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1.xml" ContentType="application/vnd.openxmlformats-officedocument.themeOverrid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2.xml" ContentType="application/vnd.openxmlformats-officedocument.themeOverride+xml"/>
  <Override PartName="/xl/drawings/drawing7.xml" ContentType="application/vnd.openxmlformats-officedocument.drawing+xml"/>
  <Override PartName="/xl/charts/chart9.xml" ContentType="application/vnd.openxmlformats-officedocument.drawingml.chart+xml"/>
  <Override PartName="/xl/charts/style5.xml" ContentType="application/vnd.ms-office.chartstyle+xml"/>
  <Override PartName="/xl/charts/colors5.xml" ContentType="application/vnd.ms-office.chartcolorstyle+xml"/>
  <Override PartName="/xl/charts/chart10.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3.xml" ContentType="application/vnd.openxmlformats-officedocument.themeOverride+xml"/>
  <Override PartName="/xl/drawings/drawing8.xml" ContentType="application/vnd.openxmlformats-officedocument.drawing+xml"/>
  <Override PartName="/xl/charts/chart11.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ml.chartshapes+xml"/>
  <Override PartName="/xl/charts/chart12.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4.xml" ContentType="application/vnd.openxmlformats-officedocument.themeOverride+xml"/>
  <Override PartName="/xl/drawings/drawing10.xml" ContentType="application/vnd.openxmlformats-officedocument.drawing+xml"/>
  <Override PartName="/xl/charts/chart13.xml" ContentType="application/vnd.openxmlformats-officedocument.drawingml.chart+xml"/>
  <Override PartName="/xl/charts/style9.xml" ContentType="application/vnd.ms-office.chartstyle+xml"/>
  <Override PartName="/xl/charts/colors9.xml" ContentType="application/vnd.ms-office.chartcolorstyle+xml"/>
  <Override PartName="/xl/charts/chart14.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5.xml" ContentType="application/vnd.openxmlformats-officedocument.themeOverride+xml"/>
  <Override PartName="/xl/drawings/drawing11.xml" ContentType="application/vnd.openxmlformats-officedocument.drawing+xml"/>
  <Override PartName="/xl/charts/chart15.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ml.chartshapes+xml"/>
  <Override PartName="/xl/charts/chart16.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6.xml" ContentType="application/vnd.openxmlformats-officedocument.themeOverride+xml"/>
  <Override PartName="/xl/drawings/drawing13.xml" ContentType="application/vnd.openxmlformats-officedocument.drawing+xml"/>
  <Override PartName="/xl/charts/chart17.xml" ContentType="application/vnd.openxmlformats-officedocument.drawingml.chart+xml"/>
  <Override PartName="/xl/charts/style13.xml" ContentType="application/vnd.ms-office.chartstyle+xml"/>
  <Override PartName="/xl/charts/colors13.xml" ContentType="application/vnd.ms-office.chartcolorstyle+xml"/>
  <Override PartName="/xl/charts/chart18.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7.xml" ContentType="application/vnd.openxmlformats-officedocument.themeOverride+xml"/>
  <Override PartName="/xl/drawings/drawing14.xml" ContentType="application/vnd.openxmlformats-officedocument.drawing+xml"/>
  <Override PartName="/xl/charts/chart19.xml" ContentType="application/vnd.openxmlformats-officedocument.drawingml.chart+xml"/>
  <Override PartName="/xl/charts/style15.xml" ContentType="application/vnd.ms-office.chartstyle+xml"/>
  <Override PartName="/xl/charts/colors15.xml" ContentType="application/vnd.ms-office.chartcolorstyle+xml"/>
  <Override PartName="/xl/charts/chart20.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8.xml" ContentType="application/vnd.openxmlformats-officedocument.themeOverride+xml"/>
  <Override PartName="/xl/drawings/drawing1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https://federationcm.sharepoint.com/sites/O365_FCMP_MAMP/Shared Documents/WBS 2000 Sector Wide Sharing of Lessons/2130-Deliver/Translating KPs/2024-NWTAC AM guide/03 Final Versions (FR)/"/>
    </mc:Choice>
  </mc:AlternateContent>
  <xr:revisionPtr revIDLastSave="0" documentId="13_ncr:1_{1CF036F2-5518-4897-8DFC-D10E4688A7E7}" xr6:coauthVersionLast="47" xr6:coauthVersionMax="47" xr10:uidLastSave="{00000000-0000-0000-0000-000000000000}"/>
  <bookViews>
    <workbookView xWindow="-110" yWindow="-110" windowWidth="19420" windowHeight="10300" tabRatio="838" firstSheet="4" activeTab="7" xr2:uid="{D5A8D547-38C9-4273-B63B-9C284659354A}"/>
  </bookViews>
  <sheets>
    <sheet name="Page couverture" sheetId="33" r:id="rId1"/>
    <sheet name="Définitions" sheetId="19" r:id="rId2"/>
    <sheet name="Inventaire – Act. lin. et vert." sheetId="14" r:id="rId3"/>
    <sheet name="Inventaire – Véh. et équip." sheetId="20" r:id="rId4"/>
    <sheet name="Plan 25 ans – Statique" sheetId="30" r:id="rId5"/>
    <sheet name="Plan 25 ans – Mobile" sheetId="37" r:id="rId6"/>
    <sheet name="Graphique – Sommaire renouv." sheetId="38" r:id="rId7"/>
    <sheet name="Plan non renouv. 25 ans" sheetId="31" r:id="rId8"/>
    <sheet name="Graphique – Plan non optimisé" sheetId="32" r:id="rId9"/>
    <sheet name="Graphique – Plan optimisé " sheetId="58" r:id="rId10"/>
    <sheet name="État actuel de la coll." sheetId="29" r:id="rId11"/>
    <sheet name="État actuel – Eau" sheetId="23" r:id="rId12"/>
    <sheet name="État actuel – Égouts" sheetId="22" r:id="rId13"/>
    <sheet name="État actuel – Routes et drain." sheetId="24" r:id="rId14"/>
    <sheet name="État actuel – Bâtiments" sheetId="27" r:id="rId15"/>
    <sheet name="État actuel – Loisirs" sheetId="25" r:id="rId16"/>
    <sheet name="État actuel – Véhicules" sheetId="28" r:id="rId17"/>
    <sheet name="État actuel – Mobiles lourds" sheetId="56" r:id="rId18"/>
    <sheet name="Lookups" sheetId="55" state="hidden" r:id="rId19"/>
    <sheet name="Portée du plan de gestion des a" sheetId="39" r:id="rId20"/>
    <sheet name="Tableau 1" sheetId="40" r:id="rId21"/>
    <sheet name="Tableau 2" sheetId="41" r:id="rId22"/>
    <sheet name="Tableau 3" sheetId="42" r:id="rId23"/>
    <sheet name="Tableau 4" sheetId="43" r:id="rId24"/>
    <sheet name="Analyse de la cote de risque" sheetId="44" r:id="rId25"/>
    <sheet name="Tableau 5" sheetId="45" r:id="rId26"/>
    <sheet name="Tableau 6" sheetId="46" r:id="rId27"/>
    <sheet name="Tableau 7" sheetId="47" r:id="rId28"/>
    <sheet name="Tableau 8" sheetId="48" r:id="rId29"/>
    <sheet name="Tableau 9" sheetId="49" r:id="rId30"/>
    <sheet name="Tableau 10" sheetId="50" r:id="rId31"/>
    <sheet name="Tableau 11" sheetId="51" r:id="rId32"/>
    <sheet name="Tableau 12" sheetId="52" r:id="rId33"/>
    <sheet name="Tableau 13" sheetId="53" r:id="rId34"/>
    <sheet name="Tableau 14" sheetId="54" r:id="rId35"/>
  </sheets>
  <externalReferences>
    <externalReference r:id="rId36"/>
    <externalReference r:id="rId37"/>
  </externalReferences>
  <definedNames>
    <definedName name="_xlnm._FilterDatabase" localSheetId="2" hidden="1">'Inventaire – Act. lin. et vert.'!$A$1:$AA$501</definedName>
    <definedName name="_Hlk532816158" localSheetId="31">'Tableau 11'!$A$2</definedName>
    <definedName name="_Ref427327051" localSheetId="11">'État actuel – Eau'!$A$59</definedName>
    <definedName name="_Ref427327051" localSheetId="12">'État actuel – Égouts'!$A$51</definedName>
    <definedName name="_Ref427327051" localSheetId="13">'État actuel – Loisirs'!$A$60</definedName>
    <definedName name="Buildings">Lookups!$H$3:$H$15</definedName>
    <definedName name="Categories">Lookups!$A$2:$A$8</definedName>
    <definedName name="Heavy_Mobile_Equipment">Lookups!$G$3:$G$15</definedName>
    <definedName name="_xlnm.Print_Area" localSheetId="2">'Inventaire – Act. lin. et vert.'!$A$1:$AA$501</definedName>
    <definedName name="_xlnm.Print_Area" localSheetId="3">'Inventaire – Véh. et équip.'!$A$1:$AC$101</definedName>
    <definedName name="Recreation">Lookups!$I$3:$I$15</definedName>
    <definedName name="Roads_and_Drainage">Lookups!$F$3:$F$15</definedName>
    <definedName name="Sewer">Lookups!$E$3:$E$15</definedName>
    <definedName name="Vehicles">Lookups!$J$3:$J$15</definedName>
    <definedName name="Water">Lookups!$D$3:$D$15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51" l="1"/>
  <c r="C4" i="51"/>
  <c r="B5" i="51"/>
  <c r="C5" i="51"/>
  <c r="B6" i="51"/>
  <c r="C6" i="51"/>
  <c r="B7" i="51"/>
  <c r="C7" i="51"/>
  <c r="B8" i="51"/>
  <c r="C8" i="51"/>
  <c r="B9" i="51"/>
  <c r="C9" i="51"/>
  <c r="C3" i="51"/>
  <c r="B3" i="51"/>
  <c r="C30" i="56"/>
  <c r="C31" i="56"/>
  <c r="C32" i="56"/>
  <c r="C33" i="56"/>
  <c r="C34" i="56"/>
  <c r="C35" i="56"/>
  <c r="C36" i="56"/>
  <c r="C37" i="56"/>
  <c r="C38" i="56"/>
  <c r="C39" i="56"/>
  <c r="C40" i="56"/>
  <c r="C29" i="56"/>
  <c r="C14" i="56"/>
  <c r="C15" i="56"/>
  <c r="C16" i="56"/>
  <c r="C17" i="56"/>
  <c r="C18" i="56"/>
  <c r="C19" i="56"/>
  <c r="C20" i="56"/>
  <c r="C21" i="56"/>
  <c r="C22" i="56"/>
  <c r="C23" i="56"/>
  <c r="C24" i="56"/>
  <c r="C13" i="56"/>
  <c r="C14" i="28"/>
  <c r="C15" i="28"/>
  <c r="C16" i="28"/>
  <c r="C17" i="28"/>
  <c r="C18" i="28"/>
  <c r="C19" i="28"/>
  <c r="C20" i="28"/>
  <c r="C21" i="28"/>
  <c r="C22" i="28"/>
  <c r="C23" i="28"/>
  <c r="C24" i="28"/>
  <c r="C13" i="28"/>
  <c r="C30" i="28"/>
  <c r="C31" i="28"/>
  <c r="C32" i="28"/>
  <c r="C33" i="28"/>
  <c r="C34" i="28"/>
  <c r="C35" i="28"/>
  <c r="C36" i="28"/>
  <c r="C37" i="28"/>
  <c r="C38" i="28"/>
  <c r="C39" i="28"/>
  <c r="C40" i="28"/>
  <c r="C29" i="28"/>
  <c r="C33" i="25"/>
  <c r="C34" i="25"/>
  <c r="C35" i="25"/>
  <c r="C36" i="25"/>
  <c r="C37" i="25"/>
  <c r="C38" i="25"/>
  <c r="C39" i="25"/>
  <c r="C40" i="25"/>
  <c r="C41" i="25"/>
  <c r="C42" i="25"/>
  <c r="C43" i="25"/>
  <c r="C44" i="25"/>
  <c r="C45" i="25"/>
  <c r="C46" i="25"/>
  <c r="C32" i="25"/>
  <c r="C30" i="27"/>
  <c r="C31" i="27"/>
  <c r="C32" i="27"/>
  <c r="C33" i="27"/>
  <c r="C34" i="27"/>
  <c r="C35" i="27"/>
  <c r="C36" i="27"/>
  <c r="C29" i="27"/>
  <c r="C28" i="24"/>
  <c r="C29" i="24"/>
  <c r="C30" i="24"/>
  <c r="C31" i="24"/>
  <c r="C32" i="24"/>
  <c r="C33" i="24"/>
  <c r="C27" i="24"/>
  <c r="C26" i="22"/>
  <c r="C27" i="22"/>
  <c r="C28" i="22"/>
  <c r="C29" i="22"/>
  <c r="C30" i="22"/>
  <c r="C31" i="22"/>
  <c r="C25" i="22"/>
  <c r="C14" i="25"/>
  <c r="C15" i="25"/>
  <c r="C16" i="25"/>
  <c r="C17" i="25"/>
  <c r="C18" i="25"/>
  <c r="C19" i="25"/>
  <c r="C20" i="25"/>
  <c r="C21" i="25"/>
  <c r="C22" i="25"/>
  <c r="C23" i="25"/>
  <c r="C24" i="25"/>
  <c r="C25" i="25"/>
  <c r="C26" i="25"/>
  <c r="C27" i="25"/>
  <c r="C13" i="25"/>
  <c r="C14" i="27"/>
  <c r="C15" i="27"/>
  <c r="C16" i="27"/>
  <c r="C17" i="27"/>
  <c r="C18" i="27"/>
  <c r="C19" i="27"/>
  <c r="C20" i="27"/>
  <c r="C21" i="27"/>
  <c r="C22" i="27"/>
  <c r="C23" i="27"/>
  <c r="C24" i="27"/>
  <c r="C13" i="27"/>
  <c r="C14" i="22"/>
  <c r="C15" i="22"/>
  <c r="C16" i="22"/>
  <c r="C17" i="22"/>
  <c r="C18" i="22"/>
  <c r="C19" i="22"/>
  <c r="C20" i="22"/>
  <c r="C13" i="22"/>
  <c r="C13" i="23"/>
  <c r="C14" i="23"/>
  <c r="C15" i="23"/>
  <c r="C16" i="23"/>
  <c r="C17" i="23"/>
  <c r="C18" i="23"/>
  <c r="C19" i="23"/>
  <c r="C20" i="23"/>
  <c r="C21" i="23"/>
  <c r="C22" i="23"/>
  <c r="C23" i="23"/>
  <c r="C24" i="23"/>
  <c r="A13" i="23"/>
  <c r="A19" i="23"/>
  <c r="A21" i="23"/>
  <c r="A22" i="23"/>
  <c r="A23" i="23"/>
  <c r="A20" i="23"/>
  <c r="D3" i="55"/>
  <c r="E3" i="55"/>
  <c r="F3" i="55"/>
  <c r="G3" i="55"/>
  <c r="H3" i="55"/>
  <c r="I3" i="55"/>
  <c r="J3" i="55"/>
  <c r="D4" i="55"/>
  <c r="E4" i="55"/>
  <c r="F4" i="55"/>
  <c r="G4" i="55"/>
  <c r="H4" i="55"/>
  <c r="I4" i="55"/>
  <c r="J4" i="55"/>
  <c r="D5" i="55"/>
  <c r="E5" i="55"/>
  <c r="F5" i="55"/>
  <c r="G5" i="55"/>
  <c r="H5" i="55"/>
  <c r="I5" i="55"/>
  <c r="J5" i="55"/>
  <c r="D6" i="55"/>
  <c r="E6" i="55"/>
  <c r="F6" i="55"/>
  <c r="G6" i="55"/>
  <c r="H6" i="55"/>
  <c r="I6" i="55"/>
  <c r="J6" i="55"/>
  <c r="D7" i="55"/>
  <c r="E7" i="55"/>
  <c r="F7" i="55"/>
  <c r="G7" i="55"/>
  <c r="H7" i="55"/>
  <c r="I7" i="55"/>
  <c r="J7" i="55"/>
  <c r="D8" i="55"/>
  <c r="E8" i="55"/>
  <c r="F8" i="55"/>
  <c r="G8" i="55"/>
  <c r="H8" i="55"/>
  <c r="I8" i="55"/>
  <c r="J8" i="55"/>
  <c r="D9" i="55"/>
  <c r="E9" i="55"/>
  <c r="F9" i="55"/>
  <c r="G9" i="55"/>
  <c r="H9" i="55"/>
  <c r="I9" i="55"/>
  <c r="J9" i="55"/>
  <c r="D10" i="55"/>
  <c r="E10" i="55"/>
  <c r="G10" i="55"/>
  <c r="H10" i="55"/>
  <c r="I10" i="55"/>
  <c r="J10" i="55"/>
  <c r="D11" i="55"/>
  <c r="G11" i="55"/>
  <c r="H11" i="55"/>
  <c r="I11" i="55"/>
  <c r="J11" i="55"/>
  <c r="D12" i="55"/>
  <c r="G12" i="55"/>
  <c r="H12" i="55"/>
  <c r="I12" i="55"/>
  <c r="J12" i="55"/>
  <c r="D13" i="55"/>
  <c r="G13" i="55"/>
  <c r="H13" i="55"/>
  <c r="I13" i="55"/>
  <c r="J13" i="55"/>
  <c r="G14" i="55"/>
  <c r="H14" i="55"/>
  <c r="I14" i="55"/>
  <c r="J14" i="55"/>
  <c r="I15" i="55"/>
  <c r="L3" i="55"/>
  <c r="M5" i="55" s="1"/>
  <c r="A19" i="55"/>
  <c r="A18" i="55"/>
  <c r="N3" i="55" l="1"/>
  <c r="M4" i="55"/>
  <c r="N4" i="55"/>
  <c r="M3" i="55"/>
  <c r="C30" i="23" l="1"/>
  <c r="C31" i="23"/>
  <c r="C32" i="23"/>
  <c r="C33" i="23"/>
  <c r="C34" i="23"/>
  <c r="C35" i="23"/>
  <c r="C36" i="23"/>
  <c r="C37" i="23"/>
  <c r="C38" i="23"/>
  <c r="C39" i="23"/>
  <c r="C29" i="23"/>
  <c r="O9" i="31"/>
  <c r="W9" i="31" s="1"/>
  <c r="AE9" i="31" s="1"/>
  <c r="AM9" i="31" s="1"/>
  <c r="P9" i="31"/>
  <c r="Q9" i="31"/>
  <c r="Y9" i="31" s="1"/>
  <c r="AG9" i="31" s="1"/>
  <c r="R9" i="31"/>
  <c r="S9" i="31"/>
  <c r="T9" i="31"/>
  <c r="AB9" i="31" s="1"/>
  <c r="U9" i="31"/>
  <c r="AC9" i="31" s="1"/>
  <c r="AK9" i="31" s="1"/>
  <c r="V9" i="31"/>
  <c r="X9" i="31"/>
  <c r="AF9" i="31" s="1"/>
  <c r="Z9" i="31"/>
  <c r="AH9" i="31" s="1"/>
  <c r="AA9" i="31"/>
  <c r="AI9" i="31" s="1"/>
  <c r="AD9" i="31"/>
  <c r="AL9" i="31" s="1"/>
  <c r="AJ9" i="31"/>
  <c r="O10" i="31"/>
  <c r="W10" i="31" s="1"/>
  <c r="AE10" i="31" s="1"/>
  <c r="AM10" i="31" s="1"/>
  <c r="P10" i="31"/>
  <c r="Q10" i="31"/>
  <c r="Y10" i="31" s="1"/>
  <c r="AG10" i="31" s="1"/>
  <c r="R10" i="31"/>
  <c r="S10" i="31"/>
  <c r="T10" i="31"/>
  <c r="U10" i="31"/>
  <c r="AC10" i="31" s="1"/>
  <c r="AK10" i="31" s="1"/>
  <c r="V10" i="31"/>
  <c r="AD10" i="31" s="1"/>
  <c r="AL10" i="31" s="1"/>
  <c r="X10" i="31"/>
  <c r="AF10" i="31" s="1"/>
  <c r="Z10" i="31"/>
  <c r="AA10" i="31"/>
  <c r="AI10" i="31" s="1"/>
  <c r="AB10" i="31"/>
  <c r="AJ10" i="31" s="1"/>
  <c r="AH10" i="31"/>
  <c r="O11" i="31"/>
  <c r="W11" i="31" s="1"/>
  <c r="AE11" i="31" s="1"/>
  <c r="AM11" i="31" s="1"/>
  <c r="P11" i="31"/>
  <c r="Q11" i="31"/>
  <c r="R11" i="31"/>
  <c r="Z11" i="31" s="1"/>
  <c r="AH11" i="31" s="1"/>
  <c r="S11" i="31"/>
  <c r="T11" i="31"/>
  <c r="U11" i="31"/>
  <c r="V11" i="31"/>
  <c r="AD11" i="31" s="1"/>
  <c r="AL11" i="31" s="1"/>
  <c r="X11" i="31"/>
  <c r="AF11" i="31" s="1"/>
  <c r="Y11" i="31"/>
  <c r="AG11" i="31" s="1"/>
  <c r="AA11" i="31"/>
  <c r="AB11" i="31"/>
  <c r="AJ11" i="31" s="1"/>
  <c r="AC11" i="31"/>
  <c r="AK11" i="31" s="1"/>
  <c r="AI11" i="31"/>
  <c r="O12" i="31"/>
  <c r="W12" i="31" s="1"/>
  <c r="AE12" i="31" s="1"/>
  <c r="AM12" i="31" s="1"/>
  <c r="P12" i="31"/>
  <c r="X12" i="31" s="1"/>
  <c r="AF12" i="31" s="1"/>
  <c r="Q12" i="31"/>
  <c r="R12" i="31"/>
  <c r="S12" i="31"/>
  <c r="AA12" i="31" s="1"/>
  <c r="AI12" i="31" s="1"/>
  <c r="T12" i="31"/>
  <c r="AB12" i="31" s="1"/>
  <c r="AJ12" i="31" s="1"/>
  <c r="U12" i="31"/>
  <c r="V12" i="31"/>
  <c r="AD12" i="31" s="1"/>
  <c r="AL12" i="31" s="1"/>
  <c r="Y12" i="31"/>
  <c r="AG12" i="31" s="1"/>
  <c r="Z12" i="31"/>
  <c r="AH12" i="31" s="1"/>
  <c r="AC12" i="31"/>
  <c r="AK12" i="31" s="1"/>
  <c r="O13" i="31"/>
  <c r="P13" i="31"/>
  <c r="X13" i="31" s="1"/>
  <c r="AF13" i="31" s="1"/>
  <c r="Q13" i="31"/>
  <c r="Y13" i="31" s="1"/>
  <c r="AG13" i="31" s="1"/>
  <c r="R13" i="31"/>
  <c r="S13" i="31"/>
  <c r="T13" i="31"/>
  <c r="AB13" i="31" s="1"/>
  <c r="AJ13" i="31" s="1"/>
  <c r="U13" i="31"/>
  <c r="V13" i="31"/>
  <c r="AD13" i="31" s="1"/>
  <c r="AL13" i="31" s="1"/>
  <c r="W13" i="31"/>
  <c r="AE13" i="31" s="1"/>
  <c r="AM13" i="31" s="1"/>
  <c r="Z13" i="31"/>
  <c r="AH13" i="31" s="1"/>
  <c r="AA13" i="31"/>
  <c r="AC13" i="31"/>
  <c r="AK13" i="31" s="1"/>
  <c r="AI13" i="31"/>
  <c r="O14" i="31"/>
  <c r="P14" i="31"/>
  <c r="Q14" i="31"/>
  <c r="Y14" i="31" s="1"/>
  <c r="AG14" i="31" s="1"/>
  <c r="R14" i="31"/>
  <c r="S14" i="31"/>
  <c r="T14" i="31"/>
  <c r="AB14" i="31" s="1"/>
  <c r="AJ14" i="31" s="1"/>
  <c r="U14" i="31"/>
  <c r="V14" i="31"/>
  <c r="W14" i="31"/>
  <c r="AE14" i="31" s="1"/>
  <c r="AM14" i="31" s="1"/>
  <c r="X14" i="31"/>
  <c r="AF14" i="31" s="1"/>
  <c r="Z14" i="31"/>
  <c r="AH14" i="31" s="1"/>
  <c r="AA14" i="31"/>
  <c r="AI14" i="31" s="1"/>
  <c r="AC14" i="31"/>
  <c r="AK14" i="31" s="1"/>
  <c r="AD14" i="31"/>
  <c r="AL14" i="31" s="1"/>
  <c r="O15" i="31"/>
  <c r="W15" i="31" s="1"/>
  <c r="AE15" i="31" s="1"/>
  <c r="AM15" i="31" s="1"/>
  <c r="P15" i="31"/>
  <c r="Q15" i="31"/>
  <c r="Y15" i="31" s="1"/>
  <c r="AG15" i="31" s="1"/>
  <c r="R15" i="31"/>
  <c r="Z15" i="31" s="1"/>
  <c r="AH15" i="31" s="1"/>
  <c r="S15" i="31"/>
  <c r="T15" i="31"/>
  <c r="AB15" i="31" s="1"/>
  <c r="AJ15" i="31" s="1"/>
  <c r="U15" i="31"/>
  <c r="AC15" i="31" s="1"/>
  <c r="AK15" i="31" s="1"/>
  <c r="V15" i="31"/>
  <c r="X15" i="31"/>
  <c r="AF15" i="31" s="1"/>
  <c r="AA15" i="31"/>
  <c r="AI15" i="31" s="1"/>
  <c r="AD15" i="31"/>
  <c r="AL15" i="31" s="1"/>
  <c r="O16" i="31"/>
  <c r="W16" i="31" s="1"/>
  <c r="AE16" i="31" s="1"/>
  <c r="AM16" i="31" s="1"/>
  <c r="P16" i="31"/>
  <c r="Q16" i="31"/>
  <c r="R16" i="31"/>
  <c r="Z16" i="31" s="1"/>
  <c r="AH16" i="31" s="1"/>
  <c r="S16" i="31"/>
  <c r="T16" i="31"/>
  <c r="U16" i="31"/>
  <c r="AC16" i="31" s="1"/>
  <c r="AK16" i="31" s="1"/>
  <c r="V16" i="31"/>
  <c r="AD16" i="31" s="1"/>
  <c r="AL16" i="31" s="1"/>
  <c r="X16" i="31"/>
  <c r="AF16" i="31" s="1"/>
  <c r="Y16" i="31"/>
  <c r="AG16" i="31" s="1"/>
  <c r="AA16" i="31"/>
  <c r="AI16" i="31" s="1"/>
  <c r="AB16" i="31"/>
  <c r="AJ16" i="31" s="1"/>
  <c r="O17" i="31"/>
  <c r="W17" i="31" s="1"/>
  <c r="AE17" i="31" s="1"/>
  <c r="AM17" i="31" s="1"/>
  <c r="P17" i="31"/>
  <c r="X17" i="31" s="1"/>
  <c r="AF17" i="31" s="1"/>
  <c r="Q17" i="31"/>
  <c r="R17" i="31"/>
  <c r="Z17" i="31" s="1"/>
  <c r="AH17" i="31" s="1"/>
  <c r="S17" i="31"/>
  <c r="AA17" i="31" s="1"/>
  <c r="AI17" i="31" s="1"/>
  <c r="T17" i="31"/>
  <c r="U17" i="31"/>
  <c r="V17" i="31"/>
  <c r="AD17" i="31" s="1"/>
  <c r="AL17" i="31" s="1"/>
  <c r="Y17" i="31"/>
  <c r="AG17" i="31" s="1"/>
  <c r="AB17" i="31"/>
  <c r="AJ17" i="31" s="1"/>
  <c r="AC17" i="31"/>
  <c r="AK17" i="31" s="1"/>
  <c r="O18" i="31"/>
  <c r="P18" i="31"/>
  <c r="X18" i="31" s="1"/>
  <c r="AF18" i="31" s="1"/>
  <c r="Q18" i="31"/>
  <c r="R18" i="31"/>
  <c r="S18" i="31"/>
  <c r="AA18" i="31" s="1"/>
  <c r="AI18" i="31" s="1"/>
  <c r="T18" i="31"/>
  <c r="AB18" i="31" s="1"/>
  <c r="AJ18" i="31" s="1"/>
  <c r="U18" i="31"/>
  <c r="V18" i="31"/>
  <c r="AD18" i="31" s="1"/>
  <c r="AL18" i="31" s="1"/>
  <c r="W18" i="31"/>
  <c r="AE18" i="31" s="1"/>
  <c r="AM18" i="31" s="1"/>
  <c r="Y18" i="31"/>
  <c r="AG18" i="31" s="1"/>
  <c r="Z18" i="31"/>
  <c r="AH18" i="31" s="1"/>
  <c r="AC18" i="31"/>
  <c r="AK18" i="31" s="1"/>
  <c r="O19" i="31"/>
  <c r="P19" i="31"/>
  <c r="X19" i="31" s="1"/>
  <c r="AF19" i="31" s="1"/>
  <c r="Q19" i="31"/>
  <c r="Y19" i="31" s="1"/>
  <c r="AG19" i="31" s="1"/>
  <c r="R19" i="31"/>
  <c r="S19" i="31"/>
  <c r="T19" i="31"/>
  <c r="AB19" i="31" s="1"/>
  <c r="AJ19" i="31" s="1"/>
  <c r="U19" i="31"/>
  <c r="V19" i="31"/>
  <c r="W19" i="31"/>
  <c r="AE19" i="31" s="1"/>
  <c r="AM19" i="31" s="1"/>
  <c r="Z19" i="31"/>
  <c r="AH19" i="31" s="1"/>
  <c r="AA19" i="31"/>
  <c r="AI19" i="31" s="1"/>
  <c r="AC19" i="31"/>
  <c r="AK19" i="31" s="1"/>
  <c r="AD19" i="31"/>
  <c r="AL19" i="31" s="1"/>
  <c r="O20" i="31"/>
  <c r="P20" i="31"/>
  <c r="Q20" i="31"/>
  <c r="Y20" i="31" s="1"/>
  <c r="AG20" i="31" s="1"/>
  <c r="R20" i="31"/>
  <c r="Z20" i="31" s="1"/>
  <c r="AH20" i="31" s="1"/>
  <c r="S20" i="31"/>
  <c r="T20" i="31"/>
  <c r="AB20" i="31" s="1"/>
  <c r="AJ20" i="31" s="1"/>
  <c r="U20" i="31"/>
  <c r="AC20" i="31" s="1"/>
  <c r="AK20" i="31" s="1"/>
  <c r="V20" i="31"/>
  <c r="W20" i="31"/>
  <c r="AE20" i="31" s="1"/>
  <c r="AM20" i="31" s="1"/>
  <c r="X20" i="31"/>
  <c r="AF20" i="31" s="1"/>
  <c r="AA20" i="31"/>
  <c r="AI20" i="31" s="1"/>
  <c r="AD20" i="31"/>
  <c r="AL20" i="31" s="1"/>
  <c r="O21" i="31"/>
  <c r="W21" i="31" s="1"/>
  <c r="AE21" i="31" s="1"/>
  <c r="AM21" i="31" s="1"/>
  <c r="P21" i="31"/>
  <c r="Q21" i="31"/>
  <c r="R21" i="31"/>
  <c r="Z21" i="31" s="1"/>
  <c r="AH21" i="31" s="1"/>
  <c r="S21" i="31"/>
  <c r="T21" i="31"/>
  <c r="U21" i="31"/>
  <c r="AC21" i="31" s="1"/>
  <c r="AK21" i="31" s="1"/>
  <c r="V21" i="31"/>
  <c r="X21" i="31"/>
  <c r="AF21" i="31" s="1"/>
  <c r="Y21" i="31"/>
  <c r="AG21" i="31" s="1"/>
  <c r="AA21" i="31"/>
  <c r="AI21" i="31" s="1"/>
  <c r="AB21" i="31"/>
  <c r="AJ21" i="31" s="1"/>
  <c r="AD21" i="31"/>
  <c r="AL21" i="31" s="1"/>
  <c r="O22" i="31"/>
  <c r="W22" i="31" s="1"/>
  <c r="AE22" i="31" s="1"/>
  <c r="AM22" i="31" s="1"/>
  <c r="P22" i="31"/>
  <c r="X22" i="31" s="1"/>
  <c r="AF22" i="31" s="1"/>
  <c r="Q22" i="31"/>
  <c r="R22" i="31"/>
  <c r="Z22" i="31" s="1"/>
  <c r="AH22" i="31" s="1"/>
  <c r="S22" i="31"/>
  <c r="AA22" i="31" s="1"/>
  <c r="AI22" i="31" s="1"/>
  <c r="T22" i="31"/>
  <c r="U22" i="31"/>
  <c r="AC22" i="31" s="1"/>
  <c r="AK22" i="31" s="1"/>
  <c r="V22" i="31"/>
  <c r="AD22" i="31" s="1"/>
  <c r="AL22" i="31" s="1"/>
  <c r="Y22" i="31"/>
  <c r="AG22" i="31" s="1"/>
  <c r="AB22" i="31"/>
  <c r="AJ22" i="31" s="1"/>
  <c r="O23" i="31"/>
  <c r="P23" i="31"/>
  <c r="X23" i="31" s="1"/>
  <c r="AF23" i="31" s="1"/>
  <c r="Q23" i="31"/>
  <c r="R23" i="31"/>
  <c r="S23" i="31"/>
  <c r="AA23" i="31" s="1"/>
  <c r="AI23" i="31" s="1"/>
  <c r="T23" i="31"/>
  <c r="U23" i="31"/>
  <c r="V23" i="31"/>
  <c r="AD23" i="31" s="1"/>
  <c r="AL23" i="31" s="1"/>
  <c r="W23" i="31"/>
  <c r="AE23" i="31" s="1"/>
  <c r="AM23" i="31" s="1"/>
  <c r="Y23" i="31"/>
  <c r="AG23" i="31" s="1"/>
  <c r="Z23" i="31"/>
  <c r="AH23" i="31" s="1"/>
  <c r="AB23" i="31"/>
  <c r="AJ23" i="31" s="1"/>
  <c r="AC23" i="31"/>
  <c r="AK23" i="31" s="1"/>
  <c r="O24" i="31"/>
  <c r="P24" i="31"/>
  <c r="X24" i="31" s="1"/>
  <c r="AF24" i="31" s="1"/>
  <c r="Q24" i="31"/>
  <c r="Y24" i="31" s="1"/>
  <c r="AG24" i="31" s="1"/>
  <c r="R24" i="31"/>
  <c r="S24" i="31"/>
  <c r="AA24" i="31" s="1"/>
  <c r="AI24" i="31" s="1"/>
  <c r="T24" i="31"/>
  <c r="AB24" i="31" s="1"/>
  <c r="AJ24" i="31" s="1"/>
  <c r="U24" i="31"/>
  <c r="V24" i="31"/>
  <c r="W24" i="31"/>
  <c r="AE24" i="31" s="1"/>
  <c r="AM24" i="31" s="1"/>
  <c r="Z24" i="31"/>
  <c r="AH24" i="31" s="1"/>
  <c r="AC24" i="31"/>
  <c r="AK24" i="31" s="1"/>
  <c r="AD24" i="31"/>
  <c r="AL24" i="31" s="1"/>
  <c r="O25" i="31"/>
  <c r="P25" i="31"/>
  <c r="Q25" i="31"/>
  <c r="Y25" i="31" s="1"/>
  <c r="AG25" i="31" s="1"/>
  <c r="R25" i="31"/>
  <c r="S25" i="31"/>
  <c r="T25" i="31"/>
  <c r="AB25" i="31" s="1"/>
  <c r="AJ25" i="31" s="1"/>
  <c r="U25" i="31"/>
  <c r="AC25" i="31" s="1"/>
  <c r="AK25" i="31" s="1"/>
  <c r="V25" i="31"/>
  <c r="W25" i="31"/>
  <c r="AE25" i="31" s="1"/>
  <c r="AM25" i="31" s="1"/>
  <c r="X25" i="31"/>
  <c r="AF25" i="31" s="1"/>
  <c r="Z25" i="31"/>
  <c r="AH25" i="31" s="1"/>
  <c r="AA25" i="31"/>
  <c r="AI25" i="31" s="1"/>
  <c r="AD25" i="31"/>
  <c r="AL25" i="31" s="1"/>
  <c r="P8" i="31"/>
  <c r="Q8" i="31"/>
  <c r="R8" i="31"/>
  <c r="S8" i="31"/>
  <c r="T8" i="31"/>
  <c r="U8" i="31"/>
  <c r="V8" i="31"/>
  <c r="W8" i="31"/>
  <c r="X8" i="31"/>
  <c r="AF8" i="31" s="1"/>
  <c r="Y8" i="31"/>
  <c r="AG8" i="31" s="1"/>
  <c r="Z8" i="31"/>
  <c r="AH8" i="31" s="1"/>
  <c r="AA8" i="31"/>
  <c r="AI8" i="31" s="1"/>
  <c r="AB8" i="31"/>
  <c r="AC8" i="31"/>
  <c r="AK8" i="31" s="1"/>
  <c r="AD8" i="31"/>
  <c r="AL8" i="31" s="1"/>
  <c r="AE8" i="31"/>
  <c r="AM8" i="31" s="1"/>
  <c r="AJ8" i="31"/>
  <c r="O8" i="31"/>
  <c r="J16" i="30"/>
  <c r="J17" i="30"/>
  <c r="J18" i="30"/>
  <c r="J19" i="30"/>
  <c r="J20" i="30"/>
  <c r="J21" i="30"/>
  <c r="J22" i="30"/>
  <c r="J23" i="30"/>
  <c r="J24" i="30"/>
  <c r="J25" i="30"/>
  <c r="J26" i="30"/>
  <c r="J27" i="30"/>
  <c r="J28" i="30"/>
  <c r="J29" i="30"/>
  <c r="J30" i="30"/>
  <c r="J31" i="30"/>
  <c r="J32" i="30"/>
  <c r="J33" i="30"/>
  <c r="J34" i="30"/>
  <c r="J35" i="30"/>
  <c r="J36" i="30"/>
  <c r="J37" i="30"/>
  <c r="J38" i="30"/>
  <c r="J39" i="30"/>
  <c r="J40" i="30"/>
  <c r="J41" i="30"/>
  <c r="J42" i="30"/>
  <c r="J43" i="30"/>
  <c r="J44" i="30"/>
  <c r="J45" i="30"/>
  <c r="J46" i="30"/>
  <c r="J47" i="30"/>
  <c r="J48" i="30"/>
  <c r="J49" i="30"/>
  <c r="J50" i="30"/>
  <c r="J51" i="30"/>
  <c r="J52" i="30"/>
  <c r="J53" i="30"/>
  <c r="J54" i="30"/>
  <c r="J55" i="30"/>
  <c r="J56" i="30"/>
  <c r="J57" i="30"/>
  <c r="J58" i="30"/>
  <c r="J59" i="30"/>
  <c r="J60" i="30"/>
  <c r="J61" i="30"/>
  <c r="J62" i="30"/>
  <c r="J63" i="30"/>
  <c r="J64" i="30"/>
  <c r="J65" i="30"/>
  <c r="J66" i="30"/>
  <c r="J67" i="30"/>
  <c r="J68" i="30"/>
  <c r="J69" i="30"/>
  <c r="J70" i="30"/>
  <c r="J71" i="30"/>
  <c r="J72" i="30"/>
  <c r="J73" i="30"/>
  <c r="J74" i="30"/>
  <c r="J75" i="30"/>
  <c r="J76" i="30"/>
  <c r="J77" i="30"/>
  <c r="J78" i="30"/>
  <c r="J79" i="30"/>
  <c r="J80" i="30"/>
  <c r="J81" i="30"/>
  <c r="J82" i="30"/>
  <c r="J83" i="30"/>
  <c r="J84" i="30"/>
  <c r="J85" i="30"/>
  <c r="J86" i="30"/>
  <c r="J87" i="30"/>
  <c r="J88" i="30"/>
  <c r="J89" i="30"/>
  <c r="J90" i="30"/>
  <c r="J91" i="30"/>
  <c r="J92" i="30"/>
  <c r="J93" i="30"/>
  <c r="J94" i="30"/>
  <c r="J95" i="30"/>
  <c r="J96" i="30"/>
  <c r="J97" i="30"/>
  <c r="J98" i="30"/>
  <c r="J99" i="30"/>
  <c r="J100" i="30"/>
  <c r="J101" i="30"/>
  <c r="J102" i="30"/>
  <c r="J103" i="30"/>
  <c r="J104" i="30"/>
  <c r="J105" i="30"/>
  <c r="J106" i="30"/>
  <c r="J107" i="30"/>
  <c r="J108" i="30"/>
  <c r="J109" i="30"/>
  <c r="J110" i="30"/>
  <c r="J111" i="30"/>
  <c r="J112" i="30"/>
  <c r="J113" i="30"/>
  <c r="J114" i="30"/>
  <c r="J115" i="30"/>
  <c r="J116" i="30"/>
  <c r="J117" i="30"/>
  <c r="J118" i="30"/>
  <c r="J119" i="30"/>
  <c r="J120" i="30"/>
  <c r="J121" i="30"/>
  <c r="J122" i="30"/>
  <c r="J123" i="30"/>
  <c r="J124" i="30"/>
  <c r="J125" i="30"/>
  <c r="J126" i="30"/>
  <c r="J127" i="30"/>
  <c r="J128" i="30"/>
  <c r="J129" i="30"/>
  <c r="J130" i="30"/>
  <c r="J131" i="30"/>
  <c r="J132" i="30"/>
  <c r="J133" i="30"/>
  <c r="J134" i="30"/>
  <c r="J135" i="30"/>
  <c r="J136" i="30"/>
  <c r="J137" i="30"/>
  <c r="J138" i="30"/>
  <c r="J139" i="30"/>
  <c r="J140" i="30"/>
  <c r="J141" i="30"/>
  <c r="J142" i="30"/>
  <c r="J143" i="30"/>
  <c r="J144" i="30"/>
  <c r="J145" i="30"/>
  <c r="J146" i="30"/>
  <c r="J147" i="30"/>
  <c r="J148" i="30"/>
  <c r="J149" i="30"/>
  <c r="J150" i="30"/>
  <c r="J151" i="30"/>
  <c r="J152" i="30"/>
  <c r="J153" i="30"/>
  <c r="J154" i="30"/>
  <c r="J155" i="30"/>
  <c r="J156" i="30"/>
  <c r="J157" i="30"/>
  <c r="J158" i="30"/>
  <c r="J159" i="30"/>
  <c r="J160" i="30"/>
  <c r="J161" i="30"/>
  <c r="J162" i="30"/>
  <c r="J163" i="30"/>
  <c r="J164" i="30"/>
  <c r="J165" i="30"/>
  <c r="J166" i="30"/>
  <c r="J167" i="30"/>
  <c r="J168" i="30"/>
  <c r="J169" i="30"/>
  <c r="J170" i="30"/>
  <c r="J171" i="30"/>
  <c r="J172" i="30"/>
  <c r="J173" i="30"/>
  <c r="J174" i="30"/>
  <c r="J175" i="30"/>
  <c r="J176" i="30"/>
  <c r="J177" i="30"/>
  <c r="J178" i="30"/>
  <c r="J179" i="30"/>
  <c r="J180" i="30"/>
  <c r="J181" i="30"/>
  <c r="J182" i="30"/>
  <c r="J183" i="30"/>
  <c r="J184" i="30"/>
  <c r="J185" i="30"/>
  <c r="J186" i="30"/>
  <c r="J187" i="30"/>
  <c r="J188" i="30"/>
  <c r="J189" i="30"/>
  <c r="J190" i="30"/>
  <c r="J191" i="30"/>
  <c r="J192" i="30"/>
  <c r="J193" i="30"/>
  <c r="J194" i="30"/>
  <c r="J195" i="30"/>
  <c r="J196" i="30"/>
  <c r="J197" i="30"/>
  <c r="J198" i="30"/>
  <c r="J199" i="30"/>
  <c r="J200" i="30"/>
  <c r="J201" i="30"/>
  <c r="J202" i="30"/>
  <c r="J203" i="30"/>
  <c r="J204" i="30"/>
  <c r="J205" i="30"/>
  <c r="J206" i="30"/>
  <c r="J207" i="30"/>
  <c r="J208" i="30"/>
  <c r="J209" i="30"/>
  <c r="J210" i="30"/>
  <c r="J211" i="30"/>
  <c r="J212" i="30"/>
  <c r="J213" i="30"/>
  <c r="J214" i="30"/>
  <c r="J215" i="30"/>
  <c r="J216" i="30"/>
  <c r="J217" i="30"/>
  <c r="J218" i="30"/>
  <c r="J219" i="30"/>
  <c r="J220" i="30"/>
  <c r="J221" i="30"/>
  <c r="J222" i="30"/>
  <c r="J223" i="30"/>
  <c r="J224" i="30"/>
  <c r="J225" i="30"/>
  <c r="J226" i="30"/>
  <c r="J227" i="30"/>
  <c r="J228" i="30"/>
  <c r="J229" i="30"/>
  <c r="J230" i="30"/>
  <c r="J231" i="30"/>
  <c r="J232" i="30"/>
  <c r="J233" i="30"/>
  <c r="J234" i="30"/>
  <c r="J235" i="30"/>
  <c r="J236" i="30"/>
  <c r="J237" i="30"/>
  <c r="J238" i="30"/>
  <c r="J239" i="30"/>
  <c r="J240" i="30"/>
  <c r="J241" i="30"/>
  <c r="J242" i="30"/>
  <c r="J243" i="30"/>
  <c r="J244" i="30"/>
  <c r="J245" i="30"/>
  <c r="J246" i="30"/>
  <c r="J247" i="30"/>
  <c r="J248" i="30"/>
  <c r="J249" i="30"/>
  <c r="J250" i="30"/>
  <c r="J251" i="30"/>
  <c r="J252" i="30"/>
  <c r="J253" i="30"/>
  <c r="J254" i="30"/>
  <c r="J255" i="30"/>
  <c r="J256" i="30"/>
  <c r="J257" i="30"/>
  <c r="J258" i="30"/>
  <c r="J259" i="30"/>
  <c r="J260" i="30"/>
  <c r="J261" i="30"/>
  <c r="J262" i="30"/>
  <c r="J263" i="30"/>
  <c r="J264" i="30"/>
  <c r="J265" i="30"/>
  <c r="J266" i="30"/>
  <c r="J267" i="30"/>
  <c r="J268" i="30"/>
  <c r="J269" i="30"/>
  <c r="J270" i="30"/>
  <c r="J271" i="30"/>
  <c r="J272" i="30"/>
  <c r="J273" i="30"/>
  <c r="J274" i="30"/>
  <c r="J275" i="30"/>
  <c r="J276" i="30"/>
  <c r="J277" i="30"/>
  <c r="J278" i="30"/>
  <c r="J279" i="30"/>
  <c r="J280" i="30"/>
  <c r="J281" i="30"/>
  <c r="J282" i="30"/>
  <c r="J283" i="30"/>
  <c r="J284" i="30"/>
  <c r="J285" i="30"/>
  <c r="J286" i="30"/>
  <c r="J287" i="30"/>
  <c r="J288" i="30"/>
  <c r="J289" i="30"/>
  <c r="J290" i="30"/>
  <c r="J291" i="30"/>
  <c r="J292" i="30"/>
  <c r="J293" i="30"/>
  <c r="J294" i="30"/>
  <c r="J295" i="30"/>
  <c r="J296" i="30"/>
  <c r="J297" i="30"/>
  <c r="J298" i="30"/>
  <c r="J299" i="30"/>
  <c r="J300" i="30"/>
  <c r="J301" i="30"/>
  <c r="J302" i="30"/>
  <c r="J303" i="30"/>
  <c r="J304" i="30"/>
  <c r="J305" i="30"/>
  <c r="J306" i="30"/>
  <c r="J307" i="30"/>
  <c r="J308" i="30"/>
  <c r="J309" i="30"/>
  <c r="J310" i="30"/>
  <c r="J311" i="30"/>
  <c r="J312" i="30"/>
  <c r="J313" i="30"/>
  <c r="J314" i="30"/>
  <c r="J315" i="30"/>
  <c r="J316" i="30"/>
  <c r="J317" i="30"/>
  <c r="J318" i="30"/>
  <c r="J319" i="30"/>
  <c r="J320" i="30"/>
  <c r="J321" i="30"/>
  <c r="J322" i="30"/>
  <c r="J323" i="30"/>
  <c r="J324" i="30"/>
  <c r="J325" i="30"/>
  <c r="J326" i="30"/>
  <c r="J327" i="30"/>
  <c r="J328" i="30"/>
  <c r="J329" i="30"/>
  <c r="J330" i="30"/>
  <c r="J331" i="30"/>
  <c r="J332" i="30"/>
  <c r="J333" i="30"/>
  <c r="J334" i="30"/>
  <c r="J335" i="30"/>
  <c r="J336" i="30"/>
  <c r="J337" i="30"/>
  <c r="J338" i="30"/>
  <c r="J339" i="30"/>
  <c r="J340" i="30"/>
  <c r="J341" i="30"/>
  <c r="J342" i="30"/>
  <c r="J343" i="30"/>
  <c r="J344" i="30"/>
  <c r="J345" i="30"/>
  <c r="J346" i="30"/>
  <c r="J347" i="30"/>
  <c r="J348" i="30"/>
  <c r="J349" i="30"/>
  <c r="J350" i="30"/>
  <c r="J351" i="30"/>
  <c r="J352" i="30"/>
  <c r="J353" i="30"/>
  <c r="J354" i="30"/>
  <c r="J355" i="30"/>
  <c r="J356" i="30"/>
  <c r="J357" i="30"/>
  <c r="J358" i="30"/>
  <c r="J359" i="30"/>
  <c r="J360" i="30"/>
  <c r="J361" i="30"/>
  <c r="J362" i="30"/>
  <c r="J363" i="30"/>
  <c r="J364" i="30"/>
  <c r="J365" i="30"/>
  <c r="J366" i="30"/>
  <c r="J367" i="30"/>
  <c r="J368" i="30"/>
  <c r="J369" i="30"/>
  <c r="J370" i="30"/>
  <c r="J371" i="30"/>
  <c r="J372" i="30"/>
  <c r="J373" i="30"/>
  <c r="J374" i="30"/>
  <c r="J375" i="30"/>
  <c r="J376" i="30"/>
  <c r="J377" i="30"/>
  <c r="J378" i="30"/>
  <c r="J379" i="30"/>
  <c r="J380" i="30"/>
  <c r="J381" i="30"/>
  <c r="J382" i="30"/>
  <c r="J383" i="30"/>
  <c r="J384" i="30"/>
  <c r="J385" i="30"/>
  <c r="J386" i="30"/>
  <c r="J387" i="30"/>
  <c r="J388" i="30"/>
  <c r="J389" i="30"/>
  <c r="J390" i="30"/>
  <c r="J391" i="30"/>
  <c r="J392" i="30"/>
  <c r="J393" i="30"/>
  <c r="J394" i="30"/>
  <c r="J395" i="30"/>
  <c r="J396" i="30"/>
  <c r="J397" i="30"/>
  <c r="J398" i="30"/>
  <c r="J399" i="30"/>
  <c r="J400" i="30"/>
  <c r="J401" i="30"/>
  <c r="J402" i="30"/>
  <c r="J403" i="30"/>
  <c r="J404" i="30"/>
  <c r="J405" i="30"/>
  <c r="J406" i="30"/>
  <c r="J407" i="30"/>
  <c r="J408" i="30"/>
  <c r="J409" i="30"/>
  <c r="J410" i="30"/>
  <c r="J411" i="30"/>
  <c r="J412" i="30"/>
  <c r="J413" i="30"/>
  <c r="J414" i="30"/>
  <c r="J415" i="30"/>
  <c r="J416" i="30"/>
  <c r="J417" i="30"/>
  <c r="J418" i="30"/>
  <c r="J419" i="30"/>
  <c r="J420" i="30"/>
  <c r="J421" i="30"/>
  <c r="J422" i="30"/>
  <c r="J423" i="30"/>
  <c r="J424" i="30"/>
  <c r="J425" i="30"/>
  <c r="J426" i="30"/>
  <c r="J427" i="30"/>
  <c r="J428" i="30"/>
  <c r="J429" i="30"/>
  <c r="J430" i="30"/>
  <c r="J431" i="30"/>
  <c r="J432" i="30"/>
  <c r="J433" i="30"/>
  <c r="J434" i="30"/>
  <c r="J435" i="30"/>
  <c r="J436" i="30"/>
  <c r="J437" i="30"/>
  <c r="J438" i="30"/>
  <c r="J439" i="30"/>
  <c r="J440" i="30"/>
  <c r="J441" i="30"/>
  <c r="J442" i="30"/>
  <c r="J443" i="30"/>
  <c r="J444" i="30"/>
  <c r="J445" i="30"/>
  <c r="J446" i="30"/>
  <c r="J447" i="30"/>
  <c r="J448" i="30"/>
  <c r="J449" i="30"/>
  <c r="J450" i="30"/>
  <c r="J451" i="30"/>
  <c r="J452" i="30"/>
  <c r="J453" i="30"/>
  <c r="J454" i="30"/>
  <c r="J455" i="30"/>
  <c r="J456" i="30"/>
  <c r="J457" i="30"/>
  <c r="J458" i="30"/>
  <c r="J459" i="30"/>
  <c r="J460" i="30"/>
  <c r="J461" i="30"/>
  <c r="J462" i="30"/>
  <c r="J463" i="30"/>
  <c r="J464" i="30"/>
  <c r="J465" i="30"/>
  <c r="J466" i="30"/>
  <c r="J467" i="30"/>
  <c r="J468" i="30"/>
  <c r="J469" i="30"/>
  <c r="J470" i="30"/>
  <c r="J471" i="30"/>
  <c r="J472" i="30"/>
  <c r="J473" i="30"/>
  <c r="J474" i="30"/>
  <c r="J475" i="30"/>
  <c r="J476" i="30"/>
  <c r="J477" i="30"/>
  <c r="J478" i="30"/>
  <c r="J479" i="30"/>
  <c r="J480" i="30"/>
  <c r="J481" i="30"/>
  <c r="J482" i="30"/>
  <c r="J483" i="30"/>
  <c r="J484" i="30"/>
  <c r="J485" i="30"/>
  <c r="J486" i="30"/>
  <c r="J487" i="30"/>
  <c r="J488" i="30"/>
  <c r="J489" i="30"/>
  <c r="J490" i="30"/>
  <c r="J491" i="30"/>
  <c r="J492" i="30"/>
  <c r="J493" i="30"/>
  <c r="J494" i="30"/>
  <c r="J495" i="30"/>
  <c r="J496" i="30"/>
  <c r="J497" i="30"/>
  <c r="J498" i="30"/>
  <c r="J499" i="30"/>
  <c r="J500" i="30"/>
  <c r="J501" i="30"/>
  <c r="J502" i="30"/>
  <c r="J503" i="30"/>
  <c r="J504" i="30"/>
  <c r="J505" i="30"/>
  <c r="J506" i="30"/>
  <c r="J507" i="30"/>
  <c r="J508" i="30"/>
  <c r="J509" i="30"/>
  <c r="J510" i="30"/>
  <c r="J511" i="30"/>
  <c r="J512" i="30"/>
  <c r="J513" i="30"/>
  <c r="J514" i="30"/>
  <c r="J15" i="30"/>
  <c r="H16" i="30"/>
  <c r="H17" i="30"/>
  <c r="H18" i="30"/>
  <c r="H19" i="30"/>
  <c r="H20" i="30"/>
  <c r="H21" i="30"/>
  <c r="H22" i="30"/>
  <c r="H23" i="30"/>
  <c r="H24" i="30"/>
  <c r="H25" i="30"/>
  <c r="H26" i="30"/>
  <c r="H27" i="30"/>
  <c r="H28" i="30"/>
  <c r="H29" i="30"/>
  <c r="H30" i="30"/>
  <c r="H31" i="30"/>
  <c r="H33" i="30"/>
  <c r="H34" i="30"/>
  <c r="H35" i="30"/>
  <c r="H36" i="30"/>
  <c r="H37" i="30"/>
  <c r="H38" i="30"/>
  <c r="H39" i="30"/>
  <c r="H40" i="30"/>
  <c r="H41" i="30"/>
  <c r="H42" i="30"/>
  <c r="H43" i="30"/>
  <c r="H44" i="30"/>
  <c r="H45" i="30"/>
  <c r="H46" i="30"/>
  <c r="H47" i="30"/>
  <c r="H48" i="30"/>
  <c r="H49" i="30"/>
  <c r="H50" i="30"/>
  <c r="H51" i="30"/>
  <c r="H52" i="30"/>
  <c r="H53" i="30"/>
  <c r="H54" i="30"/>
  <c r="H55" i="30"/>
  <c r="H56" i="30"/>
  <c r="H57" i="30"/>
  <c r="H58" i="30"/>
  <c r="H59" i="30"/>
  <c r="H60" i="30"/>
  <c r="H61" i="30"/>
  <c r="H62" i="30"/>
  <c r="H63" i="30"/>
  <c r="H64" i="30"/>
  <c r="H65" i="30"/>
  <c r="H66" i="30"/>
  <c r="H67" i="30"/>
  <c r="H68" i="30"/>
  <c r="H69" i="30"/>
  <c r="H70" i="30"/>
  <c r="H71" i="30"/>
  <c r="H72" i="30"/>
  <c r="H73" i="30"/>
  <c r="H74" i="30"/>
  <c r="H75" i="30"/>
  <c r="H76" i="30"/>
  <c r="H77" i="30"/>
  <c r="H78" i="30"/>
  <c r="H79" i="30"/>
  <c r="H80" i="30"/>
  <c r="H81" i="30"/>
  <c r="H82" i="30"/>
  <c r="H83" i="30"/>
  <c r="H84" i="30"/>
  <c r="H85" i="30"/>
  <c r="H86" i="30"/>
  <c r="H87" i="30"/>
  <c r="H88" i="30"/>
  <c r="H89" i="30"/>
  <c r="H90" i="30"/>
  <c r="H91" i="30"/>
  <c r="H92" i="30"/>
  <c r="H93" i="30"/>
  <c r="H94" i="30"/>
  <c r="H95" i="30"/>
  <c r="H96" i="30"/>
  <c r="H97" i="30"/>
  <c r="H98" i="30"/>
  <c r="H99" i="30"/>
  <c r="H100" i="30"/>
  <c r="H101" i="30"/>
  <c r="H102" i="30"/>
  <c r="H103" i="30"/>
  <c r="H104" i="30"/>
  <c r="H105" i="30"/>
  <c r="H106" i="30"/>
  <c r="H107" i="30"/>
  <c r="H108" i="30"/>
  <c r="H109" i="30"/>
  <c r="H110" i="30"/>
  <c r="H111" i="30"/>
  <c r="H112" i="30"/>
  <c r="H113" i="30"/>
  <c r="H114" i="30"/>
  <c r="H115" i="30"/>
  <c r="H116" i="30"/>
  <c r="H117" i="30"/>
  <c r="H118" i="30"/>
  <c r="H119" i="30"/>
  <c r="H120" i="30"/>
  <c r="H121" i="30"/>
  <c r="H122" i="30"/>
  <c r="H123" i="30"/>
  <c r="H124" i="30"/>
  <c r="H125" i="30"/>
  <c r="H126" i="30"/>
  <c r="H127" i="30"/>
  <c r="H128" i="30"/>
  <c r="H129" i="30"/>
  <c r="H130" i="30"/>
  <c r="H131" i="30"/>
  <c r="H132" i="30"/>
  <c r="H133" i="30"/>
  <c r="H134" i="30"/>
  <c r="H135" i="30"/>
  <c r="H136" i="30"/>
  <c r="H137" i="30"/>
  <c r="H138" i="30"/>
  <c r="H139" i="30"/>
  <c r="H140" i="30"/>
  <c r="H141" i="30"/>
  <c r="H142" i="30"/>
  <c r="H143" i="30"/>
  <c r="H144" i="30"/>
  <c r="H145" i="30"/>
  <c r="H146" i="30"/>
  <c r="H147" i="30"/>
  <c r="H148" i="30"/>
  <c r="H149" i="30"/>
  <c r="H150" i="30"/>
  <c r="H151" i="30"/>
  <c r="H152" i="30"/>
  <c r="H153" i="30"/>
  <c r="H154" i="30"/>
  <c r="H155" i="30"/>
  <c r="H156" i="30"/>
  <c r="H157" i="30"/>
  <c r="H158" i="30"/>
  <c r="H159" i="30"/>
  <c r="H160" i="30"/>
  <c r="H161" i="30"/>
  <c r="H162" i="30"/>
  <c r="H163" i="30"/>
  <c r="H164" i="30"/>
  <c r="H165" i="30"/>
  <c r="H166" i="30"/>
  <c r="H167" i="30"/>
  <c r="H168" i="30"/>
  <c r="H169" i="30"/>
  <c r="H170" i="30"/>
  <c r="H171" i="30"/>
  <c r="H172" i="30"/>
  <c r="H173" i="30"/>
  <c r="H174" i="30"/>
  <c r="H175" i="30"/>
  <c r="H176" i="30"/>
  <c r="H177" i="30"/>
  <c r="H178" i="30"/>
  <c r="H179" i="30"/>
  <c r="H180" i="30"/>
  <c r="H181" i="30"/>
  <c r="H182" i="30"/>
  <c r="H183" i="30"/>
  <c r="H184" i="30"/>
  <c r="H185" i="30"/>
  <c r="H186" i="30"/>
  <c r="H187" i="30"/>
  <c r="H188" i="30"/>
  <c r="H189" i="30"/>
  <c r="H190" i="30"/>
  <c r="H191" i="30"/>
  <c r="H192" i="30"/>
  <c r="H193" i="30"/>
  <c r="H194" i="30"/>
  <c r="H195" i="30"/>
  <c r="H196" i="30"/>
  <c r="H197" i="30"/>
  <c r="H198" i="30"/>
  <c r="H199" i="30"/>
  <c r="H200" i="30"/>
  <c r="H201" i="30"/>
  <c r="H202" i="30"/>
  <c r="H203" i="30"/>
  <c r="H204" i="30"/>
  <c r="H205" i="30"/>
  <c r="H206" i="30"/>
  <c r="H207" i="30"/>
  <c r="H208" i="30"/>
  <c r="H209" i="30"/>
  <c r="H210" i="30"/>
  <c r="H211" i="30"/>
  <c r="H212" i="30"/>
  <c r="H213" i="30"/>
  <c r="H214" i="30"/>
  <c r="H215" i="30"/>
  <c r="H216" i="30"/>
  <c r="H217" i="30"/>
  <c r="H218" i="30"/>
  <c r="H219" i="30"/>
  <c r="H220" i="30"/>
  <c r="H221" i="30"/>
  <c r="H222" i="30"/>
  <c r="H223" i="30"/>
  <c r="H224" i="30"/>
  <c r="H225" i="30"/>
  <c r="H226" i="30"/>
  <c r="H227" i="30"/>
  <c r="H228" i="30"/>
  <c r="H229" i="30"/>
  <c r="H230" i="30"/>
  <c r="H231" i="30"/>
  <c r="H232" i="30"/>
  <c r="H233" i="30"/>
  <c r="H234" i="30"/>
  <c r="H235" i="30"/>
  <c r="H236" i="30"/>
  <c r="H237" i="30"/>
  <c r="H238" i="30"/>
  <c r="H239" i="30"/>
  <c r="H240" i="30"/>
  <c r="H241" i="30"/>
  <c r="H242" i="30"/>
  <c r="H243" i="30"/>
  <c r="H244" i="30"/>
  <c r="H245" i="30"/>
  <c r="H246" i="30"/>
  <c r="H247" i="30"/>
  <c r="H248" i="30"/>
  <c r="H249" i="30"/>
  <c r="H250" i="30"/>
  <c r="H251" i="30"/>
  <c r="H252" i="30"/>
  <c r="H253" i="30"/>
  <c r="H254" i="30"/>
  <c r="H255" i="30"/>
  <c r="H256" i="30"/>
  <c r="H257" i="30"/>
  <c r="H258" i="30"/>
  <c r="H259" i="30"/>
  <c r="H260" i="30"/>
  <c r="H261" i="30"/>
  <c r="H262" i="30"/>
  <c r="H263" i="30"/>
  <c r="H264" i="30"/>
  <c r="H265" i="30"/>
  <c r="H266" i="30"/>
  <c r="H267" i="30"/>
  <c r="H268" i="30"/>
  <c r="H269" i="30"/>
  <c r="H270" i="30"/>
  <c r="H271" i="30"/>
  <c r="H272" i="30"/>
  <c r="H273" i="30"/>
  <c r="H274" i="30"/>
  <c r="H275" i="30"/>
  <c r="H276" i="30"/>
  <c r="H277" i="30"/>
  <c r="H278" i="30"/>
  <c r="H279" i="30"/>
  <c r="H280" i="30"/>
  <c r="H281" i="30"/>
  <c r="H282" i="30"/>
  <c r="H283" i="30"/>
  <c r="H284" i="30"/>
  <c r="H285" i="30"/>
  <c r="H286" i="30"/>
  <c r="H287" i="30"/>
  <c r="H288" i="30"/>
  <c r="H289" i="30"/>
  <c r="H290" i="30"/>
  <c r="H291" i="30"/>
  <c r="H292" i="30"/>
  <c r="H293" i="30"/>
  <c r="H294" i="30"/>
  <c r="H295" i="30"/>
  <c r="H296" i="30"/>
  <c r="H297" i="30"/>
  <c r="H298" i="30"/>
  <c r="H299" i="30"/>
  <c r="H300" i="30"/>
  <c r="H301" i="30"/>
  <c r="H302" i="30"/>
  <c r="H303" i="30"/>
  <c r="H304" i="30"/>
  <c r="H305" i="30"/>
  <c r="H306" i="30"/>
  <c r="H307" i="30"/>
  <c r="H308" i="30"/>
  <c r="H309" i="30"/>
  <c r="H310" i="30"/>
  <c r="H311" i="30"/>
  <c r="H312" i="30"/>
  <c r="H313" i="30"/>
  <c r="H314" i="30"/>
  <c r="H315" i="30"/>
  <c r="H316" i="30"/>
  <c r="H317" i="30"/>
  <c r="H318" i="30"/>
  <c r="H319" i="30"/>
  <c r="H320" i="30"/>
  <c r="H321" i="30"/>
  <c r="H322" i="30"/>
  <c r="H323" i="30"/>
  <c r="H324" i="30"/>
  <c r="H325" i="30"/>
  <c r="H326" i="30"/>
  <c r="H327" i="30"/>
  <c r="H328" i="30"/>
  <c r="H329" i="30"/>
  <c r="H330" i="30"/>
  <c r="H331" i="30"/>
  <c r="H332" i="30"/>
  <c r="H333" i="30"/>
  <c r="H334" i="30"/>
  <c r="H335" i="30"/>
  <c r="H336" i="30"/>
  <c r="H337" i="30"/>
  <c r="H338" i="30"/>
  <c r="H339" i="30"/>
  <c r="H340" i="30"/>
  <c r="H341" i="30"/>
  <c r="H342" i="30"/>
  <c r="H343" i="30"/>
  <c r="H344" i="30"/>
  <c r="H345" i="30"/>
  <c r="H346" i="30"/>
  <c r="H347" i="30"/>
  <c r="H348" i="30"/>
  <c r="H349" i="30"/>
  <c r="H350" i="30"/>
  <c r="H351" i="30"/>
  <c r="H352" i="30"/>
  <c r="H353" i="30"/>
  <c r="H354" i="30"/>
  <c r="H355" i="30"/>
  <c r="H356" i="30"/>
  <c r="H357" i="30"/>
  <c r="H358" i="30"/>
  <c r="H359" i="30"/>
  <c r="H360" i="30"/>
  <c r="H361" i="30"/>
  <c r="H362" i="30"/>
  <c r="H363" i="30"/>
  <c r="H364" i="30"/>
  <c r="H365" i="30"/>
  <c r="H366" i="30"/>
  <c r="H367" i="30"/>
  <c r="H368" i="30"/>
  <c r="H369" i="30"/>
  <c r="H370" i="30"/>
  <c r="H371" i="30"/>
  <c r="H372" i="30"/>
  <c r="H373" i="30"/>
  <c r="H374" i="30"/>
  <c r="H375" i="30"/>
  <c r="H376" i="30"/>
  <c r="H377" i="30"/>
  <c r="H378" i="30"/>
  <c r="H379" i="30"/>
  <c r="H380" i="30"/>
  <c r="H381" i="30"/>
  <c r="H382" i="30"/>
  <c r="H383" i="30"/>
  <c r="H384" i="30"/>
  <c r="H385" i="30"/>
  <c r="H386" i="30"/>
  <c r="H387" i="30"/>
  <c r="H388" i="30"/>
  <c r="H389" i="30"/>
  <c r="H390" i="30"/>
  <c r="H391" i="30"/>
  <c r="H392" i="30"/>
  <c r="H393" i="30"/>
  <c r="H394" i="30"/>
  <c r="H395" i="30"/>
  <c r="H396" i="30"/>
  <c r="H397" i="30"/>
  <c r="H398" i="30"/>
  <c r="H399" i="30"/>
  <c r="H400" i="30"/>
  <c r="H401" i="30"/>
  <c r="H402" i="30"/>
  <c r="H403" i="30"/>
  <c r="H404" i="30"/>
  <c r="H405" i="30"/>
  <c r="H406" i="30"/>
  <c r="H407" i="30"/>
  <c r="H408" i="30"/>
  <c r="H409" i="30"/>
  <c r="H410" i="30"/>
  <c r="H411" i="30"/>
  <c r="H412" i="30"/>
  <c r="H413" i="30"/>
  <c r="H414" i="30"/>
  <c r="H415" i="30"/>
  <c r="H416" i="30"/>
  <c r="H417" i="30"/>
  <c r="H418" i="30"/>
  <c r="H419" i="30"/>
  <c r="H420" i="30"/>
  <c r="H421" i="30"/>
  <c r="H422" i="30"/>
  <c r="H423" i="30"/>
  <c r="H424" i="30"/>
  <c r="H425" i="30"/>
  <c r="H426" i="30"/>
  <c r="H427" i="30"/>
  <c r="H428" i="30"/>
  <c r="H429" i="30"/>
  <c r="H430" i="30"/>
  <c r="H431" i="30"/>
  <c r="H432" i="30"/>
  <c r="H433" i="30"/>
  <c r="H434" i="30"/>
  <c r="H435" i="30"/>
  <c r="H436" i="30"/>
  <c r="H437" i="30"/>
  <c r="H438" i="30"/>
  <c r="H439" i="30"/>
  <c r="H440" i="30"/>
  <c r="H441" i="30"/>
  <c r="H442" i="30"/>
  <c r="H443" i="30"/>
  <c r="H444" i="30"/>
  <c r="H445" i="30"/>
  <c r="H446" i="30"/>
  <c r="H447" i="30"/>
  <c r="H448" i="30"/>
  <c r="H449" i="30"/>
  <c r="H450" i="30"/>
  <c r="H451" i="30"/>
  <c r="H452" i="30"/>
  <c r="H453" i="30"/>
  <c r="H454" i="30"/>
  <c r="H455" i="30"/>
  <c r="H456" i="30"/>
  <c r="H457" i="30"/>
  <c r="H458" i="30"/>
  <c r="H459" i="30"/>
  <c r="H460" i="30"/>
  <c r="H461" i="30"/>
  <c r="H462" i="30"/>
  <c r="H463" i="30"/>
  <c r="H464" i="30"/>
  <c r="H465" i="30"/>
  <c r="H466" i="30"/>
  <c r="H467" i="30"/>
  <c r="H468" i="30"/>
  <c r="H469" i="30"/>
  <c r="H470" i="30"/>
  <c r="H471" i="30"/>
  <c r="H472" i="30"/>
  <c r="H473" i="30"/>
  <c r="H474" i="30"/>
  <c r="H475" i="30"/>
  <c r="H476" i="30"/>
  <c r="H477" i="30"/>
  <c r="H478" i="30"/>
  <c r="H479" i="30"/>
  <c r="H480" i="30"/>
  <c r="H481" i="30"/>
  <c r="H482" i="30"/>
  <c r="H483" i="30"/>
  <c r="H484" i="30"/>
  <c r="H485" i="30"/>
  <c r="H486" i="30"/>
  <c r="H487" i="30"/>
  <c r="H488" i="30"/>
  <c r="H489" i="30"/>
  <c r="H490" i="30"/>
  <c r="H491" i="30"/>
  <c r="H492" i="30"/>
  <c r="H493" i="30"/>
  <c r="H494" i="30"/>
  <c r="H495" i="30"/>
  <c r="H496" i="30"/>
  <c r="H497" i="30"/>
  <c r="H498" i="30"/>
  <c r="H499" i="30"/>
  <c r="H500" i="30"/>
  <c r="H501" i="30"/>
  <c r="H502" i="30"/>
  <c r="H503" i="30"/>
  <c r="H504" i="30"/>
  <c r="H505" i="30"/>
  <c r="H506" i="30"/>
  <c r="H507" i="30"/>
  <c r="H508" i="30"/>
  <c r="H509" i="30"/>
  <c r="H510" i="30"/>
  <c r="H511" i="30"/>
  <c r="H512" i="30"/>
  <c r="H513" i="30"/>
  <c r="H514" i="30"/>
  <c r="D16" i="30"/>
  <c r="D17" i="30"/>
  <c r="D18" i="30"/>
  <c r="D19" i="30"/>
  <c r="D20" i="30"/>
  <c r="D21" i="30"/>
  <c r="D22" i="30"/>
  <c r="D23" i="30"/>
  <c r="D24" i="30"/>
  <c r="D25" i="30"/>
  <c r="D26" i="30"/>
  <c r="D27" i="30"/>
  <c r="D28" i="30"/>
  <c r="D29" i="30"/>
  <c r="D30" i="30"/>
  <c r="D31" i="30"/>
  <c r="D32" i="30"/>
  <c r="D33" i="30"/>
  <c r="D34" i="30"/>
  <c r="D35" i="30"/>
  <c r="D36" i="30"/>
  <c r="D37" i="30"/>
  <c r="D38" i="30"/>
  <c r="D39" i="30"/>
  <c r="D40" i="30"/>
  <c r="D41" i="30"/>
  <c r="D42" i="30"/>
  <c r="D43" i="30"/>
  <c r="D44" i="30"/>
  <c r="D45" i="30"/>
  <c r="D46" i="30"/>
  <c r="D47" i="30"/>
  <c r="D48" i="30"/>
  <c r="D49" i="30"/>
  <c r="D50" i="30"/>
  <c r="D51" i="30"/>
  <c r="D52" i="30"/>
  <c r="D53" i="30"/>
  <c r="D54" i="30"/>
  <c r="D55" i="30"/>
  <c r="D56" i="30"/>
  <c r="D57" i="30"/>
  <c r="D58" i="30"/>
  <c r="D59" i="30"/>
  <c r="D60" i="30"/>
  <c r="D61" i="30"/>
  <c r="D62" i="30"/>
  <c r="D63" i="30"/>
  <c r="D64" i="30"/>
  <c r="D65" i="30"/>
  <c r="D66" i="30"/>
  <c r="D67" i="30"/>
  <c r="D68" i="30"/>
  <c r="D69" i="30"/>
  <c r="D70" i="30"/>
  <c r="D71" i="30"/>
  <c r="D72" i="30"/>
  <c r="D73" i="30"/>
  <c r="D74" i="30"/>
  <c r="D75" i="30"/>
  <c r="D76" i="30"/>
  <c r="D77" i="30"/>
  <c r="D78" i="30"/>
  <c r="D79" i="30"/>
  <c r="D80" i="30"/>
  <c r="D81" i="30"/>
  <c r="D82" i="30"/>
  <c r="D83" i="30"/>
  <c r="D84" i="30"/>
  <c r="D85" i="30"/>
  <c r="D86" i="30"/>
  <c r="D87" i="30"/>
  <c r="D88" i="30"/>
  <c r="D89" i="30"/>
  <c r="D90" i="30"/>
  <c r="D91" i="30"/>
  <c r="D92" i="30"/>
  <c r="D93" i="30"/>
  <c r="D94" i="30"/>
  <c r="D95" i="30"/>
  <c r="D96" i="30"/>
  <c r="D97" i="30"/>
  <c r="D98" i="30"/>
  <c r="D99" i="30"/>
  <c r="D100" i="30"/>
  <c r="D101" i="30"/>
  <c r="D102" i="30"/>
  <c r="D103" i="30"/>
  <c r="D104" i="30"/>
  <c r="D105" i="30"/>
  <c r="D106" i="30"/>
  <c r="D107" i="30"/>
  <c r="D108" i="30"/>
  <c r="D109" i="30"/>
  <c r="D110" i="30"/>
  <c r="D111" i="30"/>
  <c r="D112" i="30"/>
  <c r="D113" i="30"/>
  <c r="D114" i="30"/>
  <c r="D115" i="30"/>
  <c r="D116" i="30"/>
  <c r="D117" i="30"/>
  <c r="D118" i="30"/>
  <c r="D119" i="30"/>
  <c r="D120" i="30"/>
  <c r="D121" i="30"/>
  <c r="D122" i="30"/>
  <c r="D123" i="30"/>
  <c r="D124" i="30"/>
  <c r="D125" i="30"/>
  <c r="D126" i="30"/>
  <c r="D127" i="30"/>
  <c r="D128" i="30"/>
  <c r="D129" i="30"/>
  <c r="D130" i="30"/>
  <c r="D131" i="30"/>
  <c r="D132" i="30"/>
  <c r="D133" i="30"/>
  <c r="D134" i="30"/>
  <c r="D135" i="30"/>
  <c r="D136" i="30"/>
  <c r="D137" i="30"/>
  <c r="D138" i="30"/>
  <c r="D139" i="30"/>
  <c r="D140" i="30"/>
  <c r="D141" i="30"/>
  <c r="D142" i="30"/>
  <c r="D143" i="30"/>
  <c r="D144" i="30"/>
  <c r="D145" i="30"/>
  <c r="D146" i="30"/>
  <c r="D147" i="30"/>
  <c r="D148" i="30"/>
  <c r="D149" i="30"/>
  <c r="D150" i="30"/>
  <c r="D151" i="30"/>
  <c r="D152" i="30"/>
  <c r="D153" i="30"/>
  <c r="D154" i="30"/>
  <c r="D155" i="30"/>
  <c r="D156" i="30"/>
  <c r="D157" i="30"/>
  <c r="D158" i="30"/>
  <c r="D159" i="30"/>
  <c r="D160" i="30"/>
  <c r="D161" i="30"/>
  <c r="D162" i="30"/>
  <c r="D163" i="30"/>
  <c r="D164" i="30"/>
  <c r="D165" i="30"/>
  <c r="D166" i="30"/>
  <c r="D167" i="30"/>
  <c r="D168" i="30"/>
  <c r="D169" i="30"/>
  <c r="D170" i="30"/>
  <c r="D171" i="30"/>
  <c r="D172" i="30"/>
  <c r="D173" i="30"/>
  <c r="D174" i="30"/>
  <c r="D175" i="30"/>
  <c r="D176" i="30"/>
  <c r="D177" i="30"/>
  <c r="D178" i="30"/>
  <c r="D179" i="30"/>
  <c r="D180" i="30"/>
  <c r="D181" i="30"/>
  <c r="D182" i="30"/>
  <c r="D183" i="30"/>
  <c r="D184" i="30"/>
  <c r="D185" i="30"/>
  <c r="D186" i="30"/>
  <c r="D187" i="30"/>
  <c r="D188" i="30"/>
  <c r="D189" i="30"/>
  <c r="D190" i="30"/>
  <c r="D191" i="30"/>
  <c r="D192" i="30"/>
  <c r="D193" i="30"/>
  <c r="D194" i="30"/>
  <c r="D195" i="30"/>
  <c r="D196" i="30"/>
  <c r="D197" i="30"/>
  <c r="D198" i="30"/>
  <c r="D199" i="30"/>
  <c r="D200" i="30"/>
  <c r="D201" i="30"/>
  <c r="D202" i="30"/>
  <c r="D203" i="30"/>
  <c r="D204" i="30"/>
  <c r="D205" i="30"/>
  <c r="D206" i="30"/>
  <c r="D207" i="30"/>
  <c r="D208" i="30"/>
  <c r="D209" i="30"/>
  <c r="D210" i="30"/>
  <c r="D211" i="30"/>
  <c r="D212" i="30"/>
  <c r="D213" i="30"/>
  <c r="D214" i="30"/>
  <c r="D215" i="30"/>
  <c r="D216" i="30"/>
  <c r="D217" i="30"/>
  <c r="D218" i="30"/>
  <c r="D219" i="30"/>
  <c r="D220" i="30"/>
  <c r="D221" i="30"/>
  <c r="D222" i="30"/>
  <c r="D223" i="30"/>
  <c r="D224" i="30"/>
  <c r="D225" i="30"/>
  <c r="D226" i="30"/>
  <c r="D227" i="30"/>
  <c r="D228" i="30"/>
  <c r="D229" i="30"/>
  <c r="D230" i="30"/>
  <c r="D231" i="30"/>
  <c r="D232" i="30"/>
  <c r="D233" i="30"/>
  <c r="D234" i="30"/>
  <c r="D235" i="30"/>
  <c r="D236" i="30"/>
  <c r="D237" i="30"/>
  <c r="D238" i="30"/>
  <c r="D239" i="30"/>
  <c r="D240" i="30"/>
  <c r="D241" i="30"/>
  <c r="D242" i="30"/>
  <c r="D243" i="30"/>
  <c r="D244" i="30"/>
  <c r="D245" i="30"/>
  <c r="D246" i="30"/>
  <c r="D247" i="30"/>
  <c r="D248" i="30"/>
  <c r="D249" i="30"/>
  <c r="D250" i="30"/>
  <c r="D251" i="30"/>
  <c r="D252" i="30"/>
  <c r="D253" i="30"/>
  <c r="D254" i="30"/>
  <c r="D255" i="30"/>
  <c r="D256" i="30"/>
  <c r="D257" i="30"/>
  <c r="D258" i="30"/>
  <c r="D259" i="30"/>
  <c r="D260" i="30"/>
  <c r="D261" i="30"/>
  <c r="D262" i="30"/>
  <c r="D263" i="30"/>
  <c r="D264" i="30"/>
  <c r="D265" i="30"/>
  <c r="D266" i="30"/>
  <c r="D267" i="30"/>
  <c r="D268" i="30"/>
  <c r="D269" i="30"/>
  <c r="D270" i="30"/>
  <c r="D271" i="30"/>
  <c r="D272" i="30"/>
  <c r="D273" i="30"/>
  <c r="D274" i="30"/>
  <c r="D275" i="30"/>
  <c r="D276" i="30"/>
  <c r="D277" i="30"/>
  <c r="D278" i="30"/>
  <c r="D279" i="30"/>
  <c r="D280" i="30"/>
  <c r="D281" i="30"/>
  <c r="D282" i="30"/>
  <c r="D283" i="30"/>
  <c r="D284" i="30"/>
  <c r="D285" i="30"/>
  <c r="D286" i="30"/>
  <c r="D287" i="30"/>
  <c r="D288" i="30"/>
  <c r="D289" i="30"/>
  <c r="D290" i="30"/>
  <c r="D291" i="30"/>
  <c r="D292" i="30"/>
  <c r="D293" i="30"/>
  <c r="D294" i="30"/>
  <c r="D295" i="30"/>
  <c r="D296" i="30"/>
  <c r="D297" i="30"/>
  <c r="D298" i="30"/>
  <c r="D299" i="30"/>
  <c r="D300" i="30"/>
  <c r="D301" i="30"/>
  <c r="D302" i="30"/>
  <c r="D303" i="30"/>
  <c r="D304" i="30"/>
  <c r="D305" i="30"/>
  <c r="D306" i="30"/>
  <c r="D307" i="30"/>
  <c r="D308" i="30"/>
  <c r="D309" i="30"/>
  <c r="D310" i="30"/>
  <c r="D311" i="30"/>
  <c r="D312" i="30"/>
  <c r="D313" i="30"/>
  <c r="D314" i="30"/>
  <c r="D315" i="30"/>
  <c r="D316" i="30"/>
  <c r="D317" i="30"/>
  <c r="D318" i="30"/>
  <c r="D319" i="30"/>
  <c r="D320" i="30"/>
  <c r="D321" i="30"/>
  <c r="D322" i="30"/>
  <c r="D323" i="30"/>
  <c r="D324" i="30"/>
  <c r="D325" i="30"/>
  <c r="D326" i="30"/>
  <c r="D327" i="30"/>
  <c r="D328" i="30"/>
  <c r="D329" i="30"/>
  <c r="D330" i="30"/>
  <c r="D331" i="30"/>
  <c r="D332" i="30"/>
  <c r="D333" i="30"/>
  <c r="D334" i="30"/>
  <c r="D335" i="30"/>
  <c r="D336" i="30"/>
  <c r="D337" i="30"/>
  <c r="D338" i="30"/>
  <c r="D339" i="30"/>
  <c r="D340" i="30"/>
  <c r="D341" i="30"/>
  <c r="D342" i="30"/>
  <c r="D343" i="30"/>
  <c r="D344" i="30"/>
  <c r="D345" i="30"/>
  <c r="D346" i="30"/>
  <c r="D347" i="30"/>
  <c r="D348" i="30"/>
  <c r="D349" i="30"/>
  <c r="D350" i="30"/>
  <c r="D351" i="30"/>
  <c r="D352" i="30"/>
  <c r="D353" i="30"/>
  <c r="D354" i="30"/>
  <c r="D355" i="30"/>
  <c r="D356" i="30"/>
  <c r="D357" i="30"/>
  <c r="D358" i="30"/>
  <c r="D359" i="30"/>
  <c r="D360" i="30"/>
  <c r="D361" i="30"/>
  <c r="D362" i="30"/>
  <c r="D363" i="30"/>
  <c r="D364" i="30"/>
  <c r="D365" i="30"/>
  <c r="D366" i="30"/>
  <c r="D367" i="30"/>
  <c r="D368" i="30"/>
  <c r="D369" i="30"/>
  <c r="D370" i="30"/>
  <c r="D371" i="30"/>
  <c r="D372" i="30"/>
  <c r="D373" i="30"/>
  <c r="D374" i="30"/>
  <c r="D375" i="30"/>
  <c r="D376" i="30"/>
  <c r="D377" i="30"/>
  <c r="D378" i="30"/>
  <c r="D379" i="30"/>
  <c r="D380" i="30"/>
  <c r="D381" i="30"/>
  <c r="D382" i="30"/>
  <c r="D383" i="30"/>
  <c r="D384" i="30"/>
  <c r="D385" i="30"/>
  <c r="D386" i="30"/>
  <c r="D387" i="30"/>
  <c r="D388" i="30"/>
  <c r="D389" i="30"/>
  <c r="D390" i="30"/>
  <c r="D391" i="30"/>
  <c r="D392" i="30"/>
  <c r="D393" i="30"/>
  <c r="D394" i="30"/>
  <c r="D395" i="30"/>
  <c r="D396" i="30"/>
  <c r="D397" i="30"/>
  <c r="D398" i="30"/>
  <c r="D399" i="30"/>
  <c r="D400" i="30"/>
  <c r="D401" i="30"/>
  <c r="D402" i="30"/>
  <c r="D403" i="30"/>
  <c r="D404" i="30"/>
  <c r="D405" i="30"/>
  <c r="D406" i="30"/>
  <c r="D407" i="30"/>
  <c r="D408" i="30"/>
  <c r="D409" i="30"/>
  <c r="D410" i="30"/>
  <c r="D411" i="30"/>
  <c r="D412" i="30"/>
  <c r="D413" i="30"/>
  <c r="D414" i="30"/>
  <c r="D415" i="30"/>
  <c r="D416" i="30"/>
  <c r="D417" i="30"/>
  <c r="D418" i="30"/>
  <c r="D419" i="30"/>
  <c r="D420" i="30"/>
  <c r="D421" i="30"/>
  <c r="D422" i="30"/>
  <c r="D423" i="30"/>
  <c r="D424" i="30"/>
  <c r="D425" i="30"/>
  <c r="D426" i="30"/>
  <c r="D427" i="30"/>
  <c r="D428" i="30"/>
  <c r="D429" i="30"/>
  <c r="D430" i="30"/>
  <c r="D431" i="30"/>
  <c r="D432" i="30"/>
  <c r="D433" i="30"/>
  <c r="D434" i="30"/>
  <c r="D435" i="30"/>
  <c r="D436" i="30"/>
  <c r="D437" i="30"/>
  <c r="D438" i="30"/>
  <c r="D439" i="30"/>
  <c r="D440" i="30"/>
  <c r="D441" i="30"/>
  <c r="D442" i="30"/>
  <c r="D443" i="30"/>
  <c r="D444" i="30"/>
  <c r="D445" i="30"/>
  <c r="D446" i="30"/>
  <c r="D447" i="30"/>
  <c r="D448" i="30"/>
  <c r="D449" i="30"/>
  <c r="D450" i="30"/>
  <c r="D451" i="30"/>
  <c r="D452" i="30"/>
  <c r="D453" i="30"/>
  <c r="D454" i="30"/>
  <c r="D455" i="30"/>
  <c r="D456" i="30"/>
  <c r="D457" i="30"/>
  <c r="D458" i="30"/>
  <c r="D459" i="30"/>
  <c r="D460" i="30"/>
  <c r="D461" i="30"/>
  <c r="D462" i="30"/>
  <c r="D463" i="30"/>
  <c r="D464" i="30"/>
  <c r="D465" i="30"/>
  <c r="D466" i="30"/>
  <c r="D467" i="30"/>
  <c r="D468" i="30"/>
  <c r="D469" i="30"/>
  <c r="D470" i="30"/>
  <c r="D471" i="30"/>
  <c r="D472" i="30"/>
  <c r="D473" i="30"/>
  <c r="D474" i="30"/>
  <c r="D475" i="30"/>
  <c r="D476" i="30"/>
  <c r="D477" i="30"/>
  <c r="D478" i="30"/>
  <c r="D479" i="30"/>
  <c r="D480" i="30"/>
  <c r="D481" i="30"/>
  <c r="D482" i="30"/>
  <c r="D483" i="30"/>
  <c r="D484" i="30"/>
  <c r="D485" i="30"/>
  <c r="D486" i="30"/>
  <c r="D487" i="30"/>
  <c r="D488" i="30"/>
  <c r="D489" i="30"/>
  <c r="D490" i="30"/>
  <c r="D491" i="30"/>
  <c r="D492" i="30"/>
  <c r="D493" i="30"/>
  <c r="D494" i="30"/>
  <c r="D495" i="30"/>
  <c r="D496" i="30"/>
  <c r="D497" i="30"/>
  <c r="D498" i="30"/>
  <c r="D499" i="30"/>
  <c r="D500" i="30"/>
  <c r="D501" i="30"/>
  <c r="D502" i="30"/>
  <c r="D503" i="30"/>
  <c r="D504" i="30"/>
  <c r="D505" i="30"/>
  <c r="D506" i="30"/>
  <c r="D507" i="30"/>
  <c r="D508" i="30"/>
  <c r="D509" i="30"/>
  <c r="D510" i="30"/>
  <c r="D511" i="30"/>
  <c r="D512" i="30"/>
  <c r="D513" i="30"/>
  <c r="D514" i="30"/>
  <c r="D15" i="30"/>
  <c r="F571" i="14"/>
  <c r="A14" i="25"/>
  <c r="A15" i="25"/>
  <c r="A16" i="25"/>
  <c r="A17" i="25"/>
  <c r="A18" i="25"/>
  <c r="A19" i="25"/>
  <c r="A20" i="25"/>
  <c r="A21" i="25"/>
  <c r="A22" i="25"/>
  <c r="A23" i="25"/>
  <c r="A24" i="25"/>
  <c r="A25" i="25"/>
  <c r="A26" i="25"/>
  <c r="A27" i="25"/>
  <c r="A21" i="27"/>
  <c r="A22" i="27"/>
  <c r="D32" i="27"/>
  <c r="D31" i="27"/>
  <c r="A19" i="22"/>
  <c r="A9" i="51"/>
  <c r="A4" i="51"/>
  <c r="A5" i="51"/>
  <c r="A6" i="51"/>
  <c r="A7" i="51"/>
  <c r="A3" i="51"/>
  <c r="A29" i="29"/>
  <c r="A8" i="50" l="1"/>
  <c r="A9" i="50"/>
  <c r="A7" i="50"/>
  <c r="A6" i="50"/>
  <c r="A4" i="50"/>
  <c r="A5" i="50"/>
  <c r="A3" i="50"/>
  <c r="A30" i="29"/>
  <c r="A31" i="29"/>
  <c r="A32" i="29"/>
  <c r="A33" i="29"/>
  <c r="A34" i="29"/>
  <c r="A35" i="29"/>
  <c r="D12" i="37"/>
  <c r="B8" i="54"/>
  <c r="D8" i="32" l="1"/>
  <c r="E8" i="32" s="1"/>
  <c r="F8" i="32" s="1"/>
  <c r="G8" i="32" s="1"/>
  <c r="H8" i="32" s="1"/>
  <c r="I8" i="32" s="1"/>
  <c r="J8" i="32" s="1"/>
  <c r="K8" i="32" s="1"/>
  <c r="L8" i="32" s="1"/>
  <c r="M8" i="32" s="1"/>
  <c r="N8" i="32" s="1"/>
  <c r="O8" i="32" s="1"/>
  <c r="P8" i="32" s="1"/>
  <c r="Q8" i="32" s="1"/>
  <c r="R8" i="32" s="1"/>
  <c r="S8" i="32" s="1"/>
  <c r="T8" i="32" s="1"/>
  <c r="U8" i="32" s="1"/>
  <c r="V8" i="32" s="1"/>
  <c r="W8" i="32" s="1"/>
  <c r="X8" i="32" s="1"/>
  <c r="Y8" i="32" s="1"/>
  <c r="Z8" i="32" s="1"/>
  <c r="AA8" i="32" s="1"/>
  <c r="B5" i="52"/>
  <c r="B5" i="54" s="1"/>
  <c r="B4" i="52"/>
  <c r="B4" i="54" s="1"/>
  <c r="C10" i="49"/>
  <c r="D10" i="49"/>
  <c r="E10" i="49"/>
  <c r="F10" i="49"/>
  <c r="B10" i="49"/>
  <c r="G5" i="49"/>
  <c r="G6" i="49"/>
  <c r="G7" i="49"/>
  <c r="G8" i="49"/>
  <c r="G9" i="49"/>
  <c r="G4" i="49"/>
  <c r="B10" i="48"/>
  <c r="C13" i="32" s="1"/>
  <c r="AB8" i="58"/>
  <c r="AB7" i="58"/>
  <c r="AB6" i="58"/>
  <c r="C14" i="37"/>
  <c r="C15" i="37"/>
  <c r="C16" i="37"/>
  <c r="C17" i="37"/>
  <c r="C18" i="37"/>
  <c r="C19" i="37"/>
  <c r="C20" i="37"/>
  <c r="C21" i="37"/>
  <c r="C22" i="37"/>
  <c r="C23" i="37"/>
  <c r="C24" i="37"/>
  <c r="C25" i="37"/>
  <c r="C26" i="37"/>
  <c r="C27" i="37"/>
  <c r="C28" i="37"/>
  <c r="C29" i="37"/>
  <c r="C30" i="37"/>
  <c r="C31" i="37"/>
  <c r="C32" i="37"/>
  <c r="C33" i="37"/>
  <c r="C34" i="37"/>
  <c r="C35" i="37"/>
  <c r="C36" i="37"/>
  <c r="C37" i="37"/>
  <c r="C38" i="37"/>
  <c r="C39" i="37"/>
  <c r="C40" i="37"/>
  <c r="C41" i="37"/>
  <c r="C42" i="37"/>
  <c r="C43" i="37"/>
  <c r="C44" i="37"/>
  <c r="C45" i="37"/>
  <c r="C46" i="37"/>
  <c r="C47" i="37"/>
  <c r="C48" i="37"/>
  <c r="C49" i="37"/>
  <c r="C50" i="37"/>
  <c r="C51" i="37"/>
  <c r="C52" i="37"/>
  <c r="C53" i="37"/>
  <c r="C54" i="37"/>
  <c r="C55" i="37"/>
  <c r="C56" i="37"/>
  <c r="C57" i="37"/>
  <c r="C58" i="37"/>
  <c r="C59" i="37"/>
  <c r="C60" i="37"/>
  <c r="C61" i="37"/>
  <c r="C62" i="37"/>
  <c r="C63" i="37"/>
  <c r="C64" i="37"/>
  <c r="C65" i="37"/>
  <c r="C66" i="37"/>
  <c r="C67" i="37"/>
  <c r="C68" i="37"/>
  <c r="C69" i="37"/>
  <c r="C70" i="37"/>
  <c r="C71" i="37"/>
  <c r="C72" i="37"/>
  <c r="C73" i="37"/>
  <c r="C74" i="37"/>
  <c r="C75" i="37"/>
  <c r="C76" i="37"/>
  <c r="C77" i="37"/>
  <c r="C78" i="37"/>
  <c r="C79" i="37"/>
  <c r="C80" i="37"/>
  <c r="C81" i="37"/>
  <c r="C82" i="37"/>
  <c r="C83" i="37"/>
  <c r="C84" i="37"/>
  <c r="C85" i="37"/>
  <c r="C86" i="37"/>
  <c r="C87" i="37"/>
  <c r="C88" i="37"/>
  <c r="C89" i="37"/>
  <c r="C90" i="37"/>
  <c r="C91" i="37"/>
  <c r="C92" i="37"/>
  <c r="C93" i="37"/>
  <c r="C94" i="37"/>
  <c r="C95" i="37"/>
  <c r="C96" i="37"/>
  <c r="C97" i="37"/>
  <c r="C98" i="37"/>
  <c r="C99" i="37"/>
  <c r="C100" i="37"/>
  <c r="C101" i="37"/>
  <c r="C102" i="37"/>
  <c r="C103" i="37"/>
  <c r="C104" i="37"/>
  <c r="C105" i="37"/>
  <c r="C106" i="37"/>
  <c r="C107" i="37"/>
  <c r="C108" i="37"/>
  <c r="C109" i="37"/>
  <c r="C110" i="37"/>
  <c r="C111" i="37"/>
  <c r="C112" i="37"/>
  <c r="C113" i="37"/>
  <c r="C114" i="37"/>
  <c r="C115" i="37"/>
  <c r="C116" i="37"/>
  <c r="C117" i="37"/>
  <c r="C118" i="37"/>
  <c r="C119" i="37"/>
  <c r="C120" i="37"/>
  <c r="C121" i="37"/>
  <c r="C122" i="37"/>
  <c r="C123" i="37"/>
  <c r="C124" i="37"/>
  <c r="C125" i="37"/>
  <c r="C126" i="37"/>
  <c r="C127" i="37"/>
  <c r="C128" i="37"/>
  <c r="C129" i="37"/>
  <c r="C130" i="37"/>
  <c r="C13" i="37"/>
  <c r="C5" i="38"/>
  <c r="C11" i="38"/>
  <c r="C10" i="38"/>
  <c r="C6" i="38"/>
  <c r="C7" i="38"/>
  <c r="C8" i="38"/>
  <c r="C9" i="38"/>
  <c r="J14" i="37"/>
  <c r="J15" i="37"/>
  <c r="J16" i="37"/>
  <c r="J17" i="37"/>
  <c r="J18" i="37"/>
  <c r="J19" i="37"/>
  <c r="J20" i="37"/>
  <c r="J21" i="37"/>
  <c r="J22" i="37"/>
  <c r="J23" i="37"/>
  <c r="J24" i="37"/>
  <c r="J25" i="37"/>
  <c r="J26" i="37"/>
  <c r="J27" i="37"/>
  <c r="J28" i="37"/>
  <c r="J29" i="37"/>
  <c r="J30" i="37"/>
  <c r="J31" i="37"/>
  <c r="J32" i="37"/>
  <c r="J33" i="37"/>
  <c r="J34" i="37"/>
  <c r="J35" i="37"/>
  <c r="J36" i="37"/>
  <c r="J37" i="37"/>
  <c r="J38" i="37"/>
  <c r="J39" i="37"/>
  <c r="J40" i="37"/>
  <c r="J41" i="37"/>
  <c r="J42" i="37"/>
  <c r="J43" i="37"/>
  <c r="J44" i="37"/>
  <c r="J45" i="37"/>
  <c r="J46" i="37"/>
  <c r="J47" i="37"/>
  <c r="J48" i="37"/>
  <c r="J49" i="37"/>
  <c r="J50" i="37"/>
  <c r="J51" i="37"/>
  <c r="J52" i="37"/>
  <c r="J53" i="37"/>
  <c r="J54" i="37"/>
  <c r="J55" i="37"/>
  <c r="J56" i="37"/>
  <c r="J57" i="37"/>
  <c r="J58" i="37"/>
  <c r="J59" i="37"/>
  <c r="J60" i="37"/>
  <c r="J61" i="37"/>
  <c r="J62" i="37"/>
  <c r="J63" i="37"/>
  <c r="J64" i="37"/>
  <c r="J65" i="37"/>
  <c r="J66" i="37"/>
  <c r="J67" i="37"/>
  <c r="J68" i="37"/>
  <c r="J69" i="37"/>
  <c r="J70" i="37"/>
  <c r="J71" i="37"/>
  <c r="J72" i="37"/>
  <c r="J73" i="37"/>
  <c r="J74" i="37"/>
  <c r="J75" i="37"/>
  <c r="J76" i="37"/>
  <c r="J77" i="37"/>
  <c r="J78" i="37"/>
  <c r="J79" i="37"/>
  <c r="J80" i="37"/>
  <c r="J81" i="37"/>
  <c r="J82" i="37"/>
  <c r="J83" i="37"/>
  <c r="J84" i="37"/>
  <c r="J85" i="37"/>
  <c r="J86" i="37"/>
  <c r="J87" i="37"/>
  <c r="J88" i="37"/>
  <c r="J89" i="37"/>
  <c r="J90" i="37"/>
  <c r="J91" i="37"/>
  <c r="J92" i="37"/>
  <c r="J93" i="37"/>
  <c r="J94" i="37"/>
  <c r="J95" i="37"/>
  <c r="J96" i="37"/>
  <c r="J97" i="37"/>
  <c r="J98" i="37"/>
  <c r="J99" i="37"/>
  <c r="J100" i="37"/>
  <c r="J101" i="37"/>
  <c r="J102" i="37"/>
  <c r="J103" i="37"/>
  <c r="J104" i="37"/>
  <c r="J105" i="37"/>
  <c r="J106" i="37"/>
  <c r="J107" i="37"/>
  <c r="J108" i="37"/>
  <c r="J109" i="37"/>
  <c r="J110" i="37"/>
  <c r="J111" i="37"/>
  <c r="J112" i="37"/>
  <c r="J113" i="37"/>
  <c r="J114" i="37"/>
  <c r="J115" i="37"/>
  <c r="J116" i="37"/>
  <c r="J117" i="37"/>
  <c r="J118" i="37"/>
  <c r="J119" i="37"/>
  <c r="J120" i="37"/>
  <c r="J121" i="37"/>
  <c r="J122" i="37"/>
  <c r="J123" i="37"/>
  <c r="J124" i="37"/>
  <c r="J125" i="37"/>
  <c r="J126" i="37"/>
  <c r="J127" i="37"/>
  <c r="J128" i="37"/>
  <c r="J129" i="37"/>
  <c r="J130" i="37"/>
  <c r="J13" i="37"/>
  <c r="G10" i="49" l="1"/>
  <c r="B7" i="52" s="1"/>
  <c r="B7" i="54" s="1"/>
  <c r="D13" i="32"/>
  <c r="J515" i="30"/>
  <c r="B32" i="29"/>
  <c r="P140" i="37"/>
  <c r="A23" i="37"/>
  <c r="D23" i="37"/>
  <c r="E23" i="37"/>
  <c r="F23" i="37"/>
  <c r="G23" i="37"/>
  <c r="H23" i="37"/>
  <c r="K23" i="37" s="1"/>
  <c r="I23" i="37"/>
  <c r="AS23" i="37" s="1"/>
  <c r="A24" i="37"/>
  <c r="D24" i="37"/>
  <c r="E24" i="37"/>
  <c r="F24" i="37"/>
  <c r="G24" i="37"/>
  <c r="H24" i="37"/>
  <c r="K24" i="37" s="1"/>
  <c r="I24" i="37"/>
  <c r="AS24" i="37" s="1"/>
  <c r="A25" i="37"/>
  <c r="D25" i="37"/>
  <c r="E25" i="37"/>
  <c r="F25" i="37"/>
  <c r="G25" i="37"/>
  <c r="H25" i="37"/>
  <c r="K25" i="37" s="1"/>
  <c r="I25" i="37"/>
  <c r="AS25" i="37" s="1"/>
  <c r="A26" i="37"/>
  <c r="D26" i="37"/>
  <c r="E26" i="37"/>
  <c r="F26" i="37"/>
  <c r="G26" i="37"/>
  <c r="H26" i="37"/>
  <c r="K26" i="37" s="1"/>
  <c r="I26" i="37"/>
  <c r="AS26" i="37" s="1"/>
  <c r="A27" i="37"/>
  <c r="D27" i="37"/>
  <c r="E27" i="37"/>
  <c r="F27" i="37"/>
  <c r="G27" i="37"/>
  <c r="H27" i="37"/>
  <c r="K27" i="37" s="1"/>
  <c r="I27" i="37"/>
  <c r="AS27" i="37" s="1"/>
  <c r="A28" i="37"/>
  <c r="D28" i="37"/>
  <c r="E28" i="37"/>
  <c r="F28" i="37"/>
  <c r="G28" i="37"/>
  <c r="H28" i="37"/>
  <c r="K28" i="37" s="1"/>
  <c r="I28" i="37"/>
  <c r="AS28" i="37" s="1"/>
  <c r="A29" i="37"/>
  <c r="D29" i="37"/>
  <c r="E29" i="37"/>
  <c r="F29" i="37"/>
  <c r="G29" i="37"/>
  <c r="H29" i="37"/>
  <c r="K29" i="37" s="1"/>
  <c r="I29" i="37"/>
  <c r="AS29" i="37" s="1"/>
  <c r="A30" i="37"/>
  <c r="D30" i="37"/>
  <c r="E30" i="37"/>
  <c r="F30" i="37"/>
  <c r="G30" i="37"/>
  <c r="H30" i="37"/>
  <c r="K30" i="37" s="1"/>
  <c r="I30" i="37"/>
  <c r="AS30" i="37" s="1"/>
  <c r="A31" i="37"/>
  <c r="D31" i="37"/>
  <c r="E31" i="37"/>
  <c r="F31" i="37"/>
  <c r="G31" i="37"/>
  <c r="H31" i="37"/>
  <c r="K31" i="37" s="1"/>
  <c r="I31" i="37"/>
  <c r="AS31" i="37" s="1"/>
  <c r="A32" i="37"/>
  <c r="D32" i="37"/>
  <c r="E32" i="37"/>
  <c r="F32" i="37"/>
  <c r="G32" i="37"/>
  <c r="H32" i="37"/>
  <c r="K32" i="37" s="1"/>
  <c r="I32" i="37"/>
  <c r="AS32" i="37" s="1"/>
  <c r="A33" i="37"/>
  <c r="D33" i="37"/>
  <c r="E33" i="37"/>
  <c r="F33" i="37"/>
  <c r="G33" i="37"/>
  <c r="H33" i="37"/>
  <c r="K33" i="37" s="1"/>
  <c r="I33" i="37"/>
  <c r="AS33" i="37" s="1"/>
  <c r="A34" i="37"/>
  <c r="D34" i="37"/>
  <c r="E34" i="37"/>
  <c r="F34" i="37"/>
  <c r="G34" i="37"/>
  <c r="H34" i="37"/>
  <c r="K34" i="37" s="1"/>
  <c r="I34" i="37"/>
  <c r="AS34" i="37" s="1"/>
  <c r="A35" i="37"/>
  <c r="D35" i="37"/>
  <c r="E35" i="37"/>
  <c r="F35" i="37"/>
  <c r="G35" i="37"/>
  <c r="H35" i="37"/>
  <c r="K35" i="37" s="1"/>
  <c r="I35" i="37"/>
  <c r="A36" i="37"/>
  <c r="D36" i="37"/>
  <c r="E36" i="37"/>
  <c r="F36" i="37"/>
  <c r="G36" i="37"/>
  <c r="H36" i="37"/>
  <c r="K36" i="37" s="1"/>
  <c r="I36" i="37"/>
  <c r="AS36" i="37" s="1"/>
  <c r="A37" i="37"/>
  <c r="D37" i="37"/>
  <c r="E37" i="37"/>
  <c r="F37" i="37"/>
  <c r="G37" i="37"/>
  <c r="H37" i="37"/>
  <c r="K37" i="37" s="1"/>
  <c r="I37" i="37"/>
  <c r="AS37" i="37" s="1"/>
  <c r="A38" i="37"/>
  <c r="D38" i="37"/>
  <c r="E38" i="37"/>
  <c r="F38" i="37"/>
  <c r="G38" i="37"/>
  <c r="H38" i="37"/>
  <c r="K38" i="37" s="1"/>
  <c r="I38" i="37"/>
  <c r="A39" i="37"/>
  <c r="D39" i="37"/>
  <c r="E39" i="37"/>
  <c r="F39" i="37"/>
  <c r="G39" i="37"/>
  <c r="H39" i="37"/>
  <c r="K39" i="37" s="1"/>
  <c r="I39" i="37"/>
  <c r="AS39" i="37" s="1"/>
  <c r="A40" i="37"/>
  <c r="D40" i="37"/>
  <c r="E40" i="37"/>
  <c r="F40" i="37"/>
  <c r="G40" i="37"/>
  <c r="H40" i="37"/>
  <c r="K40" i="37" s="1"/>
  <c r="I40" i="37"/>
  <c r="AS40" i="37" s="1"/>
  <c r="A41" i="37"/>
  <c r="D41" i="37"/>
  <c r="E41" i="37"/>
  <c r="F41" i="37"/>
  <c r="G41" i="37"/>
  <c r="H41" i="37"/>
  <c r="K41" i="37" s="1"/>
  <c r="I41" i="37"/>
  <c r="A42" i="37"/>
  <c r="D42" i="37"/>
  <c r="E42" i="37"/>
  <c r="F42" i="37"/>
  <c r="G42" i="37"/>
  <c r="H42" i="37"/>
  <c r="K42" i="37" s="1"/>
  <c r="I42" i="37"/>
  <c r="A43" i="37"/>
  <c r="D43" i="37"/>
  <c r="E43" i="37"/>
  <c r="F43" i="37"/>
  <c r="G43" i="37"/>
  <c r="H43" i="37"/>
  <c r="K43" i="37" s="1"/>
  <c r="I43" i="37"/>
  <c r="AS43" i="37" s="1"/>
  <c r="A44" i="37"/>
  <c r="D44" i="37"/>
  <c r="E44" i="37"/>
  <c r="F44" i="37"/>
  <c r="G44" i="37"/>
  <c r="H44" i="37"/>
  <c r="K44" i="37" s="1"/>
  <c r="I44" i="37"/>
  <c r="AS44" i="37" s="1"/>
  <c r="A45" i="37"/>
  <c r="D45" i="37"/>
  <c r="E45" i="37"/>
  <c r="F45" i="37"/>
  <c r="G45" i="37"/>
  <c r="H45" i="37"/>
  <c r="K45" i="37" s="1"/>
  <c r="I45" i="37"/>
  <c r="AS45" i="37" s="1"/>
  <c r="A46" i="37"/>
  <c r="D46" i="37"/>
  <c r="E46" i="37"/>
  <c r="F46" i="37"/>
  <c r="G46" i="37"/>
  <c r="H46" i="37"/>
  <c r="K46" i="37" s="1"/>
  <c r="I46" i="37"/>
  <c r="AS46" i="37" s="1"/>
  <c r="A47" i="37"/>
  <c r="D47" i="37"/>
  <c r="E47" i="37"/>
  <c r="F47" i="37"/>
  <c r="G47" i="37"/>
  <c r="H47" i="37"/>
  <c r="K47" i="37" s="1"/>
  <c r="I47" i="37"/>
  <c r="AS47" i="37" s="1"/>
  <c r="A48" i="37"/>
  <c r="D48" i="37"/>
  <c r="E48" i="37"/>
  <c r="F48" i="37"/>
  <c r="G48" i="37"/>
  <c r="H48" i="37"/>
  <c r="K48" i="37" s="1"/>
  <c r="I48" i="37"/>
  <c r="A49" i="37"/>
  <c r="D49" i="37"/>
  <c r="E49" i="37"/>
  <c r="F49" i="37"/>
  <c r="G49" i="37"/>
  <c r="H49" i="37"/>
  <c r="K49" i="37" s="1"/>
  <c r="I49" i="37"/>
  <c r="AS49" i="37" s="1"/>
  <c r="A50" i="37"/>
  <c r="D50" i="37"/>
  <c r="E50" i="37"/>
  <c r="F50" i="37"/>
  <c r="G50" i="37"/>
  <c r="H50" i="37"/>
  <c r="K50" i="37" s="1"/>
  <c r="I50" i="37"/>
  <c r="AS50" i="37" s="1"/>
  <c r="A51" i="37"/>
  <c r="D51" i="37"/>
  <c r="E51" i="37"/>
  <c r="F51" i="37"/>
  <c r="G51" i="37"/>
  <c r="H51" i="37"/>
  <c r="K51" i="37" s="1"/>
  <c r="I51" i="37"/>
  <c r="AS51" i="37" s="1"/>
  <c r="A52" i="37"/>
  <c r="D52" i="37"/>
  <c r="E52" i="37"/>
  <c r="F52" i="37"/>
  <c r="G52" i="37"/>
  <c r="H52" i="37"/>
  <c r="K52" i="37" s="1"/>
  <c r="I52" i="37"/>
  <c r="AS52" i="37" s="1"/>
  <c r="A53" i="37"/>
  <c r="D53" i="37"/>
  <c r="E53" i="37"/>
  <c r="F53" i="37"/>
  <c r="G53" i="37"/>
  <c r="H53" i="37"/>
  <c r="K53" i="37" s="1"/>
  <c r="I53" i="37"/>
  <c r="A54" i="37"/>
  <c r="D54" i="37"/>
  <c r="E54" i="37"/>
  <c r="F54" i="37"/>
  <c r="G54" i="37"/>
  <c r="H54" i="37"/>
  <c r="K54" i="37" s="1"/>
  <c r="I54" i="37"/>
  <c r="A55" i="37"/>
  <c r="D55" i="37"/>
  <c r="E55" i="37"/>
  <c r="F55" i="37"/>
  <c r="G55" i="37"/>
  <c r="H55" i="37"/>
  <c r="K55" i="37" s="1"/>
  <c r="I55" i="37"/>
  <c r="AS55" i="37" s="1"/>
  <c r="A56" i="37"/>
  <c r="D56" i="37"/>
  <c r="E56" i="37"/>
  <c r="F56" i="37"/>
  <c r="G56" i="37"/>
  <c r="H56" i="37"/>
  <c r="K56" i="37" s="1"/>
  <c r="I56" i="37"/>
  <c r="AS56" i="37" s="1"/>
  <c r="A57" i="37"/>
  <c r="D57" i="37"/>
  <c r="E57" i="37"/>
  <c r="F57" i="37"/>
  <c r="G57" i="37"/>
  <c r="H57" i="37"/>
  <c r="I57" i="37"/>
  <c r="AS57" i="37" s="1"/>
  <c r="A58" i="37"/>
  <c r="D58" i="37"/>
  <c r="E58" i="37"/>
  <c r="F58" i="37"/>
  <c r="G58" i="37"/>
  <c r="H58" i="37"/>
  <c r="K58" i="37" s="1"/>
  <c r="I58" i="37"/>
  <c r="AS58" i="37" s="1"/>
  <c r="A59" i="37"/>
  <c r="D59" i="37"/>
  <c r="E59" i="37"/>
  <c r="F59" i="37"/>
  <c r="G59" i="37"/>
  <c r="H59" i="37"/>
  <c r="K59" i="37" s="1"/>
  <c r="I59" i="37"/>
  <c r="AS59" i="37" s="1"/>
  <c r="A60" i="37"/>
  <c r="D60" i="37"/>
  <c r="E60" i="37"/>
  <c r="F60" i="37"/>
  <c r="G60" i="37"/>
  <c r="H60" i="37"/>
  <c r="K60" i="37" s="1"/>
  <c r="I60" i="37"/>
  <c r="AS60" i="37" s="1"/>
  <c r="A61" i="37"/>
  <c r="D61" i="37"/>
  <c r="E61" i="37"/>
  <c r="F61" i="37"/>
  <c r="G61" i="37"/>
  <c r="H61" i="37"/>
  <c r="K61" i="37" s="1"/>
  <c r="I61" i="37"/>
  <c r="AS61" i="37" s="1"/>
  <c r="A62" i="37"/>
  <c r="D62" i="37"/>
  <c r="E62" i="37"/>
  <c r="F62" i="37"/>
  <c r="G62" i="37"/>
  <c r="H62" i="37"/>
  <c r="K62" i="37" s="1"/>
  <c r="I62" i="37"/>
  <c r="AS62" i="37" s="1"/>
  <c r="A63" i="37"/>
  <c r="D63" i="37"/>
  <c r="E63" i="37"/>
  <c r="F63" i="37"/>
  <c r="G63" i="37"/>
  <c r="H63" i="37"/>
  <c r="K63" i="37" s="1"/>
  <c r="I63" i="37"/>
  <c r="AS63" i="37" s="1"/>
  <c r="A64" i="37"/>
  <c r="D64" i="37"/>
  <c r="E64" i="37"/>
  <c r="F64" i="37"/>
  <c r="G64" i="37"/>
  <c r="H64" i="37"/>
  <c r="K64" i="37" s="1"/>
  <c r="I64" i="37"/>
  <c r="AS64" i="37" s="1"/>
  <c r="A65" i="37"/>
  <c r="D65" i="37"/>
  <c r="E65" i="37"/>
  <c r="F65" i="37"/>
  <c r="G65" i="37"/>
  <c r="H65" i="37"/>
  <c r="K65" i="37" s="1"/>
  <c r="I65" i="37"/>
  <c r="A66" i="37"/>
  <c r="D66" i="37"/>
  <c r="E66" i="37"/>
  <c r="F66" i="37"/>
  <c r="G66" i="37"/>
  <c r="H66" i="37"/>
  <c r="K66" i="37" s="1"/>
  <c r="I66" i="37"/>
  <c r="AS66" i="37" s="1"/>
  <c r="A67" i="37"/>
  <c r="D67" i="37"/>
  <c r="E67" i="37"/>
  <c r="F67" i="37"/>
  <c r="G67" i="37"/>
  <c r="H67" i="37"/>
  <c r="K67" i="37" s="1"/>
  <c r="I67" i="37"/>
  <c r="A68" i="37"/>
  <c r="D68" i="37"/>
  <c r="E68" i="37"/>
  <c r="F68" i="37"/>
  <c r="G68" i="37"/>
  <c r="H68" i="37"/>
  <c r="K68" i="37" s="1"/>
  <c r="I68" i="37"/>
  <c r="AS68" i="37" s="1"/>
  <c r="A69" i="37"/>
  <c r="D69" i="37"/>
  <c r="E69" i="37"/>
  <c r="F69" i="37"/>
  <c r="G69" i="37"/>
  <c r="H69" i="37"/>
  <c r="K69" i="37" s="1"/>
  <c r="I69" i="37"/>
  <c r="AS69" i="37" s="1"/>
  <c r="A70" i="37"/>
  <c r="D70" i="37"/>
  <c r="E70" i="37"/>
  <c r="F70" i="37"/>
  <c r="G70" i="37"/>
  <c r="H70" i="37"/>
  <c r="K70" i="37" s="1"/>
  <c r="I70" i="37"/>
  <c r="AS70" i="37" s="1"/>
  <c r="A71" i="37"/>
  <c r="D71" i="37"/>
  <c r="E71" i="37"/>
  <c r="F71" i="37"/>
  <c r="G71" i="37"/>
  <c r="H71" i="37"/>
  <c r="K71" i="37" s="1"/>
  <c r="I71" i="37"/>
  <c r="AS71" i="37" s="1"/>
  <c r="A72" i="37"/>
  <c r="D72" i="37"/>
  <c r="E72" i="37"/>
  <c r="F72" i="37"/>
  <c r="G72" i="37"/>
  <c r="H72" i="37"/>
  <c r="K72" i="37" s="1"/>
  <c r="I72" i="37"/>
  <c r="AS72" i="37" s="1"/>
  <c r="A73" i="37"/>
  <c r="D73" i="37"/>
  <c r="E73" i="37"/>
  <c r="F73" i="37"/>
  <c r="G73" i="37"/>
  <c r="H73" i="37"/>
  <c r="K73" i="37" s="1"/>
  <c r="I73" i="37"/>
  <c r="AS73" i="37" s="1"/>
  <c r="A74" i="37"/>
  <c r="D74" i="37"/>
  <c r="E74" i="37"/>
  <c r="F74" i="37"/>
  <c r="G74" i="37"/>
  <c r="H74" i="37"/>
  <c r="K74" i="37" s="1"/>
  <c r="I74" i="37"/>
  <c r="AS74" i="37" s="1"/>
  <c r="A75" i="37"/>
  <c r="D75" i="37"/>
  <c r="E75" i="37"/>
  <c r="F75" i="37"/>
  <c r="G75" i="37"/>
  <c r="H75" i="37"/>
  <c r="K75" i="37" s="1"/>
  <c r="I75" i="37"/>
  <c r="A76" i="37"/>
  <c r="D76" i="37"/>
  <c r="E76" i="37"/>
  <c r="F76" i="37"/>
  <c r="G76" i="37"/>
  <c r="H76" i="37"/>
  <c r="K76" i="37" s="1"/>
  <c r="I76" i="37"/>
  <c r="AS76" i="37" s="1"/>
  <c r="A77" i="37"/>
  <c r="D77" i="37"/>
  <c r="E77" i="37"/>
  <c r="F77" i="37"/>
  <c r="G77" i="37"/>
  <c r="H77" i="37"/>
  <c r="K77" i="37" s="1"/>
  <c r="I77" i="37"/>
  <c r="AS77" i="37" s="1"/>
  <c r="A78" i="37"/>
  <c r="D78" i="37"/>
  <c r="E78" i="37"/>
  <c r="F78" i="37"/>
  <c r="G78" i="37"/>
  <c r="H78" i="37"/>
  <c r="K78" i="37" s="1"/>
  <c r="I78" i="37"/>
  <c r="A79" i="37"/>
  <c r="D79" i="37"/>
  <c r="E79" i="37"/>
  <c r="F79" i="37"/>
  <c r="G79" i="37"/>
  <c r="H79" i="37"/>
  <c r="K79" i="37" s="1"/>
  <c r="I79" i="37"/>
  <c r="AS79" i="37" s="1"/>
  <c r="A80" i="37"/>
  <c r="D80" i="37"/>
  <c r="E80" i="37"/>
  <c r="F80" i="37"/>
  <c r="G80" i="37"/>
  <c r="H80" i="37"/>
  <c r="K80" i="37" s="1"/>
  <c r="I80" i="37"/>
  <c r="AS80" i="37" s="1"/>
  <c r="A81" i="37"/>
  <c r="D81" i="37"/>
  <c r="E81" i="37"/>
  <c r="F81" i="37"/>
  <c r="G81" i="37"/>
  <c r="H81" i="37"/>
  <c r="K81" i="37" s="1"/>
  <c r="I81" i="37"/>
  <c r="AS81" i="37" s="1"/>
  <c r="A82" i="37"/>
  <c r="D82" i="37"/>
  <c r="E82" i="37"/>
  <c r="F82" i="37"/>
  <c r="G82" i="37"/>
  <c r="H82" i="37"/>
  <c r="K82" i="37" s="1"/>
  <c r="I82" i="37"/>
  <c r="A83" i="37"/>
  <c r="D83" i="37"/>
  <c r="E83" i="37"/>
  <c r="F83" i="37"/>
  <c r="G83" i="37"/>
  <c r="H83" i="37"/>
  <c r="K83" i="37" s="1"/>
  <c r="I83" i="37"/>
  <c r="AS83" i="37" s="1"/>
  <c r="A84" i="37"/>
  <c r="D84" i="37"/>
  <c r="E84" i="37"/>
  <c r="F84" i="37"/>
  <c r="G84" i="37"/>
  <c r="H84" i="37"/>
  <c r="K84" i="37" s="1"/>
  <c r="I84" i="37"/>
  <c r="AS84" i="37" s="1"/>
  <c r="A85" i="37"/>
  <c r="D85" i="37"/>
  <c r="E85" i="37"/>
  <c r="F85" i="37"/>
  <c r="G85" i="37"/>
  <c r="H85" i="37"/>
  <c r="K85" i="37" s="1"/>
  <c r="I85" i="37"/>
  <c r="AS85" i="37" s="1"/>
  <c r="A86" i="37"/>
  <c r="D86" i="37"/>
  <c r="E86" i="37"/>
  <c r="F86" i="37"/>
  <c r="G86" i="37"/>
  <c r="H86" i="37"/>
  <c r="K86" i="37" s="1"/>
  <c r="I86" i="37"/>
  <c r="AS86" i="37" s="1"/>
  <c r="A87" i="37"/>
  <c r="D87" i="37"/>
  <c r="E87" i="37"/>
  <c r="F87" i="37"/>
  <c r="G87" i="37"/>
  <c r="H87" i="37"/>
  <c r="I87" i="37"/>
  <c r="AS87" i="37" s="1"/>
  <c r="A88" i="37"/>
  <c r="D88" i="37"/>
  <c r="E88" i="37"/>
  <c r="F88" i="37"/>
  <c r="G88" i="37"/>
  <c r="H88" i="37"/>
  <c r="K88" i="37" s="1"/>
  <c r="I88" i="37"/>
  <c r="AS88" i="37" s="1"/>
  <c r="A89" i="37"/>
  <c r="D89" i="37"/>
  <c r="E89" i="37"/>
  <c r="F89" i="37"/>
  <c r="G89" i="37"/>
  <c r="H89" i="37"/>
  <c r="K89" i="37" s="1"/>
  <c r="I89" i="37"/>
  <c r="AS89" i="37" s="1"/>
  <c r="A90" i="37"/>
  <c r="D90" i="37"/>
  <c r="E90" i="37"/>
  <c r="F90" i="37"/>
  <c r="G90" i="37"/>
  <c r="H90" i="37"/>
  <c r="K90" i="37" s="1"/>
  <c r="I90" i="37"/>
  <c r="AS90" i="37" s="1"/>
  <c r="A91" i="37"/>
  <c r="D91" i="37"/>
  <c r="E91" i="37"/>
  <c r="F91" i="37"/>
  <c r="G91" i="37"/>
  <c r="H91" i="37"/>
  <c r="K91" i="37" s="1"/>
  <c r="I91" i="37"/>
  <c r="A92" i="37"/>
  <c r="D92" i="37"/>
  <c r="E92" i="37"/>
  <c r="F92" i="37"/>
  <c r="G92" i="37"/>
  <c r="H92" i="37"/>
  <c r="K92" i="37" s="1"/>
  <c r="I92" i="37"/>
  <c r="AS92" i="37" s="1"/>
  <c r="A93" i="37"/>
  <c r="D93" i="37"/>
  <c r="E93" i="37"/>
  <c r="F93" i="37"/>
  <c r="G93" i="37"/>
  <c r="H93" i="37"/>
  <c r="K93" i="37" s="1"/>
  <c r="I93" i="37"/>
  <c r="AS93" i="37" s="1"/>
  <c r="A94" i="37"/>
  <c r="D94" i="37"/>
  <c r="E94" i="37"/>
  <c r="F94" i="37"/>
  <c r="G94" i="37"/>
  <c r="H94" i="37"/>
  <c r="K94" i="37" s="1"/>
  <c r="I94" i="37"/>
  <c r="AS94" i="37" s="1"/>
  <c r="A95" i="37"/>
  <c r="D95" i="37"/>
  <c r="E95" i="37"/>
  <c r="F95" i="37"/>
  <c r="G95" i="37"/>
  <c r="H95" i="37"/>
  <c r="K95" i="37" s="1"/>
  <c r="I95" i="37"/>
  <c r="AS95" i="37" s="1"/>
  <c r="A96" i="37"/>
  <c r="D96" i="37"/>
  <c r="E96" i="37"/>
  <c r="F96" i="37"/>
  <c r="G96" i="37"/>
  <c r="H96" i="37"/>
  <c r="I96" i="37"/>
  <c r="AS96" i="37" s="1"/>
  <c r="A97" i="37"/>
  <c r="D97" i="37"/>
  <c r="E97" i="37"/>
  <c r="F97" i="37"/>
  <c r="G97" i="37"/>
  <c r="H97" i="37"/>
  <c r="K97" i="37" s="1"/>
  <c r="I97" i="37"/>
  <c r="AS97" i="37" s="1"/>
  <c r="A98" i="37"/>
  <c r="D98" i="37"/>
  <c r="E98" i="37"/>
  <c r="F98" i="37"/>
  <c r="G98" i="37"/>
  <c r="H98" i="37"/>
  <c r="K98" i="37" s="1"/>
  <c r="I98" i="37"/>
  <c r="AS98" i="37" s="1"/>
  <c r="A99" i="37"/>
  <c r="D99" i="37"/>
  <c r="E99" i="37"/>
  <c r="F99" i="37"/>
  <c r="G99" i="37"/>
  <c r="H99" i="37"/>
  <c r="K99" i="37" s="1"/>
  <c r="I99" i="37"/>
  <c r="AS99" i="37" s="1"/>
  <c r="A100" i="37"/>
  <c r="D100" i="37"/>
  <c r="E100" i="37"/>
  <c r="F100" i="37"/>
  <c r="G100" i="37"/>
  <c r="H100" i="37"/>
  <c r="K100" i="37" s="1"/>
  <c r="I100" i="37"/>
  <c r="AS100" i="37" s="1"/>
  <c r="A101" i="37"/>
  <c r="D101" i="37"/>
  <c r="E101" i="37"/>
  <c r="F101" i="37"/>
  <c r="G101" i="37"/>
  <c r="H101" i="37"/>
  <c r="K101" i="37" s="1"/>
  <c r="I101" i="37"/>
  <c r="AS101" i="37" s="1"/>
  <c r="A102" i="37"/>
  <c r="D102" i="37"/>
  <c r="E102" i="37"/>
  <c r="F102" i="37"/>
  <c r="G102" i="37"/>
  <c r="H102" i="37"/>
  <c r="K102" i="37" s="1"/>
  <c r="I102" i="37"/>
  <c r="AS102" i="37" s="1"/>
  <c r="A103" i="37"/>
  <c r="D103" i="37"/>
  <c r="E103" i="37"/>
  <c r="F103" i="37"/>
  <c r="G103" i="37"/>
  <c r="H103" i="37"/>
  <c r="K103" i="37" s="1"/>
  <c r="I103" i="37"/>
  <c r="A104" i="37"/>
  <c r="D104" i="37"/>
  <c r="E104" i="37"/>
  <c r="F104" i="37"/>
  <c r="G104" i="37"/>
  <c r="H104" i="37"/>
  <c r="K104" i="37" s="1"/>
  <c r="I104" i="37"/>
  <c r="AS104" i="37" s="1"/>
  <c r="A105" i="37"/>
  <c r="D105" i="37"/>
  <c r="E105" i="37"/>
  <c r="F105" i="37"/>
  <c r="G105" i="37"/>
  <c r="H105" i="37"/>
  <c r="K105" i="37" s="1"/>
  <c r="I105" i="37"/>
  <c r="AS105" i="37" s="1"/>
  <c r="A106" i="37"/>
  <c r="D106" i="37"/>
  <c r="E106" i="37"/>
  <c r="F106" i="37"/>
  <c r="G106" i="37"/>
  <c r="H106" i="37"/>
  <c r="K106" i="37" s="1"/>
  <c r="I106" i="37"/>
  <c r="AS106" i="37" s="1"/>
  <c r="A107" i="37"/>
  <c r="D107" i="37"/>
  <c r="E107" i="37"/>
  <c r="F107" i="37"/>
  <c r="G107" i="37"/>
  <c r="H107" i="37"/>
  <c r="K107" i="37" s="1"/>
  <c r="I107" i="37"/>
  <c r="AS107" i="37" s="1"/>
  <c r="A108" i="37"/>
  <c r="D108" i="37"/>
  <c r="E108" i="37"/>
  <c r="F108" i="37"/>
  <c r="G108" i="37"/>
  <c r="H108" i="37"/>
  <c r="K108" i="37" s="1"/>
  <c r="I108" i="37"/>
  <c r="AS108" i="37" s="1"/>
  <c r="A109" i="37"/>
  <c r="D109" i="37"/>
  <c r="E109" i="37"/>
  <c r="F109" i="37"/>
  <c r="G109" i="37"/>
  <c r="H109" i="37"/>
  <c r="K109" i="37" s="1"/>
  <c r="I109" i="37"/>
  <c r="AS109" i="37" s="1"/>
  <c r="A110" i="37"/>
  <c r="D110" i="37"/>
  <c r="E110" i="37"/>
  <c r="F110" i="37"/>
  <c r="G110" i="37"/>
  <c r="H110" i="37"/>
  <c r="K110" i="37" s="1"/>
  <c r="I110" i="37"/>
  <c r="AS110" i="37" s="1"/>
  <c r="A111" i="37"/>
  <c r="D111" i="37"/>
  <c r="E111" i="37"/>
  <c r="F111" i="37"/>
  <c r="G111" i="37"/>
  <c r="H111" i="37"/>
  <c r="K111" i="37" s="1"/>
  <c r="I111" i="37"/>
  <c r="A112" i="37"/>
  <c r="D112" i="37"/>
  <c r="E112" i="37"/>
  <c r="F112" i="37"/>
  <c r="G112" i="37"/>
  <c r="H112" i="37"/>
  <c r="K112" i="37" s="1"/>
  <c r="I112" i="37"/>
  <c r="AS112" i="37" s="1"/>
  <c r="A113" i="37"/>
  <c r="D113" i="37"/>
  <c r="E113" i="37"/>
  <c r="F113" i="37"/>
  <c r="G113" i="37"/>
  <c r="H113" i="37"/>
  <c r="K113" i="37" s="1"/>
  <c r="I113" i="37"/>
  <c r="AS113" i="37" s="1"/>
  <c r="A114" i="37"/>
  <c r="D114" i="37"/>
  <c r="E114" i="37"/>
  <c r="F114" i="37"/>
  <c r="G114" i="37"/>
  <c r="H114" i="37"/>
  <c r="I114" i="37"/>
  <c r="AS114" i="37" s="1"/>
  <c r="A115" i="37"/>
  <c r="D115" i="37"/>
  <c r="E115" i="37"/>
  <c r="F115" i="37"/>
  <c r="G115" i="37"/>
  <c r="H115" i="37"/>
  <c r="K115" i="37" s="1"/>
  <c r="I115" i="37"/>
  <c r="AS115" i="37" s="1"/>
  <c r="A116" i="37"/>
  <c r="D116" i="37"/>
  <c r="E116" i="37"/>
  <c r="F116" i="37"/>
  <c r="G116" i="37"/>
  <c r="H116" i="37"/>
  <c r="K116" i="37" s="1"/>
  <c r="I116" i="37"/>
  <c r="AS116" i="37" s="1"/>
  <c r="A117" i="37"/>
  <c r="D117" i="37"/>
  <c r="E117" i="37"/>
  <c r="F117" i="37"/>
  <c r="G117" i="37"/>
  <c r="H117" i="37"/>
  <c r="K117" i="37" s="1"/>
  <c r="I117" i="37"/>
  <c r="AS117" i="37" s="1"/>
  <c r="A118" i="37"/>
  <c r="D118" i="37"/>
  <c r="E118" i="37"/>
  <c r="F118" i="37"/>
  <c r="G118" i="37"/>
  <c r="H118" i="37"/>
  <c r="K118" i="37" s="1"/>
  <c r="I118" i="37"/>
  <c r="AS118" i="37" s="1"/>
  <c r="A119" i="37"/>
  <c r="D119" i="37"/>
  <c r="E119" i="37"/>
  <c r="F119" i="37"/>
  <c r="G119" i="37"/>
  <c r="H119" i="37"/>
  <c r="K119" i="37" s="1"/>
  <c r="I119" i="37"/>
  <c r="AS119" i="37" s="1"/>
  <c r="A120" i="37"/>
  <c r="D120" i="37"/>
  <c r="E120" i="37"/>
  <c r="F120" i="37"/>
  <c r="G120" i="37"/>
  <c r="H120" i="37"/>
  <c r="K120" i="37" s="1"/>
  <c r="I120" i="37"/>
  <c r="AS120" i="37" s="1"/>
  <c r="A121" i="37"/>
  <c r="D121" i="37"/>
  <c r="E121" i="37"/>
  <c r="F121" i="37"/>
  <c r="G121" i="37"/>
  <c r="H121" i="37"/>
  <c r="K121" i="37" s="1"/>
  <c r="I121" i="37"/>
  <c r="AS121" i="37" s="1"/>
  <c r="A122" i="37"/>
  <c r="D122" i="37"/>
  <c r="E122" i="37"/>
  <c r="F122" i="37"/>
  <c r="G122" i="37"/>
  <c r="H122" i="37"/>
  <c r="K122" i="37" s="1"/>
  <c r="I122" i="37"/>
  <c r="AS122" i="37" s="1"/>
  <c r="A123" i="37"/>
  <c r="D123" i="37"/>
  <c r="E123" i="37"/>
  <c r="F123" i="37"/>
  <c r="G123" i="37"/>
  <c r="H123" i="37"/>
  <c r="K123" i="37" s="1"/>
  <c r="I123" i="37"/>
  <c r="AS123" i="37" s="1"/>
  <c r="A124" i="37"/>
  <c r="D124" i="37"/>
  <c r="E124" i="37"/>
  <c r="F124" i="37"/>
  <c r="G124" i="37"/>
  <c r="H124" i="37"/>
  <c r="K124" i="37" s="1"/>
  <c r="I124" i="37"/>
  <c r="AS124" i="37" s="1"/>
  <c r="A125" i="37"/>
  <c r="D125" i="37"/>
  <c r="E125" i="37"/>
  <c r="F125" i="37"/>
  <c r="G125" i="37"/>
  <c r="H125" i="37"/>
  <c r="K125" i="37" s="1"/>
  <c r="I125" i="37"/>
  <c r="AS125" i="37" s="1"/>
  <c r="A126" i="37"/>
  <c r="D126" i="37"/>
  <c r="E126" i="37"/>
  <c r="F126" i="37"/>
  <c r="G126" i="37"/>
  <c r="H126" i="37"/>
  <c r="K126" i="37" s="1"/>
  <c r="I126" i="37"/>
  <c r="AS126" i="37" s="1"/>
  <c r="A127" i="37"/>
  <c r="D127" i="37"/>
  <c r="E127" i="37"/>
  <c r="F127" i="37"/>
  <c r="G127" i="37"/>
  <c r="H127" i="37"/>
  <c r="K127" i="37" s="1"/>
  <c r="I127" i="37"/>
  <c r="AS127" i="37" s="1"/>
  <c r="A128" i="37"/>
  <c r="D128" i="37"/>
  <c r="E128" i="37"/>
  <c r="F128" i="37"/>
  <c r="G128" i="37"/>
  <c r="H128" i="37"/>
  <c r="K128" i="37" s="1"/>
  <c r="I128" i="37"/>
  <c r="AS128" i="37" s="1"/>
  <c r="A129" i="37"/>
  <c r="D129" i="37"/>
  <c r="E129" i="37"/>
  <c r="F129" i="37"/>
  <c r="G129" i="37"/>
  <c r="H129" i="37"/>
  <c r="K129" i="37" s="1"/>
  <c r="I129" i="37"/>
  <c r="AS129" i="37" s="1"/>
  <c r="A130" i="37"/>
  <c r="D130" i="37"/>
  <c r="E130" i="37"/>
  <c r="F130" i="37"/>
  <c r="G130" i="37"/>
  <c r="H130" i="37"/>
  <c r="I130" i="37"/>
  <c r="AS130" i="37" s="1"/>
  <c r="N12" i="20"/>
  <c r="N13" i="20"/>
  <c r="N14" i="20"/>
  <c r="N15" i="20"/>
  <c r="N16" i="20"/>
  <c r="N17" i="20"/>
  <c r="N18" i="20"/>
  <c r="Q18" i="20" s="1"/>
  <c r="N19" i="20"/>
  <c r="N20" i="20"/>
  <c r="N21" i="20"/>
  <c r="Q21" i="20" s="1"/>
  <c r="N22" i="20"/>
  <c r="N23" i="20"/>
  <c r="N24" i="20"/>
  <c r="N25" i="20"/>
  <c r="N26" i="20"/>
  <c r="N27" i="20"/>
  <c r="Q27" i="20" s="1"/>
  <c r="N28" i="20"/>
  <c r="N29" i="20"/>
  <c r="N30" i="20"/>
  <c r="N31" i="20"/>
  <c r="N32" i="20"/>
  <c r="N33" i="20"/>
  <c r="Q33" i="20" s="1"/>
  <c r="N34" i="20"/>
  <c r="N35" i="20"/>
  <c r="N36" i="20"/>
  <c r="N37" i="20"/>
  <c r="Q37" i="20" s="1"/>
  <c r="N38" i="20"/>
  <c r="N39" i="20"/>
  <c r="N40" i="20"/>
  <c r="N41" i="20"/>
  <c r="N42" i="20"/>
  <c r="N43" i="20"/>
  <c r="N44" i="20"/>
  <c r="N45" i="20"/>
  <c r="N46" i="20"/>
  <c r="N47" i="20"/>
  <c r="N48" i="20"/>
  <c r="N49" i="20"/>
  <c r="N50" i="20"/>
  <c r="N51" i="20"/>
  <c r="Q51" i="20" s="1"/>
  <c r="N52" i="20"/>
  <c r="N53" i="20"/>
  <c r="Q53" i="20" s="1"/>
  <c r="N54" i="20"/>
  <c r="N55" i="20"/>
  <c r="N56" i="20"/>
  <c r="N57" i="20"/>
  <c r="Q57" i="20" s="1"/>
  <c r="N58" i="20"/>
  <c r="Q58" i="20" s="1"/>
  <c r="N59" i="20"/>
  <c r="N60" i="20"/>
  <c r="N61" i="20"/>
  <c r="N62" i="20"/>
  <c r="N63" i="20"/>
  <c r="N64" i="20"/>
  <c r="N65" i="20"/>
  <c r="N66" i="20"/>
  <c r="N67" i="20"/>
  <c r="N68" i="20"/>
  <c r="N69" i="20"/>
  <c r="N70" i="20"/>
  <c r="N71" i="20"/>
  <c r="N72" i="20"/>
  <c r="N73" i="20"/>
  <c r="N74" i="20"/>
  <c r="Q74" i="20" s="1"/>
  <c r="N75" i="20"/>
  <c r="N76" i="20"/>
  <c r="N77" i="20"/>
  <c r="Q77" i="20" s="1"/>
  <c r="N78" i="20"/>
  <c r="N79" i="20"/>
  <c r="N80" i="20"/>
  <c r="N81" i="20"/>
  <c r="N82" i="20"/>
  <c r="N83" i="20"/>
  <c r="N84" i="20"/>
  <c r="N85" i="20"/>
  <c r="N86" i="20"/>
  <c r="N87" i="20"/>
  <c r="N88" i="20"/>
  <c r="N89" i="20"/>
  <c r="N90" i="20"/>
  <c r="Q90" i="20" s="1"/>
  <c r="N91" i="20"/>
  <c r="N92" i="20"/>
  <c r="N93" i="20"/>
  <c r="N94" i="20"/>
  <c r="N95" i="20"/>
  <c r="N96" i="20"/>
  <c r="N97" i="20"/>
  <c r="N98" i="20"/>
  <c r="Q98" i="20" s="1"/>
  <c r="N99" i="20"/>
  <c r="Q99" i="20" s="1"/>
  <c r="N100" i="20"/>
  <c r="N101" i="20"/>
  <c r="A33" i="30"/>
  <c r="C33" i="30"/>
  <c r="E33" i="30"/>
  <c r="F33" i="30"/>
  <c r="G33" i="30"/>
  <c r="I33" i="30"/>
  <c r="AS33" i="30" s="1"/>
  <c r="A34" i="30"/>
  <c r="C34" i="30"/>
  <c r="E34" i="30"/>
  <c r="F34" i="30"/>
  <c r="G34" i="30"/>
  <c r="I34" i="30"/>
  <c r="AS34" i="30" s="1"/>
  <c r="A35" i="30"/>
  <c r="C35" i="30"/>
  <c r="E35" i="30"/>
  <c r="F35" i="30"/>
  <c r="G35" i="30"/>
  <c r="I35" i="30"/>
  <c r="AS35" i="30" s="1"/>
  <c r="A36" i="30"/>
  <c r="C36" i="30"/>
  <c r="E36" i="30"/>
  <c r="F36" i="30"/>
  <c r="G36" i="30"/>
  <c r="I36" i="30"/>
  <c r="AS36" i="30" s="1"/>
  <c r="A37" i="30"/>
  <c r="C37" i="30"/>
  <c r="E37" i="30"/>
  <c r="F37" i="30"/>
  <c r="G37" i="30"/>
  <c r="I37" i="30"/>
  <c r="AS37" i="30" s="1"/>
  <c r="A38" i="30"/>
  <c r="C38" i="30"/>
  <c r="E38" i="30"/>
  <c r="F38" i="30"/>
  <c r="G38" i="30"/>
  <c r="I38" i="30"/>
  <c r="AS38" i="30" s="1"/>
  <c r="A39" i="30"/>
  <c r="C39" i="30"/>
  <c r="E39" i="30"/>
  <c r="F39" i="30"/>
  <c r="G39" i="30"/>
  <c r="I39" i="30"/>
  <c r="AS39" i="30" s="1"/>
  <c r="A40" i="30"/>
  <c r="C40" i="30"/>
  <c r="E40" i="30"/>
  <c r="F40" i="30"/>
  <c r="G40" i="30"/>
  <c r="I40" i="30"/>
  <c r="AS40" i="30" s="1"/>
  <c r="A41" i="30"/>
  <c r="C41" i="30"/>
  <c r="E41" i="30"/>
  <c r="F41" i="30"/>
  <c r="G41" i="30"/>
  <c r="I41" i="30"/>
  <c r="AS41" i="30" s="1"/>
  <c r="A42" i="30"/>
  <c r="C42" i="30"/>
  <c r="E42" i="30"/>
  <c r="F42" i="30"/>
  <c r="G42" i="30"/>
  <c r="I42" i="30"/>
  <c r="AS42" i="30" s="1"/>
  <c r="A43" i="30"/>
  <c r="C43" i="30"/>
  <c r="E43" i="30"/>
  <c r="F43" i="30"/>
  <c r="G43" i="30"/>
  <c r="I43" i="30"/>
  <c r="AS43" i="30" s="1"/>
  <c r="A44" i="30"/>
  <c r="C44" i="30"/>
  <c r="E44" i="30"/>
  <c r="F44" i="30"/>
  <c r="G44" i="30"/>
  <c r="I44" i="30"/>
  <c r="AS44" i="30" s="1"/>
  <c r="A45" i="30"/>
  <c r="C45" i="30"/>
  <c r="E45" i="30"/>
  <c r="F45" i="30"/>
  <c r="G45" i="30"/>
  <c r="I45" i="30"/>
  <c r="AS45" i="30" s="1"/>
  <c r="A46" i="30"/>
  <c r="C46" i="30"/>
  <c r="E46" i="30"/>
  <c r="F46" i="30"/>
  <c r="G46" i="30"/>
  <c r="I46" i="30"/>
  <c r="AS46" i="30" s="1"/>
  <c r="A47" i="30"/>
  <c r="C47" i="30"/>
  <c r="E47" i="30"/>
  <c r="F47" i="30"/>
  <c r="G47" i="30"/>
  <c r="I47" i="30"/>
  <c r="AS47" i="30" s="1"/>
  <c r="A48" i="30"/>
  <c r="C48" i="30"/>
  <c r="E48" i="30"/>
  <c r="F48" i="30"/>
  <c r="G48" i="30"/>
  <c r="I48" i="30"/>
  <c r="AS48" i="30" s="1"/>
  <c r="A49" i="30"/>
  <c r="C49" i="30"/>
  <c r="E49" i="30"/>
  <c r="F49" i="30"/>
  <c r="G49" i="30"/>
  <c r="I49" i="30"/>
  <c r="AS49" i="30" s="1"/>
  <c r="A50" i="30"/>
  <c r="C50" i="30"/>
  <c r="E50" i="30"/>
  <c r="F50" i="30"/>
  <c r="G50" i="30"/>
  <c r="I50" i="30"/>
  <c r="AS50" i="30" s="1"/>
  <c r="A51" i="30"/>
  <c r="C51" i="30"/>
  <c r="E51" i="30"/>
  <c r="F51" i="30"/>
  <c r="G51" i="30"/>
  <c r="I51" i="30"/>
  <c r="AS51" i="30" s="1"/>
  <c r="A52" i="30"/>
  <c r="C52" i="30"/>
  <c r="E52" i="30"/>
  <c r="F52" i="30"/>
  <c r="G52" i="30"/>
  <c r="I52" i="30"/>
  <c r="AS52" i="30" s="1"/>
  <c r="A53" i="30"/>
  <c r="C53" i="30"/>
  <c r="E53" i="30"/>
  <c r="F53" i="30"/>
  <c r="G53" i="30"/>
  <c r="I53" i="30"/>
  <c r="AS53" i="30" s="1"/>
  <c r="A54" i="30"/>
  <c r="C54" i="30"/>
  <c r="E54" i="30"/>
  <c r="F54" i="30"/>
  <c r="G54" i="30"/>
  <c r="I54" i="30"/>
  <c r="AS54" i="30" s="1"/>
  <c r="A55" i="30"/>
  <c r="C55" i="30"/>
  <c r="E55" i="30"/>
  <c r="F55" i="30"/>
  <c r="G55" i="30"/>
  <c r="I55" i="30"/>
  <c r="AS55" i="30" s="1"/>
  <c r="A56" i="30"/>
  <c r="C56" i="30"/>
  <c r="E56" i="30"/>
  <c r="F56" i="30"/>
  <c r="G56" i="30"/>
  <c r="I56" i="30"/>
  <c r="AS56" i="30" s="1"/>
  <c r="A57" i="30"/>
  <c r="C57" i="30"/>
  <c r="E57" i="30"/>
  <c r="F57" i="30"/>
  <c r="G57" i="30"/>
  <c r="I57" i="30"/>
  <c r="AS57" i="30" s="1"/>
  <c r="A58" i="30"/>
  <c r="C58" i="30"/>
  <c r="E58" i="30"/>
  <c r="F58" i="30"/>
  <c r="G58" i="30"/>
  <c r="I58" i="30"/>
  <c r="AS58" i="30" s="1"/>
  <c r="A59" i="30"/>
  <c r="C59" i="30"/>
  <c r="E59" i="30"/>
  <c r="F59" i="30"/>
  <c r="G59" i="30"/>
  <c r="I59" i="30"/>
  <c r="A60" i="30"/>
  <c r="C60" i="30"/>
  <c r="E60" i="30"/>
  <c r="F60" i="30"/>
  <c r="G60" i="30"/>
  <c r="I60" i="30"/>
  <c r="AS60" i="30" s="1"/>
  <c r="A61" i="30"/>
  <c r="C61" i="30"/>
  <c r="E61" i="30"/>
  <c r="F61" i="30"/>
  <c r="G61" i="30"/>
  <c r="I61" i="30"/>
  <c r="AS61" i="30" s="1"/>
  <c r="A62" i="30"/>
  <c r="C62" i="30"/>
  <c r="E62" i="30"/>
  <c r="F62" i="30"/>
  <c r="G62" i="30"/>
  <c r="I62" i="30"/>
  <c r="AS62" i="30" s="1"/>
  <c r="A63" i="30"/>
  <c r="C63" i="30"/>
  <c r="E63" i="30"/>
  <c r="F63" i="30"/>
  <c r="G63" i="30"/>
  <c r="I63" i="30"/>
  <c r="AS63" i="30" s="1"/>
  <c r="A64" i="30"/>
  <c r="C64" i="30"/>
  <c r="E64" i="30"/>
  <c r="F64" i="30"/>
  <c r="G64" i="30"/>
  <c r="I64" i="30"/>
  <c r="AS64" i="30"/>
  <c r="A65" i="30"/>
  <c r="C65" i="30"/>
  <c r="E65" i="30"/>
  <c r="F65" i="30"/>
  <c r="G65" i="30"/>
  <c r="I65" i="30"/>
  <c r="AS65" i="30"/>
  <c r="A66" i="30"/>
  <c r="C66" i="30"/>
  <c r="E66" i="30"/>
  <c r="F66" i="30"/>
  <c r="G66" i="30"/>
  <c r="I66" i="30"/>
  <c r="AS66" i="30" s="1"/>
  <c r="A67" i="30"/>
  <c r="C67" i="30"/>
  <c r="E67" i="30"/>
  <c r="F67" i="30"/>
  <c r="G67" i="30"/>
  <c r="I67" i="30"/>
  <c r="AS67" i="30" s="1"/>
  <c r="A68" i="30"/>
  <c r="C68" i="30"/>
  <c r="E68" i="30"/>
  <c r="F68" i="30"/>
  <c r="G68" i="30"/>
  <c r="I68" i="30"/>
  <c r="A69" i="30"/>
  <c r="C69" i="30"/>
  <c r="E69" i="30"/>
  <c r="F69" i="30"/>
  <c r="G69" i="30"/>
  <c r="I69" i="30"/>
  <c r="AS69" i="30" s="1"/>
  <c r="A70" i="30"/>
  <c r="C70" i="30"/>
  <c r="E70" i="30"/>
  <c r="F70" i="30"/>
  <c r="G70" i="30"/>
  <c r="I70" i="30"/>
  <c r="AS70" i="30" s="1"/>
  <c r="A71" i="30"/>
  <c r="C71" i="30"/>
  <c r="E71" i="30"/>
  <c r="F71" i="30"/>
  <c r="G71" i="30"/>
  <c r="I71" i="30"/>
  <c r="AS71" i="30" s="1"/>
  <c r="A72" i="30"/>
  <c r="C72" i="30"/>
  <c r="E72" i="30"/>
  <c r="F72" i="30"/>
  <c r="G72" i="30"/>
  <c r="I72" i="30"/>
  <c r="AS72" i="30" s="1"/>
  <c r="A73" i="30"/>
  <c r="C73" i="30"/>
  <c r="E73" i="30"/>
  <c r="F73" i="30"/>
  <c r="G73" i="30"/>
  <c r="I73" i="30"/>
  <c r="AS73" i="30" s="1"/>
  <c r="A74" i="30"/>
  <c r="C74" i="30"/>
  <c r="E74" i="30"/>
  <c r="F74" i="30"/>
  <c r="G74" i="30"/>
  <c r="I74" i="30"/>
  <c r="AS74" i="30" s="1"/>
  <c r="A75" i="30"/>
  <c r="C75" i="30"/>
  <c r="E75" i="30"/>
  <c r="F75" i="30"/>
  <c r="G75" i="30"/>
  <c r="I75" i="30"/>
  <c r="AS75" i="30" s="1"/>
  <c r="A76" i="30"/>
  <c r="C76" i="30"/>
  <c r="E76" i="30"/>
  <c r="F76" i="30"/>
  <c r="G76" i="30"/>
  <c r="I76" i="30"/>
  <c r="AS76" i="30" s="1"/>
  <c r="A77" i="30"/>
  <c r="C77" i="30"/>
  <c r="E77" i="30"/>
  <c r="F77" i="30"/>
  <c r="G77" i="30"/>
  <c r="I77" i="30"/>
  <c r="AS77" i="30" s="1"/>
  <c r="A78" i="30"/>
  <c r="C78" i="30"/>
  <c r="E78" i="30"/>
  <c r="F78" i="30"/>
  <c r="G78" i="30"/>
  <c r="I78" i="30"/>
  <c r="AS78" i="30" s="1"/>
  <c r="A79" i="30"/>
  <c r="C79" i="30"/>
  <c r="E79" i="30"/>
  <c r="F79" i="30"/>
  <c r="G79" i="30"/>
  <c r="I79" i="30"/>
  <c r="AS79" i="30" s="1"/>
  <c r="A80" i="30"/>
  <c r="C80" i="30"/>
  <c r="E80" i="30"/>
  <c r="F80" i="30"/>
  <c r="G80" i="30"/>
  <c r="I80" i="30"/>
  <c r="AS80" i="30" s="1"/>
  <c r="A81" i="30"/>
  <c r="C81" i="30"/>
  <c r="E81" i="30"/>
  <c r="F81" i="30"/>
  <c r="G81" i="30"/>
  <c r="I81" i="30"/>
  <c r="AS81" i="30" s="1"/>
  <c r="A82" i="30"/>
  <c r="C82" i="30"/>
  <c r="E82" i="30"/>
  <c r="F82" i="30"/>
  <c r="G82" i="30"/>
  <c r="I82" i="30"/>
  <c r="AS82" i="30" s="1"/>
  <c r="A83" i="30"/>
  <c r="C83" i="30"/>
  <c r="E83" i="30"/>
  <c r="F83" i="30"/>
  <c r="G83" i="30"/>
  <c r="I83" i="30"/>
  <c r="AS83" i="30" s="1"/>
  <c r="A84" i="30"/>
  <c r="C84" i="30"/>
  <c r="E84" i="30"/>
  <c r="F84" i="30"/>
  <c r="G84" i="30"/>
  <c r="I84" i="30"/>
  <c r="AS84" i="30" s="1"/>
  <c r="A85" i="30"/>
  <c r="C85" i="30"/>
  <c r="E85" i="30"/>
  <c r="F85" i="30"/>
  <c r="G85" i="30"/>
  <c r="I85" i="30"/>
  <c r="AS85" i="30" s="1"/>
  <c r="A86" i="30"/>
  <c r="C86" i="30"/>
  <c r="E86" i="30"/>
  <c r="F86" i="30"/>
  <c r="G86" i="30"/>
  <c r="I86" i="30"/>
  <c r="AS86" i="30" s="1"/>
  <c r="A87" i="30"/>
  <c r="C87" i="30"/>
  <c r="E87" i="30"/>
  <c r="F87" i="30"/>
  <c r="G87" i="30"/>
  <c r="I87" i="30"/>
  <c r="AS87" i="30" s="1"/>
  <c r="A88" i="30"/>
  <c r="C88" i="30"/>
  <c r="E88" i="30"/>
  <c r="F88" i="30"/>
  <c r="G88" i="30"/>
  <c r="I88" i="30"/>
  <c r="AS88" i="30" s="1"/>
  <c r="A89" i="30"/>
  <c r="C89" i="30"/>
  <c r="E89" i="30"/>
  <c r="F89" i="30"/>
  <c r="G89" i="30"/>
  <c r="I89" i="30"/>
  <c r="AS89" i="30" s="1"/>
  <c r="A90" i="30"/>
  <c r="C90" i="30"/>
  <c r="E90" i="30"/>
  <c r="F90" i="30"/>
  <c r="G90" i="30"/>
  <c r="I90" i="30"/>
  <c r="AS90" i="30" s="1"/>
  <c r="A91" i="30"/>
  <c r="C91" i="30"/>
  <c r="E91" i="30"/>
  <c r="F91" i="30"/>
  <c r="G91" i="30"/>
  <c r="I91" i="30"/>
  <c r="AS91" i="30" s="1"/>
  <c r="A92" i="30"/>
  <c r="C92" i="30"/>
  <c r="E92" i="30"/>
  <c r="F92" i="30"/>
  <c r="G92" i="30"/>
  <c r="I92" i="30"/>
  <c r="AS92" i="30" s="1"/>
  <c r="A93" i="30"/>
  <c r="C93" i="30"/>
  <c r="E93" i="30"/>
  <c r="F93" i="30"/>
  <c r="G93" i="30"/>
  <c r="I93" i="30"/>
  <c r="AS93" i="30" s="1"/>
  <c r="A94" i="30"/>
  <c r="C94" i="30"/>
  <c r="E94" i="30"/>
  <c r="F94" i="30"/>
  <c r="G94" i="30"/>
  <c r="I94" i="30"/>
  <c r="AS94" i="30" s="1"/>
  <c r="A95" i="30"/>
  <c r="C95" i="30"/>
  <c r="E95" i="30"/>
  <c r="F95" i="30"/>
  <c r="G95" i="30"/>
  <c r="I95" i="30"/>
  <c r="AS95" i="30" s="1"/>
  <c r="A96" i="30"/>
  <c r="C96" i="30"/>
  <c r="E96" i="30"/>
  <c r="F96" i="30"/>
  <c r="G96" i="30"/>
  <c r="I96" i="30"/>
  <c r="AS96" i="30" s="1"/>
  <c r="A97" i="30"/>
  <c r="C97" i="30"/>
  <c r="E97" i="30"/>
  <c r="F97" i="30"/>
  <c r="G97" i="30"/>
  <c r="I97" i="30"/>
  <c r="AS97" i="30" s="1"/>
  <c r="A98" i="30"/>
  <c r="C98" i="30"/>
  <c r="E98" i="30"/>
  <c r="F98" i="30"/>
  <c r="G98" i="30"/>
  <c r="I98" i="30"/>
  <c r="AS98" i="30" s="1"/>
  <c r="A99" i="30"/>
  <c r="C99" i="30"/>
  <c r="E99" i="30"/>
  <c r="F99" i="30"/>
  <c r="G99" i="30"/>
  <c r="I99" i="30"/>
  <c r="AS99" i="30" s="1"/>
  <c r="A100" i="30"/>
  <c r="C100" i="30"/>
  <c r="E100" i="30"/>
  <c r="F100" i="30"/>
  <c r="G100" i="30"/>
  <c r="I100" i="30"/>
  <c r="AS100" i="30" s="1"/>
  <c r="A101" i="30"/>
  <c r="C101" i="30"/>
  <c r="E101" i="30"/>
  <c r="F101" i="30"/>
  <c r="G101" i="30"/>
  <c r="I101" i="30"/>
  <c r="AS101" i="30" s="1"/>
  <c r="A102" i="30"/>
  <c r="C102" i="30"/>
  <c r="E102" i="30"/>
  <c r="F102" i="30"/>
  <c r="G102" i="30"/>
  <c r="I102" i="30"/>
  <c r="AS102" i="30" s="1"/>
  <c r="A103" i="30"/>
  <c r="C103" i="30"/>
  <c r="E103" i="30"/>
  <c r="F103" i="30"/>
  <c r="G103" i="30"/>
  <c r="I103" i="30"/>
  <c r="AS103" i="30" s="1"/>
  <c r="A104" i="30"/>
  <c r="C104" i="30"/>
  <c r="E104" i="30"/>
  <c r="F104" i="30"/>
  <c r="G104" i="30"/>
  <c r="I104" i="30"/>
  <c r="AS104" i="30" s="1"/>
  <c r="A105" i="30"/>
  <c r="C105" i="30"/>
  <c r="E105" i="30"/>
  <c r="F105" i="30"/>
  <c r="G105" i="30"/>
  <c r="I105" i="30"/>
  <c r="AS105" i="30" s="1"/>
  <c r="A106" i="30"/>
  <c r="C106" i="30"/>
  <c r="E106" i="30"/>
  <c r="F106" i="30"/>
  <c r="G106" i="30"/>
  <c r="I106" i="30"/>
  <c r="AS106" i="30" s="1"/>
  <c r="A107" i="30"/>
  <c r="C107" i="30"/>
  <c r="E107" i="30"/>
  <c r="F107" i="30"/>
  <c r="G107" i="30"/>
  <c r="I107" i="30"/>
  <c r="AS107" i="30" s="1"/>
  <c r="A108" i="30"/>
  <c r="C108" i="30"/>
  <c r="E108" i="30"/>
  <c r="F108" i="30"/>
  <c r="G108" i="30"/>
  <c r="I108" i="30"/>
  <c r="AS108" i="30" s="1"/>
  <c r="A109" i="30"/>
  <c r="C109" i="30"/>
  <c r="E109" i="30"/>
  <c r="F109" i="30"/>
  <c r="G109" i="30"/>
  <c r="I109" i="30"/>
  <c r="AS109" i="30" s="1"/>
  <c r="A110" i="30"/>
  <c r="C110" i="30"/>
  <c r="E110" i="30"/>
  <c r="F110" i="30"/>
  <c r="G110" i="30"/>
  <c r="I110" i="30"/>
  <c r="AS110" i="30" s="1"/>
  <c r="A111" i="30"/>
  <c r="C111" i="30"/>
  <c r="E111" i="30"/>
  <c r="F111" i="30"/>
  <c r="G111" i="30"/>
  <c r="I111" i="30"/>
  <c r="AS111" i="30" s="1"/>
  <c r="A112" i="30"/>
  <c r="C112" i="30"/>
  <c r="E112" i="30"/>
  <c r="F112" i="30"/>
  <c r="G112" i="30"/>
  <c r="I112" i="30"/>
  <c r="AS112" i="30" s="1"/>
  <c r="A113" i="30"/>
  <c r="C113" i="30"/>
  <c r="E113" i="30"/>
  <c r="F113" i="30"/>
  <c r="G113" i="30"/>
  <c r="I113" i="30"/>
  <c r="AS113" i="30" s="1"/>
  <c r="A114" i="30"/>
  <c r="C114" i="30"/>
  <c r="E114" i="30"/>
  <c r="F114" i="30"/>
  <c r="G114" i="30"/>
  <c r="I114" i="30"/>
  <c r="AS114" i="30" s="1"/>
  <c r="A115" i="30"/>
  <c r="C115" i="30"/>
  <c r="E115" i="30"/>
  <c r="F115" i="30"/>
  <c r="G115" i="30"/>
  <c r="I115" i="30"/>
  <c r="AS115" i="30" s="1"/>
  <c r="A116" i="30"/>
  <c r="C116" i="30"/>
  <c r="E116" i="30"/>
  <c r="F116" i="30"/>
  <c r="G116" i="30"/>
  <c r="I116" i="30"/>
  <c r="AS116" i="30" s="1"/>
  <c r="A117" i="30"/>
  <c r="C117" i="30"/>
  <c r="E117" i="30"/>
  <c r="F117" i="30"/>
  <c r="G117" i="30"/>
  <c r="I117" i="30"/>
  <c r="AS117" i="30" s="1"/>
  <c r="A118" i="30"/>
  <c r="C118" i="30"/>
  <c r="E118" i="30"/>
  <c r="F118" i="30"/>
  <c r="G118" i="30"/>
  <c r="I118" i="30"/>
  <c r="AS118" i="30" s="1"/>
  <c r="A119" i="30"/>
  <c r="C119" i="30"/>
  <c r="E119" i="30"/>
  <c r="F119" i="30"/>
  <c r="G119" i="30"/>
  <c r="I119" i="30"/>
  <c r="AS119" i="30" s="1"/>
  <c r="A120" i="30"/>
  <c r="C120" i="30"/>
  <c r="E120" i="30"/>
  <c r="F120" i="30"/>
  <c r="G120" i="30"/>
  <c r="I120" i="30"/>
  <c r="AS120" i="30" s="1"/>
  <c r="A121" i="30"/>
  <c r="C121" i="30"/>
  <c r="E121" i="30"/>
  <c r="F121" i="30"/>
  <c r="G121" i="30"/>
  <c r="I121" i="30"/>
  <c r="AS121" i="30" s="1"/>
  <c r="A122" i="30"/>
  <c r="C122" i="30"/>
  <c r="E122" i="30"/>
  <c r="F122" i="30"/>
  <c r="G122" i="30"/>
  <c r="I122" i="30"/>
  <c r="AS122" i="30" s="1"/>
  <c r="A123" i="30"/>
  <c r="C123" i="30"/>
  <c r="E123" i="30"/>
  <c r="F123" i="30"/>
  <c r="G123" i="30"/>
  <c r="I123" i="30"/>
  <c r="AS123" i="30" s="1"/>
  <c r="A124" i="30"/>
  <c r="C124" i="30"/>
  <c r="E124" i="30"/>
  <c r="F124" i="30"/>
  <c r="G124" i="30"/>
  <c r="I124" i="30"/>
  <c r="AS124" i="30" s="1"/>
  <c r="A125" i="30"/>
  <c r="C125" i="30"/>
  <c r="E125" i="30"/>
  <c r="F125" i="30"/>
  <c r="G125" i="30"/>
  <c r="I125" i="30"/>
  <c r="AS125" i="30" s="1"/>
  <c r="A126" i="30"/>
  <c r="C126" i="30"/>
  <c r="E126" i="30"/>
  <c r="F126" i="30"/>
  <c r="G126" i="30"/>
  <c r="I126" i="30"/>
  <c r="A127" i="30"/>
  <c r="C127" i="30"/>
  <c r="E127" i="30"/>
  <c r="F127" i="30"/>
  <c r="G127" i="30"/>
  <c r="I127" i="30"/>
  <c r="AS127" i="30" s="1"/>
  <c r="A128" i="30"/>
  <c r="C128" i="30"/>
  <c r="E128" i="30"/>
  <c r="F128" i="30"/>
  <c r="G128" i="30"/>
  <c r="I128" i="30"/>
  <c r="AS128" i="30" s="1"/>
  <c r="A129" i="30"/>
  <c r="C129" i="30"/>
  <c r="E129" i="30"/>
  <c r="F129" i="30"/>
  <c r="G129" i="30"/>
  <c r="I129" i="30"/>
  <c r="AS129" i="30" s="1"/>
  <c r="A130" i="30"/>
  <c r="C130" i="30"/>
  <c r="E130" i="30"/>
  <c r="F130" i="30"/>
  <c r="G130" i="30"/>
  <c r="I130" i="30"/>
  <c r="AS130" i="30" s="1"/>
  <c r="A131" i="30"/>
  <c r="C131" i="30"/>
  <c r="E131" i="30"/>
  <c r="F131" i="30"/>
  <c r="G131" i="30"/>
  <c r="I131" i="30"/>
  <c r="AS131" i="30" s="1"/>
  <c r="A132" i="30"/>
  <c r="C132" i="30"/>
  <c r="E132" i="30"/>
  <c r="F132" i="30"/>
  <c r="G132" i="30"/>
  <c r="I132" i="30"/>
  <c r="AS132" i="30" s="1"/>
  <c r="A133" i="30"/>
  <c r="C133" i="30"/>
  <c r="E133" i="30"/>
  <c r="F133" i="30"/>
  <c r="G133" i="30"/>
  <c r="I133" i="30"/>
  <c r="AS133" i="30" s="1"/>
  <c r="A134" i="30"/>
  <c r="C134" i="30"/>
  <c r="E134" i="30"/>
  <c r="F134" i="30"/>
  <c r="G134" i="30"/>
  <c r="I134" i="30"/>
  <c r="A135" i="30"/>
  <c r="C135" i="30"/>
  <c r="E135" i="30"/>
  <c r="F135" i="30"/>
  <c r="G135" i="30"/>
  <c r="I135" i="30"/>
  <c r="AS135" i="30" s="1"/>
  <c r="A136" i="30"/>
  <c r="C136" i="30"/>
  <c r="E136" i="30"/>
  <c r="F136" i="30"/>
  <c r="G136" i="30"/>
  <c r="I136" i="30"/>
  <c r="AS136" i="30" s="1"/>
  <c r="A137" i="30"/>
  <c r="C137" i="30"/>
  <c r="E137" i="30"/>
  <c r="F137" i="30"/>
  <c r="G137" i="30"/>
  <c r="I137" i="30"/>
  <c r="AS137" i="30" s="1"/>
  <c r="A138" i="30"/>
  <c r="C138" i="30"/>
  <c r="E138" i="30"/>
  <c r="F138" i="30"/>
  <c r="G138" i="30"/>
  <c r="I138" i="30"/>
  <c r="AS138" i="30" s="1"/>
  <c r="A139" i="30"/>
  <c r="C139" i="30"/>
  <c r="E139" i="30"/>
  <c r="F139" i="30"/>
  <c r="G139" i="30"/>
  <c r="I139" i="30"/>
  <c r="AS139" i="30" s="1"/>
  <c r="A140" i="30"/>
  <c r="C140" i="30"/>
  <c r="E140" i="30"/>
  <c r="F140" i="30"/>
  <c r="G140" i="30"/>
  <c r="I140" i="30"/>
  <c r="AS140" i="30" s="1"/>
  <c r="A141" i="30"/>
  <c r="C141" i="30"/>
  <c r="E141" i="30"/>
  <c r="F141" i="30"/>
  <c r="G141" i="30"/>
  <c r="I141" i="30"/>
  <c r="AS141" i="30" s="1"/>
  <c r="A142" i="30"/>
  <c r="C142" i="30"/>
  <c r="E142" i="30"/>
  <c r="F142" i="30"/>
  <c r="G142" i="30"/>
  <c r="I142" i="30"/>
  <c r="AS142" i="30" s="1"/>
  <c r="A143" i="30"/>
  <c r="C143" i="30"/>
  <c r="E143" i="30"/>
  <c r="F143" i="30"/>
  <c r="G143" i="30"/>
  <c r="I143" i="30"/>
  <c r="AS143" i="30" s="1"/>
  <c r="A144" i="30"/>
  <c r="C144" i="30"/>
  <c r="E144" i="30"/>
  <c r="F144" i="30"/>
  <c r="G144" i="30"/>
  <c r="I144" i="30"/>
  <c r="AS144" i="30" s="1"/>
  <c r="A145" i="30"/>
  <c r="C145" i="30"/>
  <c r="E145" i="30"/>
  <c r="F145" i="30"/>
  <c r="G145" i="30"/>
  <c r="I145" i="30"/>
  <c r="AS145" i="30" s="1"/>
  <c r="A146" i="30"/>
  <c r="C146" i="30"/>
  <c r="E146" i="30"/>
  <c r="F146" i="30"/>
  <c r="G146" i="30"/>
  <c r="I146" i="30"/>
  <c r="AS146" i="30" s="1"/>
  <c r="A147" i="30"/>
  <c r="C147" i="30"/>
  <c r="E147" i="30"/>
  <c r="F147" i="30"/>
  <c r="G147" i="30"/>
  <c r="I147" i="30"/>
  <c r="AS147" i="30" s="1"/>
  <c r="A148" i="30"/>
  <c r="C148" i="30"/>
  <c r="E148" i="30"/>
  <c r="F148" i="30"/>
  <c r="G148" i="30"/>
  <c r="I148" i="30"/>
  <c r="AS148" i="30" s="1"/>
  <c r="A149" i="30"/>
  <c r="C149" i="30"/>
  <c r="E149" i="30"/>
  <c r="F149" i="30"/>
  <c r="G149" i="30"/>
  <c r="I149" i="30"/>
  <c r="AS149" i="30" s="1"/>
  <c r="A150" i="30"/>
  <c r="C150" i="30"/>
  <c r="E150" i="30"/>
  <c r="F150" i="30"/>
  <c r="G150" i="30"/>
  <c r="I150" i="30"/>
  <c r="AS150" i="30" s="1"/>
  <c r="A151" i="30"/>
  <c r="C151" i="30"/>
  <c r="E151" i="30"/>
  <c r="F151" i="30"/>
  <c r="G151" i="30"/>
  <c r="I151" i="30"/>
  <c r="AS151" i="30" s="1"/>
  <c r="A152" i="30"/>
  <c r="C152" i="30"/>
  <c r="E152" i="30"/>
  <c r="F152" i="30"/>
  <c r="G152" i="30"/>
  <c r="I152" i="30"/>
  <c r="AS152" i="30" s="1"/>
  <c r="A153" i="30"/>
  <c r="C153" i="30"/>
  <c r="E153" i="30"/>
  <c r="F153" i="30"/>
  <c r="G153" i="30"/>
  <c r="I153" i="30"/>
  <c r="AS153" i="30" s="1"/>
  <c r="A154" i="30"/>
  <c r="C154" i="30"/>
  <c r="E154" i="30"/>
  <c r="F154" i="30"/>
  <c r="G154" i="30"/>
  <c r="I154" i="30"/>
  <c r="AS154" i="30" s="1"/>
  <c r="A155" i="30"/>
  <c r="C155" i="30"/>
  <c r="E155" i="30"/>
  <c r="F155" i="30"/>
  <c r="G155" i="30"/>
  <c r="I155" i="30"/>
  <c r="AS155" i="30" s="1"/>
  <c r="A156" i="30"/>
  <c r="C156" i="30"/>
  <c r="E156" i="30"/>
  <c r="F156" i="30"/>
  <c r="G156" i="30"/>
  <c r="I156" i="30"/>
  <c r="AS156" i="30" s="1"/>
  <c r="A157" i="30"/>
  <c r="C157" i="30"/>
  <c r="E157" i="30"/>
  <c r="F157" i="30"/>
  <c r="G157" i="30"/>
  <c r="I157" i="30"/>
  <c r="AS157" i="30" s="1"/>
  <c r="A158" i="30"/>
  <c r="C158" i="30"/>
  <c r="E158" i="30"/>
  <c r="F158" i="30"/>
  <c r="G158" i="30"/>
  <c r="I158" i="30"/>
  <c r="AS158" i="30" s="1"/>
  <c r="A159" i="30"/>
  <c r="C159" i="30"/>
  <c r="E159" i="30"/>
  <c r="F159" i="30"/>
  <c r="G159" i="30"/>
  <c r="I159" i="30"/>
  <c r="AS159" i="30" s="1"/>
  <c r="A160" i="30"/>
  <c r="C160" i="30"/>
  <c r="E160" i="30"/>
  <c r="F160" i="30"/>
  <c r="G160" i="30"/>
  <c r="I160" i="30"/>
  <c r="AS160" i="30" s="1"/>
  <c r="A161" i="30"/>
  <c r="C161" i="30"/>
  <c r="E161" i="30"/>
  <c r="F161" i="30"/>
  <c r="G161" i="30"/>
  <c r="I161" i="30"/>
  <c r="AS161" i="30" s="1"/>
  <c r="A162" i="30"/>
  <c r="C162" i="30"/>
  <c r="E162" i="30"/>
  <c r="F162" i="30"/>
  <c r="G162" i="30"/>
  <c r="I162" i="30"/>
  <c r="AS162" i="30" s="1"/>
  <c r="A163" i="30"/>
  <c r="C163" i="30"/>
  <c r="E163" i="30"/>
  <c r="F163" i="30"/>
  <c r="G163" i="30"/>
  <c r="I163" i="30"/>
  <c r="AS163" i="30" s="1"/>
  <c r="A164" i="30"/>
  <c r="C164" i="30"/>
  <c r="E164" i="30"/>
  <c r="F164" i="30"/>
  <c r="G164" i="30"/>
  <c r="I164" i="30"/>
  <c r="AS164" i="30" s="1"/>
  <c r="A165" i="30"/>
  <c r="C165" i="30"/>
  <c r="E165" i="30"/>
  <c r="F165" i="30"/>
  <c r="G165" i="30"/>
  <c r="I165" i="30"/>
  <c r="AS165" i="30" s="1"/>
  <c r="A166" i="30"/>
  <c r="C166" i="30"/>
  <c r="E166" i="30"/>
  <c r="F166" i="30"/>
  <c r="G166" i="30"/>
  <c r="I166" i="30"/>
  <c r="AS166" i="30" s="1"/>
  <c r="A167" i="30"/>
  <c r="C167" i="30"/>
  <c r="E167" i="30"/>
  <c r="F167" i="30"/>
  <c r="G167" i="30"/>
  <c r="I167" i="30"/>
  <c r="AS167" i="30" s="1"/>
  <c r="A168" i="30"/>
  <c r="C168" i="30"/>
  <c r="E168" i="30"/>
  <c r="F168" i="30"/>
  <c r="G168" i="30"/>
  <c r="I168" i="30"/>
  <c r="AS168" i="30" s="1"/>
  <c r="A169" i="30"/>
  <c r="C169" i="30"/>
  <c r="E169" i="30"/>
  <c r="F169" i="30"/>
  <c r="G169" i="30"/>
  <c r="I169" i="30"/>
  <c r="AS169" i="30" s="1"/>
  <c r="A170" i="30"/>
  <c r="C170" i="30"/>
  <c r="E170" i="30"/>
  <c r="F170" i="30"/>
  <c r="G170" i="30"/>
  <c r="I170" i="30"/>
  <c r="AS170" i="30" s="1"/>
  <c r="A171" i="30"/>
  <c r="C171" i="30"/>
  <c r="E171" i="30"/>
  <c r="F171" i="30"/>
  <c r="G171" i="30"/>
  <c r="I171" i="30"/>
  <c r="AS171" i="30" s="1"/>
  <c r="A172" i="30"/>
  <c r="C172" i="30"/>
  <c r="E172" i="30"/>
  <c r="F172" i="30"/>
  <c r="G172" i="30"/>
  <c r="I172" i="30"/>
  <c r="AS172" i="30" s="1"/>
  <c r="A173" i="30"/>
  <c r="C173" i="30"/>
  <c r="E173" i="30"/>
  <c r="F173" i="30"/>
  <c r="G173" i="30"/>
  <c r="I173" i="30"/>
  <c r="AS173" i="30" s="1"/>
  <c r="A174" i="30"/>
  <c r="C174" i="30"/>
  <c r="E174" i="30"/>
  <c r="F174" i="30"/>
  <c r="G174" i="30"/>
  <c r="I174" i="30"/>
  <c r="AS174" i="30" s="1"/>
  <c r="A175" i="30"/>
  <c r="C175" i="30"/>
  <c r="E175" i="30"/>
  <c r="F175" i="30"/>
  <c r="G175" i="30"/>
  <c r="I175" i="30"/>
  <c r="AS175" i="30" s="1"/>
  <c r="A176" i="30"/>
  <c r="C176" i="30"/>
  <c r="E176" i="30"/>
  <c r="F176" i="30"/>
  <c r="G176" i="30"/>
  <c r="I176" i="30"/>
  <c r="AS176" i="30" s="1"/>
  <c r="A177" i="30"/>
  <c r="C177" i="30"/>
  <c r="E177" i="30"/>
  <c r="F177" i="30"/>
  <c r="G177" i="30"/>
  <c r="I177" i="30"/>
  <c r="AS177" i="30" s="1"/>
  <c r="A178" i="30"/>
  <c r="C178" i="30"/>
  <c r="E178" i="30"/>
  <c r="F178" i="30"/>
  <c r="G178" i="30"/>
  <c r="I178" i="30"/>
  <c r="AS178" i="30" s="1"/>
  <c r="A179" i="30"/>
  <c r="C179" i="30"/>
  <c r="E179" i="30"/>
  <c r="F179" i="30"/>
  <c r="G179" i="30"/>
  <c r="I179" i="30"/>
  <c r="AS179" i="30" s="1"/>
  <c r="A180" i="30"/>
  <c r="C180" i="30"/>
  <c r="E180" i="30"/>
  <c r="F180" i="30"/>
  <c r="G180" i="30"/>
  <c r="I180" i="30"/>
  <c r="AS180" i="30" s="1"/>
  <c r="A181" i="30"/>
  <c r="C181" i="30"/>
  <c r="E181" i="30"/>
  <c r="F181" i="30"/>
  <c r="G181" i="30"/>
  <c r="I181" i="30"/>
  <c r="AS181" i="30" s="1"/>
  <c r="A182" i="30"/>
  <c r="C182" i="30"/>
  <c r="E182" i="30"/>
  <c r="F182" i="30"/>
  <c r="G182" i="30"/>
  <c r="I182" i="30"/>
  <c r="AS182" i="30" s="1"/>
  <c r="A183" i="30"/>
  <c r="C183" i="30"/>
  <c r="E183" i="30"/>
  <c r="F183" i="30"/>
  <c r="G183" i="30"/>
  <c r="I183" i="30"/>
  <c r="AS183" i="30" s="1"/>
  <c r="A184" i="30"/>
  <c r="C184" i="30"/>
  <c r="E184" i="30"/>
  <c r="F184" i="30"/>
  <c r="G184" i="30"/>
  <c r="I184" i="30"/>
  <c r="AS184" i="30" s="1"/>
  <c r="A185" i="30"/>
  <c r="C185" i="30"/>
  <c r="E185" i="30"/>
  <c r="F185" i="30"/>
  <c r="G185" i="30"/>
  <c r="I185" i="30"/>
  <c r="AS185" i="30" s="1"/>
  <c r="A186" i="30"/>
  <c r="C186" i="30"/>
  <c r="E186" i="30"/>
  <c r="F186" i="30"/>
  <c r="G186" i="30"/>
  <c r="I186" i="30"/>
  <c r="AS186" i="30" s="1"/>
  <c r="A187" i="30"/>
  <c r="C187" i="30"/>
  <c r="E187" i="30"/>
  <c r="F187" i="30"/>
  <c r="G187" i="30"/>
  <c r="I187" i="30"/>
  <c r="AS187" i="30" s="1"/>
  <c r="A188" i="30"/>
  <c r="C188" i="30"/>
  <c r="E188" i="30"/>
  <c r="F188" i="30"/>
  <c r="G188" i="30"/>
  <c r="I188" i="30"/>
  <c r="AS188" i="30" s="1"/>
  <c r="A189" i="30"/>
  <c r="C189" i="30"/>
  <c r="E189" i="30"/>
  <c r="F189" i="30"/>
  <c r="G189" i="30"/>
  <c r="I189" i="30"/>
  <c r="AS189" i="30" s="1"/>
  <c r="A190" i="30"/>
  <c r="C190" i="30"/>
  <c r="E190" i="30"/>
  <c r="F190" i="30"/>
  <c r="G190" i="30"/>
  <c r="I190" i="30"/>
  <c r="AS190" i="30" s="1"/>
  <c r="A191" i="30"/>
  <c r="C191" i="30"/>
  <c r="E191" i="30"/>
  <c r="F191" i="30"/>
  <c r="G191" i="30"/>
  <c r="I191" i="30"/>
  <c r="AS191" i="30" s="1"/>
  <c r="A192" i="30"/>
  <c r="C192" i="30"/>
  <c r="E192" i="30"/>
  <c r="F192" i="30"/>
  <c r="G192" i="30"/>
  <c r="I192" i="30"/>
  <c r="AS192" i="30" s="1"/>
  <c r="A193" i="30"/>
  <c r="C193" i="30"/>
  <c r="E193" i="30"/>
  <c r="F193" i="30"/>
  <c r="G193" i="30"/>
  <c r="I193" i="30"/>
  <c r="AS193" i="30" s="1"/>
  <c r="A194" i="30"/>
  <c r="C194" i="30"/>
  <c r="E194" i="30"/>
  <c r="F194" i="30"/>
  <c r="G194" i="30"/>
  <c r="I194" i="30"/>
  <c r="AS194" i="30" s="1"/>
  <c r="A195" i="30"/>
  <c r="C195" i="30"/>
  <c r="E195" i="30"/>
  <c r="F195" i="30"/>
  <c r="G195" i="30"/>
  <c r="I195" i="30"/>
  <c r="AS195" i="30" s="1"/>
  <c r="A196" i="30"/>
  <c r="C196" i="30"/>
  <c r="E196" i="30"/>
  <c r="F196" i="30"/>
  <c r="G196" i="30"/>
  <c r="I196" i="30"/>
  <c r="AS196" i="30" s="1"/>
  <c r="A197" i="30"/>
  <c r="C197" i="30"/>
  <c r="E197" i="30"/>
  <c r="F197" i="30"/>
  <c r="G197" i="30"/>
  <c r="I197" i="30"/>
  <c r="AS197" i="30" s="1"/>
  <c r="A198" i="30"/>
  <c r="C198" i="30"/>
  <c r="E198" i="30"/>
  <c r="F198" i="30"/>
  <c r="G198" i="30"/>
  <c r="I198" i="30"/>
  <c r="AS198" i="30" s="1"/>
  <c r="A199" i="30"/>
  <c r="C199" i="30"/>
  <c r="E199" i="30"/>
  <c r="F199" i="30"/>
  <c r="G199" i="30"/>
  <c r="I199" i="30"/>
  <c r="AS199" i="30" s="1"/>
  <c r="A200" i="30"/>
  <c r="C200" i="30"/>
  <c r="E200" i="30"/>
  <c r="F200" i="30"/>
  <c r="G200" i="30"/>
  <c r="I200" i="30"/>
  <c r="AS200" i="30" s="1"/>
  <c r="A201" i="30"/>
  <c r="C201" i="30"/>
  <c r="E201" i="30"/>
  <c r="F201" i="30"/>
  <c r="G201" i="30"/>
  <c r="I201" i="30"/>
  <c r="AS201" i="30" s="1"/>
  <c r="A202" i="30"/>
  <c r="C202" i="30"/>
  <c r="E202" i="30"/>
  <c r="F202" i="30"/>
  <c r="G202" i="30"/>
  <c r="I202" i="30"/>
  <c r="AS202" i="30" s="1"/>
  <c r="A203" i="30"/>
  <c r="C203" i="30"/>
  <c r="E203" i="30"/>
  <c r="F203" i="30"/>
  <c r="G203" i="30"/>
  <c r="I203" i="30"/>
  <c r="AS203" i="30" s="1"/>
  <c r="A204" i="30"/>
  <c r="C204" i="30"/>
  <c r="E204" i="30"/>
  <c r="F204" i="30"/>
  <c r="G204" i="30"/>
  <c r="I204" i="30"/>
  <c r="AS204" i="30" s="1"/>
  <c r="A205" i="30"/>
  <c r="C205" i="30"/>
  <c r="E205" i="30"/>
  <c r="F205" i="30"/>
  <c r="G205" i="30"/>
  <c r="I205" i="30"/>
  <c r="AS205" i="30" s="1"/>
  <c r="A206" i="30"/>
  <c r="C206" i="30"/>
  <c r="E206" i="30"/>
  <c r="F206" i="30"/>
  <c r="G206" i="30"/>
  <c r="I206" i="30"/>
  <c r="AS206" i="30" s="1"/>
  <c r="A207" i="30"/>
  <c r="C207" i="30"/>
  <c r="E207" i="30"/>
  <c r="F207" i="30"/>
  <c r="G207" i="30"/>
  <c r="I207" i="30"/>
  <c r="AS207" i="30" s="1"/>
  <c r="A208" i="30"/>
  <c r="C208" i="30"/>
  <c r="E208" i="30"/>
  <c r="F208" i="30"/>
  <c r="G208" i="30"/>
  <c r="I208" i="30"/>
  <c r="AS208" i="30" s="1"/>
  <c r="A209" i="30"/>
  <c r="C209" i="30"/>
  <c r="E209" i="30"/>
  <c r="F209" i="30"/>
  <c r="G209" i="30"/>
  <c r="I209" i="30"/>
  <c r="AS209" i="30" s="1"/>
  <c r="A210" i="30"/>
  <c r="C210" i="30"/>
  <c r="E210" i="30"/>
  <c r="F210" i="30"/>
  <c r="G210" i="30"/>
  <c r="I210" i="30"/>
  <c r="AS210" i="30" s="1"/>
  <c r="A211" i="30"/>
  <c r="C211" i="30"/>
  <c r="E211" i="30"/>
  <c r="F211" i="30"/>
  <c r="G211" i="30"/>
  <c r="I211" i="30"/>
  <c r="AS211" i="30" s="1"/>
  <c r="A212" i="30"/>
  <c r="C212" i="30"/>
  <c r="E212" i="30"/>
  <c r="F212" i="30"/>
  <c r="G212" i="30"/>
  <c r="I212" i="30"/>
  <c r="AS212" i="30" s="1"/>
  <c r="A213" i="30"/>
  <c r="C213" i="30"/>
  <c r="E213" i="30"/>
  <c r="F213" i="30"/>
  <c r="G213" i="30"/>
  <c r="I213" i="30"/>
  <c r="AS213" i="30" s="1"/>
  <c r="A214" i="30"/>
  <c r="C214" i="30"/>
  <c r="E214" i="30"/>
  <c r="F214" i="30"/>
  <c r="G214" i="30"/>
  <c r="I214" i="30"/>
  <c r="AS214" i="30" s="1"/>
  <c r="A215" i="30"/>
  <c r="C215" i="30"/>
  <c r="E215" i="30"/>
  <c r="F215" i="30"/>
  <c r="G215" i="30"/>
  <c r="I215" i="30"/>
  <c r="AS215" i="30" s="1"/>
  <c r="A216" i="30"/>
  <c r="C216" i="30"/>
  <c r="E216" i="30"/>
  <c r="F216" i="30"/>
  <c r="G216" i="30"/>
  <c r="I216" i="30"/>
  <c r="AS216" i="30" s="1"/>
  <c r="A217" i="30"/>
  <c r="C217" i="30"/>
  <c r="E217" i="30"/>
  <c r="F217" i="30"/>
  <c r="G217" i="30"/>
  <c r="I217" i="30"/>
  <c r="AS217" i="30" s="1"/>
  <c r="A218" i="30"/>
  <c r="C218" i="30"/>
  <c r="E218" i="30"/>
  <c r="F218" i="30"/>
  <c r="G218" i="30"/>
  <c r="I218" i="30"/>
  <c r="AS218" i="30" s="1"/>
  <c r="A219" i="30"/>
  <c r="C219" i="30"/>
  <c r="E219" i="30"/>
  <c r="F219" i="30"/>
  <c r="G219" i="30"/>
  <c r="I219" i="30"/>
  <c r="AS219" i="30" s="1"/>
  <c r="A220" i="30"/>
  <c r="C220" i="30"/>
  <c r="E220" i="30"/>
  <c r="F220" i="30"/>
  <c r="G220" i="30"/>
  <c r="I220" i="30"/>
  <c r="AS220" i="30" s="1"/>
  <c r="A221" i="30"/>
  <c r="C221" i="30"/>
  <c r="E221" i="30"/>
  <c r="F221" i="30"/>
  <c r="G221" i="30"/>
  <c r="I221" i="30"/>
  <c r="AS221" i="30" s="1"/>
  <c r="A222" i="30"/>
  <c r="C222" i="30"/>
  <c r="E222" i="30"/>
  <c r="F222" i="30"/>
  <c r="G222" i="30"/>
  <c r="I222" i="30"/>
  <c r="AS222" i="30" s="1"/>
  <c r="A223" i="30"/>
  <c r="C223" i="30"/>
  <c r="E223" i="30"/>
  <c r="F223" i="30"/>
  <c r="G223" i="30"/>
  <c r="I223" i="30"/>
  <c r="AS223" i="30" s="1"/>
  <c r="A224" i="30"/>
  <c r="C224" i="30"/>
  <c r="E224" i="30"/>
  <c r="F224" i="30"/>
  <c r="G224" i="30"/>
  <c r="I224" i="30"/>
  <c r="AS224" i="30" s="1"/>
  <c r="A225" i="30"/>
  <c r="C225" i="30"/>
  <c r="E225" i="30"/>
  <c r="F225" i="30"/>
  <c r="G225" i="30"/>
  <c r="I225" i="30"/>
  <c r="AS225" i="30" s="1"/>
  <c r="A226" i="30"/>
  <c r="C226" i="30"/>
  <c r="E226" i="30"/>
  <c r="F226" i="30"/>
  <c r="G226" i="30"/>
  <c r="I226" i="30"/>
  <c r="AS226" i="30" s="1"/>
  <c r="A227" i="30"/>
  <c r="C227" i="30"/>
  <c r="E227" i="30"/>
  <c r="F227" i="30"/>
  <c r="G227" i="30"/>
  <c r="I227" i="30"/>
  <c r="AS227" i="30" s="1"/>
  <c r="A228" i="30"/>
  <c r="C228" i="30"/>
  <c r="E228" i="30"/>
  <c r="F228" i="30"/>
  <c r="G228" i="30"/>
  <c r="I228" i="30"/>
  <c r="AS228" i="30" s="1"/>
  <c r="A229" i="30"/>
  <c r="C229" i="30"/>
  <c r="E229" i="30"/>
  <c r="F229" i="30"/>
  <c r="G229" i="30"/>
  <c r="I229" i="30"/>
  <c r="AS229" i="30" s="1"/>
  <c r="A230" i="30"/>
  <c r="C230" i="30"/>
  <c r="E230" i="30"/>
  <c r="F230" i="30"/>
  <c r="G230" i="30"/>
  <c r="I230" i="30"/>
  <c r="AS230" i="30" s="1"/>
  <c r="A231" i="30"/>
  <c r="C231" i="30"/>
  <c r="E231" i="30"/>
  <c r="F231" i="30"/>
  <c r="G231" i="30"/>
  <c r="I231" i="30"/>
  <c r="AS231" i="30" s="1"/>
  <c r="A232" i="30"/>
  <c r="C232" i="30"/>
  <c r="E232" i="30"/>
  <c r="F232" i="30"/>
  <c r="G232" i="30"/>
  <c r="I232" i="30"/>
  <c r="AS232" i="30" s="1"/>
  <c r="A233" i="30"/>
  <c r="C233" i="30"/>
  <c r="E233" i="30"/>
  <c r="F233" i="30"/>
  <c r="G233" i="30"/>
  <c r="I233" i="30"/>
  <c r="AS233" i="30" s="1"/>
  <c r="A234" i="30"/>
  <c r="C234" i="30"/>
  <c r="E234" i="30"/>
  <c r="F234" i="30"/>
  <c r="G234" i="30"/>
  <c r="I234" i="30"/>
  <c r="AS234" i="30" s="1"/>
  <c r="A235" i="30"/>
  <c r="C235" i="30"/>
  <c r="E235" i="30"/>
  <c r="F235" i="30"/>
  <c r="G235" i="30"/>
  <c r="I235" i="30"/>
  <c r="AS235" i="30" s="1"/>
  <c r="A236" i="30"/>
  <c r="C236" i="30"/>
  <c r="E236" i="30"/>
  <c r="F236" i="30"/>
  <c r="G236" i="30"/>
  <c r="I236" i="30"/>
  <c r="AS236" i="30" s="1"/>
  <c r="A237" i="30"/>
  <c r="C237" i="30"/>
  <c r="E237" i="30"/>
  <c r="F237" i="30"/>
  <c r="G237" i="30"/>
  <c r="I237" i="30"/>
  <c r="AS237" i="30" s="1"/>
  <c r="A238" i="30"/>
  <c r="C238" i="30"/>
  <c r="E238" i="30"/>
  <c r="F238" i="30"/>
  <c r="G238" i="30"/>
  <c r="I238" i="30"/>
  <c r="AS238" i="30" s="1"/>
  <c r="A239" i="30"/>
  <c r="C239" i="30"/>
  <c r="E239" i="30"/>
  <c r="F239" i="30"/>
  <c r="G239" i="30"/>
  <c r="I239" i="30"/>
  <c r="AS239" i="30" s="1"/>
  <c r="A240" i="30"/>
  <c r="C240" i="30"/>
  <c r="E240" i="30"/>
  <c r="F240" i="30"/>
  <c r="G240" i="30"/>
  <c r="I240" i="30"/>
  <c r="AS240" i="30" s="1"/>
  <c r="A241" i="30"/>
  <c r="C241" i="30"/>
  <c r="E241" i="30"/>
  <c r="F241" i="30"/>
  <c r="G241" i="30"/>
  <c r="I241" i="30"/>
  <c r="AS241" i="30" s="1"/>
  <c r="A242" i="30"/>
  <c r="C242" i="30"/>
  <c r="E242" i="30"/>
  <c r="F242" i="30"/>
  <c r="G242" i="30"/>
  <c r="I242" i="30"/>
  <c r="AS242" i="30" s="1"/>
  <c r="A243" i="30"/>
  <c r="C243" i="30"/>
  <c r="E243" i="30"/>
  <c r="F243" i="30"/>
  <c r="G243" i="30"/>
  <c r="I243" i="30"/>
  <c r="AS243" i="30" s="1"/>
  <c r="A244" i="30"/>
  <c r="C244" i="30"/>
  <c r="E244" i="30"/>
  <c r="F244" i="30"/>
  <c r="G244" i="30"/>
  <c r="I244" i="30"/>
  <c r="AS244" i="30" s="1"/>
  <c r="A245" i="30"/>
  <c r="C245" i="30"/>
  <c r="E245" i="30"/>
  <c r="F245" i="30"/>
  <c r="G245" i="30"/>
  <c r="I245" i="30"/>
  <c r="AS245" i="30" s="1"/>
  <c r="A246" i="30"/>
  <c r="C246" i="30"/>
  <c r="E246" i="30"/>
  <c r="F246" i="30"/>
  <c r="G246" i="30"/>
  <c r="I246" i="30"/>
  <c r="AS246" i="30" s="1"/>
  <c r="A247" i="30"/>
  <c r="C247" i="30"/>
  <c r="E247" i="30"/>
  <c r="F247" i="30"/>
  <c r="G247" i="30"/>
  <c r="I247" i="30"/>
  <c r="AS247" i="30" s="1"/>
  <c r="A248" i="30"/>
  <c r="C248" i="30"/>
  <c r="E248" i="30"/>
  <c r="F248" i="30"/>
  <c r="G248" i="30"/>
  <c r="I248" i="30"/>
  <c r="AS248" i="30" s="1"/>
  <c r="A249" i="30"/>
  <c r="C249" i="30"/>
  <c r="E249" i="30"/>
  <c r="F249" i="30"/>
  <c r="G249" i="30"/>
  <c r="I249" i="30"/>
  <c r="AS249" i="30" s="1"/>
  <c r="A250" i="30"/>
  <c r="C250" i="30"/>
  <c r="E250" i="30"/>
  <c r="F250" i="30"/>
  <c r="G250" i="30"/>
  <c r="I250" i="30"/>
  <c r="AS250" i="30" s="1"/>
  <c r="A251" i="30"/>
  <c r="C251" i="30"/>
  <c r="E251" i="30"/>
  <c r="F251" i="30"/>
  <c r="G251" i="30"/>
  <c r="I251" i="30"/>
  <c r="AS251" i="30" s="1"/>
  <c r="A252" i="30"/>
  <c r="C252" i="30"/>
  <c r="E252" i="30"/>
  <c r="F252" i="30"/>
  <c r="G252" i="30"/>
  <c r="I252" i="30"/>
  <c r="AS252" i="30" s="1"/>
  <c r="A253" i="30"/>
  <c r="C253" i="30"/>
  <c r="E253" i="30"/>
  <c r="F253" i="30"/>
  <c r="G253" i="30"/>
  <c r="I253" i="30"/>
  <c r="AS253" i="30" s="1"/>
  <c r="A254" i="30"/>
  <c r="C254" i="30"/>
  <c r="E254" i="30"/>
  <c r="F254" i="30"/>
  <c r="G254" i="30"/>
  <c r="I254" i="30"/>
  <c r="AS254" i="30" s="1"/>
  <c r="A255" i="30"/>
  <c r="C255" i="30"/>
  <c r="E255" i="30"/>
  <c r="F255" i="30"/>
  <c r="G255" i="30"/>
  <c r="I255" i="30"/>
  <c r="AS255" i="30" s="1"/>
  <c r="A256" i="30"/>
  <c r="C256" i="30"/>
  <c r="E256" i="30"/>
  <c r="F256" i="30"/>
  <c r="G256" i="30"/>
  <c r="I256" i="30"/>
  <c r="AS256" i="30" s="1"/>
  <c r="A257" i="30"/>
  <c r="C257" i="30"/>
  <c r="E257" i="30"/>
  <c r="F257" i="30"/>
  <c r="G257" i="30"/>
  <c r="I257" i="30"/>
  <c r="AS257" i="30" s="1"/>
  <c r="A258" i="30"/>
  <c r="C258" i="30"/>
  <c r="E258" i="30"/>
  <c r="F258" i="30"/>
  <c r="G258" i="30"/>
  <c r="I258" i="30"/>
  <c r="AS258" i="30" s="1"/>
  <c r="A259" i="30"/>
  <c r="C259" i="30"/>
  <c r="E259" i="30"/>
  <c r="F259" i="30"/>
  <c r="G259" i="30"/>
  <c r="I259" i="30"/>
  <c r="AS259" i="30" s="1"/>
  <c r="A260" i="30"/>
  <c r="C260" i="30"/>
  <c r="E260" i="30"/>
  <c r="F260" i="30"/>
  <c r="G260" i="30"/>
  <c r="I260" i="30"/>
  <c r="AS260" i="30" s="1"/>
  <c r="A261" i="30"/>
  <c r="C261" i="30"/>
  <c r="E261" i="30"/>
  <c r="F261" i="30"/>
  <c r="G261" i="30"/>
  <c r="I261" i="30"/>
  <c r="AS261" i="30" s="1"/>
  <c r="A262" i="30"/>
  <c r="C262" i="30"/>
  <c r="E262" i="30"/>
  <c r="F262" i="30"/>
  <c r="G262" i="30"/>
  <c r="I262" i="30"/>
  <c r="AS262" i="30" s="1"/>
  <c r="A263" i="30"/>
  <c r="C263" i="30"/>
  <c r="E263" i="30"/>
  <c r="F263" i="30"/>
  <c r="G263" i="30"/>
  <c r="I263" i="30"/>
  <c r="AS263" i="30" s="1"/>
  <c r="A264" i="30"/>
  <c r="C264" i="30"/>
  <c r="E264" i="30"/>
  <c r="F264" i="30"/>
  <c r="G264" i="30"/>
  <c r="I264" i="30"/>
  <c r="AS264" i="30" s="1"/>
  <c r="A265" i="30"/>
  <c r="C265" i="30"/>
  <c r="E265" i="30"/>
  <c r="F265" i="30"/>
  <c r="G265" i="30"/>
  <c r="I265" i="30"/>
  <c r="AS265" i="30" s="1"/>
  <c r="A266" i="30"/>
  <c r="C266" i="30"/>
  <c r="E266" i="30"/>
  <c r="F266" i="30"/>
  <c r="G266" i="30"/>
  <c r="I266" i="30"/>
  <c r="AS266" i="30" s="1"/>
  <c r="A267" i="30"/>
  <c r="C267" i="30"/>
  <c r="E267" i="30"/>
  <c r="F267" i="30"/>
  <c r="G267" i="30"/>
  <c r="I267" i="30"/>
  <c r="AS267" i="30" s="1"/>
  <c r="A268" i="30"/>
  <c r="C268" i="30"/>
  <c r="E268" i="30"/>
  <c r="F268" i="30"/>
  <c r="G268" i="30"/>
  <c r="I268" i="30"/>
  <c r="AS268" i="30" s="1"/>
  <c r="A269" i="30"/>
  <c r="C269" i="30"/>
  <c r="E269" i="30"/>
  <c r="F269" i="30"/>
  <c r="G269" i="30"/>
  <c r="I269" i="30"/>
  <c r="AS269" i="30" s="1"/>
  <c r="A270" i="30"/>
  <c r="C270" i="30"/>
  <c r="E270" i="30"/>
  <c r="F270" i="30"/>
  <c r="G270" i="30"/>
  <c r="I270" i="30"/>
  <c r="AS270" i="30" s="1"/>
  <c r="A271" i="30"/>
  <c r="C271" i="30"/>
  <c r="E271" i="30"/>
  <c r="F271" i="30"/>
  <c r="G271" i="30"/>
  <c r="I271" i="30"/>
  <c r="AS271" i="30" s="1"/>
  <c r="A272" i="30"/>
  <c r="C272" i="30"/>
  <c r="E272" i="30"/>
  <c r="F272" i="30"/>
  <c r="G272" i="30"/>
  <c r="I272" i="30"/>
  <c r="AS272" i="30" s="1"/>
  <c r="A273" i="30"/>
  <c r="C273" i="30"/>
  <c r="E273" i="30"/>
  <c r="F273" i="30"/>
  <c r="G273" i="30"/>
  <c r="I273" i="30"/>
  <c r="AS273" i="30" s="1"/>
  <c r="A274" i="30"/>
  <c r="C274" i="30"/>
  <c r="E274" i="30"/>
  <c r="F274" i="30"/>
  <c r="G274" i="30"/>
  <c r="I274" i="30"/>
  <c r="AS274" i="30" s="1"/>
  <c r="A275" i="30"/>
  <c r="C275" i="30"/>
  <c r="E275" i="30"/>
  <c r="F275" i="30"/>
  <c r="G275" i="30"/>
  <c r="I275" i="30"/>
  <c r="AS275" i="30" s="1"/>
  <c r="A276" i="30"/>
  <c r="C276" i="30"/>
  <c r="E276" i="30"/>
  <c r="F276" i="30"/>
  <c r="G276" i="30"/>
  <c r="I276" i="30"/>
  <c r="AS276" i="30" s="1"/>
  <c r="A277" i="30"/>
  <c r="C277" i="30"/>
  <c r="E277" i="30"/>
  <c r="F277" i="30"/>
  <c r="G277" i="30"/>
  <c r="I277" i="30"/>
  <c r="AS277" i="30" s="1"/>
  <c r="A278" i="30"/>
  <c r="C278" i="30"/>
  <c r="E278" i="30"/>
  <c r="F278" i="30"/>
  <c r="G278" i="30"/>
  <c r="I278" i="30"/>
  <c r="AS278" i="30" s="1"/>
  <c r="A279" i="30"/>
  <c r="C279" i="30"/>
  <c r="E279" i="30"/>
  <c r="F279" i="30"/>
  <c r="G279" i="30"/>
  <c r="I279" i="30"/>
  <c r="AS279" i="30" s="1"/>
  <c r="A280" i="30"/>
  <c r="C280" i="30"/>
  <c r="E280" i="30"/>
  <c r="F280" i="30"/>
  <c r="G280" i="30"/>
  <c r="I280" i="30"/>
  <c r="AS280" i="30" s="1"/>
  <c r="A281" i="30"/>
  <c r="C281" i="30"/>
  <c r="E281" i="30"/>
  <c r="F281" i="30"/>
  <c r="G281" i="30"/>
  <c r="I281" i="30"/>
  <c r="AS281" i="30" s="1"/>
  <c r="A282" i="30"/>
  <c r="C282" i="30"/>
  <c r="E282" i="30"/>
  <c r="F282" i="30"/>
  <c r="G282" i="30"/>
  <c r="I282" i="30"/>
  <c r="AS282" i="30" s="1"/>
  <c r="A283" i="30"/>
  <c r="C283" i="30"/>
  <c r="E283" i="30"/>
  <c r="F283" i="30"/>
  <c r="G283" i="30"/>
  <c r="I283" i="30"/>
  <c r="A284" i="30"/>
  <c r="C284" i="30"/>
  <c r="E284" i="30"/>
  <c r="F284" i="30"/>
  <c r="G284" i="30"/>
  <c r="I284" i="30"/>
  <c r="AS284" i="30" s="1"/>
  <c r="A285" i="30"/>
  <c r="C285" i="30"/>
  <c r="E285" i="30"/>
  <c r="F285" i="30"/>
  <c r="G285" i="30"/>
  <c r="I285" i="30"/>
  <c r="AS285" i="30" s="1"/>
  <c r="A286" i="30"/>
  <c r="C286" i="30"/>
  <c r="E286" i="30"/>
  <c r="F286" i="30"/>
  <c r="G286" i="30"/>
  <c r="I286" i="30"/>
  <c r="AS286" i="30" s="1"/>
  <c r="A287" i="30"/>
  <c r="C287" i="30"/>
  <c r="E287" i="30"/>
  <c r="F287" i="30"/>
  <c r="G287" i="30"/>
  <c r="I287" i="30"/>
  <c r="AS287" i="30" s="1"/>
  <c r="A288" i="30"/>
  <c r="C288" i="30"/>
  <c r="E288" i="30"/>
  <c r="F288" i="30"/>
  <c r="G288" i="30"/>
  <c r="I288" i="30"/>
  <c r="AS288" i="30" s="1"/>
  <c r="A289" i="30"/>
  <c r="C289" i="30"/>
  <c r="E289" i="30"/>
  <c r="F289" i="30"/>
  <c r="G289" i="30"/>
  <c r="I289" i="30"/>
  <c r="AS289" i="30" s="1"/>
  <c r="A290" i="30"/>
  <c r="C290" i="30"/>
  <c r="E290" i="30"/>
  <c r="F290" i="30"/>
  <c r="G290" i="30"/>
  <c r="I290" i="30"/>
  <c r="AS290" i="30" s="1"/>
  <c r="A291" i="30"/>
  <c r="C291" i="30"/>
  <c r="E291" i="30"/>
  <c r="F291" i="30"/>
  <c r="G291" i="30"/>
  <c r="I291" i="30"/>
  <c r="AS291" i="30" s="1"/>
  <c r="A292" i="30"/>
  <c r="C292" i="30"/>
  <c r="E292" i="30"/>
  <c r="F292" i="30"/>
  <c r="G292" i="30"/>
  <c r="I292" i="30"/>
  <c r="AS292" i="30" s="1"/>
  <c r="A293" i="30"/>
  <c r="C293" i="30"/>
  <c r="E293" i="30"/>
  <c r="F293" i="30"/>
  <c r="G293" i="30"/>
  <c r="I293" i="30"/>
  <c r="A294" i="30"/>
  <c r="C294" i="30"/>
  <c r="E294" i="30"/>
  <c r="F294" i="30"/>
  <c r="G294" i="30"/>
  <c r="I294" i="30"/>
  <c r="AS294" i="30" s="1"/>
  <c r="A295" i="30"/>
  <c r="C295" i="30"/>
  <c r="E295" i="30"/>
  <c r="F295" i="30"/>
  <c r="G295" i="30"/>
  <c r="I295" i="30"/>
  <c r="AS295" i="30" s="1"/>
  <c r="A296" i="30"/>
  <c r="C296" i="30"/>
  <c r="E296" i="30"/>
  <c r="F296" i="30"/>
  <c r="G296" i="30"/>
  <c r="I296" i="30"/>
  <c r="AS296" i="30" s="1"/>
  <c r="A297" i="30"/>
  <c r="C297" i="30"/>
  <c r="E297" i="30"/>
  <c r="F297" i="30"/>
  <c r="G297" i="30"/>
  <c r="I297" i="30"/>
  <c r="AS297" i="30" s="1"/>
  <c r="A298" i="30"/>
  <c r="C298" i="30"/>
  <c r="E298" i="30"/>
  <c r="F298" i="30"/>
  <c r="G298" i="30"/>
  <c r="I298" i="30"/>
  <c r="AS298" i="30" s="1"/>
  <c r="A299" i="30"/>
  <c r="C299" i="30"/>
  <c r="E299" i="30"/>
  <c r="F299" i="30"/>
  <c r="G299" i="30"/>
  <c r="I299" i="30"/>
  <c r="AS299" i="30" s="1"/>
  <c r="A300" i="30"/>
  <c r="C300" i="30"/>
  <c r="E300" i="30"/>
  <c r="F300" i="30"/>
  <c r="G300" i="30"/>
  <c r="I300" i="30"/>
  <c r="AS300" i="30" s="1"/>
  <c r="A301" i="30"/>
  <c r="C301" i="30"/>
  <c r="E301" i="30"/>
  <c r="F301" i="30"/>
  <c r="G301" i="30"/>
  <c r="I301" i="30"/>
  <c r="AS301" i="30" s="1"/>
  <c r="A302" i="30"/>
  <c r="C302" i="30"/>
  <c r="E302" i="30"/>
  <c r="F302" i="30"/>
  <c r="G302" i="30"/>
  <c r="I302" i="30"/>
  <c r="AS302" i="30" s="1"/>
  <c r="A303" i="30"/>
  <c r="C303" i="30"/>
  <c r="E303" i="30"/>
  <c r="F303" i="30"/>
  <c r="G303" i="30"/>
  <c r="I303" i="30"/>
  <c r="AS303" i="30"/>
  <c r="A304" i="30"/>
  <c r="C304" i="30"/>
  <c r="E304" i="30"/>
  <c r="F304" i="30"/>
  <c r="G304" i="30"/>
  <c r="I304" i="30"/>
  <c r="AS304" i="30" s="1"/>
  <c r="A305" i="30"/>
  <c r="C305" i="30"/>
  <c r="E305" i="30"/>
  <c r="F305" i="30"/>
  <c r="G305" i="30"/>
  <c r="I305" i="30"/>
  <c r="AS305" i="30" s="1"/>
  <c r="A306" i="30"/>
  <c r="C306" i="30"/>
  <c r="E306" i="30"/>
  <c r="F306" i="30"/>
  <c r="G306" i="30"/>
  <c r="I306" i="30"/>
  <c r="AS306" i="30" s="1"/>
  <c r="A307" i="30"/>
  <c r="C307" i="30"/>
  <c r="E307" i="30"/>
  <c r="F307" i="30"/>
  <c r="G307" i="30"/>
  <c r="I307" i="30"/>
  <c r="AS307" i="30" s="1"/>
  <c r="A308" i="30"/>
  <c r="C308" i="30"/>
  <c r="E308" i="30"/>
  <c r="F308" i="30"/>
  <c r="G308" i="30"/>
  <c r="I308" i="30"/>
  <c r="AS308" i="30" s="1"/>
  <c r="A309" i="30"/>
  <c r="C309" i="30"/>
  <c r="E309" i="30"/>
  <c r="F309" i="30"/>
  <c r="G309" i="30"/>
  <c r="I309" i="30"/>
  <c r="AS309" i="30" s="1"/>
  <c r="A310" i="30"/>
  <c r="C310" i="30"/>
  <c r="E310" i="30"/>
  <c r="F310" i="30"/>
  <c r="G310" i="30"/>
  <c r="I310" i="30"/>
  <c r="AS310" i="30" s="1"/>
  <c r="A311" i="30"/>
  <c r="C311" i="30"/>
  <c r="E311" i="30"/>
  <c r="F311" i="30"/>
  <c r="G311" i="30"/>
  <c r="I311" i="30"/>
  <c r="AS311" i="30" s="1"/>
  <c r="A312" i="30"/>
  <c r="C312" i="30"/>
  <c r="E312" i="30"/>
  <c r="F312" i="30"/>
  <c r="G312" i="30"/>
  <c r="I312" i="30"/>
  <c r="AS312" i="30" s="1"/>
  <c r="A313" i="30"/>
  <c r="C313" i="30"/>
  <c r="E313" i="30"/>
  <c r="F313" i="30"/>
  <c r="G313" i="30"/>
  <c r="I313" i="30"/>
  <c r="AS313" i="30" s="1"/>
  <c r="A314" i="30"/>
  <c r="C314" i="30"/>
  <c r="E314" i="30"/>
  <c r="F314" i="30"/>
  <c r="G314" i="30"/>
  <c r="I314" i="30"/>
  <c r="AS314" i="30" s="1"/>
  <c r="A315" i="30"/>
  <c r="C315" i="30"/>
  <c r="E315" i="30"/>
  <c r="F315" i="30"/>
  <c r="G315" i="30"/>
  <c r="I315" i="30"/>
  <c r="AS315" i="30" s="1"/>
  <c r="A316" i="30"/>
  <c r="C316" i="30"/>
  <c r="E316" i="30"/>
  <c r="F316" i="30"/>
  <c r="G316" i="30"/>
  <c r="I316" i="30"/>
  <c r="AS316" i="30" s="1"/>
  <c r="A317" i="30"/>
  <c r="C317" i="30"/>
  <c r="E317" i="30"/>
  <c r="F317" i="30"/>
  <c r="G317" i="30"/>
  <c r="I317" i="30"/>
  <c r="AS317" i="30" s="1"/>
  <c r="A318" i="30"/>
  <c r="C318" i="30"/>
  <c r="E318" i="30"/>
  <c r="F318" i="30"/>
  <c r="G318" i="30"/>
  <c r="I318" i="30"/>
  <c r="AS318" i="30" s="1"/>
  <c r="A319" i="30"/>
  <c r="C319" i="30"/>
  <c r="E319" i="30"/>
  <c r="F319" i="30"/>
  <c r="G319" i="30"/>
  <c r="I319" i="30"/>
  <c r="AS319" i="30" s="1"/>
  <c r="A320" i="30"/>
  <c r="C320" i="30"/>
  <c r="E320" i="30"/>
  <c r="F320" i="30"/>
  <c r="G320" i="30"/>
  <c r="I320" i="30"/>
  <c r="AS320" i="30" s="1"/>
  <c r="A321" i="30"/>
  <c r="C321" i="30"/>
  <c r="E321" i="30"/>
  <c r="F321" i="30"/>
  <c r="G321" i="30"/>
  <c r="I321" i="30"/>
  <c r="AS321" i="30" s="1"/>
  <c r="A322" i="30"/>
  <c r="C322" i="30"/>
  <c r="E322" i="30"/>
  <c r="F322" i="30"/>
  <c r="G322" i="30"/>
  <c r="I322" i="30"/>
  <c r="AS322" i="30" s="1"/>
  <c r="A323" i="30"/>
  <c r="C323" i="30"/>
  <c r="E323" i="30"/>
  <c r="F323" i="30"/>
  <c r="G323" i="30"/>
  <c r="I323" i="30"/>
  <c r="AS323" i="30" s="1"/>
  <c r="A324" i="30"/>
  <c r="C324" i="30"/>
  <c r="E324" i="30"/>
  <c r="F324" i="30"/>
  <c r="G324" i="30"/>
  <c r="I324" i="30"/>
  <c r="AS324" i="30" s="1"/>
  <c r="A325" i="30"/>
  <c r="C325" i="30"/>
  <c r="E325" i="30"/>
  <c r="F325" i="30"/>
  <c r="G325" i="30"/>
  <c r="I325" i="30"/>
  <c r="AS325" i="30" s="1"/>
  <c r="A326" i="30"/>
  <c r="C326" i="30"/>
  <c r="E326" i="30"/>
  <c r="F326" i="30"/>
  <c r="G326" i="30"/>
  <c r="I326" i="30"/>
  <c r="AS326" i="30" s="1"/>
  <c r="A327" i="30"/>
  <c r="C327" i="30"/>
  <c r="E327" i="30"/>
  <c r="F327" i="30"/>
  <c r="G327" i="30"/>
  <c r="I327" i="30"/>
  <c r="AS327" i="30" s="1"/>
  <c r="A328" i="30"/>
  <c r="C328" i="30"/>
  <c r="E328" i="30"/>
  <c r="F328" i="30"/>
  <c r="G328" i="30"/>
  <c r="I328" i="30"/>
  <c r="AS328" i="30" s="1"/>
  <c r="A329" i="30"/>
  <c r="C329" i="30"/>
  <c r="E329" i="30"/>
  <c r="F329" i="30"/>
  <c r="G329" i="30"/>
  <c r="I329" i="30"/>
  <c r="AS329" i="30" s="1"/>
  <c r="A330" i="30"/>
  <c r="C330" i="30"/>
  <c r="E330" i="30"/>
  <c r="F330" i="30"/>
  <c r="G330" i="30"/>
  <c r="I330" i="30"/>
  <c r="AS330" i="30" s="1"/>
  <c r="A331" i="30"/>
  <c r="C331" i="30"/>
  <c r="E331" i="30"/>
  <c r="F331" i="30"/>
  <c r="G331" i="30"/>
  <c r="I331" i="30"/>
  <c r="AS331" i="30" s="1"/>
  <c r="A332" i="30"/>
  <c r="C332" i="30"/>
  <c r="E332" i="30"/>
  <c r="F332" i="30"/>
  <c r="G332" i="30"/>
  <c r="I332" i="30"/>
  <c r="AS332" i="30" s="1"/>
  <c r="A333" i="30"/>
  <c r="C333" i="30"/>
  <c r="E333" i="30"/>
  <c r="F333" i="30"/>
  <c r="G333" i="30"/>
  <c r="I333" i="30"/>
  <c r="AS333" i="30" s="1"/>
  <c r="A334" i="30"/>
  <c r="C334" i="30"/>
  <c r="E334" i="30"/>
  <c r="F334" i="30"/>
  <c r="G334" i="30"/>
  <c r="I334" i="30"/>
  <c r="AS334" i="30" s="1"/>
  <c r="A335" i="30"/>
  <c r="C335" i="30"/>
  <c r="E335" i="30"/>
  <c r="F335" i="30"/>
  <c r="G335" i="30"/>
  <c r="I335" i="30"/>
  <c r="AS335" i="30" s="1"/>
  <c r="A336" i="30"/>
  <c r="C336" i="30"/>
  <c r="E336" i="30"/>
  <c r="F336" i="30"/>
  <c r="G336" i="30"/>
  <c r="I336" i="30"/>
  <c r="AS336" i="30" s="1"/>
  <c r="A337" i="30"/>
  <c r="C337" i="30"/>
  <c r="E337" i="30"/>
  <c r="F337" i="30"/>
  <c r="G337" i="30"/>
  <c r="I337" i="30"/>
  <c r="AS337" i="30" s="1"/>
  <c r="A338" i="30"/>
  <c r="C338" i="30"/>
  <c r="E338" i="30"/>
  <c r="F338" i="30"/>
  <c r="G338" i="30"/>
  <c r="I338" i="30"/>
  <c r="AS338" i="30" s="1"/>
  <c r="A339" i="30"/>
  <c r="C339" i="30"/>
  <c r="E339" i="30"/>
  <c r="F339" i="30"/>
  <c r="G339" i="30"/>
  <c r="I339" i="30"/>
  <c r="AS339" i="30" s="1"/>
  <c r="A340" i="30"/>
  <c r="C340" i="30"/>
  <c r="E340" i="30"/>
  <c r="F340" i="30"/>
  <c r="G340" i="30"/>
  <c r="I340" i="30"/>
  <c r="AS340" i="30" s="1"/>
  <c r="A341" i="30"/>
  <c r="C341" i="30"/>
  <c r="E341" i="30"/>
  <c r="F341" i="30"/>
  <c r="G341" i="30"/>
  <c r="I341" i="30"/>
  <c r="AS341" i="30" s="1"/>
  <c r="A342" i="30"/>
  <c r="C342" i="30"/>
  <c r="E342" i="30"/>
  <c r="F342" i="30"/>
  <c r="G342" i="30"/>
  <c r="I342" i="30"/>
  <c r="AS342" i="30" s="1"/>
  <c r="A343" i="30"/>
  <c r="C343" i="30"/>
  <c r="E343" i="30"/>
  <c r="F343" i="30"/>
  <c r="G343" i="30"/>
  <c r="I343" i="30"/>
  <c r="AS343" i="30" s="1"/>
  <c r="A344" i="30"/>
  <c r="C344" i="30"/>
  <c r="E344" i="30"/>
  <c r="F344" i="30"/>
  <c r="G344" i="30"/>
  <c r="I344" i="30"/>
  <c r="AS344" i="30" s="1"/>
  <c r="A345" i="30"/>
  <c r="C345" i="30"/>
  <c r="E345" i="30"/>
  <c r="F345" i="30"/>
  <c r="G345" i="30"/>
  <c r="I345" i="30"/>
  <c r="AS345" i="30" s="1"/>
  <c r="A346" i="30"/>
  <c r="C346" i="30"/>
  <c r="E346" i="30"/>
  <c r="F346" i="30"/>
  <c r="G346" i="30"/>
  <c r="I346" i="30"/>
  <c r="AS346" i="30" s="1"/>
  <c r="A347" i="30"/>
  <c r="C347" i="30"/>
  <c r="E347" i="30"/>
  <c r="F347" i="30"/>
  <c r="G347" i="30"/>
  <c r="I347" i="30"/>
  <c r="AS347" i="30" s="1"/>
  <c r="A348" i="30"/>
  <c r="C348" i="30"/>
  <c r="E348" i="30"/>
  <c r="F348" i="30"/>
  <c r="G348" i="30"/>
  <c r="I348" i="30"/>
  <c r="AS348" i="30" s="1"/>
  <c r="A349" i="30"/>
  <c r="C349" i="30"/>
  <c r="E349" i="30"/>
  <c r="F349" i="30"/>
  <c r="G349" i="30"/>
  <c r="I349" i="30"/>
  <c r="AS349" i="30" s="1"/>
  <c r="A350" i="30"/>
  <c r="C350" i="30"/>
  <c r="E350" i="30"/>
  <c r="F350" i="30"/>
  <c r="G350" i="30"/>
  <c r="I350" i="30"/>
  <c r="AS350" i="30" s="1"/>
  <c r="A351" i="30"/>
  <c r="C351" i="30"/>
  <c r="E351" i="30"/>
  <c r="F351" i="30"/>
  <c r="G351" i="30"/>
  <c r="I351" i="30"/>
  <c r="AS351" i="30" s="1"/>
  <c r="A352" i="30"/>
  <c r="C352" i="30"/>
  <c r="E352" i="30"/>
  <c r="F352" i="30"/>
  <c r="G352" i="30"/>
  <c r="I352" i="30"/>
  <c r="AS352" i="30" s="1"/>
  <c r="A353" i="30"/>
  <c r="C353" i="30"/>
  <c r="E353" i="30"/>
  <c r="F353" i="30"/>
  <c r="G353" i="30"/>
  <c r="I353" i="30"/>
  <c r="AS353" i="30" s="1"/>
  <c r="A354" i="30"/>
  <c r="C354" i="30"/>
  <c r="E354" i="30"/>
  <c r="F354" i="30"/>
  <c r="G354" i="30"/>
  <c r="I354" i="30"/>
  <c r="AS354" i="30" s="1"/>
  <c r="A355" i="30"/>
  <c r="C355" i="30"/>
  <c r="E355" i="30"/>
  <c r="F355" i="30"/>
  <c r="G355" i="30"/>
  <c r="I355" i="30"/>
  <c r="AS355" i="30" s="1"/>
  <c r="A356" i="30"/>
  <c r="C356" i="30"/>
  <c r="E356" i="30"/>
  <c r="F356" i="30"/>
  <c r="G356" i="30"/>
  <c r="I356" i="30"/>
  <c r="AS356" i="30" s="1"/>
  <c r="A357" i="30"/>
  <c r="C357" i="30"/>
  <c r="E357" i="30"/>
  <c r="F357" i="30"/>
  <c r="G357" i="30"/>
  <c r="I357" i="30"/>
  <c r="AS357" i="30" s="1"/>
  <c r="A358" i="30"/>
  <c r="C358" i="30"/>
  <c r="E358" i="30"/>
  <c r="F358" i="30"/>
  <c r="G358" i="30"/>
  <c r="I358" i="30"/>
  <c r="AS358" i="30" s="1"/>
  <c r="A359" i="30"/>
  <c r="C359" i="30"/>
  <c r="E359" i="30"/>
  <c r="F359" i="30"/>
  <c r="G359" i="30"/>
  <c r="I359" i="30"/>
  <c r="AS359" i="30" s="1"/>
  <c r="A360" i="30"/>
  <c r="C360" i="30"/>
  <c r="E360" i="30"/>
  <c r="F360" i="30"/>
  <c r="G360" i="30"/>
  <c r="I360" i="30"/>
  <c r="AS360" i="30" s="1"/>
  <c r="A361" i="30"/>
  <c r="C361" i="30"/>
  <c r="E361" i="30"/>
  <c r="F361" i="30"/>
  <c r="G361" i="30"/>
  <c r="I361" i="30"/>
  <c r="AS361" i="30" s="1"/>
  <c r="A362" i="30"/>
  <c r="C362" i="30"/>
  <c r="E362" i="30"/>
  <c r="F362" i="30"/>
  <c r="G362" i="30"/>
  <c r="I362" i="30"/>
  <c r="AS362" i="30" s="1"/>
  <c r="A363" i="30"/>
  <c r="C363" i="30"/>
  <c r="E363" i="30"/>
  <c r="F363" i="30"/>
  <c r="G363" i="30"/>
  <c r="I363" i="30"/>
  <c r="AS363" i="30" s="1"/>
  <c r="A364" i="30"/>
  <c r="C364" i="30"/>
  <c r="E364" i="30"/>
  <c r="F364" i="30"/>
  <c r="G364" i="30"/>
  <c r="I364" i="30"/>
  <c r="AS364" i="30" s="1"/>
  <c r="A365" i="30"/>
  <c r="C365" i="30"/>
  <c r="E365" i="30"/>
  <c r="F365" i="30"/>
  <c r="G365" i="30"/>
  <c r="I365" i="30"/>
  <c r="AS365" i="30" s="1"/>
  <c r="A366" i="30"/>
  <c r="C366" i="30"/>
  <c r="E366" i="30"/>
  <c r="F366" i="30"/>
  <c r="G366" i="30"/>
  <c r="I366" i="30"/>
  <c r="AS366" i="30" s="1"/>
  <c r="A367" i="30"/>
  <c r="C367" i="30"/>
  <c r="E367" i="30"/>
  <c r="F367" i="30"/>
  <c r="G367" i="30"/>
  <c r="I367" i="30"/>
  <c r="AS367" i="30" s="1"/>
  <c r="A368" i="30"/>
  <c r="C368" i="30"/>
  <c r="E368" i="30"/>
  <c r="F368" i="30"/>
  <c r="G368" i="30"/>
  <c r="I368" i="30"/>
  <c r="AS368" i="30" s="1"/>
  <c r="A369" i="30"/>
  <c r="C369" i="30"/>
  <c r="E369" i="30"/>
  <c r="F369" i="30"/>
  <c r="G369" i="30"/>
  <c r="I369" i="30"/>
  <c r="AS369" i="30" s="1"/>
  <c r="A370" i="30"/>
  <c r="C370" i="30"/>
  <c r="E370" i="30"/>
  <c r="F370" i="30"/>
  <c r="G370" i="30"/>
  <c r="I370" i="30"/>
  <c r="AS370" i="30" s="1"/>
  <c r="A371" i="30"/>
  <c r="C371" i="30"/>
  <c r="E371" i="30"/>
  <c r="F371" i="30"/>
  <c r="G371" i="30"/>
  <c r="I371" i="30"/>
  <c r="AS371" i="30" s="1"/>
  <c r="A372" i="30"/>
  <c r="C372" i="30"/>
  <c r="E372" i="30"/>
  <c r="F372" i="30"/>
  <c r="G372" i="30"/>
  <c r="I372" i="30"/>
  <c r="A373" i="30"/>
  <c r="C373" i="30"/>
  <c r="E373" i="30"/>
  <c r="F373" i="30"/>
  <c r="G373" i="30"/>
  <c r="I373" i="30"/>
  <c r="AS373" i="30" s="1"/>
  <c r="A374" i="30"/>
  <c r="C374" i="30"/>
  <c r="E374" i="30"/>
  <c r="F374" i="30"/>
  <c r="G374" i="30"/>
  <c r="I374" i="30"/>
  <c r="AS374" i="30" s="1"/>
  <c r="A375" i="30"/>
  <c r="C375" i="30"/>
  <c r="E375" i="30"/>
  <c r="F375" i="30"/>
  <c r="G375" i="30"/>
  <c r="I375" i="30"/>
  <c r="AS375" i="30" s="1"/>
  <c r="A376" i="30"/>
  <c r="C376" i="30"/>
  <c r="E376" i="30"/>
  <c r="F376" i="30"/>
  <c r="G376" i="30"/>
  <c r="I376" i="30"/>
  <c r="AS376" i="30" s="1"/>
  <c r="A377" i="30"/>
  <c r="C377" i="30"/>
  <c r="E377" i="30"/>
  <c r="F377" i="30"/>
  <c r="G377" i="30"/>
  <c r="I377" i="30"/>
  <c r="AS377" i="30" s="1"/>
  <c r="A378" i="30"/>
  <c r="C378" i="30"/>
  <c r="E378" i="30"/>
  <c r="F378" i="30"/>
  <c r="G378" i="30"/>
  <c r="I378" i="30"/>
  <c r="AS378" i="30" s="1"/>
  <c r="A379" i="30"/>
  <c r="C379" i="30"/>
  <c r="E379" i="30"/>
  <c r="F379" i="30"/>
  <c r="G379" i="30"/>
  <c r="I379" i="30"/>
  <c r="AS379" i="30" s="1"/>
  <c r="A380" i="30"/>
  <c r="C380" i="30"/>
  <c r="E380" i="30"/>
  <c r="F380" i="30"/>
  <c r="G380" i="30"/>
  <c r="I380" i="30"/>
  <c r="AS380" i="30" s="1"/>
  <c r="A381" i="30"/>
  <c r="C381" i="30"/>
  <c r="E381" i="30"/>
  <c r="F381" i="30"/>
  <c r="G381" i="30"/>
  <c r="I381" i="30"/>
  <c r="AS381" i="30" s="1"/>
  <c r="A382" i="30"/>
  <c r="C382" i="30"/>
  <c r="E382" i="30"/>
  <c r="F382" i="30"/>
  <c r="G382" i="30"/>
  <c r="I382" i="30"/>
  <c r="AS382" i="30" s="1"/>
  <c r="A383" i="30"/>
  <c r="C383" i="30"/>
  <c r="E383" i="30"/>
  <c r="F383" i="30"/>
  <c r="G383" i="30"/>
  <c r="I383" i="30"/>
  <c r="AS383" i="30" s="1"/>
  <c r="A384" i="30"/>
  <c r="C384" i="30"/>
  <c r="E384" i="30"/>
  <c r="F384" i="30"/>
  <c r="G384" i="30"/>
  <c r="I384" i="30"/>
  <c r="AS384" i="30" s="1"/>
  <c r="A385" i="30"/>
  <c r="C385" i="30"/>
  <c r="E385" i="30"/>
  <c r="F385" i="30"/>
  <c r="G385" i="30"/>
  <c r="I385" i="30"/>
  <c r="AS385" i="30" s="1"/>
  <c r="A386" i="30"/>
  <c r="C386" i="30"/>
  <c r="E386" i="30"/>
  <c r="F386" i="30"/>
  <c r="G386" i="30"/>
  <c r="I386" i="30"/>
  <c r="AS386" i="30" s="1"/>
  <c r="A387" i="30"/>
  <c r="C387" i="30"/>
  <c r="E387" i="30"/>
  <c r="F387" i="30"/>
  <c r="G387" i="30"/>
  <c r="I387" i="30"/>
  <c r="AS387" i="30" s="1"/>
  <c r="A388" i="30"/>
  <c r="C388" i="30"/>
  <c r="E388" i="30"/>
  <c r="F388" i="30"/>
  <c r="G388" i="30"/>
  <c r="I388" i="30"/>
  <c r="AS388" i="30" s="1"/>
  <c r="A389" i="30"/>
  <c r="C389" i="30"/>
  <c r="E389" i="30"/>
  <c r="F389" i="30"/>
  <c r="G389" i="30"/>
  <c r="I389" i="30"/>
  <c r="AS389" i="30" s="1"/>
  <c r="A390" i="30"/>
  <c r="C390" i="30"/>
  <c r="E390" i="30"/>
  <c r="F390" i="30"/>
  <c r="G390" i="30"/>
  <c r="I390" i="30"/>
  <c r="AS390" i="30" s="1"/>
  <c r="A391" i="30"/>
  <c r="C391" i="30"/>
  <c r="E391" i="30"/>
  <c r="F391" i="30"/>
  <c r="G391" i="30"/>
  <c r="I391" i="30"/>
  <c r="AS391" i="30" s="1"/>
  <c r="A392" i="30"/>
  <c r="C392" i="30"/>
  <c r="E392" i="30"/>
  <c r="F392" i="30"/>
  <c r="G392" i="30"/>
  <c r="I392" i="30"/>
  <c r="AS392" i="30" s="1"/>
  <c r="A393" i="30"/>
  <c r="C393" i="30"/>
  <c r="E393" i="30"/>
  <c r="F393" i="30"/>
  <c r="G393" i="30"/>
  <c r="I393" i="30"/>
  <c r="AS393" i="30" s="1"/>
  <c r="A394" i="30"/>
  <c r="C394" i="30"/>
  <c r="E394" i="30"/>
  <c r="F394" i="30"/>
  <c r="G394" i="30"/>
  <c r="I394" i="30"/>
  <c r="AS394" i="30" s="1"/>
  <c r="A395" i="30"/>
  <c r="C395" i="30"/>
  <c r="E395" i="30"/>
  <c r="F395" i="30"/>
  <c r="G395" i="30"/>
  <c r="I395" i="30"/>
  <c r="AS395" i="30" s="1"/>
  <c r="A396" i="30"/>
  <c r="C396" i="30"/>
  <c r="E396" i="30"/>
  <c r="F396" i="30"/>
  <c r="G396" i="30"/>
  <c r="I396" i="30"/>
  <c r="AS396" i="30" s="1"/>
  <c r="A397" i="30"/>
  <c r="C397" i="30"/>
  <c r="E397" i="30"/>
  <c r="F397" i="30"/>
  <c r="G397" i="30"/>
  <c r="I397" i="30"/>
  <c r="AS397" i="30" s="1"/>
  <c r="A398" i="30"/>
  <c r="C398" i="30"/>
  <c r="E398" i="30"/>
  <c r="F398" i="30"/>
  <c r="G398" i="30"/>
  <c r="I398" i="30"/>
  <c r="AS398" i="30" s="1"/>
  <c r="A399" i="30"/>
  <c r="C399" i="30"/>
  <c r="E399" i="30"/>
  <c r="F399" i="30"/>
  <c r="G399" i="30"/>
  <c r="I399" i="30"/>
  <c r="AS399" i="30" s="1"/>
  <c r="A400" i="30"/>
  <c r="C400" i="30"/>
  <c r="E400" i="30"/>
  <c r="F400" i="30"/>
  <c r="G400" i="30"/>
  <c r="I400" i="30"/>
  <c r="AS400" i="30" s="1"/>
  <c r="A401" i="30"/>
  <c r="C401" i="30"/>
  <c r="E401" i="30"/>
  <c r="F401" i="30"/>
  <c r="G401" i="30"/>
  <c r="I401" i="30"/>
  <c r="AS401" i="30" s="1"/>
  <c r="A402" i="30"/>
  <c r="C402" i="30"/>
  <c r="E402" i="30"/>
  <c r="F402" i="30"/>
  <c r="G402" i="30"/>
  <c r="I402" i="30"/>
  <c r="AS402" i="30" s="1"/>
  <c r="A403" i="30"/>
  <c r="C403" i="30"/>
  <c r="E403" i="30"/>
  <c r="F403" i="30"/>
  <c r="G403" i="30"/>
  <c r="I403" i="30"/>
  <c r="AS403" i="30" s="1"/>
  <c r="A404" i="30"/>
  <c r="C404" i="30"/>
  <c r="E404" i="30"/>
  <c r="F404" i="30"/>
  <c r="G404" i="30"/>
  <c r="I404" i="30"/>
  <c r="AS404" i="30" s="1"/>
  <c r="A405" i="30"/>
  <c r="C405" i="30"/>
  <c r="E405" i="30"/>
  <c r="F405" i="30"/>
  <c r="G405" i="30"/>
  <c r="I405" i="30"/>
  <c r="AS405" i="30" s="1"/>
  <c r="A406" i="30"/>
  <c r="C406" i="30"/>
  <c r="E406" i="30"/>
  <c r="F406" i="30"/>
  <c r="G406" i="30"/>
  <c r="I406" i="30"/>
  <c r="AS406" i="30" s="1"/>
  <c r="A407" i="30"/>
  <c r="C407" i="30"/>
  <c r="E407" i="30"/>
  <c r="F407" i="30"/>
  <c r="G407" i="30"/>
  <c r="I407" i="30"/>
  <c r="AS407" i="30" s="1"/>
  <c r="A408" i="30"/>
  <c r="C408" i="30"/>
  <c r="E408" i="30"/>
  <c r="F408" i="30"/>
  <c r="G408" i="30"/>
  <c r="I408" i="30"/>
  <c r="AS408" i="30" s="1"/>
  <c r="A409" i="30"/>
  <c r="C409" i="30"/>
  <c r="E409" i="30"/>
  <c r="F409" i="30"/>
  <c r="G409" i="30"/>
  <c r="I409" i="30"/>
  <c r="AS409" i="30" s="1"/>
  <c r="A410" i="30"/>
  <c r="C410" i="30"/>
  <c r="E410" i="30"/>
  <c r="F410" i="30"/>
  <c r="G410" i="30"/>
  <c r="I410" i="30"/>
  <c r="AS410" i="30" s="1"/>
  <c r="A411" i="30"/>
  <c r="C411" i="30"/>
  <c r="E411" i="30"/>
  <c r="F411" i="30"/>
  <c r="G411" i="30"/>
  <c r="I411" i="30"/>
  <c r="AS411" i="30" s="1"/>
  <c r="A412" i="30"/>
  <c r="C412" i="30"/>
  <c r="E412" i="30"/>
  <c r="F412" i="30"/>
  <c r="G412" i="30"/>
  <c r="I412" i="30"/>
  <c r="AS412" i="30" s="1"/>
  <c r="A413" i="30"/>
  <c r="C413" i="30"/>
  <c r="E413" i="30"/>
  <c r="F413" i="30"/>
  <c r="G413" i="30"/>
  <c r="I413" i="30"/>
  <c r="AS413" i="30" s="1"/>
  <c r="A414" i="30"/>
  <c r="C414" i="30"/>
  <c r="E414" i="30"/>
  <c r="F414" i="30"/>
  <c r="G414" i="30"/>
  <c r="I414" i="30"/>
  <c r="AS414" i="30" s="1"/>
  <c r="A415" i="30"/>
  <c r="C415" i="30"/>
  <c r="E415" i="30"/>
  <c r="F415" i="30"/>
  <c r="G415" i="30"/>
  <c r="I415" i="30"/>
  <c r="AS415" i="30" s="1"/>
  <c r="A416" i="30"/>
  <c r="C416" i="30"/>
  <c r="E416" i="30"/>
  <c r="F416" i="30"/>
  <c r="G416" i="30"/>
  <c r="I416" i="30"/>
  <c r="AS416" i="30" s="1"/>
  <c r="A417" i="30"/>
  <c r="C417" i="30"/>
  <c r="E417" i="30"/>
  <c r="F417" i="30"/>
  <c r="G417" i="30"/>
  <c r="I417" i="30"/>
  <c r="AS417" i="30" s="1"/>
  <c r="A418" i="30"/>
  <c r="C418" i="30"/>
  <c r="E418" i="30"/>
  <c r="F418" i="30"/>
  <c r="G418" i="30"/>
  <c r="I418" i="30"/>
  <c r="AS418" i="30" s="1"/>
  <c r="A419" i="30"/>
  <c r="C419" i="30"/>
  <c r="E419" i="30"/>
  <c r="F419" i="30"/>
  <c r="G419" i="30"/>
  <c r="I419" i="30"/>
  <c r="AS419" i="30" s="1"/>
  <c r="A420" i="30"/>
  <c r="C420" i="30"/>
  <c r="E420" i="30"/>
  <c r="F420" i="30"/>
  <c r="G420" i="30"/>
  <c r="I420" i="30"/>
  <c r="AS420" i="30" s="1"/>
  <c r="A421" i="30"/>
  <c r="C421" i="30"/>
  <c r="E421" i="30"/>
  <c r="F421" i="30"/>
  <c r="G421" i="30"/>
  <c r="I421" i="30"/>
  <c r="AS421" i="30" s="1"/>
  <c r="A422" i="30"/>
  <c r="C422" i="30"/>
  <c r="E422" i="30"/>
  <c r="F422" i="30"/>
  <c r="G422" i="30"/>
  <c r="I422" i="30"/>
  <c r="AS422" i="30" s="1"/>
  <c r="A423" i="30"/>
  <c r="C423" i="30"/>
  <c r="E423" i="30"/>
  <c r="F423" i="30"/>
  <c r="G423" i="30"/>
  <c r="I423" i="30"/>
  <c r="AS423" i="30" s="1"/>
  <c r="A424" i="30"/>
  <c r="C424" i="30"/>
  <c r="E424" i="30"/>
  <c r="F424" i="30"/>
  <c r="G424" i="30"/>
  <c r="I424" i="30"/>
  <c r="AS424" i="30" s="1"/>
  <c r="A425" i="30"/>
  <c r="C425" i="30"/>
  <c r="E425" i="30"/>
  <c r="F425" i="30"/>
  <c r="G425" i="30"/>
  <c r="I425" i="30"/>
  <c r="AS425" i="30" s="1"/>
  <c r="A426" i="30"/>
  <c r="C426" i="30"/>
  <c r="E426" i="30"/>
  <c r="F426" i="30"/>
  <c r="G426" i="30"/>
  <c r="I426" i="30"/>
  <c r="AS426" i="30" s="1"/>
  <c r="A427" i="30"/>
  <c r="C427" i="30"/>
  <c r="E427" i="30"/>
  <c r="F427" i="30"/>
  <c r="G427" i="30"/>
  <c r="I427" i="30"/>
  <c r="AS427" i="30" s="1"/>
  <c r="A428" i="30"/>
  <c r="C428" i="30"/>
  <c r="E428" i="30"/>
  <c r="F428" i="30"/>
  <c r="G428" i="30"/>
  <c r="I428" i="30"/>
  <c r="AS428" i="30" s="1"/>
  <c r="A429" i="30"/>
  <c r="C429" i="30"/>
  <c r="E429" i="30"/>
  <c r="F429" i="30"/>
  <c r="G429" i="30"/>
  <c r="I429" i="30"/>
  <c r="AS429" i="30" s="1"/>
  <c r="A430" i="30"/>
  <c r="C430" i="30"/>
  <c r="E430" i="30"/>
  <c r="F430" i="30"/>
  <c r="G430" i="30"/>
  <c r="I430" i="30"/>
  <c r="AS430" i="30" s="1"/>
  <c r="A431" i="30"/>
  <c r="C431" i="30"/>
  <c r="E431" i="30"/>
  <c r="F431" i="30"/>
  <c r="G431" i="30"/>
  <c r="I431" i="30"/>
  <c r="AS431" i="30" s="1"/>
  <c r="A432" i="30"/>
  <c r="C432" i="30"/>
  <c r="E432" i="30"/>
  <c r="F432" i="30"/>
  <c r="G432" i="30"/>
  <c r="I432" i="30"/>
  <c r="AS432" i="30" s="1"/>
  <c r="A433" i="30"/>
  <c r="C433" i="30"/>
  <c r="E433" i="30"/>
  <c r="F433" i="30"/>
  <c r="G433" i="30"/>
  <c r="I433" i="30"/>
  <c r="AS433" i="30" s="1"/>
  <c r="A434" i="30"/>
  <c r="C434" i="30"/>
  <c r="E434" i="30"/>
  <c r="F434" i="30"/>
  <c r="G434" i="30"/>
  <c r="I434" i="30"/>
  <c r="AS434" i="30" s="1"/>
  <c r="A435" i="30"/>
  <c r="C435" i="30"/>
  <c r="E435" i="30"/>
  <c r="F435" i="30"/>
  <c r="G435" i="30"/>
  <c r="I435" i="30"/>
  <c r="AS435" i="30" s="1"/>
  <c r="A436" i="30"/>
  <c r="C436" i="30"/>
  <c r="E436" i="30"/>
  <c r="F436" i="30"/>
  <c r="G436" i="30"/>
  <c r="I436" i="30"/>
  <c r="AS436" i="30" s="1"/>
  <c r="A437" i="30"/>
  <c r="C437" i="30"/>
  <c r="E437" i="30"/>
  <c r="F437" i="30"/>
  <c r="G437" i="30"/>
  <c r="I437" i="30"/>
  <c r="AS437" i="30" s="1"/>
  <c r="A438" i="30"/>
  <c r="C438" i="30"/>
  <c r="E438" i="30"/>
  <c r="F438" i="30"/>
  <c r="G438" i="30"/>
  <c r="I438" i="30"/>
  <c r="AS438" i="30" s="1"/>
  <c r="A439" i="30"/>
  <c r="C439" i="30"/>
  <c r="E439" i="30"/>
  <c r="F439" i="30"/>
  <c r="G439" i="30"/>
  <c r="I439" i="30"/>
  <c r="AS439" i="30" s="1"/>
  <c r="A440" i="30"/>
  <c r="C440" i="30"/>
  <c r="E440" i="30"/>
  <c r="F440" i="30"/>
  <c r="G440" i="30"/>
  <c r="I440" i="30"/>
  <c r="AS440" i="30" s="1"/>
  <c r="A441" i="30"/>
  <c r="C441" i="30"/>
  <c r="E441" i="30"/>
  <c r="F441" i="30"/>
  <c r="G441" i="30"/>
  <c r="I441" i="30"/>
  <c r="AS441" i="30" s="1"/>
  <c r="A442" i="30"/>
  <c r="C442" i="30"/>
  <c r="E442" i="30"/>
  <c r="F442" i="30"/>
  <c r="G442" i="30"/>
  <c r="I442" i="30"/>
  <c r="AS442" i="30" s="1"/>
  <c r="A443" i="30"/>
  <c r="C443" i="30"/>
  <c r="E443" i="30"/>
  <c r="F443" i="30"/>
  <c r="G443" i="30"/>
  <c r="I443" i="30"/>
  <c r="AS443" i="30" s="1"/>
  <c r="A444" i="30"/>
  <c r="C444" i="30"/>
  <c r="E444" i="30"/>
  <c r="F444" i="30"/>
  <c r="G444" i="30"/>
  <c r="I444" i="30"/>
  <c r="AS444" i="30" s="1"/>
  <c r="A445" i="30"/>
  <c r="C445" i="30"/>
  <c r="E445" i="30"/>
  <c r="F445" i="30"/>
  <c r="G445" i="30"/>
  <c r="I445" i="30"/>
  <c r="A446" i="30"/>
  <c r="C446" i="30"/>
  <c r="E446" i="30"/>
  <c r="F446" i="30"/>
  <c r="G446" i="30"/>
  <c r="I446" i="30"/>
  <c r="AS446" i="30" s="1"/>
  <c r="A447" i="30"/>
  <c r="C447" i="30"/>
  <c r="E447" i="30"/>
  <c r="F447" i="30"/>
  <c r="G447" i="30"/>
  <c r="I447" i="30"/>
  <c r="AS447" i="30" s="1"/>
  <c r="A448" i="30"/>
  <c r="C448" i="30"/>
  <c r="E448" i="30"/>
  <c r="F448" i="30"/>
  <c r="G448" i="30"/>
  <c r="I448" i="30"/>
  <c r="AS448" i="30" s="1"/>
  <c r="A449" i="30"/>
  <c r="C449" i="30"/>
  <c r="E449" i="30"/>
  <c r="F449" i="30"/>
  <c r="G449" i="30"/>
  <c r="I449" i="30"/>
  <c r="AS449" i="30" s="1"/>
  <c r="A450" i="30"/>
  <c r="C450" i="30"/>
  <c r="E450" i="30"/>
  <c r="F450" i="30"/>
  <c r="G450" i="30"/>
  <c r="I450" i="30"/>
  <c r="AS450" i="30" s="1"/>
  <c r="A451" i="30"/>
  <c r="C451" i="30"/>
  <c r="E451" i="30"/>
  <c r="F451" i="30"/>
  <c r="G451" i="30"/>
  <c r="I451" i="30"/>
  <c r="AS451" i="30" s="1"/>
  <c r="A452" i="30"/>
  <c r="C452" i="30"/>
  <c r="E452" i="30"/>
  <c r="F452" i="30"/>
  <c r="G452" i="30"/>
  <c r="I452" i="30"/>
  <c r="AS452" i="30"/>
  <c r="A453" i="30"/>
  <c r="C453" i="30"/>
  <c r="E453" i="30"/>
  <c r="F453" i="30"/>
  <c r="G453" i="30"/>
  <c r="I453" i="30"/>
  <c r="AS453" i="30" s="1"/>
  <c r="A454" i="30"/>
  <c r="C454" i="30"/>
  <c r="E454" i="30"/>
  <c r="F454" i="30"/>
  <c r="G454" i="30"/>
  <c r="I454" i="30"/>
  <c r="AS454" i="30" s="1"/>
  <c r="A455" i="30"/>
  <c r="C455" i="30"/>
  <c r="E455" i="30"/>
  <c r="F455" i="30"/>
  <c r="G455" i="30"/>
  <c r="I455" i="30"/>
  <c r="AS455" i="30" s="1"/>
  <c r="A456" i="30"/>
  <c r="C456" i="30"/>
  <c r="E456" i="30"/>
  <c r="F456" i="30"/>
  <c r="G456" i="30"/>
  <c r="I456" i="30"/>
  <c r="AS456" i="30" s="1"/>
  <c r="A457" i="30"/>
  <c r="C457" i="30"/>
  <c r="E457" i="30"/>
  <c r="F457" i="30"/>
  <c r="G457" i="30"/>
  <c r="I457" i="30"/>
  <c r="AS457" i="30" s="1"/>
  <c r="A458" i="30"/>
  <c r="C458" i="30"/>
  <c r="E458" i="30"/>
  <c r="F458" i="30"/>
  <c r="G458" i="30"/>
  <c r="I458" i="30"/>
  <c r="AS458" i="30" s="1"/>
  <c r="A459" i="30"/>
  <c r="C459" i="30"/>
  <c r="E459" i="30"/>
  <c r="F459" i="30"/>
  <c r="G459" i="30"/>
  <c r="I459" i="30"/>
  <c r="AS459" i="30" s="1"/>
  <c r="A460" i="30"/>
  <c r="C460" i="30"/>
  <c r="E460" i="30"/>
  <c r="F460" i="30"/>
  <c r="G460" i="30"/>
  <c r="I460" i="30"/>
  <c r="AS460" i="30" s="1"/>
  <c r="A461" i="30"/>
  <c r="C461" i="30"/>
  <c r="E461" i="30"/>
  <c r="F461" i="30"/>
  <c r="G461" i="30"/>
  <c r="I461" i="30"/>
  <c r="AS461" i="30" s="1"/>
  <c r="A462" i="30"/>
  <c r="C462" i="30"/>
  <c r="E462" i="30"/>
  <c r="F462" i="30"/>
  <c r="G462" i="30"/>
  <c r="I462" i="30"/>
  <c r="AS462" i="30" s="1"/>
  <c r="A463" i="30"/>
  <c r="C463" i="30"/>
  <c r="E463" i="30"/>
  <c r="F463" i="30"/>
  <c r="G463" i="30"/>
  <c r="I463" i="30"/>
  <c r="A464" i="30"/>
  <c r="C464" i="30"/>
  <c r="E464" i="30"/>
  <c r="F464" i="30"/>
  <c r="G464" i="30"/>
  <c r="I464" i="30"/>
  <c r="AS464" i="30" s="1"/>
  <c r="A465" i="30"/>
  <c r="C465" i="30"/>
  <c r="E465" i="30"/>
  <c r="F465" i="30"/>
  <c r="G465" i="30"/>
  <c r="I465" i="30"/>
  <c r="AS465" i="30" s="1"/>
  <c r="A466" i="30"/>
  <c r="C466" i="30"/>
  <c r="E466" i="30"/>
  <c r="F466" i="30"/>
  <c r="G466" i="30"/>
  <c r="I466" i="30"/>
  <c r="AS466" i="30" s="1"/>
  <c r="A467" i="30"/>
  <c r="C467" i="30"/>
  <c r="E467" i="30"/>
  <c r="F467" i="30"/>
  <c r="G467" i="30"/>
  <c r="I467" i="30"/>
  <c r="AS467" i="30" s="1"/>
  <c r="A468" i="30"/>
  <c r="C468" i="30"/>
  <c r="E468" i="30"/>
  <c r="F468" i="30"/>
  <c r="G468" i="30"/>
  <c r="I468" i="30"/>
  <c r="AS468" i="30" s="1"/>
  <c r="A469" i="30"/>
  <c r="C469" i="30"/>
  <c r="E469" i="30"/>
  <c r="F469" i="30"/>
  <c r="G469" i="30"/>
  <c r="I469" i="30"/>
  <c r="AS469" i="30" s="1"/>
  <c r="A470" i="30"/>
  <c r="C470" i="30"/>
  <c r="E470" i="30"/>
  <c r="F470" i="30"/>
  <c r="G470" i="30"/>
  <c r="I470" i="30"/>
  <c r="AS470" i="30" s="1"/>
  <c r="A471" i="30"/>
  <c r="C471" i="30"/>
  <c r="E471" i="30"/>
  <c r="F471" i="30"/>
  <c r="G471" i="30"/>
  <c r="I471" i="30"/>
  <c r="AS471" i="30" s="1"/>
  <c r="A472" i="30"/>
  <c r="C472" i="30"/>
  <c r="E472" i="30"/>
  <c r="F472" i="30"/>
  <c r="G472" i="30"/>
  <c r="I472" i="30"/>
  <c r="AS472" i="30" s="1"/>
  <c r="A473" i="30"/>
  <c r="C473" i="30"/>
  <c r="E473" i="30"/>
  <c r="F473" i="30"/>
  <c r="G473" i="30"/>
  <c r="I473" i="30"/>
  <c r="AS473" i="30" s="1"/>
  <c r="A474" i="30"/>
  <c r="C474" i="30"/>
  <c r="E474" i="30"/>
  <c r="F474" i="30"/>
  <c r="G474" i="30"/>
  <c r="I474" i="30"/>
  <c r="AS474" i="30" s="1"/>
  <c r="A475" i="30"/>
  <c r="C475" i="30"/>
  <c r="E475" i="30"/>
  <c r="F475" i="30"/>
  <c r="G475" i="30"/>
  <c r="I475" i="30"/>
  <c r="AS475" i="30" s="1"/>
  <c r="A476" i="30"/>
  <c r="C476" i="30"/>
  <c r="E476" i="30"/>
  <c r="F476" i="30"/>
  <c r="G476" i="30"/>
  <c r="I476" i="30"/>
  <c r="AS476" i="30" s="1"/>
  <c r="A477" i="30"/>
  <c r="C477" i="30"/>
  <c r="E477" i="30"/>
  <c r="F477" i="30"/>
  <c r="G477" i="30"/>
  <c r="I477" i="30"/>
  <c r="AS477" i="30" s="1"/>
  <c r="A478" i="30"/>
  <c r="C478" i="30"/>
  <c r="E478" i="30"/>
  <c r="F478" i="30"/>
  <c r="G478" i="30"/>
  <c r="I478" i="30"/>
  <c r="AS478" i="30" s="1"/>
  <c r="A479" i="30"/>
  <c r="C479" i="30"/>
  <c r="E479" i="30"/>
  <c r="F479" i="30"/>
  <c r="G479" i="30"/>
  <c r="I479" i="30"/>
  <c r="AS479" i="30"/>
  <c r="A480" i="30"/>
  <c r="C480" i="30"/>
  <c r="E480" i="30"/>
  <c r="F480" i="30"/>
  <c r="G480" i="30"/>
  <c r="I480" i="30"/>
  <c r="AS480" i="30" s="1"/>
  <c r="A481" i="30"/>
  <c r="C481" i="30"/>
  <c r="E481" i="30"/>
  <c r="F481" i="30"/>
  <c r="G481" i="30"/>
  <c r="I481" i="30"/>
  <c r="AS481" i="30" s="1"/>
  <c r="A482" i="30"/>
  <c r="C482" i="30"/>
  <c r="E482" i="30"/>
  <c r="F482" i="30"/>
  <c r="G482" i="30"/>
  <c r="I482" i="30"/>
  <c r="AS482" i="30" s="1"/>
  <c r="A483" i="30"/>
  <c r="C483" i="30"/>
  <c r="E483" i="30"/>
  <c r="F483" i="30"/>
  <c r="G483" i="30"/>
  <c r="I483" i="30"/>
  <c r="AS483" i="30" s="1"/>
  <c r="A484" i="30"/>
  <c r="C484" i="30"/>
  <c r="E484" i="30"/>
  <c r="F484" i="30"/>
  <c r="G484" i="30"/>
  <c r="I484" i="30"/>
  <c r="AS484" i="30" s="1"/>
  <c r="A485" i="30"/>
  <c r="C485" i="30"/>
  <c r="E485" i="30"/>
  <c r="F485" i="30"/>
  <c r="G485" i="30"/>
  <c r="I485" i="30"/>
  <c r="AS485" i="30" s="1"/>
  <c r="A486" i="30"/>
  <c r="C486" i="30"/>
  <c r="E486" i="30"/>
  <c r="F486" i="30"/>
  <c r="G486" i="30"/>
  <c r="I486" i="30"/>
  <c r="AS486" i="30" s="1"/>
  <c r="A487" i="30"/>
  <c r="C487" i="30"/>
  <c r="E487" i="30"/>
  <c r="F487" i="30"/>
  <c r="G487" i="30"/>
  <c r="I487" i="30"/>
  <c r="AS487" i="30" s="1"/>
  <c r="A488" i="30"/>
  <c r="C488" i="30"/>
  <c r="E488" i="30"/>
  <c r="F488" i="30"/>
  <c r="G488" i="30"/>
  <c r="I488" i="30"/>
  <c r="AS488" i="30" s="1"/>
  <c r="A489" i="30"/>
  <c r="C489" i="30"/>
  <c r="E489" i="30"/>
  <c r="F489" i="30"/>
  <c r="G489" i="30"/>
  <c r="I489" i="30"/>
  <c r="AS489" i="30" s="1"/>
  <c r="A490" i="30"/>
  <c r="C490" i="30"/>
  <c r="E490" i="30"/>
  <c r="F490" i="30"/>
  <c r="G490" i="30"/>
  <c r="I490" i="30"/>
  <c r="AS490" i="30" s="1"/>
  <c r="A491" i="30"/>
  <c r="C491" i="30"/>
  <c r="E491" i="30"/>
  <c r="F491" i="30"/>
  <c r="G491" i="30"/>
  <c r="I491" i="30"/>
  <c r="AS491" i="30" s="1"/>
  <c r="A492" i="30"/>
  <c r="C492" i="30"/>
  <c r="E492" i="30"/>
  <c r="F492" i="30"/>
  <c r="G492" i="30"/>
  <c r="I492" i="30"/>
  <c r="AS492" i="30" s="1"/>
  <c r="A493" i="30"/>
  <c r="C493" i="30"/>
  <c r="E493" i="30"/>
  <c r="F493" i="30"/>
  <c r="G493" i="30"/>
  <c r="I493" i="30"/>
  <c r="AS493" i="30" s="1"/>
  <c r="A494" i="30"/>
  <c r="C494" i="30"/>
  <c r="E494" i="30"/>
  <c r="F494" i="30"/>
  <c r="G494" i="30"/>
  <c r="I494" i="30"/>
  <c r="AS494" i="30" s="1"/>
  <c r="A495" i="30"/>
  <c r="C495" i="30"/>
  <c r="E495" i="30"/>
  <c r="F495" i="30"/>
  <c r="G495" i="30"/>
  <c r="I495" i="30"/>
  <c r="AS495" i="30" s="1"/>
  <c r="A496" i="30"/>
  <c r="C496" i="30"/>
  <c r="E496" i="30"/>
  <c r="F496" i="30"/>
  <c r="G496" i="30"/>
  <c r="I496" i="30"/>
  <c r="AS496" i="30" s="1"/>
  <c r="A497" i="30"/>
  <c r="C497" i="30"/>
  <c r="E497" i="30"/>
  <c r="F497" i="30"/>
  <c r="G497" i="30"/>
  <c r="I497" i="30"/>
  <c r="AS497" i="30" s="1"/>
  <c r="A498" i="30"/>
  <c r="C498" i="30"/>
  <c r="E498" i="30"/>
  <c r="F498" i="30"/>
  <c r="G498" i="30"/>
  <c r="I498" i="30"/>
  <c r="AS498" i="30" s="1"/>
  <c r="A499" i="30"/>
  <c r="C499" i="30"/>
  <c r="E499" i="30"/>
  <c r="F499" i="30"/>
  <c r="G499" i="30"/>
  <c r="I499" i="30"/>
  <c r="AS499" i="30" s="1"/>
  <c r="A500" i="30"/>
  <c r="C500" i="30"/>
  <c r="E500" i="30"/>
  <c r="F500" i="30"/>
  <c r="G500" i="30"/>
  <c r="I500" i="30"/>
  <c r="AS500" i="30" s="1"/>
  <c r="A501" i="30"/>
  <c r="C501" i="30"/>
  <c r="E501" i="30"/>
  <c r="F501" i="30"/>
  <c r="G501" i="30"/>
  <c r="I501" i="30"/>
  <c r="AS501" i="30" s="1"/>
  <c r="A502" i="30"/>
  <c r="C502" i="30"/>
  <c r="E502" i="30"/>
  <c r="F502" i="30"/>
  <c r="G502" i="30"/>
  <c r="I502" i="30"/>
  <c r="AS502" i="30" s="1"/>
  <c r="A503" i="30"/>
  <c r="C503" i="30"/>
  <c r="E503" i="30"/>
  <c r="F503" i="30"/>
  <c r="G503" i="30"/>
  <c r="I503" i="30"/>
  <c r="AS503" i="30" s="1"/>
  <c r="A504" i="30"/>
  <c r="C504" i="30"/>
  <c r="E504" i="30"/>
  <c r="F504" i="30"/>
  <c r="G504" i="30"/>
  <c r="I504" i="30"/>
  <c r="AS504" i="30" s="1"/>
  <c r="A505" i="30"/>
  <c r="C505" i="30"/>
  <c r="E505" i="30"/>
  <c r="F505" i="30"/>
  <c r="G505" i="30"/>
  <c r="I505" i="30"/>
  <c r="AS505" i="30" s="1"/>
  <c r="A506" i="30"/>
  <c r="C506" i="30"/>
  <c r="E506" i="30"/>
  <c r="F506" i="30"/>
  <c r="G506" i="30"/>
  <c r="I506" i="30"/>
  <c r="AS506" i="30" s="1"/>
  <c r="A507" i="30"/>
  <c r="C507" i="30"/>
  <c r="E507" i="30"/>
  <c r="F507" i="30"/>
  <c r="G507" i="30"/>
  <c r="I507" i="30"/>
  <c r="AS507" i="30" s="1"/>
  <c r="A508" i="30"/>
  <c r="C508" i="30"/>
  <c r="E508" i="30"/>
  <c r="F508" i="30"/>
  <c r="G508" i="30"/>
  <c r="I508" i="30"/>
  <c r="AS508" i="30" s="1"/>
  <c r="A509" i="30"/>
  <c r="C509" i="30"/>
  <c r="E509" i="30"/>
  <c r="F509" i="30"/>
  <c r="G509" i="30"/>
  <c r="I509" i="30"/>
  <c r="AS509" i="30" s="1"/>
  <c r="A510" i="30"/>
  <c r="C510" i="30"/>
  <c r="E510" i="30"/>
  <c r="F510" i="30"/>
  <c r="G510" i="30"/>
  <c r="I510" i="30"/>
  <c r="AS510" i="30" s="1"/>
  <c r="A511" i="30"/>
  <c r="C511" i="30"/>
  <c r="E511" i="30"/>
  <c r="F511" i="30"/>
  <c r="G511" i="30"/>
  <c r="I511" i="30"/>
  <c r="AS511" i="30" s="1"/>
  <c r="A512" i="30"/>
  <c r="C512" i="30"/>
  <c r="E512" i="30"/>
  <c r="F512" i="30"/>
  <c r="G512" i="30"/>
  <c r="I512" i="30"/>
  <c r="AS512" i="30" s="1"/>
  <c r="A513" i="30"/>
  <c r="C513" i="30"/>
  <c r="E513" i="30"/>
  <c r="F513" i="30"/>
  <c r="G513" i="30"/>
  <c r="I513" i="30"/>
  <c r="AS513" i="30" s="1"/>
  <c r="A514" i="30"/>
  <c r="C514" i="30"/>
  <c r="E514" i="30"/>
  <c r="F514" i="30"/>
  <c r="G514" i="30"/>
  <c r="I514" i="30"/>
  <c r="AS514" i="30" s="1"/>
  <c r="P523" i="30"/>
  <c r="P522" i="30"/>
  <c r="P521" i="30"/>
  <c r="P520" i="30"/>
  <c r="P519" i="30"/>
  <c r="P518" i="30"/>
  <c r="L20" i="14"/>
  <c r="M20" i="14" s="1"/>
  <c r="L21" i="14"/>
  <c r="M21" i="14" s="1"/>
  <c r="L22" i="14"/>
  <c r="M22" i="14" s="1"/>
  <c r="N22" i="14" s="1"/>
  <c r="Q22" i="14" s="1"/>
  <c r="L23" i="14"/>
  <c r="M23" i="14" s="1"/>
  <c r="N23" i="14" s="1"/>
  <c r="Q23" i="14" s="1"/>
  <c r="L24" i="14"/>
  <c r="M24" i="14" s="1"/>
  <c r="L25" i="14"/>
  <c r="M25" i="14" s="1"/>
  <c r="N25" i="14" s="1"/>
  <c r="Q25" i="14" s="1"/>
  <c r="L26" i="14"/>
  <c r="M26" i="14" s="1"/>
  <c r="N26" i="14" s="1"/>
  <c r="Q26" i="14" s="1"/>
  <c r="L27" i="14"/>
  <c r="M27" i="14" s="1"/>
  <c r="L28" i="14"/>
  <c r="M28" i="14" s="1"/>
  <c r="L29" i="14"/>
  <c r="M29" i="14" s="1"/>
  <c r="L30" i="14"/>
  <c r="M30" i="14" s="1"/>
  <c r="N30" i="14" s="1"/>
  <c r="Q30" i="14" s="1"/>
  <c r="L31" i="14"/>
  <c r="M31" i="14" s="1"/>
  <c r="N31" i="14" s="1"/>
  <c r="Q31" i="14" s="1"/>
  <c r="L32" i="14"/>
  <c r="M32" i="14" s="1"/>
  <c r="L33" i="14"/>
  <c r="M33" i="14" s="1"/>
  <c r="N33" i="14" s="1"/>
  <c r="Q33" i="14" s="1"/>
  <c r="L34" i="14"/>
  <c r="M34" i="14" s="1"/>
  <c r="N34" i="14" s="1"/>
  <c r="Q34" i="14" s="1"/>
  <c r="L35" i="14"/>
  <c r="M35" i="14" s="1"/>
  <c r="L36" i="14"/>
  <c r="M36" i="14" s="1"/>
  <c r="L37" i="14"/>
  <c r="M37" i="14" s="1"/>
  <c r="L38" i="14"/>
  <c r="M38" i="14" s="1"/>
  <c r="N38" i="14" s="1"/>
  <c r="Q38" i="14" s="1"/>
  <c r="L39" i="14"/>
  <c r="M39" i="14" s="1"/>
  <c r="N39" i="14" s="1"/>
  <c r="Q39" i="14" s="1"/>
  <c r="L40" i="14"/>
  <c r="M40" i="14" s="1"/>
  <c r="L41" i="14"/>
  <c r="M41" i="14" s="1"/>
  <c r="N41" i="14" s="1"/>
  <c r="Q41" i="14" s="1"/>
  <c r="L42" i="14"/>
  <c r="M42" i="14" s="1"/>
  <c r="N42" i="14" s="1"/>
  <c r="Q42" i="14" s="1"/>
  <c r="L43" i="14"/>
  <c r="M43" i="14" s="1"/>
  <c r="L44" i="14"/>
  <c r="M44" i="14" s="1"/>
  <c r="L45" i="14"/>
  <c r="M45" i="14" s="1"/>
  <c r="L46" i="14"/>
  <c r="M46" i="14" s="1"/>
  <c r="N46" i="14" s="1"/>
  <c r="Q46" i="14" s="1"/>
  <c r="L47" i="14"/>
  <c r="M47" i="14" s="1"/>
  <c r="N47" i="14" s="1"/>
  <c r="Q47" i="14" s="1"/>
  <c r="L48" i="14"/>
  <c r="M48" i="14" s="1"/>
  <c r="L49" i="14"/>
  <c r="M49" i="14" s="1"/>
  <c r="N49" i="14" s="1"/>
  <c r="Q49" i="14" s="1"/>
  <c r="L50" i="14"/>
  <c r="M50" i="14" s="1"/>
  <c r="N50" i="14" s="1"/>
  <c r="Q50" i="14" s="1"/>
  <c r="L51" i="14"/>
  <c r="M51" i="14" s="1"/>
  <c r="L52" i="14"/>
  <c r="M52" i="14" s="1"/>
  <c r="L53" i="14"/>
  <c r="M53" i="14" s="1"/>
  <c r="L54" i="14"/>
  <c r="M54" i="14" s="1"/>
  <c r="N54" i="14" s="1"/>
  <c r="Q54" i="14" s="1"/>
  <c r="L55" i="14"/>
  <c r="M55" i="14" s="1"/>
  <c r="N55" i="14" s="1"/>
  <c r="Q55" i="14" s="1"/>
  <c r="L56" i="14"/>
  <c r="M56" i="14" s="1"/>
  <c r="L57" i="14"/>
  <c r="M57" i="14" s="1"/>
  <c r="N57" i="14" s="1"/>
  <c r="Q57" i="14" s="1"/>
  <c r="L58" i="14"/>
  <c r="M58" i="14" s="1"/>
  <c r="N58" i="14" s="1"/>
  <c r="Q58" i="14" s="1"/>
  <c r="L59" i="14"/>
  <c r="M59" i="14" s="1"/>
  <c r="N59" i="14" s="1"/>
  <c r="Q59" i="14" s="1"/>
  <c r="L60" i="14"/>
  <c r="M60" i="14" s="1"/>
  <c r="L61" i="14"/>
  <c r="M61" i="14" s="1"/>
  <c r="L62" i="14"/>
  <c r="M62" i="14" s="1"/>
  <c r="N62" i="14" s="1"/>
  <c r="Q62" i="14" s="1"/>
  <c r="L63" i="14"/>
  <c r="M63" i="14" s="1"/>
  <c r="N63" i="14" s="1"/>
  <c r="Q63" i="14" s="1"/>
  <c r="L64" i="14"/>
  <c r="M64" i="14" s="1"/>
  <c r="L65" i="14"/>
  <c r="M65" i="14" s="1"/>
  <c r="N65" i="14" s="1"/>
  <c r="Q65" i="14" s="1"/>
  <c r="L66" i="14"/>
  <c r="M66" i="14" s="1"/>
  <c r="N66" i="14" s="1"/>
  <c r="Q66" i="14" s="1"/>
  <c r="L67" i="14"/>
  <c r="M67" i="14" s="1"/>
  <c r="L68" i="14"/>
  <c r="M68" i="14" s="1"/>
  <c r="L69" i="14"/>
  <c r="M69" i="14" s="1"/>
  <c r="L70" i="14"/>
  <c r="M70" i="14" s="1"/>
  <c r="N70" i="14" s="1"/>
  <c r="Q70" i="14" s="1"/>
  <c r="L71" i="14"/>
  <c r="M71" i="14" s="1"/>
  <c r="N71" i="14" s="1"/>
  <c r="Q71" i="14" s="1"/>
  <c r="L72" i="14"/>
  <c r="M72" i="14" s="1"/>
  <c r="L73" i="14"/>
  <c r="O73" i="14" s="1"/>
  <c r="L74" i="14"/>
  <c r="M74" i="14" s="1"/>
  <c r="N74" i="14" s="1"/>
  <c r="Q74" i="14" s="1"/>
  <c r="L75" i="14"/>
  <c r="M75" i="14" s="1"/>
  <c r="L76" i="14"/>
  <c r="M76" i="14" s="1"/>
  <c r="L77" i="14"/>
  <c r="M77" i="14" s="1"/>
  <c r="L78" i="14"/>
  <c r="M78" i="14" s="1"/>
  <c r="N78" i="14" s="1"/>
  <c r="Q78" i="14" s="1"/>
  <c r="L79" i="14"/>
  <c r="M79" i="14" s="1"/>
  <c r="N79" i="14" s="1"/>
  <c r="Q79" i="14" s="1"/>
  <c r="L80" i="14"/>
  <c r="M80" i="14" s="1"/>
  <c r="L81" i="14"/>
  <c r="O81" i="14" s="1"/>
  <c r="L82" i="14"/>
  <c r="M82" i="14" s="1"/>
  <c r="N82" i="14" s="1"/>
  <c r="Q82" i="14" s="1"/>
  <c r="L83" i="14"/>
  <c r="M83" i="14" s="1"/>
  <c r="L84" i="14"/>
  <c r="M84" i="14" s="1"/>
  <c r="L85" i="14"/>
  <c r="M85" i="14" s="1"/>
  <c r="L86" i="14"/>
  <c r="M86" i="14" s="1"/>
  <c r="N86" i="14" s="1"/>
  <c r="Q86" i="14" s="1"/>
  <c r="L87" i="14"/>
  <c r="M87" i="14" s="1"/>
  <c r="N87" i="14" s="1"/>
  <c r="Q87" i="14" s="1"/>
  <c r="L88" i="14"/>
  <c r="M88" i="14" s="1"/>
  <c r="L89" i="14"/>
  <c r="M89" i="14" s="1"/>
  <c r="N89" i="14" s="1"/>
  <c r="Q89" i="14" s="1"/>
  <c r="L90" i="14"/>
  <c r="M90" i="14" s="1"/>
  <c r="N90" i="14" s="1"/>
  <c r="Q90" i="14" s="1"/>
  <c r="L91" i="14"/>
  <c r="M91" i="14" s="1"/>
  <c r="L92" i="14"/>
  <c r="M92" i="14" s="1"/>
  <c r="L93" i="14"/>
  <c r="M93" i="14" s="1"/>
  <c r="L94" i="14"/>
  <c r="M94" i="14" s="1"/>
  <c r="N94" i="14" s="1"/>
  <c r="Q94" i="14" s="1"/>
  <c r="L95" i="14"/>
  <c r="M95" i="14" s="1"/>
  <c r="N95" i="14" s="1"/>
  <c r="Q95" i="14" s="1"/>
  <c r="L96" i="14"/>
  <c r="M96" i="14" s="1"/>
  <c r="L97" i="14"/>
  <c r="M97" i="14" s="1"/>
  <c r="N97" i="14" s="1"/>
  <c r="Q97" i="14" s="1"/>
  <c r="L98" i="14"/>
  <c r="M98" i="14" s="1"/>
  <c r="N98" i="14" s="1"/>
  <c r="Q98" i="14" s="1"/>
  <c r="L99" i="14"/>
  <c r="M99" i="14" s="1"/>
  <c r="L100" i="14"/>
  <c r="M100" i="14" s="1"/>
  <c r="L101" i="14"/>
  <c r="M101" i="14" s="1"/>
  <c r="L102" i="14"/>
  <c r="M102" i="14" s="1"/>
  <c r="N102" i="14" s="1"/>
  <c r="Q102" i="14" s="1"/>
  <c r="L103" i="14"/>
  <c r="M103" i="14" s="1"/>
  <c r="N103" i="14" s="1"/>
  <c r="Q103" i="14" s="1"/>
  <c r="L104" i="14"/>
  <c r="M104" i="14" s="1"/>
  <c r="L105" i="14"/>
  <c r="M105" i="14" s="1"/>
  <c r="N105" i="14" s="1"/>
  <c r="Q105" i="14" s="1"/>
  <c r="L106" i="14"/>
  <c r="M106" i="14" s="1"/>
  <c r="N106" i="14" s="1"/>
  <c r="Q106" i="14" s="1"/>
  <c r="L107" i="14"/>
  <c r="M107" i="14" s="1"/>
  <c r="L108" i="14"/>
  <c r="M108" i="14" s="1"/>
  <c r="L109" i="14"/>
  <c r="M109" i="14" s="1"/>
  <c r="L110" i="14"/>
  <c r="M110" i="14" s="1"/>
  <c r="N110" i="14" s="1"/>
  <c r="Q110" i="14" s="1"/>
  <c r="L111" i="14"/>
  <c r="M111" i="14" s="1"/>
  <c r="N111" i="14" s="1"/>
  <c r="Q111" i="14" s="1"/>
  <c r="L112" i="14"/>
  <c r="M112" i="14" s="1"/>
  <c r="L113" i="14"/>
  <c r="M113" i="14" s="1"/>
  <c r="N113" i="14" s="1"/>
  <c r="Q113" i="14" s="1"/>
  <c r="L114" i="14"/>
  <c r="M114" i="14" s="1"/>
  <c r="N114" i="14" s="1"/>
  <c r="Q114" i="14" s="1"/>
  <c r="L115" i="14"/>
  <c r="M115" i="14" s="1"/>
  <c r="L116" i="14"/>
  <c r="M116" i="14" s="1"/>
  <c r="L117" i="14"/>
  <c r="M117" i="14" s="1"/>
  <c r="L118" i="14"/>
  <c r="M118" i="14" s="1"/>
  <c r="N118" i="14" s="1"/>
  <c r="Q118" i="14" s="1"/>
  <c r="L119" i="14"/>
  <c r="M119" i="14" s="1"/>
  <c r="N119" i="14" s="1"/>
  <c r="Q119" i="14" s="1"/>
  <c r="L497" i="14"/>
  <c r="M497" i="14" s="1"/>
  <c r="N497" i="14" s="1"/>
  <c r="Q497" i="14" s="1"/>
  <c r="L498" i="14"/>
  <c r="M498" i="14" s="1"/>
  <c r="N498" i="14" s="1"/>
  <c r="Q498" i="14" s="1"/>
  <c r="L232" i="14"/>
  <c r="M232" i="14" s="1"/>
  <c r="N232" i="14" s="1"/>
  <c r="Q232" i="14" s="1"/>
  <c r="L233" i="14"/>
  <c r="M233" i="14" s="1"/>
  <c r="L234" i="14"/>
  <c r="M234" i="14" s="1"/>
  <c r="N234" i="14" s="1"/>
  <c r="Q234" i="14" s="1"/>
  <c r="L235" i="14"/>
  <c r="M235" i="14" s="1"/>
  <c r="N235" i="14" s="1"/>
  <c r="Q235" i="14" s="1"/>
  <c r="L236" i="14"/>
  <c r="M236" i="14" s="1"/>
  <c r="N236" i="14" s="1"/>
  <c r="Q236" i="14" s="1"/>
  <c r="L237" i="14"/>
  <c r="M237" i="14" s="1"/>
  <c r="N237" i="14" s="1"/>
  <c r="Q237" i="14" s="1"/>
  <c r="L238" i="14"/>
  <c r="M238" i="14" s="1"/>
  <c r="N238" i="14" s="1"/>
  <c r="Q238" i="14" s="1"/>
  <c r="L239" i="14"/>
  <c r="M239" i="14" s="1"/>
  <c r="N239" i="14" s="1"/>
  <c r="Q239" i="14" s="1"/>
  <c r="L240" i="14"/>
  <c r="M240" i="14" s="1"/>
  <c r="N240" i="14" s="1"/>
  <c r="Q240" i="14" s="1"/>
  <c r="L241" i="14"/>
  <c r="M241" i="14" s="1"/>
  <c r="L242" i="14"/>
  <c r="M242" i="14" s="1"/>
  <c r="N242" i="14" s="1"/>
  <c r="Q242" i="14" s="1"/>
  <c r="L243" i="14"/>
  <c r="M243" i="14" s="1"/>
  <c r="N243" i="14" s="1"/>
  <c r="Q243" i="14" s="1"/>
  <c r="L244" i="14"/>
  <c r="M244" i="14" s="1"/>
  <c r="N244" i="14" s="1"/>
  <c r="Q244" i="14" s="1"/>
  <c r="L245" i="14"/>
  <c r="M245" i="14" s="1"/>
  <c r="N245" i="14" s="1"/>
  <c r="Q245" i="14" s="1"/>
  <c r="L246" i="14"/>
  <c r="M246" i="14" s="1"/>
  <c r="N246" i="14" s="1"/>
  <c r="Q246" i="14" s="1"/>
  <c r="L247" i="14"/>
  <c r="M247" i="14" s="1"/>
  <c r="N247" i="14" s="1"/>
  <c r="Q247" i="14" s="1"/>
  <c r="L248" i="14"/>
  <c r="M248" i="14" s="1"/>
  <c r="N248" i="14" s="1"/>
  <c r="Q248" i="14" s="1"/>
  <c r="L249" i="14"/>
  <c r="M249" i="14" s="1"/>
  <c r="L250" i="14"/>
  <c r="M250" i="14" s="1"/>
  <c r="N250" i="14" s="1"/>
  <c r="Q250" i="14" s="1"/>
  <c r="L251" i="14"/>
  <c r="M251" i="14" s="1"/>
  <c r="N251" i="14" s="1"/>
  <c r="Q251" i="14" s="1"/>
  <c r="L252" i="14"/>
  <c r="M252" i="14" s="1"/>
  <c r="N252" i="14" s="1"/>
  <c r="Q252" i="14" s="1"/>
  <c r="L253" i="14"/>
  <c r="M253" i="14" s="1"/>
  <c r="N253" i="14" s="1"/>
  <c r="Q253" i="14" s="1"/>
  <c r="L254" i="14"/>
  <c r="M254" i="14" s="1"/>
  <c r="N254" i="14" s="1"/>
  <c r="Q254" i="14" s="1"/>
  <c r="L255" i="14"/>
  <c r="M255" i="14" s="1"/>
  <c r="N255" i="14" s="1"/>
  <c r="Q255" i="14" s="1"/>
  <c r="L256" i="14"/>
  <c r="M256" i="14" s="1"/>
  <c r="N256" i="14" s="1"/>
  <c r="Q256" i="14" s="1"/>
  <c r="L257" i="14"/>
  <c r="O257" i="14" s="1"/>
  <c r="L258" i="14"/>
  <c r="M258" i="14" s="1"/>
  <c r="N258" i="14" s="1"/>
  <c r="Q258" i="14" s="1"/>
  <c r="L259" i="14"/>
  <c r="M259" i="14" s="1"/>
  <c r="N259" i="14" s="1"/>
  <c r="Q259" i="14" s="1"/>
  <c r="L260" i="14"/>
  <c r="M260" i="14" s="1"/>
  <c r="N260" i="14" s="1"/>
  <c r="Q260" i="14" s="1"/>
  <c r="L261" i="14"/>
  <c r="M261" i="14" s="1"/>
  <c r="N261" i="14" s="1"/>
  <c r="Q261" i="14" s="1"/>
  <c r="L262" i="14"/>
  <c r="M262" i="14" s="1"/>
  <c r="N262" i="14" s="1"/>
  <c r="Q262" i="14" s="1"/>
  <c r="L263" i="14"/>
  <c r="M263" i="14" s="1"/>
  <c r="N263" i="14" s="1"/>
  <c r="Q263" i="14" s="1"/>
  <c r="L264" i="14"/>
  <c r="M264" i="14" s="1"/>
  <c r="N264" i="14" s="1"/>
  <c r="Q264" i="14" s="1"/>
  <c r="L265" i="14"/>
  <c r="M265" i="14" s="1"/>
  <c r="L266" i="14"/>
  <c r="M266" i="14" s="1"/>
  <c r="N266" i="14" s="1"/>
  <c r="Q266" i="14" s="1"/>
  <c r="L267" i="14"/>
  <c r="M267" i="14" s="1"/>
  <c r="N267" i="14" s="1"/>
  <c r="Q267" i="14" s="1"/>
  <c r="L268" i="14"/>
  <c r="M268" i="14" s="1"/>
  <c r="N268" i="14" s="1"/>
  <c r="Q268" i="14" s="1"/>
  <c r="L269" i="14"/>
  <c r="M269" i="14" s="1"/>
  <c r="N269" i="14" s="1"/>
  <c r="Q269" i="14" s="1"/>
  <c r="L270" i="14"/>
  <c r="M270" i="14" s="1"/>
  <c r="N270" i="14" s="1"/>
  <c r="Q270" i="14" s="1"/>
  <c r="L271" i="14"/>
  <c r="M271" i="14" s="1"/>
  <c r="N271" i="14" s="1"/>
  <c r="Q271" i="14" s="1"/>
  <c r="L272" i="14"/>
  <c r="M272" i="14" s="1"/>
  <c r="N272" i="14" s="1"/>
  <c r="Q272" i="14" s="1"/>
  <c r="L273" i="14"/>
  <c r="M273" i="14" s="1"/>
  <c r="L274" i="14"/>
  <c r="M274" i="14" s="1"/>
  <c r="N274" i="14" s="1"/>
  <c r="Q274" i="14" s="1"/>
  <c r="L275" i="14"/>
  <c r="M275" i="14" s="1"/>
  <c r="N275" i="14" s="1"/>
  <c r="Q275" i="14" s="1"/>
  <c r="L276" i="14"/>
  <c r="M276" i="14" s="1"/>
  <c r="N276" i="14" s="1"/>
  <c r="Q276" i="14" s="1"/>
  <c r="L277" i="14"/>
  <c r="M277" i="14" s="1"/>
  <c r="N277" i="14" s="1"/>
  <c r="Q277" i="14" s="1"/>
  <c r="L278" i="14"/>
  <c r="O278" i="14" s="1"/>
  <c r="L279" i="14"/>
  <c r="M279" i="14" s="1"/>
  <c r="N279" i="14" s="1"/>
  <c r="Q279" i="14" s="1"/>
  <c r="L280" i="14"/>
  <c r="M280" i="14" s="1"/>
  <c r="N280" i="14" s="1"/>
  <c r="Q280" i="14" s="1"/>
  <c r="L281" i="14"/>
  <c r="M281" i="14" s="1"/>
  <c r="L282" i="14"/>
  <c r="M282" i="14" s="1"/>
  <c r="N282" i="14" s="1"/>
  <c r="Q282" i="14" s="1"/>
  <c r="L283" i="14"/>
  <c r="M283" i="14" s="1"/>
  <c r="N283" i="14" s="1"/>
  <c r="Q283" i="14" s="1"/>
  <c r="L284" i="14"/>
  <c r="M284" i="14" s="1"/>
  <c r="N284" i="14" s="1"/>
  <c r="Q284" i="14" s="1"/>
  <c r="L285" i="14"/>
  <c r="M285" i="14" s="1"/>
  <c r="N285" i="14" s="1"/>
  <c r="Q285" i="14" s="1"/>
  <c r="L286" i="14"/>
  <c r="M286" i="14" s="1"/>
  <c r="N286" i="14" s="1"/>
  <c r="Q286" i="14" s="1"/>
  <c r="L287" i="14"/>
  <c r="M287" i="14" s="1"/>
  <c r="N287" i="14" s="1"/>
  <c r="Q287" i="14" s="1"/>
  <c r="L288" i="14"/>
  <c r="M288" i="14" s="1"/>
  <c r="N288" i="14" s="1"/>
  <c r="Q288" i="14" s="1"/>
  <c r="L289" i="14"/>
  <c r="M289" i="14" s="1"/>
  <c r="L290" i="14"/>
  <c r="M290" i="14" s="1"/>
  <c r="N290" i="14" s="1"/>
  <c r="Q290" i="14" s="1"/>
  <c r="L291" i="14"/>
  <c r="M291" i="14" s="1"/>
  <c r="N291" i="14" s="1"/>
  <c r="Q291" i="14" s="1"/>
  <c r="L292" i="14"/>
  <c r="M292" i="14" s="1"/>
  <c r="N292" i="14" s="1"/>
  <c r="Q292" i="14" s="1"/>
  <c r="L293" i="14"/>
  <c r="M293" i="14" s="1"/>
  <c r="N293" i="14" s="1"/>
  <c r="Q293" i="14" s="1"/>
  <c r="L294" i="14"/>
  <c r="M294" i="14" s="1"/>
  <c r="N294" i="14" s="1"/>
  <c r="Q294" i="14" s="1"/>
  <c r="L295" i="14"/>
  <c r="M295" i="14" s="1"/>
  <c r="N295" i="14" s="1"/>
  <c r="Q295" i="14" s="1"/>
  <c r="L296" i="14"/>
  <c r="M296" i="14" s="1"/>
  <c r="N296" i="14" s="1"/>
  <c r="Q296" i="14" s="1"/>
  <c r="L297" i="14"/>
  <c r="M297" i="14" s="1"/>
  <c r="L298" i="14"/>
  <c r="M298" i="14" s="1"/>
  <c r="N298" i="14" s="1"/>
  <c r="Q298" i="14" s="1"/>
  <c r="L299" i="14"/>
  <c r="M299" i="14" s="1"/>
  <c r="N299" i="14" s="1"/>
  <c r="Q299" i="14" s="1"/>
  <c r="L300" i="14"/>
  <c r="M300" i="14" s="1"/>
  <c r="N300" i="14" s="1"/>
  <c r="Q300" i="14" s="1"/>
  <c r="L301" i="14"/>
  <c r="M301" i="14" s="1"/>
  <c r="N301" i="14" s="1"/>
  <c r="Q301" i="14" s="1"/>
  <c r="L302" i="14"/>
  <c r="M302" i="14" s="1"/>
  <c r="N302" i="14" s="1"/>
  <c r="Q302" i="14" s="1"/>
  <c r="L303" i="14"/>
  <c r="M303" i="14" s="1"/>
  <c r="N303" i="14" s="1"/>
  <c r="Q303" i="14" s="1"/>
  <c r="L304" i="14"/>
  <c r="M304" i="14" s="1"/>
  <c r="N304" i="14" s="1"/>
  <c r="Q304" i="14" s="1"/>
  <c r="L305" i="14"/>
  <c r="M305" i="14" s="1"/>
  <c r="L306" i="14"/>
  <c r="M306" i="14" s="1"/>
  <c r="N306" i="14" s="1"/>
  <c r="Q306" i="14" s="1"/>
  <c r="L307" i="14"/>
  <c r="M307" i="14" s="1"/>
  <c r="N307" i="14" s="1"/>
  <c r="Q307" i="14" s="1"/>
  <c r="L308" i="14"/>
  <c r="M308" i="14" s="1"/>
  <c r="N308" i="14" s="1"/>
  <c r="Q308" i="14" s="1"/>
  <c r="L309" i="14"/>
  <c r="M309" i="14" s="1"/>
  <c r="N309" i="14" s="1"/>
  <c r="Q309" i="14" s="1"/>
  <c r="L310" i="14"/>
  <c r="M310" i="14" s="1"/>
  <c r="N310" i="14" s="1"/>
  <c r="Q310" i="14" s="1"/>
  <c r="L311" i="14"/>
  <c r="M311" i="14" s="1"/>
  <c r="N311" i="14" s="1"/>
  <c r="Q311" i="14" s="1"/>
  <c r="L312" i="14"/>
  <c r="M312" i="14" s="1"/>
  <c r="N312" i="14" s="1"/>
  <c r="Q312" i="14" s="1"/>
  <c r="L313" i="14"/>
  <c r="M313" i="14" s="1"/>
  <c r="L314" i="14"/>
  <c r="M314" i="14" s="1"/>
  <c r="N314" i="14" s="1"/>
  <c r="Q314" i="14" s="1"/>
  <c r="L315" i="14"/>
  <c r="M315" i="14" s="1"/>
  <c r="N315" i="14" s="1"/>
  <c r="Q315" i="14" s="1"/>
  <c r="L316" i="14"/>
  <c r="M316" i="14" s="1"/>
  <c r="N316" i="14" s="1"/>
  <c r="Q316" i="14" s="1"/>
  <c r="L317" i="14"/>
  <c r="M317" i="14" s="1"/>
  <c r="N317" i="14" s="1"/>
  <c r="Q317" i="14" s="1"/>
  <c r="L318" i="14"/>
  <c r="M318" i="14" s="1"/>
  <c r="N318" i="14" s="1"/>
  <c r="Q318" i="14" s="1"/>
  <c r="L319" i="14"/>
  <c r="M319" i="14" s="1"/>
  <c r="N319" i="14" s="1"/>
  <c r="Q319" i="14" s="1"/>
  <c r="L320" i="14"/>
  <c r="M320" i="14" s="1"/>
  <c r="N320" i="14" s="1"/>
  <c r="Q320" i="14" s="1"/>
  <c r="L321" i="14"/>
  <c r="M321" i="14" s="1"/>
  <c r="L322" i="14"/>
  <c r="M322" i="14" s="1"/>
  <c r="N322" i="14" s="1"/>
  <c r="Q322" i="14" s="1"/>
  <c r="L323" i="14"/>
  <c r="M323" i="14" s="1"/>
  <c r="N323" i="14" s="1"/>
  <c r="Q323" i="14" s="1"/>
  <c r="L324" i="14"/>
  <c r="M324" i="14" s="1"/>
  <c r="N324" i="14" s="1"/>
  <c r="Q324" i="14" s="1"/>
  <c r="L325" i="14"/>
  <c r="M325" i="14" s="1"/>
  <c r="N325" i="14" s="1"/>
  <c r="Q325" i="14" s="1"/>
  <c r="L326" i="14"/>
  <c r="M326" i="14" s="1"/>
  <c r="N326" i="14" s="1"/>
  <c r="Q326" i="14" s="1"/>
  <c r="L327" i="14"/>
  <c r="M327" i="14" s="1"/>
  <c r="N327" i="14" s="1"/>
  <c r="Q327" i="14" s="1"/>
  <c r="L328" i="14"/>
  <c r="M328" i="14" s="1"/>
  <c r="N328" i="14" s="1"/>
  <c r="Q328" i="14" s="1"/>
  <c r="L329" i="14"/>
  <c r="M329" i="14" s="1"/>
  <c r="L330" i="14"/>
  <c r="M330" i="14" s="1"/>
  <c r="N330" i="14" s="1"/>
  <c r="Q330" i="14" s="1"/>
  <c r="L331" i="14"/>
  <c r="M331" i="14" s="1"/>
  <c r="N331" i="14" s="1"/>
  <c r="Q331" i="14" s="1"/>
  <c r="L332" i="14"/>
  <c r="M332" i="14" s="1"/>
  <c r="N332" i="14" s="1"/>
  <c r="Q332" i="14" s="1"/>
  <c r="L333" i="14"/>
  <c r="M333" i="14" s="1"/>
  <c r="N333" i="14" s="1"/>
  <c r="Q333" i="14" s="1"/>
  <c r="L334" i="14"/>
  <c r="M334" i="14" s="1"/>
  <c r="N334" i="14" s="1"/>
  <c r="Q334" i="14" s="1"/>
  <c r="L335" i="14"/>
  <c r="M335" i="14" s="1"/>
  <c r="N335" i="14" s="1"/>
  <c r="Q335" i="14" s="1"/>
  <c r="L336" i="14"/>
  <c r="M336" i="14" s="1"/>
  <c r="N336" i="14" s="1"/>
  <c r="Q336" i="14" s="1"/>
  <c r="L337" i="14"/>
  <c r="M337" i="14" s="1"/>
  <c r="L338" i="14"/>
  <c r="M338" i="14" s="1"/>
  <c r="N338" i="14" s="1"/>
  <c r="Q338" i="14" s="1"/>
  <c r="L339" i="14"/>
  <c r="M339" i="14" s="1"/>
  <c r="N339" i="14" s="1"/>
  <c r="Q339" i="14" s="1"/>
  <c r="L340" i="14"/>
  <c r="M340" i="14" s="1"/>
  <c r="N340" i="14" s="1"/>
  <c r="Q340" i="14" s="1"/>
  <c r="L341" i="14"/>
  <c r="M341" i="14" s="1"/>
  <c r="N341" i="14" s="1"/>
  <c r="Q341" i="14" s="1"/>
  <c r="L342" i="14"/>
  <c r="M342" i="14" s="1"/>
  <c r="N342" i="14" s="1"/>
  <c r="Q342" i="14" s="1"/>
  <c r="L343" i="14"/>
  <c r="M343" i="14" s="1"/>
  <c r="N343" i="14" s="1"/>
  <c r="Q343" i="14" s="1"/>
  <c r="L344" i="14"/>
  <c r="M344" i="14" s="1"/>
  <c r="N344" i="14" s="1"/>
  <c r="Q344" i="14" s="1"/>
  <c r="L345" i="14"/>
  <c r="M345" i="14" s="1"/>
  <c r="L346" i="14"/>
  <c r="M346" i="14" s="1"/>
  <c r="N346" i="14" s="1"/>
  <c r="Q346" i="14" s="1"/>
  <c r="L347" i="14"/>
  <c r="M347" i="14" s="1"/>
  <c r="N347" i="14" s="1"/>
  <c r="Q347" i="14" s="1"/>
  <c r="L348" i="14"/>
  <c r="M348" i="14" s="1"/>
  <c r="N348" i="14" s="1"/>
  <c r="Q348" i="14" s="1"/>
  <c r="L349" i="14"/>
  <c r="M349" i="14" s="1"/>
  <c r="N349" i="14" s="1"/>
  <c r="Q349" i="14" s="1"/>
  <c r="L350" i="14"/>
  <c r="M350" i="14" s="1"/>
  <c r="N350" i="14" s="1"/>
  <c r="Q350" i="14" s="1"/>
  <c r="L351" i="14"/>
  <c r="M351" i="14" s="1"/>
  <c r="N351" i="14" s="1"/>
  <c r="Q351" i="14" s="1"/>
  <c r="L352" i="14"/>
  <c r="M352" i="14" s="1"/>
  <c r="N352" i="14" s="1"/>
  <c r="Q352" i="14" s="1"/>
  <c r="L353" i="14"/>
  <c r="M353" i="14" s="1"/>
  <c r="L354" i="14"/>
  <c r="M354" i="14" s="1"/>
  <c r="N354" i="14" s="1"/>
  <c r="Q354" i="14" s="1"/>
  <c r="L355" i="14"/>
  <c r="M355" i="14" s="1"/>
  <c r="N355" i="14" s="1"/>
  <c r="Q355" i="14" s="1"/>
  <c r="L356" i="14"/>
  <c r="M356" i="14" s="1"/>
  <c r="N356" i="14" s="1"/>
  <c r="Q356" i="14" s="1"/>
  <c r="L357" i="14"/>
  <c r="M357" i="14" s="1"/>
  <c r="N357" i="14" s="1"/>
  <c r="Q357" i="14" s="1"/>
  <c r="L358" i="14"/>
  <c r="M358" i="14" s="1"/>
  <c r="N358" i="14" s="1"/>
  <c r="Q358" i="14" s="1"/>
  <c r="L359" i="14"/>
  <c r="M359" i="14" s="1"/>
  <c r="N359" i="14" s="1"/>
  <c r="Q359" i="14" s="1"/>
  <c r="L360" i="14"/>
  <c r="M360" i="14" s="1"/>
  <c r="N360" i="14" s="1"/>
  <c r="Q360" i="14" s="1"/>
  <c r="L361" i="14"/>
  <c r="M361" i="14" s="1"/>
  <c r="L362" i="14"/>
  <c r="M362" i="14" s="1"/>
  <c r="N362" i="14" s="1"/>
  <c r="Q362" i="14" s="1"/>
  <c r="L363" i="14"/>
  <c r="M363" i="14" s="1"/>
  <c r="N363" i="14" s="1"/>
  <c r="Q363" i="14" s="1"/>
  <c r="L364" i="14"/>
  <c r="M364" i="14" s="1"/>
  <c r="N364" i="14" s="1"/>
  <c r="Q364" i="14" s="1"/>
  <c r="L365" i="14"/>
  <c r="M365" i="14" s="1"/>
  <c r="N365" i="14" s="1"/>
  <c r="Q365" i="14" s="1"/>
  <c r="L366" i="14"/>
  <c r="M366" i="14" s="1"/>
  <c r="N366" i="14" s="1"/>
  <c r="Q366" i="14" s="1"/>
  <c r="L367" i="14"/>
  <c r="M367" i="14" s="1"/>
  <c r="N367" i="14" s="1"/>
  <c r="Q367" i="14" s="1"/>
  <c r="L368" i="14"/>
  <c r="M368" i="14" s="1"/>
  <c r="N368" i="14" s="1"/>
  <c r="Q368" i="14" s="1"/>
  <c r="L369" i="14"/>
  <c r="M369" i="14" s="1"/>
  <c r="L370" i="14"/>
  <c r="M370" i="14" s="1"/>
  <c r="N370" i="14" s="1"/>
  <c r="Q370" i="14" s="1"/>
  <c r="L371" i="14"/>
  <c r="M371" i="14" s="1"/>
  <c r="N371" i="14" s="1"/>
  <c r="Q371" i="14" s="1"/>
  <c r="L372" i="14"/>
  <c r="M372" i="14" s="1"/>
  <c r="N372" i="14" s="1"/>
  <c r="Q372" i="14" s="1"/>
  <c r="L373" i="14"/>
  <c r="M373" i="14" s="1"/>
  <c r="N373" i="14" s="1"/>
  <c r="Q373" i="14" s="1"/>
  <c r="L374" i="14"/>
  <c r="M374" i="14" s="1"/>
  <c r="N374" i="14" s="1"/>
  <c r="Q374" i="14" s="1"/>
  <c r="L375" i="14"/>
  <c r="M375" i="14" s="1"/>
  <c r="N375" i="14" s="1"/>
  <c r="Q375" i="14" s="1"/>
  <c r="L376" i="14"/>
  <c r="M376" i="14" s="1"/>
  <c r="N376" i="14" s="1"/>
  <c r="Q376" i="14" s="1"/>
  <c r="L377" i="14"/>
  <c r="M377" i="14" s="1"/>
  <c r="L378" i="14"/>
  <c r="M378" i="14" s="1"/>
  <c r="N378" i="14" s="1"/>
  <c r="Q378" i="14" s="1"/>
  <c r="L379" i="14"/>
  <c r="M379" i="14" s="1"/>
  <c r="N379" i="14" s="1"/>
  <c r="Q379" i="14" s="1"/>
  <c r="L380" i="14"/>
  <c r="M380" i="14" s="1"/>
  <c r="N380" i="14" s="1"/>
  <c r="Q380" i="14" s="1"/>
  <c r="L381" i="14"/>
  <c r="M381" i="14" s="1"/>
  <c r="N381" i="14" s="1"/>
  <c r="Q381" i="14" s="1"/>
  <c r="L382" i="14"/>
  <c r="M382" i="14" s="1"/>
  <c r="N382" i="14" s="1"/>
  <c r="Q382" i="14" s="1"/>
  <c r="L383" i="14"/>
  <c r="M383" i="14" s="1"/>
  <c r="N383" i="14" s="1"/>
  <c r="Q383" i="14" s="1"/>
  <c r="L384" i="14"/>
  <c r="M384" i="14" s="1"/>
  <c r="N384" i="14" s="1"/>
  <c r="Q384" i="14" s="1"/>
  <c r="L385" i="14"/>
  <c r="M385" i="14" s="1"/>
  <c r="L386" i="14"/>
  <c r="M386" i="14" s="1"/>
  <c r="N386" i="14" s="1"/>
  <c r="Q386" i="14" s="1"/>
  <c r="L387" i="14"/>
  <c r="M387" i="14" s="1"/>
  <c r="N387" i="14" s="1"/>
  <c r="Q387" i="14" s="1"/>
  <c r="L388" i="14"/>
  <c r="M388" i="14" s="1"/>
  <c r="N388" i="14" s="1"/>
  <c r="Q388" i="14" s="1"/>
  <c r="L389" i="14"/>
  <c r="M389" i="14" s="1"/>
  <c r="N389" i="14" s="1"/>
  <c r="Q389" i="14" s="1"/>
  <c r="L390" i="14"/>
  <c r="M390" i="14" s="1"/>
  <c r="N390" i="14" s="1"/>
  <c r="Q390" i="14" s="1"/>
  <c r="L391" i="14"/>
  <c r="M391" i="14" s="1"/>
  <c r="N391" i="14" s="1"/>
  <c r="Q391" i="14" s="1"/>
  <c r="L392" i="14"/>
  <c r="M392" i="14" s="1"/>
  <c r="N392" i="14" s="1"/>
  <c r="Q392" i="14" s="1"/>
  <c r="L393" i="14"/>
  <c r="M393" i="14" s="1"/>
  <c r="L394" i="14"/>
  <c r="M394" i="14" s="1"/>
  <c r="N394" i="14" s="1"/>
  <c r="Q394" i="14" s="1"/>
  <c r="L395" i="14"/>
  <c r="M395" i="14" s="1"/>
  <c r="N395" i="14" s="1"/>
  <c r="Q395" i="14" s="1"/>
  <c r="L396" i="14"/>
  <c r="M396" i="14" s="1"/>
  <c r="N396" i="14" s="1"/>
  <c r="Q396" i="14" s="1"/>
  <c r="L397" i="14"/>
  <c r="M397" i="14" s="1"/>
  <c r="N397" i="14" s="1"/>
  <c r="Q397" i="14" s="1"/>
  <c r="L398" i="14"/>
  <c r="M398" i="14" s="1"/>
  <c r="N398" i="14" s="1"/>
  <c r="Q398" i="14" s="1"/>
  <c r="L399" i="14"/>
  <c r="M399" i="14" s="1"/>
  <c r="N399" i="14" s="1"/>
  <c r="Q399" i="14" s="1"/>
  <c r="L400" i="14"/>
  <c r="M400" i="14" s="1"/>
  <c r="N400" i="14" s="1"/>
  <c r="Q400" i="14" s="1"/>
  <c r="L401" i="14"/>
  <c r="M401" i="14" s="1"/>
  <c r="L402" i="14"/>
  <c r="M402" i="14" s="1"/>
  <c r="N402" i="14" s="1"/>
  <c r="Q402" i="14" s="1"/>
  <c r="L403" i="14"/>
  <c r="M403" i="14" s="1"/>
  <c r="N403" i="14" s="1"/>
  <c r="Q403" i="14" s="1"/>
  <c r="L404" i="14"/>
  <c r="M404" i="14" s="1"/>
  <c r="N404" i="14" s="1"/>
  <c r="Q404" i="14" s="1"/>
  <c r="L405" i="14"/>
  <c r="M405" i="14" s="1"/>
  <c r="N405" i="14" s="1"/>
  <c r="Q405" i="14" s="1"/>
  <c r="L406" i="14"/>
  <c r="M406" i="14" s="1"/>
  <c r="N406" i="14" s="1"/>
  <c r="Q406" i="14" s="1"/>
  <c r="L407" i="14"/>
  <c r="O407" i="14" s="1"/>
  <c r="L408" i="14"/>
  <c r="M408" i="14" s="1"/>
  <c r="N408" i="14" s="1"/>
  <c r="Q408" i="14" s="1"/>
  <c r="L409" i="14"/>
  <c r="M409" i="14" s="1"/>
  <c r="L410" i="14"/>
  <c r="M410" i="14" s="1"/>
  <c r="N410" i="14" s="1"/>
  <c r="Q410" i="14" s="1"/>
  <c r="L411" i="14"/>
  <c r="M411" i="14" s="1"/>
  <c r="N411" i="14" s="1"/>
  <c r="Q411" i="14" s="1"/>
  <c r="L412" i="14"/>
  <c r="M412" i="14" s="1"/>
  <c r="N412" i="14" s="1"/>
  <c r="Q412" i="14" s="1"/>
  <c r="L413" i="14"/>
  <c r="M413" i="14" s="1"/>
  <c r="N413" i="14" s="1"/>
  <c r="Q413" i="14" s="1"/>
  <c r="L414" i="14"/>
  <c r="M414" i="14" s="1"/>
  <c r="N414" i="14" s="1"/>
  <c r="Q414" i="14" s="1"/>
  <c r="L415" i="14"/>
  <c r="M415" i="14" s="1"/>
  <c r="N415" i="14" s="1"/>
  <c r="Q415" i="14" s="1"/>
  <c r="L416" i="14"/>
  <c r="M416" i="14" s="1"/>
  <c r="N416" i="14" s="1"/>
  <c r="Q416" i="14" s="1"/>
  <c r="L417" i="14"/>
  <c r="M417" i="14" s="1"/>
  <c r="L418" i="14"/>
  <c r="M418" i="14" s="1"/>
  <c r="N418" i="14" s="1"/>
  <c r="Q418" i="14" s="1"/>
  <c r="L419" i="14"/>
  <c r="M419" i="14" s="1"/>
  <c r="N419" i="14" s="1"/>
  <c r="Q419" i="14" s="1"/>
  <c r="L420" i="14"/>
  <c r="M420" i="14" s="1"/>
  <c r="N420" i="14" s="1"/>
  <c r="Q420" i="14" s="1"/>
  <c r="L421" i="14"/>
  <c r="M421" i="14" s="1"/>
  <c r="N421" i="14" s="1"/>
  <c r="Q421" i="14" s="1"/>
  <c r="L422" i="14"/>
  <c r="M422" i="14" s="1"/>
  <c r="N422" i="14" s="1"/>
  <c r="Q422" i="14" s="1"/>
  <c r="L423" i="14"/>
  <c r="M423" i="14" s="1"/>
  <c r="N423" i="14" s="1"/>
  <c r="Q423" i="14" s="1"/>
  <c r="L424" i="14"/>
  <c r="M424" i="14" s="1"/>
  <c r="N424" i="14" s="1"/>
  <c r="Q424" i="14" s="1"/>
  <c r="L425" i="14"/>
  <c r="M425" i="14" s="1"/>
  <c r="L426" i="14"/>
  <c r="M426" i="14" s="1"/>
  <c r="N426" i="14" s="1"/>
  <c r="Q426" i="14" s="1"/>
  <c r="L427" i="14"/>
  <c r="M427" i="14" s="1"/>
  <c r="N427" i="14" s="1"/>
  <c r="Q427" i="14" s="1"/>
  <c r="L428" i="14"/>
  <c r="M428" i="14" s="1"/>
  <c r="N428" i="14" s="1"/>
  <c r="Q428" i="14" s="1"/>
  <c r="L429" i="14"/>
  <c r="M429" i="14" s="1"/>
  <c r="N429" i="14" s="1"/>
  <c r="Q429" i="14" s="1"/>
  <c r="L430" i="14"/>
  <c r="M430" i="14" s="1"/>
  <c r="N430" i="14" s="1"/>
  <c r="Q430" i="14" s="1"/>
  <c r="L431" i="14"/>
  <c r="M431" i="14" s="1"/>
  <c r="N431" i="14" s="1"/>
  <c r="Q431" i="14" s="1"/>
  <c r="L432" i="14"/>
  <c r="M432" i="14" s="1"/>
  <c r="N432" i="14" s="1"/>
  <c r="Q432" i="14" s="1"/>
  <c r="L433" i="14"/>
  <c r="M433" i="14" s="1"/>
  <c r="L434" i="14"/>
  <c r="M434" i="14" s="1"/>
  <c r="N434" i="14" s="1"/>
  <c r="Q434" i="14" s="1"/>
  <c r="L435" i="14"/>
  <c r="M435" i="14" s="1"/>
  <c r="N435" i="14" s="1"/>
  <c r="Q435" i="14" s="1"/>
  <c r="L436" i="14"/>
  <c r="M436" i="14" s="1"/>
  <c r="N436" i="14" s="1"/>
  <c r="Q436" i="14" s="1"/>
  <c r="L437" i="14"/>
  <c r="M437" i="14" s="1"/>
  <c r="N437" i="14" s="1"/>
  <c r="Q437" i="14" s="1"/>
  <c r="L438" i="14"/>
  <c r="M438" i="14" s="1"/>
  <c r="N438" i="14" s="1"/>
  <c r="Q438" i="14" s="1"/>
  <c r="L439" i="14"/>
  <c r="M439" i="14" s="1"/>
  <c r="N439" i="14" s="1"/>
  <c r="Q439" i="14" s="1"/>
  <c r="L440" i="14"/>
  <c r="M440" i="14" s="1"/>
  <c r="N440" i="14" s="1"/>
  <c r="Q440" i="14" s="1"/>
  <c r="L441" i="14"/>
  <c r="M441" i="14" s="1"/>
  <c r="L442" i="14"/>
  <c r="M442" i="14" s="1"/>
  <c r="N442" i="14" s="1"/>
  <c r="Q442" i="14" s="1"/>
  <c r="L443" i="14"/>
  <c r="M443" i="14" s="1"/>
  <c r="N443" i="14" s="1"/>
  <c r="Q443" i="14" s="1"/>
  <c r="L444" i="14"/>
  <c r="M444" i="14" s="1"/>
  <c r="N444" i="14" s="1"/>
  <c r="Q444" i="14" s="1"/>
  <c r="L445" i="14"/>
  <c r="M445" i="14" s="1"/>
  <c r="N445" i="14" s="1"/>
  <c r="Q445" i="14" s="1"/>
  <c r="L446" i="14"/>
  <c r="M446" i="14" s="1"/>
  <c r="N446" i="14" s="1"/>
  <c r="Q446" i="14" s="1"/>
  <c r="L447" i="14"/>
  <c r="M447" i="14" s="1"/>
  <c r="N447" i="14" s="1"/>
  <c r="Q447" i="14" s="1"/>
  <c r="L448" i="14"/>
  <c r="M448" i="14" s="1"/>
  <c r="N448" i="14" s="1"/>
  <c r="Q448" i="14" s="1"/>
  <c r="L449" i="14"/>
  <c r="M449" i="14" s="1"/>
  <c r="L450" i="14"/>
  <c r="M450" i="14" s="1"/>
  <c r="N450" i="14" s="1"/>
  <c r="Q450" i="14" s="1"/>
  <c r="L451" i="14"/>
  <c r="M451" i="14" s="1"/>
  <c r="N451" i="14" s="1"/>
  <c r="Q451" i="14" s="1"/>
  <c r="L452" i="14"/>
  <c r="M452" i="14" s="1"/>
  <c r="N452" i="14" s="1"/>
  <c r="Q452" i="14" s="1"/>
  <c r="L453" i="14"/>
  <c r="M453" i="14" s="1"/>
  <c r="N453" i="14" s="1"/>
  <c r="Q453" i="14" s="1"/>
  <c r="L454" i="14"/>
  <c r="M454" i="14" s="1"/>
  <c r="N454" i="14" s="1"/>
  <c r="Q454" i="14" s="1"/>
  <c r="L455" i="14"/>
  <c r="M455" i="14" s="1"/>
  <c r="N455" i="14" s="1"/>
  <c r="Q455" i="14" s="1"/>
  <c r="L456" i="14"/>
  <c r="M456" i="14" s="1"/>
  <c r="N456" i="14" s="1"/>
  <c r="Q456" i="14" s="1"/>
  <c r="L457" i="14"/>
  <c r="M457" i="14" s="1"/>
  <c r="L458" i="14"/>
  <c r="M458" i="14" s="1"/>
  <c r="N458" i="14" s="1"/>
  <c r="Q458" i="14" s="1"/>
  <c r="L459" i="14"/>
  <c r="M459" i="14" s="1"/>
  <c r="N459" i="14" s="1"/>
  <c r="Q459" i="14" s="1"/>
  <c r="L460" i="14"/>
  <c r="M460" i="14" s="1"/>
  <c r="N460" i="14" s="1"/>
  <c r="Q460" i="14" s="1"/>
  <c r="L461" i="14"/>
  <c r="M461" i="14" s="1"/>
  <c r="N461" i="14" s="1"/>
  <c r="Q461" i="14" s="1"/>
  <c r="L462" i="14"/>
  <c r="M462" i="14" s="1"/>
  <c r="N462" i="14" s="1"/>
  <c r="Q462" i="14" s="1"/>
  <c r="L463" i="14"/>
  <c r="M463" i="14" s="1"/>
  <c r="N463" i="14" s="1"/>
  <c r="Q463" i="14" s="1"/>
  <c r="L464" i="14"/>
  <c r="M464" i="14" s="1"/>
  <c r="N464" i="14" s="1"/>
  <c r="Q464" i="14" s="1"/>
  <c r="L465" i="14"/>
  <c r="M465" i="14" s="1"/>
  <c r="L466" i="14"/>
  <c r="M466" i="14" s="1"/>
  <c r="N466" i="14" s="1"/>
  <c r="Q466" i="14" s="1"/>
  <c r="L467" i="14"/>
  <c r="M467" i="14" s="1"/>
  <c r="N467" i="14" s="1"/>
  <c r="Q467" i="14" s="1"/>
  <c r="L468" i="14"/>
  <c r="M468" i="14" s="1"/>
  <c r="N468" i="14" s="1"/>
  <c r="Q468" i="14" s="1"/>
  <c r="L469" i="14"/>
  <c r="M469" i="14" s="1"/>
  <c r="N469" i="14" s="1"/>
  <c r="Q469" i="14" s="1"/>
  <c r="L470" i="14"/>
  <c r="M470" i="14" s="1"/>
  <c r="N470" i="14" s="1"/>
  <c r="Q470" i="14" s="1"/>
  <c r="L471" i="14"/>
  <c r="M471" i="14" s="1"/>
  <c r="N471" i="14" s="1"/>
  <c r="Q471" i="14" s="1"/>
  <c r="L472" i="14"/>
  <c r="M472" i="14" s="1"/>
  <c r="N472" i="14" s="1"/>
  <c r="Q472" i="14" s="1"/>
  <c r="L473" i="14"/>
  <c r="M473" i="14" s="1"/>
  <c r="L474" i="14"/>
  <c r="M474" i="14" s="1"/>
  <c r="N474" i="14" s="1"/>
  <c r="Q474" i="14" s="1"/>
  <c r="L475" i="14"/>
  <c r="M475" i="14" s="1"/>
  <c r="N475" i="14" s="1"/>
  <c r="Q475" i="14" s="1"/>
  <c r="L476" i="14"/>
  <c r="M476" i="14" s="1"/>
  <c r="N476" i="14" s="1"/>
  <c r="Q476" i="14" s="1"/>
  <c r="L477" i="14"/>
  <c r="M477" i="14" s="1"/>
  <c r="N477" i="14" s="1"/>
  <c r="Q477" i="14" s="1"/>
  <c r="L478" i="14"/>
  <c r="M478" i="14" s="1"/>
  <c r="N478" i="14" s="1"/>
  <c r="Q478" i="14" s="1"/>
  <c r="L479" i="14"/>
  <c r="M479" i="14" s="1"/>
  <c r="N479" i="14" s="1"/>
  <c r="Q479" i="14" s="1"/>
  <c r="L480" i="14"/>
  <c r="M480" i="14" s="1"/>
  <c r="N480" i="14" s="1"/>
  <c r="Q480" i="14" s="1"/>
  <c r="L481" i="14"/>
  <c r="M481" i="14" s="1"/>
  <c r="L482" i="14"/>
  <c r="M482" i="14" s="1"/>
  <c r="N482" i="14" s="1"/>
  <c r="Q482" i="14" s="1"/>
  <c r="L483" i="14"/>
  <c r="M483" i="14" s="1"/>
  <c r="N483" i="14" s="1"/>
  <c r="Q483" i="14" s="1"/>
  <c r="L484" i="14"/>
  <c r="M484" i="14" s="1"/>
  <c r="N484" i="14" s="1"/>
  <c r="Q484" i="14" s="1"/>
  <c r="L485" i="14"/>
  <c r="O485" i="14" s="1"/>
  <c r="L486" i="14"/>
  <c r="M486" i="14" s="1"/>
  <c r="N486" i="14" s="1"/>
  <c r="Q486" i="14" s="1"/>
  <c r="L487" i="14"/>
  <c r="M487" i="14" s="1"/>
  <c r="N487" i="14" s="1"/>
  <c r="Q487" i="14" s="1"/>
  <c r="L488" i="14"/>
  <c r="M488" i="14" s="1"/>
  <c r="N488" i="14" s="1"/>
  <c r="Q488" i="14" s="1"/>
  <c r="L489" i="14"/>
  <c r="M489" i="14" s="1"/>
  <c r="L490" i="14"/>
  <c r="M490" i="14" s="1"/>
  <c r="N490" i="14" s="1"/>
  <c r="Q490" i="14" s="1"/>
  <c r="L491" i="14"/>
  <c r="M491" i="14" s="1"/>
  <c r="N491" i="14" s="1"/>
  <c r="Q491" i="14" s="1"/>
  <c r="L492" i="14"/>
  <c r="M492" i="14" s="1"/>
  <c r="N492" i="14" s="1"/>
  <c r="Q492" i="14" s="1"/>
  <c r="L493" i="14"/>
  <c r="M493" i="14" s="1"/>
  <c r="N493" i="14" s="1"/>
  <c r="Q493" i="14" s="1"/>
  <c r="L494" i="14"/>
  <c r="M494" i="14" s="1"/>
  <c r="N494" i="14" s="1"/>
  <c r="Q494" i="14" s="1"/>
  <c r="L495" i="14"/>
  <c r="M495" i="14" s="1"/>
  <c r="N495" i="14" s="1"/>
  <c r="Q495" i="14" s="1"/>
  <c r="L496" i="14"/>
  <c r="M496" i="14" s="1"/>
  <c r="N496" i="14" s="1"/>
  <c r="Q496" i="14" s="1"/>
  <c r="L499" i="14"/>
  <c r="M499" i="14" s="1"/>
  <c r="L122" i="14"/>
  <c r="M122" i="14" s="1"/>
  <c r="N122" i="14" s="1"/>
  <c r="Q122" i="14" s="1"/>
  <c r="L123" i="14"/>
  <c r="M123" i="14" s="1"/>
  <c r="N123" i="14" s="1"/>
  <c r="Q123" i="14" s="1"/>
  <c r="L124" i="14"/>
  <c r="M124" i="14" s="1"/>
  <c r="L125" i="14"/>
  <c r="M125" i="14" s="1"/>
  <c r="L126" i="14"/>
  <c r="M126" i="14" s="1"/>
  <c r="N126" i="14" s="1"/>
  <c r="Q126" i="14" s="1"/>
  <c r="L127" i="14"/>
  <c r="M127" i="14" s="1"/>
  <c r="N127" i="14" s="1"/>
  <c r="Q127" i="14" s="1"/>
  <c r="L128" i="14"/>
  <c r="M128" i="14" s="1"/>
  <c r="L129" i="14"/>
  <c r="M129" i="14" s="1"/>
  <c r="L130" i="14"/>
  <c r="M130" i="14" s="1"/>
  <c r="N130" i="14" s="1"/>
  <c r="Q130" i="14" s="1"/>
  <c r="L131" i="14"/>
  <c r="M131" i="14" s="1"/>
  <c r="N131" i="14" s="1"/>
  <c r="Q131" i="14" s="1"/>
  <c r="L132" i="14"/>
  <c r="M132" i="14" s="1"/>
  <c r="L133" i="14"/>
  <c r="M133" i="14" s="1"/>
  <c r="L134" i="14"/>
  <c r="M134" i="14" s="1"/>
  <c r="N134" i="14" s="1"/>
  <c r="Q134" i="14" s="1"/>
  <c r="L135" i="14"/>
  <c r="M135" i="14" s="1"/>
  <c r="N135" i="14" s="1"/>
  <c r="Q135" i="14" s="1"/>
  <c r="L136" i="14"/>
  <c r="M136" i="14" s="1"/>
  <c r="L137" i="14"/>
  <c r="M137" i="14" s="1"/>
  <c r="N137" i="14" s="1"/>
  <c r="Q137" i="14" s="1"/>
  <c r="L138" i="14"/>
  <c r="M138" i="14" s="1"/>
  <c r="N138" i="14" s="1"/>
  <c r="Q138" i="14" s="1"/>
  <c r="L139" i="14"/>
  <c r="M139" i="14" s="1"/>
  <c r="N139" i="14" s="1"/>
  <c r="Q139" i="14" s="1"/>
  <c r="L140" i="14"/>
  <c r="M140" i="14" s="1"/>
  <c r="N140" i="14" s="1"/>
  <c r="Q140" i="14" s="1"/>
  <c r="L141" i="14"/>
  <c r="M141" i="14" s="1"/>
  <c r="L142" i="14"/>
  <c r="M142" i="14" s="1"/>
  <c r="N142" i="14" s="1"/>
  <c r="Q142" i="14" s="1"/>
  <c r="L143" i="14"/>
  <c r="M143" i="14" s="1"/>
  <c r="N143" i="14" s="1"/>
  <c r="Q143" i="14" s="1"/>
  <c r="L144" i="14"/>
  <c r="M144" i="14" s="1"/>
  <c r="L145" i="14"/>
  <c r="M145" i="14" s="1"/>
  <c r="L146" i="14"/>
  <c r="M146" i="14" s="1"/>
  <c r="N146" i="14" s="1"/>
  <c r="Q146" i="14" s="1"/>
  <c r="L147" i="14"/>
  <c r="M147" i="14" s="1"/>
  <c r="N147" i="14" s="1"/>
  <c r="Q147" i="14" s="1"/>
  <c r="L148" i="14"/>
  <c r="M148" i="14" s="1"/>
  <c r="N148" i="14" s="1"/>
  <c r="Q148" i="14" s="1"/>
  <c r="L149" i="14"/>
  <c r="M149" i="14" s="1"/>
  <c r="L150" i="14"/>
  <c r="M150" i="14" s="1"/>
  <c r="N150" i="14" s="1"/>
  <c r="Q150" i="14" s="1"/>
  <c r="L151" i="14"/>
  <c r="M151" i="14" s="1"/>
  <c r="N151" i="14" s="1"/>
  <c r="Q151" i="14" s="1"/>
  <c r="L152" i="14"/>
  <c r="M152" i="14" s="1"/>
  <c r="L153" i="14"/>
  <c r="M153" i="14" s="1"/>
  <c r="L154" i="14"/>
  <c r="M154" i="14" s="1"/>
  <c r="N154" i="14" s="1"/>
  <c r="Q154" i="14" s="1"/>
  <c r="L155" i="14"/>
  <c r="M155" i="14" s="1"/>
  <c r="N155" i="14" s="1"/>
  <c r="Q155" i="14" s="1"/>
  <c r="L156" i="14"/>
  <c r="M156" i="14" s="1"/>
  <c r="N156" i="14" s="1"/>
  <c r="Q156" i="14" s="1"/>
  <c r="L157" i="14"/>
  <c r="M157" i="14" s="1"/>
  <c r="L158" i="14"/>
  <c r="M158" i="14" s="1"/>
  <c r="N158" i="14" s="1"/>
  <c r="Q158" i="14" s="1"/>
  <c r="L159" i="14"/>
  <c r="M159" i="14" s="1"/>
  <c r="N159" i="14" s="1"/>
  <c r="Q159" i="14" s="1"/>
  <c r="L160" i="14"/>
  <c r="M160" i="14" s="1"/>
  <c r="L161" i="14"/>
  <c r="M161" i="14" s="1"/>
  <c r="L162" i="14"/>
  <c r="M162" i="14" s="1"/>
  <c r="N162" i="14" s="1"/>
  <c r="Q162" i="14" s="1"/>
  <c r="L163" i="14"/>
  <c r="M163" i="14" s="1"/>
  <c r="N163" i="14" s="1"/>
  <c r="Q163" i="14" s="1"/>
  <c r="L164" i="14"/>
  <c r="M164" i="14" s="1"/>
  <c r="N164" i="14" s="1"/>
  <c r="Q164" i="14" s="1"/>
  <c r="L165" i="14"/>
  <c r="M165" i="14" s="1"/>
  <c r="L166" i="14"/>
  <c r="M166" i="14" s="1"/>
  <c r="N166" i="14" s="1"/>
  <c r="Q166" i="14" s="1"/>
  <c r="L167" i="14"/>
  <c r="M167" i="14" s="1"/>
  <c r="N167" i="14" s="1"/>
  <c r="Q167" i="14" s="1"/>
  <c r="L168" i="14"/>
  <c r="M168" i="14" s="1"/>
  <c r="L169" i="14"/>
  <c r="M169" i="14" s="1"/>
  <c r="N169" i="14" s="1"/>
  <c r="Q169" i="14" s="1"/>
  <c r="L170" i="14"/>
  <c r="M170" i="14" s="1"/>
  <c r="N170" i="14" s="1"/>
  <c r="Q170" i="14" s="1"/>
  <c r="L171" i="14"/>
  <c r="M171" i="14" s="1"/>
  <c r="N171" i="14" s="1"/>
  <c r="Q171" i="14" s="1"/>
  <c r="L172" i="14"/>
  <c r="M172" i="14" s="1"/>
  <c r="N172" i="14" s="1"/>
  <c r="Q172" i="14" s="1"/>
  <c r="L173" i="14"/>
  <c r="M173" i="14" s="1"/>
  <c r="L174" i="14"/>
  <c r="M174" i="14" s="1"/>
  <c r="N174" i="14" s="1"/>
  <c r="Q174" i="14" s="1"/>
  <c r="L175" i="14"/>
  <c r="M175" i="14" s="1"/>
  <c r="N175" i="14" s="1"/>
  <c r="Q175" i="14" s="1"/>
  <c r="L176" i="14"/>
  <c r="O176" i="14" s="1"/>
  <c r="L177" i="14"/>
  <c r="M177" i="14" s="1"/>
  <c r="L178" i="14"/>
  <c r="M178" i="14" s="1"/>
  <c r="N178" i="14" s="1"/>
  <c r="Q178" i="14" s="1"/>
  <c r="L179" i="14"/>
  <c r="M179" i="14" s="1"/>
  <c r="N179" i="14" s="1"/>
  <c r="Q179" i="14" s="1"/>
  <c r="L180" i="14"/>
  <c r="M180" i="14" s="1"/>
  <c r="N180" i="14" s="1"/>
  <c r="Q180" i="14" s="1"/>
  <c r="L181" i="14"/>
  <c r="M181" i="14" s="1"/>
  <c r="L182" i="14"/>
  <c r="M182" i="14" s="1"/>
  <c r="N182" i="14" s="1"/>
  <c r="Q182" i="14" s="1"/>
  <c r="L183" i="14"/>
  <c r="M183" i="14" s="1"/>
  <c r="N183" i="14" s="1"/>
  <c r="Q183" i="14" s="1"/>
  <c r="L184" i="14"/>
  <c r="M184" i="14" s="1"/>
  <c r="L185" i="14"/>
  <c r="M185" i="14" s="1"/>
  <c r="L186" i="14"/>
  <c r="M186" i="14" s="1"/>
  <c r="N186" i="14" s="1"/>
  <c r="Q186" i="14" s="1"/>
  <c r="L187" i="14"/>
  <c r="M187" i="14" s="1"/>
  <c r="N187" i="14" s="1"/>
  <c r="Q187" i="14" s="1"/>
  <c r="L188" i="14"/>
  <c r="M188" i="14" s="1"/>
  <c r="N188" i="14" s="1"/>
  <c r="Q188" i="14" s="1"/>
  <c r="L189" i="14"/>
  <c r="M189" i="14" s="1"/>
  <c r="L190" i="14"/>
  <c r="M190" i="14" s="1"/>
  <c r="N190" i="14" s="1"/>
  <c r="Q190" i="14" s="1"/>
  <c r="L191" i="14"/>
  <c r="M191" i="14" s="1"/>
  <c r="N191" i="14" s="1"/>
  <c r="Q191" i="14" s="1"/>
  <c r="L192" i="14"/>
  <c r="M192" i="14" s="1"/>
  <c r="L193" i="14"/>
  <c r="M193" i="14" s="1"/>
  <c r="L194" i="14"/>
  <c r="M194" i="14" s="1"/>
  <c r="N194" i="14" s="1"/>
  <c r="Q194" i="14" s="1"/>
  <c r="L195" i="14"/>
  <c r="M195" i="14" s="1"/>
  <c r="N195" i="14" s="1"/>
  <c r="Q195" i="14" s="1"/>
  <c r="L196" i="14"/>
  <c r="M196" i="14" s="1"/>
  <c r="N196" i="14" s="1"/>
  <c r="Q196" i="14" s="1"/>
  <c r="L197" i="14"/>
  <c r="M197" i="14" s="1"/>
  <c r="K512" i="30" l="1"/>
  <c r="K511" i="30"/>
  <c r="K510" i="30"/>
  <c r="K509" i="30"/>
  <c r="K504" i="30"/>
  <c r="K503" i="30"/>
  <c r="K502" i="30"/>
  <c r="K501" i="30"/>
  <c r="L501" i="30" s="1"/>
  <c r="K496" i="30"/>
  <c r="K495" i="30"/>
  <c r="K494" i="30"/>
  <c r="K493" i="30"/>
  <c r="Q493" i="30" s="1"/>
  <c r="K488" i="30"/>
  <c r="L488" i="30" s="1"/>
  <c r="M488" i="30" s="1"/>
  <c r="N488" i="30" s="1"/>
  <c r="O488" i="30" s="1"/>
  <c r="P488" i="30" s="1"/>
  <c r="K487" i="30"/>
  <c r="K486" i="30"/>
  <c r="L486" i="30" s="1"/>
  <c r="K485" i="30"/>
  <c r="L485" i="30" s="1"/>
  <c r="K480" i="30"/>
  <c r="K479" i="30"/>
  <c r="K478" i="30"/>
  <c r="K477" i="30"/>
  <c r="K476" i="30"/>
  <c r="K471" i="30"/>
  <c r="L471" i="30" s="1"/>
  <c r="K470" i="30"/>
  <c r="L470" i="30" s="1"/>
  <c r="K469" i="30"/>
  <c r="K468" i="30"/>
  <c r="K463" i="30"/>
  <c r="K462" i="30"/>
  <c r="K461" i="30"/>
  <c r="K460" i="30"/>
  <c r="K455" i="30"/>
  <c r="Q455" i="30" s="1"/>
  <c r="K454" i="30"/>
  <c r="K453" i="30"/>
  <c r="L453" i="30" s="1"/>
  <c r="M453" i="30" s="1"/>
  <c r="N453" i="30" s="1"/>
  <c r="O453" i="30" s="1"/>
  <c r="P453" i="30" s="1"/>
  <c r="K452" i="30"/>
  <c r="K451" i="30"/>
  <c r="K445" i="30"/>
  <c r="K444" i="30"/>
  <c r="K443" i="30"/>
  <c r="K437" i="30"/>
  <c r="K436" i="30"/>
  <c r="L436" i="30" s="1"/>
  <c r="K435" i="30"/>
  <c r="K429" i="30"/>
  <c r="Q429" i="30" s="1"/>
  <c r="K428" i="30"/>
  <c r="K427" i="30"/>
  <c r="K421" i="30"/>
  <c r="K420" i="30"/>
  <c r="K419" i="30"/>
  <c r="Q419" i="30" s="1"/>
  <c r="K413" i="30"/>
  <c r="Q413" i="30" s="1"/>
  <c r="K412" i="30"/>
  <c r="Q412" i="30" s="1"/>
  <c r="K411" i="30"/>
  <c r="K405" i="30"/>
  <c r="K404" i="30"/>
  <c r="K403" i="30"/>
  <c r="K397" i="30"/>
  <c r="K396" i="30"/>
  <c r="K395" i="30"/>
  <c r="Q395" i="30" s="1"/>
  <c r="K393" i="30"/>
  <c r="L393" i="30" s="1"/>
  <c r="K391" i="30"/>
  <c r="K388" i="30"/>
  <c r="K387" i="30"/>
  <c r="K385" i="30"/>
  <c r="L385" i="30" s="1"/>
  <c r="K383" i="30"/>
  <c r="L383" i="30" s="1"/>
  <c r="K380" i="30"/>
  <c r="K379" i="30"/>
  <c r="Q379" i="30" s="1"/>
  <c r="K377" i="30"/>
  <c r="L377" i="30" s="1"/>
  <c r="K375" i="30"/>
  <c r="K371" i="30"/>
  <c r="K369" i="30"/>
  <c r="K367" i="30"/>
  <c r="K366" i="30"/>
  <c r="K364" i="30"/>
  <c r="Q364" i="30" s="1"/>
  <c r="K363" i="30"/>
  <c r="L363" i="30" s="1"/>
  <c r="K361" i="30"/>
  <c r="K359" i="30"/>
  <c r="K358" i="30"/>
  <c r="K356" i="30"/>
  <c r="K355" i="30"/>
  <c r="K353" i="30"/>
  <c r="Q353" i="30" s="1"/>
  <c r="K351" i="30"/>
  <c r="K350" i="30"/>
  <c r="K348" i="30"/>
  <c r="L348" i="30" s="1"/>
  <c r="K347" i="30"/>
  <c r="K343" i="30"/>
  <c r="K342" i="30"/>
  <c r="K341" i="30"/>
  <c r="K339" i="30"/>
  <c r="K338" i="30"/>
  <c r="K334" i="30"/>
  <c r="L334" i="30" s="1"/>
  <c r="K333" i="30"/>
  <c r="K330" i="30"/>
  <c r="K328" i="30"/>
  <c r="K326" i="30"/>
  <c r="K325" i="30"/>
  <c r="Q325" i="30" s="1"/>
  <c r="K323" i="30"/>
  <c r="Q323" i="30" s="1"/>
  <c r="K322" i="30"/>
  <c r="K320" i="30"/>
  <c r="Q320" i="30" s="1"/>
  <c r="K318" i="30"/>
  <c r="L318" i="30" s="1"/>
  <c r="K317" i="30"/>
  <c r="K315" i="30"/>
  <c r="K314" i="30"/>
  <c r="K312" i="30"/>
  <c r="K310" i="30"/>
  <c r="K309" i="30"/>
  <c r="K307" i="30"/>
  <c r="L307" i="30" s="1"/>
  <c r="K306" i="30"/>
  <c r="L306" i="30" s="1"/>
  <c r="K304" i="30"/>
  <c r="Q304" i="30" s="1"/>
  <c r="K303" i="30"/>
  <c r="K301" i="30"/>
  <c r="K300" i="30"/>
  <c r="L300" i="30" s="1"/>
  <c r="K297" i="30"/>
  <c r="Q297" i="30" s="1"/>
  <c r="K295" i="30"/>
  <c r="K293" i="30"/>
  <c r="K289" i="30"/>
  <c r="L289" i="30" s="1"/>
  <c r="K287" i="30"/>
  <c r="K285" i="30"/>
  <c r="K281" i="30"/>
  <c r="K279" i="30"/>
  <c r="K277" i="30"/>
  <c r="K273" i="30"/>
  <c r="K271" i="30"/>
  <c r="L271" i="30" s="1"/>
  <c r="K269" i="30"/>
  <c r="L269" i="30" s="1"/>
  <c r="M269" i="30" s="1"/>
  <c r="N269" i="30" s="1"/>
  <c r="O269" i="30" s="1"/>
  <c r="P269" i="30" s="1"/>
  <c r="AO269" i="30" s="1"/>
  <c r="K265" i="30"/>
  <c r="Q265" i="30" s="1"/>
  <c r="K263" i="30"/>
  <c r="K261" i="30"/>
  <c r="K257" i="30"/>
  <c r="K255" i="30"/>
  <c r="L255" i="30" s="1"/>
  <c r="M255" i="30" s="1"/>
  <c r="N255" i="30" s="1"/>
  <c r="O255" i="30" s="1"/>
  <c r="P255" i="30" s="1"/>
  <c r="V255" i="30" s="1"/>
  <c r="K253" i="30"/>
  <c r="K249" i="30"/>
  <c r="Q249" i="30" s="1"/>
  <c r="K247" i="30"/>
  <c r="K245" i="30"/>
  <c r="K244" i="30"/>
  <c r="K241" i="30"/>
  <c r="K239" i="30"/>
  <c r="K237" i="30"/>
  <c r="K236" i="30"/>
  <c r="K233" i="30"/>
  <c r="L233" i="30" s="1"/>
  <c r="K231" i="30"/>
  <c r="L231" i="30" s="1"/>
  <c r="M231" i="30" s="1"/>
  <c r="K229" i="30"/>
  <c r="L229" i="30" s="1"/>
  <c r="K228" i="30"/>
  <c r="K225" i="30"/>
  <c r="K223" i="30"/>
  <c r="K221" i="30"/>
  <c r="Q221" i="30" s="1"/>
  <c r="K220" i="30"/>
  <c r="K217" i="30"/>
  <c r="Q217" i="30" s="1"/>
  <c r="K215" i="30"/>
  <c r="Q215" i="30" s="1"/>
  <c r="K213" i="30"/>
  <c r="K212" i="30"/>
  <c r="K209" i="30"/>
  <c r="K207" i="30"/>
  <c r="K205" i="30"/>
  <c r="K204" i="30"/>
  <c r="K201" i="30"/>
  <c r="K199" i="30"/>
  <c r="K197" i="30"/>
  <c r="K196" i="30"/>
  <c r="K193" i="30"/>
  <c r="K191" i="30"/>
  <c r="K189" i="30"/>
  <c r="K188" i="30"/>
  <c r="K185" i="30"/>
  <c r="Q185" i="30" s="1"/>
  <c r="K183" i="30"/>
  <c r="K181" i="30"/>
  <c r="K179" i="30"/>
  <c r="K175" i="30"/>
  <c r="K171" i="30"/>
  <c r="K167" i="30"/>
  <c r="K163" i="30"/>
  <c r="K159" i="30"/>
  <c r="Q159" i="30" s="1"/>
  <c r="K155" i="30"/>
  <c r="K151" i="30"/>
  <c r="K148" i="30"/>
  <c r="K147" i="30"/>
  <c r="K140" i="30"/>
  <c r="K139" i="30"/>
  <c r="Q139" i="30" s="1"/>
  <c r="K135" i="30"/>
  <c r="Q135" i="30" s="1"/>
  <c r="K132" i="30"/>
  <c r="Q132" i="30" s="1"/>
  <c r="K131" i="30"/>
  <c r="L131" i="30" s="1"/>
  <c r="M131" i="30" s="1"/>
  <c r="K127" i="30"/>
  <c r="K124" i="30"/>
  <c r="K119" i="30"/>
  <c r="K116" i="30"/>
  <c r="K115" i="30"/>
  <c r="K111" i="30"/>
  <c r="K108" i="30"/>
  <c r="L108" i="30" s="1"/>
  <c r="K107" i="30"/>
  <c r="K103" i="30"/>
  <c r="K100" i="30"/>
  <c r="K99" i="30"/>
  <c r="K95" i="30"/>
  <c r="K92" i="30"/>
  <c r="K91" i="30"/>
  <c r="K87" i="30"/>
  <c r="K84" i="30"/>
  <c r="L84" i="30" s="1"/>
  <c r="K83" i="30"/>
  <c r="K79" i="30"/>
  <c r="K76" i="30"/>
  <c r="K75" i="30"/>
  <c r="K71" i="30"/>
  <c r="K68" i="30"/>
  <c r="K67" i="30"/>
  <c r="K61" i="30"/>
  <c r="K58" i="30"/>
  <c r="K57" i="30"/>
  <c r="K56" i="30"/>
  <c r="K52" i="30"/>
  <c r="K50" i="30"/>
  <c r="Q50" i="30" s="1"/>
  <c r="K47" i="30"/>
  <c r="K46" i="30"/>
  <c r="L46" i="30" s="1"/>
  <c r="K42" i="30"/>
  <c r="L42" i="30" s="1"/>
  <c r="K39" i="30"/>
  <c r="K38" i="30"/>
  <c r="K33" i="30"/>
  <c r="K290" i="30"/>
  <c r="K440" i="30"/>
  <c r="L440" i="30" s="1"/>
  <c r="M440" i="30" s="1"/>
  <c r="N440" i="30" s="1"/>
  <c r="O440" i="30" s="1"/>
  <c r="P440" i="30" s="1"/>
  <c r="K432" i="30"/>
  <c r="L432" i="30" s="1"/>
  <c r="K424" i="30"/>
  <c r="L424" i="30" s="1"/>
  <c r="K416" i="30"/>
  <c r="Q416" i="30" s="1"/>
  <c r="K408" i="30"/>
  <c r="L408" i="30" s="1"/>
  <c r="K400" i="30"/>
  <c r="L400" i="30" s="1"/>
  <c r="M400" i="30" s="1"/>
  <c r="N400" i="30" s="1"/>
  <c r="O400" i="30" s="1"/>
  <c r="K174" i="30"/>
  <c r="Q174" i="30" s="1"/>
  <c r="K166" i="30"/>
  <c r="L166" i="30" s="1"/>
  <c r="K158" i="30"/>
  <c r="L158" i="30" s="1"/>
  <c r="K150" i="30"/>
  <c r="L150" i="30" s="1"/>
  <c r="K142" i="30"/>
  <c r="K134" i="30"/>
  <c r="K126" i="30"/>
  <c r="K118" i="30"/>
  <c r="L118" i="30" s="1"/>
  <c r="K110" i="30"/>
  <c r="K102" i="30"/>
  <c r="K94" i="30"/>
  <c r="L94" i="30" s="1"/>
  <c r="M94" i="30" s="1"/>
  <c r="N94" i="30" s="1"/>
  <c r="O94" i="30" s="1"/>
  <c r="P94" i="30" s="1"/>
  <c r="K86" i="30"/>
  <c r="L86" i="30" s="1"/>
  <c r="M86" i="30" s="1"/>
  <c r="N86" i="30" s="1"/>
  <c r="O86" i="30" s="1"/>
  <c r="P86" i="30" s="1"/>
  <c r="K78" i="30"/>
  <c r="L78" i="30" s="1"/>
  <c r="M78" i="30" s="1"/>
  <c r="N78" i="30" s="1"/>
  <c r="O78" i="30" s="1"/>
  <c r="P78" i="30" s="1"/>
  <c r="K70" i="30"/>
  <c r="Q70" i="30" s="1"/>
  <c r="K60" i="30"/>
  <c r="Q60" i="30" s="1"/>
  <c r="K51" i="30"/>
  <c r="K43" i="30"/>
  <c r="Q43" i="30" s="1"/>
  <c r="K508" i="30"/>
  <c r="L508" i="30" s="1"/>
  <c r="K500" i="30"/>
  <c r="Q500" i="30" s="1"/>
  <c r="K492" i="30"/>
  <c r="Q492" i="30" s="1"/>
  <c r="K484" i="30"/>
  <c r="Q484" i="30" s="1"/>
  <c r="K475" i="30"/>
  <c r="Q475" i="30" s="1"/>
  <c r="K467" i="30"/>
  <c r="L467" i="30" s="1"/>
  <c r="K459" i="30"/>
  <c r="L459" i="30" s="1"/>
  <c r="K450" i="30"/>
  <c r="L450" i="30" s="1"/>
  <c r="M450" i="30" s="1"/>
  <c r="N450" i="30" s="1"/>
  <c r="O450" i="30" s="1"/>
  <c r="P450" i="30" s="1"/>
  <c r="K442" i="30"/>
  <c r="K434" i="30"/>
  <c r="Q434" i="30" s="1"/>
  <c r="K426" i="30"/>
  <c r="Q426" i="30" s="1"/>
  <c r="K418" i="30"/>
  <c r="L418" i="30" s="1"/>
  <c r="M418" i="30" s="1"/>
  <c r="N418" i="30" s="1"/>
  <c r="O418" i="30" s="1"/>
  <c r="P418" i="30" s="1"/>
  <c r="K410" i="30"/>
  <c r="L410" i="30" s="1"/>
  <c r="K402" i="30"/>
  <c r="Q402" i="30" s="1"/>
  <c r="K394" i="30"/>
  <c r="Q394" i="30" s="1"/>
  <c r="K386" i="30"/>
  <c r="K378" i="30"/>
  <c r="Q378" i="30" s="1"/>
  <c r="K370" i="30"/>
  <c r="L370" i="30" s="1"/>
  <c r="M370" i="30" s="1"/>
  <c r="K362" i="30"/>
  <c r="L362" i="30" s="1"/>
  <c r="K354" i="30"/>
  <c r="Q354" i="30" s="1"/>
  <c r="K346" i="30"/>
  <c r="L346" i="30" s="1"/>
  <c r="K337" i="30"/>
  <c r="Q337" i="30" s="1"/>
  <c r="K329" i="30"/>
  <c r="Q329" i="30" s="1"/>
  <c r="K321" i="30"/>
  <c r="L321" i="30" s="1"/>
  <c r="K313" i="30"/>
  <c r="K305" i="30"/>
  <c r="L305" i="30" s="1"/>
  <c r="K296" i="30"/>
  <c r="Q296" i="30" s="1"/>
  <c r="K288" i="30"/>
  <c r="Q288" i="30" s="1"/>
  <c r="K280" i="30"/>
  <c r="Q280" i="30" s="1"/>
  <c r="K264" i="30"/>
  <c r="Q264" i="30" s="1"/>
  <c r="K256" i="30"/>
  <c r="Q256" i="30" s="1"/>
  <c r="K248" i="30"/>
  <c r="L248" i="30" s="1"/>
  <c r="K240" i="30"/>
  <c r="K232" i="30"/>
  <c r="Q232" i="30" s="1"/>
  <c r="K224" i="30"/>
  <c r="Q224" i="30" s="1"/>
  <c r="K216" i="30"/>
  <c r="L216" i="30" s="1"/>
  <c r="M216" i="30" s="1"/>
  <c r="K208" i="30"/>
  <c r="Q208" i="30" s="1"/>
  <c r="K200" i="30"/>
  <c r="L200" i="30" s="1"/>
  <c r="M200" i="30" s="1"/>
  <c r="N200" i="30" s="1"/>
  <c r="O200" i="30" s="1"/>
  <c r="P200" i="30" s="1"/>
  <c r="K192" i="30"/>
  <c r="Q192" i="30" s="1"/>
  <c r="K184" i="30"/>
  <c r="Q184" i="30" s="1"/>
  <c r="K176" i="30"/>
  <c r="K168" i="30"/>
  <c r="K160" i="30"/>
  <c r="L160" i="30" s="1"/>
  <c r="K152" i="30"/>
  <c r="L152" i="30" s="1"/>
  <c r="K144" i="30"/>
  <c r="L144" i="30" s="1"/>
  <c r="K136" i="30"/>
  <c r="Q136" i="30" s="1"/>
  <c r="K128" i="30"/>
  <c r="L128" i="30" s="1"/>
  <c r="M128" i="30" s="1"/>
  <c r="K120" i="30"/>
  <c r="L120" i="30" s="1"/>
  <c r="K112" i="30"/>
  <c r="K104" i="30"/>
  <c r="Q104" i="30" s="1"/>
  <c r="K96" i="30"/>
  <c r="Q96" i="30" s="1"/>
  <c r="K88" i="30"/>
  <c r="Q88" i="30" s="1"/>
  <c r="K80" i="30"/>
  <c r="Q80" i="30" s="1"/>
  <c r="K72" i="30"/>
  <c r="Q72" i="30" s="1"/>
  <c r="K62" i="30"/>
  <c r="Q62" i="30" s="1"/>
  <c r="K53" i="30"/>
  <c r="Q53" i="30" s="1"/>
  <c r="O98" i="20"/>
  <c r="E13" i="32"/>
  <c r="O96" i="14"/>
  <c r="O58" i="20"/>
  <c r="P58" i="20" s="1"/>
  <c r="S58" i="20" s="1"/>
  <c r="O27" i="20"/>
  <c r="P27" i="20" s="1"/>
  <c r="S27" i="20" s="1"/>
  <c r="O64" i="14"/>
  <c r="O32" i="14"/>
  <c r="P333" i="14"/>
  <c r="O136" i="14"/>
  <c r="O481" i="14"/>
  <c r="O449" i="14"/>
  <c r="O417" i="14"/>
  <c r="O385" i="14"/>
  <c r="O353" i="14"/>
  <c r="O321" i="14"/>
  <c r="O289" i="14"/>
  <c r="O193" i="14"/>
  <c r="O161" i="14"/>
  <c r="O129" i="14"/>
  <c r="O89" i="14"/>
  <c r="O57" i="14"/>
  <c r="O25" i="14"/>
  <c r="P277" i="14"/>
  <c r="O456" i="14"/>
  <c r="O328" i="14"/>
  <c r="O296" i="14"/>
  <c r="O51" i="20"/>
  <c r="P51" i="20" s="1"/>
  <c r="S51" i="20" s="1"/>
  <c r="O480" i="14"/>
  <c r="O448" i="14"/>
  <c r="O416" i="14"/>
  <c r="O384" i="14"/>
  <c r="O352" i="14"/>
  <c r="O320" i="14"/>
  <c r="O288" i="14"/>
  <c r="O256" i="14"/>
  <c r="O192" i="14"/>
  <c r="O160" i="14"/>
  <c r="O128" i="14"/>
  <c r="O88" i="14"/>
  <c r="O56" i="14"/>
  <c r="O24" i="14"/>
  <c r="P269" i="14"/>
  <c r="O488" i="14"/>
  <c r="O392" i="14"/>
  <c r="O264" i="14"/>
  <c r="O57" i="20"/>
  <c r="P57" i="20" s="1"/>
  <c r="S57" i="20" s="1"/>
  <c r="O21" i="20"/>
  <c r="P21" i="20" s="1"/>
  <c r="S21" i="20" s="1"/>
  <c r="O473" i="14"/>
  <c r="O441" i="14"/>
  <c r="O409" i="14"/>
  <c r="O377" i="14"/>
  <c r="O345" i="14"/>
  <c r="O313" i="14"/>
  <c r="O281" i="14"/>
  <c r="O249" i="14"/>
  <c r="O185" i="14"/>
  <c r="O153" i="14"/>
  <c r="O113" i="14"/>
  <c r="O49" i="14"/>
  <c r="P469" i="14"/>
  <c r="P158" i="14"/>
  <c r="O99" i="20"/>
  <c r="R99" i="20" s="1"/>
  <c r="O472" i="14"/>
  <c r="O440" i="14"/>
  <c r="O408" i="14"/>
  <c r="O376" i="14"/>
  <c r="O344" i="14"/>
  <c r="O312" i="14"/>
  <c r="O280" i="14"/>
  <c r="O248" i="14"/>
  <c r="O184" i="14"/>
  <c r="O152" i="14"/>
  <c r="O112" i="14"/>
  <c r="O80" i="14"/>
  <c r="O48" i="14"/>
  <c r="P461" i="14"/>
  <c r="O168" i="14"/>
  <c r="O77" i="20"/>
  <c r="P77" i="20" s="1"/>
  <c r="S77" i="20" s="1"/>
  <c r="O33" i="20"/>
  <c r="R33" i="20" s="1"/>
  <c r="O497" i="14"/>
  <c r="O465" i="14"/>
  <c r="O433" i="14"/>
  <c r="O401" i="14"/>
  <c r="O369" i="14"/>
  <c r="O337" i="14"/>
  <c r="O305" i="14"/>
  <c r="O273" i="14"/>
  <c r="O241" i="14"/>
  <c r="O177" i="14"/>
  <c r="O145" i="14"/>
  <c r="O105" i="14"/>
  <c r="O41" i="14"/>
  <c r="P405" i="14"/>
  <c r="O424" i="14"/>
  <c r="O232" i="14"/>
  <c r="O496" i="14"/>
  <c r="O464" i="14"/>
  <c r="O432" i="14"/>
  <c r="O400" i="14"/>
  <c r="O368" i="14"/>
  <c r="O336" i="14"/>
  <c r="O304" i="14"/>
  <c r="O272" i="14"/>
  <c r="O240" i="14"/>
  <c r="O144" i="14"/>
  <c r="O104" i="14"/>
  <c r="O72" i="14"/>
  <c r="O40" i="14"/>
  <c r="P397" i="14"/>
  <c r="O360" i="14"/>
  <c r="O90" i="20"/>
  <c r="P90" i="20" s="1"/>
  <c r="S90" i="20" s="1"/>
  <c r="O18" i="20"/>
  <c r="P18" i="20" s="1"/>
  <c r="S18" i="20" s="1"/>
  <c r="O489" i="14"/>
  <c r="O457" i="14"/>
  <c r="O425" i="14"/>
  <c r="O393" i="14"/>
  <c r="O361" i="14"/>
  <c r="O329" i="14"/>
  <c r="O297" i="14"/>
  <c r="O265" i="14"/>
  <c r="O233" i="14"/>
  <c r="O169" i="14"/>
  <c r="O137" i="14"/>
  <c r="O97" i="14"/>
  <c r="O65" i="14"/>
  <c r="O33" i="14"/>
  <c r="P341" i="14"/>
  <c r="O93" i="20"/>
  <c r="Q93" i="20"/>
  <c r="O100" i="20"/>
  <c r="Q100" i="20"/>
  <c r="O94" i="20"/>
  <c r="Q94" i="20"/>
  <c r="O87" i="20"/>
  <c r="Q87" i="20"/>
  <c r="O79" i="20"/>
  <c r="Q79" i="20"/>
  <c r="O73" i="20"/>
  <c r="Q73" i="20"/>
  <c r="O65" i="20"/>
  <c r="Q65" i="20"/>
  <c r="O52" i="20"/>
  <c r="Q52" i="20"/>
  <c r="O45" i="20"/>
  <c r="Q45" i="20"/>
  <c r="O37" i="20"/>
  <c r="O31" i="20"/>
  <c r="Q31" i="20"/>
  <c r="O24" i="20"/>
  <c r="Q24" i="20"/>
  <c r="O498" i="14"/>
  <c r="O490" i="14"/>
  <c r="O482" i="14"/>
  <c r="O474" i="14"/>
  <c r="O466" i="14"/>
  <c r="O458" i="14"/>
  <c r="O450" i="14"/>
  <c r="O442" i="14"/>
  <c r="O434" i="14"/>
  <c r="O426" i="14"/>
  <c r="O418" i="14"/>
  <c r="O410" i="14"/>
  <c r="O402" i="14"/>
  <c r="O394" i="14"/>
  <c r="O386" i="14"/>
  <c r="O378" i="14"/>
  <c r="O370" i="14"/>
  <c r="O362" i="14"/>
  <c r="O354" i="14"/>
  <c r="O346" i="14"/>
  <c r="O338" i="14"/>
  <c r="O330" i="14"/>
  <c r="O322" i="14"/>
  <c r="O314" i="14"/>
  <c r="O306" i="14"/>
  <c r="O298" i="14"/>
  <c r="O290" i="14"/>
  <c r="O282" i="14"/>
  <c r="O274" i="14"/>
  <c r="O266" i="14"/>
  <c r="O258" i="14"/>
  <c r="O250" i="14"/>
  <c r="O242" i="14"/>
  <c r="O234" i="14"/>
  <c r="O194" i="14"/>
  <c r="O186" i="14"/>
  <c r="O178" i="14"/>
  <c r="O170" i="14"/>
  <c r="O162" i="14"/>
  <c r="O154" i="14"/>
  <c r="O146" i="14"/>
  <c r="O138" i="14"/>
  <c r="O130" i="14"/>
  <c r="O122" i="14"/>
  <c r="O114" i="14"/>
  <c r="O106" i="14"/>
  <c r="O98" i="14"/>
  <c r="O90" i="14"/>
  <c r="O82" i="14"/>
  <c r="O74" i="14"/>
  <c r="O66" i="14"/>
  <c r="O58" i="14"/>
  <c r="O50" i="14"/>
  <c r="O42" i="14"/>
  <c r="O34" i="14"/>
  <c r="O26" i="14"/>
  <c r="P477" i="14"/>
  <c r="P413" i="14"/>
  <c r="P349" i="14"/>
  <c r="P285" i="14"/>
  <c r="P179" i="14"/>
  <c r="P34" i="14"/>
  <c r="O64" i="20"/>
  <c r="Q64" i="20"/>
  <c r="O17" i="20"/>
  <c r="Q17" i="20"/>
  <c r="O92" i="20"/>
  <c r="Q92" i="20"/>
  <c r="O85" i="20"/>
  <c r="Q85" i="20"/>
  <c r="O71" i="20"/>
  <c r="Q71" i="20"/>
  <c r="O63" i="20"/>
  <c r="Q63" i="20"/>
  <c r="O43" i="20"/>
  <c r="Q43" i="20"/>
  <c r="O36" i="20"/>
  <c r="Q36" i="20"/>
  <c r="O29" i="20"/>
  <c r="Q29" i="20"/>
  <c r="O22" i="20"/>
  <c r="Q22" i="20"/>
  <c r="O16" i="20"/>
  <c r="Q16" i="20"/>
  <c r="P147" i="14"/>
  <c r="P98" i="20"/>
  <c r="S98" i="20" s="1"/>
  <c r="R98" i="20"/>
  <c r="O91" i="20"/>
  <c r="Q91" i="20"/>
  <c r="O84" i="20"/>
  <c r="Q84" i="20"/>
  <c r="O70" i="20"/>
  <c r="Q70" i="20"/>
  <c r="O62" i="20"/>
  <c r="Q62" i="20"/>
  <c r="O56" i="20"/>
  <c r="Q56" i="20"/>
  <c r="O50" i="20"/>
  <c r="Q50" i="20"/>
  <c r="O42" i="20"/>
  <c r="Q42" i="20"/>
  <c r="O35" i="20"/>
  <c r="Q35" i="20"/>
  <c r="O28" i="20"/>
  <c r="Q28" i="20"/>
  <c r="O15" i="20"/>
  <c r="Q15" i="20"/>
  <c r="O495" i="14"/>
  <c r="O487" i="14"/>
  <c r="O479" i="14"/>
  <c r="O471" i="14"/>
  <c r="O463" i="14"/>
  <c r="O455" i="14"/>
  <c r="O447" i="14"/>
  <c r="O439" i="14"/>
  <c r="O431" i="14"/>
  <c r="O423" i="14"/>
  <c r="O415" i="14"/>
  <c r="O399" i="14"/>
  <c r="O391" i="14"/>
  <c r="O383" i="14"/>
  <c r="O375" i="14"/>
  <c r="O367" i="14"/>
  <c r="O359" i="14"/>
  <c r="O351" i="14"/>
  <c r="O343" i="14"/>
  <c r="O335" i="14"/>
  <c r="O327" i="14"/>
  <c r="O319" i="14"/>
  <c r="O311" i="14"/>
  <c r="O303" i="14"/>
  <c r="O295" i="14"/>
  <c r="O287" i="14"/>
  <c r="O279" i="14"/>
  <c r="O271" i="14"/>
  <c r="O263" i="14"/>
  <c r="O255" i="14"/>
  <c r="O247" i="14"/>
  <c r="O239" i="14"/>
  <c r="O191" i="14"/>
  <c r="O183" i="14"/>
  <c r="O175" i="14"/>
  <c r="O167" i="14"/>
  <c r="O159" i="14"/>
  <c r="O151" i="14"/>
  <c r="O143" i="14"/>
  <c r="O135" i="14"/>
  <c r="O127" i="14"/>
  <c r="O119" i="14"/>
  <c r="O111" i="14"/>
  <c r="O103" i="14"/>
  <c r="O95" i="14"/>
  <c r="O87" i="14"/>
  <c r="O79" i="14"/>
  <c r="O71" i="14"/>
  <c r="O63" i="14"/>
  <c r="O55" i="14"/>
  <c r="O47" i="14"/>
  <c r="O39" i="14"/>
  <c r="O31" i="14"/>
  <c r="O23" i="14"/>
  <c r="P453" i="14"/>
  <c r="P389" i="14"/>
  <c r="P325" i="14"/>
  <c r="P261" i="14"/>
  <c r="P123" i="14"/>
  <c r="O72" i="20"/>
  <c r="Q72" i="20"/>
  <c r="O23" i="20"/>
  <c r="Q23" i="20"/>
  <c r="P22" i="14"/>
  <c r="O83" i="20"/>
  <c r="Q83" i="20"/>
  <c r="O76" i="20"/>
  <c r="Q76" i="20"/>
  <c r="O69" i="20"/>
  <c r="Q69" i="20"/>
  <c r="O61" i="20"/>
  <c r="Q61" i="20"/>
  <c r="O55" i="20"/>
  <c r="Q55" i="20"/>
  <c r="O49" i="20"/>
  <c r="Q49" i="20"/>
  <c r="O41" i="20"/>
  <c r="Q41" i="20"/>
  <c r="O34" i="20"/>
  <c r="Q34" i="20"/>
  <c r="O14" i="20"/>
  <c r="Q14" i="20"/>
  <c r="O494" i="14"/>
  <c r="O486" i="14"/>
  <c r="O478" i="14"/>
  <c r="O470" i="14"/>
  <c r="O462" i="14"/>
  <c r="O454" i="14"/>
  <c r="O446" i="14"/>
  <c r="O438" i="14"/>
  <c r="O430" i="14"/>
  <c r="O422" i="14"/>
  <c r="O414" i="14"/>
  <c r="O406" i="14"/>
  <c r="O398" i="14"/>
  <c r="O390" i="14"/>
  <c r="O382" i="14"/>
  <c r="O374" i="14"/>
  <c r="O366" i="14"/>
  <c r="O358" i="14"/>
  <c r="O350" i="14"/>
  <c r="O342" i="14"/>
  <c r="O334" i="14"/>
  <c r="O326" i="14"/>
  <c r="O318" i="14"/>
  <c r="O310" i="14"/>
  <c r="O302" i="14"/>
  <c r="O294" i="14"/>
  <c r="O286" i="14"/>
  <c r="O270" i="14"/>
  <c r="O262" i="14"/>
  <c r="O254" i="14"/>
  <c r="O246" i="14"/>
  <c r="O238" i="14"/>
  <c r="O190" i="14"/>
  <c r="O182" i="14"/>
  <c r="O174" i="14"/>
  <c r="O166" i="14"/>
  <c r="O158" i="14"/>
  <c r="O150" i="14"/>
  <c r="O142" i="14"/>
  <c r="O134" i="14"/>
  <c r="O126" i="14"/>
  <c r="O118" i="14"/>
  <c r="O110" i="14"/>
  <c r="O102" i="14"/>
  <c r="O94" i="14"/>
  <c r="O86" i="14"/>
  <c r="O78" i="14"/>
  <c r="O70" i="14"/>
  <c r="O62" i="14"/>
  <c r="O54" i="14"/>
  <c r="O46" i="14"/>
  <c r="O38" i="14"/>
  <c r="O30" i="14"/>
  <c r="O22" i="14"/>
  <c r="P445" i="14"/>
  <c r="P381" i="14"/>
  <c r="P317" i="14"/>
  <c r="P253" i="14"/>
  <c r="P111" i="14"/>
  <c r="O97" i="20"/>
  <c r="Q97" i="20"/>
  <c r="O82" i="20"/>
  <c r="Q82" i="20"/>
  <c r="O75" i="20"/>
  <c r="Q75" i="20"/>
  <c r="O68" i="20"/>
  <c r="Q68" i="20"/>
  <c r="O60" i="20"/>
  <c r="Q60" i="20"/>
  <c r="O54" i="20"/>
  <c r="Q54" i="20"/>
  <c r="O48" i="20"/>
  <c r="Q48" i="20"/>
  <c r="O40" i="20"/>
  <c r="Q40" i="20"/>
  <c r="O20" i="20"/>
  <c r="Q20" i="20"/>
  <c r="O13" i="20"/>
  <c r="Q13" i="20"/>
  <c r="O493" i="14"/>
  <c r="O477" i="14"/>
  <c r="O469" i="14"/>
  <c r="O461" i="14"/>
  <c r="O453" i="14"/>
  <c r="O445" i="14"/>
  <c r="O437" i="14"/>
  <c r="O429" i="14"/>
  <c r="O421" i="14"/>
  <c r="O413" i="14"/>
  <c r="O405" i="14"/>
  <c r="O397" i="14"/>
  <c r="O389" i="14"/>
  <c r="O381" i="14"/>
  <c r="O373" i="14"/>
  <c r="O365" i="14"/>
  <c r="O357" i="14"/>
  <c r="O349" i="14"/>
  <c r="O341" i="14"/>
  <c r="O333" i="14"/>
  <c r="O325" i="14"/>
  <c r="O317" i="14"/>
  <c r="O309" i="14"/>
  <c r="O301" i="14"/>
  <c r="O293" i="14"/>
  <c r="O285" i="14"/>
  <c r="O277" i="14"/>
  <c r="O269" i="14"/>
  <c r="O261" i="14"/>
  <c r="O253" i="14"/>
  <c r="O245" i="14"/>
  <c r="O237" i="14"/>
  <c r="O197" i="14"/>
  <c r="O189" i="14"/>
  <c r="O181" i="14"/>
  <c r="O173" i="14"/>
  <c r="O165" i="14"/>
  <c r="O157" i="14"/>
  <c r="O149" i="14"/>
  <c r="O141" i="14"/>
  <c r="O133" i="14"/>
  <c r="O125" i="14"/>
  <c r="O117" i="14"/>
  <c r="O109" i="14"/>
  <c r="O101" i="14"/>
  <c r="O93" i="14"/>
  <c r="O85" i="14"/>
  <c r="O77" i="14"/>
  <c r="O69" i="14"/>
  <c r="O61" i="14"/>
  <c r="O53" i="14"/>
  <c r="O45" i="14"/>
  <c r="O37" i="14"/>
  <c r="O29" i="14"/>
  <c r="O21" i="14"/>
  <c r="P437" i="14"/>
  <c r="P373" i="14"/>
  <c r="P309" i="14"/>
  <c r="P245" i="14"/>
  <c r="P98" i="14"/>
  <c r="O86" i="20"/>
  <c r="Q86" i="20"/>
  <c r="O44" i="20"/>
  <c r="Q44" i="20"/>
  <c r="O96" i="20"/>
  <c r="Q96" i="20"/>
  <c r="O89" i="20"/>
  <c r="Q89" i="20"/>
  <c r="O81" i="20"/>
  <c r="Q81" i="20"/>
  <c r="O74" i="20"/>
  <c r="O67" i="20"/>
  <c r="Q67" i="20"/>
  <c r="O59" i="20"/>
  <c r="Q59" i="20"/>
  <c r="O53" i="20"/>
  <c r="O47" i="20"/>
  <c r="Q47" i="20"/>
  <c r="O39" i="20"/>
  <c r="Q39" i="20"/>
  <c r="O26" i="20"/>
  <c r="Q26" i="20"/>
  <c r="O19" i="20"/>
  <c r="Q19" i="20"/>
  <c r="O12" i="20"/>
  <c r="Q12" i="20"/>
  <c r="O492" i="14"/>
  <c r="O484" i="14"/>
  <c r="O476" i="14"/>
  <c r="O468" i="14"/>
  <c r="O460" i="14"/>
  <c r="O452" i="14"/>
  <c r="O444" i="14"/>
  <c r="O436" i="14"/>
  <c r="O428" i="14"/>
  <c r="O420" i="14"/>
  <c r="O412" i="14"/>
  <c r="O404" i="14"/>
  <c r="O396" i="14"/>
  <c r="O388" i="14"/>
  <c r="O380" i="14"/>
  <c r="O372" i="14"/>
  <c r="O364" i="14"/>
  <c r="O356" i="14"/>
  <c r="O348" i="14"/>
  <c r="O340" i="14"/>
  <c r="O332" i="14"/>
  <c r="O324" i="14"/>
  <c r="O316" i="14"/>
  <c r="O308" i="14"/>
  <c r="O300" i="14"/>
  <c r="O292" i="14"/>
  <c r="O284" i="14"/>
  <c r="O276" i="14"/>
  <c r="O268" i="14"/>
  <c r="O260" i="14"/>
  <c r="O252" i="14"/>
  <c r="O244" i="14"/>
  <c r="O236" i="14"/>
  <c r="O196" i="14"/>
  <c r="O188" i="14"/>
  <c r="O180" i="14"/>
  <c r="O172" i="14"/>
  <c r="O164" i="14"/>
  <c r="O156" i="14"/>
  <c r="O148" i="14"/>
  <c r="O140" i="14"/>
  <c r="O132" i="14"/>
  <c r="O124" i="14"/>
  <c r="O116" i="14"/>
  <c r="O108" i="14"/>
  <c r="O100" i="14"/>
  <c r="O92" i="14"/>
  <c r="O84" i="14"/>
  <c r="O76" i="14"/>
  <c r="O68" i="14"/>
  <c r="O60" i="14"/>
  <c r="O52" i="14"/>
  <c r="O44" i="14"/>
  <c r="O36" i="14"/>
  <c r="O28" i="14"/>
  <c r="O20" i="14"/>
  <c r="P429" i="14"/>
  <c r="P365" i="14"/>
  <c r="P301" i="14"/>
  <c r="P237" i="14"/>
  <c r="P86" i="14"/>
  <c r="O78" i="20"/>
  <c r="Q78" i="20"/>
  <c r="O30" i="20"/>
  <c r="Q30" i="20"/>
  <c r="O101" i="20"/>
  <c r="Q101" i="20"/>
  <c r="O95" i="20"/>
  <c r="Q95" i="20"/>
  <c r="O88" i="20"/>
  <c r="Q88" i="20"/>
  <c r="O80" i="20"/>
  <c r="Q80" i="20"/>
  <c r="O66" i="20"/>
  <c r="Q66" i="20"/>
  <c r="O46" i="20"/>
  <c r="Q46" i="20"/>
  <c r="O38" i="20"/>
  <c r="Q38" i="20"/>
  <c r="O32" i="20"/>
  <c r="Q32" i="20"/>
  <c r="O25" i="20"/>
  <c r="Q25" i="20"/>
  <c r="O499" i="14"/>
  <c r="O491" i="14"/>
  <c r="O483" i="14"/>
  <c r="O475" i="14"/>
  <c r="O467" i="14"/>
  <c r="O459" i="14"/>
  <c r="O451" i="14"/>
  <c r="O443" i="14"/>
  <c r="O435" i="14"/>
  <c r="O427" i="14"/>
  <c r="O419" i="14"/>
  <c r="O411" i="14"/>
  <c r="O403" i="14"/>
  <c r="O395" i="14"/>
  <c r="O387" i="14"/>
  <c r="O379" i="14"/>
  <c r="O371" i="14"/>
  <c r="O363" i="14"/>
  <c r="O355" i="14"/>
  <c r="O347" i="14"/>
  <c r="O339" i="14"/>
  <c r="O331" i="14"/>
  <c r="O323" i="14"/>
  <c r="O315" i="14"/>
  <c r="O307" i="14"/>
  <c r="O299" i="14"/>
  <c r="O291" i="14"/>
  <c r="O283" i="14"/>
  <c r="O275" i="14"/>
  <c r="O267" i="14"/>
  <c r="O259" i="14"/>
  <c r="O251" i="14"/>
  <c r="O243" i="14"/>
  <c r="O235" i="14"/>
  <c r="O195" i="14"/>
  <c r="O187" i="14"/>
  <c r="O179" i="14"/>
  <c r="O171" i="14"/>
  <c r="O163" i="14"/>
  <c r="O155" i="14"/>
  <c r="O147" i="14"/>
  <c r="O139" i="14"/>
  <c r="O131" i="14"/>
  <c r="O123" i="14"/>
  <c r="O115" i="14"/>
  <c r="O107" i="14"/>
  <c r="O99" i="14"/>
  <c r="O91" i="14"/>
  <c r="O83" i="14"/>
  <c r="O75" i="14"/>
  <c r="O67" i="14"/>
  <c r="O59" i="14"/>
  <c r="O51" i="14"/>
  <c r="O43" i="14"/>
  <c r="O35" i="14"/>
  <c r="O27" i="14"/>
  <c r="P493" i="14"/>
  <c r="P421" i="14"/>
  <c r="P357" i="14"/>
  <c r="P293" i="14"/>
  <c r="P190" i="14"/>
  <c r="P47" i="14"/>
  <c r="K272" i="30"/>
  <c r="L272" i="30" s="1"/>
  <c r="M272" i="30" s="1"/>
  <c r="N272" i="30" s="1"/>
  <c r="O272" i="30" s="1"/>
  <c r="P272" i="30" s="1"/>
  <c r="K143" i="30"/>
  <c r="K372" i="30"/>
  <c r="K331" i="30"/>
  <c r="L331" i="30" s="1"/>
  <c r="K298" i="30"/>
  <c r="Q298" i="30" s="1"/>
  <c r="K282" i="30"/>
  <c r="L282" i="30" s="1"/>
  <c r="K274" i="30"/>
  <c r="L274" i="30" s="1"/>
  <c r="K266" i="30"/>
  <c r="Q266" i="30" s="1"/>
  <c r="K258" i="30"/>
  <c r="L258" i="30" s="1"/>
  <c r="K250" i="30"/>
  <c r="Q250" i="30" s="1"/>
  <c r="K242" i="30"/>
  <c r="Q242" i="30" s="1"/>
  <c r="K234" i="30"/>
  <c r="Q234" i="30" s="1"/>
  <c r="K226" i="30"/>
  <c r="Q226" i="30" s="1"/>
  <c r="K218" i="30"/>
  <c r="L218" i="30" s="1"/>
  <c r="M218" i="30" s="1"/>
  <c r="K210" i="30"/>
  <c r="Q210" i="30" s="1"/>
  <c r="K202" i="30"/>
  <c r="L202" i="30" s="1"/>
  <c r="K194" i="30"/>
  <c r="K186" i="30"/>
  <c r="Q186" i="30" s="1"/>
  <c r="K177" i="30"/>
  <c r="L177" i="30" s="1"/>
  <c r="K169" i="30"/>
  <c r="L169" i="30" s="1"/>
  <c r="M169" i="30" s="1"/>
  <c r="N169" i="30" s="1"/>
  <c r="O169" i="30" s="1"/>
  <c r="K161" i="30"/>
  <c r="L161" i="30" s="1"/>
  <c r="K153" i="30"/>
  <c r="L153" i="30" s="1"/>
  <c r="M153" i="30" s="1"/>
  <c r="K145" i="30"/>
  <c r="L145" i="30" s="1"/>
  <c r="K137" i="30"/>
  <c r="L137" i="30" s="1"/>
  <c r="K129" i="30"/>
  <c r="Q129" i="30" s="1"/>
  <c r="K121" i="30"/>
  <c r="K113" i="30"/>
  <c r="Q113" i="30" s="1"/>
  <c r="K105" i="30"/>
  <c r="Q105" i="30" s="1"/>
  <c r="K97" i="30"/>
  <c r="L97" i="30" s="1"/>
  <c r="K89" i="30"/>
  <c r="L89" i="30" s="1"/>
  <c r="M89" i="30" s="1"/>
  <c r="K81" i="30"/>
  <c r="L81" i="30" s="1"/>
  <c r="M81" i="30" s="1"/>
  <c r="K73" i="30"/>
  <c r="Q73" i="30" s="1"/>
  <c r="K63" i="30"/>
  <c r="L63" i="30" s="1"/>
  <c r="K54" i="30"/>
  <c r="L54" i="30" s="1"/>
  <c r="M54" i="30" s="1"/>
  <c r="N54" i="30" s="1"/>
  <c r="O54" i="30" s="1"/>
  <c r="P54" i="30" s="1"/>
  <c r="K44" i="30"/>
  <c r="Q44" i="30" s="1"/>
  <c r="K36" i="30"/>
  <c r="L36" i="30" s="1"/>
  <c r="K35" i="30"/>
  <c r="Q35" i="30" s="1"/>
  <c r="K446" i="30"/>
  <c r="K438" i="30"/>
  <c r="L438" i="30" s="1"/>
  <c r="K430" i="30"/>
  <c r="K422" i="30"/>
  <c r="L422" i="30" s="1"/>
  <c r="K414" i="30"/>
  <c r="Q414" i="30" s="1"/>
  <c r="K406" i="30"/>
  <c r="L406" i="30" s="1"/>
  <c r="K398" i="30"/>
  <c r="K389" i="30"/>
  <c r="Q389" i="30" s="1"/>
  <c r="K381" i="30"/>
  <c r="Q381" i="30" s="1"/>
  <c r="K373" i="30"/>
  <c r="L373" i="30" s="1"/>
  <c r="M373" i="30" s="1"/>
  <c r="K365" i="30"/>
  <c r="Q365" i="30" s="1"/>
  <c r="K357" i="30"/>
  <c r="Q357" i="30" s="1"/>
  <c r="K349" i="30"/>
  <c r="L349" i="30" s="1"/>
  <c r="M349" i="30" s="1"/>
  <c r="N349" i="30" s="1"/>
  <c r="K340" i="30"/>
  <c r="K332" i="30"/>
  <c r="L332" i="30" s="1"/>
  <c r="K324" i="30"/>
  <c r="L324" i="30" s="1"/>
  <c r="K316" i="30"/>
  <c r="L316" i="30" s="1"/>
  <c r="K308" i="30"/>
  <c r="K299" i="30"/>
  <c r="L299" i="30" s="1"/>
  <c r="K291" i="30"/>
  <c r="L291" i="30" s="1"/>
  <c r="M291" i="30" s="1"/>
  <c r="N291" i="30" s="1"/>
  <c r="O291" i="30" s="1"/>
  <c r="P291" i="30" s="1"/>
  <c r="AN291" i="30" s="1"/>
  <c r="K283" i="30"/>
  <c r="L283" i="30" s="1"/>
  <c r="K275" i="30"/>
  <c r="K267" i="30"/>
  <c r="Q267" i="30" s="1"/>
  <c r="K259" i="30"/>
  <c r="L259" i="30" s="1"/>
  <c r="K251" i="30"/>
  <c r="Q251" i="30" s="1"/>
  <c r="K243" i="30"/>
  <c r="Q243" i="30" s="1"/>
  <c r="K235" i="30"/>
  <c r="L235" i="30" s="1"/>
  <c r="K227" i="30"/>
  <c r="Q227" i="30" s="1"/>
  <c r="K219" i="30"/>
  <c r="L219" i="30" s="1"/>
  <c r="K211" i="30"/>
  <c r="Q211" i="30" s="1"/>
  <c r="K203" i="30"/>
  <c r="Q203" i="30" s="1"/>
  <c r="K195" i="30"/>
  <c r="L195" i="30" s="1"/>
  <c r="K187" i="30"/>
  <c r="Q187" i="30" s="1"/>
  <c r="K178" i="30"/>
  <c r="L178" i="30" s="1"/>
  <c r="K170" i="30"/>
  <c r="L170" i="30" s="1"/>
  <c r="K162" i="30"/>
  <c r="Q162" i="30" s="1"/>
  <c r="K154" i="30"/>
  <c r="Q154" i="30" s="1"/>
  <c r="K146" i="30"/>
  <c r="Q146" i="30" s="1"/>
  <c r="K138" i="30"/>
  <c r="K130" i="30"/>
  <c r="Q130" i="30" s="1"/>
  <c r="K122" i="30"/>
  <c r="L122" i="30" s="1"/>
  <c r="K114" i="30"/>
  <c r="Q114" i="30" s="1"/>
  <c r="K106" i="30"/>
  <c r="L106" i="30" s="1"/>
  <c r="M106" i="30" s="1"/>
  <c r="K98" i="30"/>
  <c r="L98" i="30" s="1"/>
  <c r="K90" i="30"/>
  <c r="L90" i="30" s="1"/>
  <c r="K82" i="30"/>
  <c r="L82" i="30" s="1"/>
  <c r="K74" i="30"/>
  <c r="Q74" i="30" s="1"/>
  <c r="K66" i="30"/>
  <c r="K65" i="30"/>
  <c r="Q65" i="30" s="1"/>
  <c r="K64" i="30"/>
  <c r="L64" i="30" s="1"/>
  <c r="M64" i="30" s="1"/>
  <c r="K55" i="30"/>
  <c r="L55" i="30" s="1"/>
  <c r="K45" i="30"/>
  <c r="Q45" i="30" s="1"/>
  <c r="K37" i="30"/>
  <c r="Q37" i="30" s="1"/>
  <c r="K513" i="30"/>
  <c r="L513" i="30" s="1"/>
  <c r="K505" i="30"/>
  <c r="Q505" i="30" s="1"/>
  <c r="K497" i="30"/>
  <c r="Q497" i="30" s="1"/>
  <c r="K489" i="30"/>
  <c r="Q489" i="30" s="1"/>
  <c r="K481" i="30"/>
  <c r="L481" i="30" s="1"/>
  <c r="K472" i="30"/>
  <c r="Q472" i="30" s="1"/>
  <c r="K464" i="30"/>
  <c r="Q464" i="30" s="1"/>
  <c r="K456" i="30"/>
  <c r="Q456" i="30" s="1"/>
  <c r="K447" i="30"/>
  <c r="L447" i="30" s="1"/>
  <c r="M447" i="30" s="1"/>
  <c r="N447" i="30" s="1"/>
  <c r="O447" i="30" s="1"/>
  <c r="P447" i="30" s="1"/>
  <c r="K439" i="30"/>
  <c r="Q439" i="30" s="1"/>
  <c r="K431" i="30"/>
  <c r="Q431" i="30" s="1"/>
  <c r="K423" i="30"/>
  <c r="Q423" i="30" s="1"/>
  <c r="K415" i="30"/>
  <c r="Q415" i="30" s="1"/>
  <c r="K407" i="30"/>
  <c r="Q407" i="30" s="1"/>
  <c r="K399" i="30"/>
  <c r="L399" i="30" s="1"/>
  <c r="K390" i="30"/>
  <c r="L390" i="30" s="1"/>
  <c r="K382" i="30"/>
  <c r="Q382" i="30" s="1"/>
  <c r="K374" i="30"/>
  <c r="L374" i="30" s="1"/>
  <c r="K292" i="30"/>
  <c r="K284" i="30"/>
  <c r="L284" i="30" s="1"/>
  <c r="K276" i="30"/>
  <c r="K268" i="30"/>
  <c r="L268" i="30" s="1"/>
  <c r="M268" i="30" s="1"/>
  <c r="N268" i="30" s="1"/>
  <c r="O268" i="30" s="1"/>
  <c r="P268" i="30" s="1"/>
  <c r="K260" i="30"/>
  <c r="K252" i="30"/>
  <c r="K123" i="30"/>
  <c r="Q123" i="30" s="1"/>
  <c r="K514" i="30"/>
  <c r="Q514" i="30" s="1"/>
  <c r="K506" i="30"/>
  <c r="L506" i="30" s="1"/>
  <c r="K498" i="30"/>
  <c r="Q498" i="30" s="1"/>
  <c r="K490" i="30"/>
  <c r="Q490" i="30" s="1"/>
  <c r="K482" i="30"/>
  <c r="L482" i="30" s="1"/>
  <c r="M482" i="30" s="1"/>
  <c r="N482" i="30" s="1"/>
  <c r="O482" i="30" s="1"/>
  <c r="P482" i="30" s="1"/>
  <c r="K465" i="30"/>
  <c r="Q465" i="30" s="1"/>
  <c r="K457" i="30"/>
  <c r="L457" i="30" s="1"/>
  <c r="K448" i="30"/>
  <c r="L448" i="30" s="1"/>
  <c r="M448" i="30" s="1"/>
  <c r="N448" i="30" s="1"/>
  <c r="O448" i="30" s="1"/>
  <c r="P448" i="30" s="1"/>
  <c r="AH448" i="30" s="1"/>
  <c r="K180" i="30"/>
  <c r="L180" i="30" s="1"/>
  <c r="K172" i="30"/>
  <c r="Q172" i="30" s="1"/>
  <c r="K164" i="30"/>
  <c r="Q164" i="30" s="1"/>
  <c r="K156" i="30"/>
  <c r="L156" i="30" s="1"/>
  <c r="K507" i="30"/>
  <c r="Q507" i="30" s="1"/>
  <c r="K499" i="30"/>
  <c r="L499" i="30" s="1"/>
  <c r="K491" i="30"/>
  <c r="Q491" i="30" s="1"/>
  <c r="K483" i="30"/>
  <c r="L483" i="30" s="1"/>
  <c r="K474" i="30"/>
  <c r="L474" i="30" s="1"/>
  <c r="K466" i="30"/>
  <c r="Q466" i="30" s="1"/>
  <c r="K458" i="30"/>
  <c r="L458" i="30" s="1"/>
  <c r="K449" i="30"/>
  <c r="Q449" i="30" s="1"/>
  <c r="K441" i="30"/>
  <c r="Q441" i="30" s="1"/>
  <c r="K433" i="30"/>
  <c r="L433" i="30" s="1"/>
  <c r="K425" i="30"/>
  <c r="Q425" i="30" s="1"/>
  <c r="K417" i="30"/>
  <c r="Q417" i="30" s="1"/>
  <c r="K409" i="30"/>
  <c r="L409" i="30" s="1"/>
  <c r="M409" i="30" s="1"/>
  <c r="N409" i="30" s="1"/>
  <c r="O409" i="30" s="1"/>
  <c r="P409" i="30" s="1"/>
  <c r="K401" i="30"/>
  <c r="L401" i="30" s="1"/>
  <c r="K392" i="30"/>
  <c r="Q392" i="30" s="1"/>
  <c r="K384" i="30"/>
  <c r="L384" i="30" s="1"/>
  <c r="M384" i="30" s="1"/>
  <c r="N384" i="30" s="1"/>
  <c r="O384" i="30" s="1"/>
  <c r="K376" i="30"/>
  <c r="Q376" i="30" s="1"/>
  <c r="K368" i="30"/>
  <c r="Q368" i="30" s="1"/>
  <c r="K360" i="30"/>
  <c r="L360" i="30" s="1"/>
  <c r="K352" i="30"/>
  <c r="Q352" i="30" s="1"/>
  <c r="K344" i="30"/>
  <c r="L344" i="30" s="1"/>
  <c r="M344" i="30" s="1"/>
  <c r="N344" i="30" s="1"/>
  <c r="O344" i="30" s="1"/>
  <c r="P344" i="30" s="1"/>
  <c r="K335" i="30"/>
  <c r="Q335" i="30" s="1"/>
  <c r="K327" i="30"/>
  <c r="Q327" i="30" s="1"/>
  <c r="K319" i="30"/>
  <c r="Q319" i="30" s="1"/>
  <c r="K311" i="30"/>
  <c r="L311" i="30" s="1"/>
  <c r="M311" i="30" s="1"/>
  <c r="N311" i="30" s="1"/>
  <c r="O311" i="30" s="1"/>
  <c r="P311" i="30" s="1"/>
  <c r="K302" i="30"/>
  <c r="Q302" i="30" s="1"/>
  <c r="K294" i="30"/>
  <c r="Q294" i="30" s="1"/>
  <c r="K286" i="30"/>
  <c r="L286" i="30" s="1"/>
  <c r="K278" i="30"/>
  <c r="Q278" i="30" s="1"/>
  <c r="K270" i="30"/>
  <c r="L270" i="30" s="1"/>
  <c r="K262" i="30"/>
  <c r="L262" i="30" s="1"/>
  <c r="M262" i="30" s="1"/>
  <c r="K254" i="30"/>
  <c r="Q254" i="30" s="1"/>
  <c r="K246" i="30"/>
  <c r="Q246" i="30" s="1"/>
  <c r="K238" i="30"/>
  <c r="L238" i="30" s="1"/>
  <c r="K230" i="30"/>
  <c r="K222" i="30"/>
  <c r="L222" i="30" s="1"/>
  <c r="K214" i="30"/>
  <c r="K206" i="30"/>
  <c r="L206" i="30" s="1"/>
  <c r="K198" i="30"/>
  <c r="Q198" i="30" s="1"/>
  <c r="K190" i="30"/>
  <c r="L190" i="30" s="1"/>
  <c r="K182" i="30"/>
  <c r="Q182" i="30" s="1"/>
  <c r="K173" i="30"/>
  <c r="K165" i="30"/>
  <c r="K157" i="30"/>
  <c r="Q157" i="30" s="1"/>
  <c r="K149" i="30"/>
  <c r="L149" i="30" s="1"/>
  <c r="K141" i="30"/>
  <c r="L141" i="30" s="1"/>
  <c r="K133" i="30"/>
  <c r="K125" i="30"/>
  <c r="Q125" i="30" s="1"/>
  <c r="K117" i="30"/>
  <c r="Q117" i="30" s="1"/>
  <c r="K109" i="30"/>
  <c r="Q109" i="30" s="1"/>
  <c r="K101" i="30"/>
  <c r="Q101" i="30" s="1"/>
  <c r="K93" i="30"/>
  <c r="L93" i="30" s="1"/>
  <c r="M93" i="30" s="1"/>
  <c r="N93" i="30" s="1"/>
  <c r="O93" i="30" s="1"/>
  <c r="P93" i="30" s="1"/>
  <c r="K85" i="30"/>
  <c r="Q85" i="30" s="1"/>
  <c r="K77" i="30"/>
  <c r="L77" i="30" s="1"/>
  <c r="K69" i="30"/>
  <c r="L69" i="30" s="1"/>
  <c r="M69" i="30" s="1"/>
  <c r="K59" i="30"/>
  <c r="K48" i="30"/>
  <c r="L48" i="30" s="1"/>
  <c r="K40" i="30"/>
  <c r="Q40" i="30" s="1"/>
  <c r="K345" i="30"/>
  <c r="Q345" i="30" s="1"/>
  <c r="K336" i="30"/>
  <c r="Q336" i="30" s="1"/>
  <c r="K49" i="30"/>
  <c r="K41" i="30"/>
  <c r="Q41" i="30" s="1"/>
  <c r="K130" i="37"/>
  <c r="L130" i="37" s="1"/>
  <c r="K87" i="37"/>
  <c r="L125" i="37"/>
  <c r="M125" i="37" s="1"/>
  <c r="N125" i="37" s="1"/>
  <c r="O125" i="37" s="1"/>
  <c r="P125" i="37" s="1"/>
  <c r="L120" i="37"/>
  <c r="Q111" i="37"/>
  <c r="K57" i="37"/>
  <c r="L57" i="37" s="1"/>
  <c r="L45" i="37"/>
  <c r="M45" i="37" s="1"/>
  <c r="L117" i="37"/>
  <c r="K114" i="37"/>
  <c r="L114" i="37" s="1"/>
  <c r="M114" i="37" s="1"/>
  <c r="L27" i="37"/>
  <c r="K96" i="37"/>
  <c r="Q96" i="37" s="1"/>
  <c r="N193" i="14"/>
  <c r="Q193" i="14" s="1"/>
  <c r="P193" i="14"/>
  <c r="N161" i="14"/>
  <c r="Q161" i="14" s="1"/>
  <c r="P161" i="14"/>
  <c r="N499" i="14"/>
  <c r="Q499" i="14" s="1"/>
  <c r="P499" i="14"/>
  <c r="N457" i="14"/>
  <c r="Q457" i="14" s="1"/>
  <c r="P457" i="14"/>
  <c r="N433" i="14"/>
  <c r="Q433" i="14" s="1"/>
  <c r="P433" i="14"/>
  <c r="N393" i="14"/>
  <c r="Q393" i="14" s="1"/>
  <c r="P393" i="14"/>
  <c r="N361" i="14"/>
  <c r="Q361" i="14" s="1"/>
  <c r="P361" i="14"/>
  <c r="N337" i="14"/>
  <c r="Q337" i="14" s="1"/>
  <c r="P337" i="14"/>
  <c r="N297" i="14"/>
  <c r="Q297" i="14" s="1"/>
  <c r="P297" i="14"/>
  <c r="N273" i="14"/>
  <c r="Q273" i="14" s="1"/>
  <c r="P273" i="14"/>
  <c r="N249" i="14"/>
  <c r="Q249" i="14" s="1"/>
  <c r="P249" i="14"/>
  <c r="N241" i="14"/>
  <c r="Q241" i="14" s="1"/>
  <c r="P241" i="14"/>
  <c r="N115" i="14"/>
  <c r="Q115" i="14" s="1"/>
  <c r="P115" i="14"/>
  <c r="N107" i="14"/>
  <c r="Q107" i="14" s="1"/>
  <c r="P107" i="14"/>
  <c r="N83" i="14"/>
  <c r="Q83" i="14" s="1"/>
  <c r="P83" i="14"/>
  <c r="N75" i="14"/>
  <c r="Q75" i="14" s="1"/>
  <c r="P75" i="14"/>
  <c r="N67" i="14"/>
  <c r="Q67" i="14" s="1"/>
  <c r="P67" i="14"/>
  <c r="N51" i="14"/>
  <c r="Q51" i="14" s="1"/>
  <c r="P51" i="14"/>
  <c r="N43" i="14"/>
  <c r="Q43" i="14" s="1"/>
  <c r="P43" i="14"/>
  <c r="N35" i="14"/>
  <c r="Q35" i="14" s="1"/>
  <c r="P35" i="14"/>
  <c r="N27" i="14"/>
  <c r="Q27" i="14" s="1"/>
  <c r="P27" i="14"/>
  <c r="P169" i="14"/>
  <c r="P59" i="14"/>
  <c r="N185" i="14"/>
  <c r="Q185" i="14" s="1"/>
  <c r="P185" i="14"/>
  <c r="N489" i="14"/>
  <c r="Q489" i="14" s="1"/>
  <c r="P489" i="14"/>
  <c r="N409" i="14"/>
  <c r="Q409" i="14" s="1"/>
  <c r="P409" i="14"/>
  <c r="N313" i="14"/>
  <c r="Q313" i="14" s="1"/>
  <c r="P313" i="14"/>
  <c r="N99" i="14"/>
  <c r="Q99" i="14" s="1"/>
  <c r="P99" i="14"/>
  <c r="N145" i="14"/>
  <c r="Q145" i="14" s="1"/>
  <c r="P145" i="14"/>
  <c r="N465" i="14"/>
  <c r="Q465" i="14" s="1"/>
  <c r="P465" i="14"/>
  <c r="N425" i="14"/>
  <c r="Q425" i="14" s="1"/>
  <c r="P425" i="14"/>
  <c r="N385" i="14"/>
  <c r="Q385" i="14" s="1"/>
  <c r="P385" i="14"/>
  <c r="N345" i="14"/>
  <c r="Q345" i="14" s="1"/>
  <c r="P345" i="14"/>
  <c r="N305" i="14"/>
  <c r="Q305" i="14" s="1"/>
  <c r="P305" i="14"/>
  <c r="N281" i="14"/>
  <c r="Q281" i="14" s="1"/>
  <c r="P281" i="14"/>
  <c r="N91" i="14"/>
  <c r="Q91" i="14" s="1"/>
  <c r="P91" i="14"/>
  <c r="P137" i="14"/>
  <c r="N129" i="14"/>
  <c r="Q129" i="14" s="1"/>
  <c r="P129" i="14"/>
  <c r="N377" i="14"/>
  <c r="Q377" i="14" s="1"/>
  <c r="P377" i="14"/>
  <c r="N473" i="14"/>
  <c r="Q473" i="14" s="1"/>
  <c r="P473" i="14"/>
  <c r="N441" i="14"/>
  <c r="Q441" i="14" s="1"/>
  <c r="P441" i="14"/>
  <c r="N401" i="14"/>
  <c r="Q401" i="14" s="1"/>
  <c r="P401" i="14"/>
  <c r="N353" i="14"/>
  <c r="Q353" i="14" s="1"/>
  <c r="P353" i="14"/>
  <c r="N321" i="14"/>
  <c r="Q321" i="14" s="1"/>
  <c r="P321" i="14"/>
  <c r="N289" i="14"/>
  <c r="Q289" i="14" s="1"/>
  <c r="P289" i="14"/>
  <c r="N233" i="14"/>
  <c r="Q233" i="14" s="1"/>
  <c r="P233" i="14"/>
  <c r="N177" i="14"/>
  <c r="Q177" i="14" s="1"/>
  <c r="P177" i="14"/>
  <c r="N153" i="14"/>
  <c r="Q153" i="14" s="1"/>
  <c r="P153" i="14"/>
  <c r="N481" i="14"/>
  <c r="Q481" i="14" s="1"/>
  <c r="P481" i="14"/>
  <c r="N449" i="14"/>
  <c r="Q449" i="14" s="1"/>
  <c r="P449" i="14"/>
  <c r="N417" i="14"/>
  <c r="Q417" i="14" s="1"/>
  <c r="P417" i="14"/>
  <c r="N369" i="14"/>
  <c r="Q369" i="14" s="1"/>
  <c r="P369" i="14"/>
  <c r="N329" i="14"/>
  <c r="Q329" i="14" s="1"/>
  <c r="P329" i="14"/>
  <c r="N265" i="14"/>
  <c r="Q265" i="14" s="1"/>
  <c r="P265" i="14"/>
  <c r="N192" i="14"/>
  <c r="Q192" i="14" s="1"/>
  <c r="P192" i="14"/>
  <c r="N144" i="14"/>
  <c r="Q144" i="14" s="1"/>
  <c r="P144" i="14"/>
  <c r="P492" i="14"/>
  <c r="P484" i="14"/>
  <c r="P476" i="14"/>
  <c r="P468" i="14"/>
  <c r="P460" i="14"/>
  <c r="P452" i="14"/>
  <c r="P444" i="14"/>
  <c r="P436" i="14"/>
  <c r="P428" i="14"/>
  <c r="P420" i="14"/>
  <c r="P412" i="14"/>
  <c r="P404" i="14"/>
  <c r="P396" i="14"/>
  <c r="P388" i="14"/>
  <c r="P380" i="14"/>
  <c r="P372" i="14"/>
  <c r="P364" i="14"/>
  <c r="P356" i="14"/>
  <c r="P348" i="14"/>
  <c r="P340" i="14"/>
  <c r="P332" i="14"/>
  <c r="P324" i="14"/>
  <c r="P316" i="14"/>
  <c r="P308" i="14"/>
  <c r="P300" i="14"/>
  <c r="P292" i="14"/>
  <c r="P284" i="14"/>
  <c r="P276" i="14"/>
  <c r="P268" i="14"/>
  <c r="P260" i="14"/>
  <c r="P252" i="14"/>
  <c r="P244" i="14"/>
  <c r="P236" i="14"/>
  <c r="P188" i="14"/>
  <c r="P178" i="14"/>
  <c r="P167" i="14"/>
  <c r="P156" i="14"/>
  <c r="P146" i="14"/>
  <c r="P135" i="14"/>
  <c r="P122" i="14"/>
  <c r="P110" i="14"/>
  <c r="P97" i="14"/>
  <c r="P71" i="14"/>
  <c r="P58" i="14"/>
  <c r="P46" i="14"/>
  <c r="P33" i="14"/>
  <c r="N160" i="14"/>
  <c r="Q160" i="14" s="1"/>
  <c r="P160" i="14"/>
  <c r="P491" i="14"/>
  <c r="P483" i="14"/>
  <c r="P475" i="14"/>
  <c r="P467" i="14"/>
  <c r="P459" i="14"/>
  <c r="P451" i="14"/>
  <c r="P443" i="14"/>
  <c r="P435" i="14"/>
  <c r="P427" i="14"/>
  <c r="P419" i="14"/>
  <c r="P411" i="14"/>
  <c r="P403" i="14"/>
  <c r="P395" i="14"/>
  <c r="P387" i="14"/>
  <c r="P379" i="14"/>
  <c r="P371" i="14"/>
  <c r="P363" i="14"/>
  <c r="P355" i="14"/>
  <c r="P347" i="14"/>
  <c r="P339" i="14"/>
  <c r="P331" i="14"/>
  <c r="P323" i="14"/>
  <c r="P315" i="14"/>
  <c r="P307" i="14"/>
  <c r="P299" i="14"/>
  <c r="P291" i="14"/>
  <c r="P283" i="14"/>
  <c r="P275" i="14"/>
  <c r="P267" i="14"/>
  <c r="P259" i="14"/>
  <c r="P251" i="14"/>
  <c r="P243" i="14"/>
  <c r="P235" i="14"/>
  <c r="P187" i="14"/>
  <c r="P166" i="14"/>
  <c r="P155" i="14"/>
  <c r="P134" i="14"/>
  <c r="P95" i="14"/>
  <c r="P82" i="14"/>
  <c r="P70" i="14"/>
  <c r="P57" i="14"/>
  <c r="P31" i="14"/>
  <c r="N112" i="14"/>
  <c r="Q112" i="14" s="1"/>
  <c r="P112" i="14"/>
  <c r="N104" i="14"/>
  <c r="Q104" i="14" s="1"/>
  <c r="P104" i="14"/>
  <c r="N96" i="14"/>
  <c r="Q96" i="14" s="1"/>
  <c r="P96" i="14"/>
  <c r="N88" i="14"/>
  <c r="Q88" i="14" s="1"/>
  <c r="P88" i="14"/>
  <c r="N80" i="14"/>
  <c r="Q80" i="14" s="1"/>
  <c r="P80" i="14"/>
  <c r="N72" i="14"/>
  <c r="Q72" i="14" s="1"/>
  <c r="P72" i="14"/>
  <c r="N64" i="14"/>
  <c r="Q64" i="14" s="1"/>
  <c r="P64" i="14"/>
  <c r="N56" i="14"/>
  <c r="Q56" i="14" s="1"/>
  <c r="P56" i="14"/>
  <c r="N48" i="14"/>
  <c r="Q48" i="14" s="1"/>
  <c r="P48" i="14"/>
  <c r="N40" i="14"/>
  <c r="Q40" i="14" s="1"/>
  <c r="P40" i="14"/>
  <c r="N32" i="14"/>
  <c r="Q32" i="14" s="1"/>
  <c r="P32" i="14"/>
  <c r="N24" i="14"/>
  <c r="Q24" i="14" s="1"/>
  <c r="P24" i="14"/>
  <c r="P498" i="14"/>
  <c r="P490" i="14"/>
  <c r="P482" i="14"/>
  <c r="P474" i="14"/>
  <c r="P466" i="14"/>
  <c r="P458" i="14"/>
  <c r="P450" i="14"/>
  <c r="P442" i="14"/>
  <c r="P434" i="14"/>
  <c r="P426" i="14"/>
  <c r="P418" i="14"/>
  <c r="P410" i="14"/>
  <c r="P402" i="14"/>
  <c r="P394" i="14"/>
  <c r="P386" i="14"/>
  <c r="P378" i="14"/>
  <c r="P370" i="14"/>
  <c r="P362" i="14"/>
  <c r="P354" i="14"/>
  <c r="P346" i="14"/>
  <c r="P338" i="14"/>
  <c r="P330" i="14"/>
  <c r="P322" i="14"/>
  <c r="P314" i="14"/>
  <c r="P306" i="14"/>
  <c r="P298" i="14"/>
  <c r="P290" i="14"/>
  <c r="P282" i="14"/>
  <c r="P274" i="14"/>
  <c r="P266" i="14"/>
  <c r="P258" i="14"/>
  <c r="P250" i="14"/>
  <c r="P242" i="14"/>
  <c r="P234" i="14"/>
  <c r="P196" i="14"/>
  <c r="P186" i="14"/>
  <c r="P175" i="14"/>
  <c r="P164" i="14"/>
  <c r="P154" i="14"/>
  <c r="P143" i="14"/>
  <c r="P131" i="14"/>
  <c r="P119" i="14"/>
  <c r="P106" i="14"/>
  <c r="P94" i="14"/>
  <c r="P55" i="14"/>
  <c r="P42" i="14"/>
  <c r="P30" i="14"/>
  <c r="N197" i="14"/>
  <c r="Q197" i="14" s="1"/>
  <c r="P197" i="14"/>
  <c r="N181" i="14"/>
  <c r="Q181" i="14" s="1"/>
  <c r="P181" i="14"/>
  <c r="N165" i="14"/>
  <c r="Q165" i="14" s="1"/>
  <c r="P165" i="14"/>
  <c r="N149" i="14"/>
  <c r="Q149" i="14" s="1"/>
  <c r="P149" i="14"/>
  <c r="N133" i="14"/>
  <c r="Q133" i="14" s="1"/>
  <c r="P133" i="14"/>
  <c r="N125" i="14"/>
  <c r="Q125" i="14" s="1"/>
  <c r="P125" i="14"/>
  <c r="P497" i="14"/>
  <c r="P195" i="14"/>
  <c r="P174" i="14"/>
  <c r="P163" i="14"/>
  <c r="P142" i="14"/>
  <c r="P130" i="14"/>
  <c r="P118" i="14"/>
  <c r="P105" i="14"/>
  <c r="P79" i="14"/>
  <c r="P66" i="14"/>
  <c r="P54" i="14"/>
  <c r="P41" i="14"/>
  <c r="N152" i="14"/>
  <c r="Q152" i="14" s="1"/>
  <c r="P152" i="14"/>
  <c r="N189" i="14"/>
  <c r="Q189" i="14" s="1"/>
  <c r="P189" i="14"/>
  <c r="N173" i="14"/>
  <c r="Q173" i="14" s="1"/>
  <c r="P173" i="14"/>
  <c r="N157" i="14"/>
  <c r="Q157" i="14" s="1"/>
  <c r="P157" i="14"/>
  <c r="N141" i="14"/>
  <c r="Q141" i="14" s="1"/>
  <c r="P141" i="14"/>
  <c r="N132" i="14"/>
  <c r="Q132" i="14" s="1"/>
  <c r="P132" i="14"/>
  <c r="N124" i="14"/>
  <c r="Q124" i="14" s="1"/>
  <c r="P124" i="14"/>
  <c r="P496" i="14"/>
  <c r="P488" i="14"/>
  <c r="P480" i="14"/>
  <c r="P472" i="14"/>
  <c r="P464" i="14"/>
  <c r="P456" i="14"/>
  <c r="P448" i="14"/>
  <c r="P440" i="14"/>
  <c r="P432" i="14"/>
  <c r="P424" i="14"/>
  <c r="P416" i="14"/>
  <c r="P408" i="14"/>
  <c r="P400" i="14"/>
  <c r="P392" i="14"/>
  <c r="P384" i="14"/>
  <c r="P376" i="14"/>
  <c r="P368" i="14"/>
  <c r="P360" i="14"/>
  <c r="P352" i="14"/>
  <c r="P344" i="14"/>
  <c r="P336" i="14"/>
  <c r="P328" i="14"/>
  <c r="P320" i="14"/>
  <c r="P312" i="14"/>
  <c r="P304" i="14"/>
  <c r="P296" i="14"/>
  <c r="P288" i="14"/>
  <c r="P280" i="14"/>
  <c r="P272" i="14"/>
  <c r="P264" i="14"/>
  <c r="P256" i="14"/>
  <c r="P248" i="14"/>
  <c r="P240" i="14"/>
  <c r="P232" i="14"/>
  <c r="P194" i="14"/>
  <c r="P183" i="14"/>
  <c r="P172" i="14"/>
  <c r="P162" i="14"/>
  <c r="P151" i="14"/>
  <c r="P140" i="14"/>
  <c r="P103" i="14"/>
  <c r="P90" i="14"/>
  <c r="P78" i="14"/>
  <c r="P65" i="14"/>
  <c r="P39" i="14"/>
  <c r="P26" i="14"/>
  <c r="N168" i="14"/>
  <c r="Q168" i="14" s="1"/>
  <c r="P168" i="14"/>
  <c r="N136" i="14"/>
  <c r="Q136" i="14" s="1"/>
  <c r="P136" i="14"/>
  <c r="N117" i="14"/>
  <c r="Q117" i="14" s="1"/>
  <c r="P117" i="14"/>
  <c r="N109" i="14"/>
  <c r="Q109" i="14" s="1"/>
  <c r="P109" i="14"/>
  <c r="N101" i="14"/>
  <c r="Q101" i="14" s="1"/>
  <c r="P101" i="14"/>
  <c r="N93" i="14"/>
  <c r="Q93" i="14" s="1"/>
  <c r="P93" i="14"/>
  <c r="N85" i="14"/>
  <c r="Q85" i="14" s="1"/>
  <c r="P85" i="14"/>
  <c r="N77" i="14"/>
  <c r="Q77" i="14" s="1"/>
  <c r="P77" i="14"/>
  <c r="N69" i="14"/>
  <c r="Q69" i="14" s="1"/>
  <c r="P69" i="14"/>
  <c r="N61" i="14"/>
  <c r="Q61" i="14" s="1"/>
  <c r="P61" i="14"/>
  <c r="N53" i="14"/>
  <c r="Q53" i="14" s="1"/>
  <c r="P53" i="14"/>
  <c r="N45" i="14"/>
  <c r="Q45" i="14" s="1"/>
  <c r="P45" i="14"/>
  <c r="N37" i="14"/>
  <c r="Q37" i="14" s="1"/>
  <c r="P37" i="14"/>
  <c r="N29" i="14"/>
  <c r="Q29" i="14" s="1"/>
  <c r="P29" i="14"/>
  <c r="N21" i="14"/>
  <c r="Q21" i="14" s="1"/>
  <c r="P21" i="14"/>
  <c r="P495" i="14"/>
  <c r="P487" i="14"/>
  <c r="P479" i="14"/>
  <c r="P471" i="14"/>
  <c r="P463" i="14"/>
  <c r="P455" i="14"/>
  <c r="P447" i="14"/>
  <c r="P439" i="14"/>
  <c r="P431" i="14"/>
  <c r="P423" i="14"/>
  <c r="P415" i="14"/>
  <c r="P399" i="14"/>
  <c r="P391" i="14"/>
  <c r="P383" i="14"/>
  <c r="P375" i="14"/>
  <c r="P367" i="14"/>
  <c r="P359" i="14"/>
  <c r="P351" i="14"/>
  <c r="P343" i="14"/>
  <c r="P335" i="14"/>
  <c r="P327" i="14"/>
  <c r="P319" i="14"/>
  <c r="P311" i="14"/>
  <c r="P303" i="14"/>
  <c r="P295" i="14"/>
  <c r="P287" i="14"/>
  <c r="P279" i="14"/>
  <c r="P271" i="14"/>
  <c r="P263" i="14"/>
  <c r="P255" i="14"/>
  <c r="P247" i="14"/>
  <c r="P239" i="14"/>
  <c r="P182" i="14"/>
  <c r="P171" i="14"/>
  <c r="P150" i="14"/>
  <c r="P139" i="14"/>
  <c r="P127" i="14"/>
  <c r="P114" i="14"/>
  <c r="P102" i="14"/>
  <c r="P89" i="14"/>
  <c r="P63" i="14"/>
  <c r="P50" i="14"/>
  <c r="P38" i="14"/>
  <c r="P25" i="14"/>
  <c r="N184" i="14"/>
  <c r="Q184" i="14" s="1"/>
  <c r="P184" i="14"/>
  <c r="N128" i="14"/>
  <c r="Q128" i="14" s="1"/>
  <c r="P128" i="14"/>
  <c r="N116" i="14"/>
  <c r="Q116" i="14" s="1"/>
  <c r="P116" i="14"/>
  <c r="N108" i="14"/>
  <c r="Q108" i="14" s="1"/>
  <c r="P108" i="14"/>
  <c r="N100" i="14"/>
  <c r="Q100" i="14" s="1"/>
  <c r="P100" i="14"/>
  <c r="N92" i="14"/>
  <c r="Q92" i="14" s="1"/>
  <c r="P92" i="14"/>
  <c r="N84" i="14"/>
  <c r="Q84" i="14" s="1"/>
  <c r="P84" i="14"/>
  <c r="N76" i="14"/>
  <c r="Q76" i="14" s="1"/>
  <c r="P76" i="14"/>
  <c r="N68" i="14"/>
  <c r="Q68" i="14" s="1"/>
  <c r="P68" i="14"/>
  <c r="N60" i="14"/>
  <c r="Q60" i="14" s="1"/>
  <c r="P60" i="14"/>
  <c r="N52" i="14"/>
  <c r="Q52" i="14" s="1"/>
  <c r="P52" i="14"/>
  <c r="N44" i="14"/>
  <c r="Q44" i="14" s="1"/>
  <c r="P44" i="14"/>
  <c r="N36" i="14"/>
  <c r="Q36" i="14" s="1"/>
  <c r="P36" i="14"/>
  <c r="N28" i="14"/>
  <c r="Q28" i="14" s="1"/>
  <c r="P28" i="14"/>
  <c r="N20" i="14"/>
  <c r="Q20" i="14" s="1"/>
  <c r="P20" i="14"/>
  <c r="P494" i="14"/>
  <c r="P486" i="14"/>
  <c r="P478" i="14"/>
  <c r="P470" i="14"/>
  <c r="P462" i="14"/>
  <c r="P454" i="14"/>
  <c r="P446" i="14"/>
  <c r="P438" i="14"/>
  <c r="P430" i="14"/>
  <c r="P422" i="14"/>
  <c r="P414" i="14"/>
  <c r="P406" i="14"/>
  <c r="P398" i="14"/>
  <c r="P390" i="14"/>
  <c r="P382" i="14"/>
  <c r="P374" i="14"/>
  <c r="P366" i="14"/>
  <c r="P358" i="14"/>
  <c r="P350" i="14"/>
  <c r="P342" i="14"/>
  <c r="P334" i="14"/>
  <c r="P326" i="14"/>
  <c r="P318" i="14"/>
  <c r="P310" i="14"/>
  <c r="P302" i="14"/>
  <c r="P294" i="14"/>
  <c r="P286" i="14"/>
  <c r="P270" i="14"/>
  <c r="P262" i="14"/>
  <c r="P254" i="14"/>
  <c r="P246" i="14"/>
  <c r="P238" i="14"/>
  <c r="P191" i="14"/>
  <c r="P180" i="14"/>
  <c r="P170" i="14"/>
  <c r="P159" i="14"/>
  <c r="P148" i="14"/>
  <c r="P138" i="14"/>
  <c r="P126" i="14"/>
  <c r="P113" i="14"/>
  <c r="P87" i="14"/>
  <c r="P74" i="14"/>
  <c r="P62" i="14"/>
  <c r="P49" i="14"/>
  <c r="P23" i="14"/>
  <c r="K473" i="30"/>
  <c r="Q473" i="30" s="1"/>
  <c r="K34" i="30"/>
  <c r="Q34" i="30" s="1"/>
  <c r="L127" i="37"/>
  <c r="M127" i="37" s="1"/>
  <c r="N127" i="37" s="1"/>
  <c r="Q71" i="37"/>
  <c r="L70" i="37"/>
  <c r="M70" i="37" s="1"/>
  <c r="AS65" i="37"/>
  <c r="L122" i="37"/>
  <c r="M122" i="37" s="1"/>
  <c r="N122" i="37" s="1"/>
  <c r="L83" i="37"/>
  <c r="M83" i="37" s="1"/>
  <c r="N83" i="37" s="1"/>
  <c r="L81" i="37"/>
  <c r="L98" i="37"/>
  <c r="AS91" i="37"/>
  <c r="L80" i="37"/>
  <c r="M80" i="37" s="1"/>
  <c r="L94" i="37"/>
  <c r="M94" i="37" s="1"/>
  <c r="Q343" i="30"/>
  <c r="M81" i="14"/>
  <c r="L196" i="30"/>
  <c r="M196" i="30" s="1"/>
  <c r="N196" i="30" s="1"/>
  <c r="O196" i="30" s="1"/>
  <c r="P196" i="30" s="1"/>
  <c r="L359" i="30"/>
  <c r="Q279" i="30"/>
  <c r="Q95" i="30"/>
  <c r="L510" i="30"/>
  <c r="M510" i="30" s="1"/>
  <c r="N510" i="30" s="1"/>
  <c r="O510" i="30" s="1"/>
  <c r="P510" i="30" s="1"/>
  <c r="Q301" i="30"/>
  <c r="Q228" i="30"/>
  <c r="M407" i="14"/>
  <c r="M176" i="14"/>
  <c r="L361" i="30"/>
  <c r="L317" i="30"/>
  <c r="L215" i="30"/>
  <c r="M215" i="30" s="1"/>
  <c r="N215" i="30" s="1"/>
  <c r="Q207" i="30"/>
  <c r="Q197" i="30"/>
  <c r="Q171" i="30"/>
  <c r="L103" i="30"/>
  <c r="M103" i="30" s="1"/>
  <c r="N103" i="30" s="1"/>
  <c r="O103" i="30" s="1"/>
  <c r="P103" i="30" s="1"/>
  <c r="M257" i="14"/>
  <c r="L380" i="30"/>
  <c r="L209" i="30"/>
  <c r="Q188" i="30"/>
  <c r="Q38" i="30"/>
  <c r="M485" i="14"/>
  <c r="Q339" i="30"/>
  <c r="L313" i="30"/>
  <c r="L312" i="30"/>
  <c r="Q67" i="30"/>
  <c r="M73" i="14"/>
  <c r="Q504" i="30"/>
  <c r="L79" i="30"/>
  <c r="L273" i="30"/>
  <c r="M278" i="14"/>
  <c r="L509" i="30"/>
  <c r="L420" i="30"/>
  <c r="Q411" i="30"/>
  <c r="Q391" i="30"/>
  <c r="Q371" i="30"/>
  <c r="Q347" i="30"/>
  <c r="Q212" i="30"/>
  <c r="L57" i="30"/>
  <c r="Q485" i="30"/>
  <c r="Q396" i="30"/>
  <c r="Q367" i="30"/>
  <c r="Q263" i="30"/>
  <c r="L168" i="30"/>
  <c r="L148" i="30"/>
  <c r="M148" i="30" s="1"/>
  <c r="N148" i="30" s="1"/>
  <c r="O148" i="30" s="1"/>
  <c r="P148" i="30" s="1"/>
  <c r="L476" i="30"/>
  <c r="L83" i="30"/>
  <c r="Q511" i="30"/>
  <c r="L478" i="30"/>
  <c r="M478" i="30" s="1"/>
  <c r="N478" i="30" s="1"/>
  <c r="O478" i="30" s="1"/>
  <c r="P478" i="30" s="1"/>
  <c r="L469" i="30"/>
  <c r="Q355" i="30"/>
  <c r="Q307" i="30"/>
  <c r="L295" i="30"/>
  <c r="Q176" i="30"/>
  <c r="Q111" i="30"/>
  <c r="L480" i="30"/>
  <c r="Q461" i="30"/>
  <c r="L460" i="30"/>
  <c r="M460" i="30" s="1"/>
  <c r="Q385" i="30"/>
  <c r="Q244" i="30"/>
  <c r="L199" i="30"/>
  <c r="L179" i="30"/>
  <c r="M179" i="30" s="1"/>
  <c r="N179" i="30" s="1"/>
  <c r="O179" i="30" s="1"/>
  <c r="L147" i="30"/>
  <c r="Q99" i="30"/>
  <c r="L61" i="30"/>
  <c r="M61" i="30" s="1"/>
  <c r="L496" i="30"/>
  <c r="M496" i="30" s="1"/>
  <c r="N496" i="30" s="1"/>
  <c r="O496" i="30" s="1"/>
  <c r="P496" i="30" s="1"/>
  <c r="L495" i="30"/>
  <c r="Q479" i="30"/>
  <c r="L287" i="30"/>
  <c r="L285" i="30"/>
  <c r="M285" i="30" s="1"/>
  <c r="Q277" i="30"/>
  <c r="L223" i="30"/>
  <c r="M223" i="30" s="1"/>
  <c r="N223" i="30" s="1"/>
  <c r="L220" i="30"/>
  <c r="L502" i="30"/>
  <c r="Q404" i="30"/>
  <c r="Q151" i="30"/>
  <c r="Q427" i="30"/>
  <c r="Q508" i="30"/>
  <c r="Q487" i="30"/>
  <c r="Q428" i="30"/>
  <c r="L351" i="30"/>
  <c r="Q237" i="30"/>
  <c r="L236" i="30"/>
  <c r="M236" i="30" s="1"/>
  <c r="N236" i="30" s="1"/>
  <c r="Q443" i="30"/>
  <c r="Q397" i="30"/>
  <c r="Q310" i="30"/>
  <c r="Q309" i="30"/>
  <c r="Q241" i="30"/>
  <c r="Q240" i="30"/>
  <c r="Q204" i="30"/>
  <c r="L451" i="30"/>
  <c r="M451" i="30" s="1"/>
  <c r="N451" i="30" s="1"/>
  <c r="O451" i="30" s="1"/>
  <c r="P451" i="30" s="1"/>
  <c r="Q163" i="30"/>
  <c r="Q119" i="30"/>
  <c r="L115" i="30"/>
  <c r="M115" i="30" s="1"/>
  <c r="Q100" i="30"/>
  <c r="Q75" i="30"/>
  <c r="L442" i="30"/>
  <c r="M442" i="30" s="1"/>
  <c r="N442" i="30" s="1"/>
  <c r="O442" i="30" s="1"/>
  <c r="P442" i="30" s="1"/>
  <c r="L434" i="30"/>
  <c r="M434" i="30" s="1"/>
  <c r="N434" i="30" s="1"/>
  <c r="O434" i="30" s="1"/>
  <c r="P434" i="30" s="1"/>
  <c r="Q342" i="30"/>
  <c r="L341" i="30"/>
  <c r="M341" i="30" s="1"/>
  <c r="Q333" i="30"/>
  <c r="L326" i="30"/>
  <c r="Q261" i="30"/>
  <c r="Q127" i="30"/>
  <c r="L116" i="30"/>
  <c r="Q76" i="30"/>
  <c r="L452" i="30"/>
  <c r="Q444" i="30"/>
  <c r="L403" i="30"/>
  <c r="M403" i="30" s="1"/>
  <c r="N403" i="30" s="1"/>
  <c r="O403" i="30" s="1"/>
  <c r="P403" i="30" s="1"/>
  <c r="Q366" i="30"/>
  <c r="L338" i="30"/>
  <c r="M338" i="30" s="1"/>
  <c r="N338" i="30" s="1"/>
  <c r="O338" i="30" s="1"/>
  <c r="P338" i="30" s="1"/>
  <c r="Q330" i="30"/>
  <c r="L322" i="30"/>
  <c r="Q257" i="30"/>
  <c r="Q245" i="30"/>
  <c r="L102" i="30"/>
  <c r="Q124" i="37"/>
  <c r="L124" i="37"/>
  <c r="Q116" i="37"/>
  <c r="L68" i="37"/>
  <c r="L32" i="37"/>
  <c r="M32" i="37" s="1"/>
  <c r="Q121" i="37"/>
  <c r="AS111" i="37"/>
  <c r="Q97" i="37"/>
  <c r="L92" i="37"/>
  <c r="L40" i="37"/>
  <c r="Q104" i="37"/>
  <c r="L58" i="37"/>
  <c r="M58" i="37" s="1"/>
  <c r="AS35" i="37"/>
  <c r="AS75" i="37"/>
  <c r="L77" i="37"/>
  <c r="L63" i="37"/>
  <c r="M63" i="37" s="1"/>
  <c r="L56" i="37"/>
  <c r="AS53" i="37"/>
  <c r="Q47" i="37"/>
  <c r="L24" i="37"/>
  <c r="M24" i="37" s="1"/>
  <c r="N24" i="37" s="1"/>
  <c r="O24" i="37" s="1"/>
  <c r="P24" i="37" s="1"/>
  <c r="L123" i="37"/>
  <c r="Q123" i="37"/>
  <c r="Q129" i="37"/>
  <c r="Q126" i="37"/>
  <c r="Q125" i="37"/>
  <c r="AS103" i="37"/>
  <c r="L109" i="37"/>
  <c r="Q109" i="37"/>
  <c r="L126" i="37"/>
  <c r="Q112" i="37"/>
  <c r="L112" i="37"/>
  <c r="L102" i="37"/>
  <c r="Q102" i="37"/>
  <c r="Q119" i="37"/>
  <c r="L119" i="37"/>
  <c r="L108" i="37"/>
  <c r="Q108" i="37"/>
  <c r="L93" i="37"/>
  <c r="M93" i="37" s="1"/>
  <c r="N93" i="37" s="1"/>
  <c r="O93" i="37" s="1"/>
  <c r="P93" i="37" s="1"/>
  <c r="Q75" i="37"/>
  <c r="L75" i="37"/>
  <c r="L129" i="37"/>
  <c r="Q114" i="37"/>
  <c r="Q113" i="37"/>
  <c r="L113" i="37"/>
  <c r="L101" i="37"/>
  <c r="M101" i="37" s="1"/>
  <c r="N101" i="37" s="1"/>
  <c r="O101" i="37" s="1"/>
  <c r="P101" i="37" s="1"/>
  <c r="AD101" i="37" s="1"/>
  <c r="Q101" i="37"/>
  <c r="Q120" i="37"/>
  <c r="Q117" i="37"/>
  <c r="Q91" i="37"/>
  <c r="L91" i="37"/>
  <c r="M91" i="37" s="1"/>
  <c r="N91" i="37" s="1"/>
  <c r="O91" i="37" s="1"/>
  <c r="P91" i="37" s="1"/>
  <c r="L53" i="37"/>
  <c r="M53" i="37" s="1"/>
  <c r="N53" i="37" s="1"/>
  <c r="O53" i="37" s="1"/>
  <c r="P53" i="37" s="1"/>
  <c r="Q53" i="37"/>
  <c r="L44" i="37"/>
  <c r="M44" i="37" s="1"/>
  <c r="N44" i="37" s="1"/>
  <c r="O44" i="37" s="1"/>
  <c r="P44" i="37" s="1"/>
  <c r="U44" i="37" s="1"/>
  <c r="Q44" i="37"/>
  <c r="L23" i="37"/>
  <c r="M23" i="37" s="1"/>
  <c r="N23" i="37" s="1"/>
  <c r="O23" i="37" s="1"/>
  <c r="P23" i="37" s="1"/>
  <c r="Q23" i="37"/>
  <c r="L111" i="37"/>
  <c r="L110" i="37"/>
  <c r="Q110" i="37"/>
  <c r="L90" i="37"/>
  <c r="Q90" i="37"/>
  <c r="Q77" i="37"/>
  <c r="L74" i="37"/>
  <c r="Q74" i="37"/>
  <c r="Q122" i="37"/>
  <c r="L100" i="37"/>
  <c r="Q100" i="37"/>
  <c r="Q92" i="37"/>
  <c r="Q79" i="37"/>
  <c r="L79" i="37"/>
  <c r="Q127" i="37"/>
  <c r="L62" i="37"/>
  <c r="M62" i="37" s="1"/>
  <c r="N62" i="37" s="1"/>
  <c r="O62" i="37" s="1"/>
  <c r="P62" i="37" s="1"/>
  <c r="Q62" i="37"/>
  <c r="L89" i="37"/>
  <c r="Q89" i="37"/>
  <c r="L71" i="37"/>
  <c r="Q51" i="37"/>
  <c r="L51" i="37"/>
  <c r="M51" i="37" s="1"/>
  <c r="N51" i="37" s="1"/>
  <c r="O51" i="37" s="1"/>
  <c r="P51" i="37" s="1"/>
  <c r="AS82" i="37"/>
  <c r="Q95" i="37"/>
  <c r="L95" i="37"/>
  <c r="L50" i="37"/>
  <c r="M50" i="37" s="1"/>
  <c r="N50" i="37" s="1"/>
  <c r="O50" i="37" s="1"/>
  <c r="P50" i="37" s="1"/>
  <c r="Q50" i="37"/>
  <c r="Q88" i="37"/>
  <c r="Q86" i="37"/>
  <c r="L86" i="37"/>
  <c r="AS78" i="37"/>
  <c r="AS67" i="37"/>
  <c r="Q98" i="37"/>
  <c r="L97" i="37"/>
  <c r="Q76" i="37"/>
  <c r="L76" i="37"/>
  <c r="L73" i="37"/>
  <c r="Q73" i="37"/>
  <c r="L64" i="37"/>
  <c r="Q64" i="37"/>
  <c r="Q94" i="37"/>
  <c r="Q72" i="37"/>
  <c r="L72" i="37"/>
  <c r="AS54" i="37"/>
  <c r="L43" i="37"/>
  <c r="M43" i="37" s="1"/>
  <c r="N43" i="37" s="1"/>
  <c r="O43" i="37" s="1"/>
  <c r="P43" i="37" s="1"/>
  <c r="Q43" i="37"/>
  <c r="Q39" i="37"/>
  <c r="L39" i="37"/>
  <c r="L55" i="37"/>
  <c r="Q55" i="37"/>
  <c r="Q52" i="37"/>
  <c r="L52" i="37"/>
  <c r="L59" i="37"/>
  <c r="Q59" i="37"/>
  <c r="AS38" i="37"/>
  <c r="L49" i="37"/>
  <c r="Q49" i="37"/>
  <c r="L41" i="37"/>
  <c r="Q41" i="37"/>
  <c r="L66" i="37"/>
  <c r="Q66" i="37"/>
  <c r="Q65" i="37"/>
  <c r="L65" i="37"/>
  <c r="Q58" i="37"/>
  <c r="L47" i="37"/>
  <c r="Q35" i="37"/>
  <c r="L35" i="37"/>
  <c r="AS48" i="37"/>
  <c r="AS42" i="37"/>
  <c r="AS41" i="37"/>
  <c r="Q45" i="37"/>
  <c r="M27" i="37"/>
  <c r="Q46" i="37"/>
  <c r="L46" i="37"/>
  <c r="L31" i="37"/>
  <c r="Q31" i="37"/>
  <c r="Q40" i="37"/>
  <c r="L34" i="37"/>
  <c r="Q34" i="37"/>
  <c r="L26" i="37"/>
  <c r="Q26" i="37"/>
  <c r="Q24" i="37"/>
  <c r="Q27" i="37"/>
  <c r="L445" i="30"/>
  <c r="M445" i="30" s="1"/>
  <c r="N445" i="30" s="1"/>
  <c r="O445" i="30" s="1"/>
  <c r="P445" i="30" s="1"/>
  <c r="L435" i="30"/>
  <c r="M435" i="30" s="1"/>
  <c r="N435" i="30" s="1"/>
  <c r="O435" i="30" s="1"/>
  <c r="P435" i="30" s="1"/>
  <c r="Q435" i="30"/>
  <c r="AS463" i="30"/>
  <c r="Q503" i="30"/>
  <c r="L503" i="30"/>
  <c r="Q471" i="30"/>
  <c r="L455" i="30"/>
  <c r="M455" i="30" s="1"/>
  <c r="N455" i="30" s="1"/>
  <c r="O455" i="30" s="1"/>
  <c r="P455" i="30" s="1"/>
  <c r="Q512" i="30"/>
  <c r="Q509" i="30"/>
  <c r="Q496" i="30"/>
  <c r="Q477" i="30"/>
  <c r="L477" i="30"/>
  <c r="L512" i="30"/>
  <c r="Q468" i="30"/>
  <c r="L468" i="30"/>
  <c r="Q436" i="30"/>
  <c r="Q421" i="30"/>
  <c r="L421" i="30"/>
  <c r="Q387" i="30"/>
  <c r="L387" i="30"/>
  <c r="AS445" i="30"/>
  <c r="L419" i="30"/>
  <c r="L413" i="30"/>
  <c r="Q460" i="30"/>
  <c r="Q420" i="30"/>
  <c r="L369" i="30"/>
  <c r="M369" i="30" s="1"/>
  <c r="N369" i="30" s="1"/>
  <c r="O369" i="30" s="1"/>
  <c r="P369" i="30" s="1"/>
  <c r="Q369" i="30"/>
  <c r="L411" i="30"/>
  <c r="Q405" i="30"/>
  <c r="L405" i="30"/>
  <c r="Q437" i="30"/>
  <c r="L437" i="30"/>
  <c r="Q338" i="30"/>
  <c r="L366" i="30"/>
  <c r="Q328" i="30"/>
  <c r="L328" i="30"/>
  <c r="L315" i="30"/>
  <c r="Q315" i="30"/>
  <c r="L375" i="30"/>
  <c r="Q318" i="30"/>
  <c r="AS372" i="30"/>
  <c r="Q358" i="30"/>
  <c r="Q314" i="30"/>
  <c r="L314" i="30"/>
  <c r="L358" i="30"/>
  <c r="Q375" i="30"/>
  <c r="L364" i="30"/>
  <c r="Q303" i="30"/>
  <c r="Q341" i="30"/>
  <c r="L343" i="30"/>
  <c r="L303" i="30"/>
  <c r="L309" i="30"/>
  <c r="L301" i="30"/>
  <c r="Q290" i="30"/>
  <c r="L290" i="30"/>
  <c r="L304" i="30"/>
  <c r="Q287" i="30"/>
  <c r="L265" i="30"/>
  <c r="AS293" i="30"/>
  <c r="AS283" i="30"/>
  <c r="Q281" i="30"/>
  <c r="L281" i="30"/>
  <c r="Q236" i="30"/>
  <c r="L201" i="30"/>
  <c r="Q201" i="30"/>
  <c r="Q225" i="30"/>
  <c r="Q213" i="30"/>
  <c r="L197" i="30"/>
  <c r="Q231" i="30"/>
  <c r="L225" i="30"/>
  <c r="Q191" i="30"/>
  <c r="L191" i="30"/>
  <c r="L213" i="30"/>
  <c r="L181" i="30"/>
  <c r="Q181" i="30"/>
  <c r="Q158" i="30"/>
  <c r="Q193" i="30"/>
  <c r="L193" i="30"/>
  <c r="L176" i="30"/>
  <c r="Q167" i="30"/>
  <c r="L167" i="30"/>
  <c r="Q155" i="30"/>
  <c r="L155" i="30"/>
  <c r="Q124" i="30"/>
  <c r="L124" i="30"/>
  <c r="L139" i="30"/>
  <c r="AS134" i="30"/>
  <c r="AS126" i="30"/>
  <c r="Q140" i="30"/>
  <c r="L140" i="30"/>
  <c r="Q115" i="30"/>
  <c r="Q33" i="30"/>
  <c r="L33" i="30"/>
  <c r="M33" i="30" s="1"/>
  <c r="N33" i="30" s="1"/>
  <c r="O33" i="30" s="1"/>
  <c r="P33" i="30" s="1"/>
  <c r="L71" i="30"/>
  <c r="M71" i="30" s="1"/>
  <c r="N71" i="30" s="1"/>
  <c r="O71" i="30" s="1"/>
  <c r="P71" i="30" s="1"/>
  <c r="Q71" i="30"/>
  <c r="L87" i="30"/>
  <c r="Q87" i="30"/>
  <c r="L95" i="30"/>
  <c r="AS68" i="30"/>
  <c r="Q58" i="30"/>
  <c r="L58" i="30"/>
  <c r="Q79" i="30"/>
  <c r="AS59" i="30"/>
  <c r="L38" i="30"/>
  <c r="Q57" i="30"/>
  <c r="L104" i="30" l="1"/>
  <c r="Q84" i="30"/>
  <c r="Q233" i="30"/>
  <c r="L50" i="30"/>
  <c r="M50" i="30" s="1"/>
  <c r="N50" i="30" s="1"/>
  <c r="O50" i="30" s="1"/>
  <c r="P50" i="30" s="1"/>
  <c r="Q348" i="30"/>
  <c r="Q377" i="30"/>
  <c r="Q271" i="30"/>
  <c r="Q46" i="30"/>
  <c r="Q238" i="30"/>
  <c r="Q470" i="30"/>
  <c r="L185" i="30"/>
  <c r="Q501" i="30"/>
  <c r="Q306" i="30"/>
  <c r="Q393" i="30"/>
  <c r="L493" i="30"/>
  <c r="M493" i="30" s="1"/>
  <c r="N493" i="30" s="1"/>
  <c r="O493" i="30" s="1"/>
  <c r="P493" i="30" s="1"/>
  <c r="L249" i="30"/>
  <c r="M249" i="30" s="1"/>
  <c r="N249" i="30" s="1"/>
  <c r="O249" i="30" s="1"/>
  <c r="P249" i="30" s="1"/>
  <c r="L412" i="30"/>
  <c r="L87" i="37"/>
  <c r="Q87" i="37"/>
  <c r="L60" i="30"/>
  <c r="M60" i="30" s="1"/>
  <c r="N60" i="30" s="1"/>
  <c r="O60" i="30" s="1"/>
  <c r="P60" i="30" s="1"/>
  <c r="Q86" i="30"/>
  <c r="L96" i="30"/>
  <c r="L224" i="30"/>
  <c r="M224" i="30" s="1"/>
  <c r="Q432" i="30"/>
  <c r="L210" i="30"/>
  <c r="Q178" i="30"/>
  <c r="L136" i="30"/>
  <c r="M136" i="30" s="1"/>
  <c r="Q200" i="30"/>
  <c r="L288" i="30"/>
  <c r="M288" i="30" s="1"/>
  <c r="Q274" i="30"/>
  <c r="L449" i="30"/>
  <c r="M449" i="30" s="1"/>
  <c r="Q438" i="30"/>
  <c r="R51" i="20"/>
  <c r="L113" i="30"/>
  <c r="M113" i="30" s="1"/>
  <c r="L335" i="30"/>
  <c r="M335" i="30" s="1"/>
  <c r="Q195" i="30"/>
  <c r="Q90" i="30"/>
  <c r="Q78" i="30"/>
  <c r="Q401" i="30"/>
  <c r="L184" i="30"/>
  <c r="M184" i="30" s="1"/>
  <c r="L43" i="30"/>
  <c r="M43" i="30" s="1"/>
  <c r="Q57" i="37"/>
  <c r="Q206" i="30"/>
  <c r="L337" i="30"/>
  <c r="M337" i="30" s="1"/>
  <c r="M98" i="37"/>
  <c r="Z496" i="30"/>
  <c r="X24" i="37"/>
  <c r="L298" i="30"/>
  <c r="M298" i="30" s="1"/>
  <c r="Q120" i="30"/>
  <c r="Q506" i="30"/>
  <c r="L497" i="30"/>
  <c r="M497" i="30" s="1"/>
  <c r="L174" i="30"/>
  <c r="M174" i="30" s="1"/>
  <c r="L35" i="30"/>
  <c r="M35" i="30" s="1"/>
  <c r="L70" i="30"/>
  <c r="M70" i="30" s="1"/>
  <c r="L226" i="30"/>
  <c r="M226" i="30" s="1"/>
  <c r="N226" i="30" s="1"/>
  <c r="O226" i="30" s="1"/>
  <c r="P226" i="30" s="1"/>
  <c r="L53" i="30"/>
  <c r="M53" i="30" s="1"/>
  <c r="L256" i="30"/>
  <c r="M256" i="30" s="1"/>
  <c r="L280" i="30"/>
  <c r="M280" i="30" s="1"/>
  <c r="L402" i="30"/>
  <c r="M402" i="30" s="1"/>
  <c r="T496" i="30"/>
  <c r="Z196" i="30"/>
  <c r="AL50" i="30"/>
  <c r="L186" i="30"/>
  <c r="M186" i="30" s="1"/>
  <c r="L211" i="30"/>
  <c r="M211" i="30" s="1"/>
  <c r="Q77" i="30"/>
  <c r="Q160" i="30"/>
  <c r="L101" i="30"/>
  <c r="M101" i="30" s="1"/>
  <c r="N101" i="30" s="1"/>
  <c r="O101" i="30" s="1"/>
  <c r="P101" i="30" s="1"/>
  <c r="W101" i="30" s="1"/>
  <c r="L34" i="30"/>
  <c r="M34" i="30" s="1"/>
  <c r="L382" i="30"/>
  <c r="M382" i="30" s="1"/>
  <c r="L352" i="30"/>
  <c r="M352" i="30" s="1"/>
  <c r="N352" i="30" s="1"/>
  <c r="O352" i="30" s="1"/>
  <c r="P352" i="30" s="1"/>
  <c r="L123" i="30"/>
  <c r="M123" i="30" s="1"/>
  <c r="L146" i="30"/>
  <c r="M146" i="30" s="1"/>
  <c r="N146" i="30" s="1"/>
  <c r="O146" i="30" s="1"/>
  <c r="P146" i="30" s="1"/>
  <c r="Q262" i="30"/>
  <c r="Q286" i="30"/>
  <c r="L417" i="30"/>
  <c r="M417" i="30" s="1"/>
  <c r="Q459" i="30"/>
  <c r="L208" i="30"/>
  <c r="M208" i="30" s="1"/>
  <c r="N208" i="30" s="1"/>
  <c r="L37" i="30"/>
  <c r="M37" i="30" s="1"/>
  <c r="Q450" i="30"/>
  <c r="L423" i="30"/>
  <c r="M423" i="30" s="1"/>
  <c r="R21" i="20"/>
  <c r="L85" i="30"/>
  <c r="M85" i="30" s="1"/>
  <c r="L264" i="30"/>
  <c r="M264" i="30" s="1"/>
  <c r="N264" i="30" s="1"/>
  <c r="O264" i="30" s="1"/>
  <c r="P264" i="30" s="1"/>
  <c r="AA264" i="30" s="1"/>
  <c r="L498" i="30"/>
  <c r="M498" i="30" s="1"/>
  <c r="L72" i="30"/>
  <c r="M72" i="30" s="1"/>
  <c r="R57" i="20"/>
  <c r="Q219" i="30"/>
  <c r="Q284" i="30"/>
  <c r="M120" i="37"/>
  <c r="N120" i="37" s="1"/>
  <c r="O120" i="37" s="1"/>
  <c r="P120" i="37" s="1"/>
  <c r="AG50" i="30"/>
  <c r="Q36" i="30"/>
  <c r="Q332" i="30"/>
  <c r="AK496" i="30"/>
  <c r="Q474" i="30"/>
  <c r="L302" i="30"/>
  <c r="M302" i="30" s="1"/>
  <c r="N302" i="30" s="1"/>
  <c r="O302" i="30" s="1"/>
  <c r="P302" i="30" s="1"/>
  <c r="L105" i="30"/>
  <c r="M105" i="30" s="1"/>
  <c r="N105" i="30" s="1"/>
  <c r="O105" i="30" s="1"/>
  <c r="P105" i="30" s="1"/>
  <c r="Q282" i="30"/>
  <c r="R77" i="20"/>
  <c r="R27" i="20"/>
  <c r="R58" i="20"/>
  <c r="P33" i="20"/>
  <c r="S33" i="20" s="1"/>
  <c r="P99" i="20"/>
  <c r="S99" i="20" s="1"/>
  <c r="R90" i="20"/>
  <c r="F13" i="32"/>
  <c r="Q190" i="30"/>
  <c r="S496" i="30"/>
  <c r="Q98" i="30"/>
  <c r="Q399" i="30"/>
  <c r="Q63" i="30"/>
  <c r="L162" i="30"/>
  <c r="M162" i="30" s="1"/>
  <c r="L187" i="30"/>
  <c r="M187" i="30" s="1"/>
  <c r="N187" i="30" s="1"/>
  <c r="O187" i="30" s="1"/>
  <c r="P187" i="30" s="1"/>
  <c r="L267" i="30"/>
  <c r="M267" i="30" s="1"/>
  <c r="Q272" i="30"/>
  <c r="Q433" i="30"/>
  <c r="Q291" i="30"/>
  <c r="Q235" i="30"/>
  <c r="L489" i="30"/>
  <c r="M489" i="30" s="1"/>
  <c r="AM496" i="30"/>
  <c r="R18" i="20"/>
  <c r="P12" i="20"/>
  <c r="S12" i="20" s="1"/>
  <c r="R12" i="20"/>
  <c r="P47" i="20"/>
  <c r="S47" i="20" s="1"/>
  <c r="R47" i="20"/>
  <c r="P81" i="20"/>
  <c r="S81" i="20" s="1"/>
  <c r="R81" i="20"/>
  <c r="P86" i="20"/>
  <c r="S86" i="20" s="1"/>
  <c r="R86" i="20"/>
  <c r="P20" i="20"/>
  <c r="S20" i="20" s="1"/>
  <c r="R20" i="20"/>
  <c r="P54" i="20"/>
  <c r="S54" i="20" s="1"/>
  <c r="R54" i="20"/>
  <c r="P82" i="20"/>
  <c r="S82" i="20" s="1"/>
  <c r="R82" i="20"/>
  <c r="P23" i="20"/>
  <c r="S23" i="20" s="1"/>
  <c r="R23" i="20"/>
  <c r="P36" i="20"/>
  <c r="S36" i="20" s="1"/>
  <c r="R36" i="20"/>
  <c r="P64" i="20"/>
  <c r="S64" i="20" s="1"/>
  <c r="R64" i="20"/>
  <c r="P24" i="20"/>
  <c r="S24" i="20" s="1"/>
  <c r="R24" i="20"/>
  <c r="P46" i="20"/>
  <c r="S46" i="20" s="1"/>
  <c r="R46" i="20"/>
  <c r="P88" i="20"/>
  <c r="S88" i="20" s="1"/>
  <c r="R88" i="20"/>
  <c r="P78" i="20"/>
  <c r="S78" i="20" s="1"/>
  <c r="R78" i="20"/>
  <c r="P53" i="20"/>
  <c r="S53" i="20" s="1"/>
  <c r="R53" i="20"/>
  <c r="P14" i="20"/>
  <c r="S14" i="20" s="1"/>
  <c r="R14" i="20"/>
  <c r="P49" i="20"/>
  <c r="S49" i="20" s="1"/>
  <c r="R49" i="20"/>
  <c r="P76" i="20"/>
  <c r="S76" i="20" s="1"/>
  <c r="R76" i="20"/>
  <c r="P50" i="20"/>
  <c r="S50" i="20" s="1"/>
  <c r="R50" i="20"/>
  <c r="P84" i="20"/>
  <c r="S84" i="20" s="1"/>
  <c r="R84" i="20"/>
  <c r="P65" i="20"/>
  <c r="S65" i="20" s="1"/>
  <c r="R65" i="20"/>
  <c r="P94" i="20"/>
  <c r="S94" i="20" s="1"/>
  <c r="R94" i="20"/>
  <c r="P19" i="20"/>
  <c r="S19" i="20" s="1"/>
  <c r="R19" i="20"/>
  <c r="P89" i="20"/>
  <c r="S89" i="20" s="1"/>
  <c r="R89" i="20"/>
  <c r="P60" i="20"/>
  <c r="S60" i="20" s="1"/>
  <c r="R60" i="20"/>
  <c r="P97" i="20"/>
  <c r="S97" i="20" s="1"/>
  <c r="R97" i="20"/>
  <c r="P72" i="20"/>
  <c r="S72" i="20" s="1"/>
  <c r="R72" i="20"/>
  <c r="P16" i="20"/>
  <c r="S16" i="20" s="1"/>
  <c r="R16" i="20"/>
  <c r="P43" i="20"/>
  <c r="S43" i="20" s="1"/>
  <c r="R43" i="20"/>
  <c r="P85" i="20"/>
  <c r="S85" i="20" s="1"/>
  <c r="R85" i="20"/>
  <c r="P31" i="20"/>
  <c r="S31" i="20" s="1"/>
  <c r="R31" i="20"/>
  <c r="P25" i="20"/>
  <c r="S25" i="20" s="1"/>
  <c r="R25" i="20"/>
  <c r="P95" i="20"/>
  <c r="S95" i="20" s="1"/>
  <c r="R95" i="20"/>
  <c r="P59" i="20"/>
  <c r="S59" i="20" s="1"/>
  <c r="R59" i="20"/>
  <c r="P55" i="20"/>
  <c r="S55" i="20" s="1"/>
  <c r="R55" i="20"/>
  <c r="P83" i="20"/>
  <c r="S83" i="20" s="1"/>
  <c r="R83" i="20"/>
  <c r="P28" i="20"/>
  <c r="S28" i="20" s="1"/>
  <c r="R28" i="20"/>
  <c r="P56" i="20"/>
  <c r="S56" i="20" s="1"/>
  <c r="R56" i="20"/>
  <c r="P91" i="20"/>
  <c r="S91" i="20" s="1"/>
  <c r="R91" i="20"/>
  <c r="P37" i="20"/>
  <c r="S37" i="20" s="1"/>
  <c r="R37" i="20"/>
  <c r="P73" i="20"/>
  <c r="S73" i="20" s="1"/>
  <c r="R73" i="20"/>
  <c r="P100" i="20"/>
  <c r="S100" i="20" s="1"/>
  <c r="R100" i="20"/>
  <c r="P26" i="20"/>
  <c r="S26" i="20" s="1"/>
  <c r="R26" i="20"/>
  <c r="P96" i="20"/>
  <c r="S96" i="20" s="1"/>
  <c r="R96" i="20"/>
  <c r="P40" i="20"/>
  <c r="S40" i="20" s="1"/>
  <c r="R40" i="20"/>
  <c r="P68" i="20"/>
  <c r="S68" i="20" s="1"/>
  <c r="R68" i="20"/>
  <c r="P22" i="20"/>
  <c r="S22" i="20" s="1"/>
  <c r="R22" i="20"/>
  <c r="P63" i="20"/>
  <c r="S63" i="20" s="1"/>
  <c r="R63" i="20"/>
  <c r="P92" i="20"/>
  <c r="S92" i="20" s="1"/>
  <c r="R92" i="20"/>
  <c r="P32" i="20"/>
  <c r="S32" i="20" s="1"/>
  <c r="R32" i="20"/>
  <c r="P66" i="20"/>
  <c r="S66" i="20" s="1"/>
  <c r="R66" i="20"/>
  <c r="P101" i="20"/>
  <c r="S101" i="20" s="1"/>
  <c r="R101" i="20"/>
  <c r="P67" i="20"/>
  <c r="S67" i="20" s="1"/>
  <c r="R67" i="20"/>
  <c r="P34" i="20"/>
  <c r="S34" i="20" s="1"/>
  <c r="R34" i="20"/>
  <c r="P61" i="20"/>
  <c r="S61" i="20" s="1"/>
  <c r="R61" i="20"/>
  <c r="P35" i="20"/>
  <c r="S35" i="20" s="1"/>
  <c r="R35" i="20"/>
  <c r="P62" i="20"/>
  <c r="S62" i="20" s="1"/>
  <c r="R62" i="20"/>
  <c r="P45" i="20"/>
  <c r="S45" i="20" s="1"/>
  <c r="R45" i="20"/>
  <c r="P79" i="20"/>
  <c r="S79" i="20" s="1"/>
  <c r="R79" i="20"/>
  <c r="P71" i="20"/>
  <c r="S71" i="20" s="1"/>
  <c r="R71" i="20"/>
  <c r="P17" i="20"/>
  <c r="S17" i="20" s="1"/>
  <c r="R17" i="20"/>
  <c r="P39" i="20"/>
  <c r="S39" i="20" s="1"/>
  <c r="R39" i="20"/>
  <c r="P74" i="20"/>
  <c r="S74" i="20" s="1"/>
  <c r="R74" i="20"/>
  <c r="P44" i="20"/>
  <c r="S44" i="20" s="1"/>
  <c r="R44" i="20"/>
  <c r="P13" i="20"/>
  <c r="S13" i="20" s="1"/>
  <c r="R13" i="20"/>
  <c r="P48" i="20"/>
  <c r="S48" i="20" s="1"/>
  <c r="R48" i="20"/>
  <c r="P75" i="20"/>
  <c r="S75" i="20" s="1"/>
  <c r="R75" i="20"/>
  <c r="P29" i="20"/>
  <c r="S29" i="20" s="1"/>
  <c r="R29" i="20"/>
  <c r="P38" i="20"/>
  <c r="S38" i="20" s="1"/>
  <c r="R38" i="20"/>
  <c r="P80" i="20"/>
  <c r="S80" i="20" s="1"/>
  <c r="R80" i="20"/>
  <c r="P30" i="20"/>
  <c r="S30" i="20" s="1"/>
  <c r="R30" i="20"/>
  <c r="P41" i="20"/>
  <c r="S41" i="20" s="1"/>
  <c r="R41" i="20"/>
  <c r="P69" i="20"/>
  <c r="S69" i="20" s="1"/>
  <c r="R69" i="20"/>
  <c r="P15" i="20"/>
  <c r="S15" i="20" s="1"/>
  <c r="R15" i="20"/>
  <c r="P42" i="20"/>
  <c r="S42" i="20" s="1"/>
  <c r="R42" i="20"/>
  <c r="P70" i="20"/>
  <c r="S70" i="20" s="1"/>
  <c r="R70" i="20"/>
  <c r="P52" i="20"/>
  <c r="S52" i="20" s="1"/>
  <c r="R52" i="20"/>
  <c r="P87" i="20"/>
  <c r="S87" i="20" s="1"/>
  <c r="R87" i="20"/>
  <c r="P93" i="20"/>
  <c r="S93" i="20" s="1"/>
  <c r="R93" i="20"/>
  <c r="AI53" i="37"/>
  <c r="S53" i="37"/>
  <c r="AO53" i="37"/>
  <c r="T53" i="37"/>
  <c r="Q130" i="37"/>
  <c r="V53" i="37"/>
  <c r="AM53" i="37"/>
  <c r="M117" i="37"/>
  <c r="AC53" i="37"/>
  <c r="W53" i="37"/>
  <c r="L246" i="30"/>
  <c r="M246" i="30" s="1"/>
  <c r="Q268" i="30"/>
  <c r="Q48" i="30"/>
  <c r="Q170" i="30"/>
  <c r="L441" i="30"/>
  <c r="M441" i="30" s="1"/>
  <c r="Q55" i="30"/>
  <c r="L117" i="30"/>
  <c r="M117" i="30" s="1"/>
  <c r="V200" i="30"/>
  <c r="O122" i="37"/>
  <c r="P122" i="37" s="1"/>
  <c r="M130" i="37"/>
  <c r="N130" i="37" s="1"/>
  <c r="O130" i="37" s="1"/>
  <c r="P130" i="37" s="1"/>
  <c r="L473" i="30"/>
  <c r="M473" i="30" s="1"/>
  <c r="AK43" i="37"/>
  <c r="X43" i="37"/>
  <c r="AE44" i="37"/>
  <c r="Z53" i="37"/>
  <c r="AK53" i="37"/>
  <c r="U43" i="37"/>
  <c r="AN43" i="37"/>
  <c r="U62" i="37"/>
  <c r="AE43" i="37"/>
  <c r="Z44" i="37"/>
  <c r="L96" i="37"/>
  <c r="M96" i="37" s="1"/>
  <c r="N96" i="37" s="1"/>
  <c r="O96" i="37" s="1"/>
  <c r="P96" i="37" s="1"/>
  <c r="AI96" i="37" s="1"/>
  <c r="AD43" i="37"/>
  <c r="AI44" i="37"/>
  <c r="AP44" i="37"/>
  <c r="AO43" i="37"/>
  <c r="V50" i="37"/>
  <c r="Y44" i="37"/>
  <c r="S125" i="37"/>
  <c r="AG43" i="37"/>
  <c r="R43" i="37"/>
  <c r="V44" i="37"/>
  <c r="Z43" i="37"/>
  <c r="T43" i="37"/>
  <c r="AD44" i="37"/>
  <c r="AC44" i="37"/>
  <c r="N278" i="14"/>
  <c r="Q278" i="14" s="1"/>
  <c r="P278" i="14"/>
  <c r="N73" i="14"/>
  <c r="Q73" i="14" s="1"/>
  <c r="P73" i="14"/>
  <c r="N81" i="14"/>
  <c r="Q81" i="14" s="1"/>
  <c r="P81" i="14"/>
  <c r="N485" i="14"/>
  <c r="Q485" i="14" s="1"/>
  <c r="P485" i="14"/>
  <c r="N257" i="14"/>
  <c r="Q257" i="14" s="1"/>
  <c r="P257" i="14"/>
  <c r="N176" i="14"/>
  <c r="Q176" i="14" s="1"/>
  <c r="P176" i="14"/>
  <c r="N407" i="14"/>
  <c r="Q407" i="14" s="1"/>
  <c r="P407" i="14"/>
  <c r="AC196" i="30"/>
  <c r="AN496" i="30"/>
  <c r="AB496" i="30"/>
  <c r="AK196" i="30"/>
  <c r="AK255" i="30"/>
  <c r="AL496" i="30"/>
  <c r="Y496" i="30"/>
  <c r="AD496" i="30"/>
  <c r="AO496" i="30"/>
  <c r="AA496" i="30"/>
  <c r="V496" i="30"/>
  <c r="AP496" i="30"/>
  <c r="AF496" i="30"/>
  <c r="AC496" i="30"/>
  <c r="X200" i="30"/>
  <c r="AH496" i="30"/>
  <c r="X496" i="30"/>
  <c r="U496" i="30"/>
  <c r="AJ255" i="30"/>
  <c r="R496" i="30"/>
  <c r="AE496" i="30"/>
  <c r="X120" i="37"/>
  <c r="AG50" i="37"/>
  <c r="X44" i="37"/>
  <c r="AM44" i="37"/>
  <c r="AK44" i="37"/>
  <c r="AF53" i="37"/>
  <c r="AD53" i="37"/>
  <c r="AB91" i="37"/>
  <c r="AC120" i="37"/>
  <c r="AK50" i="37"/>
  <c r="AN44" i="37"/>
  <c r="W44" i="37"/>
  <c r="AJ44" i="37"/>
  <c r="AC91" i="37"/>
  <c r="Y43" i="37"/>
  <c r="AA43" i="37"/>
  <c r="AJ50" i="37"/>
  <c r="AF44" i="37"/>
  <c r="S44" i="37"/>
  <c r="AO44" i="37"/>
  <c r="AB44" i="37"/>
  <c r="R53" i="37"/>
  <c r="AP43" i="37"/>
  <c r="V43" i="37"/>
  <c r="AL50" i="37"/>
  <c r="AH44" i="37"/>
  <c r="AL44" i="37"/>
  <c r="AG44" i="37"/>
  <c r="T44" i="37"/>
  <c r="X53" i="37"/>
  <c r="AB53" i="37"/>
  <c r="AP50" i="37"/>
  <c r="AA44" i="37"/>
  <c r="R44" i="37"/>
  <c r="Q56" i="37"/>
  <c r="AJ43" i="37"/>
  <c r="W43" i="37"/>
  <c r="L104" i="37"/>
  <c r="M104" i="37" s="1"/>
  <c r="AI62" i="37"/>
  <c r="AJ51" i="37"/>
  <c r="AD24" i="37"/>
  <c r="AM24" i="37"/>
  <c r="AC43" i="37"/>
  <c r="AH43" i="37"/>
  <c r="AB43" i="37"/>
  <c r="W50" i="37"/>
  <c r="AF51" i="37"/>
  <c r="AJ62" i="37"/>
  <c r="AB23" i="37"/>
  <c r="AA91" i="37"/>
  <c r="T93" i="37"/>
  <c r="Q83" i="37"/>
  <c r="Q81" i="37"/>
  <c r="AE51" i="37"/>
  <c r="AL120" i="37"/>
  <c r="Q70" i="37"/>
  <c r="R51" i="37"/>
  <c r="Q63" i="37"/>
  <c r="AN120" i="37"/>
  <c r="Q32" i="37"/>
  <c r="AF24" i="37"/>
  <c r="Q80" i="37"/>
  <c r="AL43" i="37"/>
  <c r="AI43" i="37"/>
  <c r="AF43" i="37"/>
  <c r="AB50" i="37"/>
  <c r="AC51" i="37"/>
  <c r="AE53" i="37"/>
  <c r="AH53" i="37"/>
  <c r="AO91" i="37"/>
  <c r="AK120" i="37"/>
  <c r="AM101" i="37"/>
  <c r="AF196" i="30"/>
  <c r="X196" i="30"/>
  <c r="AJ196" i="30"/>
  <c r="AH196" i="30"/>
  <c r="L74" i="30"/>
  <c r="M74" i="30" s="1"/>
  <c r="Y93" i="30"/>
  <c r="Q118" i="30"/>
  <c r="R196" i="30"/>
  <c r="AM196" i="30"/>
  <c r="Q209" i="30"/>
  <c r="Y255" i="30"/>
  <c r="L347" i="30"/>
  <c r="M347" i="30" s="1"/>
  <c r="L368" i="30"/>
  <c r="M368" i="30" s="1"/>
  <c r="L461" i="30"/>
  <c r="M461" i="30" s="1"/>
  <c r="N461" i="30" s="1"/>
  <c r="O461" i="30" s="1"/>
  <c r="P461" i="30" s="1"/>
  <c r="Q483" i="30"/>
  <c r="Q145" i="30"/>
  <c r="L171" i="30"/>
  <c r="M171" i="30" s="1"/>
  <c r="AB196" i="30"/>
  <c r="AK93" i="30"/>
  <c r="U196" i="30"/>
  <c r="AO196" i="30"/>
  <c r="AE196" i="30"/>
  <c r="AG255" i="30"/>
  <c r="AN255" i="30"/>
  <c r="Q380" i="30"/>
  <c r="Q409" i="30"/>
  <c r="L479" i="30"/>
  <c r="M479" i="30" s="1"/>
  <c r="N479" i="30" s="1"/>
  <c r="O479" i="30" s="1"/>
  <c r="P479" i="30" s="1"/>
  <c r="Q482" i="30"/>
  <c r="L172" i="30"/>
  <c r="M172" i="30" s="1"/>
  <c r="Q150" i="30"/>
  <c r="T196" i="30"/>
  <c r="AI196" i="30"/>
  <c r="AG196" i="30"/>
  <c r="W196" i="30"/>
  <c r="AC255" i="30"/>
  <c r="L367" i="30"/>
  <c r="M367" i="30" s="1"/>
  <c r="L188" i="30"/>
  <c r="M188" i="30" s="1"/>
  <c r="L44" i="30"/>
  <c r="M44" i="30" s="1"/>
  <c r="AA196" i="30"/>
  <c r="Y196" i="30"/>
  <c r="AL196" i="30"/>
  <c r="W255" i="30"/>
  <c r="L379" i="30"/>
  <c r="M379" i="30" s="1"/>
  <c r="Q510" i="30"/>
  <c r="L182" i="30"/>
  <c r="M182" i="30" s="1"/>
  <c r="Q152" i="30"/>
  <c r="Q196" i="30"/>
  <c r="Q312" i="30"/>
  <c r="Q361" i="30"/>
  <c r="S93" i="30"/>
  <c r="S196" i="30"/>
  <c r="AD196" i="30"/>
  <c r="L237" i="30"/>
  <c r="M237" i="30" s="1"/>
  <c r="AI255" i="30"/>
  <c r="Q317" i="30"/>
  <c r="AP196" i="30"/>
  <c r="AN196" i="30"/>
  <c r="V196" i="30"/>
  <c r="Q457" i="30"/>
  <c r="L511" i="30"/>
  <c r="M511" i="30" s="1"/>
  <c r="N511" i="30" s="1"/>
  <c r="O511" i="30" s="1"/>
  <c r="P511" i="30" s="1"/>
  <c r="L475" i="30"/>
  <c r="M475" i="30" s="1"/>
  <c r="L41" i="30"/>
  <c r="M41" i="30" s="1"/>
  <c r="N216" i="30"/>
  <c r="O216" i="30" s="1"/>
  <c r="P216" i="30" s="1"/>
  <c r="L132" i="30"/>
  <c r="M132" i="30" s="1"/>
  <c r="Q103" i="30"/>
  <c r="AI50" i="30"/>
  <c r="AA50" i="30"/>
  <c r="Z50" i="30"/>
  <c r="T50" i="30"/>
  <c r="AJ50" i="30"/>
  <c r="R50" i="30"/>
  <c r="Q54" i="30"/>
  <c r="L157" i="30"/>
  <c r="M157" i="30" s="1"/>
  <c r="Q179" i="30"/>
  <c r="AB200" i="30"/>
  <c r="AN200" i="30"/>
  <c r="AG200" i="30"/>
  <c r="AD200" i="30"/>
  <c r="R200" i="30"/>
  <c r="L227" i="30"/>
  <c r="M227" i="30" s="1"/>
  <c r="Q216" i="30"/>
  <c r="L278" i="30"/>
  <c r="M278" i="30" s="1"/>
  <c r="Q299" i="30"/>
  <c r="Q300" i="30"/>
  <c r="L329" i="30"/>
  <c r="M329" i="30" s="1"/>
  <c r="L345" i="30"/>
  <c r="M345" i="30" s="1"/>
  <c r="Q322" i="30"/>
  <c r="L371" i="30"/>
  <c r="M371" i="30" s="1"/>
  <c r="L391" i="30"/>
  <c r="M391" i="30" s="1"/>
  <c r="L504" i="30"/>
  <c r="M504" i="30" s="1"/>
  <c r="L232" i="30"/>
  <c r="M232" i="30" s="1"/>
  <c r="L263" i="30"/>
  <c r="M263" i="30" s="1"/>
  <c r="AB50" i="30"/>
  <c r="AN50" i="30"/>
  <c r="Q61" i="30"/>
  <c r="Q82" i="30"/>
  <c r="L75" i="30"/>
  <c r="M75" i="30" s="1"/>
  <c r="L114" i="30"/>
  <c r="M114" i="30" s="1"/>
  <c r="Q144" i="30"/>
  <c r="AK200" i="30"/>
  <c r="AC200" i="30"/>
  <c r="AA200" i="30"/>
  <c r="L221" i="30"/>
  <c r="M221" i="30" s="1"/>
  <c r="Q313" i="30"/>
  <c r="Q289" i="30"/>
  <c r="Q513" i="30"/>
  <c r="L491" i="30"/>
  <c r="M491" i="30" s="1"/>
  <c r="Q149" i="30"/>
  <c r="U200" i="30"/>
  <c r="AO200" i="30"/>
  <c r="AM200" i="30"/>
  <c r="S200" i="30"/>
  <c r="Q422" i="30"/>
  <c r="AI200" i="30"/>
  <c r="AC50" i="30"/>
  <c r="AE50" i="30"/>
  <c r="Q131" i="30"/>
  <c r="L217" i="30"/>
  <c r="M217" i="30" s="1"/>
  <c r="N217" i="30" s="1"/>
  <c r="O217" i="30" s="1"/>
  <c r="P217" i="30" s="1"/>
  <c r="Y200" i="30"/>
  <c r="AE200" i="30"/>
  <c r="AP200" i="30"/>
  <c r="Q273" i="30"/>
  <c r="Q469" i="30"/>
  <c r="L505" i="30"/>
  <c r="M505" i="30" s="1"/>
  <c r="N505" i="30" s="1"/>
  <c r="O505" i="30" s="1"/>
  <c r="P505" i="30" s="1"/>
  <c r="AF200" i="30"/>
  <c r="Q283" i="30"/>
  <c r="L514" i="30"/>
  <c r="M514" i="30" s="1"/>
  <c r="L45" i="30"/>
  <c r="M45" i="30" s="1"/>
  <c r="AO50" i="30"/>
  <c r="S50" i="30"/>
  <c r="AP50" i="30"/>
  <c r="Q64" i="30"/>
  <c r="U50" i="30"/>
  <c r="W50" i="30"/>
  <c r="AK50" i="30"/>
  <c r="AH50" i="30"/>
  <c r="Q141" i="30"/>
  <c r="L159" i="30"/>
  <c r="M159" i="30" s="1"/>
  <c r="N159" i="30" s="1"/>
  <c r="O159" i="30" s="1"/>
  <c r="P159" i="30" s="1"/>
  <c r="AD159" i="30" s="1"/>
  <c r="Q220" i="30"/>
  <c r="AJ200" i="30"/>
  <c r="W200" i="30"/>
  <c r="AH200" i="30"/>
  <c r="Q359" i="30"/>
  <c r="L319" i="30"/>
  <c r="M319" i="30" s="1"/>
  <c r="Q295" i="30"/>
  <c r="L490" i="30"/>
  <c r="M490" i="30" s="1"/>
  <c r="Q458" i="30"/>
  <c r="L192" i="30"/>
  <c r="M192" i="30" s="1"/>
  <c r="Q218" i="30"/>
  <c r="T200" i="30"/>
  <c r="AL200" i="30"/>
  <c r="Z200" i="30"/>
  <c r="Q481" i="30"/>
  <c r="L466" i="30"/>
  <c r="M466" i="30" s="1"/>
  <c r="M410" i="30"/>
  <c r="N410" i="30" s="1"/>
  <c r="O410" i="30" s="1"/>
  <c r="P410" i="30" s="1"/>
  <c r="AJ410" i="30" s="1"/>
  <c r="Q116" i="30"/>
  <c r="Q270" i="30"/>
  <c r="L279" i="30"/>
  <c r="M279" i="30" s="1"/>
  <c r="V54" i="30"/>
  <c r="L154" i="30"/>
  <c r="M154" i="30" s="1"/>
  <c r="L277" i="30"/>
  <c r="M277" i="30" s="1"/>
  <c r="L342" i="30"/>
  <c r="M342" i="30" s="1"/>
  <c r="L414" i="30"/>
  <c r="M414" i="30" s="1"/>
  <c r="Q410" i="30"/>
  <c r="L404" i="30"/>
  <c r="M404" i="30" s="1"/>
  <c r="N404" i="30" s="1"/>
  <c r="O404" i="30" s="1"/>
  <c r="P404" i="30" s="1"/>
  <c r="Q311" i="30"/>
  <c r="Q452" i="30"/>
  <c r="Q222" i="30"/>
  <c r="Q383" i="30"/>
  <c r="L429" i="30"/>
  <c r="M429" i="30" s="1"/>
  <c r="L80" i="30"/>
  <c r="M80" i="30" s="1"/>
  <c r="L207" i="30"/>
  <c r="M207" i="30" s="1"/>
  <c r="L323" i="30"/>
  <c r="M323" i="30" s="1"/>
  <c r="AG86" i="30"/>
  <c r="L164" i="30"/>
  <c r="M164" i="30" s="1"/>
  <c r="Q305" i="30"/>
  <c r="Q486" i="30"/>
  <c r="Q495" i="30"/>
  <c r="L228" i="30"/>
  <c r="M228" i="30" s="1"/>
  <c r="Q324" i="30"/>
  <c r="L396" i="30"/>
  <c r="M396" i="30" s="1"/>
  <c r="Q480" i="30"/>
  <c r="S86" i="30"/>
  <c r="L464" i="30"/>
  <c r="M464" i="30" s="1"/>
  <c r="AL86" i="30"/>
  <c r="L336" i="30"/>
  <c r="M336" i="30" s="1"/>
  <c r="AD54" i="30"/>
  <c r="Q360" i="30"/>
  <c r="L443" i="30"/>
  <c r="M443" i="30" s="1"/>
  <c r="N443" i="30" s="1"/>
  <c r="O443" i="30" s="1"/>
  <c r="P443" i="30" s="1"/>
  <c r="AH54" i="30"/>
  <c r="Q169" i="30"/>
  <c r="L339" i="30"/>
  <c r="M339" i="30" s="1"/>
  <c r="AI496" i="30"/>
  <c r="AG496" i="30"/>
  <c r="W496" i="30"/>
  <c r="AJ496" i="30"/>
  <c r="Q331" i="30"/>
  <c r="L67" i="30"/>
  <c r="M67" i="30" s="1"/>
  <c r="L327" i="30"/>
  <c r="M327" i="30" s="1"/>
  <c r="AA448" i="30"/>
  <c r="Q451" i="30"/>
  <c r="R488" i="30"/>
  <c r="AL448" i="30"/>
  <c r="AM488" i="30"/>
  <c r="U488" i="30"/>
  <c r="S54" i="30"/>
  <c r="Q83" i="30"/>
  <c r="Q202" i="30"/>
  <c r="AO54" i="30"/>
  <c r="AG54" i="30"/>
  <c r="AP54" i="30"/>
  <c r="Q166" i="30"/>
  <c r="Q199" i="30"/>
  <c r="Q321" i="30"/>
  <c r="AI448" i="30"/>
  <c r="W448" i="30"/>
  <c r="X451" i="30"/>
  <c r="AB488" i="30"/>
  <c r="L507" i="30"/>
  <c r="M507" i="30" s="1"/>
  <c r="Z488" i="30"/>
  <c r="X488" i="30"/>
  <c r="AC488" i="30"/>
  <c r="AF54" i="30"/>
  <c r="AN54" i="30"/>
  <c r="AK54" i="30"/>
  <c r="Z54" i="30"/>
  <c r="L65" i="30"/>
  <c r="M65" i="30" s="1"/>
  <c r="Q258" i="30"/>
  <c r="L297" i="30"/>
  <c r="M297" i="30" s="1"/>
  <c r="L296" i="30"/>
  <c r="M296" i="30" s="1"/>
  <c r="L330" i="30"/>
  <c r="M330" i="30" s="1"/>
  <c r="N330" i="30" s="1"/>
  <c r="O330" i="30" s="1"/>
  <c r="P330" i="30" s="1"/>
  <c r="Q408" i="30"/>
  <c r="R448" i="30"/>
  <c r="S448" i="30"/>
  <c r="AD448" i="30"/>
  <c r="L251" i="30"/>
  <c r="M251" i="30" s="1"/>
  <c r="AO488" i="30"/>
  <c r="AE488" i="30"/>
  <c r="L241" i="30"/>
  <c r="M241" i="30" s="1"/>
  <c r="AO448" i="30"/>
  <c r="AN448" i="30"/>
  <c r="V448" i="30"/>
  <c r="Q467" i="30"/>
  <c r="AI488" i="30"/>
  <c r="AG488" i="30"/>
  <c r="W488" i="30"/>
  <c r="AC54" i="30"/>
  <c r="R54" i="30"/>
  <c r="L212" i="30"/>
  <c r="M212" i="30" s="1"/>
  <c r="L62" i="30"/>
  <c r="M62" i="30" s="1"/>
  <c r="T54" i="30"/>
  <c r="L203" i="30"/>
  <c r="M203" i="30" s="1"/>
  <c r="L365" i="30"/>
  <c r="M365" i="30" s="1"/>
  <c r="L392" i="30"/>
  <c r="M392" i="30" s="1"/>
  <c r="Q374" i="30"/>
  <c r="L431" i="30"/>
  <c r="M431" i="30" s="1"/>
  <c r="L425" i="30"/>
  <c r="M425" i="30" s="1"/>
  <c r="Y448" i="30"/>
  <c r="Z448" i="30"/>
  <c r="AF448" i="30"/>
  <c r="AK448" i="30"/>
  <c r="AA488" i="30"/>
  <c r="Y488" i="30"/>
  <c r="AL488" i="30"/>
  <c r="AB54" i="30"/>
  <c r="AM54" i="30"/>
  <c r="Q122" i="30"/>
  <c r="AL54" i="30"/>
  <c r="Y54" i="30"/>
  <c r="AI54" i="30"/>
  <c r="AJ291" i="30"/>
  <c r="L245" i="30"/>
  <c r="M245" i="30" s="1"/>
  <c r="Q448" i="30"/>
  <c r="X448" i="30"/>
  <c r="AC448" i="30"/>
  <c r="AJ488" i="30"/>
  <c r="T488" i="30"/>
  <c r="S488" i="30"/>
  <c r="Q488" i="30"/>
  <c r="AD488" i="30"/>
  <c r="U54" i="30"/>
  <c r="L40" i="30"/>
  <c r="M40" i="30" s="1"/>
  <c r="AJ54" i="30"/>
  <c r="AA54" i="30"/>
  <c r="L130" i="30"/>
  <c r="M130" i="30" s="1"/>
  <c r="Q316" i="30"/>
  <c r="Q326" i="30"/>
  <c r="AJ448" i="30"/>
  <c r="T448" i="30"/>
  <c r="AM448" i="30"/>
  <c r="U448" i="30"/>
  <c r="L415" i="30"/>
  <c r="M415" i="30" s="1"/>
  <c r="N415" i="30" s="1"/>
  <c r="O415" i="30" s="1"/>
  <c r="P415" i="30" s="1"/>
  <c r="L492" i="30"/>
  <c r="M492" i="30" s="1"/>
  <c r="AP488" i="30"/>
  <c r="AN488" i="30"/>
  <c r="V488" i="30"/>
  <c r="Q478" i="30"/>
  <c r="AE93" i="30"/>
  <c r="Q81" i="30"/>
  <c r="W54" i="30"/>
  <c r="Q223" i="30"/>
  <c r="Q400" i="30"/>
  <c r="AP448" i="30"/>
  <c r="AE448" i="30"/>
  <c r="AB448" i="30"/>
  <c r="AH488" i="30"/>
  <c r="AF488" i="30"/>
  <c r="AK488" i="30"/>
  <c r="AG448" i="30"/>
  <c r="AC93" i="30"/>
  <c r="L242" i="30"/>
  <c r="M242" i="30" s="1"/>
  <c r="Q346" i="30"/>
  <c r="T93" i="30"/>
  <c r="L73" i="30"/>
  <c r="M73" i="30" s="1"/>
  <c r="AH93" i="30"/>
  <c r="AF93" i="30"/>
  <c r="L111" i="30"/>
  <c r="M111" i="30" s="1"/>
  <c r="Q94" i="30"/>
  <c r="Q168" i="30"/>
  <c r="Q177" i="30"/>
  <c r="X255" i="30"/>
  <c r="Q259" i="30"/>
  <c r="AF255" i="30"/>
  <c r="AL255" i="30"/>
  <c r="S255" i="30"/>
  <c r="L310" i="30"/>
  <c r="M310" i="30" s="1"/>
  <c r="L333" i="30"/>
  <c r="M333" i="30" s="1"/>
  <c r="L389" i="30"/>
  <c r="M389" i="30" s="1"/>
  <c r="L353" i="30"/>
  <c r="M353" i="30" s="1"/>
  <c r="Q418" i="30"/>
  <c r="L444" i="30"/>
  <c r="M444" i="30" s="1"/>
  <c r="Q476" i="30"/>
  <c r="L484" i="30"/>
  <c r="M484" i="30" s="1"/>
  <c r="N484" i="30" s="1"/>
  <c r="O484" i="30" s="1"/>
  <c r="P484" i="30" s="1"/>
  <c r="X435" i="30"/>
  <c r="L354" i="30"/>
  <c r="M354" i="30" s="1"/>
  <c r="L394" i="30"/>
  <c r="M394" i="30" s="1"/>
  <c r="X93" i="30"/>
  <c r="Q156" i="30"/>
  <c r="Q148" i="30"/>
  <c r="U255" i="30"/>
  <c r="AB255" i="30"/>
  <c r="L355" i="30"/>
  <c r="M355" i="30" s="1"/>
  <c r="Q363" i="30"/>
  <c r="Q390" i="30"/>
  <c r="L376" i="30"/>
  <c r="M376" i="30" s="1"/>
  <c r="L439" i="30"/>
  <c r="M439" i="30" s="1"/>
  <c r="L395" i="30"/>
  <c r="M395" i="30" s="1"/>
  <c r="AJ93" i="30"/>
  <c r="AN93" i="30"/>
  <c r="Z255" i="30"/>
  <c r="AP255" i="30"/>
  <c r="AA435" i="30"/>
  <c r="L99" i="30"/>
  <c r="M99" i="30" s="1"/>
  <c r="AB93" i="30"/>
  <c r="Z93" i="30"/>
  <c r="Q106" i="30"/>
  <c r="L100" i="30"/>
  <c r="M100" i="30" s="1"/>
  <c r="L88" i="30"/>
  <c r="M88" i="30" s="1"/>
  <c r="AA93" i="30"/>
  <c r="R93" i="30"/>
  <c r="AL93" i="30"/>
  <c r="L109" i="30"/>
  <c r="M109" i="30" s="1"/>
  <c r="Q147" i="30"/>
  <c r="L129" i="30"/>
  <c r="M129" i="30" s="1"/>
  <c r="Q110" i="30"/>
  <c r="L151" i="30"/>
  <c r="M151" i="30" s="1"/>
  <c r="L163" i="30"/>
  <c r="M163" i="30" s="1"/>
  <c r="L243" i="30"/>
  <c r="M243" i="30" s="1"/>
  <c r="N243" i="30" s="1"/>
  <c r="O243" i="30" s="1"/>
  <c r="P243" i="30" s="1"/>
  <c r="AH255" i="30"/>
  <c r="L250" i="30"/>
  <c r="M250" i="30" s="1"/>
  <c r="AO255" i="30"/>
  <c r="Q255" i="30"/>
  <c r="L294" i="30"/>
  <c r="M294" i="30" s="1"/>
  <c r="Q370" i="30"/>
  <c r="Q350" i="30"/>
  <c r="Q384" i="30"/>
  <c r="AC442" i="30"/>
  <c r="L428" i="30"/>
  <c r="M428" i="30" s="1"/>
  <c r="N428" i="30" s="1"/>
  <c r="O428" i="30" s="1"/>
  <c r="P428" i="30" s="1"/>
  <c r="L500" i="30"/>
  <c r="M500" i="30" s="1"/>
  <c r="AI435" i="30"/>
  <c r="Q403" i="30"/>
  <c r="AI93" i="30"/>
  <c r="Q93" i="30"/>
  <c r="AP93" i="30"/>
  <c r="U93" i="30"/>
  <c r="R255" i="30"/>
  <c r="AA255" i="30"/>
  <c r="Q161" i="30"/>
  <c r="L110" i="30"/>
  <c r="M110" i="30" s="1"/>
  <c r="N110" i="30" s="1"/>
  <c r="O110" i="30" s="1"/>
  <c r="P110" i="30" s="1"/>
  <c r="Q42" i="30"/>
  <c r="W93" i="30"/>
  <c r="AO93" i="30"/>
  <c r="AD93" i="30"/>
  <c r="L125" i="30"/>
  <c r="M125" i="30" s="1"/>
  <c r="Q137" i="30"/>
  <c r="L198" i="30"/>
  <c r="M198" i="30" s="1"/>
  <c r="Q180" i="30"/>
  <c r="L266" i="30"/>
  <c r="M266" i="30" s="1"/>
  <c r="L254" i="30"/>
  <c r="M254" i="30" s="1"/>
  <c r="AD255" i="30"/>
  <c r="AM255" i="30"/>
  <c r="L381" i="30"/>
  <c r="M381" i="30" s="1"/>
  <c r="L350" i="30"/>
  <c r="M350" i="30" s="1"/>
  <c r="N350" i="30" s="1"/>
  <c r="O350" i="30" s="1"/>
  <c r="P350" i="30" s="1"/>
  <c r="Q442" i="30"/>
  <c r="Q499" i="30"/>
  <c r="AH435" i="30"/>
  <c r="Q108" i="30"/>
  <c r="AM93" i="30"/>
  <c r="AG93" i="30"/>
  <c r="V93" i="30"/>
  <c r="Q153" i="30"/>
  <c r="L244" i="30"/>
  <c r="M244" i="30" s="1"/>
  <c r="T255" i="30"/>
  <c r="AE255" i="30"/>
  <c r="AC435" i="30"/>
  <c r="L204" i="30"/>
  <c r="M204" i="30" s="1"/>
  <c r="Q351" i="30"/>
  <c r="Q424" i="30"/>
  <c r="L119" i="30"/>
  <c r="M119" i="30" s="1"/>
  <c r="Q248" i="30"/>
  <c r="X291" i="30"/>
  <c r="L426" i="30"/>
  <c r="M426" i="30" s="1"/>
  <c r="L427" i="30"/>
  <c r="M427" i="30" s="1"/>
  <c r="Q406" i="30"/>
  <c r="L135" i="30"/>
  <c r="M135" i="30" s="1"/>
  <c r="L234" i="30"/>
  <c r="M234" i="30" s="1"/>
  <c r="W291" i="30"/>
  <c r="AA269" i="30"/>
  <c r="AH291" i="30"/>
  <c r="Q362" i="30"/>
  <c r="L397" i="30"/>
  <c r="M397" i="30" s="1"/>
  <c r="Y418" i="30"/>
  <c r="L465" i="30"/>
  <c r="M465" i="30" s="1"/>
  <c r="N465" i="30" s="1"/>
  <c r="O465" i="30" s="1"/>
  <c r="P465" i="30" s="1"/>
  <c r="AO465" i="30" s="1"/>
  <c r="L472" i="30"/>
  <c r="M472" i="30" s="1"/>
  <c r="Q502" i="30"/>
  <c r="Q269" i="30"/>
  <c r="L320" i="30"/>
  <c r="M320" i="30" s="1"/>
  <c r="Q453" i="30"/>
  <c r="AA291" i="30"/>
  <c r="Q285" i="30"/>
  <c r="AL291" i="30"/>
  <c r="Q97" i="30"/>
  <c r="Q128" i="30"/>
  <c r="L127" i="30"/>
  <c r="M127" i="30" s="1"/>
  <c r="U269" i="30"/>
  <c r="AK291" i="30"/>
  <c r="T291" i="30"/>
  <c r="AD291" i="30"/>
  <c r="L325" i="30"/>
  <c r="M325" i="30" s="1"/>
  <c r="Q344" i="30"/>
  <c r="L378" i="30"/>
  <c r="M378" i="30" s="1"/>
  <c r="L357" i="30"/>
  <c r="M357" i="30" s="1"/>
  <c r="AL418" i="30"/>
  <c r="L407" i="30"/>
  <c r="M407" i="30" s="1"/>
  <c r="Q69" i="30"/>
  <c r="L240" i="30"/>
  <c r="M240" i="30" s="1"/>
  <c r="R291" i="30"/>
  <c r="AC291" i="30"/>
  <c r="AF291" i="30"/>
  <c r="AM268" i="30"/>
  <c r="AD418" i="30"/>
  <c r="L456" i="30"/>
  <c r="M456" i="30" s="1"/>
  <c r="N456" i="30" s="1"/>
  <c r="O456" i="30" s="1"/>
  <c r="P456" i="30" s="1"/>
  <c r="L487" i="30"/>
  <c r="M487" i="30" s="1"/>
  <c r="N487" i="30" s="1"/>
  <c r="O487" i="30" s="1"/>
  <c r="P487" i="30" s="1"/>
  <c r="Z291" i="30"/>
  <c r="AB291" i="30"/>
  <c r="AO291" i="30"/>
  <c r="AP291" i="30"/>
  <c r="N89" i="30"/>
  <c r="O89" i="30" s="1"/>
  <c r="P89" i="30" s="1"/>
  <c r="AF89" i="30" s="1"/>
  <c r="Y369" i="30"/>
  <c r="L416" i="30"/>
  <c r="M416" i="30" s="1"/>
  <c r="L257" i="30"/>
  <c r="M257" i="30" s="1"/>
  <c r="R450" i="30"/>
  <c r="L261" i="30"/>
  <c r="M261" i="30" s="1"/>
  <c r="Q349" i="30"/>
  <c r="Q373" i="30"/>
  <c r="Q334" i="30"/>
  <c r="V447" i="30"/>
  <c r="Q89" i="30"/>
  <c r="AM450" i="30"/>
  <c r="AO447" i="30"/>
  <c r="Q102" i="30"/>
  <c r="Q447" i="30"/>
  <c r="L76" i="30"/>
  <c r="M76" i="30" s="1"/>
  <c r="Q440" i="30"/>
  <c r="AB451" i="30"/>
  <c r="AO435" i="30"/>
  <c r="AN71" i="30"/>
  <c r="AB269" i="30"/>
  <c r="V269" i="30"/>
  <c r="AC447" i="30"/>
  <c r="AD447" i="30"/>
  <c r="R447" i="30"/>
  <c r="AK447" i="30"/>
  <c r="U447" i="30"/>
  <c r="R451" i="30"/>
  <c r="AB455" i="30"/>
  <c r="AE447" i="30"/>
  <c r="AI338" i="30"/>
  <c r="AI447" i="30"/>
  <c r="AG447" i="30"/>
  <c r="AN269" i="30"/>
  <c r="AA447" i="30"/>
  <c r="Y447" i="30"/>
  <c r="U291" i="30"/>
  <c r="V338" i="30"/>
  <c r="AJ447" i="30"/>
  <c r="S447" i="30"/>
  <c r="T447" i="30"/>
  <c r="AD409" i="30"/>
  <c r="AP447" i="30"/>
  <c r="AN447" i="30"/>
  <c r="AM447" i="30"/>
  <c r="W447" i="30"/>
  <c r="R435" i="30"/>
  <c r="AH447" i="30"/>
  <c r="AF447" i="30"/>
  <c r="R71" i="30"/>
  <c r="AA409" i="30"/>
  <c r="AL447" i="30"/>
  <c r="Z447" i="30"/>
  <c r="X447" i="30"/>
  <c r="Y435" i="30"/>
  <c r="U435" i="30"/>
  <c r="X125" i="37"/>
  <c r="AL125" i="37"/>
  <c r="W24" i="37"/>
  <c r="U51" i="37"/>
  <c r="T62" i="37"/>
  <c r="AP23" i="37"/>
  <c r="X101" i="37"/>
  <c r="Y130" i="37"/>
  <c r="U125" i="37"/>
  <c r="AC125" i="37"/>
  <c r="AK125" i="37"/>
  <c r="Z24" i="37"/>
  <c r="AC23" i="37"/>
  <c r="Y101" i="37"/>
  <c r="AL93" i="37"/>
  <c r="L116" i="37"/>
  <c r="M116" i="37" s="1"/>
  <c r="AH125" i="37"/>
  <c r="M124" i="37"/>
  <c r="Q93" i="37"/>
  <c r="Z125" i="37"/>
  <c r="L88" i="37"/>
  <c r="Q68" i="37"/>
  <c r="T23" i="37"/>
  <c r="AJ125" i="37"/>
  <c r="Z93" i="37"/>
  <c r="Y125" i="37"/>
  <c r="AI51" i="37"/>
  <c r="AO62" i="37"/>
  <c r="AE23" i="37"/>
  <c r="AN53" i="37"/>
  <c r="AA53" i="37"/>
  <c r="AK93" i="37"/>
  <c r="L121" i="37"/>
  <c r="M121" i="37" s="1"/>
  <c r="AG24" i="37"/>
  <c r="T125" i="37"/>
  <c r="AF125" i="37"/>
  <c r="L29" i="37"/>
  <c r="M29" i="37" s="1"/>
  <c r="N29" i="37" s="1"/>
  <c r="O29" i="37" s="1"/>
  <c r="P29" i="37" s="1"/>
  <c r="Q29" i="37"/>
  <c r="AE24" i="37"/>
  <c r="R24" i="37"/>
  <c r="Q36" i="37"/>
  <c r="L36" i="37"/>
  <c r="M36" i="37" s="1"/>
  <c r="N36" i="37" s="1"/>
  <c r="O36" i="37" s="1"/>
  <c r="P36" i="37" s="1"/>
  <c r="M40" i="37"/>
  <c r="U24" i="37"/>
  <c r="M49" i="37"/>
  <c r="M59" i="37"/>
  <c r="M76" i="37"/>
  <c r="Q78" i="37"/>
  <c r="L78" i="37"/>
  <c r="M78" i="37" s="1"/>
  <c r="N78" i="37" s="1"/>
  <c r="O78" i="37" s="1"/>
  <c r="P78" i="37" s="1"/>
  <c r="L25" i="37"/>
  <c r="M25" i="37" s="1"/>
  <c r="N25" i="37" s="1"/>
  <c r="O25" i="37" s="1"/>
  <c r="P25" i="37" s="1"/>
  <c r="Q25" i="37"/>
  <c r="AI24" i="37"/>
  <c r="AK24" i="37"/>
  <c r="T24" i="37"/>
  <c r="Q48" i="37"/>
  <c r="L48" i="37"/>
  <c r="M48" i="37" s="1"/>
  <c r="N48" i="37" s="1"/>
  <c r="O48" i="37" s="1"/>
  <c r="P48" i="37" s="1"/>
  <c r="M47" i="37"/>
  <c r="M65" i="37"/>
  <c r="M56" i="37"/>
  <c r="N94" i="37"/>
  <c r="N27" i="37"/>
  <c r="Q30" i="37"/>
  <c r="L30" i="37"/>
  <c r="AA24" i="37"/>
  <c r="AN24" i="37"/>
  <c r="L69" i="37"/>
  <c r="M69" i="37" s="1"/>
  <c r="N69" i="37" s="1"/>
  <c r="O69" i="37" s="1"/>
  <c r="P69" i="37" s="1"/>
  <c r="Q69" i="37"/>
  <c r="M108" i="37"/>
  <c r="M123" i="37"/>
  <c r="M26" i="37"/>
  <c r="M34" i="37"/>
  <c r="S24" i="37"/>
  <c r="Q28" i="37"/>
  <c r="L28" i="37"/>
  <c r="M28" i="37" s="1"/>
  <c r="N28" i="37" s="1"/>
  <c r="O28" i="37" s="1"/>
  <c r="P28" i="37" s="1"/>
  <c r="AB24" i="37"/>
  <c r="L85" i="37"/>
  <c r="M85" i="37" s="1"/>
  <c r="N85" i="37" s="1"/>
  <c r="O85" i="37" s="1"/>
  <c r="P85" i="37" s="1"/>
  <c r="Q85" i="37"/>
  <c r="U85" i="37"/>
  <c r="N63" i="37"/>
  <c r="M52" i="37"/>
  <c r="N52" i="37" s="1"/>
  <c r="O52" i="37" s="1"/>
  <c r="P52" i="37" s="1"/>
  <c r="M72" i="37"/>
  <c r="N72" i="37" s="1"/>
  <c r="O72" i="37" s="1"/>
  <c r="P72" i="37" s="1"/>
  <c r="M95" i="37"/>
  <c r="AC24" i="37"/>
  <c r="L37" i="37"/>
  <c r="M37" i="37" s="1"/>
  <c r="N37" i="37" s="1"/>
  <c r="O37" i="37" s="1"/>
  <c r="P37" i="37" s="1"/>
  <c r="AC37" i="37" s="1"/>
  <c r="Q37" i="37"/>
  <c r="AP24" i="37"/>
  <c r="AL24" i="37"/>
  <c r="Q42" i="37"/>
  <c r="L42" i="37"/>
  <c r="M42" i="37" s="1"/>
  <c r="N42" i="37" s="1"/>
  <c r="O42" i="37" s="1"/>
  <c r="P42" i="37" s="1"/>
  <c r="Q60" i="37"/>
  <c r="L60" i="37"/>
  <c r="M60" i="37" s="1"/>
  <c r="N60" i="37" s="1"/>
  <c r="O60" i="37" s="1"/>
  <c r="P60" i="37" s="1"/>
  <c r="M66" i="37"/>
  <c r="V24" i="37"/>
  <c r="L106" i="37"/>
  <c r="Q106" i="37"/>
  <c r="M110" i="37"/>
  <c r="AO24" i="37"/>
  <c r="AH24" i="37"/>
  <c r="AJ24" i="37"/>
  <c r="Y24" i="37"/>
  <c r="N32" i="37"/>
  <c r="M35" i="37"/>
  <c r="Q61" i="37"/>
  <c r="L61" i="37"/>
  <c r="N45" i="37"/>
  <c r="Q38" i="37"/>
  <c r="L38" i="37"/>
  <c r="M38" i="37" s="1"/>
  <c r="N38" i="37" s="1"/>
  <c r="O38" i="37" s="1"/>
  <c r="P38" i="37" s="1"/>
  <c r="N114" i="37"/>
  <c r="L33" i="37"/>
  <c r="Q33" i="37"/>
  <c r="M31" i="37"/>
  <c r="M46" i="37"/>
  <c r="M41" i="37"/>
  <c r="M39" i="37"/>
  <c r="Q54" i="37"/>
  <c r="L54" i="37"/>
  <c r="M54" i="37" s="1"/>
  <c r="N54" i="37" s="1"/>
  <c r="O54" i="37" s="1"/>
  <c r="P54" i="37" s="1"/>
  <c r="M111" i="37"/>
  <c r="M109" i="37"/>
  <c r="M55" i="37"/>
  <c r="S43" i="37"/>
  <c r="AM43" i="37"/>
  <c r="Q67" i="37"/>
  <c r="L67" i="37"/>
  <c r="R50" i="37"/>
  <c r="Y50" i="37"/>
  <c r="AE50" i="37"/>
  <c r="U50" i="37"/>
  <c r="AD51" i="37"/>
  <c r="AN51" i="37"/>
  <c r="S62" i="37"/>
  <c r="AG62" i="37"/>
  <c r="AC62" i="37"/>
  <c r="X62" i="37"/>
  <c r="M92" i="37"/>
  <c r="M77" i="37"/>
  <c r="AG23" i="37"/>
  <c r="AO23" i="37"/>
  <c r="X23" i="37"/>
  <c r="AK23" i="37"/>
  <c r="S91" i="37"/>
  <c r="T91" i="37"/>
  <c r="R91" i="37"/>
  <c r="V101" i="37"/>
  <c r="AL101" i="37"/>
  <c r="R101" i="37"/>
  <c r="AO93" i="37"/>
  <c r="AM93" i="37"/>
  <c r="AB93" i="37"/>
  <c r="AP125" i="37"/>
  <c r="AN125" i="37"/>
  <c r="V125" i="37"/>
  <c r="N80" i="37"/>
  <c r="L82" i="37"/>
  <c r="Q82" i="37"/>
  <c r="Y51" i="37"/>
  <c r="V51" i="37"/>
  <c r="M71" i="37"/>
  <c r="AD62" i="37"/>
  <c r="AM62" i="37"/>
  <c r="AP62" i="37"/>
  <c r="M100" i="37"/>
  <c r="AI23" i="37"/>
  <c r="AN23" i="37"/>
  <c r="AH23" i="37"/>
  <c r="U23" i="37"/>
  <c r="AN91" i="37"/>
  <c r="AJ91" i="37"/>
  <c r="AL91" i="37"/>
  <c r="AG91" i="37"/>
  <c r="AE101" i="37"/>
  <c r="M119" i="37"/>
  <c r="AN101" i="37"/>
  <c r="L99" i="37"/>
  <c r="Q99" i="37"/>
  <c r="N70" i="37"/>
  <c r="M64" i="37"/>
  <c r="O83" i="37"/>
  <c r="S50" i="37"/>
  <c r="X50" i="37"/>
  <c r="AM50" i="37"/>
  <c r="M81" i="37"/>
  <c r="AK51" i="37"/>
  <c r="AG51" i="37"/>
  <c r="AP51" i="37"/>
  <c r="AB62" i="37"/>
  <c r="AA62" i="37"/>
  <c r="AH62" i="37"/>
  <c r="M74" i="37"/>
  <c r="W23" i="37"/>
  <c r="AA23" i="37"/>
  <c r="Z23" i="37"/>
  <c r="U91" i="37"/>
  <c r="AI91" i="37"/>
  <c r="AD91" i="37"/>
  <c r="Y91" i="37"/>
  <c r="AJ101" i="37"/>
  <c r="AO101" i="37"/>
  <c r="W101" i="37"/>
  <c r="AH93" i="37"/>
  <c r="Y93" i="37"/>
  <c r="W93" i="37"/>
  <c r="AI93" i="37"/>
  <c r="R125" i="37"/>
  <c r="AM125" i="37"/>
  <c r="Q84" i="37"/>
  <c r="L84" i="37"/>
  <c r="M57" i="37"/>
  <c r="Q107" i="37"/>
  <c r="L107" i="37"/>
  <c r="N58" i="37"/>
  <c r="M97" i="37"/>
  <c r="AI50" i="37"/>
  <c r="AO50" i="37"/>
  <c r="AD50" i="37"/>
  <c r="AL51" i="37"/>
  <c r="AB51" i="37"/>
  <c r="X51" i="37"/>
  <c r="AH51" i="37"/>
  <c r="Q105" i="37"/>
  <c r="L105" i="37"/>
  <c r="M105" i="37" s="1"/>
  <c r="N105" i="37" s="1"/>
  <c r="O105" i="37" s="1"/>
  <c r="P105" i="37" s="1"/>
  <c r="W62" i="37"/>
  <c r="AL62" i="37"/>
  <c r="Z62" i="37"/>
  <c r="M90" i="37"/>
  <c r="AF23" i="37"/>
  <c r="AM23" i="37"/>
  <c r="R23" i="37"/>
  <c r="AP53" i="37"/>
  <c r="U53" i="37"/>
  <c r="Y53" i="37"/>
  <c r="AM91" i="37"/>
  <c r="AK91" i="37"/>
  <c r="V91" i="37"/>
  <c r="T101" i="37"/>
  <c r="AB101" i="37"/>
  <c r="AK101" i="37"/>
  <c r="AG93" i="37"/>
  <c r="AP93" i="37"/>
  <c r="AN93" i="37"/>
  <c r="AA93" i="37"/>
  <c r="Q115" i="37"/>
  <c r="L115" i="37"/>
  <c r="M115" i="37" s="1"/>
  <c r="N115" i="37" s="1"/>
  <c r="O115" i="37" s="1"/>
  <c r="P115" i="37" s="1"/>
  <c r="AA125" i="37"/>
  <c r="AO125" i="37"/>
  <c r="AE125" i="37"/>
  <c r="AB125" i="37"/>
  <c r="M73" i="37"/>
  <c r="Z50" i="37"/>
  <c r="AF50" i="37"/>
  <c r="T50" i="37"/>
  <c r="T51" i="37"/>
  <c r="S51" i="37"/>
  <c r="AO51" i="37"/>
  <c r="Z51" i="37"/>
  <c r="M89" i="37"/>
  <c r="V62" i="37"/>
  <c r="Y62" i="37"/>
  <c r="R62" i="37"/>
  <c r="M79" i="37"/>
  <c r="S23" i="37"/>
  <c r="Y23" i="37"/>
  <c r="AL23" i="37"/>
  <c r="AG53" i="37"/>
  <c r="AL53" i="37"/>
  <c r="AJ53" i="37"/>
  <c r="AE91" i="37"/>
  <c r="X91" i="37"/>
  <c r="AP91" i="37"/>
  <c r="AG101" i="37"/>
  <c r="AI101" i="37"/>
  <c r="AP101" i="37"/>
  <c r="AC101" i="37"/>
  <c r="AD93" i="37"/>
  <c r="V93" i="37"/>
  <c r="AF93" i="37"/>
  <c r="S93" i="37"/>
  <c r="M112" i="37"/>
  <c r="O127" i="37"/>
  <c r="AG125" i="37"/>
  <c r="W125" i="37"/>
  <c r="AI125" i="37"/>
  <c r="AN62" i="37"/>
  <c r="AD23" i="37"/>
  <c r="AH91" i="37"/>
  <c r="S101" i="37"/>
  <c r="AH101" i="37"/>
  <c r="U101" i="37"/>
  <c r="M113" i="37"/>
  <c r="M75" i="37"/>
  <c r="AC93" i="37"/>
  <c r="AE93" i="37"/>
  <c r="X93" i="37"/>
  <c r="Q103" i="37"/>
  <c r="L103" i="37"/>
  <c r="M103" i="37" s="1"/>
  <c r="N103" i="37" s="1"/>
  <c r="O103" i="37" s="1"/>
  <c r="P103" i="37" s="1"/>
  <c r="M87" i="37"/>
  <c r="M68" i="37"/>
  <c r="M86" i="37"/>
  <c r="AA50" i="37"/>
  <c r="AH50" i="37"/>
  <c r="AN50" i="37"/>
  <c r="AC50" i="37"/>
  <c r="AM51" i="37"/>
  <c r="AA51" i="37"/>
  <c r="W51" i="37"/>
  <c r="AE62" i="37"/>
  <c r="AK62" i="37"/>
  <c r="AF62" i="37"/>
  <c r="AJ23" i="37"/>
  <c r="V23" i="37"/>
  <c r="W91" i="37"/>
  <c r="AF91" i="37"/>
  <c r="Z91" i="37"/>
  <c r="AA101" i="37"/>
  <c r="AF101" i="37"/>
  <c r="Z101" i="37"/>
  <c r="M129" i="37"/>
  <c r="U93" i="37"/>
  <c r="R93" i="37"/>
  <c r="AJ93" i="37"/>
  <c r="M102" i="37"/>
  <c r="M126" i="37"/>
  <c r="L118" i="37"/>
  <c r="M118" i="37" s="1"/>
  <c r="N118" i="37" s="1"/>
  <c r="O118" i="37" s="1"/>
  <c r="P118" i="37" s="1"/>
  <c r="Q118" i="37"/>
  <c r="Q128" i="37"/>
  <c r="L128" i="37"/>
  <c r="M128" i="37" s="1"/>
  <c r="N128" i="37" s="1"/>
  <c r="O128" i="37" s="1"/>
  <c r="P128" i="37" s="1"/>
  <c r="AD125" i="37"/>
  <c r="AF71" i="30"/>
  <c r="Z86" i="30"/>
  <c r="AK86" i="30"/>
  <c r="AJ86" i="30"/>
  <c r="AF86" i="30"/>
  <c r="X71" i="30"/>
  <c r="AC94" i="30"/>
  <c r="AH268" i="30"/>
  <c r="AK450" i="30"/>
  <c r="AG450" i="30"/>
  <c r="W450" i="30"/>
  <c r="Y442" i="30"/>
  <c r="AO450" i="30"/>
  <c r="AP86" i="30"/>
  <c r="AO268" i="30"/>
  <c r="AC450" i="30"/>
  <c r="Y450" i="30"/>
  <c r="AD450" i="30"/>
  <c r="AI442" i="30"/>
  <c r="S450" i="30"/>
  <c r="T450" i="30"/>
  <c r="AG442" i="30"/>
  <c r="X86" i="30"/>
  <c r="AC86" i="30"/>
  <c r="AH86" i="30"/>
  <c r="AM86" i="30"/>
  <c r="V71" i="30"/>
  <c r="Z94" i="30"/>
  <c r="U450" i="30"/>
  <c r="V409" i="30"/>
  <c r="W442" i="30"/>
  <c r="AA418" i="30"/>
  <c r="AL450" i="30"/>
  <c r="AA450" i="30"/>
  <c r="AI434" i="30"/>
  <c r="AN86" i="30"/>
  <c r="V86" i="30"/>
  <c r="AI94" i="30"/>
  <c r="AO103" i="30"/>
  <c r="U86" i="30"/>
  <c r="AE86" i="30"/>
  <c r="S71" i="30"/>
  <c r="AD103" i="30"/>
  <c r="V268" i="30"/>
  <c r="AP450" i="30"/>
  <c r="AN450" i="30"/>
  <c r="S418" i="30"/>
  <c r="AJ450" i="30"/>
  <c r="AJ445" i="30"/>
  <c r="AI86" i="30"/>
  <c r="AH450" i="30"/>
  <c r="AF450" i="30"/>
  <c r="AA369" i="30"/>
  <c r="AJ442" i="30"/>
  <c r="S442" i="30"/>
  <c r="V450" i="30"/>
  <c r="X94" i="30"/>
  <c r="AE450" i="30"/>
  <c r="AO86" i="30"/>
  <c r="W86" i="30"/>
  <c r="T94" i="30"/>
  <c r="AB86" i="30"/>
  <c r="AA86" i="30"/>
  <c r="T86" i="30"/>
  <c r="AJ94" i="30"/>
  <c r="Z103" i="30"/>
  <c r="AF269" i="30"/>
  <c r="Z450" i="30"/>
  <c r="X450" i="30"/>
  <c r="AK442" i="30"/>
  <c r="AO369" i="30"/>
  <c r="AI450" i="30"/>
  <c r="X434" i="30"/>
  <c r="AP435" i="30"/>
  <c r="AF94" i="30"/>
  <c r="AH103" i="30"/>
  <c r="AK148" i="30"/>
  <c r="AI409" i="30"/>
  <c r="AM451" i="30"/>
  <c r="AB445" i="30"/>
  <c r="AI455" i="30"/>
  <c r="Z435" i="30"/>
  <c r="AB478" i="30"/>
  <c r="AE94" i="30"/>
  <c r="U268" i="30"/>
  <c r="AN338" i="30"/>
  <c r="AL442" i="30"/>
  <c r="Q445" i="30"/>
  <c r="W435" i="30"/>
  <c r="AP478" i="30"/>
  <c r="AM478" i="30"/>
  <c r="W94" i="30"/>
  <c r="AC103" i="30"/>
  <c r="R268" i="30"/>
  <c r="T268" i="30"/>
  <c r="AJ344" i="30"/>
  <c r="AG291" i="30"/>
  <c r="Y344" i="30"/>
  <c r="AL338" i="30"/>
  <c r="W403" i="30"/>
  <c r="AA445" i="30"/>
  <c r="AF445" i="30"/>
  <c r="S435" i="30"/>
  <c r="V435" i="30"/>
  <c r="W478" i="30"/>
  <c r="Q229" i="30"/>
  <c r="AM338" i="30"/>
  <c r="X409" i="30"/>
  <c r="Y451" i="30"/>
  <c r="R455" i="30"/>
  <c r="Z445" i="30"/>
  <c r="X445" i="30"/>
  <c r="Z478" i="30"/>
  <c r="AK435" i="30"/>
  <c r="AL478" i="30"/>
  <c r="AF478" i="30"/>
  <c r="AC403" i="30"/>
  <c r="AP445" i="30"/>
  <c r="W445" i="30"/>
  <c r="AK478" i="30"/>
  <c r="AK403" i="30"/>
  <c r="V403" i="30"/>
  <c r="X403" i="30"/>
  <c r="AH478" i="30"/>
  <c r="AH445" i="30"/>
  <c r="AO478" i="30"/>
  <c r="AC478" i="30"/>
  <c r="R94" i="30"/>
  <c r="AG268" i="30"/>
  <c r="AD403" i="30"/>
  <c r="AA338" i="30"/>
  <c r="AF403" i="30"/>
  <c r="V442" i="30"/>
  <c r="R478" i="30"/>
  <c r="Y478" i="30"/>
  <c r="AJ478" i="30"/>
  <c r="AK344" i="30"/>
  <c r="AI510" i="30"/>
  <c r="AA440" i="30"/>
  <c r="S493" i="30"/>
  <c r="V33" i="30"/>
  <c r="AI71" i="30"/>
  <c r="AE71" i="30"/>
  <c r="X33" i="30"/>
  <c r="U33" i="30"/>
  <c r="S78" i="30"/>
  <c r="V291" i="30"/>
  <c r="S269" i="30"/>
  <c r="X269" i="30"/>
  <c r="W272" i="30"/>
  <c r="T344" i="30"/>
  <c r="AC344" i="30"/>
  <c r="X344" i="30"/>
  <c r="AL403" i="30"/>
  <c r="AE338" i="30"/>
  <c r="S338" i="30"/>
  <c r="AE403" i="30"/>
  <c r="AN403" i="30"/>
  <c r="S403" i="30"/>
  <c r="AK409" i="30"/>
  <c r="S409" i="30"/>
  <c r="U442" i="30"/>
  <c r="T418" i="30"/>
  <c r="X369" i="30"/>
  <c r="AD369" i="30"/>
  <c r="AP418" i="30"/>
  <c r="AN418" i="30"/>
  <c r="V418" i="30"/>
  <c r="AO451" i="30"/>
  <c r="AE451" i="30"/>
  <c r="AN510" i="30"/>
  <c r="AA510" i="30"/>
  <c r="AD434" i="30"/>
  <c r="AL440" i="30"/>
  <c r="U493" i="30"/>
  <c r="AH493" i="30"/>
  <c r="AD71" i="30"/>
  <c r="AK71" i="30"/>
  <c r="AF33" i="30"/>
  <c r="AO78" i="30"/>
  <c r="AP78" i="30"/>
  <c r="AB94" i="30"/>
  <c r="V94" i="30"/>
  <c r="AG103" i="30"/>
  <c r="AP269" i="30"/>
  <c r="AC268" i="30"/>
  <c r="U344" i="30"/>
  <c r="AM344" i="30"/>
  <c r="AO311" i="30"/>
  <c r="W338" i="30"/>
  <c r="R338" i="30"/>
  <c r="AM403" i="30"/>
  <c r="AC409" i="30"/>
  <c r="AP409" i="30"/>
  <c r="AP442" i="30"/>
  <c r="AN442" i="30"/>
  <c r="AM369" i="30"/>
  <c r="V369" i="30"/>
  <c r="AH418" i="30"/>
  <c r="AF418" i="30"/>
  <c r="AB418" i="30"/>
  <c r="S451" i="30"/>
  <c r="W451" i="30"/>
  <c r="Z453" i="30"/>
  <c r="AF510" i="30"/>
  <c r="S510" i="30"/>
  <c r="AB434" i="30"/>
  <c r="AA482" i="30"/>
  <c r="AC445" i="30"/>
  <c r="T445" i="30"/>
  <c r="AN435" i="30"/>
  <c r="AM435" i="30"/>
  <c r="AJ435" i="30"/>
  <c r="AE478" i="30"/>
  <c r="T478" i="30"/>
  <c r="Z493" i="30"/>
  <c r="AA78" i="30"/>
  <c r="AO71" i="30"/>
  <c r="U71" i="30"/>
  <c r="AA33" i="30"/>
  <c r="AE78" i="30"/>
  <c r="AE269" i="30"/>
  <c r="AH269" i="30"/>
  <c r="Z344" i="30"/>
  <c r="AE344" i="30"/>
  <c r="T403" i="30"/>
  <c r="AK338" i="30"/>
  <c r="AG338" i="30"/>
  <c r="Z403" i="30"/>
  <c r="U409" i="30"/>
  <c r="AH409" i="30"/>
  <c r="AH442" i="30"/>
  <c r="AF442" i="30"/>
  <c r="S369" i="30"/>
  <c r="AK369" i="30"/>
  <c r="AK418" i="30"/>
  <c r="Z418" i="30"/>
  <c r="X418" i="30"/>
  <c r="AN451" i="30"/>
  <c r="AK451" i="30"/>
  <c r="X510" i="30"/>
  <c r="AA434" i="30"/>
  <c r="AE435" i="30"/>
  <c r="AB435" i="30"/>
  <c r="R493" i="30"/>
  <c r="Y71" i="30"/>
  <c r="AJ71" i="30"/>
  <c r="AE33" i="30"/>
  <c r="AG78" i="30"/>
  <c r="W78" i="30"/>
  <c r="AM291" i="30"/>
  <c r="Z269" i="30"/>
  <c r="X249" i="30"/>
  <c r="L275" i="30"/>
  <c r="AI291" i="30"/>
  <c r="R344" i="30"/>
  <c r="W344" i="30"/>
  <c r="AB403" i="30"/>
  <c r="AC338" i="30"/>
  <c r="Y338" i="30"/>
  <c r="AH403" i="30"/>
  <c r="AN409" i="30"/>
  <c r="AJ409" i="30"/>
  <c r="Z409" i="30"/>
  <c r="Z442" i="30"/>
  <c r="X442" i="30"/>
  <c r="AC369" i="30"/>
  <c r="AC418" i="30"/>
  <c r="R418" i="30"/>
  <c r="AM418" i="30"/>
  <c r="AC451" i="30"/>
  <c r="AL510" i="30"/>
  <c r="AC493" i="30"/>
  <c r="AO434" i="30"/>
  <c r="Y440" i="30"/>
  <c r="AK493" i="30"/>
  <c r="AA478" i="30"/>
  <c r="AE54" i="30"/>
  <c r="AH71" i="30"/>
  <c r="AB71" i="30"/>
  <c r="R33" i="30"/>
  <c r="AD78" i="30"/>
  <c r="AH94" i="30"/>
  <c r="AP103" i="30"/>
  <c r="W269" i="30"/>
  <c r="S291" i="30"/>
  <c r="AE291" i="30"/>
  <c r="Y269" i="30"/>
  <c r="AJ269" i="30"/>
  <c r="Q275" i="30"/>
  <c r="Y291" i="30"/>
  <c r="AO344" i="30"/>
  <c r="U311" i="30"/>
  <c r="T338" i="30"/>
  <c r="AP403" i="30"/>
  <c r="AF409" i="30"/>
  <c r="AB409" i="30"/>
  <c r="Y409" i="30"/>
  <c r="R442" i="30"/>
  <c r="AM442" i="30"/>
  <c r="AE369" i="30"/>
  <c r="T369" i="30"/>
  <c r="U418" i="30"/>
  <c r="AO418" i="30"/>
  <c r="AE418" i="30"/>
  <c r="AH451" i="30"/>
  <c r="U451" i="30"/>
  <c r="AD510" i="30"/>
  <c r="T440" i="30"/>
  <c r="U445" i="30"/>
  <c r="AN445" i="30"/>
  <c r="AF435" i="30"/>
  <c r="AG435" i="30"/>
  <c r="AD435" i="30"/>
  <c r="AG478" i="30"/>
  <c r="AD478" i="30"/>
  <c r="S478" i="30"/>
  <c r="X493" i="30"/>
  <c r="AJ418" i="30"/>
  <c r="X54" i="30"/>
  <c r="AP33" i="30"/>
  <c r="Y78" i="30"/>
  <c r="S272" i="30"/>
  <c r="V344" i="30"/>
  <c r="AA344" i="30"/>
  <c r="AG344" i="30"/>
  <c r="U403" i="30"/>
  <c r="AB442" i="30"/>
  <c r="AO442" i="30"/>
  <c r="AE442" i="30"/>
  <c r="AI418" i="30"/>
  <c r="AG418" i="30"/>
  <c r="W418" i="30"/>
  <c r="AA451" i="30"/>
  <c r="Z451" i="30"/>
  <c r="AJ451" i="30"/>
  <c r="T510" i="30"/>
  <c r="AN434" i="30"/>
  <c r="AJ493" i="30"/>
  <c r="V493" i="30"/>
  <c r="AL33" i="30"/>
  <c r="W103" i="30"/>
  <c r="AL71" i="30"/>
  <c r="AC71" i="30"/>
  <c r="AJ33" i="30"/>
  <c r="T33" i="30"/>
  <c r="AD33" i="30"/>
  <c r="AK78" i="30"/>
  <c r="AI78" i="30"/>
  <c r="AM78" i="30"/>
  <c r="AN94" i="30"/>
  <c r="AM94" i="30"/>
  <c r="AA94" i="30"/>
  <c r="U103" i="30"/>
  <c r="S103" i="30"/>
  <c r="AO148" i="30"/>
  <c r="M480" i="30"/>
  <c r="Z71" i="30"/>
  <c r="AA71" i="30"/>
  <c r="AM71" i="30"/>
  <c r="T71" i="30"/>
  <c r="Z33" i="30"/>
  <c r="AG33" i="30"/>
  <c r="AL78" i="30"/>
  <c r="V78" i="30"/>
  <c r="AH78" i="30"/>
  <c r="AK94" i="30"/>
  <c r="Y103" i="30"/>
  <c r="AJ103" i="30"/>
  <c r="R103" i="30"/>
  <c r="AH148" i="30"/>
  <c r="N262" i="30"/>
  <c r="S33" i="30"/>
  <c r="AJ78" i="30"/>
  <c r="AM103" i="30"/>
  <c r="W148" i="30"/>
  <c r="O223" i="30"/>
  <c r="Y33" i="30"/>
  <c r="AC78" i="30"/>
  <c r="Z78" i="30"/>
  <c r="AK103" i="30"/>
  <c r="AB103" i="30"/>
  <c r="N128" i="30"/>
  <c r="AP71" i="30"/>
  <c r="AG71" i="30"/>
  <c r="W71" i="30"/>
  <c r="W33" i="30"/>
  <c r="U78" i="30"/>
  <c r="AB78" i="30"/>
  <c r="AF78" i="30"/>
  <c r="AO94" i="30"/>
  <c r="Y94" i="30"/>
  <c r="U94" i="30"/>
  <c r="V103" i="30"/>
  <c r="T103" i="30"/>
  <c r="AE103" i="30"/>
  <c r="AH33" i="30"/>
  <c r="X78" i="30"/>
  <c r="AE311" i="30"/>
  <c r="AF311" i="30"/>
  <c r="AA453" i="30"/>
  <c r="AC455" i="30"/>
  <c r="AO455" i="30"/>
  <c r="AI482" i="30"/>
  <c r="W482" i="30"/>
  <c r="AP493" i="30"/>
  <c r="AD493" i="30"/>
  <c r="AK453" i="30"/>
  <c r="AK311" i="30"/>
  <c r="AP311" i="30"/>
  <c r="AI344" i="30"/>
  <c r="AF455" i="30"/>
  <c r="S482" i="30"/>
  <c r="AA311" i="30"/>
  <c r="AL311" i="30"/>
  <c r="AD344" i="30"/>
  <c r="AM409" i="30"/>
  <c r="AF453" i="30"/>
  <c r="W409" i="30"/>
  <c r="AM434" i="30"/>
  <c r="AK455" i="30"/>
  <c r="R482" i="30"/>
  <c r="AL445" i="30"/>
  <c r="AL482" i="30"/>
  <c r="AI268" i="30"/>
  <c r="AN311" i="30"/>
  <c r="AJ311" i="30"/>
  <c r="V311" i="30"/>
  <c r="AB344" i="30"/>
  <c r="V510" i="30"/>
  <c r="AP434" i="30"/>
  <c r="AE434" i="30"/>
  <c r="AJ455" i="30"/>
  <c r="AK482" i="30"/>
  <c r="AG482" i="30"/>
  <c r="S445" i="30"/>
  <c r="AG445" i="30"/>
  <c r="AD445" i="30"/>
  <c r="AL435" i="30"/>
  <c r="T435" i="30"/>
  <c r="X478" i="30"/>
  <c r="U478" i="30"/>
  <c r="AB493" i="30"/>
  <c r="R86" i="30"/>
  <c r="AC269" i="30"/>
  <c r="AL269" i="30"/>
  <c r="R269" i="30"/>
  <c r="X268" i="30"/>
  <c r="AL268" i="30"/>
  <c r="S268" i="30"/>
  <c r="AK269" i="30"/>
  <c r="AM249" i="30"/>
  <c r="AK272" i="30"/>
  <c r="AP344" i="30"/>
  <c r="AN344" i="30"/>
  <c r="AJ403" i="30"/>
  <c r="AC311" i="30"/>
  <c r="Y311" i="30"/>
  <c r="AI403" i="30"/>
  <c r="AL409" i="30"/>
  <c r="T409" i="30"/>
  <c r="R409" i="30"/>
  <c r="W369" i="30"/>
  <c r="AP369" i="30"/>
  <c r="AL344" i="30"/>
  <c r="AI451" i="30"/>
  <c r="AD451" i="30"/>
  <c r="U453" i="30"/>
  <c r="Y510" i="30"/>
  <c r="AK510" i="30"/>
  <c r="V434" i="30"/>
  <c r="Z434" i="30"/>
  <c r="T455" i="30"/>
  <c r="AC482" i="30"/>
  <c r="Y482" i="30"/>
  <c r="R445" i="30"/>
  <c r="Y445" i="30"/>
  <c r="V445" i="30"/>
  <c r="T493" i="30"/>
  <c r="AN493" i="30"/>
  <c r="AD86" i="30"/>
  <c r="AD269" i="30"/>
  <c r="AP268" i="30"/>
  <c r="AD268" i="30"/>
  <c r="T272" i="30"/>
  <c r="AG272" i="30"/>
  <c r="AH344" i="30"/>
  <c r="AF344" i="30"/>
  <c r="S311" i="30"/>
  <c r="W311" i="30"/>
  <c r="R403" i="30"/>
  <c r="AA403" i="30"/>
  <c r="AG409" i="30"/>
  <c r="AI369" i="30"/>
  <c r="AL369" i="30"/>
  <c r="S344" i="30"/>
  <c r="AF451" i="30"/>
  <c r="AP451" i="30"/>
  <c r="V451" i="30"/>
  <c r="S453" i="30"/>
  <c r="AC510" i="30"/>
  <c r="V482" i="30"/>
  <c r="T434" i="30"/>
  <c r="R434" i="30"/>
  <c r="AH455" i="30"/>
  <c r="T482" i="30"/>
  <c r="AI445" i="30"/>
  <c r="AB447" i="30"/>
  <c r="AF493" i="30"/>
  <c r="Y86" i="30"/>
  <c r="AM482" i="30"/>
  <c r="N218" i="30"/>
  <c r="O218" i="30" s="1"/>
  <c r="P218" i="30" s="1"/>
  <c r="AA218" i="30" s="1"/>
  <c r="L252" i="30"/>
  <c r="M252" i="30" s="1"/>
  <c r="N252" i="30" s="1"/>
  <c r="O252" i="30" s="1"/>
  <c r="P252" i="30" s="1"/>
  <c r="Q252" i="30"/>
  <c r="M42" i="30"/>
  <c r="M46" i="30"/>
  <c r="M58" i="30"/>
  <c r="L107" i="30"/>
  <c r="M107" i="30" s="1"/>
  <c r="N107" i="30" s="1"/>
  <c r="O107" i="30" s="1"/>
  <c r="P107" i="30" s="1"/>
  <c r="T107" i="30" s="1"/>
  <c r="Q107" i="30"/>
  <c r="L91" i="30"/>
  <c r="M91" i="30" s="1"/>
  <c r="N91" i="30" s="1"/>
  <c r="O91" i="30" s="1"/>
  <c r="P91" i="30" s="1"/>
  <c r="AD91" i="30" s="1"/>
  <c r="Q91" i="30"/>
  <c r="M84" i="30"/>
  <c r="M102" i="30"/>
  <c r="M140" i="30"/>
  <c r="L142" i="30"/>
  <c r="M142" i="30" s="1"/>
  <c r="N142" i="30" s="1"/>
  <c r="O142" i="30" s="1"/>
  <c r="P142" i="30" s="1"/>
  <c r="V142" i="30" s="1"/>
  <c r="Q142" i="30"/>
  <c r="M98" i="30"/>
  <c r="M124" i="30"/>
  <c r="M168" i="30"/>
  <c r="L205" i="30"/>
  <c r="Q205" i="30"/>
  <c r="Q138" i="30"/>
  <c r="L138" i="30"/>
  <c r="M138" i="30" s="1"/>
  <c r="N138" i="30" s="1"/>
  <c r="O138" i="30" s="1"/>
  <c r="P138" i="30" s="1"/>
  <c r="L47" i="30"/>
  <c r="M47" i="30" s="1"/>
  <c r="N47" i="30" s="1"/>
  <c r="O47" i="30" s="1"/>
  <c r="P47" i="30" s="1"/>
  <c r="Q47" i="30"/>
  <c r="M63" i="30"/>
  <c r="N64" i="30"/>
  <c r="M77" i="30"/>
  <c r="Q92" i="30"/>
  <c r="L92" i="30"/>
  <c r="M92" i="30" s="1"/>
  <c r="N92" i="30" s="1"/>
  <c r="O92" i="30" s="1"/>
  <c r="P92" i="30" s="1"/>
  <c r="M213" i="30"/>
  <c r="N213" i="30" s="1"/>
  <c r="O213" i="30" s="1"/>
  <c r="P213" i="30" s="1"/>
  <c r="M87" i="30"/>
  <c r="L165" i="30"/>
  <c r="Q165" i="30"/>
  <c r="Q49" i="30"/>
  <c r="L49" i="30"/>
  <c r="L66" i="30"/>
  <c r="M66" i="30" s="1"/>
  <c r="N66" i="30" s="1"/>
  <c r="O66" i="30" s="1"/>
  <c r="P66" i="30" s="1"/>
  <c r="Z66" i="30" s="1"/>
  <c r="Q66" i="30"/>
  <c r="Q52" i="30"/>
  <c r="L52" i="30"/>
  <c r="M52" i="30" s="1"/>
  <c r="N52" i="30" s="1"/>
  <c r="O52" i="30" s="1"/>
  <c r="P52" i="30" s="1"/>
  <c r="Q68" i="30"/>
  <c r="L68" i="30"/>
  <c r="M68" i="30" s="1"/>
  <c r="N68" i="30" s="1"/>
  <c r="O68" i="30" s="1"/>
  <c r="P68" i="30" s="1"/>
  <c r="T68" i="30" s="1"/>
  <c r="N61" i="30"/>
  <c r="M95" i="30"/>
  <c r="M83" i="30"/>
  <c r="L112" i="30"/>
  <c r="M112" i="30" s="1"/>
  <c r="N112" i="30" s="1"/>
  <c r="O112" i="30" s="1"/>
  <c r="P112" i="30" s="1"/>
  <c r="Q112" i="30"/>
  <c r="M116" i="30"/>
  <c r="L56" i="30"/>
  <c r="Q56" i="30"/>
  <c r="M38" i="30"/>
  <c r="M57" i="30"/>
  <c r="L51" i="30"/>
  <c r="M51" i="30" s="1"/>
  <c r="N51" i="30" s="1"/>
  <c r="O51" i="30" s="1"/>
  <c r="P51" i="30" s="1"/>
  <c r="Q51" i="30"/>
  <c r="M36" i="30"/>
  <c r="M55" i="30"/>
  <c r="M82" i="30"/>
  <c r="N81" i="30"/>
  <c r="N69" i="30"/>
  <c r="L121" i="30"/>
  <c r="Q121" i="30"/>
  <c r="M201" i="30"/>
  <c r="M97" i="30"/>
  <c r="L39" i="30"/>
  <c r="Q39" i="30"/>
  <c r="Q59" i="30"/>
  <c r="L59" i="30"/>
  <c r="M152" i="30"/>
  <c r="M287" i="30"/>
  <c r="M79" i="30"/>
  <c r="M96" i="30"/>
  <c r="N96" i="30" s="1"/>
  <c r="O96" i="30" s="1"/>
  <c r="P96" i="30" s="1"/>
  <c r="M48" i="30"/>
  <c r="M108" i="30"/>
  <c r="M120" i="30"/>
  <c r="L133" i="30"/>
  <c r="M133" i="30" s="1"/>
  <c r="N133" i="30" s="1"/>
  <c r="O133" i="30" s="1"/>
  <c r="P133" i="30" s="1"/>
  <c r="Q133" i="30"/>
  <c r="M118" i="30"/>
  <c r="Q143" i="30"/>
  <c r="L143" i="30"/>
  <c r="L134" i="30"/>
  <c r="Q134" i="30"/>
  <c r="S148" i="30"/>
  <c r="AP148" i="30"/>
  <c r="AE148" i="30"/>
  <c r="N231" i="30"/>
  <c r="Q247" i="30"/>
  <c r="L247" i="30"/>
  <c r="M147" i="30"/>
  <c r="M145" i="30"/>
  <c r="M156" i="30"/>
  <c r="N153" i="30"/>
  <c r="M176" i="30"/>
  <c r="AG148" i="30"/>
  <c r="Z148" i="30"/>
  <c r="AL148" i="30"/>
  <c r="M206" i="30"/>
  <c r="M170" i="30"/>
  <c r="M191" i="30"/>
  <c r="L239" i="30"/>
  <c r="Q239" i="30"/>
  <c r="M229" i="30"/>
  <c r="M137" i="30"/>
  <c r="M139" i="30"/>
  <c r="L173" i="30"/>
  <c r="Q173" i="30"/>
  <c r="M185" i="30"/>
  <c r="Q175" i="30"/>
  <c r="L175" i="30"/>
  <c r="M166" i="30"/>
  <c r="AA148" i="30"/>
  <c r="AI148" i="30"/>
  <c r="R148" i="30"/>
  <c r="AD148" i="30"/>
  <c r="M178" i="30"/>
  <c r="M202" i="30"/>
  <c r="M270" i="30"/>
  <c r="M289" i="30"/>
  <c r="M470" i="30"/>
  <c r="N470" i="30" s="1"/>
  <c r="O470" i="30" s="1"/>
  <c r="P470" i="30" s="1"/>
  <c r="Y470" i="30" s="1"/>
  <c r="N131" i="30"/>
  <c r="AN103" i="30"/>
  <c r="M144" i="30"/>
  <c r="U148" i="30"/>
  <c r="AJ148" i="30"/>
  <c r="AN148" i="30"/>
  <c r="V148" i="30"/>
  <c r="L189" i="30"/>
  <c r="M189" i="30" s="1"/>
  <c r="N189" i="30" s="1"/>
  <c r="O189" i="30" s="1"/>
  <c r="P189" i="30" s="1"/>
  <c r="Q189" i="30"/>
  <c r="M158" i="30"/>
  <c r="M222" i="30"/>
  <c r="M485" i="30"/>
  <c r="M90" i="30"/>
  <c r="N106" i="30"/>
  <c r="AM33" i="30"/>
  <c r="AN33" i="30"/>
  <c r="AB33" i="30"/>
  <c r="AK33" i="30"/>
  <c r="T78" i="30"/>
  <c r="R78" i="30"/>
  <c r="N115" i="30"/>
  <c r="L126" i="30"/>
  <c r="Q126" i="30"/>
  <c r="AG94" i="30"/>
  <c r="AL94" i="30"/>
  <c r="S94" i="30"/>
  <c r="AL103" i="30"/>
  <c r="AI103" i="30"/>
  <c r="AF103" i="30"/>
  <c r="M141" i="30"/>
  <c r="M161" i="30"/>
  <c r="M167" i="30"/>
  <c r="AC148" i="30"/>
  <c r="AB148" i="30"/>
  <c r="AF148" i="30"/>
  <c r="M180" i="30"/>
  <c r="M193" i="30"/>
  <c r="L230" i="30"/>
  <c r="M230" i="30" s="1"/>
  <c r="N230" i="30" s="1"/>
  <c r="O230" i="30" s="1"/>
  <c r="P230" i="30" s="1"/>
  <c r="Y230" i="30" s="1"/>
  <c r="Q230" i="30"/>
  <c r="M197" i="30"/>
  <c r="M219" i="30"/>
  <c r="O215" i="30"/>
  <c r="M190" i="30"/>
  <c r="M238" i="30"/>
  <c r="M104" i="30"/>
  <c r="M122" i="30"/>
  <c r="AI33" i="30"/>
  <c r="AO33" i="30"/>
  <c r="AC33" i="30"/>
  <c r="AN78" i="30"/>
  <c r="AD94" i="30"/>
  <c r="AP94" i="30"/>
  <c r="AA103" i="30"/>
  <c r="X103" i="30"/>
  <c r="M160" i="30"/>
  <c r="M177" i="30"/>
  <c r="M150" i="30"/>
  <c r="Y148" i="30"/>
  <c r="T148" i="30"/>
  <c r="X148" i="30"/>
  <c r="P179" i="30"/>
  <c r="T179" i="30" s="1"/>
  <c r="M233" i="30"/>
  <c r="L194" i="30"/>
  <c r="Q194" i="30"/>
  <c r="M210" i="30"/>
  <c r="M362" i="30"/>
  <c r="M155" i="30"/>
  <c r="Q183" i="30"/>
  <c r="L183" i="30"/>
  <c r="M183" i="30" s="1"/>
  <c r="N183" i="30" s="1"/>
  <c r="O183" i="30" s="1"/>
  <c r="P183" i="30" s="1"/>
  <c r="M149" i="30"/>
  <c r="AM148" i="30"/>
  <c r="P169" i="30"/>
  <c r="M181" i="30"/>
  <c r="M225" i="30"/>
  <c r="M209" i="30"/>
  <c r="L214" i="30"/>
  <c r="Q214" i="30"/>
  <c r="M220" i="30"/>
  <c r="O236" i="30"/>
  <c r="Q253" i="30"/>
  <c r="L253" i="30"/>
  <c r="M253" i="30" s="1"/>
  <c r="N253" i="30" s="1"/>
  <c r="O253" i="30" s="1"/>
  <c r="P253" i="30" s="1"/>
  <c r="M258" i="30"/>
  <c r="M281" i="30"/>
  <c r="P384" i="30"/>
  <c r="V384" i="30" s="1"/>
  <c r="M235" i="30"/>
  <c r="M195" i="30"/>
  <c r="M284" i="30"/>
  <c r="Z268" i="30"/>
  <c r="AF268" i="30"/>
  <c r="AK268" i="30"/>
  <c r="AA268" i="30"/>
  <c r="T269" i="30"/>
  <c r="AM269" i="30"/>
  <c r="R249" i="30"/>
  <c r="AH249" i="30"/>
  <c r="AJ272" i="30"/>
  <c r="AC272" i="30"/>
  <c r="Y272" i="30"/>
  <c r="M283" i="30"/>
  <c r="M307" i="30"/>
  <c r="M364" i="30"/>
  <c r="M334" i="30"/>
  <c r="M351" i="30"/>
  <c r="M361" i="30"/>
  <c r="M512" i="30"/>
  <c r="L260" i="30"/>
  <c r="M260" i="30" s="1"/>
  <c r="N260" i="30" s="1"/>
  <c r="O260" i="30" s="1"/>
  <c r="P260" i="30" s="1"/>
  <c r="Q260" i="30"/>
  <c r="N285" i="30"/>
  <c r="Q308" i="30"/>
  <c r="L308" i="30"/>
  <c r="M273" i="30"/>
  <c r="M299" i="30"/>
  <c r="AI272" i="30"/>
  <c r="U272" i="30"/>
  <c r="M290" i="30"/>
  <c r="AE268" i="30"/>
  <c r="M316" i="30"/>
  <c r="M321" i="30"/>
  <c r="M366" i="30"/>
  <c r="M374" i="30"/>
  <c r="M513" i="30"/>
  <c r="M304" i="30"/>
  <c r="AP272" i="30"/>
  <c r="AN272" i="30"/>
  <c r="M313" i="30"/>
  <c r="M331" i="30"/>
  <c r="M358" i="30"/>
  <c r="M324" i="30"/>
  <c r="M405" i="30"/>
  <c r="M411" i="30"/>
  <c r="L454" i="30"/>
  <c r="M454" i="30" s="1"/>
  <c r="N454" i="30" s="1"/>
  <c r="O454" i="30" s="1"/>
  <c r="P454" i="30" s="1"/>
  <c r="Q454" i="30"/>
  <c r="M248" i="30"/>
  <c r="L276" i="30"/>
  <c r="Q276" i="30"/>
  <c r="W268" i="30"/>
  <c r="Y268" i="30"/>
  <c r="AJ268" i="30"/>
  <c r="M265" i="30"/>
  <c r="U249" i="30"/>
  <c r="AD272" i="30"/>
  <c r="AH272" i="30"/>
  <c r="AF272" i="30"/>
  <c r="M346" i="30"/>
  <c r="L372" i="30"/>
  <c r="Q372" i="30"/>
  <c r="M322" i="30"/>
  <c r="M359" i="30"/>
  <c r="O349" i="30"/>
  <c r="M363" i="30"/>
  <c r="M422" i="30"/>
  <c r="M433" i="30"/>
  <c r="M459" i="30"/>
  <c r="M199" i="30"/>
  <c r="M271" i="30"/>
  <c r="AI269" i="30"/>
  <c r="AG269" i="30"/>
  <c r="M282" i="30"/>
  <c r="L292" i="30"/>
  <c r="M292" i="30" s="1"/>
  <c r="N292" i="30" s="1"/>
  <c r="O292" i="30" s="1"/>
  <c r="P292" i="30" s="1"/>
  <c r="AP292" i="30" s="1"/>
  <c r="Q292" i="30"/>
  <c r="AN268" i="30"/>
  <c r="AB268" i="30"/>
  <c r="Q293" i="30"/>
  <c r="L293" i="30"/>
  <c r="M293" i="30" s="1"/>
  <c r="N293" i="30" s="1"/>
  <c r="O293" i="30" s="1"/>
  <c r="P293" i="30" s="1"/>
  <c r="AD293" i="30" s="1"/>
  <c r="AJ249" i="30"/>
  <c r="AB272" i="30"/>
  <c r="Z272" i="30"/>
  <c r="X272" i="30"/>
  <c r="M317" i="30"/>
  <c r="M343" i="30"/>
  <c r="L356" i="30"/>
  <c r="Q356" i="30"/>
  <c r="M315" i="30"/>
  <c r="N373" i="30"/>
  <c r="M360" i="30"/>
  <c r="M385" i="30"/>
  <c r="M412" i="30"/>
  <c r="M432" i="30"/>
  <c r="M424" i="30"/>
  <c r="AA272" i="30"/>
  <c r="R272" i="30"/>
  <c r="AM272" i="30"/>
  <c r="M286" i="30"/>
  <c r="M274" i="30"/>
  <c r="M306" i="30"/>
  <c r="M314" i="30"/>
  <c r="M375" i="30"/>
  <c r="M377" i="30"/>
  <c r="Q388" i="30"/>
  <c r="L388" i="30"/>
  <c r="M388" i="30" s="1"/>
  <c r="N388" i="30" s="1"/>
  <c r="O388" i="30" s="1"/>
  <c r="P388" i="30" s="1"/>
  <c r="N341" i="30"/>
  <c r="M383" i="30"/>
  <c r="L446" i="30"/>
  <c r="M446" i="30" s="1"/>
  <c r="N446" i="30" s="1"/>
  <c r="O446" i="30" s="1"/>
  <c r="P446" i="30" s="1"/>
  <c r="Q446" i="30"/>
  <c r="M259" i="30"/>
  <c r="M300" i="30"/>
  <c r="AL272" i="30"/>
  <c r="V272" i="30"/>
  <c r="AO272" i="30"/>
  <c r="AE272" i="30"/>
  <c r="M301" i="30"/>
  <c r="M309" i="30"/>
  <c r="M303" i="30"/>
  <c r="M348" i="30"/>
  <c r="N370" i="30"/>
  <c r="M295" i="30"/>
  <c r="M390" i="30"/>
  <c r="M328" i="30"/>
  <c r="M420" i="30"/>
  <c r="M477" i="30"/>
  <c r="AD311" i="30"/>
  <c r="AO338" i="30"/>
  <c r="M408" i="30"/>
  <c r="M452" i="30"/>
  <c r="M387" i="30"/>
  <c r="M421" i="30"/>
  <c r="AI453" i="30"/>
  <c r="AP453" i="30"/>
  <c r="AN453" i="30"/>
  <c r="V453" i="30"/>
  <c r="M486" i="30"/>
  <c r="M499" i="30"/>
  <c r="AH434" i="30"/>
  <c r="AF434" i="30"/>
  <c r="M508" i="30"/>
  <c r="AE455" i="30"/>
  <c r="U455" i="30"/>
  <c r="Z455" i="30"/>
  <c r="X455" i="30"/>
  <c r="AO482" i="30"/>
  <c r="AE482" i="30"/>
  <c r="AP440" i="30"/>
  <c r="AI440" i="30"/>
  <c r="W440" i="30"/>
  <c r="M467" i="30"/>
  <c r="AP510" i="30"/>
  <c r="M413" i="30"/>
  <c r="M419" i="30"/>
  <c r="M438" i="30"/>
  <c r="AH453" i="30"/>
  <c r="AO453" i="30"/>
  <c r="X453" i="30"/>
  <c r="L494" i="30"/>
  <c r="Q494" i="30"/>
  <c r="M509" i="30"/>
  <c r="M476" i="30"/>
  <c r="AO440" i="30"/>
  <c r="S440" i="30"/>
  <c r="AD440" i="30"/>
  <c r="M474" i="30"/>
  <c r="M502" i="30"/>
  <c r="M481" i="30"/>
  <c r="AD482" i="30"/>
  <c r="P400" i="30"/>
  <c r="AC400" i="30" s="1"/>
  <c r="M393" i="30"/>
  <c r="M457" i="30"/>
  <c r="M406" i="30"/>
  <c r="R453" i="30"/>
  <c r="Y453" i="30"/>
  <c r="AM453" i="30"/>
  <c r="M458" i="30"/>
  <c r="AL455" i="30"/>
  <c r="AG455" i="30"/>
  <c r="R440" i="30"/>
  <c r="AN440" i="30"/>
  <c r="V440" i="30"/>
  <c r="AM493" i="30"/>
  <c r="S455" i="30"/>
  <c r="T311" i="30"/>
  <c r="AI311" i="30"/>
  <c r="AH311" i="30"/>
  <c r="AF338" i="30"/>
  <c r="U338" i="30"/>
  <c r="AP338" i="30"/>
  <c r="Q386" i="30"/>
  <c r="L386" i="30"/>
  <c r="M437" i="30"/>
  <c r="N460" i="30"/>
  <c r="AG369" i="30"/>
  <c r="AH369" i="30"/>
  <c r="U369" i="30"/>
  <c r="AO403" i="30"/>
  <c r="L462" i="30"/>
  <c r="M462" i="30" s="1"/>
  <c r="N462" i="30" s="1"/>
  <c r="O462" i="30" s="1"/>
  <c r="P462" i="30" s="1"/>
  <c r="AI462" i="30" s="1"/>
  <c r="Q462" i="30"/>
  <c r="AG453" i="30"/>
  <c r="AJ453" i="30"/>
  <c r="AE453" i="30"/>
  <c r="AM510" i="30"/>
  <c r="U510" i="30"/>
  <c r="M495" i="30"/>
  <c r="AL434" i="30"/>
  <c r="AK434" i="30"/>
  <c r="AG434" i="30"/>
  <c r="W434" i="30"/>
  <c r="AA455" i="30"/>
  <c r="AD455" i="30"/>
  <c r="Y455" i="30"/>
  <c r="U482" i="30"/>
  <c r="AP482" i="30"/>
  <c r="AN482" i="30"/>
  <c r="AG440" i="30"/>
  <c r="AJ440" i="30"/>
  <c r="AF440" i="30"/>
  <c r="AK440" i="30"/>
  <c r="M501" i="30"/>
  <c r="AO493" i="30"/>
  <c r="AE493" i="30"/>
  <c r="M332" i="30"/>
  <c r="M399" i="30"/>
  <c r="AM311" i="30"/>
  <c r="X311" i="30"/>
  <c r="Z311" i="30"/>
  <c r="AD338" i="30"/>
  <c r="AJ338" i="30"/>
  <c r="AH338" i="30"/>
  <c r="Q398" i="30"/>
  <c r="L398" i="30"/>
  <c r="M398" i="30" s="1"/>
  <c r="N398" i="30" s="1"/>
  <c r="O398" i="30" s="1"/>
  <c r="P398" i="30" s="1"/>
  <c r="AO409" i="30"/>
  <c r="Z369" i="30"/>
  <c r="AJ369" i="30"/>
  <c r="AG403" i="30"/>
  <c r="AE409" i="30"/>
  <c r="AG451" i="30"/>
  <c r="AL451" i="30"/>
  <c r="T451" i="30"/>
  <c r="AB453" i="30"/>
  <c r="W453" i="30"/>
  <c r="AO510" i="30"/>
  <c r="AE510" i="30"/>
  <c r="AJ510" i="30"/>
  <c r="S434" i="30"/>
  <c r="AC434" i="30"/>
  <c r="Y434" i="30"/>
  <c r="AA442" i="30"/>
  <c r="AM455" i="30"/>
  <c r="V455" i="30"/>
  <c r="AJ482" i="30"/>
  <c r="AH482" i="30"/>
  <c r="AF482" i="30"/>
  <c r="AB440" i="30"/>
  <c r="X440" i="30"/>
  <c r="AC440" i="30"/>
  <c r="AM445" i="30"/>
  <c r="R510" i="30"/>
  <c r="Z510" i="30"/>
  <c r="AI493" i="30"/>
  <c r="AG493" i="30"/>
  <c r="W493" i="30"/>
  <c r="AH510" i="30"/>
  <c r="M305" i="30"/>
  <c r="M318" i="30"/>
  <c r="M312" i="30"/>
  <c r="L340" i="30"/>
  <c r="M340" i="30" s="1"/>
  <c r="N340" i="30" s="1"/>
  <c r="O340" i="30" s="1"/>
  <c r="P340" i="30" s="1"/>
  <c r="AO340" i="30" s="1"/>
  <c r="Q340" i="30"/>
  <c r="M326" i="30"/>
  <c r="M380" i="30"/>
  <c r="AB311" i="30"/>
  <c r="AG311" i="30"/>
  <c r="R311" i="30"/>
  <c r="X338" i="30"/>
  <c r="AB338" i="30"/>
  <c r="Z338" i="30"/>
  <c r="AN369" i="30"/>
  <c r="AF369" i="30"/>
  <c r="R369" i="30"/>
  <c r="AB369" i="30"/>
  <c r="T442" i="30"/>
  <c r="M401" i="30"/>
  <c r="L430" i="30"/>
  <c r="Q430" i="30"/>
  <c r="AC453" i="30"/>
  <c r="T453" i="30"/>
  <c r="AL453" i="30"/>
  <c r="AG510" i="30"/>
  <c r="W510" i="30"/>
  <c r="AB510" i="30"/>
  <c r="AB450" i="30"/>
  <c r="M468" i="30"/>
  <c r="M483" i="30"/>
  <c r="AJ434" i="30"/>
  <c r="U434" i="30"/>
  <c r="AD442" i="30"/>
  <c r="W455" i="30"/>
  <c r="AP455" i="30"/>
  <c r="AN455" i="30"/>
  <c r="AB482" i="30"/>
  <c r="Z482" i="30"/>
  <c r="X482" i="30"/>
  <c r="Z440" i="30"/>
  <c r="AH440" i="30"/>
  <c r="AM440" i="30"/>
  <c r="U440" i="30"/>
  <c r="AK445" i="30"/>
  <c r="AO445" i="30"/>
  <c r="AE445" i="30"/>
  <c r="M471" i="30"/>
  <c r="Y403" i="30"/>
  <c r="AN478" i="30"/>
  <c r="V478" i="30"/>
  <c r="AI478" i="30"/>
  <c r="AA493" i="30"/>
  <c r="Y493" i="30"/>
  <c r="AL493" i="30"/>
  <c r="M436" i="30"/>
  <c r="AD453" i="30"/>
  <c r="M469" i="30"/>
  <c r="M506" i="30"/>
  <c r="AE440" i="30"/>
  <c r="M503" i="30"/>
  <c r="Q463" i="30"/>
  <c r="L463" i="30"/>
  <c r="M463" i="30" s="1"/>
  <c r="N463" i="30" s="1"/>
  <c r="O463" i="30" s="1"/>
  <c r="P463" i="30" s="1"/>
  <c r="N10" i="44"/>
  <c r="O10" i="44" s="1"/>
  <c r="N11" i="44"/>
  <c r="O11" i="44" s="1"/>
  <c r="N12" i="44"/>
  <c r="O12" i="44" s="1"/>
  <c r="N13" i="44"/>
  <c r="O13" i="44" s="1"/>
  <c r="N14" i="44"/>
  <c r="O14" i="44" s="1"/>
  <c r="N9" i="44"/>
  <c r="O9" i="44" s="1"/>
  <c r="D38" i="56"/>
  <c r="D37" i="56"/>
  <c r="D36" i="56"/>
  <c r="D35" i="56"/>
  <c r="D34" i="56"/>
  <c r="D33" i="56"/>
  <c r="D32" i="56"/>
  <c r="D31" i="56"/>
  <c r="D30" i="56"/>
  <c r="D29" i="56"/>
  <c r="A24" i="56"/>
  <c r="A23" i="56"/>
  <c r="A22" i="56"/>
  <c r="A21" i="56"/>
  <c r="A20" i="56"/>
  <c r="A19" i="56"/>
  <c r="A18" i="56"/>
  <c r="A17" i="56"/>
  <c r="A16" i="56"/>
  <c r="A15" i="56"/>
  <c r="A14" i="56"/>
  <c r="A13" i="56"/>
  <c r="AF249" i="30" l="1"/>
  <c r="AC249" i="30"/>
  <c r="S249" i="30"/>
  <c r="T249" i="30"/>
  <c r="AN249" i="30"/>
  <c r="AE249" i="30"/>
  <c r="W249" i="30"/>
  <c r="AK249" i="30"/>
  <c r="AL249" i="30"/>
  <c r="AB249" i="30"/>
  <c r="Z249" i="30"/>
  <c r="AG249" i="30"/>
  <c r="AQ249" i="30" s="1"/>
  <c r="AR249" i="30" s="1"/>
  <c r="AI249" i="30"/>
  <c r="AA249" i="30"/>
  <c r="AO249" i="30"/>
  <c r="AM50" i="30"/>
  <c r="AP249" i="30"/>
  <c r="V249" i="30"/>
  <c r="V50" i="30"/>
  <c r="AF50" i="30"/>
  <c r="Y249" i="30"/>
  <c r="AD249" i="30"/>
  <c r="AD50" i="30"/>
  <c r="AQ50" i="30" s="1"/>
  <c r="AR50" i="30" s="1"/>
  <c r="X50" i="30"/>
  <c r="Y50" i="30"/>
  <c r="R60" i="30"/>
  <c r="AH60" i="30"/>
  <c r="U60" i="30"/>
  <c r="AD60" i="30"/>
  <c r="X60" i="30"/>
  <c r="Z60" i="30"/>
  <c r="AM60" i="30"/>
  <c r="S60" i="30"/>
  <c r="AC60" i="30"/>
  <c r="AK60" i="30"/>
  <c r="V60" i="30"/>
  <c r="AI60" i="30"/>
  <c r="AN60" i="30"/>
  <c r="Y60" i="30"/>
  <c r="AG60" i="30"/>
  <c r="W60" i="30"/>
  <c r="AO60" i="30"/>
  <c r="AA60" i="30"/>
  <c r="AP60" i="30"/>
  <c r="AE60" i="30"/>
  <c r="AJ60" i="30"/>
  <c r="T60" i="30"/>
  <c r="AL60" i="30"/>
  <c r="AF60" i="30"/>
  <c r="AB60" i="30"/>
  <c r="AC226" i="30"/>
  <c r="AE226" i="30"/>
  <c r="AK352" i="30"/>
  <c r="AI352" i="30"/>
  <c r="W226" i="30"/>
  <c r="AO226" i="30"/>
  <c r="AP352" i="30"/>
  <c r="AJ352" i="30"/>
  <c r="AM226" i="30"/>
  <c r="AD226" i="30"/>
  <c r="AF226" i="30"/>
  <c r="AP226" i="30"/>
  <c r="AL352" i="30"/>
  <c r="R226" i="30"/>
  <c r="AG226" i="30"/>
  <c r="AH352" i="30"/>
  <c r="W352" i="30"/>
  <c r="AM352" i="30"/>
  <c r="AG101" i="30"/>
  <c r="X226" i="30"/>
  <c r="AL101" i="30"/>
  <c r="AB226" i="30"/>
  <c r="S101" i="30"/>
  <c r="V505" i="30"/>
  <c r="AE352" i="30"/>
  <c r="AN226" i="30"/>
  <c r="Y226" i="30"/>
  <c r="AD352" i="30"/>
  <c r="S410" i="30"/>
  <c r="AM410" i="30"/>
  <c r="AL226" i="30"/>
  <c r="AI226" i="30"/>
  <c r="X352" i="30"/>
  <c r="AK226" i="30"/>
  <c r="V352" i="30"/>
  <c r="R352" i="30"/>
  <c r="S226" i="30"/>
  <c r="Z352" i="30"/>
  <c r="AJ226" i="30"/>
  <c r="AF352" i="30"/>
  <c r="AC352" i="30"/>
  <c r="Z226" i="30"/>
  <c r="V226" i="30"/>
  <c r="AA410" i="30"/>
  <c r="AF130" i="37"/>
  <c r="AG410" i="30"/>
  <c r="U352" i="30"/>
  <c r="T226" i="30"/>
  <c r="AH226" i="30"/>
  <c r="AA226" i="30"/>
  <c r="U226" i="30"/>
  <c r="S130" i="37"/>
  <c r="Y302" i="30"/>
  <c r="T302" i="30"/>
  <c r="AL302" i="30"/>
  <c r="AF146" i="30"/>
  <c r="AM505" i="30"/>
  <c r="W302" i="30"/>
  <c r="S302" i="30"/>
  <c r="AB505" i="30"/>
  <c r="AC146" i="30"/>
  <c r="R146" i="30"/>
  <c r="U302" i="30"/>
  <c r="AH302" i="30"/>
  <c r="X302" i="30"/>
  <c r="Z302" i="30"/>
  <c r="AH505" i="30"/>
  <c r="AI302" i="30"/>
  <c r="AF415" i="30"/>
  <c r="AB216" i="30"/>
  <c r="AO505" i="30"/>
  <c r="S146" i="30"/>
  <c r="AN302" i="30"/>
  <c r="AD302" i="30"/>
  <c r="AG302" i="30"/>
  <c r="AC505" i="30"/>
  <c r="T410" i="30"/>
  <c r="AD216" i="30"/>
  <c r="AF120" i="37"/>
  <c r="Y120" i="37"/>
  <c r="AN505" i="30"/>
  <c r="AA302" i="30"/>
  <c r="AK101" i="30"/>
  <c r="S105" i="30"/>
  <c r="AP105" i="30"/>
  <c r="AP302" i="30"/>
  <c r="AE302" i="30"/>
  <c r="AJ120" i="37"/>
  <c r="AM120" i="37"/>
  <c r="Z101" i="30"/>
  <c r="AD120" i="37"/>
  <c r="AE120" i="37"/>
  <c r="AK302" i="30"/>
  <c r="AF302" i="30"/>
  <c r="AP101" i="30"/>
  <c r="AC302" i="30"/>
  <c r="R302" i="30"/>
  <c r="AB302" i="30"/>
  <c r="AO120" i="37"/>
  <c r="AK105" i="30"/>
  <c r="T120" i="37"/>
  <c r="AO101" i="30"/>
  <c r="AJ302" i="30"/>
  <c r="AO302" i="30"/>
  <c r="AP120" i="37"/>
  <c r="S120" i="37"/>
  <c r="R120" i="37"/>
  <c r="W120" i="37"/>
  <c r="Z120" i="37"/>
  <c r="AH120" i="37"/>
  <c r="V101" i="30"/>
  <c r="AJ101" i="30"/>
  <c r="AA101" i="30"/>
  <c r="R101" i="30"/>
  <c r="AA120" i="37"/>
  <c r="AB120" i="37"/>
  <c r="AM456" i="30"/>
  <c r="T101" i="30"/>
  <c r="V302" i="30"/>
  <c r="AM302" i="30"/>
  <c r="U118" i="37"/>
  <c r="V120" i="37"/>
  <c r="AI120" i="37"/>
  <c r="AG120" i="37"/>
  <c r="S122" i="37"/>
  <c r="Y122" i="37"/>
  <c r="AB461" i="30"/>
  <c r="Y146" i="30"/>
  <c r="AI146" i="30"/>
  <c r="AC105" i="30"/>
  <c r="AB146" i="30"/>
  <c r="AA122" i="37"/>
  <c r="AA130" i="37"/>
  <c r="X122" i="37"/>
  <c r="AN146" i="30"/>
  <c r="AL146" i="30"/>
  <c r="T105" i="30"/>
  <c r="AM130" i="37"/>
  <c r="W72" i="37"/>
  <c r="AI72" i="37"/>
  <c r="N98" i="37"/>
  <c r="AO461" i="30"/>
  <c r="AG352" i="30"/>
  <c r="AJ146" i="30"/>
  <c r="AF101" i="30"/>
  <c r="AD101" i="30"/>
  <c r="AI101" i="30"/>
  <c r="AO146" i="30"/>
  <c r="AN352" i="30"/>
  <c r="Y352" i="30"/>
  <c r="AB352" i="30"/>
  <c r="AI410" i="30"/>
  <c r="AC410" i="30"/>
  <c r="AB101" i="30"/>
  <c r="W146" i="30"/>
  <c r="AP146" i="30"/>
  <c r="AO352" i="30"/>
  <c r="AH146" i="30"/>
  <c r="AD146" i="30"/>
  <c r="AE146" i="30"/>
  <c r="AK146" i="30"/>
  <c r="AN101" i="30"/>
  <c r="AM101" i="30"/>
  <c r="AH101" i="30"/>
  <c r="AA146" i="30"/>
  <c r="T352" i="30"/>
  <c r="AA352" i="30"/>
  <c r="AC101" i="30"/>
  <c r="X101" i="30"/>
  <c r="AG146" i="30"/>
  <c r="S352" i="30"/>
  <c r="U146" i="30"/>
  <c r="V146" i="30"/>
  <c r="Z146" i="30"/>
  <c r="AM146" i="30"/>
  <c r="X146" i="30"/>
  <c r="T146" i="30"/>
  <c r="U101" i="30"/>
  <c r="Y101" i="30"/>
  <c r="AH216" i="30"/>
  <c r="AE101" i="30"/>
  <c r="AM216" i="30"/>
  <c r="AO105" i="30"/>
  <c r="U105" i="30"/>
  <c r="AF105" i="30"/>
  <c r="AB105" i="30"/>
  <c r="W105" i="30"/>
  <c r="Y105" i="30"/>
  <c r="AP122" i="37"/>
  <c r="AM122" i="37"/>
  <c r="Z122" i="37"/>
  <c r="AD122" i="37"/>
  <c r="AA105" i="30"/>
  <c r="AM105" i="30"/>
  <c r="AI105" i="30"/>
  <c r="R118" i="37"/>
  <c r="W110" i="30"/>
  <c r="AD105" i="30"/>
  <c r="AE105" i="30"/>
  <c r="U122" i="37"/>
  <c r="V105" i="30"/>
  <c r="AJ105" i="30"/>
  <c r="AM484" i="30"/>
  <c r="Z105" i="30"/>
  <c r="AH105" i="30"/>
  <c r="V118" i="37"/>
  <c r="AL122" i="37"/>
  <c r="AF122" i="37"/>
  <c r="AN105" i="30"/>
  <c r="AL105" i="30"/>
  <c r="X105" i="30"/>
  <c r="T78" i="37"/>
  <c r="AJ122" i="37"/>
  <c r="V122" i="37"/>
  <c r="AN122" i="37"/>
  <c r="X130" i="37"/>
  <c r="R105" i="30"/>
  <c r="AG105" i="30"/>
  <c r="AI122" i="37"/>
  <c r="AH122" i="37"/>
  <c r="U120" i="37"/>
  <c r="G13" i="32"/>
  <c r="T330" i="30"/>
  <c r="AM330" i="30"/>
  <c r="T505" i="30"/>
  <c r="AD110" i="30"/>
  <c r="AD505" i="30"/>
  <c r="AG330" i="30"/>
  <c r="AD484" i="30"/>
  <c r="AD330" i="30"/>
  <c r="T456" i="30"/>
  <c r="AP456" i="30"/>
  <c r="AA505" i="30"/>
  <c r="AL456" i="30"/>
  <c r="AE505" i="30"/>
  <c r="R505" i="30"/>
  <c r="W505" i="30"/>
  <c r="S456" i="30"/>
  <c r="AO330" i="30"/>
  <c r="AK505" i="30"/>
  <c r="AG456" i="30"/>
  <c r="AG505" i="30"/>
  <c r="AH484" i="30"/>
  <c r="AJ505" i="30"/>
  <c r="Z505" i="30"/>
  <c r="S505" i="30"/>
  <c r="Z330" i="30"/>
  <c r="AN487" i="30"/>
  <c r="AH330" i="30"/>
  <c r="AP505" i="30"/>
  <c r="AC330" i="30"/>
  <c r="V330" i="30"/>
  <c r="AF505" i="30"/>
  <c r="AI505" i="30"/>
  <c r="X505" i="30"/>
  <c r="U505" i="30"/>
  <c r="AL505" i="30"/>
  <c r="AJ487" i="30"/>
  <c r="AJ330" i="30"/>
  <c r="Y505" i="30"/>
  <c r="AF115" i="37"/>
  <c r="AH52" i="37"/>
  <c r="AQ44" i="37"/>
  <c r="AR44" i="37" s="1"/>
  <c r="AB52" i="37"/>
  <c r="AE78" i="37"/>
  <c r="N117" i="37"/>
  <c r="AA78" i="37"/>
  <c r="AO72" i="37"/>
  <c r="Y78" i="37"/>
  <c r="W52" i="37"/>
  <c r="AK25" i="37"/>
  <c r="AA428" i="30"/>
  <c r="AF461" i="30"/>
  <c r="AB330" i="30"/>
  <c r="Z461" i="30"/>
  <c r="AH461" i="30"/>
  <c r="AE461" i="30"/>
  <c r="AA461" i="30"/>
  <c r="AI461" i="30"/>
  <c r="R461" i="30"/>
  <c r="V461" i="30"/>
  <c r="T461" i="30"/>
  <c r="AM461" i="30"/>
  <c r="Y461" i="30"/>
  <c r="AJ461" i="30"/>
  <c r="S461" i="30"/>
  <c r="AN461" i="30"/>
  <c r="X461" i="30"/>
  <c r="AC461" i="30"/>
  <c r="AK461" i="30"/>
  <c r="W461" i="30"/>
  <c r="AL461" i="30"/>
  <c r="AG461" i="30"/>
  <c r="AD461" i="30"/>
  <c r="U461" i="30"/>
  <c r="AP461" i="30"/>
  <c r="W479" i="30"/>
  <c r="T511" i="30"/>
  <c r="U330" i="30"/>
  <c r="W330" i="30"/>
  <c r="AB118" i="37"/>
  <c r="AH38" i="37"/>
  <c r="AO130" i="37"/>
  <c r="AN130" i="37"/>
  <c r="Z130" i="37"/>
  <c r="AE122" i="37"/>
  <c r="AH130" i="37"/>
  <c r="Y330" i="30"/>
  <c r="AA330" i="30"/>
  <c r="AG130" i="37"/>
  <c r="AJ130" i="37"/>
  <c r="AE130" i="37"/>
  <c r="T130" i="37"/>
  <c r="U36" i="37"/>
  <c r="S479" i="30"/>
  <c r="AP330" i="30"/>
  <c r="Z118" i="37"/>
  <c r="T105" i="37"/>
  <c r="AD130" i="37"/>
  <c r="AC130" i="37"/>
  <c r="W130" i="37"/>
  <c r="R130" i="37"/>
  <c r="T122" i="37"/>
  <c r="R122" i="37"/>
  <c r="AJ511" i="30"/>
  <c r="AN330" i="30"/>
  <c r="AL330" i="30"/>
  <c r="AF330" i="30"/>
  <c r="AO118" i="37"/>
  <c r="AA115" i="37"/>
  <c r="AA96" i="37"/>
  <c r="AK130" i="37"/>
  <c r="AL130" i="37"/>
  <c r="AP130" i="37"/>
  <c r="AG122" i="37"/>
  <c r="AB122" i="37"/>
  <c r="AC122" i="37"/>
  <c r="W122" i="37"/>
  <c r="AK122" i="37"/>
  <c r="AI330" i="30"/>
  <c r="AK330" i="30"/>
  <c r="V130" i="37"/>
  <c r="AO122" i="37"/>
  <c r="AE511" i="30"/>
  <c r="R330" i="30"/>
  <c r="AE330" i="30"/>
  <c r="X487" i="30"/>
  <c r="X330" i="30"/>
  <c r="X36" i="37"/>
  <c r="U130" i="37"/>
  <c r="AI130" i="37"/>
  <c r="AB130" i="37"/>
  <c r="AE216" i="30"/>
  <c r="U216" i="30"/>
  <c r="R216" i="30"/>
  <c r="AK216" i="30"/>
  <c r="S216" i="30"/>
  <c r="W216" i="30"/>
  <c r="AJ216" i="30"/>
  <c r="AO216" i="30"/>
  <c r="AP216" i="30"/>
  <c r="AI216" i="30"/>
  <c r="AG216" i="30"/>
  <c r="V216" i="30"/>
  <c r="Z216" i="30"/>
  <c r="AN216" i="30"/>
  <c r="AK465" i="30"/>
  <c r="AL216" i="30"/>
  <c r="T216" i="30"/>
  <c r="AA216" i="30"/>
  <c r="AC216" i="30"/>
  <c r="Y216" i="30"/>
  <c r="X216" i="30"/>
  <c r="AL350" i="30"/>
  <c r="AD410" i="30"/>
  <c r="R410" i="30"/>
  <c r="Y410" i="30"/>
  <c r="W410" i="30"/>
  <c r="R479" i="30"/>
  <c r="AL479" i="30"/>
  <c r="AH428" i="30"/>
  <c r="AG479" i="30"/>
  <c r="AK410" i="30"/>
  <c r="AF216" i="30"/>
  <c r="AF479" i="30"/>
  <c r="AB410" i="30"/>
  <c r="V410" i="30"/>
  <c r="AE410" i="30"/>
  <c r="AF410" i="30"/>
  <c r="AN410" i="30"/>
  <c r="U410" i="30"/>
  <c r="U479" i="30"/>
  <c r="AN479" i="30"/>
  <c r="AH410" i="30"/>
  <c r="AP410" i="30"/>
  <c r="AM118" i="37"/>
  <c r="W42" i="37"/>
  <c r="AC85" i="37"/>
  <c r="AF85" i="37"/>
  <c r="AP28" i="37"/>
  <c r="AH128" i="37"/>
  <c r="AF42" i="37"/>
  <c r="R85" i="37"/>
  <c r="X85" i="37"/>
  <c r="S36" i="37"/>
  <c r="AM54" i="37"/>
  <c r="AC42" i="37"/>
  <c r="AE37" i="37"/>
  <c r="AG85" i="37"/>
  <c r="T85" i="37"/>
  <c r="W28" i="37"/>
  <c r="AJ36" i="37"/>
  <c r="AP105" i="37"/>
  <c r="T42" i="37"/>
  <c r="V42" i="37"/>
  <c r="Y37" i="37"/>
  <c r="V52" i="37"/>
  <c r="AP85" i="37"/>
  <c r="AI25" i="37"/>
  <c r="AK36" i="37"/>
  <c r="AG29" i="37"/>
  <c r="AL42" i="37"/>
  <c r="AI42" i="37"/>
  <c r="AG37" i="37"/>
  <c r="AD52" i="37"/>
  <c r="X28" i="37"/>
  <c r="AD42" i="37"/>
  <c r="AH42" i="37"/>
  <c r="AL85" i="37"/>
  <c r="AA105" i="37"/>
  <c r="AG52" i="37"/>
  <c r="AB42" i="37"/>
  <c r="Y85" i="37"/>
  <c r="AF28" i="37"/>
  <c r="R36" i="37"/>
  <c r="AB96" i="37"/>
  <c r="AP128" i="37"/>
  <c r="AP103" i="37"/>
  <c r="AE103" i="37"/>
  <c r="AH60" i="37"/>
  <c r="AJ42" i="37"/>
  <c r="R42" i="37"/>
  <c r="AA42" i="37"/>
  <c r="AM85" i="37"/>
  <c r="AD85" i="37"/>
  <c r="AJ85" i="37"/>
  <c r="AJ28" i="37"/>
  <c r="AD96" i="37"/>
  <c r="AJ78" i="37"/>
  <c r="AJ60" i="37"/>
  <c r="AB128" i="37"/>
  <c r="AN118" i="37"/>
  <c r="S103" i="37"/>
  <c r="T115" i="37"/>
  <c r="AG42" i="37"/>
  <c r="AO42" i="37"/>
  <c r="AP42" i="37"/>
  <c r="AO37" i="37"/>
  <c r="Z85" i="37"/>
  <c r="AB85" i="37"/>
  <c r="Y28" i="37"/>
  <c r="AN28" i="37"/>
  <c r="U96" i="37"/>
  <c r="W69" i="37"/>
  <c r="T25" i="37"/>
  <c r="U78" i="37"/>
  <c r="AI36" i="37"/>
  <c r="S29" i="37"/>
  <c r="AC103" i="37"/>
  <c r="AO60" i="37"/>
  <c r="Z28" i="37"/>
  <c r="Y96" i="37"/>
  <c r="AK128" i="37"/>
  <c r="AH103" i="37"/>
  <c r="U115" i="37"/>
  <c r="AH54" i="37"/>
  <c r="X60" i="37"/>
  <c r="U28" i="37"/>
  <c r="AA28" i="37"/>
  <c r="AO96" i="37"/>
  <c r="AC96" i="37"/>
  <c r="U69" i="37"/>
  <c r="AA103" i="37"/>
  <c r="Z128" i="37"/>
  <c r="U128" i="37"/>
  <c r="U103" i="37"/>
  <c r="AM115" i="37"/>
  <c r="AF54" i="37"/>
  <c r="S42" i="37"/>
  <c r="X42" i="37"/>
  <c r="AM42" i="37"/>
  <c r="U42" i="37"/>
  <c r="AK85" i="37"/>
  <c r="AH85" i="37"/>
  <c r="AA85" i="37"/>
  <c r="AG28" i="37"/>
  <c r="AM28" i="37"/>
  <c r="AL96" i="37"/>
  <c r="AN96" i="37"/>
  <c r="R69" i="37"/>
  <c r="AK103" i="37"/>
  <c r="X128" i="37"/>
  <c r="AG118" i="37"/>
  <c r="AK118" i="37"/>
  <c r="AB103" i="37"/>
  <c r="AN54" i="37"/>
  <c r="AN42" i="37"/>
  <c r="AK42" i="37"/>
  <c r="AE42" i="37"/>
  <c r="AA37" i="37"/>
  <c r="W85" i="37"/>
  <c r="AN85" i="37"/>
  <c r="S85" i="37"/>
  <c r="T28" i="37"/>
  <c r="AE28" i="37"/>
  <c r="AM96" i="37"/>
  <c r="X96" i="37"/>
  <c r="T69" i="37"/>
  <c r="AL78" i="37"/>
  <c r="AN52" i="37"/>
  <c r="AO29" i="37"/>
  <c r="S330" i="30"/>
  <c r="AQ196" i="30"/>
  <c r="AR196" i="30" s="1"/>
  <c r="Y511" i="30"/>
  <c r="AM511" i="30"/>
  <c r="AE479" i="30"/>
  <c r="AC404" i="30"/>
  <c r="AG443" i="30"/>
  <c r="AA511" i="30"/>
  <c r="AJ443" i="30"/>
  <c r="AO511" i="30"/>
  <c r="Z511" i="30"/>
  <c r="V415" i="30"/>
  <c r="AK479" i="30"/>
  <c r="AD479" i="30"/>
  <c r="AD511" i="30"/>
  <c r="AL511" i="30"/>
  <c r="AM89" i="30"/>
  <c r="S511" i="30"/>
  <c r="W415" i="30"/>
  <c r="AK511" i="30"/>
  <c r="AB511" i="30"/>
  <c r="X479" i="30"/>
  <c r="R404" i="30"/>
  <c r="X511" i="30"/>
  <c r="AO479" i="30"/>
  <c r="AC511" i="30"/>
  <c r="AG415" i="30"/>
  <c r="AC443" i="30"/>
  <c r="AP479" i="30"/>
  <c r="V479" i="30"/>
  <c r="AN404" i="30"/>
  <c r="AM404" i="30"/>
  <c r="AE89" i="30"/>
  <c r="AN443" i="30"/>
  <c r="AF443" i="30"/>
  <c r="AN511" i="30"/>
  <c r="AM479" i="30"/>
  <c r="W443" i="30"/>
  <c r="R350" i="30"/>
  <c r="AG511" i="30"/>
  <c r="AC479" i="30"/>
  <c r="X404" i="30"/>
  <c r="AF511" i="30"/>
  <c r="Z479" i="30"/>
  <c r="AM415" i="30"/>
  <c r="Y479" i="30"/>
  <c r="AB404" i="30"/>
  <c r="AA479" i="30"/>
  <c r="AB479" i="30"/>
  <c r="R511" i="30"/>
  <c r="AP511" i="30"/>
  <c r="AL443" i="30"/>
  <c r="AG404" i="30"/>
  <c r="AI511" i="30"/>
  <c r="AH511" i="30"/>
  <c r="U511" i="30"/>
  <c r="T479" i="30"/>
  <c r="V511" i="30"/>
  <c r="AJ479" i="30"/>
  <c r="AH479" i="30"/>
  <c r="Z443" i="30"/>
  <c r="T404" i="30"/>
  <c r="AI479" i="30"/>
  <c r="W511" i="30"/>
  <c r="AC415" i="30"/>
  <c r="AQ496" i="30"/>
  <c r="AR496" i="30" s="1"/>
  <c r="AQ200" i="30"/>
  <c r="AR200" i="30" s="1"/>
  <c r="T110" i="30"/>
  <c r="U484" i="30"/>
  <c r="AN484" i="30"/>
  <c r="Y484" i="30"/>
  <c r="AI415" i="30"/>
  <c r="AI484" i="30"/>
  <c r="AI404" i="30"/>
  <c r="AE443" i="30"/>
  <c r="AO404" i="30"/>
  <c r="R443" i="30"/>
  <c r="AE484" i="30"/>
  <c r="AF404" i="30"/>
  <c r="S110" i="30"/>
  <c r="AE110" i="30"/>
  <c r="W484" i="30"/>
  <c r="AA443" i="30"/>
  <c r="AB415" i="30"/>
  <c r="AC110" i="30"/>
  <c r="AJ415" i="30"/>
  <c r="AM110" i="30"/>
  <c r="U404" i="30"/>
  <c r="AH415" i="30"/>
  <c r="AG110" i="30"/>
  <c r="Y110" i="30"/>
  <c r="X443" i="30"/>
  <c r="AF484" i="30"/>
  <c r="AO443" i="30"/>
  <c r="S443" i="30"/>
  <c r="AP110" i="30"/>
  <c r="Z484" i="30"/>
  <c r="S404" i="30"/>
  <c r="T443" i="30"/>
  <c r="AA484" i="30"/>
  <c r="AB443" i="30"/>
  <c r="V484" i="30"/>
  <c r="W404" i="30"/>
  <c r="AH404" i="30"/>
  <c r="V443" i="30"/>
  <c r="AL110" i="30"/>
  <c r="AO110" i="30"/>
  <c r="AH110" i="30"/>
  <c r="AD443" i="30"/>
  <c r="AP443" i="30"/>
  <c r="R415" i="30"/>
  <c r="AD89" i="30"/>
  <c r="T89" i="30"/>
  <c r="Z410" i="30"/>
  <c r="R110" i="30"/>
  <c r="V110" i="30"/>
  <c r="R484" i="30"/>
  <c r="X415" i="30"/>
  <c r="AD415" i="30"/>
  <c r="AE404" i="30"/>
  <c r="AH89" i="30"/>
  <c r="AI110" i="30"/>
  <c r="S484" i="30"/>
  <c r="AC484" i="30"/>
  <c r="Y404" i="30"/>
  <c r="AO415" i="30"/>
  <c r="AM443" i="30"/>
  <c r="V404" i="30"/>
  <c r="AJ110" i="30"/>
  <c r="AL484" i="30"/>
  <c r="T415" i="30"/>
  <c r="Z415" i="30"/>
  <c r="Z110" i="30"/>
  <c r="Z404" i="30"/>
  <c r="AG484" i="30"/>
  <c r="AF110" i="30"/>
  <c r="AK484" i="30"/>
  <c r="U443" i="30"/>
  <c r="AJ404" i="30"/>
  <c r="AH443" i="30"/>
  <c r="AN110" i="30"/>
  <c r="Y415" i="30"/>
  <c r="AA415" i="30"/>
  <c r="AI443" i="30"/>
  <c r="AA404" i="30"/>
  <c r="Y443" i="30"/>
  <c r="AO484" i="30"/>
  <c r="AN415" i="30"/>
  <c r="U415" i="30"/>
  <c r="AK415" i="30"/>
  <c r="AK443" i="30"/>
  <c r="T484" i="30"/>
  <c r="AG89" i="30"/>
  <c r="AB89" i="30"/>
  <c r="AJ484" i="30"/>
  <c r="AE415" i="30"/>
  <c r="AL415" i="30"/>
  <c r="AK404" i="30"/>
  <c r="AP415" i="30"/>
  <c r="AA110" i="30"/>
  <c r="AK110" i="30"/>
  <c r="AP484" i="30"/>
  <c r="S415" i="30"/>
  <c r="AB484" i="30"/>
  <c r="AP404" i="30"/>
  <c r="AL410" i="30"/>
  <c r="AO410" i="30"/>
  <c r="X89" i="30"/>
  <c r="S89" i="30"/>
  <c r="V89" i="30"/>
  <c r="Y89" i="30"/>
  <c r="AC487" i="30"/>
  <c r="AA487" i="30"/>
  <c r="AJ89" i="30"/>
  <c r="AP89" i="30"/>
  <c r="AK89" i="30"/>
  <c r="R89" i="30"/>
  <c r="AN89" i="30"/>
  <c r="AI487" i="30"/>
  <c r="AL404" i="30"/>
  <c r="AD404" i="30"/>
  <c r="X410" i="30"/>
  <c r="AF465" i="30"/>
  <c r="Z465" i="30"/>
  <c r="AN465" i="30"/>
  <c r="AL465" i="30"/>
  <c r="V465" i="30"/>
  <c r="W465" i="30"/>
  <c r="AJ465" i="30"/>
  <c r="AQ448" i="30"/>
  <c r="AR448" i="30" s="1"/>
  <c r="AQ488" i="30"/>
  <c r="AR488" i="30" s="1"/>
  <c r="X465" i="30"/>
  <c r="AE350" i="30"/>
  <c r="AJ350" i="30"/>
  <c r="Y350" i="30"/>
  <c r="X350" i="30"/>
  <c r="AB110" i="30"/>
  <c r="AA350" i="30"/>
  <c r="T350" i="30"/>
  <c r="V350" i="30"/>
  <c r="AD350" i="30"/>
  <c r="AB350" i="30"/>
  <c r="X484" i="30"/>
  <c r="X110" i="30"/>
  <c r="U89" i="30"/>
  <c r="AQ93" i="30"/>
  <c r="AR93" i="30" s="1"/>
  <c r="AQ255" i="30"/>
  <c r="AR255" i="30" s="1"/>
  <c r="AN350" i="30"/>
  <c r="AF350" i="30"/>
  <c r="AL89" i="30"/>
  <c r="AO89" i="30"/>
  <c r="AK350" i="30"/>
  <c r="Z89" i="30"/>
  <c r="W89" i="30"/>
  <c r="AC89" i="30"/>
  <c r="AD292" i="30"/>
  <c r="AM350" i="30"/>
  <c r="AO350" i="30"/>
  <c r="S350" i="30"/>
  <c r="W350" i="30"/>
  <c r="AH350" i="30"/>
  <c r="AG350" i="30"/>
  <c r="U350" i="30"/>
  <c r="AI350" i="30"/>
  <c r="AP350" i="30"/>
  <c r="AC350" i="30"/>
  <c r="AB428" i="30"/>
  <c r="AN428" i="30"/>
  <c r="AP428" i="30"/>
  <c r="AC465" i="30"/>
  <c r="X428" i="30"/>
  <c r="AG465" i="30"/>
  <c r="AH189" i="30"/>
  <c r="T428" i="30"/>
  <c r="AM465" i="30"/>
  <c r="AJ398" i="30"/>
  <c r="AG428" i="30"/>
  <c r="AL189" i="30"/>
  <c r="Z428" i="30"/>
  <c r="S465" i="30"/>
  <c r="R465" i="30"/>
  <c r="AB465" i="30"/>
  <c r="AE428" i="30"/>
  <c r="S428" i="30"/>
  <c r="AI465" i="30"/>
  <c r="AF428" i="30"/>
  <c r="AI428" i="30"/>
  <c r="AD189" i="30"/>
  <c r="U428" i="30"/>
  <c r="AK428" i="30"/>
  <c r="AJ428" i="30"/>
  <c r="AC428" i="30"/>
  <c r="U465" i="30"/>
  <c r="W428" i="30"/>
  <c r="V189" i="30"/>
  <c r="Y465" i="30"/>
  <c r="R428" i="30"/>
  <c r="AP465" i="30"/>
  <c r="AA465" i="30"/>
  <c r="AD428" i="30"/>
  <c r="U110" i="30"/>
  <c r="V428" i="30"/>
  <c r="Y428" i="30"/>
  <c r="AO428" i="30"/>
  <c r="AL428" i="30"/>
  <c r="AM428" i="30"/>
  <c r="AH465" i="30"/>
  <c r="T465" i="30"/>
  <c r="AD465" i="30"/>
  <c r="AE465" i="30"/>
  <c r="Z350" i="30"/>
  <c r="T487" i="30"/>
  <c r="R487" i="30"/>
  <c r="AH487" i="30"/>
  <c r="AK487" i="30"/>
  <c r="AM487" i="30"/>
  <c r="AN456" i="30"/>
  <c r="V456" i="30"/>
  <c r="S487" i="30"/>
  <c r="AB487" i="30"/>
  <c r="AL487" i="30"/>
  <c r="U487" i="30"/>
  <c r="AC456" i="30"/>
  <c r="AJ456" i="30"/>
  <c r="V487" i="30"/>
  <c r="AD487" i="30"/>
  <c r="AO456" i="30"/>
  <c r="Y456" i="30"/>
  <c r="W456" i="30"/>
  <c r="AK456" i="30"/>
  <c r="AQ54" i="30"/>
  <c r="AR54" i="30" s="1"/>
  <c r="AB456" i="30"/>
  <c r="AQ447" i="30"/>
  <c r="AR447" i="30" s="1"/>
  <c r="AO487" i="30"/>
  <c r="W487" i="30"/>
  <c r="AB398" i="30"/>
  <c r="AF456" i="30"/>
  <c r="R456" i="30"/>
  <c r="AE456" i="30"/>
  <c r="AA456" i="30"/>
  <c r="Z47" i="30"/>
  <c r="AG487" i="30"/>
  <c r="AI89" i="30"/>
  <c r="AA89" i="30"/>
  <c r="AD456" i="30"/>
  <c r="AE487" i="30"/>
  <c r="Z456" i="30"/>
  <c r="AH456" i="30"/>
  <c r="U456" i="30"/>
  <c r="X456" i="30"/>
  <c r="Y487" i="30"/>
  <c r="Z487" i="30"/>
  <c r="AP487" i="30"/>
  <c r="AF487" i="30"/>
  <c r="AI456" i="30"/>
  <c r="AJ213" i="30"/>
  <c r="AB243" i="30"/>
  <c r="Z218" i="30"/>
  <c r="V243" i="30"/>
  <c r="U243" i="30"/>
  <c r="AG398" i="30"/>
  <c r="W292" i="30"/>
  <c r="R47" i="30"/>
  <c r="T398" i="30"/>
  <c r="AD51" i="30"/>
  <c r="AH462" i="30"/>
  <c r="Z470" i="30"/>
  <c r="AG454" i="30"/>
  <c r="S133" i="30"/>
  <c r="Z159" i="30"/>
  <c r="AJ133" i="30"/>
  <c r="AA159" i="30"/>
  <c r="AH187" i="30"/>
  <c r="S105" i="37"/>
  <c r="AA38" i="37"/>
  <c r="AJ38" i="37"/>
  <c r="AN38" i="37"/>
  <c r="Z48" i="37"/>
  <c r="M88" i="37"/>
  <c r="T128" i="37"/>
  <c r="AH118" i="37"/>
  <c r="AJ118" i="37"/>
  <c r="AM105" i="37"/>
  <c r="AC105" i="37"/>
  <c r="AO105" i="37"/>
  <c r="AD54" i="37"/>
  <c r="AM38" i="37"/>
  <c r="AE38" i="37"/>
  <c r="W38" i="37"/>
  <c r="AF38" i="37"/>
  <c r="U60" i="37"/>
  <c r="AN60" i="37"/>
  <c r="AH37" i="37"/>
  <c r="R52" i="37"/>
  <c r="AP69" i="37"/>
  <c r="AO69" i="37"/>
  <c r="AI69" i="37"/>
  <c r="AJ48" i="37"/>
  <c r="V25" i="37"/>
  <c r="AF25" i="37"/>
  <c r="AA36" i="37"/>
  <c r="W29" i="37"/>
  <c r="R105" i="37"/>
  <c r="AM128" i="37"/>
  <c r="AJ105" i="37"/>
  <c r="AN105" i="37"/>
  <c r="AG105" i="37"/>
  <c r="AI38" i="37"/>
  <c r="S38" i="37"/>
  <c r="AK38" i="37"/>
  <c r="X38" i="37"/>
  <c r="S60" i="37"/>
  <c r="V60" i="37"/>
  <c r="AM69" i="37"/>
  <c r="AC69" i="37"/>
  <c r="AA69" i="37"/>
  <c r="S25" i="37"/>
  <c r="X25" i="37"/>
  <c r="AO128" i="37"/>
  <c r="AG128" i="37"/>
  <c r="AE128" i="37"/>
  <c r="AE118" i="37"/>
  <c r="AQ53" i="37"/>
  <c r="AR53" i="37" s="1"/>
  <c r="AE105" i="37"/>
  <c r="AB105" i="37"/>
  <c r="Y105" i="37"/>
  <c r="AB54" i="37"/>
  <c r="AC54" i="37"/>
  <c r="AD38" i="37"/>
  <c r="AP38" i="37"/>
  <c r="AC38" i="37"/>
  <c r="AP60" i="37"/>
  <c r="AB60" i="37"/>
  <c r="AL60" i="37"/>
  <c r="AD37" i="37"/>
  <c r="AN37" i="37"/>
  <c r="AC72" i="37"/>
  <c r="Z69" i="37"/>
  <c r="AN69" i="37"/>
  <c r="S69" i="37"/>
  <c r="AO52" i="37"/>
  <c r="AD25" i="37"/>
  <c r="AN36" i="37"/>
  <c r="AG36" i="37"/>
  <c r="AM36" i="37"/>
  <c r="AD29" i="37"/>
  <c r="AA128" i="37"/>
  <c r="S128" i="37"/>
  <c r="W128" i="37"/>
  <c r="Y118" i="37"/>
  <c r="W118" i="37"/>
  <c r="AI118" i="37"/>
  <c r="U105" i="37"/>
  <c r="AK105" i="37"/>
  <c r="AL105" i="37"/>
  <c r="AI54" i="37"/>
  <c r="AA54" i="37"/>
  <c r="V38" i="37"/>
  <c r="AB38" i="37"/>
  <c r="U38" i="37"/>
  <c r="R60" i="37"/>
  <c r="AI60" i="37"/>
  <c r="T60" i="37"/>
  <c r="R37" i="37"/>
  <c r="AJ37" i="37"/>
  <c r="AP72" i="37"/>
  <c r="AO28" i="37"/>
  <c r="AL28" i="37"/>
  <c r="T96" i="37"/>
  <c r="Z96" i="37"/>
  <c r="AL69" i="37"/>
  <c r="AH69" i="37"/>
  <c r="AF69" i="37"/>
  <c r="AP25" i="37"/>
  <c r="AB36" i="37"/>
  <c r="T36" i="37"/>
  <c r="AE36" i="37"/>
  <c r="AJ128" i="37"/>
  <c r="AN128" i="37"/>
  <c r="AD128" i="37"/>
  <c r="AP118" i="37"/>
  <c r="AD118" i="37"/>
  <c r="AA118" i="37"/>
  <c r="R103" i="37"/>
  <c r="Y103" i="37"/>
  <c r="AQ51" i="37"/>
  <c r="AR51" i="37" s="1"/>
  <c r="AJ115" i="37"/>
  <c r="Z105" i="37"/>
  <c r="W105" i="37"/>
  <c r="AD105" i="37"/>
  <c r="AQ43" i="37"/>
  <c r="AR43" i="37" s="1"/>
  <c r="Z54" i="37"/>
  <c r="R54" i="37"/>
  <c r="T38" i="37"/>
  <c r="AL38" i="37"/>
  <c r="AO38" i="37"/>
  <c r="AM60" i="37"/>
  <c r="Z60" i="37"/>
  <c r="W60" i="37"/>
  <c r="Y42" i="37"/>
  <c r="Z37" i="37"/>
  <c r="AB37" i="37"/>
  <c r="Z72" i="37"/>
  <c r="AE85" i="37"/>
  <c r="AO85" i="37"/>
  <c r="V85" i="37"/>
  <c r="AI85" i="37"/>
  <c r="AH28" i="37"/>
  <c r="AB28" i="37"/>
  <c r="AD28" i="37"/>
  <c r="AE96" i="37"/>
  <c r="V96" i="37"/>
  <c r="AD69" i="37"/>
  <c r="V69" i="37"/>
  <c r="X69" i="37"/>
  <c r="AC25" i="37"/>
  <c r="AH78" i="37"/>
  <c r="Z36" i="37"/>
  <c r="AF36" i="37"/>
  <c r="V36" i="37"/>
  <c r="AF29" i="37"/>
  <c r="Y128" i="37"/>
  <c r="R128" i="37"/>
  <c r="V128" i="37"/>
  <c r="X105" i="37"/>
  <c r="AH105" i="37"/>
  <c r="V105" i="37"/>
  <c r="R38" i="37"/>
  <c r="Z38" i="37"/>
  <c r="AG38" i="37"/>
  <c r="Y69" i="37"/>
  <c r="AG69" i="37"/>
  <c r="AJ69" i="37"/>
  <c r="AA25" i="37"/>
  <c r="N124" i="37"/>
  <c r="AI128" i="37"/>
  <c r="AF128" i="37"/>
  <c r="AL128" i="37"/>
  <c r="AF118" i="37"/>
  <c r="AC118" i="37"/>
  <c r="S118" i="37"/>
  <c r="AL103" i="37"/>
  <c r="AI103" i="37"/>
  <c r="AJ103" i="37"/>
  <c r="AM103" i="37"/>
  <c r="V115" i="37"/>
  <c r="AD115" i="37"/>
  <c r="Z115" i="37"/>
  <c r="AN115" i="37"/>
  <c r="AQ23" i="37"/>
  <c r="AR23" i="37" s="1"/>
  <c r="N97" i="37"/>
  <c r="P83" i="37"/>
  <c r="AE83" i="37" s="1"/>
  <c r="N39" i="37"/>
  <c r="N40" i="37"/>
  <c r="N121" i="37"/>
  <c r="O121" i="37" s="1"/>
  <c r="P121" i="37" s="1"/>
  <c r="AQ125" i="37"/>
  <c r="AR125" i="37" s="1"/>
  <c r="AF103" i="37"/>
  <c r="AD103" i="37"/>
  <c r="T103" i="37"/>
  <c r="W103" i="37"/>
  <c r="N113" i="37"/>
  <c r="P127" i="37"/>
  <c r="S127" i="37" s="1"/>
  <c r="AP115" i="37"/>
  <c r="AC115" i="37"/>
  <c r="Y115" i="37"/>
  <c r="X115" i="37"/>
  <c r="M84" i="37"/>
  <c r="N74" i="37"/>
  <c r="AQ50" i="37"/>
  <c r="AR50" i="37" s="1"/>
  <c r="M33" i="37"/>
  <c r="M61" i="37"/>
  <c r="AQ93" i="37"/>
  <c r="AR93" i="37" s="1"/>
  <c r="R115" i="37"/>
  <c r="AH115" i="37"/>
  <c r="O58" i="37"/>
  <c r="N119" i="37"/>
  <c r="AQ101" i="37"/>
  <c r="AR101" i="37" s="1"/>
  <c r="M67" i="37"/>
  <c r="N95" i="37"/>
  <c r="M30" i="37"/>
  <c r="N30" i="37" s="1"/>
  <c r="O30" i="37" s="1"/>
  <c r="P30" i="37" s="1"/>
  <c r="N109" i="37"/>
  <c r="N129" i="37"/>
  <c r="N86" i="37"/>
  <c r="AC128" i="37"/>
  <c r="X118" i="37"/>
  <c r="AL118" i="37"/>
  <c r="T118" i="37"/>
  <c r="N102" i="37"/>
  <c r="N68" i="37"/>
  <c r="X103" i="37"/>
  <c r="AN103" i="37"/>
  <c r="AO103" i="37"/>
  <c r="N112" i="37"/>
  <c r="AO115" i="37"/>
  <c r="AL115" i="37"/>
  <c r="W115" i="37"/>
  <c r="M107" i="37"/>
  <c r="N71" i="37"/>
  <c r="N41" i="37"/>
  <c r="M82" i="37"/>
  <c r="N126" i="37"/>
  <c r="V103" i="37"/>
  <c r="Z103" i="37"/>
  <c r="AG103" i="37"/>
  <c r="N75" i="37"/>
  <c r="N79" i="37"/>
  <c r="N89" i="37"/>
  <c r="AG115" i="37"/>
  <c r="AB115" i="37"/>
  <c r="AI115" i="37"/>
  <c r="N90" i="37"/>
  <c r="N92" i="37"/>
  <c r="AQ62" i="37"/>
  <c r="AR62" i="37" s="1"/>
  <c r="N100" i="37"/>
  <c r="AQ91" i="37"/>
  <c r="AR91" i="37" s="1"/>
  <c r="N111" i="37"/>
  <c r="O45" i="37"/>
  <c r="P45" i="37" s="1"/>
  <c r="S45" i="37" s="1"/>
  <c r="M106" i="37"/>
  <c r="N34" i="37"/>
  <c r="O34" i="37" s="1"/>
  <c r="P34" i="37" s="1"/>
  <c r="N87" i="37"/>
  <c r="N73" i="37"/>
  <c r="AE115" i="37"/>
  <c r="AK115" i="37"/>
  <c r="S115" i="37"/>
  <c r="N81" i="37"/>
  <c r="O70" i="37"/>
  <c r="M99" i="37"/>
  <c r="O80" i="37"/>
  <c r="S54" i="37"/>
  <c r="V54" i="37"/>
  <c r="AJ54" i="37"/>
  <c r="N46" i="37"/>
  <c r="N35" i="37"/>
  <c r="AA60" i="37"/>
  <c r="AF60" i="37"/>
  <c r="W37" i="37"/>
  <c r="AL37" i="37"/>
  <c r="X37" i="37"/>
  <c r="AK72" i="37"/>
  <c r="AM72" i="37"/>
  <c r="AK52" i="37"/>
  <c r="Y52" i="37"/>
  <c r="O63" i="37"/>
  <c r="N26" i="37"/>
  <c r="Z52" i="37"/>
  <c r="AB48" i="37"/>
  <c r="AA48" i="37"/>
  <c r="Y48" i="37"/>
  <c r="Y25" i="37"/>
  <c r="R25" i="37"/>
  <c r="AN25" i="37"/>
  <c r="AP78" i="37"/>
  <c r="AM78" i="37"/>
  <c r="AG78" i="37"/>
  <c r="AJ52" i="37"/>
  <c r="N59" i="37"/>
  <c r="AQ24" i="37"/>
  <c r="AR24" i="37" s="1"/>
  <c r="Z29" i="37"/>
  <c r="V29" i="37"/>
  <c r="AN29" i="37"/>
  <c r="AA29" i="37"/>
  <c r="T72" i="37"/>
  <c r="S72" i="37"/>
  <c r="AG72" i="37"/>
  <c r="N123" i="37"/>
  <c r="N104" i="37"/>
  <c r="O94" i="37"/>
  <c r="N65" i="37"/>
  <c r="AI48" i="37"/>
  <c r="V48" i="37"/>
  <c r="W48" i="37"/>
  <c r="AN48" i="37"/>
  <c r="N76" i="37"/>
  <c r="AC29" i="37"/>
  <c r="U29" i="37"/>
  <c r="X29" i="37"/>
  <c r="AF105" i="37"/>
  <c r="AI105" i="37"/>
  <c r="N57" i="37"/>
  <c r="N77" i="37"/>
  <c r="AH72" i="37"/>
  <c r="AP54" i="37"/>
  <c r="U54" i="37"/>
  <c r="AO54" i="37"/>
  <c r="S52" i="37"/>
  <c r="X52" i="37"/>
  <c r="Y38" i="37"/>
  <c r="O32" i="37"/>
  <c r="T52" i="37"/>
  <c r="AD60" i="37"/>
  <c r="AC60" i="37"/>
  <c r="Z42" i="37"/>
  <c r="AP37" i="37"/>
  <c r="V37" i="37"/>
  <c r="T37" i="37"/>
  <c r="AE72" i="37"/>
  <c r="AJ72" i="37"/>
  <c r="V72" i="37"/>
  <c r="AA52" i="37"/>
  <c r="AC52" i="37"/>
  <c r="AK28" i="37"/>
  <c r="R28" i="37"/>
  <c r="AI28" i="37"/>
  <c r="V28" i="37"/>
  <c r="AI52" i="37"/>
  <c r="AJ96" i="37"/>
  <c r="AH96" i="37"/>
  <c r="AK69" i="37"/>
  <c r="AE69" i="37"/>
  <c r="AB69" i="37"/>
  <c r="AF52" i="37"/>
  <c r="AD72" i="37"/>
  <c r="N56" i="37"/>
  <c r="N47" i="37"/>
  <c r="AL48" i="37"/>
  <c r="AP48" i="37"/>
  <c r="AK48" i="37"/>
  <c r="AF48" i="37"/>
  <c r="AL25" i="37"/>
  <c r="AH25" i="37"/>
  <c r="AM25" i="37"/>
  <c r="AI78" i="37"/>
  <c r="R78" i="37"/>
  <c r="W78" i="37"/>
  <c r="AN78" i="37"/>
  <c r="N49" i="37"/>
  <c r="Y36" i="37"/>
  <c r="AP36" i="37"/>
  <c r="W36" i="37"/>
  <c r="AL29" i="37"/>
  <c r="AE29" i="37"/>
  <c r="AJ29" i="37"/>
  <c r="AG54" i="37"/>
  <c r="N31" i="37"/>
  <c r="N66" i="37"/>
  <c r="R72" i="37"/>
  <c r="X72" i="37"/>
  <c r="U72" i="37"/>
  <c r="AM52" i="37"/>
  <c r="R48" i="37"/>
  <c r="T48" i="37"/>
  <c r="AC48" i="37"/>
  <c r="X48" i="37"/>
  <c r="Z25" i="37"/>
  <c r="U25" i="37"/>
  <c r="AJ25" i="37"/>
  <c r="AE25" i="37"/>
  <c r="AD78" i="37"/>
  <c r="Z78" i="37"/>
  <c r="AK78" i="37"/>
  <c r="AF78" i="37"/>
  <c r="AC36" i="37"/>
  <c r="AL36" i="37"/>
  <c r="Y29" i="37"/>
  <c r="R29" i="37"/>
  <c r="AB29" i="37"/>
  <c r="N64" i="37"/>
  <c r="N116" i="37"/>
  <c r="N55" i="37"/>
  <c r="X54" i="37"/>
  <c r="W54" i="37"/>
  <c r="AL54" i="37"/>
  <c r="Y54" i="37"/>
  <c r="Y60" i="37"/>
  <c r="AK60" i="37"/>
  <c r="AG60" i="37"/>
  <c r="AE60" i="37"/>
  <c r="AM37" i="37"/>
  <c r="AK37" i="37"/>
  <c r="U37" i="37"/>
  <c r="AI37" i="37"/>
  <c r="AB72" i="37"/>
  <c r="AL72" i="37"/>
  <c r="AN72" i="37"/>
  <c r="AL52" i="37"/>
  <c r="AC28" i="37"/>
  <c r="S28" i="37"/>
  <c r="R96" i="37"/>
  <c r="AP96" i="37"/>
  <c r="S96" i="37"/>
  <c r="W96" i="37"/>
  <c r="AG96" i="37"/>
  <c r="AF96" i="37"/>
  <c r="AK96" i="37"/>
  <c r="AH48" i="37"/>
  <c r="AE48" i="37"/>
  <c r="U48" i="37"/>
  <c r="AO25" i="37"/>
  <c r="AG25" i="37"/>
  <c r="AB25" i="37"/>
  <c r="W25" i="37"/>
  <c r="AB78" i="37"/>
  <c r="V78" i="37"/>
  <c r="AC78" i="37"/>
  <c r="X78" i="37"/>
  <c r="AO36" i="37"/>
  <c r="AH36" i="37"/>
  <c r="AD36" i="37"/>
  <c r="AK29" i="37"/>
  <c r="AP29" i="37"/>
  <c r="T29" i="37"/>
  <c r="Y72" i="37"/>
  <c r="N108" i="37"/>
  <c r="O27" i="37"/>
  <c r="S48" i="37"/>
  <c r="AO48" i="37"/>
  <c r="AP52" i="37"/>
  <c r="AK54" i="37"/>
  <c r="AE54" i="37"/>
  <c r="T54" i="37"/>
  <c r="O114" i="37"/>
  <c r="N110" i="37"/>
  <c r="AF37" i="37"/>
  <c r="S37" i="37"/>
  <c r="AA72" i="37"/>
  <c r="AF72" i="37"/>
  <c r="U52" i="37"/>
  <c r="AE52" i="37"/>
  <c r="AD48" i="37"/>
  <c r="AM48" i="37"/>
  <c r="AG48" i="37"/>
  <c r="S78" i="37"/>
  <c r="AO78" i="37"/>
  <c r="AM29" i="37"/>
  <c r="AH29" i="37"/>
  <c r="AI29" i="37"/>
  <c r="AI66" i="30"/>
  <c r="Y292" i="30"/>
  <c r="AB260" i="30"/>
  <c r="U133" i="30"/>
  <c r="AE51" i="30"/>
  <c r="Y243" i="30"/>
  <c r="Z52" i="30"/>
  <c r="S217" i="30"/>
  <c r="AD142" i="30"/>
  <c r="AQ435" i="30"/>
  <c r="AR435" i="30" s="1"/>
  <c r="AH52" i="30"/>
  <c r="AO462" i="30"/>
  <c r="AF292" i="30"/>
  <c r="AA292" i="30"/>
  <c r="S260" i="30"/>
  <c r="AF470" i="30"/>
  <c r="AB52" i="30"/>
  <c r="Z92" i="30"/>
  <c r="AC462" i="30"/>
  <c r="AN292" i="30"/>
  <c r="W260" i="30"/>
  <c r="AM470" i="30"/>
  <c r="AP243" i="30"/>
  <c r="T92" i="30"/>
  <c r="T252" i="30"/>
  <c r="AQ450" i="30"/>
  <c r="AR450" i="30" s="1"/>
  <c r="AE292" i="30"/>
  <c r="AG260" i="30"/>
  <c r="AL142" i="30"/>
  <c r="AM292" i="30"/>
  <c r="Y142" i="30"/>
  <c r="AK260" i="30"/>
  <c r="AG133" i="30"/>
  <c r="AN142" i="30"/>
  <c r="AN398" i="30"/>
  <c r="AF462" i="30"/>
  <c r="Y462" i="30"/>
  <c r="AL292" i="30"/>
  <c r="AE454" i="30"/>
  <c r="AO260" i="30"/>
  <c r="X260" i="30"/>
  <c r="S470" i="30"/>
  <c r="T51" i="30"/>
  <c r="AP159" i="30"/>
  <c r="V68" i="30"/>
  <c r="Y187" i="30"/>
  <c r="AI92" i="30"/>
  <c r="AK91" i="30"/>
  <c r="AC252" i="30"/>
  <c r="AE462" i="30"/>
  <c r="AG462" i="30"/>
  <c r="AD470" i="30"/>
  <c r="AO470" i="30"/>
  <c r="AF51" i="30"/>
  <c r="AK68" i="30"/>
  <c r="X91" i="30"/>
  <c r="AK252" i="30"/>
  <c r="AQ291" i="30"/>
  <c r="AR291" i="30" s="1"/>
  <c r="AD462" i="30"/>
  <c r="W462" i="30"/>
  <c r="R292" i="30"/>
  <c r="AB292" i="30"/>
  <c r="U454" i="30"/>
  <c r="AM260" i="30"/>
  <c r="AH253" i="30"/>
  <c r="AN230" i="30"/>
  <c r="R470" i="30"/>
  <c r="AB470" i="30"/>
  <c r="R96" i="30"/>
  <c r="AH68" i="30"/>
  <c r="AJ68" i="30"/>
  <c r="R52" i="30"/>
  <c r="Y213" i="30"/>
  <c r="W92" i="30"/>
  <c r="Z142" i="30"/>
  <c r="AE91" i="30"/>
  <c r="Y252" i="30"/>
  <c r="AQ344" i="30"/>
  <c r="AR344" i="30" s="1"/>
  <c r="AQ418" i="30"/>
  <c r="AR418" i="30" s="1"/>
  <c r="R462" i="30"/>
  <c r="AJ462" i="30"/>
  <c r="AA260" i="30"/>
  <c r="AP253" i="30"/>
  <c r="V470" i="30"/>
  <c r="AP470" i="30"/>
  <c r="T96" i="30"/>
  <c r="AD96" i="30"/>
  <c r="V51" i="30"/>
  <c r="X68" i="30"/>
  <c r="AO68" i="30"/>
  <c r="AK52" i="30"/>
  <c r="X217" i="30"/>
  <c r="V92" i="30"/>
  <c r="AP138" i="30"/>
  <c r="V91" i="30"/>
  <c r="X252" i="30"/>
  <c r="C25" i="56"/>
  <c r="Z253" i="30"/>
  <c r="AL230" i="30"/>
  <c r="AC68" i="30"/>
  <c r="Y68" i="30"/>
  <c r="S462" i="30"/>
  <c r="W68" i="30"/>
  <c r="AC138" i="30"/>
  <c r="AC91" i="30"/>
  <c r="AP462" i="30"/>
  <c r="AL462" i="30"/>
  <c r="AI260" i="30"/>
  <c r="AC253" i="30"/>
  <c r="X470" i="30"/>
  <c r="AN68" i="30"/>
  <c r="AI52" i="30"/>
  <c r="AK187" i="30"/>
  <c r="Y91" i="30"/>
  <c r="AK107" i="30"/>
  <c r="AM463" i="30"/>
  <c r="AH398" i="30"/>
  <c r="Z388" i="30"/>
  <c r="AE388" i="30"/>
  <c r="R454" i="30"/>
  <c r="AB454" i="30"/>
  <c r="AP260" i="30"/>
  <c r="V260" i="30"/>
  <c r="Z260" i="30"/>
  <c r="T260" i="30"/>
  <c r="V253" i="30"/>
  <c r="Z133" i="30"/>
  <c r="T133" i="30"/>
  <c r="AA96" i="30"/>
  <c r="T159" i="30"/>
  <c r="S96" i="30"/>
  <c r="AF66" i="30"/>
  <c r="Y66" i="30"/>
  <c r="AA66" i="30"/>
  <c r="AC217" i="30"/>
  <c r="R213" i="30"/>
  <c r="AP47" i="30"/>
  <c r="T138" i="30"/>
  <c r="AF138" i="30"/>
  <c r="AO91" i="30"/>
  <c r="AL91" i="30"/>
  <c r="AO218" i="30"/>
  <c r="AB463" i="30"/>
  <c r="AQ442" i="30"/>
  <c r="AR442" i="30" s="1"/>
  <c r="AB388" i="30"/>
  <c r="AC388" i="30"/>
  <c r="Y96" i="30"/>
  <c r="AG159" i="30"/>
  <c r="V66" i="30"/>
  <c r="S66" i="30"/>
  <c r="AJ217" i="30"/>
  <c r="AD47" i="30"/>
  <c r="AM138" i="30"/>
  <c r="AJ463" i="30"/>
  <c r="AQ482" i="30"/>
  <c r="AR482" i="30" s="1"/>
  <c r="X388" i="30"/>
  <c r="AI388" i="30"/>
  <c r="AP454" i="30"/>
  <c r="AH260" i="30"/>
  <c r="AC260" i="30"/>
  <c r="Y260" i="30"/>
  <c r="AH470" i="30"/>
  <c r="AD133" i="30"/>
  <c r="X133" i="30"/>
  <c r="AC96" i="30"/>
  <c r="AP51" i="30"/>
  <c r="AB159" i="30"/>
  <c r="AA112" i="30"/>
  <c r="AE68" i="30"/>
  <c r="AC52" i="30"/>
  <c r="AD66" i="30"/>
  <c r="AG66" i="30"/>
  <c r="AL243" i="30"/>
  <c r="AO217" i="30"/>
  <c r="AB187" i="30"/>
  <c r="R92" i="30"/>
  <c r="AG92" i="30"/>
  <c r="AA138" i="30"/>
  <c r="AE138" i="30"/>
  <c r="R142" i="30"/>
  <c r="U91" i="30"/>
  <c r="AJ91" i="30"/>
  <c r="AP463" i="30"/>
  <c r="AL398" i="30"/>
  <c r="R388" i="30"/>
  <c r="S388" i="30"/>
  <c r="Z292" i="30"/>
  <c r="W454" i="30"/>
  <c r="AE260" i="30"/>
  <c r="R260" i="30"/>
  <c r="AN260" i="30"/>
  <c r="X253" i="30"/>
  <c r="AG189" i="30"/>
  <c r="AI189" i="30"/>
  <c r="R133" i="30"/>
  <c r="AE133" i="30"/>
  <c r="AN96" i="30"/>
  <c r="U51" i="30"/>
  <c r="W159" i="30"/>
  <c r="S159" i="30"/>
  <c r="AP112" i="30"/>
  <c r="R66" i="30"/>
  <c r="U66" i="30"/>
  <c r="AG217" i="30"/>
  <c r="AO213" i="30"/>
  <c r="AH92" i="30"/>
  <c r="U47" i="30"/>
  <c r="AJ47" i="30"/>
  <c r="AL138" i="30"/>
  <c r="AP91" i="30"/>
  <c r="AN91" i="30"/>
  <c r="AB91" i="30"/>
  <c r="M275" i="30"/>
  <c r="V463" i="30"/>
  <c r="AQ445" i="30"/>
  <c r="AR445" i="30" s="1"/>
  <c r="Z398" i="30"/>
  <c r="S398" i="30"/>
  <c r="AH388" i="30"/>
  <c r="V454" i="30"/>
  <c r="AD260" i="30"/>
  <c r="AL260" i="30"/>
  <c r="AF260" i="30"/>
  <c r="AG264" i="30"/>
  <c r="AP133" i="30"/>
  <c r="W133" i="30"/>
  <c r="AP96" i="30"/>
  <c r="AK159" i="30"/>
  <c r="AH159" i="30"/>
  <c r="AO66" i="30"/>
  <c r="AM66" i="30"/>
  <c r="AD217" i="30"/>
  <c r="U213" i="30"/>
  <c r="AD92" i="30"/>
  <c r="AF92" i="30"/>
  <c r="AN47" i="30"/>
  <c r="T47" i="30"/>
  <c r="R138" i="30"/>
  <c r="AG91" i="30"/>
  <c r="AF91" i="30"/>
  <c r="T91" i="30"/>
  <c r="AL66" i="30"/>
  <c r="S293" i="30"/>
  <c r="AQ33" i="30"/>
  <c r="AR33" i="30" s="1"/>
  <c r="AN112" i="30"/>
  <c r="AN66" i="30"/>
  <c r="AJ66" i="30"/>
  <c r="AG463" i="30"/>
  <c r="X398" i="30"/>
  <c r="AF388" i="30"/>
  <c r="W293" i="30"/>
  <c r="AJ292" i="30"/>
  <c r="U260" i="30"/>
  <c r="AJ260" i="30"/>
  <c r="AF253" i="30"/>
  <c r="S253" i="30"/>
  <c r="AN189" i="30"/>
  <c r="U470" i="30"/>
  <c r="AL133" i="30"/>
  <c r="AO133" i="30"/>
  <c r="AO96" i="30"/>
  <c r="AB96" i="30"/>
  <c r="X51" i="30"/>
  <c r="V159" i="30"/>
  <c r="X159" i="30"/>
  <c r="X112" i="30"/>
  <c r="AL68" i="30"/>
  <c r="S68" i="30"/>
  <c r="AF52" i="30"/>
  <c r="AC66" i="30"/>
  <c r="T66" i="30"/>
  <c r="AO243" i="30"/>
  <c r="AK217" i="30"/>
  <c r="T187" i="30"/>
  <c r="W213" i="30"/>
  <c r="AJ92" i="30"/>
  <c r="AF47" i="30"/>
  <c r="S47" i="30"/>
  <c r="U138" i="30"/>
  <c r="Z91" i="30"/>
  <c r="AM91" i="30"/>
  <c r="AQ86" i="30"/>
  <c r="AR86" i="30" s="1"/>
  <c r="AP340" i="30"/>
  <c r="AG340" i="30"/>
  <c r="V340" i="30"/>
  <c r="AI340" i="30"/>
  <c r="AP446" i="30"/>
  <c r="AD446" i="30"/>
  <c r="AI446" i="30"/>
  <c r="V293" i="30"/>
  <c r="AD454" i="30"/>
  <c r="AO454" i="30"/>
  <c r="T454" i="30"/>
  <c r="AH183" i="30"/>
  <c r="AI183" i="30"/>
  <c r="AE183" i="30"/>
  <c r="AM230" i="30"/>
  <c r="AD230" i="30"/>
  <c r="AH264" i="30"/>
  <c r="W264" i="30"/>
  <c r="M143" i="30"/>
  <c r="N73" i="30"/>
  <c r="AO107" i="30"/>
  <c r="AQ71" i="30"/>
  <c r="AR71" i="30" s="1"/>
  <c r="N152" i="30"/>
  <c r="Y340" i="30"/>
  <c r="AA340" i="30"/>
  <c r="AQ409" i="30"/>
  <c r="AR409" i="30" s="1"/>
  <c r="W446" i="30"/>
  <c r="V446" i="30"/>
  <c r="AA446" i="30"/>
  <c r="AQ269" i="30"/>
  <c r="AR269" i="30" s="1"/>
  <c r="AF183" i="30"/>
  <c r="AA183" i="30"/>
  <c r="W183" i="30"/>
  <c r="AH230" i="30"/>
  <c r="AC230" i="30"/>
  <c r="M175" i="30"/>
  <c r="AF264" i="30"/>
  <c r="AC264" i="30"/>
  <c r="R183" i="30"/>
  <c r="M205" i="30"/>
  <c r="N205" i="30" s="1"/>
  <c r="O205" i="30" s="1"/>
  <c r="P205" i="30" s="1"/>
  <c r="AN340" i="30"/>
  <c r="AK340" i="30"/>
  <c r="AH340" i="30"/>
  <c r="AC340" i="30"/>
  <c r="S340" i="30"/>
  <c r="AK398" i="30"/>
  <c r="AD398" i="30"/>
  <c r="AM398" i="30"/>
  <c r="AA400" i="30"/>
  <c r="U462" i="30"/>
  <c r="Z462" i="30"/>
  <c r="AB462" i="30"/>
  <c r="AN446" i="30"/>
  <c r="AK446" i="30"/>
  <c r="S446" i="30"/>
  <c r="AL388" i="30"/>
  <c r="AP293" i="30"/>
  <c r="Y293" i="30"/>
  <c r="X292" i="30"/>
  <c r="Z454" i="30"/>
  <c r="Y454" i="30"/>
  <c r="AA454" i="30"/>
  <c r="W253" i="30"/>
  <c r="AN253" i="30"/>
  <c r="U253" i="30"/>
  <c r="AB183" i="30"/>
  <c r="S183" i="30"/>
  <c r="AL183" i="30"/>
  <c r="AF230" i="30"/>
  <c r="AJ230" i="30"/>
  <c r="AJ189" i="30"/>
  <c r="AI470" i="30"/>
  <c r="AG470" i="30"/>
  <c r="AM264" i="30"/>
  <c r="Z264" i="30"/>
  <c r="AD264" i="30"/>
  <c r="M239" i="30"/>
  <c r="M49" i="30"/>
  <c r="Y107" i="30"/>
  <c r="AD340" i="30"/>
  <c r="AM183" i="30"/>
  <c r="AO400" i="30"/>
  <c r="AM400" i="30"/>
  <c r="AF340" i="30"/>
  <c r="AM340" i="30"/>
  <c r="U340" i="30"/>
  <c r="Y398" i="30"/>
  <c r="AP398" i="30"/>
  <c r="AE398" i="30"/>
  <c r="AN462" i="30"/>
  <c r="AK462" i="30"/>
  <c r="T462" i="30"/>
  <c r="AM446" i="30"/>
  <c r="R446" i="30"/>
  <c r="AC446" i="30"/>
  <c r="AL293" i="30"/>
  <c r="AN454" i="30"/>
  <c r="AC384" i="30"/>
  <c r="R253" i="30"/>
  <c r="AB253" i="30"/>
  <c r="AI253" i="30"/>
  <c r="Z183" i="30"/>
  <c r="AO183" i="30"/>
  <c r="AD183" i="30"/>
  <c r="AE230" i="30"/>
  <c r="AB230" i="30"/>
  <c r="AO189" i="30"/>
  <c r="T189" i="30"/>
  <c r="M173" i="30"/>
  <c r="X264" i="30"/>
  <c r="AL264" i="30"/>
  <c r="N192" i="30"/>
  <c r="U107" i="30"/>
  <c r="AL446" i="30"/>
  <c r="AF400" i="30"/>
  <c r="Z340" i="30"/>
  <c r="AE340" i="30"/>
  <c r="AJ340" i="30"/>
  <c r="AC398" i="30"/>
  <c r="T400" i="30"/>
  <c r="V400" i="30"/>
  <c r="AH446" i="30"/>
  <c r="AO446" i="30"/>
  <c r="AJ446" i="30"/>
  <c r="AM293" i="30"/>
  <c r="AN293" i="30"/>
  <c r="AM454" i="30"/>
  <c r="AK454" i="30"/>
  <c r="Z384" i="30"/>
  <c r="AJ253" i="30"/>
  <c r="AM253" i="30"/>
  <c r="AA253" i="30"/>
  <c r="X183" i="30"/>
  <c r="AG183" i="30"/>
  <c r="V183" i="30"/>
  <c r="AO230" i="30"/>
  <c r="T230" i="30"/>
  <c r="AQ78" i="30"/>
  <c r="AR78" i="30" s="1"/>
  <c r="V264" i="30"/>
  <c r="M134" i="30"/>
  <c r="AN107" i="30"/>
  <c r="X446" i="30"/>
  <c r="AI264" i="30"/>
  <c r="AK264" i="30"/>
  <c r="AB264" i="30"/>
  <c r="X340" i="30"/>
  <c r="AB340" i="30"/>
  <c r="AF446" i="30"/>
  <c r="Y446" i="30"/>
  <c r="AB446" i="30"/>
  <c r="R384" i="30"/>
  <c r="AP183" i="30"/>
  <c r="Y183" i="30"/>
  <c r="AK183" i="30"/>
  <c r="AO264" i="30"/>
  <c r="U264" i="30"/>
  <c r="M247" i="30"/>
  <c r="N287" i="30"/>
  <c r="O287" i="30" s="1"/>
  <c r="P287" i="30" s="1"/>
  <c r="M59" i="30"/>
  <c r="N59" i="30" s="1"/>
  <c r="O59" i="30" s="1"/>
  <c r="P59" i="30" s="1"/>
  <c r="N97" i="30"/>
  <c r="O97" i="30" s="1"/>
  <c r="P97" i="30" s="1"/>
  <c r="M121" i="30"/>
  <c r="AD107" i="30"/>
  <c r="W340" i="30"/>
  <c r="AD400" i="30"/>
  <c r="R340" i="30"/>
  <c r="AL340" i="30"/>
  <c r="T340" i="30"/>
  <c r="AQ434" i="30"/>
  <c r="AR434" i="30" s="1"/>
  <c r="R400" i="30"/>
  <c r="V398" i="30"/>
  <c r="AA398" i="30"/>
  <c r="V462" i="30"/>
  <c r="AM462" i="30"/>
  <c r="X462" i="30"/>
  <c r="AA462" i="30"/>
  <c r="Z446" i="30"/>
  <c r="T446" i="30"/>
  <c r="AK293" i="30"/>
  <c r="AQ268" i="30"/>
  <c r="AR268" i="30" s="1"/>
  <c r="AF454" i="30"/>
  <c r="AL454" i="30"/>
  <c r="AJ454" i="30"/>
  <c r="AA384" i="30"/>
  <c r="AE253" i="30"/>
  <c r="AL253" i="30"/>
  <c r="AO253" i="30"/>
  <c r="AJ183" i="30"/>
  <c r="T183" i="30"/>
  <c r="U183" i="30"/>
  <c r="S230" i="30"/>
  <c r="AE189" i="30"/>
  <c r="AE264" i="30"/>
  <c r="AJ264" i="30"/>
  <c r="M165" i="30"/>
  <c r="AF159" i="30"/>
  <c r="AE159" i="30"/>
  <c r="Y159" i="30"/>
  <c r="AM52" i="30"/>
  <c r="AG243" i="30"/>
  <c r="V217" i="30"/>
  <c r="S213" i="30"/>
  <c r="AK138" i="30"/>
  <c r="X138" i="30"/>
  <c r="R107" i="30"/>
  <c r="AP107" i="30"/>
  <c r="V107" i="30"/>
  <c r="AJ252" i="30"/>
  <c r="X218" i="30"/>
  <c r="AD187" i="30"/>
  <c r="N204" i="30"/>
  <c r="O128" i="30"/>
  <c r="N135" i="30"/>
  <c r="AI218" i="30"/>
  <c r="N119" i="30"/>
  <c r="AL159" i="30"/>
  <c r="AO159" i="30"/>
  <c r="R159" i="30"/>
  <c r="AJ52" i="30"/>
  <c r="AO52" i="30"/>
  <c r="AE66" i="30"/>
  <c r="AM243" i="30"/>
  <c r="AJ243" i="30"/>
  <c r="AP217" i="30"/>
  <c r="Y217" i="30"/>
  <c r="AC213" i="30"/>
  <c r="AK213" i="30"/>
  <c r="AL47" i="30"/>
  <c r="AJ138" i="30"/>
  <c r="V138" i="30"/>
  <c r="AO138" i="30"/>
  <c r="W138" i="30"/>
  <c r="AJ142" i="30"/>
  <c r="Z107" i="30"/>
  <c r="AM107" i="30"/>
  <c r="AI107" i="30"/>
  <c r="AI252" i="30"/>
  <c r="AC218" i="30"/>
  <c r="AK218" i="30"/>
  <c r="N136" i="30"/>
  <c r="Y133" i="30"/>
  <c r="AB133" i="30"/>
  <c r="U96" i="30"/>
  <c r="AB51" i="30"/>
  <c r="AI51" i="30"/>
  <c r="AC159" i="30"/>
  <c r="AM159" i="30"/>
  <c r="U159" i="30"/>
  <c r="AG112" i="30"/>
  <c r="AI68" i="30"/>
  <c r="AD68" i="30"/>
  <c r="V52" i="30"/>
  <c r="Y52" i="30"/>
  <c r="X66" i="30"/>
  <c r="AK66" i="30"/>
  <c r="W66" i="30"/>
  <c r="W243" i="30"/>
  <c r="AD243" i="30"/>
  <c r="AB217" i="30"/>
  <c r="W217" i="30"/>
  <c r="T213" i="30"/>
  <c r="AH213" i="30"/>
  <c r="AC47" i="30"/>
  <c r="AE47" i="30"/>
  <c r="Z138" i="30"/>
  <c r="AI138" i="30"/>
  <c r="AG138" i="30"/>
  <c r="AK142" i="30"/>
  <c r="T142" i="30"/>
  <c r="AH91" i="30"/>
  <c r="R91" i="30"/>
  <c r="W91" i="30"/>
  <c r="AI91" i="30"/>
  <c r="AE107" i="30"/>
  <c r="AA107" i="30"/>
  <c r="AO252" i="30"/>
  <c r="AG252" i="30"/>
  <c r="Y218" i="30"/>
  <c r="AG218" i="30"/>
  <c r="S138" i="30"/>
  <c r="Y138" i="30"/>
  <c r="AA91" i="30"/>
  <c r="AG107" i="30"/>
  <c r="W107" i="30"/>
  <c r="S107" i="30"/>
  <c r="AM252" i="30"/>
  <c r="AN252" i="30"/>
  <c r="AN218" i="30"/>
  <c r="S218" i="30"/>
  <c r="N207" i="30"/>
  <c r="P223" i="30"/>
  <c r="AF223" i="30" s="1"/>
  <c r="R51" i="30"/>
  <c r="T218" i="30"/>
  <c r="AJ159" i="30"/>
  <c r="AI159" i="30"/>
  <c r="AN159" i="30"/>
  <c r="AH112" i="30"/>
  <c r="AP68" i="30"/>
  <c r="AB68" i="30"/>
  <c r="AD52" i="30"/>
  <c r="T52" i="30"/>
  <c r="AN52" i="30"/>
  <c r="AP66" i="30"/>
  <c r="AH66" i="30"/>
  <c r="AB66" i="30"/>
  <c r="Z243" i="30"/>
  <c r="T217" i="30"/>
  <c r="AH217" i="30"/>
  <c r="U218" i="30"/>
  <c r="V213" i="30"/>
  <c r="AH47" i="30"/>
  <c r="AB47" i="30"/>
  <c r="AB138" i="30"/>
  <c r="AH138" i="30"/>
  <c r="AE142" i="30"/>
  <c r="AI142" i="30"/>
  <c r="S91" i="30"/>
  <c r="AC107" i="30"/>
  <c r="AL107" i="30"/>
  <c r="AE252" i="30"/>
  <c r="AF252" i="30"/>
  <c r="AF218" i="30"/>
  <c r="AB218" i="30"/>
  <c r="N480" i="30"/>
  <c r="N240" i="30"/>
  <c r="O262" i="30"/>
  <c r="N380" i="30"/>
  <c r="O380" i="30" s="1"/>
  <c r="P380" i="30" s="1"/>
  <c r="U380" i="30" s="1"/>
  <c r="T463" i="30"/>
  <c r="R463" i="30"/>
  <c r="AF463" i="30"/>
  <c r="Y463" i="30"/>
  <c r="AQ478" i="30"/>
  <c r="AR478" i="30" s="1"/>
  <c r="N441" i="30"/>
  <c r="N376" i="30"/>
  <c r="AQ338" i="30"/>
  <c r="AR338" i="30" s="1"/>
  <c r="N383" i="30"/>
  <c r="N399" i="30"/>
  <c r="O399" i="30" s="1"/>
  <c r="P399" i="30" s="1"/>
  <c r="AQ403" i="30"/>
  <c r="AR403" i="30" s="1"/>
  <c r="M430" i="30"/>
  <c r="N391" i="30"/>
  <c r="N305" i="30"/>
  <c r="N504" i="30"/>
  <c r="M386" i="30"/>
  <c r="N490" i="30"/>
  <c r="N457" i="30"/>
  <c r="N387" i="30"/>
  <c r="N366" i="30"/>
  <c r="M39" i="30"/>
  <c r="N39" i="30" s="1"/>
  <c r="O39" i="30" s="1"/>
  <c r="P39" i="30" s="1"/>
  <c r="AK39" i="30" s="1"/>
  <c r="AD463" i="30"/>
  <c r="N498" i="30"/>
  <c r="N407" i="30"/>
  <c r="N509" i="30"/>
  <c r="N310" i="30"/>
  <c r="O310" i="30" s="1"/>
  <c r="P310" i="30" s="1"/>
  <c r="N195" i="30"/>
  <c r="O195" i="30" s="1"/>
  <c r="P195" i="30" s="1"/>
  <c r="AQ440" i="30"/>
  <c r="AR440" i="30" s="1"/>
  <c r="AA463" i="30"/>
  <c r="X463" i="30"/>
  <c r="N506" i="30"/>
  <c r="N483" i="30"/>
  <c r="O483" i="30" s="1"/>
  <c r="P483" i="30" s="1"/>
  <c r="AD483" i="30" s="1"/>
  <c r="AL463" i="30"/>
  <c r="AI463" i="30"/>
  <c r="AN463" i="30"/>
  <c r="N326" i="30"/>
  <c r="N474" i="30"/>
  <c r="N371" i="30"/>
  <c r="N444" i="30"/>
  <c r="O444" i="30" s="1"/>
  <c r="P444" i="30" s="1"/>
  <c r="N318" i="30"/>
  <c r="O318" i="30" s="1"/>
  <c r="P318" i="30" s="1"/>
  <c r="N333" i="30"/>
  <c r="O333" i="30" s="1"/>
  <c r="P333" i="30" s="1"/>
  <c r="N471" i="30"/>
  <c r="AC463" i="30"/>
  <c r="Z463" i="30"/>
  <c r="AE463" i="30"/>
  <c r="N395" i="30"/>
  <c r="N413" i="30"/>
  <c r="N377" i="30"/>
  <c r="N90" i="30"/>
  <c r="AH463" i="30"/>
  <c r="N503" i="30"/>
  <c r="N500" i="30"/>
  <c r="N439" i="30"/>
  <c r="N347" i="30"/>
  <c r="O347" i="30" s="1"/>
  <c r="P347" i="30" s="1"/>
  <c r="AQ455" i="30"/>
  <c r="AR455" i="30" s="1"/>
  <c r="M494" i="30"/>
  <c r="N486" i="30"/>
  <c r="N263" i="30"/>
  <c r="O263" i="30" s="1"/>
  <c r="P263" i="30" s="1"/>
  <c r="N271" i="30"/>
  <c r="O271" i="30" s="1"/>
  <c r="P271" i="30" s="1"/>
  <c r="N299" i="30"/>
  <c r="S463" i="30"/>
  <c r="U463" i="30"/>
  <c r="N436" i="30"/>
  <c r="N507" i="30"/>
  <c r="AK463" i="30"/>
  <c r="W463" i="30"/>
  <c r="AO463" i="30"/>
  <c r="N491" i="30"/>
  <c r="N469" i="30"/>
  <c r="N468" i="30"/>
  <c r="N312" i="30"/>
  <c r="AQ493" i="30"/>
  <c r="AR493" i="30" s="1"/>
  <c r="N417" i="30"/>
  <c r="N375" i="30"/>
  <c r="M356" i="30"/>
  <c r="M276" i="30"/>
  <c r="AP169" i="30"/>
  <c r="AE169" i="30"/>
  <c r="AO169" i="30"/>
  <c r="AL169" i="30"/>
  <c r="AC169" i="30"/>
  <c r="R169" i="30"/>
  <c r="AD169" i="30"/>
  <c r="Y169" i="30"/>
  <c r="AK169" i="30"/>
  <c r="AG169" i="30"/>
  <c r="T169" i="30"/>
  <c r="V169" i="30"/>
  <c r="AH169" i="30"/>
  <c r="W169" i="30"/>
  <c r="S169" i="30"/>
  <c r="AI169" i="30"/>
  <c r="AJ169" i="30"/>
  <c r="AM169" i="30"/>
  <c r="AF169" i="30"/>
  <c r="AA169" i="30"/>
  <c r="AB169" i="30"/>
  <c r="U169" i="30"/>
  <c r="X169" i="30"/>
  <c r="AN169" i="30"/>
  <c r="Z169" i="30"/>
  <c r="N464" i="30"/>
  <c r="N401" i="30"/>
  <c r="AQ369" i="30"/>
  <c r="AR369" i="30" s="1"/>
  <c r="AQ311" i="30"/>
  <c r="AR311" i="30" s="1"/>
  <c r="AQ451" i="30"/>
  <c r="AR451" i="30" s="1"/>
  <c r="R398" i="30"/>
  <c r="AF398" i="30"/>
  <c r="AE400" i="30"/>
  <c r="N472" i="30"/>
  <c r="AI400" i="30"/>
  <c r="N476" i="30"/>
  <c r="N438" i="30"/>
  <c r="N357" i="30"/>
  <c r="N241" i="30"/>
  <c r="AE446" i="30"/>
  <c r="AG446" i="30"/>
  <c r="U446" i="30"/>
  <c r="N414" i="30"/>
  <c r="N396" i="30"/>
  <c r="AJ388" i="30"/>
  <c r="AM388" i="30"/>
  <c r="U388" i="30"/>
  <c r="N315" i="30"/>
  <c r="AC293" i="30"/>
  <c r="AH293" i="30"/>
  <c r="V292" i="30"/>
  <c r="AC292" i="30"/>
  <c r="AG292" i="30"/>
  <c r="S292" i="30"/>
  <c r="N337" i="30"/>
  <c r="N294" i="30"/>
  <c r="N342" i="30"/>
  <c r="AD384" i="30"/>
  <c r="N258" i="30"/>
  <c r="M214" i="30"/>
  <c r="N160" i="30"/>
  <c r="AQ103" i="30"/>
  <c r="AR103" i="30" s="1"/>
  <c r="N379" i="30"/>
  <c r="AQ94" i="30"/>
  <c r="AR94" i="30" s="1"/>
  <c r="O231" i="30"/>
  <c r="N201" i="30"/>
  <c r="N77" i="30"/>
  <c r="N495" i="30"/>
  <c r="N437" i="30"/>
  <c r="S400" i="30"/>
  <c r="U400" i="30"/>
  <c r="AK400" i="30"/>
  <c r="AN400" i="30"/>
  <c r="AJ400" i="30"/>
  <c r="AB400" i="30"/>
  <c r="W400" i="30"/>
  <c r="AG400" i="30"/>
  <c r="AH400" i="30"/>
  <c r="AP400" i="30"/>
  <c r="Y400" i="30"/>
  <c r="N473" i="30"/>
  <c r="N508" i="30"/>
  <c r="N452" i="30"/>
  <c r="N397" i="30"/>
  <c r="N301" i="30"/>
  <c r="W388" i="30"/>
  <c r="AA388" i="30"/>
  <c r="N286" i="30"/>
  <c r="N267" i="30"/>
  <c r="N381" i="30"/>
  <c r="AF293" i="30"/>
  <c r="N203" i="30"/>
  <c r="N433" i="30"/>
  <c r="N322" i="30"/>
  <c r="N319" i="30"/>
  <c r="N261" i="30"/>
  <c r="N290" i="30"/>
  <c r="N280" i="30"/>
  <c r="N283" i="30"/>
  <c r="X384" i="30"/>
  <c r="AH384" i="30"/>
  <c r="T384" i="30"/>
  <c r="AB384" i="30"/>
  <c r="AJ384" i="30"/>
  <c r="U384" i="30"/>
  <c r="S384" i="30"/>
  <c r="Y384" i="30"/>
  <c r="AM384" i="30"/>
  <c r="AL384" i="30"/>
  <c r="M194" i="30"/>
  <c r="N193" i="30"/>
  <c r="N254" i="30"/>
  <c r="N198" i="30"/>
  <c r="N140" i="30"/>
  <c r="N458" i="30"/>
  <c r="N393" i="30"/>
  <c r="N499" i="30"/>
  <c r="N489" i="30"/>
  <c r="N431" i="30"/>
  <c r="N368" i="30"/>
  <c r="N309" i="30"/>
  <c r="N402" i="30"/>
  <c r="N345" i="30"/>
  <c r="N424" i="30"/>
  <c r="N385" i="30"/>
  <c r="AA293" i="30"/>
  <c r="AE293" i="30"/>
  <c r="X293" i="30"/>
  <c r="N459" i="30"/>
  <c r="N363" i="30"/>
  <c r="N321" i="30"/>
  <c r="N361" i="30"/>
  <c r="AE384" i="30"/>
  <c r="AF384" i="30"/>
  <c r="N163" i="30"/>
  <c r="N127" i="30"/>
  <c r="O127" i="30" s="1"/>
  <c r="P127" i="30" s="1"/>
  <c r="AQ510" i="30"/>
  <c r="AR510" i="30" s="1"/>
  <c r="X400" i="30"/>
  <c r="AO398" i="30"/>
  <c r="U398" i="30"/>
  <c r="AI398" i="30"/>
  <c r="W398" i="30"/>
  <c r="N332" i="30"/>
  <c r="N406" i="30"/>
  <c r="N492" i="30"/>
  <c r="N502" i="30"/>
  <c r="N419" i="30"/>
  <c r="N466" i="30"/>
  <c r="N420" i="30"/>
  <c r="N295" i="30"/>
  <c r="O370" i="30"/>
  <c r="N251" i="30"/>
  <c r="N327" i="30"/>
  <c r="AP388" i="30"/>
  <c r="AO388" i="30"/>
  <c r="AD388" i="30"/>
  <c r="N306" i="30"/>
  <c r="AQ272" i="30"/>
  <c r="AR272" i="30" s="1"/>
  <c r="N360" i="30"/>
  <c r="AB293" i="30"/>
  <c r="AJ293" i="30"/>
  <c r="U293" i="30"/>
  <c r="AO292" i="30"/>
  <c r="AK292" i="30"/>
  <c r="T292" i="30"/>
  <c r="N199" i="30"/>
  <c r="N353" i="30"/>
  <c r="N313" i="30"/>
  <c r="N513" i="30"/>
  <c r="N351" i="30"/>
  <c r="N224" i="30"/>
  <c r="AK384" i="30"/>
  <c r="AP384" i="30"/>
  <c r="N225" i="30"/>
  <c r="N182" i="30"/>
  <c r="N161" i="30"/>
  <c r="N501" i="30"/>
  <c r="Z400" i="30"/>
  <c r="N514" i="30"/>
  <c r="N467" i="30"/>
  <c r="N497" i="30"/>
  <c r="N421" i="30"/>
  <c r="N449" i="30"/>
  <c r="N303" i="30"/>
  <c r="O341" i="30"/>
  <c r="T388" i="30"/>
  <c r="AG388" i="30"/>
  <c r="V388" i="30"/>
  <c r="N314" i="30"/>
  <c r="N279" i="30"/>
  <c r="N355" i="30"/>
  <c r="N343" i="30"/>
  <c r="T293" i="30"/>
  <c r="Z293" i="30"/>
  <c r="AO293" i="30"/>
  <c r="N266" i="30"/>
  <c r="N265" i="30"/>
  <c r="N248" i="30"/>
  <c r="N297" i="30"/>
  <c r="N320" i="30"/>
  <c r="N257" i="30"/>
  <c r="W384" i="30"/>
  <c r="AO384" i="30"/>
  <c r="N123" i="30"/>
  <c r="O123" i="30" s="1"/>
  <c r="P123" i="30" s="1"/>
  <c r="O106" i="30"/>
  <c r="P106" i="30" s="1"/>
  <c r="N485" i="30"/>
  <c r="N157" i="30"/>
  <c r="N139" i="30"/>
  <c r="N118" i="30"/>
  <c r="N394" i="30"/>
  <c r="AL400" i="30"/>
  <c r="AQ453" i="30"/>
  <c r="AR453" i="30" s="1"/>
  <c r="N477" i="30"/>
  <c r="N328" i="30"/>
  <c r="N390" i="30"/>
  <c r="N348" i="30"/>
  <c r="N300" i="30"/>
  <c r="N259" i="30"/>
  <c r="AN388" i="30"/>
  <c r="Y388" i="30"/>
  <c r="AK388" i="30"/>
  <c r="N274" i="30"/>
  <c r="N296" i="30"/>
  <c r="N288" i="30"/>
  <c r="N432" i="30"/>
  <c r="N412" i="30"/>
  <c r="N317" i="30"/>
  <c r="R293" i="30"/>
  <c r="AI293" i="30"/>
  <c r="AG293" i="30"/>
  <c r="U292" i="30"/>
  <c r="AH292" i="30"/>
  <c r="AI292" i="30"/>
  <c r="N359" i="30"/>
  <c r="N411" i="30"/>
  <c r="N324" i="30"/>
  <c r="N378" i="30"/>
  <c r="N392" i="30"/>
  <c r="AN384" i="30"/>
  <c r="AI384" i="30"/>
  <c r="N362" i="30"/>
  <c r="N244" i="30"/>
  <c r="Z179" i="30"/>
  <c r="AK179" i="30"/>
  <c r="V179" i="30"/>
  <c r="AH179" i="30"/>
  <c r="W179" i="30"/>
  <c r="AJ179" i="30"/>
  <c r="X179" i="30"/>
  <c r="AL179" i="30"/>
  <c r="AP179" i="30"/>
  <c r="AE179" i="30"/>
  <c r="AF179" i="30"/>
  <c r="S179" i="30"/>
  <c r="AM179" i="30"/>
  <c r="Y179" i="30"/>
  <c r="AA179" i="30"/>
  <c r="AG179" i="30"/>
  <c r="AI179" i="30"/>
  <c r="R179" i="30"/>
  <c r="AC179" i="30"/>
  <c r="AB179" i="30"/>
  <c r="AO179" i="30"/>
  <c r="U179" i="30"/>
  <c r="AN179" i="30"/>
  <c r="AD179" i="30"/>
  <c r="N104" i="30"/>
  <c r="N130" i="30"/>
  <c r="M126" i="30"/>
  <c r="N120" i="30"/>
  <c r="N109" i="30"/>
  <c r="N429" i="30"/>
  <c r="N423" i="30"/>
  <c r="O460" i="30"/>
  <c r="N382" i="30"/>
  <c r="N425" i="30"/>
  <c r="N481" i="30"/>
  <c r="N475" i="30"/>
  <c r="N416" i="30"/>
  <c r="N408" i="30"/>
  <c r="N389" i="30"/>
  <c r="O373" i="30"/>
  <c r="N282" i="30"/>
  <c r="N232" i="30"/>
  <c r="N422" i="30"/>
  <c r="P349" i="30"/>
  <c r="V349" i="30" s="1"/>
  <c r="M372" i="30"/>
  <c r="N367" i="30"/>
  <c r="M308" i="30"/>
  <c r="N427" i="30"/>
  <c r="N364" i="30"/>
  <c r="N354" i="30"/>
  <c r="AG384" i="30"/>
  <c r="P236" i="30"/>
  <c r="AH236" i="30" s="1"/>
  <c r="N209" i="30"/>
  <c r="N181" i="30"/>
  <c r="N233" i="30"/>
  <c r="N426" i="30"/>
  <c r="N62" i="30"/>
  <c r="O62" i="30" s="1"/>
  <c r="P62" i="30" s="1"/>
  <c r="M56" i="30"/>
  <c r="N72" i="30"/>
  <c r="N168" i="30"/>
  <c r="N323" i="30"/>
  <c r="N256" i="30"/>
  <c r="N211" i="30"/>
  <c r="N180" i="30"/>
  <c r="N172" i="30"/>
  <c r="O131" i="30"/>
  <c r="N185" i="30"/>
  <c r="N145" i="30"/>
  <c r="N365" i="30"/>
  <c r="N111" i="30"/>
  <c r="O81" i="30"/>
  <c r="N38" i="30"/>
  <c r="S112" i="30"/>
  <c r="AE112" i="30"/>
  <c r="AK112" i="30"/>
  <c r="N44" i="30"/>
  <c r="R187" i="30"/>
  <c r="AC187" i="30"/>
  <c r="Z187" i="30"/>
  <c r="AN92" i="30"/>
  <c r="N41" i="30"/>
  <c r="N67" i="30"/>
  <c r="N98" i="30"/>
  <c r="N102" i="30"/>
  <c r="N84" i="30"/>
  <c r="N46" i="30"/>
  <c r="N144" i="30"/>
  <c r="N184" i="30"/>
  <c r="N325" i="30"/>
  <c r="N289" i="30"/>
  <c r="N270" i="30"/>
  <c r="N188" i="30"/>
  <c r="N137" i="30"/>
  <c r="N100" i="30"/>
  <c r="N82" i="30"/>
  <c r="N55" i="30"/>
  <c r="N34" i="30"/>
  <c r="N45" i="30"/>
  <c r="AJ112" i="30"/>
  <c r="R112" i="30"/>
  <c r="AC112" i="30"/>
  <c r="N74" i="30"/>
  <c r="V187" i="30"/>
  <c r="S187" i="30"/>
  <c r="AM187" i="30"/>
  <c r="N87" i="30"/>
  <c r="N35" i="30"/>
  <c r="N177" i="30"/>
  <c r="N227" i="30"/>
  <c r="N197" i="30"/>
  <c r="N167" i="30"/>
  <c r="N212" i="30"/>
  <c r="N158" i="30"/>
  <c r="Y189" i="30"/>
  <c r="AF189" i="30"/>
  <c r="AK189" i="30"/>
  <c r="AA189" i="30"/>
  <c r="N114" i="30"/>
  <c r="N234" i="30"/>
  <c r="N171" i="30"/>
  <c r="N129" i="30"/>
  <c r="N164" i="30"/>
  <c r="N79" i="30"/>
  <c r="AI96" i="30"/>
  <c r="N65" i="30"/>
  <c r="W96" i="30"/>
  <c r="N132" i="30"/>
  <c r="AO51" i="30"/>
  <c r="AK51" i="30"/>
  <c r="AA51" i="30"/>
  <c r="N88" i="30"/>
  <c r="Y112" i="30"/>
  <c r="AO112" i="30"/>
  <c r="U112" i="30"/>
  <c r="AF243" i="30"/>
  <c r="R243" i="30"/>
  <c r="AN243" i="30"/>
  <c r="AI187" i="30"/>
  <c r="U187" i="30"/>
  <c r="AE187" i="30"/>
  <c r="X213" i="30"/>
  <c r="AE213" i="30"/>
  <c r="AD213" i="30"/>
  <c r="AP92" i="30"/>
  <c r="AK92" i="30"/>
  <c r="AA92" i="30"/>
  <c r="X92" i="30"/>
  <c r="AG96" i="30"/>
  <c r="AF142" i="30"/>
  <c r="AG142" i="30"/>
  <c r="AM142" i="30"/>
  <c r="AA142" i="30"/>
  <c r="N80" i="30"/>
  <c r="AA252" i="30"/>
  <c r="W252" i="30"/>
  <c r="AL252" i="30"/>
  <c r="W218" i="30"/>
  <c r="N278" i="30"/>
  <c r="N250" i="30"/>
  <c r="N336" i="30"/>
  <c r="N358" i="30"/>
  <c r="N335" i="30"/>
  <c r="N316" i="30"/>
  <c r="N334" i="30"/>
  <c r="N235" i="30"/>
  <c r="AG253" i="30"/>
  <c r="N149" i="30"/>
  <c r="N155" i="30"/>
  <c r="N210" i="30"/>
  <c r="N150" i="30"/>
  <c r="N242" i="30"/>
  <c r="AP230" i="30"/>
  <c r="Z230" i="30"/>
  <c r="V230" i="30"/>
  <c r="AI230" i="30"/>
  <c r="O115" i="30"/>
  <c r="R189" i="30"/>
  <c r="X189" i="30"/>
  <c r="AC189" i="30"/>
  <c r="S189" i="30"/>
  <c r="AL470" i="30"/>
  <c r="AK470" i="30"/>
  <c r="AE470" i="30"/>
  <c r="N178" i="30"/>
  <c r="AP264" i="30"/>
  <c r="T264" i="30"/>
  <c r="AN264" i="30"/>
  <c r="N191" i="30"/>
  <c r="O153" i="30"/>
  <c r="N113" i="30"/>
  <c r="V133" i="30"/>
  <c r="AC133" i="30"/>
  <c r="AN133" i="30"/>
  <c r="AK96" i="30"/>
  <c r="N37" i="30"/>
  <c r="AL96" i="30"/>
  <c r="N36" i="30"/>
  <c r="Y51" i="30"/>
  <c r="Z51" i="30"/>
  <c r="S51" i="30"/>
  <c r="N116" i="30"/>
  <c r="Z112" i="30"/>
  <c r="AI112" i="30"/>
  <c r="AD112" i="30"/>
  <c r="AB112" i="30"/>
  <c r="O61" i="30"/>
  <c r="AA68" i="30"/>
  <c r="U52" i="30"/>
  <c r="AA52" i="30"/>
  <c r="X52" i="30"/>
  <c r="AC243" i="30"/>
  <c r="AH243" i="30"/>
  <c r="AK243" i="30"/>
  <c r="AF217" i="30"/>
  <c r="U217" i="30"/>
  <c r="AM217" i="30"/>
  <c r="AG187" i="30"/>
  <c r="AP187" i="30"/>
  <c r="X187" i="30"/>
  <c r="AL213" i="30"/>
  <c r="AA213" i="30"/>
  <c r="AI213" i="30"/>
  <c r="AF96" i="30"/>
  <c r="AE92" i="30"/>
  <c r="AC92" i="30"/>
  <c r="S92" i="30"/>
  <c r="N75" i="30"/>
  <c r="AG47" i="30"/>
  <c r="AK47" i="30"/>
  <c r="AI47" i="30"/>
  <c r="N151" i="30"/>
  <c r="AP142" i="30"/>
  <c r="W142" i="30"/>
  <c r="AC142" i="30"/>
  <c r="S142" i="30"/>
  <c r="AF107" i="30"/>
  <c r="AJ107" i="30"/>
  <c r="Z252" i="30"/>
  <c r="AH252" i="30"/>
  <c r="AD252" i="30"/>
  <c r="AJ218" i="30"/>
  <c r="R218" i="30"/>
  <c r="AL218" i="30"/>
  <c r="N346" i="30"/>
  <c r="AH454" i="30"/>
  <c r="X454" i="30"/>
  <c r="AI454" i="30"/>
  <c r="N405" i="30"/>
  <c r="N331" i="30"/>
  <c r="N273" i="30"/>
  <c r="O285" i="30"/>
  <c r="N512" i="30"/>
  <c r="N284" i="30"/>
  <c r="N246" i="30"/>
  <c r="N281" i="30"/>
  <c r="T253" i="30"/>
  <c r="AD253" i="30"/>
  <c r="AK253" i="30"/>
  <c r="Y253" i="30"/>
  <c r="N228" i="30"/>
  <c r="AN183" i="30"/>
  <c r="AC183" i="30"/>
  <c r="N122" i="30"/>
  <c r="N190" i="30"/>
  <c r="P215" i="30"/>
  <c r="AL215" i="30" s="1"/>
  <c r="W230" i="30"/>
  <c r="X230" i="30"/>
  <c r="AK230" i="30"/>
  <c r="AA230" i="30"/>
  <c r="N174" i="30"/>
  <c r="Z189" i="30"/>
  <c r="AM189" i="30"/>
  <c r="U189" i="30"/>
  <c r="T470" i="30"/>
  <c r="AA470" i="30"/>
  <c r="AJ470" i="30"/>
  <c r="N202" i="30"/>
  <c r="AQ148" i="30"/>
  <c r="AR148" i="30" s="1"/>
  <c r="S264" i="30"/>
  <c r="Y264" i="30"/>
  <c r="N206" i="30"/>
  <c r="N186" i="30"/>
  <c r="N176" i="30"/>
  <c r="N125" i="30"/>
  <c r="AK133" i="30"/>
  <c r="AF133" i="30"/>
  <c r="N48" i="30"/>
  <c r="Z96" i="30"/>
  <c r="AC51" i="30"/>
  <c r="AN51" i="30"/>
  <c r="AH51" i="30"/>
  <c r="AM51" i="30"/>
  <c r="AO187" i="30"/>
  <c r="AE96" i="30"/>
  <c r="AM112" i="30"/>
  <c r="W112" i="30"/>
  <c r="T112" i="30"/>
  <c r="N95" i="30"/>
  <c r="Z68" i="30"/>
  <c r="AM68" i="30"/>
  <c r="R68" i="30"/>
  <c r="N40" i="30"/>
  <c r="W52" i="30"/>
  <c r="AE52" i="30"/>
  <c r="S52" i="30"/>
  <c r="AA243" i="30"/>
  <c r="AE243" i="30"/>
  <c r="X243" i="30"/>
  <c r="AI217" i="30"/>
  <c r="Z217" i="30"/>
  <c r="AL217" i="30"/>
  <c r="AF187" i="30"/>
  <c r="AJ187" i="30"/>
  <c r="W187" i="30"/>
  <c r="AM96" i="30"/>
  <c r="AN213" i="30"/>
  <c r="AM213" i="30"/>
  <c r="Z213" i="30"/>
  <c r="AM92" i="30"/>
  <c r="U92" i="30"/>
  <c r="AO92" i="30"/>
  <c r="Y47" i="30"/>
  <c r="X47" i="30"/>
  <c r="AM47" i="30"/>
  <c r="AA47" i="30"/>
  <c r="AD138" i="30"/>
  <c r="AN138" i="30"/>
  <c r="AH142" i="30"/>
  <c r="AO142" i="30"/>
  <c r="AH107" i="30"/>
  <c r="X107" i="30"/>
  <c r="AB107" i="30"/>
  <c r="N76" i="30"/>
  <c r="N42" i="30"/>
  <c r="AP252" i="30"/>
  <c r="U252" i="30"/>
  <c r="V252" i="30"/>
  <c r="AP218" i="30"/>
  <c r="AM218" i="30"/>
  <c r="V218" i="30"/>
  <c r="N166" i="30"/>
  <c r="O208" i="30"/>
  <c r="N170" i="30"/>
  <c r="N154" i="30"/>
  <c r="N108" i="30"/>
  <c r="N85" i="30"/>
  <c r="O69" i="30"/>
  <c r="N43" i="30"/>
  <c r="AH96" i="30"/>
  <c r="N117" i="30"/>
  <c r="O64" i="30"/>
  <c r="N70" i="30"/>
  <c r="N63" i="30"/>
  <c r="N124" i="30"/>
  <c r="N53" i="30"/>
  <c r="AN217" i="30"/>
  <c r="AG213" i="30"/>
  <c r="N245" i="30"/>
  <c r="AC454" i="30"/>
  <c r="S454" i="30"/>
  <c r="N304" i="30"/>
  <c r="N374" i="30"/>
  <c r="N339" i="30"/>
  <c r="N307" i="30"/>
  <c r="N329" i="30"/>
  <c r="N220" i="30"/>
  <c r="N238" i="30"/>
  <c r="N219" i="30"/>
  <c r="R230" i="30"/>
  <c r="AG230" i="30"/>
  <c r="U230" i="30"/>
  <c r="N141" i="30"/>
  <c r="N222" i="30"/>
  <c r="AP189" i="30"/>
  <c r="W189" i="30"/>
  <c r="AB189" i="30"/>
  <c r="AN470" i="30"/>
  <c r="AC470" i="30"/>
  <c r="W470" i="30"/>
  <c r="N298" i="30"/>
  <c r="N229" i="30"/>
  <c r="N156" i="30"/>
  <c r="N147" i="30"/>
  <c r="N162" i="30"/>
  <c r="AI133" i="30"/>
  <c r="AH133" i="30"/>
  <c r="AA133" i="30"/>
  <c r="AM133" i="30"/>
  <c r="X96" i="30"/>
  <c r="V96" i="30"/>
  <c r="N99" i="30"/>
  <c r="N277" i="30"/>
  <c r="AL51" i="30"/>
  <c r="AJ51" i="30"/>
  <c r="AG51" i="30"/>
  <c r="W51" i="30"/>
  <c r="N57" i="30"/>
  <c r="R264" i="30"/>
  <c r="AL112" i="30"/>
  <c r="V112" i="30"/>
  <c r="AF112" i="30"/>
  <c r="N83" i="30"/>
  <c r="AF68" i="30"/>
  <c r="U68" i="30"/>
  <c r="AG68" i="30"/>
  <c r="AL52" i="30"/>
  <c r="AP52" i="30"/>
  <c r="AG52" i="30"/>
  <c r="N221" i="30"/>
  <c r="S243" i="30"/>
  <c r="AI243" i="30"/>
  <c r="T243" i="30"/>
  <c r="AA217" i="30"/>
  <c r="R217" i="30"/>
  <c r="AE217" i="30"/>
  <c r="AL187" i="30"/>
  <c r="AA187" i="30"/>
  <c r="AN187" i="30"/>
  <c r="AF213" i="30"/>
  <c r="AP213" i="30"/>
  <c r="AB213" i="30"/>
  <c r="AL92" i="30"/>
  <c r="AB92" i="30"/>
  <c r="Y92" i="30"/>
  <c r="AO47" i="30"/>
  <c r="V47" i="30"/>
  <c r="W47" i="30"/>
  <c r="N237" i="30"/>
  <c r="X142" i="30"/>
  <c r="U142" i="30"/>
  <c r="AB142" i="30"/>
  <c r="N58" i="30"/>
  <c r="R252" i="30"/>
  <c r="S252" i="30"/>
  <c r="AB252" i="30"/>
  <c r="AH218" i="30"/>
  <c r="AE218" i="30"/>
  <c r="AD218" i="30"/>
  <c r="AJ96" i="30"/>
  <c r="C41" i="56"/>
  <c r="C20" i="29" s="1"/>
  <c r="D6" i="50" s="1"/>
  <c r="N6" i="20"/>
  <c r="Q6" i="20" s="1"/>
  <c r="N7" i="20"/>
  <c r="Q7" i="20" s="1"/>
  <c r="N8" i="20"/>
  <c r="Q8" i="20" s="1"/>
  <c r="N9" i="20"/>
  <c r="Q9" i="20" s="1"/>
  <c r="N10" i="20"/>
  <c r="Q10" i="20" s="1"/>
  <c r="N11" i="20"/>
  <c r="Q11" i="20" s="1"/>
  <c r="F3" i="38"/>
  <c r="G3" i="38"/>
  <c r="H3" i="38"/>
  <c r="I3" i="38"/>
  <c r="J3" i="38"/>
  <c r="K3" i="38"/>
  <c r="L3" i="38"/>
  <c r="M3" i="38"/>
  <c r="N3" i="38"/>
  <c r="O3" i="38"/>
  <c r="P3" i="38"/>
  <c r="Q3" i="38"/>
  <c r="R3" i="38"/>
  <c r="S3" i="38"/>
  <c r="T3" i="38"/>
  <c r="U3" i="38"/>
  <c r="V3" i="38"/>
  <c r="W3" i="38"/>
  <c r="X3" i="38"/>
  <c r="Y3" i="38"/>
  <c r="Z3" i="38"/>
  <c r="AA3" i="38"/>
  <c r="AB3" i="38"/>
  <c r="AC3" i="38"/>
  <c r="AD3" i="38"/>
  <c r="AE3" i="38"/>
  <c r="AF3" i="38"/>
  <c r="E3" i="38"/>
  <c r="A16" i="30"/>
  <c r="A17" i="30"/>
  <c r="A18" i="30"/>
  <c r="A19" i="30"/>
  <c r="A20" i="30"/>
  <c r="A21" i="30"/>
  <c r="A22" i="30"/>
  <c r="A23" i="30"/>
  <c r="A24" i="30"/>
  <c r="A25" i="30"/>
  <c r="A26" i="30"/>
  <c r="A27" i="30"/>
  <c r="A28" i="30"/>
  <c r="A29" i="30"/>
  <c r="A30" i="30"/>
  <c r="A31" i="30"/>
  <c r="A32" i="30"/>
  <c r="A15" i="30"/>
  <c r="AQ60" i="30" l="1"/>
  <c r="AR60" i="30" s="1"/>
  <c r="AQ226" i="30"/>
  <c r="AR226" i="30" s="1"/>
  <c r="V83" i="37"/>
  <c r="AQ302" i="30"/>
  <c r="AR302" i="30" s="1"/>
  <c r="AQ120" i="37"/>
  <c r="AR120" i="37" s="1"/>
  <c r="AE34" i="37"/>
  <c r="AM30" i="37"/>
  <c r="AC30" i="37"/>
  <c r="AQ105" i="30"/>
  <c r="AR105" i="30" s="1"/>
  <c r="AQ352" i="30"/>
  <c r="AR352" i="30" s="1"/>
  <c r="O98" i="37"/>
  <c r="AQ101" i="30"/>
  <c r="AR101" i="30" s="1"/>
  <c r="AB30" i="37"/>
  <c r="AQ146" i="30"/>
  <c r="AR146" i="30" s="1"/>
  <c r="AQ461" i="30"/>
  <c r="AR461" i="30" s="1"/>
  <c r="U30" i="37"/>
  <c r="AQ505" i="30"/>
  <c r="AR505" i="30" s="1"/>
  <c r="X30" i="37"/>
  <c r="H13" i="32"/>
  <c r="AQ330" i="30"/>
  <c r="AR330" i="30" s="1"/>
  <c r="AJ34" i="37"/>
  <c r="O117" i="37"/>
  <c r="AQ122" i="37"/>
  <c r="AR122" i="37" s="1"/>
  <c r="R34" i="37"/>
  <c r="AA34" i="37"/>
  <c r="AO34" i="37"/>
  <c r="AQ130" i="37"/>
  <c r="AR130" i="37" s="1"/>
  <c r="AQ216" i="30"/>
  <c r="AR216" i="30" s="1"/>
  <c r="R287" i="30"/>
  <c r="U127" i="37"/>
  <c r="AB121" i="37"/>
  <c r="AG121" i="37"/>
  <c r="AD83" i="37"/>
  <c r="AJ127" i="37"/>
  <c r="V121" i="37"/>
  <c r="Z83" i="37"/>
  <c r="AI121" i="37"/>
  <c r="Z121" i="37"/>
  <c r="Y83" i="37"/>
  <c r="AQ85" i="37"/>
  <c r="AR85" i="37" s="1"/>
  <c r="AA121" i="37"/>
  <c r="X121" i="37"/>
  <c r="AE45" i="37"/>
  <c r="AM45" i="37"/>
  <c r="AF34" i="37"/>
  <c r="Y34" i="37"/>
  <c r="Z34" i="37"/>
  <c r="AN30" i="37"/>
  <c r="AL121" i="37"/>
  <c r="AP34" i="37"/>
  <c r="AL45" i="37"/>
  <c r="AI34" i="37"/>
  <c r="AP45" i="37"/>
  <c r="W45" i="37"/>
  <c r="AJ45" i="37"/>
  <c r="AH45" i="37"/>
  <c r="AK45" i="37"/>
  <c r="AD45" i="37"/>
  <c r="Z45" i="37"/>
  <c r="R45" i="37"/>
  <c r="AQ118" i="37"/>
  <c r="AR118" i="37" s="1"/>
  <c r="AQ37" i="37"/>
  <c r="AR37" i="37" s="1"/>
  <c r="AI45" i="37"/>
  <c r="T45" i="37"/>
  <c r="Y121" i="37"/>
  <c r="Y45" i="37"/>
  <c r="AO45" i="37"/>
  <c r="AQ69" i="37"/>
  <c r="AR69" i="37" s="1"/>
  <c r="AD34" i="37"/>
  <c r="AC45" i="37"/>
  <c r="V45" i="37"/>
  <c r="AN45" i="37"/>
  <c r="AQ511" i="30"/>
  <c r="AR511" i="30" s="1"/>
  <c r="AQ479" i="30"/>
  <c r="AR479" i="30" s="1"/>
  <c r="AL287" i="30"/>
  <c r="AJ287" i="30"/>
  <c r="Y287" i="30"/>
  <c r="AD287" i="30"/>
  <c r="AF287" i="30"/>
  <c r="AO287" i="30"/>
  <c r="AC287" i="30"/>
  <c r="AQ484" i="30"/>
  <c r="AR484" i="30" s="1"/>
  <c r="AQ415" i="30"/>
  <c r="AR415" i="30" s="1"/>
  <c r="AQ443" i="30"/>
  <c r="AR443" i="30" s="1"/>
  <c r="AQ410" i="30"/>
  <c r="AR410" i="30" s="1"/>
  <c r="AQ404" i="30"/>
  <c r="AR404" i="30" s="1"/>
  <c r="AK205" i="30"/>
  <c r="V59" i="30"/>
  <c r="AJ59" i="30"/>
  <c r="Y59" i="30"/>
  <c r="AB205" i="30"/>
  <c r="AG236" i="30"/>
  <c r="AA205" i="30"/>
  <c r="S205" i="30"/>
  <c r="AE205" i="30"/>
  <c r="AQ110" i="30"/>
  <c r="AR110" i="30" s="1"/>
  <c r="T380" i="30"/>
  <c r="AQ350" i="30"/>
  <c r="AR350" i="30" s="1"/>
  <c r="AF215" i="30"/>
  <c r="AF380" i="30"/>
  <c r="Z205" i="30"/>
  <c r="AQ89" i="30"/>
  <c r="AR89" i="30" s="1"/>
  <c r="AQ428" i="30"/>
  <c r="AR428" i="30" s="1"/>
  <c r="AQ465" i="30"/>
  <c r="AR465" i="30" s="1"/>
  <c r="AQ487" i="30"/>
  <c r="AR487" i="30" s="1"/>
  <c r="AD215" i="30"/>
  <c r="AD195" i="30"/>
  <c r="AQ456" i="30"/>
  <c r="AR456" i="30" s="1"/>
  <c r="X236" i="30"/>
  <c r="AB59" i="30"/>
  <c r="Z59" i="30"/>
  <c r="AG287" i="30"/>
  <c r="AN59" i="30"/>
  <c r="AB287" i="30"/>
  <c r="AG205" i="30"/>
  <c r="AP59" i="30"/>
  <c r="AM287" i="30"/>
  <c r="AF59" i="30"/>
  <c r="U287" i="30"/>
  <c r="R205" i="30"/>
  <c r="AI59" i="30"/>
  <c r="W205" i="30"/>
  <c r="V287" i="30"/>
  <c r="AM205" i="30"/>
  <c r="AH287" i="30"/>
  <c r="AO59" i="30"/>
  <c r="AE59" i="30"/>
  <c r="AA195" i="30"/>
  <c r="X287" i="30"/>
  <c r="T287" i="30"/>
  <c r="W287" i="30"/>
  <c r="AC59" i="30"/>
  <c r="R59" i="30"/>
  <c r="U205" i="30"/>
  <c r="V205" i="30"/>
  <c r="AA287" i="30"/>
  <c r="U59" i="30"/>
  <c r="AK287" i="30"/>
  <c r="R271" i="30"/>
  <c r="AE483" i="30"/>
  <c r="AJ195" i="30"/>
  <c r="S59" i="30"/>
  <c r="AN195" i="30"/>
  <c r="X205" i="30"/>
  <c r="W59" i="30"/>
  <c r="AC205" i="30"/>
  <c r="T59" i="30"/>
  <c r="AL205" i="30"/>
  <c r="AG59" i="30"/>
  <c r="AD59" i="30"/>
  <c r="AE287" i="30"/>
  <c r="X195" i="30"/>
  <c r="AM106" i="30"/>
  <c r="AP271" i="30"/>
  <c r="W318" i="30"/>
  <c r="AO195" i="30"/>
  <c r="AK195" i="30"/>
  <c r="AH106" i="30"/>
  <c r="AK318" i="30"/>
  <c r="X106" i="30"/>
  <c r="AP263" i="30"/>
  <c r="V310" i="30"/>
  <c r="AM59" i="30"/>
  <c r="R106" i="30"/>
  <c r="Z310" i="30"/>
  <c r="AL106" i="30"/>
  <c r="T349" i="30"/>
  <c r="Y106" i="30"/>
  <c r="AI349" i="30"/>
  <c r="S106" i="30"/>
  <c r="AL271" i="30"/>
  <c r="AM195" i="30"/>
  <c r="AP127" i="37"/>
  <c r="N88" i="37"/>
  <c r="AF121" i="37"/>
  <c r="AK83" i="37"/>
  <c r="V30" i="37"/>
  <c r="AB127" i="37"/>
  <c r="AK121" i="37"/>
  <c r="AD121" i="37"/>
  <c r="AF83" i="37"/>
  <c r="AQ38" i="37"/>
  <c r="AR38" i="37" s="1"/>
  <c r="AQ60" i="37"/>
  <c r="AR60" i="37" s="1"/>
  <c r="AQ105" i="37"/>
  <c r="AR105" i="37" s="1"/>
  <c r="AN127" i="37"/>
  <c r="AQ103" i="37"/>
  <c r="AR103" i="37" s="1"/>
  <c r="AQ128" i="37"/>
  <c r="AR128" i="37" s="1"/>
  <c r="AQ42" i="37"/>
  <c r="AR42" i="37" s="1"/>
  <c r="AH121" i="37"/>
  <c r="AM121" i="37"/>
  <c r="AL127" i="37"/>
  <c r="U121" i="37"/>
  <c r="O124" i="37"/>
  <c r="AK30" i="37"/>
  <c r="R127" i="37"/>
  <c r="AP121" i="37"/>
  <c r="AG34" i="37"/>
  <c r="AG45" i="37"/>
  <c r="AF45" i="37"/>
  <c r="AJ30" i="37"/>
  <c r="AD127" i="37"/>
  <c r="W121" i="37"/>
  <c r="AM83" i="37"/>
  <c r="AJ121" i="37"/>
  <c r="AQ36" i="37"/>
  <c r="AR36" i="37" s="1"/>
  <c r="V127" i="37"/>
  <c r="AO121" i="37"/>
  <c r="AQ52" i="37"/>
  <c r="AR52" i="37" s="1"/>
  <c r="AQ29" i="37"/>
  <c r="AR29" i="37" s="1"/>
  <c r="AQ54" i="37"/>
  <c r="AR54" i="37" s="1"/>
  <c r="O40" i="37"/>
  <c r="O116" i="37"/>
  <c r="O47" i="37"/>
  <c r="O123" i="37"/>
  <c r="O59" i="37"/>
  <c r="AQ25" i="37"/>
  <c r="AR25" i="37" s="1"/>
  <c r="P80" i="37"/>
  <c r="AC80" i="37" s="1"/>
  <c r="AG80" i="37"/>
  <c r="N99" i="37"/>
  <c r="V34" i="37"/>
  <c r="AL34" i="37"/>
  <c r="AB34" i="37"/>
  <c r="N106" i="37"/>
  <c r="N82" i="37"/>
  <c r="O71" i="37"/>
  <c r="S30" i="37"/>
  <c r="AG30" i="37"/>
  <c r="T30" i="37"/>
  <c r="P58" i="37"/>
  <c r="AF58" i="37" s="1"/>
  <c r="T127" i="37"/>
  <c r="AA127" i="37"/>
  <c r="AH83" i="37"/>
  <c r="AE127" i="37"/>
  <c r="O87" i="37"/>
  <c r="O108" i="37"/>
  <c r="O77" i="37"/>
  <c r="P63" i="37"/>
  <c r="V63" i="37" s="1"/>
  <c r="O46" i="37"/>
  <c r="O79" i="37"/>
  <c r="O86" i="37"/>
  <c r="O109" i="37"/>
  <c r="O95" i="37"/>
  <c r="AQ115" i="37"/>
  <c r="AR115" i="37" s="1"/>
  <c r="O39" i="37"/>
  <c r="T83" i="37"/>
  <c r="AA83" i="37"/>
  <c r="S83" i="37"/>
  <c r="AN83" i="37"/>
  <c r="AI83" i="37"/>
  <c r="AL83" i="37"/>
  <c r="AO83" i="37"/>
  <c r="AG83" i="37"/>
  <c r="O110" i="37"/>
  <c r="AQ96" i="37"/>
  <c r="AR96" i="37" s="1"/>
  <c r="O31" i="37"/>
  <c r="O56" i="37"/>
  <c r="P32" i="37"/>
  <c r="U34" i="37"/>
  <c r="X34" i="37"/>
  <c r="W34" i="37"/>
  <c r="O68" i="37"/>
  <c r="O129" i="37"/>
  <c r="AP30" i="37"/>
  <c r="Y30" i="37"/>
  <c r="N67" i="37"/>
  <c r="AO127" i="37"/>
  <c r="X127" i="37"/>
  <c r="Y127" i="37"/>
  <c r="AP83" i="37"/>
  <c r="X83" i="37"/>
  <c r="AE30" i="37"/>
  <c r="O76" i="37"/>
  <c r="P94" i="37"/>
  <c r="Z94" i="37" s="1"/>
  <c r="W94" i="37"/>
  <c r="O35" i="37"/>
  <c r="P70" i="37"/>
  <c r="T70" i="37" s="1"/>
  <c r="T34" i="37"/>
  <c r="S34" i="37"/>
  <c r="AK34" i="37"/>
  <c r="AB45" i="37"/>
  <c r="R30" i="37"/>
  <c r="W30" i="37"/>
  <c r="AA30" i="37"/>
  <c r="N61" i="37"/>
  <c r="AG127" i="37"/>
  <c r="W127" i="37"/>
  <c r="Z127" i="37"/>
  <c r="AC121" i="37"/>
  <c r="T121" i="37"/>
  <c r="U83" i="37"/>
  <c r="AC83" i="37"/>
  <c r="N107" i="37"/>
  <c r="O107" i="37" s="1"/>
  <c r="P107" i="37" s="1"/>
  <c r="AQ78" i="37"/>
  <c r="AR78" i="37" s="1"/>
  <c r="O26" i="37"/>
  <c r="O81" i="37"/>
  <c r="AM34" i="37"/>
  <c r="AH34" i="37"/>
  <c r="AC34" i="37"/>
  <c r="U45" i="37"/>
  <c r="AA45" i="37"/>
  <c r="O92" i="37"/>
  <c r="O89" i="37"/>
  <c r="O75" i="37"/>
  <c r="O126" i="37"/>
  <c r="O41" i="37"/>
  <c r="Z30" i="37"/>
  <c r="AO30" i="37"/>
  <c r="AH30" i="37"/>
  <c r="N33" i="37"/>
  <c r="AH127" i="37"/>
  <c r="AI127" i="37"/>
  <c r="S121" i="37"/>
  <c r="R121" i="37"/>
  <c r="AJ83" i="37"/>
  <c r="W83" i="37"/>
  <c r="AN121" i="37"/>
  <c r="AE121" i="37"/>
  <c r="P114" i="37"/>
  <c r="AH114" i="37" s="1"/>
  <c r="P27" i="37"/>
  <c r="V27" i="37" s="1"/>
  <c r="O64" i="37"/>
  <c r="AQ72" i="37"/>
  <c r="AR72" i="37" s="1"/>
  <c r="O66" i="37"/>
  <c r="O49" i="37"/>
  <c r="AQ28" i="37"/>
  <c r="AR28" i="37" s="1"/>
  <c r="O57" i="37"/>
  <c r="O65" i="37"/>
  <c r="O90" i="37"/>
  <c r="O112" i="37"/>
  <c r="AD30" i="37"/>
  <c r="O119" i="37"/>
  <c r="AC127" i="37"/>
  <c r="AK127" i="37"/>
  <c r="O97" i="37"/>
  <c r="AN34" i="37"/>
  <c r="O55" i="37"/>
  <c r="AQ48" i="37"/>
  <c r="AR48" i="37" s="1"/>
  <c r="O104" i="37"/>
  <c r="O73" i="37"/>
  <c r="O111" i="37"/>
  <c r="O100" i="37"/>
  <c r="O102" i="37"/>
  <c r="AF30" i="37"/>
  <c r="AI30" i="37"/>
  <c r="AL30" i="37"/>
  <c r="O74" i="37"/>
  <c r="N84" i="37"/>
  <c r="AF127" i="37"/>
  <c r="AM127" i="37"/>
  <c r="O113" i="37"/>
  <c r="AB83" i="37"/>
  <c r="R83" i="37"/>
  <c r="X45" i="37"/>
  <c r="AG39" i="30"/>
  <c r="W39" i="30"/>
  <c r="AB106" i="30"/>
  <c r="AI106" i="30"/>
  <c r="AP123" i="30"/>
  <c r="W127" i="30"/>
  <c r="AE271" i="30"/>
  <c r="AM263" i="30"/>
  <c r="T318" i="30"/>
  <c r="AI195" i="30"/>
  <c r="AN310" i="30"/>
  <c r="AI39" i="30"/>
  <c r="S39" i="30"/>
  <c r="T39" i="30"/>
  <c r="AQ260" i="30"/>
  <c r="AR260" i="30" s="1"/>
  <c r="AJ97" i="30"/>
  <c r="R39" i="30"/>
  <c r="AC97" i="30"/>
  <c r="S97" i="30"/>
  <c r="U318" i="30"/>
  <c r="R310" i="30"/>
  <c r="AL39" i="30"/>
  <c r="AM39" i="30"/>
  <c r="AC39" i="30"/>
  <c r="AE349" i="30"/>
  <c r="AA106" i="30"/>
  <c r="AI123" i="30"/>
  <c r="AA318" i="30"/>
  <c r="T195" i="30"/>
  <c r="AJ310" i="30"/>
  <c r="AO39" i="30"/>
  <c r="AA39" i="30"/>
  <c r="AJ39" i="30"/>
  <c r="W223" i="30"/>
  <c r="R123" i="30"/>
  <c r="AG263" i="30"/>
  <c r="AD318" i="30"/>
  <c r="V39" i="30"/>
  <c r="AH39" i="30"/>
  <c r="X39" i="30"/>
  <c r="AK123" i="30"/>
  <c r="AO263" i="30"/>
  <c r="AF39" i="30"/>
  <c r="AP39" i="30"/>
  <c r="AB39" i="30"/>
  <c r="AN106" i="30"/>
  <c r="AA123" i="30"/>
  <c r="AL263" i="30"/>
  <c r="AH318" i="30"/>
  <c r="Y39" i="30"/>
  <c r="AE39" i="30"/>
  <c r="U39" i="30"/>
  <c r="V97" i="30"/>
  <c r="AK97" i="30"/>
  <c r="AD271" i="30"/>
  <c r="T271" i="30"/>
  <c r="Y263" i="30"/>
  <c r="AI263" i="30"/>
  <c r="AO318" i="30"/>
  <c r="Z483" i="30"/>
  <c r="AH195" i="30"/>
  <c r="AK310" i="30"/>
  <c r="AA310" i="30"/>
  <c r="X399" i="30"/>
  <c r="AQ91" i="30"/>
  <c r="AR91" i="30" s="1"/>
  <c r="AN97" i="30"/>
  <c r="AG97" i="30"/>
  <c r="W97" i="30"/>
  <c r="S271" i="30"/>
  <c r="X271" i="30"/>
  <c r="AJ263" i="30"/>
  <c r="AC263" i="30"/>
  <c r="AG399" i="30"/>
  <c r="AE399" i="30"/>
  <c r="AG483" i="30"/>
  <c r="AD310" i="30"/>
  <c r="AC310" i="30"/>
  <c r="T97" i="30"/>
  <c r="AD97" i="30"/>
  <c r="X97" i="30"/>
  <c r="AE97" i="30"/>
  <c r="AD106" i="30"/>
  <c r="Y123" i="30"/>
  <c r="AH380" i="30"/>
  <c r="Y271" i="30"/>
  <c r="W271" i="30"/>
  <c r="V263" i="30"/>
  <c r="T263" i="30"/>
  <c r="AF318" i="30"/>
  <c r="AB483" i="30"/>
  <c r="AP195" i="30"/>
  <c r="AB195" i="30"/>
  <c r="AH310" i="30"/>
  <c r="U310" i="30"/>
  <c r="Y380" i="30"/>
  <c r="T205" i="30"/>
  <c r="AA97" i="30"/>
  <c r="AB271" i="30"/>
  <c r="AA271" i="30"/>
  <c r="AA263" i="30"/>
  <c r="AF263" i="30"/>
  <c r="AL399" i="30"/>
  <c r="AO333" i="30"/>
  <c r="AN483" i="30"/>
  <c r="AO380" i="30"/>
  <c r="AP205" i="30"/>
  <c r="U97" i="30"/>
  <c r="AO97" i="30"/>
  <c r="AI97" i="30"/>
  <c r="R97" i="30"/>
  <c r="AJ399" i="30"/>
  <c r="AI380" i="30"/>
  <c r="AB97" i="30"/>
  <c r="AK399" i="30"/>
  <c r="AM97" i="30"/>
  <c r="AF97" i="30"/>
  <c r="AL97" i="30"/>
  <c r="AH97" i="30"/>
  <c r="Y97" i="30"/>
  <c r="S399" i="30"/>
  <c r="AH271" i="30"/>
  <c r="AD263" i="30"/>
  <c r="U263" i="30"/>
  <c r="AO310" i="30"/>
  <c r="T399" i="30"/>
  <c r="Y215" i="30"/>
  <c r="AC215" i="30"/>
  <c r="X62" i="30"/>
  <c r="AH349" i="30"/>
  <c r="AD123" i="30"/>
  <c r="AH127" i="30"/>
  <c r="AL444" i="30"/>
  <c r="AK333" i="30"/>
  <c r="S318" i="30"/>
  <c r="AN318" i="30"/>
  <c r="AM318" i="30"/>
  <c r="AF483" i="30"/>
  <c r="AL310" i="30"/>
  <c r="T310" i="30"/>
  <c r="AC399" i="30"/>
  <c r="S380" i="30"/>
  <c r="T223" i="30"/>
  <c r="AP62" i="30"/>
  <c r="U223" i="30"/>
  <c r="AJ215" i="30"/>
  <c r="AK215" i="30"/>
  <c r="AD62" i="30"/>
  <c r="AL349" i="30"/>
  <c r="AE123" i="30"/>
  <c r="AD127" i="30"/>
  <c r="X333" i="30"/>
  <c r="AE318" i="30"/>
  <c r="AC318" i="30"/>
  <c r="AB318" i="30"/>
  <c r="R483" i="30"/>
  <c r="AI310" i="30"/>
  <c r="AF310" i="30"/>
  <c r="AM310" i="30"/>
  <c r="AN399" i="30"/>
  <c r="AB380" i="30"/>
  <c r="AE223" i="30"/>
  <c r="AC223" i="30"/>
  <c r="AH59" i="30"/>
  <c r="N275" i="30"/>
  <c r="V62" i="30"/>
  <c r="AQ462" i="30"/>
  <c r="AR462" i="30" s="1"/>
  <c r="AQ96" i="30"/>
  <c r="AR96" i="30" s="1"/>
  <c r="AQ138" i="30"/>
  <c r="AR138" i="30" s="1"/>
  <c r="AG215" i="30"/>
  <c r="AO62" i="30"/>
  <c r="AH62" i="30"/>
  <c r="AG127" i="30"/>
  <c r="W333" i="30"/>
  <c r="Y223" i="30"/>
  <c r="AO223" i="30"/>
  <c r="AQ264" i="30"/>
  <c r="AR264" i="30" s="1"/>
  <c r="AQ51" i="30"/>
  <c r="AR51" i="30" s="1"/>
  <c r="T215" i="30"/>
  <c r="Z62" i="30"/>
  <c r="W62" i="30"/>
  <c r="AO127" i="30"/>
  <c r="AO444" i="30"/>
  <c r="AG333" i="30"/>
  <c r="AL318" i="30"/>
  <c r="AG318" i="30"/>
  <c r="AI318" i="30"/>
  <c r="X444" i="30"/>
  <c r="AD380" i="30"/>
  <c r="AA223" i="30"/>
  <c r="AK223" i="30"/>
  <c r="AA59" i="30"/>
  <c r="AQ340" i="30"/>
  <c r="AR340" i="30" s="1"/>
  <c r="Z287" i="30"/>
  <c r="AL223" i="30"/>
  <c r="AN215" i="30"/>
  <c r="AK62" i="30"/>
  <c r="R62" i="30"/>
  <c r="AM123" i="30"/>
  <c r="AJ127" i="30"/>
  <c r="AL347" i="30"/>
  <c r="AN333" i="30"/>
  <c r="AP318" i="30"/>
  <c r="V318" i="30"/>
  <c r="X318" i="30"/>
  <c r="AE444" i="30"/>
  <c r="AQ66" i="30"/>
  <c r="AR66" i="30" s="1"/>
  <c r="AQ159" i="30"/>
  <c r="AR159" i="30" s="1"/>
  <c r="Z223" i="30"/>
  <c r="X223" i="30"/>
  <c r="AI223" i="30"/>
  <c r="AP287" i="30"/>
  <c r="S223" i="30"/>
  <c r="W215" i="30"/>
  <c r="AE62" i="30"/>
  <c r="AI62" i="30"/>
  <c r="AB123" i="30"/>
  <c r="AN127" i="30"/>
  <c r="S347" i="30"/>
  <c r="AC333" i="30"/>
  <c r="Y318" i="30"/>
  <c r="Z318" i="30"/>
  <c r="AJ318" i="30"/>
  <c r="U444" i="30"/>
  <c r="S310" i="30"/>
  <c r="AE310" i="30"/>
  <c r="AB399" i="30"/>
  <c r="AN380" i="30"/>
  <c r="AM223" i="30"/>
  <c r="V223" i="30"/>
  <c r="AF205" i="30"/>
  <c r="AQ52" i="30"/>
  <c r="AR52" i="30" s="1"/>
  <c r="AQ470" i="30"/>
  <c r="AR470" i="30" s="1"/>
  <c r="AA215" i="30"/>
  <c r="Z215" i="30"/>
  <c r="O233" i="30"/>
  <c r="AI215" i="30"/>
  <c r="S215" i="30"/>
  <c r="AJ349" i="30"/>
  <c r="W349" i="30"/>
  <c r="AC349" i="30"/>
  <c r="AK349" i="30"/>
  <c r="R349" i="30"/>
  <c r="AB349" i="30"/>
  <c r="S349" i="30"/>
  <c r="AM349" i="30"/>
  <c r="U349" i="30"/>
  <c r="AA349" i="30"/>
  <c r="X349" i="30"/>
  <c r="AN349" i="30"/>
  <c r="AG349" i="30"/>
  <c r="Z349" i="30"/>
  <c r="AP349" i="30"/>
  <c r="AO349" i="30"/>
  <c r="AF349" i="30"/>
  <c r="R215" i="30"/>
  <c r="X215" i="30"/>
  <c r="O72" i="30"/>
  <c r="AC236" i="30"/>
  <c r="AO236" i="30"/>
  <c r="V236" i="30"/>
  <c r="AJ236" i="30"/>
  <c r="AI236" i="30"/>
  <c r="AB236" i="30"/>
  <c r="N494" i="30"/>
  <c r="O494" i="30" s="1"/>
  <c r="P494" i="30" s="1"/>
  <c r="O73" i="30"/>
  <c r="AQ217" i="30"/>
  <c r="AR217" i="30" s="1"/>
  <c r="N276" i="30"/>
  <c r="O207" i="30"/>
  <c r="P207" i="30" s="1"/>
  <c r="AL207" i="30" s="1"/>
  <c r="AQ230" i="30"/>
  <c r="AR230" i="30" s="1"/>
  <c r="O168" i="30"/>
  <c r="N56" i="30"/>
  <c r="O56" i="30" s="1"/>
  <c r="P56" i="30" s="1"/>
  <c r="O181" i="30"/>
  <c r="O204" i="30"/>
  <c r="P204" i="30" s="1"/>
  <c r="W204" i="30" s="1"/>
  <c r="AQ183" i="30"/>
  <c r="AR183" i="30" s="1"/>
  <c r="AQ92" i="30"/>
  <c r="AR92" i="30" s="1"/>
  <c r="AM215" i="30"/>
  <c r="AH215" i="30"/>
  <c r="AQ446" i="30"/>
  <c r="AR446" i="30" s="1"/>
  <c r="W347" i="30"/>
  <c r="N175" i="30"/>
  <c r="AK59" i="30"/>
  <c r="AA62" i="30"/>
  <c r="AB62" i="30"/>
  <c r="AN62" i="30"/>
  <c r="AE106" i="30"/>
  <c r="AO106" i="30"/>
  <c r="AK106" i="30"/>
  <c r="AL123" i="30"/>
  <c r="S123" i="30"/>
  <c r="U127" i="30"/>
  <c r="AP127" i="30"/>
  <c r="AM333" i="30"/>
  <c r="AO347" i="30"/>
  <c r="AA333" i="30"/>
  <c r="AF333" i="30"/>
  <c r="AA444" i="30"/>
  <c r="Y310" i="30"/>
  <c r="W310" i="30"/>
  <c r="X310" i="30"/>
  <c r="AD399" i="30"/>
  <c r="AN39" i="30"/>
  <c r="AI399" i="30"/>
  <c r="AF399" i="30"/>
  <c r="AA380" i="30"/>
  <c r="AM380" i="30"/>
  <c r="O240" i="30"/>
  <c r="N121" i="30"/>
  <c r="S287" i="30"/>
  <c r="N247" i="30"/>
  <c r="AI287" i="30"/>
  <c r="AD205" i="30"/>
  <c r="Z97" i="30"/>
  <c r="W444" i="30"/>
  <c r="O135" i="30"/>
  <c r="O192" i="30"/>
  <c r="N173" i="30"/>
  <c r="N239" i="30"/>
  <c r="AF127" i="30"/>
  <c r="AL127" i="30"/>
  <c r="AG347" i="30"/>
  <c r="AD444" i="30"/>
  <c r="O136" i="30"/>
  <c r="P128" i="30"/>
  <c r="AK128" i="30" s="1"/>
  <c r="N49" i="30"/>
  <c r="Y205" i="30"/>
  <c r="X59" i="30"/>
  <c r="AP97" i="30"/>
  <c r="AC62" i="30"/>
  <c r="AJ62" i="30"/>
  <c r="U62" i="30"/>
  <c r="AF106" i="30"/>
  <c r="Z106" i="30"/>
  <c r="AJ106" i="30"/>
  <c r="AH123" i="30"/>
  <c r="T123" i="30"/>
  <c r="U123" i="30"/>
  <c r="AA127" i="30"/>
  <c r="Z127" i="30"/>
  <c r="Y347" i="30"/>
  <c r="V333" i="30"/>
  <c r="AJ444" i="30"/>
  <c r="R347" i="30"/>
  <c r="AG310" i="30"/>
  <c r="AP310" i="30"/>
  <c r="AB310" i="30"/>
  <c r="AD39" i="30"/>
  <c r="Z39" i="30"/>
  <c r="AP399" i="30"/>
  <c r="AA399" i="30"/>
  <c r="AH399" i="30"/>
  <c r="W380" i="30"/>
  <c r="S483" i="30"/>
  <c r="O480" i="30"/>
  <c r="AH223" i="30"/>
  <c r="AN223" i="30"/>
  <c r="AD223" i="30"/>
  <c r="AJ223" i="30"/>
  <c r="R223" i="30"/>
  <c r="AG223" i="30"/>
  <c r="AP223" i="30"/>
  <c r="AB223" i="30"/>
  <c r="AL59" i="30"/>
  <c r="AJ205" i="30"/>
  <c r="N143" i="30"/>
  <c r="Y62" i="30"/>
  <c r="AG62" i="30"/>
  <c r="AL62" i="30"/>
  <c r="AC106" i="30"/>
  <c r="W106" i="30"/>
  <c r="AG106" i="30"/>
  <c r="AE127" i="30"/>
  <c r="V127" i="30"/>
  <c r="AF347" i="30"/>
  <c r="AJ333" i="30"/>
  <c r="R444" i="30"/>
  <c r="Z444" i="30"/>
  <c r="AO399" i="30"/>
  <c r="AM399" i="30"/>
  <c r="U399" i="30"/>
  <c r="AP380" i="30"/>
  <c r="O119" i="30"/>
  <c r="N165" i="30"/>
  <c r="N134" i="30"/>
  <c r="AN205" i="30"/>
  <c r="AO205" i="30"/>
  <c r="AH205" i="30"/>
  <c r="AN287" i="30"/>
  <c r="AM62" i="30"/>
  <c r="AF62" i="30"/>
  <c r="T62" i="30"/>
  <c r="S62" i="30"/>
  <c r="AP106" i="30"/>
  <c r="U106" i="30"/>
  <c r="V106" i="30"/>
  <c r="AJ123" i="30"/>
  <c r="AO123" i="30"/>
  <c r="R127" i="30"/>
  <c r="S127" i="30"/>
  <c r="AC127" i="30"/>
  <c r="AB347" i="30"/>
  <c r="AB333" i="30"/>
  <c r="AN444" i="30"/>
  <c r="AI444" i="30"/>
  <c r="Z399" i="30"/>
  <c r="R399" i="30"/>
  <c r="V380" i="30"/>
  <c r="AL380" i="30"/>
  <c r="P262" i="30"/>
  <c r="AB262" i="30" s="1"/>
  <c r="AI205" i="30"/>
  <c r="O152" i="30"/>
  <c r="O58" i="30"/>
  <c r="P58" i="30" s="1"/>
  <c r="O284" i="30"/>
  <c r="O277" i="30"/>
  <c r="O298" i="30"/>
  <c r="O238" i="30"/>
  <c r="O220" i="30"/>
  <c r="O245" i="30"/>
  <c r="O53" i="30"/>
  <c r="AQ68" i="30"/>
  <c r="AR68" i="30" s="1"/>
  <c r="O176" i="30"/>
  <c r="O186" i="30"/>
  <c r="AQ253" i="30"/>
  <c r="AR253" i="30" s="1"/>
  <c r="P285" i="30"/>
  <c r="X285" i="30" s="1"/>
  <c r="O273" i="30"/>
  <c r="O191" i="30"/>
  <c r="O316" i="30"/>
  <c r="O358" i="30"/>
  <c r="O100" i="30"/>
  <c r="O508" i="30"/>
  <c r="O43" i="30"/>
  <c r="O158" i="30"/>
  <c r="O389" i="30"/>
  <c r="P389" i="30" s="1"/>
  <c r="AB389" i="30" s="1"/>
  <c r="O307" i="30"/>
  <c r="O339" i="30"/>
  <c r="O76" i="30"/>
  <c r="O36" i="30"/>
  <c r="O37" i="30"/>
  <c r="O178" i="30"/>
  <c r="O336" i="30"/>
  <c r="O164" i="30"/>
  <c r="O129" i="30"/>
  <c r="O114" i="30"/>
  <c r="O481" i="30"/>
  <c r="P481" i="30" s="1"/>
  <c r="X481" i="30" s="1"/>
  <c r="O139" i="30"/>
  <c r="O421" i="30"/>
  <c r="O473" i="30"/>
  <c r="O391" i="30"/>
  <c r="O85" i="30"/>
  <c r="O246" i="30"/>
  <c r="P246" i="30" s="1"/>
  <c r="O162" i="30"/>
  <c r="O70" i="30"/>
  <c r="O108" i="30"/>
  <c r="O42" i="30"/>
  <c r="AQ213" i="30"/>
  <c r="AR213" i="30" s="1"/>
  <c r="O125" i="30"/>
  <c r="O122" i="30"/>
  <c r="O281" i="30"/>
  <c r="AQ218" i="30"/>
  <c r="AR218" i="30" s="1"/>
  <c r="O80" i="30"/>
  <c r="O38" i="30"/>
  <c r="O365" i="30"/>
  <c r="O201" i="30"/>
  <c r="O83" i="30"/>
  <c r="O156" i="30"/>
  <c r="P156" i="30" s="1"/>
  <c r="X156" i="30" s="1"/>
  <c r="O44" i="30"/>
  <c r="P44" i="30" s="1"/>
  <c r="AO44" i="30" s="1"/>
  <c r="O147" i="30"/>
  <c r="O229" i="30"/>
  <c r="O331" i="30"/>
  <c r="O150" i="30"/>
  <c r="O235" i="30"/>
  <c r="O335" i="30"/>
  <c r="O278" i="30"/>
  <c r="O177" i="30"/>
  <c r="O55" i="30"/>
  <c r="O477" i="30"/>
  <c r="P477" i="30" s="1"/>
  <c r="AD477" i="30" s="1"/>
  <c r="O497" i="30"/>
  <c r="O351" i="30"/>
  <c r="O309" i="30"/>
  <c r="O290" i="30"/>
  <c r="N214" i="30"/>
  <c r="O214" i="30" s="1"/>
  <c r="P214" i="30" s="1"/>
  <c r="AL214" i="30" s="1"/>
  <c r="AQ169" i="30"/>
  <c r="AR169" i="30" s="1"/>
  <c r="O124" i="30"/>
  <c r="O420" i="30"/>
  <c r="P420" i="30" s="1"/>
  <c r="O221" i="30"/>
  <c r="O304" i="30"/>
  <c r="P64" i="30"/>
  <c r="O117" i="30"/>
  <c r="O154" i="30"/>
  <c r="O40" i="30"/>
  <c r="AP215" i="30"/>
  <c r="O512" i="30"/>
  <c r="AQ142" i="30"/>
  <c r="AR142" i="30" s="1"/>
  <c r="O75" i="30"/>
  <c r="AQ133" i="30"/>
  <c r="AR133" i="30" s="1"/>
  <c r="O210" i="30"/>
  <c r="AQ112" i="30"/>
  <c r="AR112" i="30" s="1"/>
  <c r="AQ388" i="30"/>
  <c r="AR388" i="30" s="1"/>
  <c r="AQ384" i="30"/>
  <c r="AR384" i="30" s="1"/>
  <c r="AQ400" i="30"/>
  <c r="AR400" i="30" s="1"/>
  <c r="O116" i="30"/>
  <c r="P116" i="30" s="1"/>
  <c r="O394" i="30"/>
  <c r="P394" i="30" s="1"/>
  <c r="V394" i="30" s="1"/>
  <c r="AQ47" i="30"/>
  <c r="AR47" i="30" s="1"/>
  <c r="AQ252" i="30"/>
  <c r="AR252" i="30" s="1"/>
  <c r="O57" i="30"/>
  <c r="O141" i="30"/>
  <c r="O329" i="30"/>
  <c r="AQ454" i="30"/>
  <c r="AR454" i="30" s="1"/>
  <c r="P208" i="30"/>
  <c r="AD208" i="30" s="1"/>
  <c r="AQ107" i="30"/>
  <c r="AR107" i="30" s="1"/>
  <c r="O206" i="30"/>
  <c r="O202" i="30"/>
  <c r="O174" i="30"/>
  <c r="AB215" i="30"/>
  <c r="AE215" i="30"/>
  <c r="AO215" i="30"/>
  <c r="U215" i="30"/>
  <c r="V215" i="30"/>
  <c r="O151" i="30"/>
  <c r="P61" i="30"/>
  <c r="O171" i="30"/>
  <c r="O82" i="30"/>
  <c r="O289" i="30"/>
  <c r="O144" i="30"/>
  <c r="O419" i="30"/>
  <c r="O368" i="30"/>
  <c r="AQ292" i="30"/>
  <c r="AR292" i="30" s="1"/>
  <c r="O190" i="30"/>
  <c r="P190" i="30" s="1"/>
  <c r="O98" i="30"/>
  <c r="O475" i="30"/>
  <c r="O237" i="30"/>
  <c r="P237" i="30" s="1"/>
  <c r="O99" i="30"/>
  <c r="O222" i="30"/>
  <c r="O219" i="30"/>
  <c r="O374" i="30"/>
  <c r="O63" i="30"/>
  <c r="P69" i="30"/>
  <c r="AH69" i="30" s="1"/>
  <c r="O170" i="30"/>
  <c r="O166" i="30"/>
  <c r="O95" i="30"/>
  <c r="O48" i="30"/>
  <c r="O155" i="30"/>
  <c r="O132" i="30"/>
  <c r="O197" i="30"/>
  <c r="O325" i="30"/>
  <c r="O84" i="30"/>
  <c r="O283" i="30"/>
  <c r="P283" i="30" s="1"/>
  <c r="X283" i="30" s="1"/>
  <c r="AQ189" i="30"/>
  <c r="AR189" i="30" s="1"/>
  <c r="O149" i="30"/>
  <c r="O334" i="30"/>
  <c r="O34" i="30"/>
  <c r="O46" i="30"/>
  <c r="O41" i="30"/>
  <c r="O323" i="30"/>
  <c r="Y236" i="30"/>
  <c r="AF236" i="30"/>
  <c r="Z236" i="30"/>
  <c r="O378" i="30"/>
  <c r="O317" i="30"/>
  <c r="O432" i="30"/>
  <c r="O274" i="30"/>
  <c r="O118" i="30"/>
  <c r="AE236" i="30"/>
  <c r="U236" i="30"/>
  <c r="O279" i="30"/>
  <c r="O161" i="30"/>
  <c r="O182" i="30"/>
  <c r="O360" i="30"/>
  <c r="O393" i="30"/>
  <c r="AF123" i="30"/>
  <c r="N194" i="30"/>
  <c r="O381" i="30"/>
  <c r="O301" i="30"/>
  <c r="AM236" i="30"/>
  <c r="AQ398" i="30"/>
  <c r="AR398" i="30" s="1"/>
  <c r="O469" i="30"/>
  <c r="AC271" i="30"/>
  <c r="AN271" i="30"/>
  <c r="AK271" i="30"/>
  <c r="O486" i="30"/>
  <c r="AD347" i="30"/>
  <c r="X347" i="30"/>
  <c r="AE347" i="30"/>
  <c r="O90" i="30"/>
  <c r="Y333" i="30"/>
  <c r="R333" i="30"/>
  <c r="AP333" i="30"/>
  <c r="S444" i="30"/>
  <c r="AP444" i="30"/>
  <c r="AG444" i="30"/>
  <c r="AK483" i="30"/>
  <c r="W483" i="30"/>
  <c r="V483" i="30"/>
  <c r="T106" i="30"/>
  <c r="AL195" i="30"/>
  <c r="Z195" i="30"/>
  <c r="Y195" i="30"/>
  <c r="O498" i="30"/>
  <c r="O457" i="30"/>
  <c r="O504" i="30"/>
  <c r="O305" i="30"/>
  <c r="O441" i="30"/>
  <c r="R318" i="30"/>
  <c r="O354" i="30"/>
  <c r="O427" i="30"/>
  <c r="O288" i="30"/>
  <c r="O257" i="30"/>
  <c r="O248" i="30"/>
  <c r="O314" i="30"/>
  <c r="O295" i="30"/>
  <c r="O502" i="30"/>
  <c r="O321" i="30"/>
  <c r="O499" i="30"/>
  <c r="O198" i="30"/>
  <c r="O254" i="30"/>
  <c r="O193" i="30"/>
  <c r="O464" i="30"/>
  <c r="O491" i="30"/>
  <c r="O407" i="30"/>
  <c r="AK347" i="30"/>
  <c r="O67" i="30"/>
  <c r="P81" i="30"/>
  <c r="AO81" i="30" s="1"/>
  <c r="P131" i="30"/>
  <c r="O172" i="30"/>
  <c r="O180" i="30"/>
  <c r="O211" i="30"/>
  <c r="O426" i="30"/>
  <c r="O209" i="30"/>
  <c r="O364" i="30"/>
  <c r="O232" i="30"/>
  <c r="O425" i="30"/>
  <c r="P460" i="30"/>
  <c r="S460" i="30" s="1"/>
  <c r="O244" i="30"/>
  <c r="AQ293" i="30"/>
  <c r="AR293" i="30" s="1"/>
  <c r="O412" i="30"/>
  <c r="O328" i="30"/>
  <c r="O485" i="30"/>
  <c r="O514" i="30"/>
  <c r="O199" i="30"/>
  <c r="O492" i="30"/>
  <c r="O406" i="30"/>
  <c r="O163" i="30"/>
  <c r="O489" i="30"/>
  <c r="O280" i="30"/>
  <c r="O261" i="30"/>
  <c r="O203" i="30"/>
  <c r="O286" i="30"/>
  <c r="O452" i="30"/>
  <c r="O315" i="30"/>
  <c r="O241" i="30"/>
  <c r="O436" i="30"/>
  <c r="AM347" i="30"/>
  <c r="V347" i="30"/>
  <c r="Z347" i="30"/>
  <c r="O500" i="30"/>
  <c r="O474" i="30"/>
  <c r="AA483" i="30"/>
  <c r="AM483" i="30"/>
  <c r="Y483" i="30"/>
  <c r="O506" i="30"/>
  <c r="O228" i="30"/>
  <c r="O346" i="30"/>
  <c r="P153" i="30"/>
  <c r="AB153" i="30" s="1"/>
  <c r="P115" i="30"/>
  <c r="AI115" i="30" s="1"/>
  <c r="AQ243" i="30"/>
  <c r="AR243" i="30" s="1"/>
  <c r="O88" i="30"/>
  <c r="O212" i="30"/>
  <c r="O227" i="30"/>
  <c r="O74" i="30"/>
  <c r="O270" i="30"/>
  <c r="O102" i="30"/>
  <c r="O185" i="30"/>
  <c r="AD236" i="30"/>
  <c r="AA236" i="30"/>
  <c r="O367" i="30"/>
  <c r="AD349" i="30"/>
  <c r="Y349" i="30"/>
  <c r="O282" i="30"/>
  <c r="O324" i="30"/>
  <c r="O359" i="30"/>
  <c r="O259" i="30"/>
  <c r="X123" i="30"/>
  <c r="V123" i="30"/>
  <c r="AC123" i="30"/>
  <c r="O320" i="30"/>
  <c r="O303" i="30"/>
  <c r="O449" i="30"/>
  <c r="O225" i="30"/>
  <c r="O327" i="30"/>
  <c r="P370" i="30"/>
  <c r="AM370" i="30" s="1"/>
  <c r="O332" i="30"/>
  <c r="AB127" i="30"/>
  <c r="X127" i="30"/>
  <c r="Y127" i="30"/>
  <c r="O363" i="30"/>
  <c r="O431" i="30"/>
  <c r="O458" i="30"/>
  <c r="O322" i="30"/>
  <c r="O433" i="30"/>
  <c r="P231" i="30"/>
  <c r="AB231" i="30" s="1"/>
  <c r="O342" i="30"/>
  <c r="O472" i="30"/>
  <c r="O401" i="30"/>
  <c r="O417" i="30"/>
  <c r="O468" i="30"/>
  <c r="AG271" i="30"/>
  <c r="AM271" i="30"/>
  <c r="V271" i="30"/>
  <c r="W263" i="30"/>
  <c r="AK263" i="30"/>
  <c r="S263" i="30"/>
  <c r="AH347" i="30"/>
  <c r="AN347" i="30"/>
  <c r="AA347" i="30"/>
  <c r="U333" i="30"/>
  <c r="AD333" i="30"/>
  <c r="T333" i="30"/>
  <c r="AF444" i="30"/>
  <c r="AH444" i="30"/>
  <c r="O371" i="30"/>
  <c r="X483" i="30"/>
  <c r="U483" i="30"/>
  <c r="AL483" i="30"/>
  <c r="U195" i="30"/>
  <c r="S195" i="30"/>
  <c r="R195" i="30"/>
  <c r="N386" i="30"/>
  <c r="Z123" i="30"/>
  <c r="O383" i="30"/>
  <c r="AI483" i="30"/>
  <c r="AQ463" i="30"/>
  <c r="AR463" i="30" s="1"/>
  <c r="X380" i="30"/>
  <c r="AC380" i="30"/>
  <c r="AE263" i="30"/>
  <c r="O79" i="30"/>
  <c r="O234" i="30"/>
  <c r="O137" i="30"/>
  <c r="O184" i="30"/>
  <c r="AQ187" i="30"/>
  <c r="AR187" i="30" s="1"/>
  <c r="N308" i="30"/>
  <c r="N126" i="30"/>
  <c r="O392" i="30"/>
  <c r="O265" i="30"/>
  <c r="O343" i="30"/>
  <c r="O513" i="30"/>
  <c r="O353" i="30"/>
  <c r="O306" i="30"/>
  <c r="O466" i="30"/>
  <c r="AK127" i="30"/>
  <c r="AL236" i="30"/>
  <c r="O424" i="30"/>
  <c r="O140" i="30"/>
  <c r="O267" i="30"/>
  <c r="O437" i="30"/>
  <c r="O77" i="30"/>
  <c r="O379" i="30"/>
  <c r="O294" i="30"/>
  <c r="O337" i="30"/>
  <c r="N356" i="30"/>
  <c r="Z271" i="30"/>
  <c r="U271" i="30"/>
  <c r="AF271" i="30"/>
  <c r="AH263" i="30"/>
  <c r="Z263" i="30"/>
  <c r="AN263" i="30"/>
  <c r="AP347" i="30"/>
  <c r="AJ347" i="30"/>
  <c r="T347" i="30"/>
  <c r="O439" i="30"/>
  <c r="O503" i="30"/>
  <c r="T444" i="30"/>
  <c r="AI333" i="30"/>
  <c r="AH333" i="30"/>
  <c r="AE333" i="30"/>
  <c r="AM444" i="30"/>
  <c r="AB444" i="30"/>
  <c r="O326" i="30"/>
  <c r="AC483" i="30"/>
  <c r="AO483" i="30"/>
  <c r="T483" i="30"/>
  <c r="AF195" i="30"/>
  <c r="AC195" i="30"/>
  <c r="AE195" i="30"/>
  <c r="O387" i="30"/>
  <c r="O490" i="30"/>
  <c r="Y399" i="30"/>
  <c r="V399" i="30"/>
  <c r="W399" i="30"/>
  <c r="T236" i="30"/>
  <c r="O376" i="30"/>
  <c r="AK380" i="30"/>
  <c r="AE380" i="30"/>
  <c r="AG380" i="30"/>
  <c r="P373" i="30"/>
  <c r="AC373" i="30" s="1"/>
  <c r="O408" i="30"/>
  <c r="O416" i="30"/>
  <c r="O382" i="30"/>
  <c r="O120" i="30"/>
  <c r="O130" i="30"/>
  <c r="AQ179" i="30"/>
  <c r="AR179" i="30" s="1"/>
  <c r="O362" i="30"/>
  <c r="O411" i="30"/>
  <c r="O296" i="30"/>
  <c r="O300" i="30"/>
  <c r="O390" i="30"/>
  <c r="O355" i="30"/>
  <c r="P341" i="30"/>
  <c r="AE341" i="30" s="1"/>
  <c r="O501" i="30"/>
  <c r="AK236" i="30"/>
  <c r="O224" i="30"/>
  <c r="O361" i="30"/>
  <c r="O459" i="30"/>
  <c r="O495" i="30"/>
  <c r="R236" i="30"/>
  <c r="O160" i="30"/>
  <c r="O507" i="30"/>
  <c r="O299" i="30"/>
  <c r="O377" i="30"/>
  <c r="O413" i="30"/>
  <c r="O395" i="30"/>
  <c r="O366" i="30"/>
  <c r="AC444" i="30"/>
  <c r="O405" i="30"/>
  <c r="O113" i="30"/>
  <c r="O242" i="30"/>
  <c r="O250" i="30"/>
  <c r="O65" i="30"/>
  <c r="O167" i="30"/>
  <c r="O35" i="30"/>
  <c r="O87" i="30"/>
  <c r="O45" i="30"/>
  <c r="O188" i="30"/>
  <c r="O111" i="30"/>
  <c r="O145" i="30"/>
  <c r="O256" i="30"/>
  <c r="S236" i="30"/>
  <c r="AP236" i="30"/>
  <c r="N372" i="30"/>
  <c r="O422" i="30"/>
  <c r="O423" i="30"/>
  <c r="O429" i="30"/>
  <c r="O109" i="30"/>
  <c r="O104" i="30"/>
  <c r="O348" i="30"/>
  <c r="O157" i="30"/>
  <c r="AG123" i="30"/>
  <c r="W123" i="30"/>
  <c r="AN123" i="30"/>
  <c r="O297" i="30"/>
  <c r="O266" i="30"/>
  <c r="O467" i="30"/>
  <c r="O313" i="30"/>
  <c r="O251" i="30"/>
  <c r="AI127" i="30"/>
  <c r="AM127" i="30"/>
  <c r="T127" i="30"/>
  <c r="AN236" i="30"/>
  <c r="O385" i="30"/>
  <c r="O345" i="30"/>
  <c r="O402" i="30"/>
  <c r="W236" i="30"/>
  <c r="O319" i="30"/>
  <c r="O397" i="30"/>
  <c r="O258" i="30"/>
  <c r="O396" i="30"/>
  <c r="O414" i="30"/>
  <c r="O357" i="30"/>
  <c r="O438" i="30"/>
  <c r="O476" i="30"/>
  <c r="O375" i="30"/>
  <c r="O312" i="30"/>
  <c r="AO271" i="30"/>
  <c r="AJ271" i="30"/>
  <c r="AI271" i="30"/>
  <c r="AB263" i="30"/>
  <c r="X263" i="30"/>
  <c r="R263" i="30"/>
  <c r="U347" i="30"/>
  <c r="AI347" i="30"/>
  <c r="AC347" i="30"/>
  <c r="O471" i="30"/>
  <c r="AL333" i="30"/>
  <c r="Z333" i="30"/>
  <c r="S333" i="30"/>
  <c r="V444" i="30"/>
  <c r="Y444" i="30"/>
  <c r="AK444" i="30"/>
  <c r="AH483" i="30"/>
  <c r="AJ483" i="30"/>
  <c r="AP483" i="30"/>
  <c r="V195" i="30"/>
  <c r="W195" i="30"/>
  <c r="AG195" i="30"/>
  <c r="O509" i="30"/>
  <c r="N430" i="30"/>
  <c r="Z380" i="30"/>
  <c r="AJ380" i="30"/>
  <c r="R380" i="30"/>
  <c r="D41" i="56"/>
  <c r="P98" i="37" l="1"/>
  <c r="AK98" i="37" s="1"/>
  <c r="T98" i="37"/>
  <c r="AI98" i="37"/>
  <c r="W80" i="37"/>
  <c r="S98" i="37"/>
  <c r="AE80" i="37"/>
  <c r="AM58" i="37"/>
  <c r="Y58" i="37"/>
  <c r="AD58" i="37"/>
  <c r="AM63" i="37"/>
  <c r="I13" i="32"/>
  <c r="AO58" i="30"/>
  <c r="AC94" i="37"/>
  <c r="P117" i="37"/>
  <c r="T117" i="37" s="1"/>
  <c r="AP94" i="37"/>
  <c r="AO94" i="37"/>
  <c r="AI460" i="30"/>
  <c r="AA70" i="37"/>
  <c r="AB114" i="37"/>
  <c r="T114" i="37"/>
  <c r="U63" i="37"/>
  <c r="AA56" i="30"/>
  <c r="AH63" i="37"/>
  <c r="V114" i="37"/>
  <c r="AI58" i="37"/>
  <c r="AP63" i="37"/>
  <c r="S63" i="37"/>
  <c r="W114" i="37"/>
  <c r="AG56" i="30"/>
  <c r="AJ114" i="37"/>
  <c r="AP114" i="37"/>
  <c r="AQ45" i="37"/>
  <c r="AR45" i="37" s="1"/>
  <c r="AN114" i="37"/>
  <c r="AI114" i="37"/>
  <c r="AP80" i="37"/>
  <c r="AQ121" i="37"/>
  <c r="AR121" i="37" s="1"/>
  <c r="W107" i="37"/>
  <c r="R58" i="37"/>
  <c r="AN58" i="37"/>
  <c r="AI56" i="30"/>
  <c r="W246" i="30"/>
  <c r="AH116" i="30"/>
  <c r="Z460" i="30"/>
  <c r="Z58" i="30"/>
  <c r="V81" i="30"/>
  <c r="V285" i="30"/>
  <c r="AI58" i="30"/>
  <c r="AE58" i="30"/>
  <c r="AB116" i="30"/>
  <c r="AD214" i="30"/>
  <c r="Y116" i="30"/>
  <c r="AE420" i="30"/>
  <c r="AD420" i="30"/>
  <c r="AC214" i="30"/>
  <c r="U44" i="30"/>
  <c r="AO494" i="30"/>
  <c r="AN58" i="30"/>
  <c r="AG214" i="30"/>
  <c r="W477" i="30"/>
  <c r="T373" i="30"/>
  <c r="AH58" i="30"/>
  <c r="AC389" i="30"/>
  <c r="V116" i="30"/>
  <c r="U394" i="30"/>
  <c r="AF58" i="30"/>
  <c r="V420" i="30"/>
  <c r="AF477" i="30"/>
  <c r="Z477" i="30"/>
  <c r="AO477" i="30"/>
  <c r="AG477" i="30"/>
  <c r="W481" i="30"/>
  <c r="S477" i="30"/>
  <c r="AP477" i="30"/>
  <c r="R389" i="30"/>
  <c r="AQ205" i="30"/>
  <c r="AR205" i="30" s="1"/>
  <c r="AO128" i="30"/>
  <c r="AI156" i="30"/>
  <c r="AE477" i="30"/>
  <c r="AJ477" i="30"/>
  <c r="AD128" i="30"/>
  <c r="AM341" i="30"/>
  <c r="R477" i="30"/>
  <c r="T477" i="30"/>
  <c r="S156" i="30"/>
  <c r="R481" i="30"/>
  <c r="AI128" i="30"/>
  <c r="U477" i="30"/>
  <c r="AB477" i="30"/>
  <c r="AL477" i="30"/>
  <c r="AH156" i="30"/>
  <c r="AL481" i="30"/>
  <c r="AO262" i="30"/>
  <c r="AB128" i="30"/>
  <c r="AN477" i="30"/>
  <c r="AI477" i="30"/>
  <c r="AH477" i="30"/>
  <c r="U156" i="30"/>
  <c r="AF481" i="30"/>
  <c r="AL262" i="30"/>
  <c r="AN128" i="30"/>
  <c r="S246" i="30"/>
  <c r="AC58" i="30"/>
  <c r="Z420" i="30"/>
  <c r="X214" i="30"/>
  <c r="AK58" i="30"/>
  <c r="S420" i="30"/>
  <c r="AB214" i="30"/>
  <c r="AG494" i="30"/>
  <c r="R420" i="30"/>
  <c r="U420" i="30"/>
  <c r="Z214" i="30"/>
  <c r="T420" i="30"/>
  <c r="AP214" i="30"/>
  <c r="V370" i="30"/>
  <c r="AP420" i="30"/>
  <c r="AG420" i="30"/>
  <c r="U494" i="30"/>
  <c r="AD107" i="37"/>
  <c r="AK114" i="37"/>
  <c r="AF114" i="37"/>
  <c r="AQ34" i="37"/>
  <c r="AR34" i="37" s="1"/>
  <c r="AB63" i="37"/>
  <c r="T63" i="37"/>
  <c r="T80" i="37"/>
  <c r="P124" i="37"/>
  <c r="AI124" i="37" s="1"/>
  <c r="AH107" i="37"/>
  <c r="AO114" i="37"/>
  <c r="Y107" i="37"/>
  <c r="AD114" i="37"/>
  <c r="S114" i="37"/>
  <c r="AA107" i="37"/>
  <c r="AL80" i="37"/>
  <c r="AC114" i="37"/>
  <c r="AL114" i="37"/>
  <c r="AM107" i="37"/>
  <c r="AQ127" i="37"/>
  <c r="AR127" i="37" s="1"/>
  <c r="V94" i="37"/>
  <c r="AI80" i="37"/>
  <c r="O88" i="37"/>
  <c r="Y114" i="37"/>
  <c r="AE107" i="37"/>
  <c r="AL107" i="37"/>
  <c r="U80" i="37"/>
  <c r="X63" i="37"/>
  <c r="AC107" i="37"/>
  <c r="AK32" i="37"/>
  <c r="S32" i="37"/>
  <c r="Y32" i="37"/>
  <c r="R32" i="37"/>
  <c r="AD32" i="37"/>
  <c r="AI32" i="37"/>
  <c r="AP32" i="37"/>
  <c r="AC32" i="37"/>
  <c r="AA32" i="37"/>
  <c r="U32" i="37"/>
  <c r="AH32" i="37"/>
  <c r="AM32" i="37"/>
  <c r="W32" i="37"/>
  <c r="P108" i="37"/>
  <c r="AA108" i="37" s="1"/>
  <c r="U107" i="37"/>
  <c r="R27" i="37"/>
  <c r="AG114" i="37"/>
  <c r="AA114" i="37"/>
  <c r="U114" i="37"/>
  <c r="O33" i="37"/>
  <c r="Y70" i="37"/>
  <c r="AO107" i="37"/>
  <c r="AP107" i="37"/>
  <c r="T107" i="37"/>
  <c r="O61" i="37"/>
  <c r="AC63" i="37"/>
  <c r="U94" i="37"/>
  <c r="P129" i="37"/>
  <c r="AP129" i="37" s="1"/>
  <c r="Z32" i="37"/>
  <c r="AM27" i="37"/>
  <c r="P86" i="37"/>
  <c r="AO86" i="37" s="1"/>
  <c r="P46" i="37"/>
  <c r="AC46" i="37" s="1"/>
  <c r="P87" i="37"/>
  <c r="Z87" i="37" s="1"/>
  <c r="V80" i="37"/>
  <c r="U27" i="37"/>
  <c r="P81" i="37"/>
  <c r="AI81" i="37" s="1"/>
  <c r="P68" i="37"/>
  <c r="AA68" i="37" s="1"/>
  <c r="AF63" i="37"/>
  <c r="AI63" i="37"/>
  <c r="AJ63" i="37"/>
  <c r="AK63" i="37"/>
  <c r="AE63" i="37"/>
  <c r="AO63" i="37"/>
  <c r="AL63" i="37"/>
  <c r="W63" i="37"/>
  <c r="AG63" i="37"/>
  <c r="AN63" i="37"/>
  <c r="P77" i="37"/>
  <c r="AO77" i="37" s="1"/>
  <c r="P71" i="37"/>
  <c r="T71" i="37" s="1"/>
  <c r="O106" i="37"/>
  <c r="AG70" i="37"/>
  <c r="O99" i="37"/>
  <c r="X114" i="37"/>
  <c r="AF107" i="37"/>
  <c r="P74" i="37"/>
  <c r="AK74" i="37" s="1"/>
  <c r="P100" i="37"/>
  <c r="AN100" i="37" s="1"/>
  <c r="AQ83" i="37"/>
  <c r="AR83" i="37" s="1"/>
  <c r="P55" i="37"/>
  <c r="X55" i="37" s="1"/>
  <c r="P112" i="37"/>
  <c r="AA112" i="37" s="1"/>
  <c r="AK27" i="37"/>
  <c r="AN70" i="37"/>
  <c r="P26" i="37"/>
  <c r="AB26" i="37" s="1"/>
  <c r="AE32" i="37"/>
  <c r="AI107" i="37"/>
  <c r="X107" i="37"/>
  <c r="AF27" i="37"/>
  <c r="AJ32" i="37"/>
  <c r="P39" i="37"/>
  <c r="AK39" i="37" s="1"/>
  <c r="P95" i="37"/>
  <c r="V95" i="37" s="1"/>
  <c r="Z63" i="37"/>
  <c r="R114" i="37"/>
  <c r="AN80" i="37"/>
  <c r="AD80" i="37"/>
  <c r="AN32" i="37"/>
  <c r="AE114" i="37"/>
  <c r="P73" i="37"/>
  <c r="AB73" i="37" s="1"/>
  <c r="P113" i="37"/>
  <c r="T113" i="37" s="1"/>
  <c r="O84" i="37"/>
  <c r="P119" i="37"/>
  <c r="Y119" i="37" s="1"/>
  <c r="P66" i="37"/>
  <c r="AP66" i="37" s="1"/>
  <c r="AC27" i="37"/>
  <c r="P41" i="37"/>
  <c r="AI41" i="37" s="1"/>
  <c r="P126" i="37"/>
  <c r="AO126" i="37" s="1"/>
  <c r="P89" i="37"/>
  <c r="R89" i="37" s="1"/>
  <c r="AK70" i="37"/>
  <c r="Z107" i="37"/>
  <c r="AG107" i="37"/>
  <c r="X94" i="37"/>
  <c r="R94" i="37"/>
  <c r="AM94" i="37"/>
  <c r="S94" i="37"/>
  <c r="AJ94" i="37"/>
  <c r="AK94" i="37"/>
  <c r="AF94" i="37"/>
  <c r="Y94" i="37"/>
  <c r="AA94" i="37"/>
  <c r="AN94" i="37"/>
  <c r="T94" i="37"/>
  <c r="AG94" i="37"/>
  <c r="AB94" i="37"/>
  <c r="AH94" i="37"/>
  <c r="AL94" i="37"/>
  <c r="AD94" i="37"/>
  <c r="T32" i="37"/>
  <c r="O67" i="37"/>
  <c r="AL32" i="37"/>
  <c r="P31" i="37"/>
  <c r="AJ31" i="37" s="1"/>
  <c r="R63" i="37"/>
  <c r="AE71" i="37"/>
  <c r="P59" i="37"/>
  <c r="AP59" i="37" s="1"/>
  <c r="AE94" i="37"/>
  <c r="AJ70" i="37"/>
  <c r="P90" i="37"/>
  <c r="Y90" i="37" s="1"/>
  <c r="AJ27" i="37"/>
  <c r="AO27" i="37"/>
  <c r="P111" i="37"/>
  <c r="AG111" i="37" s="1"/>
  <c r="AB32" i="37"/>
  <c r="T27" i="37"/>
  <c r="P57" i="37"/>
  <c r="AI57" i="37" s="1"/>
  <c r="W27" i="37"/>
  <c r="AN107" i="37"/>
  <c r="AA27" i="37"/>
  <c r="V107" i="37"/>
  <c r="AJ107" i="37"/>
  <c r="AQ30" i="37"/>
  <c r="AR30" i="37" s="1"/>
  <c r="AI94" i="37"/>
  <c r="S27" i="37"/>
  <c r="V32" i="37"/>
  <c r="AE27" i="37"/>
  <c r="AB100" i="37"/>
  <c r="P109" i="37"/>
  <c r="S109" i="37" s="1"/>
  <c r="P79" i="37"/>
  <c r="AD79" i="37" s="1"/>
  <c r="AA63" i="37"/>
  <c r="AP27" i="37"/>
  <c r="X71" i="37"/>
  <c r="X80" i="37"/>
  <c r="P123" i="37"/>
  <c r="U123" i="37" s="1"/>
  <c r="P40" i="37"/>
  <c r="T40" i="37" s="1"/>
  <c r="AM114" i="37"/>
  <c r="P64" i="37"/>
  <c r="X64" i="37" s="1"/>
  <c r="P97" i="37"/>
  <c r="AO97" i="37" s="1"/>
  <c r="AI27" i="37"/>
  <c r="P65" i="37"/>
  <c r="AE65" i="37" s="1"/>
  <c r="Z27" i="37"/>
  <c r="AB27" i="37"/>
  <c r="P92" i="37"/>
  <c r="AM92" i="37" s="1"/>
  <c r="AL27" i="37"/>
  <c r="S107" i="37"/>
  <c r="AK107" i="37"/>
  <c r="AF70" i="37"/>
  <c r="AO70" i="37"/>
  <c r="AM70" i="37"/>
  <c r="AH70" i="37"/>
  <c r="AE70" i="37"/>
  <c r="AI70" i="37"/>
  <c r="R70" i="37"/>
  <c r="S70" i="37"/>
  <c r="Z70" i="37"/>
  <c r="X70" i="37"/>
  <c r="W70" i="37"/>
  <c r="V70" i="37"/>
  <c r="U70" i="37"/>
  <c r="AC70" i="37"/>
  <c r="AB70" i="37"/>
  <c r="AD70" i="37"/>
  <c r="AL70" i="37"/>
  <c r="AP70" i="37"/>
  <c r="P35" i="37"/>
  <c r="AE35" i="37" s="1"/>
  <c r="P76" i="37"/>
  <c r="AB76" i="37" s="1"/>
  <c r="Y27" i="37"/>
  <c r="X32" i="37"/>
  <c r="P56" i="37"/>
  <c r="AH56" i="37" s="1"/>
  <c r="AD27" i="37"/>
  <c r="P110" i="37"/>
  <c r="X110" i="37" s="1"/>
  <c r="R108" i="37"/>
  <c r="O82" i="37"/>
  <c r="X27" i="37"/>
  <c r="P47" i="37"/>
  <c r="AG47" i="37" s="1"/>
  <c r="P116" i="37"/>
  <c r="AC116" i="37" s="1"/>
  <c r="AN27" i="37"/>
  <c r="P49" i="37"/>
  <c r="AG49" i="37" s="1"/>
  <c r="P102" i="37"/>
  <c r="AB102" i="37" s="1"/>
  <c r="P104" i="37"/>
  <c r="AP104" i="37" s="1"/>
  <c r="AH27" i="37"/>
  <c r="P75" i="37"/>
  <c r="AE75" i="37" s="1"/>
  <c r="AM100" i="37"/>
  <c r="Z114" i="37"/>
  <c r="R107" i="37"/>
  <c r="AB107" i="37"/>
  <c r="AF32" i="37"/>
  <c r="AN68" i="37"/>
  <c r="AO32" i="37"/>
  <c r="AG27" i="37"/>
  <c r="Y63" i="37"/>
  <c r="V58" i="37"/>
  <c r="T58" i="37"/>
  <c r="X58" i="37"/>
  <c r="AG58" i="37"/>
  <c r="AK58" i="37"/>
  <c r="AO58" i="37"/>
  <c r="AB58" i="37"/>
  <c r="Z58" i="37"/>
  <c r="AA58" i="37"/>
  <c r="AP58" i="37"/>
  <c r="AH58" i="37"/>
  <c r="U58" i="37"/>
  <c r="S58" i="37"/>
  <c r="AJ58" i="37"/>
  <c r="AC58" i="37"/>
  <c r="W58" i="37"/>
  <c r="AE58" i="37"/>
  <c r="AL58" i="37"/>
  <c r="AA71" i="37"/>
  <c r="AO80" i="37"/>
  <c r="S80" i="37"/>
  <c r="AA80" i="37"/>
  <c r="AB80" i="37"/>
  <c r="AM80" i="37"/>
  <c r="AH80" i="37"/>
  <c r="Y80" i="37"/>
  <c r="R80" i="37"/>
  <c r="AJ80" i="37"/>
  <c r="AK80" i="37"/>
  <c r="Z80" i="37"/>
  <c r="AF80" i="37"/>
  <c r="AD63" i="37"/>
  <c r="AG32" i="37"/>
  <c r="Y56" i="30"/>
  <c r="AB56" i="30"/>
  <c r="AJ56" i="30"/>
  <c r="AM58" i="30"/>
  <c r="AG58" i="30"/>
  <c r="AQ59" i="30"/>
  <c r="AR59" i="30" s="1"/>
  <c r="AQ39" i="30"/>
  <c r="AR39" i="30" s="1"/>
  <c r="AH56" i="30"/>
  <c r="W56" i="30"/>
  <c r="Z56" i="30"/>
  <c r="R56" i="30"/>
  <c r="S56" i="30"/>
  <c r="AD56" i="30"/>
  <c r="AD58" i="30"/>
  <c r="W58" i="30"/>
  <c r="AA58" i="30"/>
  <c r="S58" i="30"/>
  <c r="AF56" i="30"/>
  <c r="X56" i="30"/>
  <c r="V56" i="30"/>
  <c r="T58" i="30"/>
  <c r="X58" i="30"/>
  <c r="AC56" i="30"/>
  <c r="T56" i="30"/>
  <c r="AC494" i="30"/>
  <c r="AE494" i="30"/>
  <c r="AA494" i="30"/>
  <c r="AF370" i="30"/>
  <c r="AK494" i="30"/>
  <c r="W44" i="30"/>
  <c r="AM246" i="30"/>
  <c r="V246" i="30"/>
  <c r="Y44" i="30"/>
  <c r="AL246" i="30"/>
  <c r="AF420" i="30"/>
  <c r="W420" i="30"/>
  <c r="U214" i="30"/>
  <c r="R214" i="30"/>
  <c r="V156" i="30"/>
  <c r="AL58" i="30"/>
  <c r="AF494" i="30"/>
  <c r="V494" i="30"/>
  <c r="AH494" i="30"/>
  <c r="T494" i="30"/>
  <c r="AL494" i="30"/>
  <c r="AF246" i="30"/>
  <c r="X494" i="30"/>
  <c r="R494" i="30"/>
  <c r="AB370" i="30"/>
  <c r="AA283" i="30"/>
  <c r="Z190" i="30"/>
  <c r="AF214" i="30"/>
  <c r="X44" i="30"/>
  <c r="AG156" i="30"/>
  <c r="S494" i="30"/>
  <c r="AB494" i="30"/>
  <c r="AN283" i="30"/>
  <c r="AA44" i="30"/>
  <c r="AM494" i="30"/>
  <c r="Z494" i="30"/>
  <c r="W283" i="30"/>
  <c r="AO237" i="30"/>
  <c r="AA420" i="30"/>
  <c r="AM214" i="30"/>
  <c r="R156" i="30"/>
  <c r="AP389" i="30"/>
  <c r="V58" i="30"/>
  <c r="AJ494" i="30"/>
  <c r="AQ287" i="30"/>
  <c r="AR287" i="30" s="1"/>
  <c r="AQ310" i="30"/>
  <c r="AR310" i="30" s="1"/>
  <c r="AQ97" i="30"/>
  <c r="AR97" i="30" s="1"/>
  <c r="AP494" i="30"/>
  <c r="AH283" i="30"/>
  <c r="AE246" i="30"/>
  <c r="AD494" i="30"/>
  <c r="X246" i="30"/>
  <c r="AA285" i="30"/>
  <c r="AD204" i="30"/>
  <c r="Y494" i="30"/>
  <c r="AD460" i="30"/>
  <c r="T460" i="30"/>
  <c r="AB115" i="30"/>
  <c r="AG460" i="30"/>
  <c r="AQ318" i="30"/>
  <c r="AR318" i="30" s="1"/>
  <c r="AK285" i="30"/>
  <c r="AI394" i="30"/>
  <c r="AM285" i="30"/>
  <c r="AB246" i="30"/>
  <c r="Y156" i="30"/>
  <c r="AC262" i="30"/>
  <c r="AA207" i="30"/>
  <c r="AL460" i="30"/>
  <c r="AK460" i="30"/>
  <c r="AD237" i="30"/>
  <c r="AM394" i="30"/>
  <c r="AP285" i="30"/>
  <c r="AM262" i="30"/>
  <c r="U204" i="30"/>
  <c r="AQ444" i="30"/>
  <c r="AR444" i="30" s="1"/>
  <c r="R341" i="30"/>
  <c r="T237" i="30"/>
  <c r="AD190" i="30"/>
  <c r="AA394" i="30"/>
  <c r="AG116" i="30"/>
  <c r="AI420" i="30"/>
  <c r="AB420" i="30"/>
  <c r="AA214" i="30"/>
  <c r="X477" i="30"/>
  <c r="AA156" i="30"/>
  <c r="AP246" i="30"/>
  <c r="AO389" i="30"/>
  <c r="R285" i="30"/>
  <c r="AF262" i="30"/>
  <c r="AN204" i="30"/>
  <c r="Z207" i="30"/>
  <c r="AN460" i="30"/>
  <c r="AA237" i="30"/>
  <c r="Z394" i="30"/>
  <c r="AP156" i="30"/>
  <c r="AG389" i="30"/>
  <c r="AC246" i="30"/>
  <c r="AD389" i="30"/>
  <c r="AB285" i="30"/>
  <c r="U262" i="30"/>
  <c r="U128" i="30"/>
  <c r="Z204" i="30"/>
  <c r="Y207" i="30"/>
  <c r="W115" i="30"/>
  <c r="AP394" i="30"/>
  <c r="Y204" i="30"/>
  <c r="W207" i="30"/>
  <c r="AB460" i="30"/>
  <c r="AA460" i="30"/>
  <c r="AH460" i="30"/>
  <c r="W394" i="30"/>
  <c r="AN207" i="30"/>
  <c r="AH81" i="30"/>
  <c r="S394" i="30"/>
  <c r="AF207" i="30"/>
  <c r="AO56" i="30"/>
  <c r="O275" i="30"/>
  <c r="AP283" i="30"/>
  <c r="R237" i="30"/>
  <c r="AC116" i="30"/>
  <c r="AH44" i="30"/>
  <c r="AH481" i="30"/>
  <c r="AN389" i="30"/>
  <c r="V389" i="30"/>
  <c r="T285" i="30"/>
  <c r="Z285" i="30"/>
  <c r="AJ58" i="30"/>
  <c r="V204" i="30"/>
  <c r="R204" i="30"/>
  <c r="S204" i="30"/>
  <c r="U56" i="30"/>
  <c r="AD207" i="30"/>
  <c r="R207" i="30"/>
  <c r="X207" i="30"/>
  <c r="U237" i="30"/>
  <c r="AJ116" i="30"/>
  <c r="AM44" i="30"/>
  <c r="AQ123" i="30"/>
  <c r="AR123" i="30" s="1"/>
  <c r="AL204" i="30"/>
  <c r="AM283" i="30"/>
  <c r="Y283" i="30"/>
  <c r="Y237" i="30"/>
  <c r="AG394" i="30"/>
  <c r="AM116" i="30"/>
  <c r="AE69" i="30"/>
  <c r="AK214" i="30"/>
  <c r="AK156" i="30"/>
  <c r="T481" i="30"/>
  <c r="X389" i="30"/>
  <c r="AI285" i="30"/>
  <c r="AH285" i="30"/>
  <c r="Y58" i="30"/>
  <c r="AE204" i="30"/>
  <c r="AH204" i="30"/>
  <c r="AM56" i="30"/>
  <c r="AB207" i="30"/>
  <c r="S207" i="30"/>
  <c r="AN56" i="30"/>
  <c r="AQ271" i="30"/>
  <c r="AR271" i="30" s="1"/>
  <c r="AJ283" i="30"/>
  <c r="AC283" i="30"/>
  <c r="AB237" i="30"/>
  <c r="AO116" i="30"/>
  <c r="AL394" i="30"/>
  <c r="U116" i="30"/>
  <c r="AJ214" i="30"/>
  <c r="AE481" i="30"/>
  <c r="T389" i="30"/>
  <c r="AH389" i="30"/>
  <c r="W285" i="30"/>
  <c r="S285" i="30"/>
  <c r="AF204" i="30"/>
  <c r="AA204" i="30"/>
  <c r="AP56" i="30"/>
  <c r="AG207" i="30"/>
  <c r="AI207" i="30"/>
  <c r="T207" i="30"/>
  <c r="AO341" i="30"/>
  <c r="AB69" i="30"/>
  <c r="AK116" i="30"/>
  <c r="Z481" i="30"/>
  <c r="AF389" i="30"/>
  <c r="AJ389" i="30"/>
  <c r="AF285" i="30"/>
  <c r="AE285" i="30"/>
  <c r="T204" i="30"/>
  <c r="AI204" i="30"/>
  <c r="AE56" i="30"/>
  <c r="U207" i="30"/>
  <c r="AH207" i="30"/>
  <c r="AC207" i="30"/>
  <c r="AA373" i="30"/>
  <c r="AO69" i="30"/>
  <c r="AE116" i="30"/>
  <c r="AB44" i="30"/>
  <c r="AJ481" i="30"/>
  <c r="AI389" i="30"/>
  <c r="AM389" i="30"/>
  <c r="AJ285" i="30"/>
  <c r="AQ62" i="30"/>
  <c r="AR62" i="30" s="1"/>
  <c r="AC204" i="30"/>
  <c r="AG204" i="30"/>
  <c r="AK56" i="30"/>
  <c r="AP207" i="30"/>
  <c r="AJ207" i="30"/>
  <c r="V207" i="30"/>
  <c r="AK153" i="30"/>
  <c r="AM153" i="30"/>
  <c r="AG61" i="30"/>
  <c r="AD61" i="30"/>
  <c r="T61" i="30"/>
  <c r="W61" i="30"/>
  <c r="AF61" i="30"/>
  <c r="AI61" i="30"/>
  <c r="AP61" i="30"/>
  <c r="AJ61" i="30"/>
  <c r="W370" i="30"/>
  <c r="AJ153" i="30"/>
  <c r="W460" i="30"/>
  <c r="AF460" i="30"/>
  <c r="P374" i="30"/>
  <c r="AB374" i="30" s="1"/>
  <c r="P85" i="30"/>
  <c r="AD85" i="30" s="1"/>
  <c r="O239" i="30"/>
  <c r="AI81" i="30"/>
  <c r="AP373" i="30"/>
  <c r="AJ81" i="30"/>
  <c r="T341" i="30"/>
  <c r="Z373" i="30"/>
  <c r="AQ483" i="30"/>
  <c r="AR483" i="30" s="1"/>
  <c r="AO370" i="30"/>
  <c r="AP153" i="30"/>
  <c r="S153" i="30"/>
  <c r="AQ127" i="30"/>
  <c r="AR127" i="30" s="1"/>
  <c r="AQ399" i="30"/>
  <c r="AR399" i="30" s="1"/>
  <c r="R370" i="30"/>
  <c r="S370" i="30"/>
  <c r="AQ349" i="30"/>
  <c r="AR349" i="30" s="1"/>
  <c r="AE153" i="30"/>
  <c r="X153" i="30"/>
  <c r="AN81" i="30"/>
  <c r="P240" i="30"/>
  <c r="Z153" i="30"/>
  <c r="AL153" i="30"/>
  <c r="AH370" i="30"/>
  <c r="AH153" i="30"/>
  <c r="AA153" i="30"/>
  <c r="Y460" i="30"/>
  <c r="AP81" i="30"/>
  <c r="O175" i="30"/>
  <c r="P175" i="30" s="1"/>
  <c r="U81" i="30"/>
  <c r="AL370" i="30"/>
  <c r="X81" i="30"/>
  <c r="AO153" i="30"/>
  <c r="T153" i="30"/>
  <c r="AC460" i="30"/>
  <c r="Z61" i="30"/>
  <c r="P119" i="30"/>
  <c r="AO119" i="30" s="1"/>
  <c r="AQ347" i="30"/>
  <c r="AR347" i="30" s="1"/>
  <c r="U153" i="30"/>
  <c r="Y153" i="30"/>
  <c r="AA81" i="30"/>
  <c r="Y81" i="30"/>
  <c r="AA61" i="30"/>
  <c r="P480" i="30"/>
  <c r="AJ480" i="30" s="1"/>
  <c r="AN69" i="30"/>
  <c r="O134" i="30"/>
  <c r="P136" i="30"/>
  <c r="V136" i="30" s="1"/>
  <c r="P233" i="30"/>
  <c r="AN233" i="30" s="1"/>
  <c r="P152" i="30"/>
  <c r="AH152" i="30" s="1"/>
  <c r="AK262" i="30"/>
  <c r="P168" i="30"/>
  <c r="P72" i="30"/>
  <c r="AM72" i="30" s="1"/>
  <c r="AB204" i="30"/>
  <c r="AF190" i="30"/>
  <c r="AJ156" i="30"/>
  <c r="AC156" i="30"/>
  <c r="AN156" i="30"/>
  <c r="U58" i="30"/>
  <c r="AI246" i="30"/>
  <c r="O165" i="30"/>
  <c r="V262" i="30"/>
  <c r="T128" i="30"/>
  <c r="O173" i="30"/>
  <c r="P135" i="30"/>
  <c r="AF135" i="30" s="1"/>
  <c r="O121" i="30"/>
  <c r="AE262" i="30"/>
  <c r="O276" i="30"/>
  <c r="P73" i="30"/>
  <c r="AJ73" i="30" s="1"/>
  <c r="AI283" i="30"/>
  <c r="AD283" i="30"/>
  <c r="T190" i="30"/>
  <c r="AL116" i="30"/>
  <c r="AH420" i="30"/>
  <c r="AN420" i="30"/>
  <c r="Y420" i="30"/>
  <c r="AE156" i="30"/>
  <c r="AB156" i="30"/>
  <c r="T156" i="30"/>
  <c r="Y262" i="30"/>
  <c r="AL190" i="30"/>
  <c r="O143" i="30"/>
  <c r="R128" i="30"/>
  <c r="AF128" i="30"/>
  <c r="AH128" i="30"/>
  <c r="AL128" i="30"/>
  <c r="W128" i="30"/>
  <c r="AG128" i="30"/>
  <c r="AE128" i="30"/>
  <c r="AP128" i="30"/>
  <c r="AA128" i="30"/>
  <c r="S128" i="30"/>
  <c r="X128" i="30"/>
  <c r="AJ128" i="30"/>
  <c r="V128" i="30"/>
  <c r="P192" i="30"/>
  <c r="AD192" i="30" s="1"/>
  <c r="AH262" i="30"/>
  <c r="AM128" i="30"/>
  <c r="AN494" i="30"/>
  <c r="V283" i="30"/>
  <c r="Z283" i="30"/>
  <c r="AC190" i="30"/>
  <c r="AF394" i="30"/>
  <c r="X116" i="30"/>
  <c r="AF116" i="30"/>
  <c r="AO420" i="30"/>
  <c r="AK420" i="30"/>
  <c r="AC420" i="30"/>
  <c r="AH214" i="30"/>
  <c r="T214" i="30"/>
  <c r="AK477" i="30"/>
  <c r="AM477" i="30"/>
  <c r="V477" i="30"/>
  <c r="AB58" i="30"/>
  <c r="Z44" i="30"/>
  <c r="AL156" i="30"/>
  <c r="Z156" i="30"/>
  <c r="AP58" i="30"/>
  <c r="R58" i="30"/>
  <c r="X262" i="30"/>
  <c r="AG262" i="30"/>
  <c r="Y128" i="30"/>
  <c r="O49" i="30"/>
  <c r="Z128" i="30"/>
  <c r="AO204" i="30"/>
  <c r="AP204" i="30"/>
  <c r="X204" i="30"/>
  <c r="AE207" i="30"/>
  <c r="AM207" i="30"/>
  <c r="AK207" i="30"/>
  <c r="AO207" i="30"/>
  <c r="AI494" i="30"/>
  <c r="W494" i="30"/>
  <c r="AQ106" i="30"/>
  <c r="AR106" i="30" s="1"/>
  <c r="AB190" i="30"/>
  <c r="AI116" i="30"/>
  <c r="S116" i="30"/>
  <c r="AL69" i="30"/>
  <c r="AM420" i="30"/>
  <c r="AL420" i="30"/>
  <c r="X420" i="30"/>
  <c r="Y477" i="30"/>
  <c r="W156" i="30"/>
  <c r="AD156" i="30"/>
  <c r="AG246" i="30"/>
  <c r="U246" i="30"/>
  <c r="S262" i="30"/>
  <c r="Z262" i="30"/>
  <c r="AD262" i="30"/>
  <c r="AP262" i="30"/>
  <c r="W262" i="30"/>
  <c r="AI262" i="30"/>
  <c r="AJ262" i="30"/>
  <c r="AN262" i="30"/>
  <c r="T262" i="30"/>
  <c r="AA262" i="30"/>
  <c r="R262" i="30"/>
  <c r="AQ223" i="30"/>
  <c r="AR223" i="30" s="1"/>
  <c r="AC128" i="30"/>
  <c r="O247" i="30"/>
  <c r="AM204" i="30"/>
  <c r="AK204" i="30"/>
  <c r="AJ204" i="30"/>
  <c r="P181" i="30"/>
  <c r="AL56" i="30"/>
  <c r="P371" i="30"/>
  <c r="AH371" i="30" s="1"/>
  <c r="P35" i="30"/>
  <c r="AO35" i="30" s="1"/>
  <c r="P242" i="30"/>
  <c r="R242" i="30" s="1"/>
  <c r="AQ215" i="30"/>
  <c r="AR215" i="30" s="1"/>
  <c r="P296" i="30"/>
  <c r="Z296" i="30" s="1"/>
  <c r="P197" i="30"/>
  <c r="P475" i="30"/>
  <c r="AD475" i="30" s="1"/>
  <c r="P497" i="30"/>
  <c r="AI497" i="30" s="1"/>
  <c r="P108" i="30"/>
  <c r="AF108" i="30" s="1"/>
  <c r="P109" i="30"/>
  <c r="P337" i="30"/>
  <c r="AK337" i="30" s="1"/>
  <c r="O126" i="30"/>
  <c r="P74" i="30"/>
  <c r="AJ74" i="30" s="1"/>
  <c r="Y131" i="30"/>
  <c r="AP131" i="30"/>
  <c r="S131" i="30"/>
  <c r="U131" i="30"/>
  <c r="W131" i="30"/>
  <c r="AD131" i="30"/>
  <c r="AE131" i="30"/>
  <c r="AI131" i="30"/>
  <c r="T131" i="30"/>
  <c r="AJ131" i="30"/>
  <c r="AA131" i="30"/>
  <c r="X131" i="30"/>
  <c r="AG131" i="30"/>
  <c r="AM131" i="30"/>
  <c r="AB131" i="30"/>
  <c r="AL131" i="30"/>
  <c r="AF131" i="30"/>
  <c r="Z131" i="30"/>
  <c r="AC131" i="30"/>
  <c r="AH131" i="30"/>
  <c r="AK131" i="30"/>
  <c r="V131" i="30"/>
  <c r="AN131" i="30"/>
  <c r="R131" i="30"/>
  <c r="AO131" i="30"/>
  <c r="P132" i="30"/>
  <c r="P359" i="30"/>
  <c r="X359" i="30" s="1"/>
  <c r="P166" i="30"/>
  <c r="AF166" i="30" s="1"/>
  <c r="R208" i="30"/>
  <c r="S208" i="30"/>
  <c r="AP208" i="30"/>
  <c r="AE208" i="30"/>
  <c r="Z208" i="30"/>
  <c r="Y208" i="30"/>
  <c r="AL208" i="30"/>
  <c r="T208" i="30"/>
  <c r="AA208" i="30"/>
  <c r="AH208" i="30"/>
  <c r="W208" i="30"/>
  <c r="AM208" i="30"/>
  <c r="X208" i="30"/>
  <c r="AO208" i="30"/>
  <c r="AI208" i="30"/>
  <c r="U208" i="30"/>
  <c r="V208" i="30"/>
  <c r="AG208" i="30"/>
  <c r="AK208" i="30"/>
  <c r="AF208" i="30"/>
  <c r="AN208" i="30"/>
  <c r="AC208" i="30"/>
  <c r="AJ208" i="30"/>
  <c r="AB208" i="30"/>
  <c r="P125" i="30"/>
  <c r="X125" i="30" s="1"/>
  <c r="P396" i="30"/>
  <c r="AB396" i="30" s="1"/>
  <c r="P254" i="30"/>
  <c r="V254" i="30" s="1"/>
  <c r="P457" i="30"/>
  <c r="AG457" i="30" s="1"/>
  <c r="P376" i="30"/>
  <c r="AB376" i="30" s="1"/>
  <c r="P140" i="30"/>
  <c r="AD140" i="30" s="1"/>
  <c r="P329" i="30"/>
  <c r="AN329" i="30" s="1"/>
  <c r="P251" i="30"/>
  <c r="AO251" i="30" s="1"/>
  <c r="P471" i="30"/>
  <c r="Y471" i="30" s="1"/>
  <c r="P402" i="30"/>
  <c r="AF402" i="30" s="1"/>
  <c r="O386" i="30"/>
  <c r="P506" i="30"/>
  <c r="AH506" i="30" s="1"/>
  <c r="P406" i="30"/>
  <c r="Y406" i="30" s="1"/>
  <c r="V64" i="30"/>
  <c r="Y64" i="30"/>
  <c r="AG64" i="30"/>
  <c r="AK64" i="30"/>
  <c r="AP64" i="30"/>
  <c r="AC64" i="30"/>
  <c r="AF64" i="30"/>
  <c r="AI64" i="30"/>
  <c r="R64" i="30"/>
  <c r="AL64" i="30"/>
  <c r="AB64" i="30"/>
  <c r="AN64" i="30"/>
  <c r="AA64" i="30"/>
  <c r="Z64" i="30"/>
  <c r="S64" i="30"/>
  <c r="U64" i="30"/>
  <c r="AJ64" i="30"/>
  <c r="AO64" i="30"/>
  <c r="AD64" i="30"/>
  <c r="T64" i="30"/>
  <c r="AH64" i="30"/>
  <c r="W64" i="30"/>
  <c r="AM64" i="30"/>
  <c r="X64" i="30"/>
  <c r="AE64" i="30"/>
  <c r="P162" i="30"/>
  <c r="AL162" i="30" s="1"/>
  <c r="O372" i="30"/>
  <c r="P45" i="30"/>
  <c r="AC45" i="30" s="1"/>
  <c r="P87" i="30"/>
  <c r="AL87" i="30" s="1"/>
  <c r="O430" i="30"/>
  <c r="P438" i="30"/>
  <c r="W438" i="30" s="1"/>
  <c r="P258" i="30"/>
  <c r="AD258" i="30" s="1"/>
  <c r="P429" i="30"/>
  <c r="Y373" i="30"/>
  <c r="P167" i="30"/>
  <c r="AB167" i="30" s="1"/>
  <c r="P65" i="30"/>
  <c r="W65" i="30" s="1"/>
  <c r="Y341" i="30"/>
  <c r="AD341" i="30"/>
  <c r="AN341" i="30"/>
  <c r="AJ341" i="30"/>
  <c r="X341" i="30"/>
  <c r="V341" i="30"/>
  <c r="S341" i="30"/>
  <c r="P355" i="30"/>
  <c r="X355" i="30" s="1"/>
  <c r="AF373" i="30"/>
  <c r="P77" i="30"/>
  <c r="P392" i="30"/>
  <c r="W392" i="30" s="1"/>
  <c r="AM373" i="30"/>
  <c r="R231" i="30"/>
  <c r="AA231" i="30"/>
  <c r="U231" i="30"/>
  <c r="AL231" i="30"/>
  <c r="AC231" i="30"/>
  <c r="AF231" i="30"/>
  <c r="Z231" i="30"/>
  <c r="AG231" i="30"/>
  <c r="AH231" i="30"/>
  <c r="X231" i="30"/>
  <c r="V231" i="30"/>
  <c r="AK231" i="30"/>
  <c r="AP231" i="30"/>
  <c r="Y231" i="30"/>
  <c r="AO231" i="30"/>
  <c r="W231" i="30"/>
  <c r="AI231" i="30"/>
  <c r="AD231" i="30"/>
  <c r="AN231" i="30"/>
  <c r="T231" i="30"/>
  <c r="AM231" i="30"/>
  <c r="S231" i="30"/>
  <c r="AJ231" i="30"/>
  <c r="P324" i="30"/>
  <c r="AE324" i="30" s="1"/>
  <c r="P270" i="30"/>
  <c r="P227" i="30"/>
  <c r="AM227" i="30" s="1"/>
  <c r="P452" i="30"/>
  <c r="AB452" i="30" s="1"/>
  <c r="P180" i="30"/>
  <c r="AB180" i="30" s="1"/>
  <c r="P314" i="30"/>
  <c r="AE314" i="30" s="1"/>
  <c r="P248" i="30"/>
  <c r="AA248" i="30" s="1"/>
  <c r="P441" i="30"/>
  <c r="AL441" i="30" s="1"/>
  <c r="AQ333" i="30"/>
  <c r="AR333" i="30" s="1"/>
  <c r="P182" i="30"/>
  <c r="AH182" i="30" s="1"/>
  <c r="AP341" i="30"/>
  <c r="P378" i="30"/>
  <c r="AK378" i="30" s="1"/>
  <c r="AF81" i="30"/>
  <c r="AE283" i="30"/>
  <c r="T283" i="30"/>
  <c r="AF283" i="30"/>
  <c r="P48" i="30"/>
  <c r="S48" i="30" s="1"/>
  <c r="P95" i="30"/>
  <c r="AE95" i="30" s="1"/>
  <c r="P63" i="30"/>
  <c r="AM63" i="30" s="1"/>
  <c r="V237" i="30"/>
  <c r="Z237" i="30"/>
  <c r="AF237" i="30"/>
  <c r="AF341" i="30"/>
  <c r="X190" i="30"/>
  <c r="AG190" i="30"/>
  <c r="P419" i="30"/>
  <c r="AP419" i="30" s="1"/>
  <c r="AB394" i="30"/>
  <c r="R394" i="30"/>
  <c r="AH394" i="30"/>
  <c r="V460" i="30"/>
  <c r="AN214" i="30"/>
  <c r="P351" i="30"/>
  <c r="AP351" i="30" s="1"/>
  <c r="T69" i="30"/>
  <c r="AA246" i="30"/>
  <c r="AP69" i="30"/>
  <c r="V44" i="30"/>
  <c r="R246" i="30"/>
  <c r="T246" i="30"/>
  <c r="V481" i="30"/>
  <c r="AG481" i="30"/>
  <c r="S481" i="30"/>
  <c r="P307" i="30"/>
  <c r="AF307" i="30" s="1"/>
  <c r="P191" i="30"/>
  <c r="S191" i="30" s="1"/>
  <c r="AN246" i="30"/>
  <c r="P245" i="30"/>
  <c r="R245" i="30" s="1"/>
  <c r="AM156" i="30"/>
  <c r="P284" i="30"/>
  <c r="AF284" i="30" s="1"/>
  <c r="AP116" i="30"/>
  <c r="AJ420" i="30"/>
  <c r="AA190" i="30"/>
  <c r="P422" i="30"/>
  <c r="AF422" i="30" s="1"/>
  <c r="P256" i="30"/>
  <c r="AB256" i="30" s="1"/>
  <c r="P250" i="30"/>
  <c r="AF250" i="30" s="1"/>
  <c r="P413" i="30"/>
  <c r="X413" i="30" s="1"/>
  <c r="P299" i="30"/>
  <c r="S299" i="30" s="1"/>
  <c r="P224" i="30"/>
  <c r="AM224" i="30" s="1"/>
  <c r="P501" i="30"/>
  <c r="Z501" i="30" s="1"/>
  <c r="P362" i="30"/>
  <c r="W362" i="30" s="1"/>
  <c r="AG373" i="30"/>
  <c r="AD373" i="30"/>
  <c r="AJ373" i="30"/>
  <c r="AH373" i="30"/>
  <c r="AL373" i="30"/>
  <c r="U373" i="30"/>
  <c r="AN373" i="30"/>
  <c r="AB373" i="30"/>
  <c r="P503" i="30"/>
  <c r="AJ503" i="30" s="1"/>
  <c r="P267" i="30"/>
  <c r="AK267" i="30" s="1"/>
  <c r="P424" i="30"/>
  <c r="R424" i="30" s="1"/>
  <c r="P79" i="30"/>
  <c r="T79" i="30" s="1"/>
  <c r="P468" i="30"/>
  <c r="P433" i="30"/>
  <c r="P320" i="30"/>
  <c r="AE320" i="30" s="1"/>
  <c r="P185" i="30"/>
  <c r="AB185" i="30" s="1"/>
  <c r="P241" i="30"/>
  <c r="AJ241" i="30" s="1"/>
  <c r="P492" i="30"/>
  <c r="V492" i="30" s="1"/>
  <c r="X373" i="30"/>
  <c r="P427" i="30"/>
  <c r="AD427" i="30" s="1"/>
  <c r="P504" i="30"/>
  <c r="AO504" i="30" s="1"/>
  <c r="P393" i="30"/>
  <c r="T393" i="30" s="1"/>
  <c r="P161" i="30"/>
  <c r="AK161" i="30" s="1"/>
  <c r="AK341" i="30"/>
  <c r="P41" i="30"/>
  <c r="AM41" i="30" s="1"/>
  <c r="P155" i="30"/>
  <c r="U155" i="30" s="1"/>
  <c r="P170" i="30"/>
  <c r="AE170" i="30" s="1"/>
  <c r="P98" i="30"/>
  <c r="AI98" i="30" s="1"/>
  <c r="V373" i="30"/>
  <c r="P75" i="30"/>
  <c r="AB75" i="30" s="1"/>
  <c r="P221" i="30"/>
  <c r="AJ221" i="30" s="1"/>
  <c r="P278" i="30"/>
  <c r="AC278" i="30" s="1"/>
  <c r="P150" i="30"/>
  <c r="X150" i="30" s="1"/>
  <c r="AK69" i="30"/>
  <c r="P229" i="30"/>
  <c r="AP229" i="30" s="1"/>
  <c r="P147" i="30"/>
  <c r="Z147" i="30" s="1"/>
  <c r="P281" i="30"/>
  <c r="AG281" i="30" s="1"/>
  <c r="P122" i="30"/>
  <c r="V122" i="30" s="1"/>
  <c r="AA69" i="30"/>
  <c r="AH190" i="30"/>
  <c r="P76" i="30"/>
  <c r="AB76" i="30" s="1"/>
  <c r="AH246" i="30"/>
  <c r="P100" i="30"/>
  <c r="AJ100" i="30" s="1"/>
  <c r="AD116" i="30"/>
  <c r="P186" i="30"/>
  <c r="AJ186" i="30" s="1"/>
  <c r="AO156" i="30"/>
  <c r="P395" i="30"/>
  <c r="AO395" i="30" s="1"/>
  <c r="P160" i="30"/>
  <c r="AI160" i="30" s="1"/>
  <c r="P265" i="30"/>
  <c r="AI265" i="30" s="1"/>
  <c r="O308" i="30"/>
  <c r="P322" i="30"/>
  <c r="R322" i="30" s="1"/>
  <c r="P449" i="30"/>
  <c r="P303" i="30"/>
  <c r="R303" i="30" s="1"/>
  <c r="P282" i="30"/>
  <c r="AC282" i="30" s="1"/>
  <c r="P367" i="30"/>
  <c r="AD367" i="30" s="1"/>
  <c r="P212" i="30"/>
  <c r="R212" i="30" s="1"/>
  <c r="P88" i="30"/>
  <c r="AG88" i="30" s="1"/>
  <c r="P286" i="30"/>
  <c r="AK286" i="30" s="1"/>
  <c r="P163" i="30"/>
  <c r="AC163" i="30" s="1"/>
  <c r="P199" i="30"/>
  <c r="AH199" i="30" s="1"/>
  <c r="P514" i="30"/>
  <c r="AF514" i="30" s="1"/>
  <c r="P328" i="30"/>
  <c r="AA328" i="30" s="1"/>
  <c r="AO373" i="30"/>
  <c r="P364" i="30"/>
  <c r="Z364" i="30" s="1"/>
  <c r="P426" i="30"/>
  <c r="AI426" i="30" s="1"/>
  <c r="P464" i="30"/>
  <c r="P198" i="30"/>
  <c r="P321" i="30"/>
  <c r="W321" i="30" s="1"/>
  <c r="P288" i="30"/>
  <c r="Y288" i="30" s="1"/>
  <c r="O194" i="30"/>
  <c r="P360" i="30"/>
  <c r="AN360" i="30" s="1"/>
  <c r="P279" i="30"/>
  <c r="Y279" i="30" s="1"/>
  <c r="P34" i="30"/>
  <c r="AA34" i="30" s="1"/>
  <c r="P334" i="30"/>
  <c r="AM334" i="30" s="1"/>
  <c r="P222" i="30"/>
  <c r="T222" i="30" s="1"/>
  <c r="P99" i="30"/>
  <c r="AO99" i="30" s="1"/>
  <c r="AH237" i="30"/>
  <c r="S237" i="30"/>
  <c r="P82" i="30"/>
  <c r="Z82" i="30" s="1"/>
  <c r="P174" i="30"/>
  <c r="V174" i="30" s="1"/>
  <c r="P202" i="30"/>
  <c r="W202" i="30" s="1"/>
  <c r="P141" i="30"/>
  <c r="AJ141" i="30" s="1"/>
  <c r="Z69" i="30"/>
  <c r="P117" i="30"/>
  <c r="AK117" i="30" s="1"/>
  <c r="P177" i="30"/>
  <c r="P235" i="30"/>
  <c r="AH235" i="30" s="1"/>
  <c r="U190" i="30"/>
  <c r="AP44" i="30"/>
  <c r="AN44" i="30"/>
  <c r="AF44" i="30"/>
  <c r="AK190" i="30"/>
  <c r="U69" i="30"/>
  <c r="Z246" i="30"/>
  <c r="P391" i="30"/>
  <c r="Y391" i="30" s="1"/>
  <c r="P421" i="30"/>
  <c r="AH421" i="30" s="1"/>
  <c r="AD481" i="30"/>
  <c r="AI481" i="30"/>
  <c r="AM481" i="30"/>
  <c r="S44" i="30"/>
  <c r="P37" i="30"/>
  <c r="AL37" i="30" s="1"/>
  <c r="W190" i="30"/>
  <c r="AG44" i="30"/>
  <c r="P316" i="30"/>
  <c r="AA316" i="30" s="1"/>
  <c r="P176" i="30"/>
  <c r="AA176" i="30" s="1"/>
  <c r="P220" i="30"/>
  <c r="AD220" i="30" s="1"/>
  <c r="S69" i="30"/>
  <c r="P375" i="30"/>
  <c r="AO375" i="30" s="1"/>
  <c r="AQ380" i="30"/>
  <c r="AR380" i="30" s="1"/>
  <c r="P397" i="30"/>
  <c r="AH397" i="30" s="1"/>
  <c r="P297" i="30"/>
  <c r="AJ297" i="30" s="1"/>
  <c r="P111" i="30"/>
  <c r="P377" i="30"/>
  <c r="AQ236" i="30"/>
  <c r="AR236" i="30" s="1"/>
  <c r="P495" i="30"/>
  <c r="U495" i="30" s="1"/>
  <c r="P459" i="30"/>
  <c r="S459" i="30" s="1"/>
  <c r="P300" i="30"/>
  <c r="AB300" i="30" s="1"/>
  <c r="P326" i="30"/>
  <c r="AA326" i="30" s="1"/>
  <c r="P379" i="30"/>
  <c r="W379" i="30" s="1"/>
  <c r="P466" i="30"/>
  <c r="T466" i="30" s="1"/>
  <c r="AA341" i="30"/>
  <c r="S373" i="30"/>
  <c r="P417" i="30"/>
  <c r="AN417" i="30" s="1"/>
  <c r="P431" i="30"/>
  <c r="AJ431" i="30" s="1"/>
  <c r="P225" i="30"/>
  <c r="AI225" i="30" s="1"/>
  <c r="AH341" i="30"/>
  <c r="P259" i="30"/>
  <c r="AK259" i="30" s="1"/>
  <c r="AC115" i="30"/>
  <c r="AO115" i="30"/>
  <c r="AF115" i="30"/>
  <c r="AK115" i="30"/>
  <c r="V115" i="30"/>
  <c r="Y115" i="30"/>
  <c r="AH115" i="30"/>
  <c r="AP115" i="30"/>
  <c r="AG115" i="30"/>
  <c r="AL115" i="30"/>
  <c r="AE115" i="30"/>
  <c r="S115" i="30"/>
  <c r="AN115" i="30"/>
  <c r="X115" i="30"/>
  <c r="Z115" i="30"/>
  <c r="AD115" i="30"/>
  <c r="AJ115" i="30"/>
  <c r="R115" i="30"/>
  <c r="U115" i="30"/>
  <c r="T115" i="30"/>
  <c r="AA115" i="30"/>
  <c r="AM115" i="30"/>
  <c r="P500" i="30"/>
  <c r="AE500" i="30" s="1"/>
  <c r="P436" i="30"/>
  <c r="AB436" i="30" s="1"/>
  <c r="P315" i="30"/>
  <c r="AD315" i="30" s="1"/>
  <c r="P261" i="30"/>
  <c r="AC261" i="30" s="1"/>
  <c r="P489" i="30"/>
  <c r="AD489" i="30" s="1"/>
  <c r="W341" i="30"/>
  <c r="P485" i="30"/>
  <c r="AK485" i="30" s="1"/>
  <c r="P412" i="30"/>
  <c r="AJ412" i="30" s="1"/>
  <c r="AE373" i="30"/>
  <c r="P257" i="30"/>
  <c r="T257" i="30" s="1"/>
  <c r="P498" i="30"/>
  <c r="AE498" i="30" s="1"/>
  <c r="AN237" i="30"/>
  <c r="AL237" i="30"/>
  <c r="Y190" i="30"/>
  <c r="R190" i="30"/>
  <c r="P289" i="30"/>
  <c r="Y289" i="30" s="1"/>
  <c r="AI69" i="30"/>
  <c r="X394" i="30"/>
  <c r="AE394" i="30"/>
  <c r="AD394" i="30"/>
  <c r="P304" i="30"/>
  <c r="Z304" i="30" s="1"/>
  <c r="AL44" i="30"/>
  <c r="AK237" i="30"/>
  <c r="P331" i="30"/>
  <c r="AC331" i="30" s="1"/>
  <c r="AK44" i="30"/>
  <c r="AC44" i="30"/>
  <c r="P80" i="30"/>
  <c r="AD80" i="30" s="1"/>
  <c r="Y246" i="30"/>
  <c r="AO481" i="30"/>
  <c r="AB481" i="30"/>
  <c r="AP481" i="30"/>
  <c r="P114" i="30"/>
  <c r="X114" i="30" s="1"/>
  <c r="P36" i="30"/>
  <c r="AN36" i="30" s="1"/>
  <c r="AA389" i="30"/>
  <c r="AK389" i="30"/>
  <c r="AP190" i="30"/>
  <c r="AO214" i="30"/>
  <c r="P319" i="30"/>
  <c r="AF319" i="30" s="1"/>
  <c r="P157" i="30"/>
  <c r="AB157" i="30" s="1"/>
  <c r="P385" i="30"/>
  <c r="AM385" i="30" s="1"/>
  <c r="AI373" i="30"/>
  <c r="P145" i="30"/>
  <c r="P361" i="30"/>
  <c r="AB361" i="30" s="1"/>
  <c r="AB341" i="30"/>
  <c r="P411" i="30"/>
  <c r="T411" i="30" s="1"/>
  <c r="P130" i="30"/>
  <c r="R130" i="30" s="1"/>
  <c r="P382" i="30"/>
  <c r="Y382" i="30" s="1"/>
  <c r="P306" i="30"/>
  <c r="AF306" i="30" s="1"/>
  <c r="AC341" i="30"/>
  <c r="P184" i="30"/>
  <c r="V184" i="30" s="1"/>
  <c r="P234" i="30"/>
  <c r="AQ195" i="30"/>
  <c r="AR195" i="30" s="1"/>
  <c r="P342" i="30"/>
  <c r="AP342" i="30" s="1"/>
  <c r="P458" i="30"/>
  <c r="AF458" i="30" s="1"/>
  <c r="P332" i="30"/>
  <c r="AG341" i="30"/>
  <c r="P102" i="30"/>
  <c r="AK102" i="30" s="1"/>
  <c r="AI341" i="30"/>
  <c r="R460" i="30"/>
  <c r="X460" i="30"/>
  <c r="AO460" i="30"/>
  <c r="AP460" i="30"/>
  <c r="AM460" i="30"/>
  <c r="U460" i="30"/>
  <c r="P425" i="30"/>
  <c r="AL425" i="30" s="1"/>
  <c r="P232" i="30"/>
  <c r="AL232" i="30" s="1"/>
  <c r="P211" i="30"/>
  <c r="AI211" i="30" s="1"/>
  <c r="P172" i="30"/>
  <c r="AD172" i="30" s="1"/>
  <c r="R81" i="30"/>
  <c r="T81" i="30"/>
  <c r="Z81" i="30"/>
  <c r="S81" i="30"/>
  <c r="AG81" i="30"/>
  <c r="AM81" i="30"/>
  <c r="AK81" i="30"/>
  <c r="AC81" i="30"/>
  <c r="W81" i="30"/>
  <c r="AE81" i="30"/>
  <c r="AL81" i="30"/>
  <c r="AD81" i="30"/>
  <c r="AB81" i="30"/>
  <c r="P499" i="30"/>
  <c r="U499" i="30" s="1"/>
  <c r="P295" i="30"/>
  <c r="AP295" i="30" s="1"/>
  <c r="AJ460" i="30"/>
  <c r="P381" i="30"/>
  <c r="AI381" i="30" s="1"/>
  <c r="P317" i="30"/>
  <c r="AE317" i="30" s="1"/>
  <c r="AE460" i="30"/>
  <c r="W373" i="30"/>
  <c r="P46" i="30"/>
  <c r="Y46" i="30" s="1"/>
  <c r="AO283" i="30"/>
  <c r="S283" i="30"/>
  <c r="AB283" i="30"/>
  <c r="P84" i="30"/>
  <c r="Z84" i="30" s="1"/>
  <c r="AE190" i="30"/>
  <c r="AD69" i="30"/>
  <c r="R69" i="30"/>
  <c r="Y69" i="30"/>
  <c r="W69" i="30"/>
  <c r="AM69" i="30"/>
  <c r="V69" i="30"/>
  <c r="AJ69" i="30"/>
  <c r="AP237" i="30"/>
  <c r="X237" i="30"/>
  <c r="AN190" i="30"/>
  <c r="V190" i="30"/>
  <c r="P368" i="30"/>
  <c r="AA368" i="30" s="1"/>
  <c r="P151" i="30"/>
  <c r="AB151" i="30" s="1"/>
  <c r="AC69" i="30"/>
  <c r="T394" i="30"/>
  <c r="AN394" i="30"/>
  <c r="AO394" i="30"/>
  <c r="AA116" i="30"/>
  <c r="R116" i="30"/>
  <c r="AN116" i="30"/>
  <c r="P210" i="30"/>
  <c r="AP210" i="30" s="1"/>
  <c r="AJ190" i="30"/>
  <c r="P124" i="30"/>
  <c r="AH124" i="30" s="1"/>
  <c r="S214" i="30"/>
  <c r="AI214" i="30"/>
  <c r="V214" i="30"/>
  <c r="P55" i="30"/>
  <c r="Y55" i="30" s="1"/>
  <c r="AJ44" i="30"/>
  <c r="AI44" i="30"/>
  <c r="P365" i="30"/>
  <c r="AK365" i="30" s="1"/>
  <c r="P38" i="30"/>
  <c r="AO246" i="30"/>
  <c r="AJ246" i="30"/>
  <c r="P139" i="30"/>
  <c r="AB139" i="30" s="1"/>
  <c r="Y481" i="30"/>
  <c r="AC481" i="30"/>
  <c r="U481" i="30"/>
  <c r="P129" i="30"/>
  <c r="AA129" i="30" s="1"/>
  <c r="P336" i="30"/>
  <c r="AG336" i="30" s="1"/>
  <c r="P178" i="30"/>
  <c r="AF178" i="30" s="1"/>
  <c r="W389" i="30"/>
  <c r="Y389" i="30"/>
  <c r="Z389" i="30"/>
  <c r="P358" i="30"/>
  <c r="AN358" i="30" s="1"/>
  <c r="AG285" i="30"/>
  <c r="Y285" i="30"/>
  <c r="AL285" i="30"/>
  <c r="AN285" i="30"/>
  <c r="AO285" i="30"/>
  <c r="U285" i="30"/>
  <c r="AC285" i="30"/>
  <c r="AD285" i="30"/>
  <c r="AO190" i="30"/>
  <c r="X69" i="30"/>
  <c r="AC394" i="30"/>
  <c r="AL283" i="30"/>
  <c r="AC477" i="30"/>
  <c r="R44" i="30"/>
  <c r="P509" i="30"/>
  <c r="AK509" i="30" s="1"/>
  <c r="P357" i="30"/>
  <c r="Y357" i="30" s="1"/>
  <c r="P476" i="30"/>
  <c r="AH476" i="30" s="1"/>
  <c r="P414" i="30"/>
  <c r="AG414" i="30" s="1"/>
  <c r="P345" i="30"/>
  <c r="U345" i="30" s="1"/>
  <c r="P313" i="30"/>
  <c r="AM313" i="30" s="1"/>
  <c r="P266" i="30"/>
  <c r="V266" i="30" s="1"/>
  <c r="P348" i="30"/>
  <c r="R348" i="30" s="1"/>
  <c r="P104" i="30"/>
  <c r="S104" i="30" s="1"/>
  <c r="P113" i="30"/>
  <c r="AD113" i="30" s="1"/>
  <c r="P405" i="30"/>
  <c r="W405" i="30" s="1"/>
  <c r="P366" i="30"/>
  <c r="AI366" i="30" s="1"/>
  <c r="P507" i="30"/>
  <c r="U341" i="30"/>
  <c r="P390" i="30"/>
  <c r="AI390" i="30" s="1"/>
  <c r="P416" i="30"/>
  <c r="AK416" i="30" s="1"/>
  <c r="P490" i="30"/>
  <c r="AF490" i="30" s="1"/>
  <c r="P472" i="30"/>
  <c r="AF472" i="30" s="1"/>
  <c r="AE231" i="30"/>
  <c r="P363" i="30"/>
  <c r="Z363" i="30" s="1"/>
  <c r="AE370" i="30"/>
  <c r="AN370" i="30"/>
  <c r="AC370" i="30"/>
  <c r="Z370" i="30"/>
  <c r="AP370" i="30"/>
  <c r="T370" i="30"/>
  <c r="Y370" i="30"/>
  <c r="AD370" i="30"/>
  <c r="AI370" i="30"/>
  <c r="X370" i="30"/>
  <c r="AK370" i="30"/>
  <c r="U370" i="30"/>
  <c r="AJ370" i="30"/>
  <c r="AG370" i="30"/>
  <c r="AA370" i="30"/>
  <c r="Z341" i="30"/>
  <c r="AG153" i="30"/>
  <c r="W153" i="30"/>
  <c r="AN153" i="30"/>
  <c r="AF153" i="30"/>
  <c r="AD153" i="30"/>
  <c r="AC153" i="30"/>
  <c r="V153" i="30"/>
  <c r="R153" i="30"/>
  <c r="AI153" i="30"/>
  <c r="P346" i="30"/>
  <c r="R346" i="30" s="1"/>
  <c r="P474" i="30"/>
  <c r="AE474" i="30" s="1"/>
  <c r="P203" i="30"/>
  <c r="AH203" i="30" s="1"/>
  <c r="AL341" i="30"/>
  <c r="P67" i="30"/>
  <c r="AC67" i="30" s="1"/>
  <c r="P407" i="30"/>
  <c r="Z407" i="30" s="1"/>
  <c r="P491" i="30"/>
  <c r="AD491" i="30" s="1"/>
  <c r="P502" i="30"/>
  <c r="P305" i="30"/>
  <c r="P486" i="30"/>
  <c r="Y486" i="30" s="1"/>
  <c r="P469" i="30"/>
  <c r="AF469" i="30" s="1"/>
  <c r="P301" i="30"/>
  <c r="AA301" i="30" s="1"/>
  <c r="P118" i="30"/>
  <c r="AH118" i="30" s="1"/>
  <c r="P274" i="30"/>
  <c r="AM274" i="30" s="1"/>
  <c r="R373" i="30"/>
  <c r="P323" i="30"/>
  <c r="AD323" i="30" s="1"/>
  <c r="P149" i="30"/>
  <c r="AD149" i="30" s="1"/>
  <c r="U283" i="30"/>
  <c r="AG283" i="30"/>
  <c r="AK283" i="30"/>
  <c r="P325" i="30"/>
  <c r="T325" i="30" s="1"/>
  <c r="AM190" i="30"/>
  <c r="P219" i="30"/>
  <c r="AG219" i="30" s="1"/>
  <c r="W237" i="30"/>
  <c r="AM237" i="30"/>
  <c r="AC237" i="30"/>
  <c r="S190" i="30"/>
  <c r="AI190" i="30"/>
  <c r="P144" i="30"/>
  <c r="AC144" i="30" s="1"/>
  <c r="P171" i="30"/>
  <c r="V61" i="30"/>
  <c r="AE61" i="30"/>
  <c r="Y61" i="30"/>
  <c r="U61" i="30"/>
  <c r="AN61" i="30"/>
  <c r="AM61" i="30"/>
  <c r="X61" i="30"/>
  <c r="S61" i="30"/>
  <c r="R61" i="30"/>
  <c r="AB61" i="30"/>
  <c r="AC61" i="30"/>
  <c r="AO61" i="30"/>
  <c r="AH61" i="30"/>
  <c r="AL61" i="30"/>
  <c r="AK61" i="30"/>
  <c r="AJ394" i="30"/>
  <c r="AK394" i="30"/>
  <c r="Y394" i="30"/>
  <c r="W116" i="30"/>
  <c r="T116" i="30"/>
  <c r="Z116" i="30"/>
  <c r="R283" i="30"/>
  <c r="P40" i="30"/>
  <c r="AG40" i="30" s="1"/>
  <c r="AE214" i="30"/>
  <c r="Y214" i="30"/>
  <c r="W214" i="30"/>
  <c r="P290" i="30"/>
  <c r="AJ290" i="30" s="1"/>
  <c r="P309" i="30"/>
  <c r="AE309" i="30" s="1"/>
  <c r="AA477" i="30"/>
  <c r="AG237" i="30"/>
  <c r="T44" i="30"/>
  <c r="AD44" i="30"/>
  <c r="P201" i="30"/>
  <c r="AF201" i="30" s="1"/>
  <c r="AE237" i="30"/>
  <c r="P42" i="30"/>
  <c r="T42" i="30" s="1"/>
  <c r="AD246" i="30"/>
  <c r="AK246" i="30"/>
  <c r="P473" i="30"/>
  <c r="AG473" i="30" s="1"/>
  <c r="AA481" i="30"/>
  <c r="AK481" i="30"/>
  <c r="AN481" i="30"/>
  <c r="P164" i="30"/>
  <c r="AE44" i="30"/>
  <c r="AL389" i="30"/>
  <c r="S389" i="30"/>
  <c r="AE389" i="30"/>
  <c r="P508" i="30"/>
  <c r="AK508" i="30" s="1"/>
  <c r="AN316" i="30"/>
  <c r="P273" i="30"/>
  <c r="W273" i="30" s="1"/>
  <c r="AF69" i="30"/>
  <c r="P53" i="30"/>
  <c r="AK53" i="30" s="1"/>
  <c r="P238" i="30"/>
  <c r="Y238" i="30" s="1"/>
  <c r="P277" i="30"/>
  <c r="AO277" i="30" s="1"/>
  <c r="U389" i="30"/>
  <c r="AF156" i="30"/>
  <c r="P339" i="30"/>
  <c r="Z339" i="30" s="1"/>
  <c r="P158" i="30"/>
  <c r="AK158" i="30" s="1"/>
  <c r="AQ263" i="30"/>
  <c r="AR263" i="30" s="1"/>
  <c r="P312" i="30"/>
  <c r="S312" i="30" s="1"/>
  <c r="P467" i="30"/>
  <c r="AF467" i="30" s="1"/>
  <c r="P423" i="30"/>
  <c r="X423" i="30" s="1"/>
  <c r="P188" i="30"/>
  <c r="AK188" i="30" s="1"/>
  <c r="P120" i="30"/>
  <c r="AB120" i="30" s="1"/>
  <c r="P408" i="30"/>
  <c r="AL408" i="30" s="1"/>
  <c r="P387" i="30"/>
  <c r="AL387" i="30" s="1"/>
  <c r="P439" i="30"/>
  <c r="AH439" i="30" s="1"/>
  <c r="O356" i="30"/>
  <c r="P294" i="30"/>
  <c r="AI294" i="30" s="1"/>
  <c r="P437" i="30"/>
  <c r="W437" i="30" s="1"/>
  <c r="P353" i="30"/>
  <c r="P513" i="30"/>
  <c r="X513" i="30" s="1"/>
  <c r="P343" i="30"/>
  <c r="AE343" i="30" s="1"/>
  <c r="P137" i="30"/>
  <c r="AO137" i="30" s="1"/>
  <c r="P383" i="30"/>
  <c r="V383" i="30" s="1"/>
  <c r="P401" i="30"/>
  <c r="AJ401" i="30" s="1"/>
  <c r="P327" i="30"/>
  <c r="AC327" i="30" s="1"/>
  <c r="AK373" i="30"/>
  <c r="P228" i="30"/>
  <c r="AM228" i="30" s="1"/>
  <c r="P280" i="30"/>
  <c r="Y280" i="30" s="1"/>
  <c r="P244" i="30"/>
  <c r="AH244" i="30" s="1"/>
  <c r="P209" i="30"/>
  <c r="AE209" i="30" s="1"/>
  <c r="P193" i="30"/>
  <c r="AE193" i="30" s="1"/>
  <c r="P354" i="30"/>
  <c r="AJ354" i="30" s="1"/>
  <c r="P90" i="30"/>
  <c r="U90" i="30" s="1"/>
  <c r="P432" i="30"/>
  <c r="AF432" i="30" s="1"/>
  <c r="P206" i="30"/>
  <c r="AA206" i="30" s="1"/>
  <c r="P57" i="30"/>
  <c r="AN57" i="30" s="1"/>
  <c r="P512" i="30"/>
  <c r="T512" i="30" s="1"/>
  <c r="P154" i="30"/>
  <c r="R154" i="30" s="1"/>
  <c r="AG69" i="30"/>
  <c r="P335" i="30"/>
  <c r="P83" i="30"/>
  <c r="AL83" i="30" s="1"/>
  <c r="AJ237" i="30"/>
  <c r="P70" i="30"/>
  <c r="AE70" i="30" s="1"/>
  <c r="P43" i="30"/>
  <c r="AH43" i="30" s="1"/>
  <c r="P298" i="30"/>
  <c r="AK298" i="30" s="1"/>
  <c r="AI237" i="30"/>
  <c r="B34" i="29"/>
  <c r="AD355" i="30" l="1"/>
  <c r="AB71" i="37"/>
  <c r="AC71" i="37"/>
  <c r="AF71" i="37"/>
  <c r="AM95" i="37"/>
  <c r="Z68" i="37"/>
  <c r="AM81" i="37"/>
  <c r="AP98" i="37"/>
  <c r="Z108" i="37"/>
  <c r="T35" i="37"/>
  <c r="AJ108" i="37"/>
  <c r="T108" i="37"/>
  <c r="X108" i="37"/>
  <c r="AG108" i="37"/>
  <c r="S66" i="37"/>
  <c r="AO108" i="37"/>
  <c r="AD108" i="37"/>
  <c r="AE108" i="37"/>
  <c r="V108" i="37"/>
  <c r="AI108" i="37"/>
  <c r="AL108" i="37"/>
  <c r="AP108" i="37"/>
  <c r="W108" i="37"/>
  <c r="AK108" i="37"/>
  <c r="Z74" i="37"/>
  <c r="U108" i="37"/>
  <c r="AC108" i="37"/>
  <c r="Y108" i="37"/>
  <c r="AH108" i="37"/>
  <c r="AL98" i="37"/>
  <c r="AF74" i="37"/>
  <c r="AM98" i="37"/>
  <c r="AB98" i="37"/>
  <c r="AG98" i="37"/>
  <c r="AD98" i="37"/>
  <c r="U98" i="37"/>
  <c r="AE98" i="37"/>
  <c r="X98" i="37"/>
  <c r="W98" i="37"/>
  <c r="R98" i="37"/>
  <c r="AO98" i="37"/>
  <c r="AJ98" i="37"/>
  <c r="AN98" i="37"/>
  <c r="AH98" i="37"/>
  <c r="V98" i="37"/>
  <c r="Z98" i="37"/>
  <c r="AC98" i="37"/>
  <c r="AA98" i="37"/>
  <c r="AD49" i="37"/>
  <c r="Z71" i="37"/>
  <c r="X74" i="37"/>
  <c r="Y98" i="37"/>
  <c r="AF98" i="37"/>
  <c r="S362" i="30"/>
  <c r="AE73" i="37"/>
  <c r="AG75" i="37"/>
  <c r="AP111" i="37"/>
  <c r="W31" i="37"/>
  <c r="AA73" i="37"/>
  <c r="AD100" i="37"/>
  <c r="AH100" i="37"/>
  <c r="AG73" i="37"/>
  <c r="AC362" i="30"/>
  <c r="Y73" i="37"/>
  <c r="AG100" i="37"/>
  <c r="Y74" i="37"/>
  <c r="V324" i="30"/>
  <c r="AE111" i="37"/>
  <c r="Y66" i="37"/>
  <c r="V100" i="37"/>
  <c r="Z100" i="37"/>
  <c r="AG41" i="37"/>
  <c r="AM73" i="37"/>
  <c r="AI74" i="37"/>
  <c r="J13" i="32"/>
  <c r="AI229" i="30"/>
  <c r="AJ229" i="30"/>
  <c r="X57" i="37"/>
  <c r="AN108" i="37"/>
  <c r="AF113" i="37"/>
  <c r="AL71" i="37"/>
  <c r="AI90" i="37"/>
  <c r="W117" i="37"/>
  <c r="U117" i="37"/>
  <c r="AN117" i="37"/>
  <c r="AD117" i="37"/>
  <c r="AJ117" i="37"/>
  <c r="AO117" i="37"/>
  <c r="AC117" i="37"/>
  <c r="AF117" i="37"/>
  <c r="AA117" i="37"/>
  <c r="AI117" i="37"/>
  <c r="Y117" i="37"/>
  <c r="S117" i="37"/>
  <c r="AE117" i="37"/>
  <c r="AP117" i="37"/>
  <c r="X117" i="37"/>
  <c r="AB117" i="37"/>
  <c r="R117" i="37"/>
  <c r="AG117" i="37"/>
  <c r="AK117" i="37"/>
  <c r="AH117" i="37"/>
  <c r="AL117" i="37"/>
  <c r="V117" i="37"/>
  <c r="AM117" i="37"/>
  <c r="Z117" i="37"/>
  <c r="AH39" i="37"/>
  <c r="W98" i="30"/>
  <c r="AO98" i="30"/>
  <c r="AK76" i="37"/>
  <c r="V74" i="37"/>
  <c r="Y97" i="37"/>
  <c r="W64" i="37"/>
  <c r="AK126" i="37"/>
  <c r="U73" i="37"/>
  <c r="W221" i="30"/>
  <c r="AH73" i="37"/>
  <c r="AK123" i="37"/>
  <c r="X100" i="37"/>
  <c r="AP113" i="37"/>
  <c r="U126" i="37"/>
  <c r="V73" i="37"/>
  <c r="AF221" i="30"/>
  <c r="AP126" i="37"/>
  <c r="AL76" i="37"/>
  <c r="AF90" i="37"/>
  <c r="AJ126" i="37"/>
  <c r="W73" i="37"/>
  <c r="AC39" i="37"/>
  <c r="W74" i="37"/>
  <c r="AB80" i="30"/>
  <c r="S360" i="30"/>
  <c r="AD126" i="37"/>
  <c r="AF73" i="37"/>
  <c r="S126" i="37"/>
  <c r="S73" i="37"/>
  <c r="AI126" i="37"/>
  <c r="AG112" i="37"/>
  <c r="V267" i="30"/>
  <c r="AE362" i="30"/>
  <c r="AG304" i="30"/>
  <c r="AI82" i="30"/>
  <c r="AI304" i="30"/>
  <c r="AD304" i="30"/>
  <c r="AN92" i="37"/>
  <c r="AH65" i="37"/>
  <c r="AG57" i="37"/>
  <c r="AH90" i="37"/>
  <c r="R41" i="37"/>
  <c r="AE119" i="37"/>
  <c r="X26" i="37"/>
  <c r="Y55" i="37"/>
  <c r="AP68" i="37"/>
  <c r="W86" i="37"/>
  <c r="AD124" i="37"/>
  <c r="AN57" i="37"/>
  <c r="S57" i="37"/>
  <c r="AH57" i="37"/>
  <c r="AL90" i="37"/>
  <c r="AH41" i="37"/>
  <c r="U68" i="37"/>
  <c r="AK68" i="37"/>
  <c r="AE41" i="37"/>
  <c r="AJ73" i="37"/>
  <c r="Z73" i="37"/>
  <c r="T100" i="37"/>
  <c r="AG55" i="37"/>
  <c r="AM90" i="37"/>
  <c r="X111" i="37"/>
  <c r="AB90" i="37"/>
  <c r="AA126" i="37"/>
  <c r="AP41" i="37"/>
  <c r="AC73" i="37"/>
  <c r="AD73" i="37"/>
  <c r="W100" i="37"/>
  <c r="T90" i="37"/>
  <c r="AO57" i="37"/>
  <c r="W92" i="37"/>
  <c r="AK57" i="37"/>
  <c r="AK90" i="37"/>
  <c r="S68" i="37"/>
  <c r="AP57" i="37"/>
  <c r="Y68" i="37"/>
  <c r="AH92" i="37"/>
  <c r="R57" i="37"/>
  <c r="AP90" i="37"/>
  <c r="R73" i="37"/>
  <c r="AN73" i="37"/>
  <c r="AJ55" i="37"/>
  <c r="V71" i="37"/>
  <c r="AI68" i="37"/>
  <c r="T57" i="37"/>
  <c r="AG65" i="37"/>
  <c r="AE92" i="37"/>
  <c r="AD65" i="37"/>
  <c r="AB40" i="37"/>
  <c r="AB57" i="37"/>
  <c r="AJ90" i="37"/>
  <c r="AD119" i="37"/>
  <c r="AL126" i="37"/>
  <c r="AM41" i="37"/>
  <c r="AO73" i="37"/>
  <c r="AI73" i="37"/>
  <c r="W55" i="37"/>
  <c r="U71" i="37"/>
  <c r="AJ68" i="37"/>
  <c r="AG124" i="37"/>
  <c r="X75" i="37"/>
  <c r="AO109" i="37"/>
  <c r="W112" i="37"/>
  <c r="X31" i="37"/>
  <c r="AH31" i="37"/>
  <c r="AL89" i="37"/>
  <c r="AC26" i="37"/>
  <c r="AJ26" i="37"/>
  <c r="AP73" i="37"/>
  <c r="T75" i="37"/>
  <c r="AH64" i="37"/>
  <c r="V109" i="37"/>
  <c r="AN31" i="37"/>
  <c r="AK31" i="37"/>
  <c r="AM89" i="37"/>
  <c r="S41" i="37"/>
  <c r="AF112" i="37"/>
  <c r="Y113" i="37"/>
  <c r="AB49" i="37"/>
  <c r="AI26" i="37"/>
  <c r="AE31" i="37"/>
  <c r="AK89" i="37"/>
  <c r="U112" i="37"/>
  <c r="AI75" i="37"/>
  <c r="Y75" i="37"/>
  <c r="AO35" i="37"/>
  <c r="R92" i="37"/>
  <c r="AD123" i="37"/>
  <c r="AK64" i="37"/>
  <c r="W49" i="37"/>
  <c r="AG31" i="37"/>
  <c r="AB89" i="37"/>
  <c r="Z126" i="37"/>
  <c r="AM126" i="37"/>
  <c r="X41" i="37"/>
  <c r="AE66" i="37"/>
  <c r="AC31" i="37"/>
  <c r="W26" i="37"/>
  <c r="AK55" i="37"/>
  <c r="AB74" i="37"/>
  <c r="Y71" i="37"/>
  <c r="AC68" i="37"/>
  <c r="AC57" i="37"/>
  <c r="AL75" i="37"/>
  <c r="AP26" i="37"/>
  <c r="S75" i="37"/>
  <c r="AC104" i="37"/>
  <c r="S123" i="37"/>
  <c r="AA31" i="37"/>
  <c r="AP89" i="37"/>
  <c r="AF41" i="37"/>
  <c r="S95" i="37"/>
  <c r="AG90" i="37"/>
  <c r="T26" i="37"/>
  <c r="AO112" i="37"/>
  <c r="AM74" i="37"/>
  <c r="S71" i="37"/>
  <c r="U66" i="37"/>
  <c r="AK75" i="37"/>
  <c r="Z31" i="37"/>
  <c r="T89" i="37"/>
  <c r="T112" i="37"/>
  <c r="AK26" i="37"/>
  <c r="V26" i="37"/>
  <c r="X112" i="37"/>
  <c r="AJ81" i="37"/>
  <c r="AF57" i="37"/>
  <c r="AL74" i="37"/>
  <c r="AC64" i="37"/>
  <c r="R116" i="37"/>
  <c r="AD75" i="37"/>
  <c r="AB75" i="37"/>
  <c r="AN116" i="37"/>
  <c r="AK92" i="37"/>
  <c r="AF31" i="37"/>
  <c r="AJ57" i="37"/>
  <c r="AK111" i="37"/>
  <c r="Y31" i="37"/>
  <c r="AK112" i="37"/>
  <c r="AA89" i="37"/>
  <c r="AC126" i="37"/>
  <c r="AD41" i="37"/>
  <c r="Z41" i="37"/>
  <c r="AI39" i="37"/>
  <c r="U26" i="37"/>
  <c r="Y112" i="37"/>
  <c r="R100" i="37"/>
  <c r="AD71" i="37"/>
  <c r="W81" i="37"/>
  <c r="AO362" i="30"/>
  <c r="AD362" i="30"/>
  <c r="AG362" i="30"/>
  <c r="T80" i="30"/>
  <c r="U235" i="30"/>
  <c r="X362" i="30"/>
  <c r="AA235" i="30"/>
  <c r="AA324" i="30"/>
  <c r="AN392" i="30"/>
  <c r="Z362" i="30"/>
  <c r="AP362" i="30"/>
  <c r="AO235" i="30"/>
  <c r="Y327" i="30"/>
  <c r="AJ162" i="30"/>
  <c r="T85" i="30"/>
  <c r="AN85" i="30"/>
  <c r="S155" i="30"/>
  <c r="AC417" i="30"/>
  <c r="AF362" i="30"/>
  <c r="U125" i="30"/>
  <c r="AA337" i="30"/>
  <c r="AF155" i="30"/>
  <c r="AB155" i="30"/>
  <c r="AA155" i="30"/>
  <c r="AH225" i="30"/>
  <c r="AM220" i="30"/>
  <c r="AM155" i="30"/>
  <c r="AE366" i="30"/>
  <c r="AI85" i="30"/>
  <c r="AA99" i="30"/>
  <c r="AC392" i="30"/>
  <c r="U289" i="30"/>
  <c r="AO427" i="30"/>
  <c r="Z427" i="30"/>
  <c r="AP248" i="30"/>
  <c r="AA98" i="30"/>
  <c r="AC427" i="30"/>
  <c r="AM259" i="30"/>
  <c r="AA459" i="30"/>
  <c r="AE289" i="30"/>
  <c r="Z98" i="30"/>
  <c r="Y392" i="30"/>
  <c r="T98" i="30"/>
  <c r="AB172" i="30"/>
  <c r="AH98" i="30"/>
  <c r="AJ98" i="30"/>
  <c r="AG392" i="30"/>
  <c r="AK427" i="30"/>
  <c r="S413" i="30"/>
  <c r="AN413" i="30"/>
  <c r="S229" i="30"/>
  <c r="AG248" i="30"/>
  <c r="AD459" i="30"/>
  <c r="AJ413" i="30"/>
  <c r="V413" i="30"/>
  <c r="AN284" i="30"/>
  <c r="AF326" i="30"/>
  <c r="AM417" i="30"/>
  <c r="AP155" i="30"/>
  <c r="T155" i="30"/>
  <c r="U65" i="30"/>
  <c r="AC431" i="30"/>
  <c r="AE155" i="30"/>
  <c r="AA417" i="30"/>
  <c r="AE466" i="30"/>
  <c r="Z160" i="30"/>
  <c r="AE346" i="30"/>
  <c r="W155" i="30"/>
  <c r="W417" i="30"/>
  <c r="AH417" i="30"/>
  <c r="AD300" i="30"/>
  <c r="AC99" i="30"/>
  <c r="W355" i="30"/>
  <c r="AC355" i="30"/>
  <c r="AP160" i="30"/>
  <c r="AH184" i="30"/>
  <c r="AH355" i="30"/>
  <c r="AH256" i="30"/>
  <c r="W316" i="30"/>
  <c r="Y250" i="30"/>
  <c r="X250" i="30"/>
  <c r="S250" i="30"/>
  <c r="AH155" i="30"/>
  <c r="AK390" i="30"/>
  <c r="V155" i="30"/>
  <c r="AP492" i="30"/>
  <c r="AD402" i="30"/>
  <c r="AP280" i="30"/>
  <c r="V245" i="30"/>
  <c r="T316" i="30"/>
  <c r="AC250" i="30"/>
  <c r="Z175" i="30"/>
  <c r="AO421" i="30"/>
  <c r="V392" i="30"/>
  <c r="AH471" i="30"/>
  <c r="AP254" i="30"/>
  <c r="AI175" i="30"/>
  <c r="V423" i="30"/>
  <c r="R366" i="30"/>
  <c r="AI417" i="30"/>
  <c r="R466" i="30"/>
  <c r="AE413" i="30"/>
  <c r="Z471" i="30"/>
  <c r="AO254" i="30"/>
  <c r="Y175" i="30"/>
  <c r="V42" i="30"/>
  <c r="X279" i="30"/>
  <c r="AL42" i="30"/>
  <c r="AP250" i="30"/>
  <c r="AL250" i="30"/>
  <c r="T99" i="30"/>
  <c r="AG182" i="30"/>
  <c r="AL401" i="30"/>
  <c r="AH419" i="30"/>
  <c r="AB99" i="30"/>
  <c r="AA436" i="30"/>
  <c r="AL147" i="30"/>
  <c r="AG495" i="30"/>
  <c r="AK436" i="30"/>
  <c r="AK417" i="30"/>
  <c r="AI495" i="30"/>
  <c r="AP402" i="30"/>
  <c r="AL175" i="30"/>
  <c r="T458" i="30"/>
  <c r="AN374" i="30"/>
  <c r="AI412" i="30"/>
  <c r="AK227" i="30"/>
  <c r="AP235" i="30"/>
  <c r="AJ222" i="30"/>
  <c r="AE393" i="30"/>
  <c r="AP495" i="30"/>
  <c r="X235" i="30"/>
  <c r="X497" i="30"/>
  <c r="T117" i="30"/>
  <c r="AE117" i="30"/>
  <c r="AL95" i="30"/>
  <c r="Y286" i="30"/>
  <c r="AJ466" i="30"/>
  <c r="AK99" i="30"/>
  <c r="AP501" i="30"/>
  <c r="V480" i="30"/>
  <c r="AH95" i="30"/>
  <c r="S495" i="30"/>
  <c r="S95" i="30"/>
  <c r="AM495" i="30"/>
  <c r="Y307" i="30"/>
  <c r="AA278" i="30"/>
  <c r="R136" i="30"/>
  <c r="T480" i="30"/>
  <c r="AC175" i="30"/>
  <c r="W495" i="30"/>
  <c r="AI331" i="30"/>
  <c r="U501" i="30"/>
  <c r="AN63" i="30"/>
  <c r="AJ316" i="30"/>
  <c r="Y331" i="30"/>
  <c r="U282" i="30"/>
  <c r="Y316" i="30"/>
  <c r="AJ65" i="30"/>
  <c r="AG492" i="30"/>
  <c r="AA95" i="30"/>
  <c r="AK339" i="30"/>
  <c r="AE114" i="30"/>
  <c r="V421" i="30"/>
  <c r="X331" i="30"/>
  <c r="AB419" i="30"/>
  <c r="AE182" i="30"/>
  <c r="U492" i="30"/>
  <c r="AI224" i="30"/>
  <c r="AJ224" i="30"/>
  <c r="AK421" i="30"/>
  <c r="AN221" i="30"/>
  <c r="V419" i="30"/>
  <c r="AC452" i="30"/>
  <c r="AE355" i="30"/>
  <c r="AD495" i="30"/>
  <c r="AK501" i="30"/>
  <c r="AL495" i="30"/>
  <c r="S501" i="30"/>
  <c r="Y362" i="30"/>
  <c r="AH162" i="30"/>
  <c r="AD35" i="30"/>
  <c r="X224" i="30"/>
  <c r="AD224" i="30"/>
  <c r="R501" i="30"/>
  <c r="AL114" i="30"/>
  <c r="AB221" i="30"/>
  <c r="AN355" i="30"/>
  <c r="X299" i="30"/>
  <c r="AE501" i="30"/>
  <c r="AB421" i="30"/>
  <c r="V355" i="30"/>
  <c r="AF492" i="30"/>
  <c r="W501" i="30"/>
  <c r="T421" i="30"/>
  <c r="U303" i="30"/>
  <c r="AE339" i="30"/>
  <c r="Z224" i="30"/>
  <c r="AD114" i="30"/>
  <c r="AD419" i="30"/>
  <c r="W41" i="30"/>
  <c r="W489" i="30"/>
  <c r="AM221" i="30"/>
  <c r="Y419" i="30"/>
  <c r="AJ278" i="30"/>
  <c r="AF355" i="30"/>
  <c r="AC423" i="30"/>
  <c r="U284" i="30"/>
  <c r="U489" i="30"/>
  <c r="U85" i="30"/>
  <c r="Z278" i="30"/>
  <c r="R419" i="30"/>
  <c r="AM82" i="30"/>
  <c r="AF120" i="30"/>
  <c r="AB280" i="30"/>
  <c r="T327" i="30"/>
  <c r="AD501" i="30"/>
  <c r="W423" i="30"/>
  <c r="X339" i="30"/>
  <c r="T284" i="30"/>
  <c r="AG278" i="30"/>
  <c r="AD259" i="30"/>
  <c r="W452" i="30"/>
  <c r="V422" i="30"/>
  <c r="AD122" i="30"/>
  <c r="AI63" i="30"/>
  <c r="AG95" i="30"/>
  <c r="AK182" i="30"/>
  <c r="W227" i="30"/>
  <c r="R224" i="30"/>
  <c r="AM258" i="30"/>
  <c r="AA421" i="30"/>
  <c r="AN147" i="30"/>
  <c r="AL221" i="30"/>
  <c r="AF392" i="30"/>
  <c r="AP117" i="30"/>
  <c r="AG355" i="30"/>
  <c r="AF501" i="30"/>
  <c r="W492" i="30"/>
  <c r="AI501" i="30"/>
  <c r="W421" i="30"/>
  <c r="AH339" i="30"/>
  <c r="R421" i="30"/>
  <c r="AE278" i="30"/>
  <c r="AC65" i="30"/>
  <c r="AG411" i="30"/>
  <c r="V408" i="30"/>
  <c r="AE423" i="30"/>
  <c r="AM307" i="30"/>
  <c r="AO278" i="30"/>
  <c r="T221" i="30"/>
  <c r="AP82" i="30"/>
  <c r="AE374" i="30"/>
  <c r="AF411" i="30"/>
  <c r="AE259" i="30"/>
  <c r="AM366" i="30"/>
  <c r="U95" i="30"/>
  <c r="T199" i="30"/>
  <c r="V102" i="30"/>
  <c r="AN421" i="30"/>
  <c r="AC95" i="30"/>
  <c r="AM355" i="30"/>
  <c r="V501" i="30"/>
  <c r="Z241" i="30"/>
  <c r="AM501" i="30"/>
  <c r="AA422" i="30"/>
  <c r="V124" i="30"/>
  <c r="AQ481" i="30"/>
  <c r="AR481" i="30" s="1"/>
  <c r="R357" i="30"/>
  <c r="AG391" i="30"/>
  <c r="AC424" i="30"/>
  <c r="AF397" i="30"/>
  <c r="AA367" i="30"/>
  <c r="AK424" i="30"/>
  <c r="AG158" i="30"/>
  <c r="AL144" i="30"/>
  <c r="S42" i="30"/>
  <c r="AG321" i="30"/>
  <c r="AK334" i="30"/>
  <c r="AJ301" i="30"/>
  <c r="AD424" i="30"/>
  <c r="U424" i="30"/>
  <c r="AO391" i="30"/>
  <c r="AE80" i="30"/>
  <c r="AE360" i="30"/>
  <c r="AM436" i="30"/>
  <c r="Y225" i="30"/>
  <c r="W326" i="30"/>
  <c r="AM282" i="30"/>
  <c r="AC495" i="30"/>
  <c r="AK480" i="30"/>
  <c r="AL367" i="30"/>
  <c r="AM321" i="30"/>
  <c r="R367" i="30"/>
  <c r="Z313" i="30"/>
  <c r="AF391" i="30"/>
  <c r="S160" i="30"/>
  <c r="AF367" i="30"/>
  <c r="AN466" i="30"/>
  <c r="AH367" i="30"/>
  <c r="AC225" i="30"/>
  <c r="V466" i="30"/>
  <c r="T282" i="30"/>
  <c r="AP427" i="30"/>
  <c r="AE503" i="30"/>
  <c r="T182" i="30"/>
  <c r="AA136" i="30"/>
  <c r="AM129" i="30"/>
  <c r="AK348" i="30"/>
  <c r="U469" i="30"/>
  <c r="AI322" i="30"/>
  <c r="R186" i="30"/>
  <c r="AI424" i="30"/>
  <c r="Z225" i="30"/>
  <c r="AG466" i="30"/>
  <c r="AA286" i="30"/>
  <c r="S282" i="30"/>
  <c r="Z125" i="30"/>
  <c r="AN321" i="30"/>
  <c r="AC321" i="30"/>
  <c r="AQ420" i="30"/>
  <c r="AR420" i="30" s="1"/>
  <c r="AL424" i="30"/>
  <c r="AI391" i="30"/>
  <c r="AK391" i="30"/>
  <c r="AP203" i="30"/>
  <c r="AA186" i="30"/>
  <c r="T401" i="30"/>
  <c r="S423" i="30"/>
  <c r="T391" i="30"/>
  <c r="AM393" i="30"/>
  <c r="W360" i="30"/>
  <c r="AM303" i="30"/>
  <c r="AM424" i="30"/>
  <c r="X117" i="30"/>
  <c r="AB424" i="30"/>
  <c r="X162" i="30"/>
  <c r="AB242" i="30"/>
  <c r="R480" i="30"/>
  <c r="V170" i="30"/>
  <c r="AG53" i="30"/>
  <c r="Y76" i="30"/>
  <c r="AH301" i="30"/>
  <c r="AF212" i="30"/>
  <c r="AD328" i="30"/>
  <c r="Z266" i="30"/>
  <c r="AJ357" i="30"/>
  <c r="AE76" i="30"/>
  <c r="AC170" i="30"/>
  <c r="AG102" i="30"/>
  <c r="AG320" i="30"/>
  <c r="AJ245" i="30"/>
  <c r="Y221" i="30"/>
  <c r="T326" i="30"/>
  <c r="AK87" i="30"/>
  <c r="AB34" i="30"/>
  <c r="AC87" i="30"/>
  <c r="AJ242" i="30"/>
  <c r="AB84" i="30"/>
  <c r="AE476" i="30"/>
  <c r="AF53" i="30"/>
  <c r="AO320" i="30"/>
  <c r="AL357" i="30"/>
  <c r="AL102" i="30"/>
  <c r="AI76" i="30"/>
  <c r="AA221" i="30"/>
  <c r="AC489" i="30"/>
  <c r="AJ212" i="30"/>
  <c r="AF495" i="30"/>
  <c r="AG221" i="30"/>
  <c r="AF34" i="30"/>
  <c r="AN87" i="30"/>
  <c r="AM337" i="30"/>
  <c r="R475" i="30"/>
  <c r="AG242" i="30"/>
  <c r="U480" i="30"/>
  <c r="AL233" i="30"/>
  <c r="AN37" i="30"/>
  <c r="AF170" i="30"/>
  <c r="R328" i="30"/>
  <c r="S87" i="30"/>
  <c r="AC328" i="30"/>
  <c r="AM441" i="30"/>
  <c r="T355" i="30"/>
  <c r="AE402" i="30"/>
  <c r="AN359" i="30"/>
  <c r="X337" i="30"/>
  <c r="AB233" i="30"/>
  <c r="AN320" i="30"/>
  <c r="T256" i="30"/>
  <c r="AK76" i="30"/>
  <c r="AG289" i="30"/>
  <c r="AL334" i="30"/>
  <c r="AK199" i="30"/>
  <c r="W87" i="30"/>
  <c r="AN334" i="30"/>
  <c r="V87" i="30"/>
  <c r="AL36" i="30"/>
  <c r="AH288" i="30"/>
  <c r="AJ37" i="30"/>
  <c r="X307" i="30"/>
  <c r="V424" i="30"/>
  <c r="AG501" i="30"/>
  <c r="AA424" i="30"/>
  <c r="AA314" i="30"/>
  <c r="AP87" i="30"/>
  <c r="T162" i="30"/>
  <c r="AA402" i="30"/>
  <c r="AK125" i="30"/>
  <c r="S480" i="30"/>
  <c r="AH175" i="30"/>
  <c r="U439" i="30"/>
  <c r="AB334" i="30"/>
  <c r="Y324" i="30"/>
  <c r="R476" i="30"/>
  <c r="AH245" i="30"/>
  <c r="AB158" i="30"/>
  <c r="AD324" i="30"/>
  <c r="V307" i="30"/>
  <c r="R375" i="30"/>
  <c r="AL155" i="30"/>
  <c r="AN504" i="30"/>
  <c r="AF424" i="30"/>
  <c r="AI87" i="30"/>
  <c r="AD87" i="30"/>
  <c r="AJ402" i="30"/>
  <c r="AL125" i="30"/>
  <c r="AN242" i="30"/>
  <c r="AA192" i="30"/>
  <c r="AN480" i="30"/>
  <c r="AM175" i="30"/>
  <c r="AE124" i="37"/>
  <c r="AH124" i="37"/>
  <c r="T124" i="37"/>
  <c r="AC124" i="37"/>
  <c r="U124" i="37"/>
  <c r="AJ124" i="37"/>
  <c r="S124" i="37"/>
  <c r="Z124" i="37"/>
  <c r="Y81" i="37"/>
  <c r="AO59" i="37"/>
  <c r="AL81" i="37"/>
  <c r="U81" i="37"/>
  <c r="P88" i="37"/>
  <c r="AD88" i="37" s="1"/>
  <c r="AO124" i="37"/>
  <c r="AN124" i="37"/>
  <c r="AN64" i="37"/>
  <c r="AE104" i="37"/>
  <c r="AA116" i="37"/>
  <c r="AP76" i="37"/>
  <c r="X35" i="37"/>
  <c r="AD90" i="37"/>
  <c r="AB92" i="37"/>
  <c r="AL92" i="37"/>
  <c r="AP65" i="37"/>
  <c r="AG64" i="37"/>
  <c r="AP123" i="37"/>
  <c r="AG123" i="37"/>
  <c r="W59" i="37"/>
  <c r="T109" i="37"/>
  <c r="AE113" i="37"/>
  <c r="U90" i="37"/>
  <c r="AE59" i="37"/>
  <c r="AM66" i="37"/>
  <c r="AG89" i="37"/>
  <c r="AJ89" i="37"/>
  <c r="AI66" i="37"/>
  <c r="AE55" i="37"/>
  <c r="V112" i="37"/>
  <c r="AD55" i="37"/>
  <c r="AE100" i="37"/>
  <c r="R74" i="37"/>
  <c r="AG81" i="37"/>
  <c r="AK81" i="37"/>
  <c r="AE81" i="37"/>
  <c r="AD46" i="37"/>
  <c r="AH68" i="37"/>
  <c r="R124" i="37"/>
  <c r="Y124" i="37"/>
  <c r="AM104" i="37"/>
  <c r="AQ58" i="37"/>
  <c r="AR58" i="37" s="1"/>
  <c r="AG74" i="37"/>
  <c r="AF104" i="37"/>
  <c r="AI102" i="37"/>
  <c r="AK113" i="37"/>
  <c r="Z116" i="37"/>
  <c r="V76" i="37"/>
  <c r="AF76" i="37"/>
  <c r="AP74" i="37"/>
  <c r="AO123" i="37"/>
  <c r="AE123" i="37"/>
  <c r="AJ109" i="37"/>
  <c r="AN81" i="37"/>
  <c r="Z59" i="37"/>
  <c r="U64" i="37"/>
  <c r="AN66" i="37"/>
  <c r="W66" i="37"/>
  <c r="AC74" i="37"/>
  <c r="AB81" i="37"/>
  <c r="V81" i="37"/>
  <c r="AF46" i="37"/>
  <c r="Z81" i="37"/>
  <c r="AB124" i="37"/>
  <c r="AP124" i="37"/>
  <c r="V119" i="37"/>
  <c r="AJ104" i="37"/>
  <c r="Y102" i="37"/>
  <c r="AK49" i="37"/>
  <c r="AB116" i="37"/>
  <c r="Y76" i="37"/>
  <c r="AD76" i="37"/>
  <c r="AG35" i="37"/>
  <c r="AD92" i="37"/>
  <c r="V92" i="37"/>
  <c r="AP49" i="37"/>
  <c r="AB119" i="37"/>
  <c r="W123" i="37"/>
  <c r="AA123" i="37"/>
  <c r="X109" i="37"/>
  <c r="AB66" i="37"/>
  <c r="AA92" i="37"/>
  <c r="AB59" i="37"/>
  <c r="AO74" i="37"/>
  <c r="AI89" i="37"/>
  <c r="AG119" i="37"/>
  <c r="V113" i="37"/>
  <c r="R112" i="37"/>
  <c r="AM119" i="37"/>
  <c r="AN74" i="37"/>
  <c r="AB104" i="37"/>
  <c r="T81" i="37"/>
  <c r="AD81" i="37"/>
  <c r="AP55" i="37"/>
  <c r="AP46" i="37"/>
  <c r="T65" i="37"/>
  <c r="V124" i="37"/>
  <c r="AK124" i="37"/>
  <c r="W76" i="37"/>
  <c r="Y64" i="37"/>
  <c r="AD64" i="37"/>
  <c r="W97" i="37"/>
  <c r="AF119" i="37"/>
  <c r="X104" i="37"/>
  <c r="S102" i="37"/>
  <c r="AH49" i="37"/>
  <c r="AD116" i="37"/>
  <c r="AM76" i="37"/>
  <c r="U76" i="37"/>
  <c r="AL35" i="37"/>
  <c r="Z92" i="37"/>
  <c r="AG92" i="37"/>
  <c r="V90" i="37"/>
  <c r="AH123" i="37"/>
  <c r="T123" i="37"/>
  <c r="Z79" i="37"/>
  <c r="AE109" i="37"/>
  <c r="AN75" i="37"/>
  <c r="W90" i="37"/>
  <c r="AM59" i="37"/>
  <c r="S97" i="37"/>
  <c r="T66" i="37"/>
  <c r="V89" i="37"/>
  <c r="W89" i="37"/>
  <c r="U119" i="37"/>
  <c r="R113" i="37"/>
  <c r="Z95" i="37"/>
  <c r="AI76" i="37"/>
  <c r="S112" i="37"/>
  <c r="AB55" i="37"/>
  <c r="R66" i="37"/>
  <c r="AB64" i="37"/>
  <c r="AA74" i="37"/>
  <c r="AL66" i="37"/>
  <c r="AJ71" i="37"/>
  <c r="AC81" i="37"/>
  <c r="AA81" i="37"/>
  <c r="AA46" i="37"/>
  <c r="Z65" i="37"/>
  <c r="AJ74" i="37"/>
  <c r="AF124" i="37"/>
  <c r="AL124" i="37"/>
  <c r="S87" i="37"/>
  <c r="AM49" i="37"/>
  <c r="T64" i="37"/>
  <c r="T119" i="37"/>
  <c r="T104" i="37"/>
  <c r="AO104" i="37"/>
  <c r="AF102" i="37"/>
  <c r="R49" i="37"/>
  <c r="AJ116" i="37"/>
  <c r="AO76" i="37"/>
  <c r="AC76" i="37"/>
  <c r="S35" i="37"/>
  <c r="AC92" i="37"/>
  <c r="U92" i="37"/>
  <c r="AL65" i="37"/>
  <c r="AJ97" i="37"/>
  <c r="AJ123" i="37"/>
  <c r="AF123" i="37"/>
  <c r="V79" i="37"/>
  <c r="Z109" i="37"/>
  <c r="AA90" i="37"/>
  <c r="T59" i="37"/>
  <c r="Y89" i="37"/>
  <c r="X89" i="37"/>
  <c r="X126" i="37"/>
  <c r="AB126" i="37"/>
  <c r="AK119" i="37"/>
  <c r="AD113" i="37"/>
  <c r="AI100" i="37"/>
  <c r="AJ95" i="37"/>
  <c r="AD112" i="37"/>
  <c r="R55" i="37"/>
  <c r="X102" i="37"/>
  <c r="AH74" i="37"/>
  <c r="U74" i="37"/>
  <c r="AG71" i="37"/>
  <c r="AA55" i="37"/>
  <c r="S81" i="37"/>
  <c r="R81" i="37"/>
  <c r="AM46" i="37"/>
  <c r="X124" i="37"/>
  <c r="W124" i="37"/>
  <c r="S74" i="37"/>
  <c r="T74" i="37"/>
  <c r="V104" i="37"/>
  <c r="AI104" i="37"/>
  <c r="AG102" i="37"/>
  <c r="T116" i="37"/>
  <c r="Z76" i="37"/>
  <c r="S76" i="37"/>
  <c r="Y49" i="37"/>
  <c r="AC65" i="37"/>
  <c r="AP97" i="37"/>
  <c r="AN40" i="37"/>
  <c r="X123" i="37"/>
  <c r="AB95" i="37"/>
  <c r="X79" i="37"/>
  <c r="R119" i="37"/>
  <c r="R65" i="37"/>
  <c r="AD59" i="37"/>
  <c r="W119" i="37"/>
  <c r="AB113" i="37"/>
  <c r="AN95" i="37"/>
  <c r="AD74" i="37"/>
  <c r="AE74" i="37"/>
  <c r="R104" i="37"/>
  <c r="AO81" i="37"/>
  <c r="AP81" i="37"/>
  <c r="AN119" i="37"/>
  <c r="AI46" i="37"/>
  <c r="AA124" i="37"/>
  <c r="AM124" i="37"/>
  <c r="AF47" i="37"/>
  <c r="AB47" i="37"/>
  <c r="X47" i="37"/>
  <c r="Z47" i="37"/>
  <c r="AP47" i="37"/>
  <c r="AH47" i="37"/>
  <c r="AE56" i="37"/>
  <c r="AD56" i="37"/>
  <c r="AJ56" i="37"/>
  <c r="AA56" i="37"/>
  <c r="AE86" i="37"/>
  <c r="AJ86" i="37"/>
  <c r="AK86" i="37"/>
  <c r="AA86" i="37"/>
  <c r="R86" i="37"/>
  <c r="AI86" i="37"/>
  <c r="T86" i="37"/>
  <c r="U86" i="37"/>
  <c r="Z86" i="37"/>
  <c r="AL86" i="37"/>
  <c r="AM86" i="37"/>
  <c r="Y86" i="37"/>
  <c r="AN86" i="37"/>
  <c r="AP86" i="37"/>
  <c r="AH86" i="37"/>
  <c r="V129" i="37"/>
  <c r="W129" i="37"/>
  <c r="Y129" i="37"/>
  <c r="Z129" i="37"/>
  <c r="AD129" i="37"/>
  <c r="AI129" i="37"/>
  <c r="AM129" i="37"/>
  <c r="AN129" i="37"/>
  <c r="AJ129" i="37"/>
  <c r="AA129" i="37"/>
  <c r="U129" i="37"/>
  <c r="AI116" i="37"/>
  <c r="AQ107" i="37"/>
  <c r="AR107" i="37" s="1"/>
  <c r="AF75" i="37"/>
  <c r="Z75" i="37"/>
  <c r="AN104" i="37"/>
  <c r="Y104" i="37"/>
  <c r="R102" i="37"/>
  <c r="AC102" i="37"/>
  <c r="AO49" i="37"/>
  <c r="V116" i="37"/>
  <c r="AH116" i="37"/>
  <c r="R47" i="37"/>
  <c r="AJ47" i="37"/>
  <c r="AC110" i="37"/>
  <c r="W56" i="37"/>
  <c r="AF64" i="37"/>
  <c r="AG76" i="37"/>
  <c r="X76" i="37"/>
  <c r="AA35" i="37"/>
  <c r="Y35" i="37"/>
  <c r="T92" i="37"/>
  <c r="AJ92" i="37"/>
  <c r="R64" i="37"/>
  <c r="AI65" i="37"/>
  <c r="AA49" i="37"/>
  <c r="AG97" i="37"/>
  <c r="AO79" i="37"/>
  <c r="AM109" i="37"/>
  <c r="R109" i="37"/>
  <c r="W109" i="37"/>
  <c r="AC109" i="37"/>
  <c r="AF109" i="37"/>
  <c r="AG109" i="37"/>
  <c r="U109" i="37"/>
  <c r="AA109" i="37"/>
  <c r="AK109" i="37"/>
  <c r="AB109" i="37"/>
  <c r="AL109" i="37"/>
  <c r="Y109" i="37"/>
  <c r="AN109" i="37"/>
  <c r="AD109" i="37"/>
  <c r="V65" i="37"/>
  <c r="T97" i="37"/>
  <c r="S111" i="37"/>
  <c r="W65" i="37"/>
  <c r="S59" i="37"/>
  <c r="AK59" i="37"/>
  <c r="S110" i="37"/>
  <c r="S31" i="37"/>
  <c r="AI31" i="37"/>
  <c r="AD31" i="37"/>
  <c r="AB31" i="37"/>
  <c r="AL31" i="37"/>
  <c r="AP31" i="37"/>
  <c r="AE89" i="37"/>
  <c r="Z89" i="37"/>
  <c r="AH89" i="37"/>
  <c r="AH126" i="37"/>
  <c r="R126" i="37"/>
  <c r="V126" i="37"/>
  <c r="AF126" i="37"/>
  <c r="AE126" i="37"/>
  <c r="V41" i="37"/>
  <c r="W41" i="37"/>
  <c r="S104" i="37"/>
  <c r="W113" i="37"/>
  <c r="AI95" i="37"/>
  <c r="V39" i="37"/>
  <c r="AI77" i="37"/>
  <c r="AF26" i="37"/>
  <c r="Y26" i="37"/>
  <c r="AA26" i="37"/>
  <c r="AN26" i="37"/>
  <c r="AM26" i="37"/>
  <c r="AH26" i="37"/>
  <c r="AE26" i="37"/>
  <c r="AL26" i="37"/>
  <c r="S26" i="37"/>
  <c r="AD26" i="37"/>
  <c r="Z66" i="37"/>
  <c r="AC97" i="37"/>
  <c r="V55" i="37"/>
  <c r="U100" i="37"/>
  <c r="AC100" i="37"/>
  <c r="AI49" i="37"/>
  <c r="AN71" i="37"/>
  <c r="AO71" i="37"/>
  <c r="AI71" i="37"/>
  <c r="AM71" i="37"/>
  <c r="AP71" i="37"/>
  <c r="AK71" i="37"/>
  <c r="W71" i="37"/>
  <c r="AA77" i="37"/>
  <c r="AB56" i="37"/>
  <c r="AM68" i="37"/>
  <c r="AE76" i="37"/>
  <c r="AE90" i="37"/>
  <c r="V49" i="37"/>
  <c r="AC79" i="37"/>
  <c r="U46" i="37"/>
  <c r="AB86" i="37"/>
  <c r="AC86" i="37"/>
  <c r="Z56" i="37"/>
  <c r="AH129" i="37"/>
  <c r="S129" i="37"/>
  <c r="AN76" i="37"/>
  <c r="Z57" i="37"/>
  <c r="Z64" i="37"/>
  <c r="AA113" i="37"/>
  <c r="AQ32" i="37"/>
  <c r="AR32" i="37" s="1"/>
  <c r="AG26" i="37"/>
  <c r="AC49" i="37"/>
  <c r="Y79" i="37"/>
  <c r="AG126" i="37"/>
  <c r="AA41" i="37"/>
  <c r="AQ80" i="37"/>
  <c r="AR80" i="37" s="1"/>
  <c r="P82" i="37"/>
  <c r="AJ82" i="37" s="1"/>
  <c r="AQ70" i="37"/>
  <c r="AR70" i="37" s="1"/>
  <c r="R59" i="37"/>
  <c r="AL59" i="37"/>
  <c r="U59" i="37"/>
  <c r="AI56" i="37"/>
  <c r="AQ94" i="37"/>
  <c r="AR94" i="37" s="1"/>
  <c r="AC56" i="37"/>
  <c r="S64" i="37"/>
  <c r="P84" i="37"/>
  <c r="AB84" i="37" s="1"/>
  <c r="T49" i="37"/>
  <c r="AQ114" i="37"/>
  <c r="AR114" i="37" s="1"/>
  <c r="S39" i="37"/>
  <c r="AN39" i="37"/>
  <c r="Z39" i="37"/>
  <c r="T39" i="37"/>
  <c r="AE39" i="37"/>
  <c r="AA39" i="37"/>
  <c r="U39" i="37"/>
  <c r="AO39" i="37"/>
  <c r="R39" i="37"/>
  <c r="AF39" i="37"/>
  <c r="W39" i="37"/>
  <c r="AL39" i="37"/>
  <c r="AG39" i="37"/>
  <c r="AB39" i="37"/>
  <c r="S49" i="37"/>
  <c r="AN111" i="37"/>
  <c r="AE64" i="37"/>
  <c r="AC111" i="37"/>
  <c r="AE47" i="37"/>
  <c r="X86" i="37"/>
  <c r="AF129" i="37"/>
  <c r="AQ27" i="37"/>
  <c r="AR27" i="37" s="1"/>
  <c r="AN90" i="37"/>
  <c r="AM112" i="37"/>
  <c r="AB110" i="37"/>
  <c r="AI110" i="37"/>
  <c r="AD110" i="37"/>
  <c r="AE110" i="37"/>
  <c r="AM110" i="37"/>
  <c r="AA47" i="37"/>
  <c r="AL56" i="37"/>
  <c r="AO102" i="37"/>
  <c r="AJ102" i="37"/>
  <c r="AK102" i="37"/>
  <c r="W47" i="37"/>
  <c r="AF110" i="37"/>
  <c r="AI47" i="37"/>
  <c r="AC129" i="37"/>
  <c r="AM75" i="37"/>
  <c r="AJ75" i="37"/>
  <c r="AH75" i="37"/>
  <c r="R75" i="37"/>
  <c r="W75" i="37"/>
  <c r="AO75" i="37"/>
  <c r="AL104" i="37"/>
  <c r="AH104" i="37"/>
  <c r="Z104" i="37"/>
  <c r="AK104" i="37"/>
  <c r="AA102" i="37"/>
  <c r="AP116" i="37"/>
  <c r="AG116" i="37"/>
  <c r="Y47" i="37"/>
  <c r="AL82" i="37"/>
  <c r="T76" i="37"/>
  <c r="R76" i="37"/>
  <c r="AI35" i="37"/>
  <c r="U35" i="37"/>
  <c r="Y92" i="37"/>
  <c r="X92" i="37"/>
  <c r="AB65" i="37"/>
  <c r="AH97" i="37"/>
  <c r="AL64" i="37"/>
  <c r="V77" i="37"/>
  <c r="AF79" i="37"/>
  <c r="AA104" i="37"/>
  <c r="AI111" i="37"/>
  <c r="AL116" i="37"/>
  <c r="AN59" i="37"/>
  <c r="AH59" i="37"/>
  <c r="U31" i="37"/>
  <c r="V31" i="37"/>
  <c r="AH76" i="37"/>
  <c r="U89" i="37"/>
  <c r="AF89" i="37"/>
  <c r="W126" i="37"/>
  <c r="Y126" i="37"/>
  <c r="T41" i="37"/>
  <c r="AL41" i="37"/>
  <c r="AB41" i="37"/>
  <c r="AO113" i="37"/>
  <c r="S113" i="37"/>
  <c r="AO116" i="37"/>
  <c r="AP110" i="37"/>
  <c r="AO95" i="37"/>
  <c r="AJ39" i="37"/>
  <c r="T110" i="37"/>
  <c r="AM35" i="37"/>
  <c r="S92" i="37"/>
  <c r="V57" i="37"/>
  <c r="AF55" i="37"/>
  <c r="T55" i="37"/>
  <c r="AP100" i="37"/>
  <c r="AO31" i="37"/>
  <c r="U77" i="37"/>
  <c r="X90" i="37"/>
  <c r="AA64" i="37"/>
  <c r="AP109" i="37"/>
  <c r="AA57" i="37"/>
  <c r="AJ64" i="37"/>
  <c r="AE46" i="37"/>
  <c r="AN46" i="37"/>
  <c r="AD86" i="37"/>
  <c r="S77" i="37"/>
  <c r="AE129" i="37"/>
  <c r="V35" i="37"/>
  <c r="AF108" i="37"/>
  <c r="AM64" i="37"/>
  <c r="AK73" i="37"/>
  <c r="AB108" i="37"/>
  <c r="AK110" i="37"/>
  <c r="AC75" i="37"/>
  <c r="Z90" i="37"/>
  <c r="Z102" i="37"/>
  <c r="AP102" i="37"/>
  <c r="AO56" i="37"/>
  <c r="U116" i="37"/>
  <c r="W116" i="37"/>
  <c r="T47" i="37"/>
  <c r="U56" i="37"/>
  <c r="AC35" i="37"/>
  <c r="Z35" i="37"/>
  <c r="AJ35" i="37"/>
  <c r="AN65" i="37"/>
  <c r="AJ65" i="37"/>
  <c r="AA97" i="37"/>
  <c r="AE40" i="37"/>
  <c r="AF40" i="37"/>
  <c r="AH40" i="37"/>
  <c r="AP40" i="37"/>
  <c r="AI40" i="37"/>
  <c r="AK40" i="37"/>
  <c r="AA40" i="37"/>
  <c r="X40" i="37"/>
  <c r="AM40" i="37"/>
  <c r="AJ40" i="37"/>
  <c r="AC40" i="37"/>
  <c r="Z40" i="37"/>
  <c r="W40" i="37"/>
  <c r="U40" i="37"/>
  <c r="R40" i="37"/>
  <c r="S40" i="37"/>
  <c r="AL40" i="37"/>
  <c r="V40" i="37"/>
  <c r="AG40" i="37"/>
  <c r="AO40" i="37"/>
  <c r="AD40" i="37"/>
  <c r="Y40" i="37"/>
  <c r="W102" i="37"/>
  <c r="U79" i="37"/>
  <c r="U97" i="37"/>
  <c r="R111" i="37"/>
  <c r="AO65" i="37"/>
  <c r="V59" i="37"/>
  <c r="X59" i="37"/>
  <c r="Z77" i="37"/>
  <c r="AH35" i="37"/>
  <c r="AO89" i="37"/>
  <c r="AC89" i="37"/>
  <c r="AC41" i="37"/>
  <c r="U41" i="37"/>
  <c r="AO41" i="37"/>
  <c r="AC113" i="37"/>
  <c r="AL113" i="37"/>
  <c r="V47" i="37"/>
  <c r="AC77" i="37"/>
  <c r="AF95" i="37"/>
  <c r="AD39" i="37"/>
  <c r="W110" i="37"/>
  <c r="AA75" i="37"/>
  <c r="AM65" i="37"/>
  <c r="AM55" i="37"/>
  <c r="AL55" i="37"/>
  <c r="S55" i="37"/>
  <c r="AN55" i="37"/>
  <c r="Z55" i="37"/>
  <c r="AO55" i="37"/>
  <c r="AI55" i="37"/>
  <c r="Y100" i="37"/>
  <c r="AF77" i="37"/>
  <c r="V68" i="37"/>
  <c r="T68" i="37"/>
  <c r="AL68" i="37"/>
  <c r="AE68" i="37"/>
  <c r="W68" i="37"/>
  <c r="AO68" i="37"/>
  <c r="AD68" i="37"/>
  <c r="AB68" i="37"/>
  <c r="AG68" i="37"/>
  <c r="AF68" i="37"/>
  <c r="X68" i="37"/>
  <c r="V97" i="37"/>
  <c r="Z49" i="37"/>
  <c r="V102" i="37"/>
  <c r="Y59" i="37"/>
  <c r="AB129" i="37"/>
  <c r="AG46" i="37"/>
  <c r="AK46" i="37"/>
  <c r="V86" i="37"/>
  <c r="Z110" i="37"/>
  <c r="AA110" i="37"/>
  <c r="AG129" i="37"/>
  <c r="AA111" i="37"/>
  <c r="R90" i="37"/>
  <c r="AD57" i="37"/>
  <c r="AI64" i="37"/>
  <c r="AL100" i="37"/>
  <c r="S108" i="37"/>
  <c r="X73" i="37"/>
  <c r="AA100" i="37"/>
  <c r="S89" i="37"/>
  <c r="AE116" i="37"/>
  <c r="AB111" i="37"/>
  <c r="AM56" i="37"/>
  <c r="AN110" i="37"/>
  <c r="AK56" i="37"/>
  <c r="AI59" i="37"/>
  <c r="AI79" i="37"/>
  <c r="X49" i="37"/>
  <c r="AG110" i="37"/>
  <c r="V75" i="37"/>
  <c r="R97" i="37"/>
  <c r="U104" i="37"/>
  <c r="AH102" i="37"/>
  <c r="AD35" i="37"/>
  <c r="X116" i="37"/>
  <c r="AO47" i="37"/>
  <c r="AN102" i="37"/>
  <c r="X56" i="37"/>
  <c r="AJ76" i="37"/>
  <c r="AA76" i="37"/>
  <c r="AN35" i="37"/>
  <c r="R35" i="37"/>
  <c r="AF92" i="37"/>
  <c r="AI92" i="37"/>
  <c r="AL102" i="37"/>
  <c r="AA65" i="37"/>
  <c r="AF65" i="37"/>
  <c r="AL97" i="37"/>
  <c r="AF49" i="37"/>
  <c r="AK47" i="37"/>
  <c r="AB123" i="37"/>
  <c r="AC123" i="37"/>
  <c r="AI123" i="37"/>
  <c r="AN123" i="37"/>
  <c r="Z123" i="37"/>
  <c r="Y123" i="37"/>
  <c r="R123" i="37"/>
  <c r="AM123" i="37"/>
  <c r="AL123" i="37"/>
  <c r="V123" i="37"/>
  <c r="AI109" i="37"/>
  <c r="AP56" i="37"/>
  <c r="AL57" i="37"/>
  <c r="AM57" i="37"/>
  <c r="Y57" i="37"/>
  <c r="W57" i="37"/>
  <c r="AE57" i="37"/>
  <c r="AL111" i="37"/>
  <c r="AH111" i="37"/>
  <c r="S47" i="37"/>
  <c r="AA59" i="37"/>
  <c r="AJ59" i="37"/>
  <c r="AQ63" i="37"/>
  <c r="AR63" i="37" s="1"/>
  <c r="T31" i="37"/>
  <c r="AM31" i="37"/>
  <c r="AO92" i="37"/>
  <c r="AN89" i="37"/>
  <c r="AD89" i="37"/>
  <c r="AP75" i="37"/>
  <c r="T126" i="37"/>
  <c r="AN126" i="37"/>
  <c r="AK41" i="37"/>
  <c r="Y41" i="37"/>
  <c r="AF66" i="37"/>
  <c r="X66" i="37"/>
  <c r="AK66" i="37"/>
  <c r="AA66" i="37"/>
  <c r="AC66" i="37"/>
  <c r="AH66" i="37"/>
  <c r="V66" i="37"/>
  <c r="AO66" i="37"/>
  <c r="AD66" i="37"/>
  <c r="AC119" i="37"/>
  <c r="AP119" i="37"/>
  <c r="Z119" i="37"/>
  <c r="X119" i="37"/>
  <c r="AI119" i="37"/>
  <c r="AL119" i="37"/>
  <c r="AH119" i="37"/>
  <c r="S119" i="37"/>
  <c r="AM113" i="37"/>
  <c r="AG113" i="37"/>
  <c r="U47" i="37"/>
  <c r="AK100" i="37"/>
  <c r="AM39" i="37"/>
  <c r="U55" i="37"/>
  <c r="Z111" i="37"/>
  <c r="R26" i="37"/>
  <c r="AO26" i="37"/>
  <c r="AO64" i="37"/>
  <c r="Z112" i="37"/>
  <c r="AJ112" i="37"/>
  <c r="AB112" i="37"/>
  <c r="AN112" i="37"/>
  <c r="AE112" i="37"/>
  <c r="AI112" i="37"/>
  <c r="AL112" i="37"/>
  <c r="AH112" i="37"/>
  <c r="AC112" i="37"/>
  <c r="AC55" i="37"/>
  <c r="AG104" i="37"/>
  <c r="Y65" i="37"/>
  <c r="P106" i="37"/>
  <c r="AD106" i="37" s="1"/>
  <c r="AH71" i="37"/>
  <c r="T77" i="37"/>
  <c r="AO110" i="37"/>
  <c r="R68" i="37"/>
  <c r="W104" i="37"/>
  <c r="AH81" i="37"/>
  <c r="X81" i="37"/>
  <c r="AF81" i="37"/>
  <c r="W87" i="37"/>
  <c r="AJ66" i="37"/>
  <c r="W46" i="37"/>
  <c r="AG86" i="37"/>
  <c r="U110" i="37"/>
  <c r="AK129" i="37"/>
  <c r="AH55" i="37"/>
  <c r="AP112" i="37"/>
  <c r="Z26" i="37"/>
  <c r="P33" i="37"/>
  <c r="AD33" i="37" s="1"/>
  <c r="AG66" i="37"/>
  <c r="AO119" i="37"/>
  <c r="AM108" i="37"/>
  <c r="AF59" i="37"/>
  <c r="AL47" i="37"/>
  <c r="AA119" i="37"/>
  <c r="AD104" i="37"/>
  <c r="AH109" i="37"/>
  <c r="AN47" i="37"/>
  <c r="AP77" i="37"/>
  <c r="AH110" i="37"/>
  <c r="AC47" i="37"/>
  <c r="V110" i="37"/>
  <c r="AN56" i="37"/>
  <c r="AK35" i="37"/>
  <c r="AB35" i="37"/>
  <c r="S79" i="37"/>
  <c r="AK79" i="37"/>
  <c r="AN79" i="37"/>
  <c r="AG79" i="37"/>
  <c r="T79" i="37"/>
  <c r="AH79" i="37"/>
  <c r="AB79" i="37"/>
  <c r="AE79" i="37"/>
  <c r="R79" i="37"/>
  <c r="AJ79" i="37"/>
  <c r="W79" i="37"/>
  <c r="AM79" i="37"/>
  <c r="AP79" i="37"/>
  <c r="AL79" i="37"/>
  <c r="Y56" i="37"/>
  <c r="AD111" i="37"/>
  <c r="V111" i="37"/>
  <c r="U111" i="37"/>
  <c r="AO111" i="37"/>
  <c r="W111" i="37"/>
  <c r="AD47" i="37"/>
  <c r="P67" i="37"/>
  <c r="U67" i="37" s="1"/>
  <c r="AE102" i="37"/>
  <c r="U49" i="37"/>
  <c r="AD97" i="37"/>
  <c r="AL129" i="37"/>
  <c r="Y39" i="37"/>
  <c r="S56" i="37"/>
  <c r="T102" i="37"/>
  <c r="W77" i="37"/>
  <c r="P99" i="37"/>
  <c r="AB99" i="37" s="1"/>
  <c r="AO90" i="37"/>
  <c r="AG77" i="37"/>
  <c r="Y110" i="37"/>
  <c r="AI97" i="37"/>
  <c r="Y87" i="37"/>
  <c r="AG87" i="37"/>
  <c r="AE87" i="37"/>
  <c r="AO87" i="37"/>
  <c r="AH87" i="37"/>
  <c r="AA87" i="37"/>
  <c r="AP87" i="37"/>
  <c r="AI87" i="37"/>
  <c r="AK87" i="37"/>
  <c r="AF87" i="37"/>
  <c r="AD87" i="37"/>
  <c r="R87" i="37"/>
  <c r="U87" i="37"/>
  <c r="AB87" i="37"/>
  <c r="AJ87" i="37"/>
  <c r="AN87" i="37"/>
  <c r="V87" i="37"/>
  <c r="AM87" i="37"/>
  <c r="AC87" i="37"/>
  <c r="X87" i="37"/>
  <c r="T87" i="37"/>
  <c r="AL87" i="37"/>
  <c r="S86" i="37"/>
  <c r="V64" i="37"/>
  <c r="T129" i="37"/>
  <c r="X129" i="37"/>
  <c r="T56" i="37"/>
  <c r="P61" i="37"/>
  <c r="AF61" i="37" s="1"/>
  <c r="AM111" i="37"/>
  <c r="AJ49" i="37"/>
  <c r="R71" i="37"/>
  <c r="T73" i="37"/>
  <c r="AM102" i="37"/>
  <c r="AG56" i="37"/>
  <c r="Y77" i="37"/>
  <c r="X77" i="37"/>
  <c r="AL77" i="37"/>
  <c r="AD77" i="37"/>
  <c r="AJ77" i="37"/>
  <c r="AH77" i="37"/>
  <c r="AM77" i="37"/>
  <c r="AE77" i="37"/>
  <c r="R77" i="37"/>
  <c r="AN77" i="37"/>
  <c r="AK77" i="37"/>
  <c r="U102" i="37"/>
  <c r="AD102" i="37"/>
  <c r="AK116" i="37"/>
  <c r="Y116" i="37"/>
  <c r="S116" i="37"/>
  <c r="AM116" i="37"/>
  <c r="AM47" i="37"/>
  <c r="AL110" i="37"/>
  <c r="R56" i="37"/>
  <c r="AP35" i="37"/>
  <c r="W35" i="37"/>
  <c r="X65" i="37"/>
  <c r="AK65" i="37"/>
  <c r="AK97" i="37"/>
  <c r="Z97" i="37"/>
  <c r="AF97" i="37"/>
  <c r="AN97" i="37"/>
  <c r="AA79" i="37"/>
  <c r="AJ110" i="37"/>
  <c r="AL49" i="37"/>
  <c r="AB97" i="37"/>
  <c r="AF111" i="37"/>
  <c r="U75" i="37"/>
  <c r="AG59" i="37"/>
  <c r="AC59" i="37"/>
  <c r="R110" i="37"/>
  <c r="Y111" i="37"/>
  <c r="AJ41" i="37"/>
  <c r="AN41" i="37"/>
  <c r="U65" i="37"/>
  <c r="X97" i="37"/>
  <c r="AH113" i="37"/>
  <c r="AJ113" i="37"/>
  <c r="U113" i="37"/>
  <c r="AI113" i="37"/>
  <c r="AN113" i="37"/>
  <c r="Z113" i="37"/>
  <c r="AC90" i="37"/>
  <c r="S65" i="37"/>
  <c r="T111" i="37"/>
  <c r="AC95" i="37"/>
  <c r="AA95" i="37"/>
  <c r="AE95" i="37"/>
  <c r="W95" i="37"/>
  <c r="AH95" i="37"/>
  <c r="R95" i="37"/>
  <c r="Y95" i="37"/>
  <c r="X95" i="37"/>
  <c r="U95" i="37"/>
  <c r="AK95" i="37"/>
  <c r="AP95" i="37"/>
  <c r="AD95" i="37"/>
  <c r="T95" i="37"/>
  <c r="AG95" i="37"/>
  <c r="AL95" i="37"/>
  <c r="AP39" i="37"/>
  <c r="AF56" i="37"/>
  <c r="S90" i="37"/>
  <c r="AP64" i="37"/>
  <c r="AE97" i="37"/>
  <c r="AJ111" i="37"/>
  <c r="AO100" i="37"/>
  <c r="AJ100" i="37"/>
  <c r="AF100" i="37"/>
  <c r="S100" i="37"/>
  <c r="AB77" i="37"/>
  <c r="V56" i="37"/>
  <c r="AE49" i="37"/>
  <c r="AL73" i="37"/>
  <c r="AF116" i="37"/>
  <c r="AJ46" i="37"/>
  <c r="AL46" i="37"/>
  <c r="T46" i="37"/>
  <c r="S46" i="37"/>
  <c r="AB46" i="37"/>
  <c r="AH46" i="37"/>
  <c r="AO46" i="37"/>
  <c r="X46" i="37"/>
  <c r="V46" i="37"/>
  <c r="Z46" i="37"/>
  <c r="R46" i="37"/>
  <c r="Y46" i="37"/>
  <c r="AF86" i="37"/>
  <c r="AN49" i="37"/>
  <c r="R129" i="37"/>
  <c r="AO129" i="37"/>
  <c r="U57" i="37"/>
  <c r="AJ119" i="37"/>
  <c r="X39" i="37"/>
  <c r="AP92" i="37"/>
  <c r="X113" i="37"/>
  <c r="R31" i="37"/>
  <c r="AF35" i="37"/>
  <c r="AM97" i="37"/>
  <c r="U83" i="30"/>
  <c r="AD48" i="30"/>
  <c r="AK82" i="30"/>
  <c r="AG80" i="30"/>
  <c r="AI35" i="30"/>
  <c r="U36" i="30"/>
  <c r="AD75" i="30"/>
  <c r="X35" i="30"/>
  <c r="S35" i="30"/>
  <c r="V48" i="30"/>
  <c r="AJ35" i="30"/>
  <c r="R72" i="30"/>
  <c r="AH35" i="30"/>
  <c r="AP36" i="30"/>
  <c r="V82" i="30"/>
  <c r="U35" i="30"/>
  <c r="AE35" i="30"/>
  <c r="S150" i="30"/>
  <c r="AG241" i="30"/>
  <c r="AN286" i="30"/>
  <c r="AM280" i="30"/>
  <c r="AH401" i="30"/>
  <c r="AA439" i="30"/>
  <c r="Y53" i="30"/>
  <c r="AF300" i="30"/>
  <c r="W63" i="30"/>
  <c r="AH117" i="30"/>
  <c r="AN170" i="30"/>
  <c r="AC151" i="30"/>
  <c r="Z63" i="30"/>
  <c r="AI469" i="30"/>
  <c r="V114" i="30"/>
  <c r="R374" i="30"/>
  <c r="AM248" i="30"/>
  <c r="AO212" i="30"/>
  <c r="X184" i="30"/>
  <c r="V375" i="30"/>
  <c r="T157" i="30"/>
  <c r="AB36" i="30"/>
  <c r="AH170" i="30"/>
  <c r="AA225" i="30"/>
  <c r="AD417" i="30"/>
  <c r="AP417" i="30"/>
  <c r="S422" i="30"/>
  <c r="AJ375" i="30"/>
  <c r="AO117" i="30"/>
  <c r="AP334" i="30"/>
  <c r="U286" i="30"/>
  <c r="W250" i="30"/>
  <c r="AJ424" i="30"/>
  <c r="AJ504" i="30"/>
  <c r="AO424" i="30"/>
  <c r="S503" i="30"/>
  <c r="W422" i="30"/>
  <c r="AI355" i="30"/>
  <c r="AA227" i="30"/>
  <c r="AF162" i="30"/>
  <c r="AA506" i="30"/>
  <c r="AF376" i="30"/>
  <c r="AH125" i="30"/>
  <c r="AB337" i="30"/>
  <c r="AJ497" i="30"/>
  <c r="AI242" i="30"/>
  <c r="AA35" i="30"/>
  <c r="Z35" i="30"/>
  <c r="AG480" i="30"/>
  <c r="AC480" i="30"/>
  <c r="W175" i="30"/>
  <c r="AE175" i="30"/>
  <c r="AK175" i="30"/>
  <c r="R422" i="30"/>
  <c r="AJ422" i="30"/>
  <c r="AM401" i="30"/>
  <c r="AO439" i="30"/>
  <c r="AM42" i="30"/>
  <c r="X170" i="30"/>
  <c r="V117" i="30"/>
  <c r="AO170" i="30"/>
  <c r="T184" i="30"/>
  <c r="Y469" i="30"/>
  <c r="AL476" i="30"/>
  <c r="AB509" i="30"/>
  <c r="AA374" i="30"/>
  <c r="AM170" i="30"/>
  <c r="AA381" i="30"/>
  <c r="AO342" i="30"/>
  <c r="AK184" i="30"/>
  <c r="AK361" i="30"/>
  <c r="X422" i="30"/>
  <c r="AM241" i="30"/>
  <c r="W397" i="30"/>
  <c r="AI375" i="30"/>
  <c r="X147" i="30"/>
  <c r="AD117" i="30"/>
  <c r="V286" i="30"/>
  <c r="AL170" i="30"/>
  <c r="V503" i="30"/>
  <c r="AN422" i="30"/>
  <c r="AC376" i="30"/>
  <c r="AH72" i="30"/>
  <c r="AD72" i="30"/>
  <c r="AP175" i="30"/>
  <c r="AB175" i="30"/>
  <c r="X175" i="30"/>
  <c r="W371" i="30"/>
  <c r="V354" i="30"/>
  <c r="AF299" i="30"/>
  <c r="AH452" i="30"/>
  <c r="AI422" i="30"/>
  <c r="AH313" i="30"/>
  <c r="R509" i="30"/>
  <c r="AG114" i="30"/>
  <c r="Y374" i="30"/>
  <c r="AA375" i="30"/>
  <c r="T452" i="30"/>
  <c r="AC79" i="30"/>
  <c r="AK376" i="30"/>
  <c r="Z242" i="30"/>
  <c r="AN35" i="30"/>
  <c r="X371" i="30"/>
  <c r="S175" i="30"/>
  <c r="AN175" i="30"/>
  <c r="R175" i="30"/>
  <c r="AA509" i="30"/>
  <c r="AJ376" i="30"/>
  <c r="AN401" i="30"/>
  <c r="AK170" i="30"/>
  <c r="Y257" i="30"/>
  <c r="AA130" i="30"/>
  <c r="AH299" i="30"/>
  <c r="AA401" i="30"/>
  <c r="AG294" i="30"/>
  <c r="AF503" i="30"/>
  <c r="AA149" i="30"/>
  <c r="AJ348" i="30"/>
  <c r="W490" i="30"/>
  <c r="AB313" i="30"/>
  <c r="V395" i="30"/>
  <c r="AC509" i="30"/>
  <c r="U75" i="30"/>
  <c r="S374" i="30"/>
  <c r="T422" i="30"/>
  <c r="AH79" i="30"/>
  <c r="AP385" i="30"/>
  <c r="Y114" i="30"/>
  <c r="AB63" i="30"/>
  <c r="AF374" i="30"/>
  <c r="AF41" i="30"/>
  <c r="AB117" i="30"/>
  <c r="AL288" i="30"/>
  <c r="AO364" i="30"/>
  <c r="U212" i="30"/>
  <c r="AI170" i="30"/>
  <c r="Y162" i="30"/>
  <c r="AM376" i="30"/>
  <c r="AI396" i="30"/>
  <c r="W166" i="30"/>
  <c r="AG74" i="30"/>
  <c r="AO371" i="30"/>
  <c r="W72" i="30"/>
  <c r="U72" i="30"/>
  <c r="AO175" i="30"/>
  <c r="AG175" i="30"/>
  <c r="T175" i="30"/>
  <c r="AJ72" i="30"/>
  <c r="S117" i="30"/>
  <c r="Y361" i="30"/>
  <c r="AF63" i="30"/>
  <c r="AH509" i="30"/>
  <c r="AH57" i="30"/>
  <c r="AA300" i="30"/>
  <c r="S401" i="30"/>
  <c r="AO294" i="30"/>
  <c r="AO422" i="30"/>
  <c r="AK467" i="30"/>
  <c r="AD79" i="30"/>
  <c r="AK309" i="30"/>
  <c r="AK75" i="30"/>
  <c r="AO374" i="30"/>
  <c r="AG149" i="30"/>
  <c r="R300" i="30"/>
  <c r="AL241" i="30"/>
  <c r="AB490" i="30"/>
  <c r="R313" i="30"/>
  <c r="AL509" i="30"/>
  <c r="AA63" i="30"/>
  <c r="Z374" i="30"/>
  <c r="AH41" i="30"/>
  <c r="AH232" i="30"/>
  <c r="AA315" i="30"/>
  <c r="AJ167" i="30"/>
  <c r="Z385" i="30"/>
  <c r="W114" i="30"/>
  <c r="AC117" i="30"/>
  <c r="AJ374" i="30"/>
  <c r="AB500" i="30"/>
  <c r="AA431" i="30"/>
  <c r="AG417" i="30"/>
  <c r="S375" i="30"/>
  <c r="R63" i="30"/>
  <c r="AF279" i="30"/>
  <c r="S288" i="30"/>
  <c r="AJ364" i="30"/>
  <c r="AM212" i="30"/>
  <c r="AJ303" i="30"/>
  <c r="AA170" i="30"/>
  <c r="X79" i="30"/>
  <c r="AI376" i="30"/>
  <c r="AL166" i="30"/>
  <c r="AJ108" i="30"/>
  <c r="R371" i="30"/>
  <c r="AC72" i="30"/>
  <c r="AP72" i="30"/>
  <c r="AJ175" i="30"/>
  <c r="U175" i="30"/>
  <c r="V175" i="30"/>
  <c r="AE43" i="30"/>
  <c r="AO228" i="30"/>
  <c r="AE401" i="30"/>
  <c r="W343" i="30"/>
  <c r="AL75" i="30"/>
  <c r="U79" i="30"/>
  <c r="AF509" i="30"/>
  <c r="T364" i="30"/>
  <c r="AB184" i="30"/>
  <c r="AJ170" i="30"/>
  <c r="X75" i="30"/>
  <c r="Y170" i="30"/>
  <c r="AG500" i="30"/>
  <c r="Y422" i="30"/>
  <c r="AG375" i="30"/>
  <c r="S170" i="30"/>
  <c r="AB364" i="30"/>
  <c r="AG170" i="30"/>
  <c r="T170" i="30"/>
  <c r="Y79" i="30"/>
  <c r="AO452" i="30"/>
  <c r="AI140" i="30"/>
  <c r="Z376" i="30"/>
  <c r="S371" i="30"/>
  <c r="T72" i="30"/>
  <c r="AB118" i="30"/>
  <c r="Y118" i="30"/>
  <c r="U118" i="30"/>
  <c r="AI118" i="30"/>
  <c r="V118" i="30"/>
  <c r="AK118" i="30"/>
  <c r="AQ285" i="30"/>
  <c r="AR285" i="30" s="1"/>
  <c r="AO322" i="30"/>
  <c r="S322" i="30"/>
  <c r="Y85" i="30"/>
  <c r="W85" i="30"/>
  <c r="V85" i="30"/>
  <c r="AM85" i="30"/>
  <c r="AH85" i="30"/>
  <c r="AE85" i="30"/>
  <c r="X85" i="30"/>
  <c r="AB85" i="30"/>
  <c r="AH168" i="30"/>
  <c r="AI168" i="30"/>
  <c r="U40" i="30"/>
  <c r="AF40" i="30"/>
  <c r="Y40" i="30"/>
  <c r="AP104" i="30"/>
  <c r="V104" i="30"/>
  <c r="W104" i="30"/>
  <c r="AD104" i="30"/>
  <c r="AG104" i="30"/>
  <c r="V83" i="30"/>
  <c r="T154" i="30"/>
  <c r="AF206" i="30"/>
  <c r="AJ343" i="30"/>
  <c r="AD280" i="30"/>
  <c r="AP401" i="30"/>
  <c r="Z401" i="30"/>
  <c r="AI343" i="30"/>
  <c r="Y294" i="30"/>
  <c r="AG469" i="30"/>
  <c r="AK469" i="30"/>
  <c r="S469" i="30"/>
  <c r="V469" i="30"/>
  <c r="AD469" i="30"/>
  <c r="AO469" i="30"/>
  <c r="AP469" i="30"/>
  <c r="AK172" i="30"/>
  <c r="AO172" i="30"/>
  <c r="AC172" i="30"/>
  <c r="X304" i="30"/>
  <c r="AE304" i="30"/>
  <c r="V304" i="30"/>
  <c r="AP304" i="30"/>
  <c r="AP150" i="30"/>
  <c r="AA150" i="30"/>
  <c r="V150" i="30"/>
  <c r="AL150" i="30"/>
  <c r="AH150" i="30"/>
  <c r="AG150" i="30"/>
  <c r="Z150" i="30"/>
  <c r="U150" i="30"/>
  <c r="T150" i="30"/>
  <c r="AC150" i="30"/>
  <c r="AI150" i="30"/>
  <c r="AN150" i="30"/>
  <c r="AN299" i="30"/>
  <c r="U299" i="30"/>
  <c r="R299" i="30"/>
  <c r="V299" i="30"/>
  <c r="AL299" i="30"/>
  <c r="AA299" i="30"/>
  <c r="AI299" i="30"/>
  <c r="AM154" i="30"/>
  <c r="W294" i="30"/>
  <c r="AM439" i="30"/>
  <c r="X439" i="30"/>
  <c r="AE439" i="30"/>
  <c r="AD273" i="30"/>
  <c r="V273" i="30"/>
  <c r="X273" i="30"/>
  <c r="AP346" i="30"/>
  <c r="AH346" i="30"/>
  <c r="AM346" i="30"/>
  <c r="AE459" i="30"/>
  <c r="Y459" i="30"/>
  <c r="X459" i="30"/>
  <c r="AH459" i="30"/>
  <c r="AM459" i="30"/>
  <c r="AN73" i="30"/>
  <c r="AC73" i="30"/>
  <c r="W73" i="30"/>
  <c r="S73" i="30"/>
  <c r="AF73" i="30"/>
  <c r="R73" i="30"/>
  <c r="AN177" i="30"/>
  <c r="V177" i="30"/>
  <c r="AL177" i="30"/>
  <c r="R141" i="30"/>
  <c r="AM141" i="30"/>
  <c r="AN122" i="30"/>
  <c r="AJ122" i="30"/>
  <c r="AE122" i="30"/>
  <c r="T122" i="30"/>
  <c r="AM109" i="30"/>
  <c r="Z109" i="30"/>
  <c r="V109" i="30"/>
  <c r="Y109" i="30"/>
  <c r="V305" i="30"/>
  <c r="AC305" i="30"/>
  <c r="AD305" i="30"/>
  <c r="AO305" i="30"/>
  <c r="AN261" i="30"/>
  <c r="AO261" i="30"/>
  <c r="AL193" i="30"/>
  <c r="AD327" i="30"/>
  <c r="AC401" i="30"/>
  <c r="AL294" i="30"/>
  <c r="P356" i="30"/>
  <c r="AK356" i="30" s="1"/>
  <c r="U423" i="30"/>
  <c r="Z423" i="30"/>
  <c r="AB423" i="30"/>
  <c r="V53" i="30"/>
  <c r="AD53" i="30"/>
  <c r="AO53" i="30"/>
  <c r="V325" i="30"/>
  <c r="AH266" i="30"/>
  <c r="Y266" i="30"/>
  <c r="AJ266" i="30"/>
  <c r="AI266" i="30"/>
  <c r="W55" i="30"/>
  <c r="AN84" i="30"/>
  <c r="AP84" i="30"/>
  <c r="AL84" i="30"/>
  <c r="Z220" i="30"/>
  <c r="AK220" i="30"/>
  <c r="Y220" i="30"/>
  <c r="AO222" i="30"/>
  <c r="AE222" i="30"/>
  <c r="AN222" i="30"/>
  <c r="W351" i="30"/>
  <c r="AN351" i="30"/>
  <c r="S351" i="30"/>
  <c r="AM351" i="30"/>
  <c r="AF351" i="30"/>
  <c r="AO351" i="30"/>
  <c r="AA77" i="30"/>
  <c r="AH77" i="30"/>
  <c r="AJ77" i="30"/>
  <c r="Z77" i="30"/>
  <c r="AK77" i="30"/>
  <c r="AI77" i="30"/>
  <c r="AN429" i="30"/>
  <c r="AK429" i="30"/>
  <c r="AF193" i="30"/>
  <c r="X280" i="30"/>
  <c r="AL327" i="30"/>
  <c r="T137" i="30"/>
  <c r="AA294" i="30"/>
  <c r="AI439" i="30"/>
  <c r="W387" i="30"/>
  <c r="U122" i="30"/>
  <c r="AB177" i="30"/>
  <c r="AM171" i="30"/>
  <c r="AP171" i="30"/>
  <c r="Y305" i="30"/>
  <c r="AK38" i="30"/>
  <c r="AP38" i="30"/>
  <c r="S332" i="30"/>
  <c r="W332" i="30"/>
  <c r="AA163" i="30"/>
  <c r="AD163" i="30"/>
  <c r="AB163" i="30"/>
  <c r="AF163" i="30"/>
  <c r="AJ163" i="30"/>
  <c r="R267" i="30"/>
  <c r="AD267" i="30"/>
  <c r="U256" i="30"/>
  <c r="AP256" i="30"/>
  <c r="AC256" i="30"/>
  <c r="AA256" i="30"/>
  <c r="AE298" i="30"/>
  <c r="R298" i="30"/>
  <c r="AG193" i="30"/>
  <c r="AB327" i="30"/>
  <c r="AG137" i="30"/>
  <c r="AF437" i="30"/>
  <c r="AC177" i="30"/>
  <c r="AB325" i="30"/>
  <c r="AA325" i="30"/>
  <c r="AM325" i="30"/>
  <c r="Y325" i="30"/>
  <c r="AE118" i="30"/>
  <c r="AN305" i="30"/>
  <c r="AN104" i="30"/>
  <c r="R122" i="30"/>
  <c r="AE55" i="30"/>
  <c r="AC55" i="30"/>
  <c r="T55" i="30"/>
  <c r="X55" i="30"/>
  <c r="AF55" i="30"/>
  <c r="AG297" i="30"/>
  <c r="AA297" i="30"/>
  <c r="AB297" i="30"/>
  <c r="W297" i="30"/>
  <c r="AH449" i="30"/>
  <c r="U449" i="30"/>
  <c r="AD449" i="30"/>
  <c r="AO449" i="30"/>
  <c r="AB100" i="30"/>
  <c r="T100" i="30"/>
  <c r="AI100" i="30"/>
  <c r="AB147" i="30"/>
  <c r="AG147" i="30"/>
  <c r="Y147" i="30"/>
  <c r="AP147" i="30"/>
  <c r="AM147" i="30"/>
  <c r="AE147" i="30"/>
  <c r="AJ147" i="30"/>
  <c r="U147" i="30"/>
  <c r="AO147" i="30"/>
  <c r="AI147" i="30"/>
  <c r="AC147" i="30"/>
  <c r="AO490" i="30"/>
  <c r="T357" i="30"/>
  <c r="S509" i="30"/>
  <c r="AA361" i="30"/>
  <c r="AB98" i="30"/>
  <c r="AB79" i="30"/>
  <c r="AH436" i="30"/>
  <c r="W225" i="30"/>
  <c r="X417" i="30"/>
  <c r="T417" i="30"/>
  <c r="X95" i="30"/>
  <c r="AE212" i="30"/>
  <c r="Y282" i="30"/>
  <c r="AI278" i="30"/>
  <c r="AG79" i="30"/>
  <c r="AI227" i="30"/>
  <c r="Z87" i="30"/>
  <c r="Y402" i="30"/>
  <c r="AN402" i="30"/>
  <c r="AA471" i="30"/>
  <c r="AA376" i="30"/>
  <c r="AJ254" i="30"/>
  <c r="AI125" i="30"/>
  <c r="R166" i="30"/>
  <c r="AE74" i="30"/>
  <c r="AN497" i="30"/>
  <c r="T475" i="30"/>
  <c r="U242" i="30"/>
  <c r="AP35" i="30"/>
  <c r="AK35" i="30"/>
  <c r="T371" i="30"/>
  <c r="AH136" i="30"/>
  <c r="AQ494" i="30"/>
  <c r="AR494" i="30" s="1"/>
  <c r="U136" i="30"/>
  <c r="Z250" i="30"/>
  <c r="AN74" i="30"/>
  <c r="AF497" i="30"/>
  <c r="W475" i="30"/>
  <c r="Z136" i="30"/>
  <c r="AN301" i="30"/>
  <c r="X366" i="30"/>
  <c r="AF361" i="30"/>
  <c r="X490" i="30"/>
  <c r="V366" i="30"/>
  <c r="X357" i="30"/>
  <c r="AJ157" i="30"/>
  <c r="AP289" i="30"/>
  <c r="AF417" i="30"/>
  <c r="AB417" i="30"/>
  <c r="R417" i="30"/>
  <c r="AF288" i="30"/>
  <c r="R79" i="30"/>
  <c r="AN250" i="30"/>
  <c r="S452" i="30"/>
  <c r="X87" i="30"/>
  <c r="AL402" i="30"/>
  <c r="W471" i="30"/>
  <c r="AB251" i="30"/>
  <c r="AP74" i="30"/>
  <c r="AE497" i="30"/>
  <c r="Y475" i="30"/>
  <c r="AO233" i="30"/>
  <c r="AO136" i="30"/>
  <c r="AI119" i="30"/>
  <c r="AB278" i="30"/>
  <c r="AN79" i="30"/>
  <c r="AB250" i="30"/>
  <c r="AI452" i="30"/>
  <c r="X402" i="30"/>
  <c r="AM402" i="30"/>
  <c r="AL471" i="30"/>
  <c r="Z457" i="30"/>
  <c r="Y74" i="30"/>
  <c r="AM497" i="30"/>
  <c r="U497" i="30"/>
  <c r="AF475" i="30"/>
  <c r="AJ233" i="30"/>
  <c r="AD233" i="30"/>
  <c r="X136" i="30"/>
  <c r="AE119" i="30"/>
  <c r="AQ56" i="30"/>
  <c r="AR56" i="30" s="1"/>
  <c r="AQ156" i="30"/>
  <c r="AR156" i="30" s="1"/>
  <c r="AO144" i="30"/>
  <c r="AI149" i="30"/>
  <c r="AO366" i="30"/>
  <c r="AJ313" i="30"/>
  <c r="AG509" i="30"/>
  <c r="U381" i="30"/>
  <c r="V385" i="30"/>
  <c r="R36" i="30"/>
  <c r="AI427" i="30"/>
  <c r="Y417" i="30"/>
  <c r="U417" i="30"/>
  <c r="Z495" i="30"/>
  <c r="AK397" i="30"/>
  <c r="AK278" i="30"/>
  <c r="AM452" i="30"/>
  <c r="AK364" i="30"/>
  <c r="AL286" i="30"/>
  <c r="Z303" i="30"/>
  <c r="AC504" i="30"/>
  <c r="AE79" i="30"/>
  <c r="AD250" i="30"/>
  <c r="AL452" i="30"/>
  <c r="AB392" i="30"/>
  <c r="AB87" i="30"/>
  <c r="AI402" i="30"/>
  <c r="AC402" i="30"/>
  <c r="AN471" i="30"/>
  <c r="AP329" i="30"/>
  <c r="AH376" i="30"/>
  <c r="AF457" i="30"/>
  <c r="AO125" i="30"/>
  <c r="V74" i="30"/>
  <c r="AO497" i="30"/>
  <c r="Z497" i="30"/>
  <c r="AJ475" i="30"/>
  <c r="AA242" i="30"/>
  <c r="R35" i="30"/>
  <c r="W35" i="30"/>
  <c r="Z371" i="30"/>
  <c r="AI233" i="30"/>
  <c r="U233" i="30"/>
  <c r="AG136" i="30"/>
  <c r="W480" i="30"/>
  <c r="R119" i="30"/>
  <c r="S366" i="30"/>
  <c r="AN427" i="30"/>
  <c r="AI436" i="30"/>
  <c r="S417" i="30"/>
  <c r="AI79" i="30"/>
  <c r="AJ282" i="30"/>
  <c r="V79" i="30"/>
  <c r="AG250" i="30"/>
  <c r="AA452" i="30"/>
  <c r="Y87" i="30"/>
  <c r="AA497" i="30"/>
  <c r="V402" i="30"/>
  <c r="AH402" i="30"/>
  <c r="R471" i="30"/>
  <c r="T376" i="30"/>
  <c r="Y457" i="30"/>
  <c r="AA74" i="30"/>
  <c r="W497" i="30"/>
  <c r="AK497" i="30"/>
  <c r="AO475" i="30"/>
  <c r="AC233" i="30"/>
  <c r="AH119" i="30"/>
  <c r="AO219" i="30"/>
  <c r="W363" i="30"/>
  <c r="T111" i="30"/>
  <c r="AC111" i="30"/>
  <c r="S111" i="30"/>
  <c r="AD111" i="30"/>
  <c r="Y111" i="30"/>
  <c r="R312" i="30"/>
  <c r="AP219" i="30"/>
  <c r="AB144" i="30"/>
  <c r="Y301" i="30"/>
  <c r="AL203" i="30"/>
  <c r="AA363" i="30"/>
  <c r="R111" i="30"/>
  <c r="AP266" i="30"/>
  <c r="AM266" i="30"/>
  <c r="AL158" i="30"/>
  <c r="AB229" i="30"/>
  <c r="AA151" i="30"/>
  <c r="AB381" i="30"/>
  <c r="AB366" i="30"/>
  <c r="AP102" i="30"/>
  <c r="Z102" i="30"/>
  <c r="AA157" i="30"/>
  <c r="AC259" i="30"/>
  <c r="AB259" i="30"/>
  <c r="AH326" i="30"/>
  <c r="AP326" i="30"/>
  <c r="AL326" i="30"/>
  <c r="AD326" i="30"/>
  <c r="Z326" i="30"/>
  <c r="AC326" i="30"/>
  <c r="V326" i="30"/>
  <c r="U326" i="30"/>
  <c r="AN326" i="30"/>
  <c r="AI326" i="30"/>
  <c r="Z235" i="30"/>
  <c r="AK235" i="30"/>
  <c r="AB235" i="30"/>
  <c r="T235" i="30"/>
  <c r="AC235" i="30"/>
  <c r="AF433" i="30"/>
  <c r="T433" i="30"/>
  <c r="AG429" i="30"/>
  <c r="AC429" i="30"/>
  <c r="S429" i="30"/>
  <c r="AE429" i="30"/>
  <c r="AO429" i="30"/>
  <c r="AI429" i="30"/>
  <c r="T429" i="30"/>
  <c r="W429" i="30"/>
  <c r="V429" i="30"/>
  <c r="AA312" i="30"/>
  <c r="AM67" i="30"/>
  <c r="V144" i="30"/>
  <c r="Z301" i="30"/>
  <c r="AJ203" i="30"/>
  <c r="AC363" i="30"/>
  <c r="W458" i="30"/>
  <c r="AG266" i="30"/>
  <c r="S266" i="30"/>
  <c r="S512" i="30"/>
  <c r="R151" i="30"/>
  <c r="W381" i="30"/>
  <c r="AD499" i="30"/>
  <c r="AC102" i="30"/>
  <c r="Y102" i="30"/>
  <c r="S411" i="30"/>
  <c r="AN411" i="30"/>
  <c r="Z157" i="30"/>
  <c r="AK80" i="30"/>
  <c r="AK500" i="30"/>
  <c r="Y500" i="30"/>
  <c r="X500" i="30"/>
  <c r="AM326" i="30"/>
  <c r="AJ199" i="30"/>
  <c r="Y199" i="30"/>
  <c r="W199" i="30"/>
  <c r="R199" i="30"/>
  <c r="AN199" i="30"/>
  <c r="AM199" i="30"/>
  <c r="X199" i="30"/>
  <c r="AF199" i="30"/>
  <c r="Z199" i="30"/>
  <c r="AE199" i="30"/>
  <c r="AA429" i="30"/>
  <c r="AK270" i="30"/>
  <c r="AH270" i="30"/>
  <c r="AE270" i="30"/>
  <c r="T176" i="30"/>
  <c r="R176" i="30"/>
  <c r="AN176" i="30"/>
  <c r="AB176" i="30"/>
  <c r="Z176" i="30"/>
  <c r="AP176" i="30"/>
  <c r="AF219" i="30"/>
  <c r="R280" i="30"/>
  <c r="T219" i="30"/>
  <c r="AM429" i="30"/>
  <c r="AB354" i="30"/>
  <c r="AI280" i="30"/>
  <c r="AD390" i="30"/>
  <c r="T294" i="30"/>
  <c r="AI120" i="30"/>
  <c r="AP312" i="30"/>
  <c r="AL53" i="30"/>
  <c r="R42" i="30"/>
  <c r="AQ477" i="30"/>
  <c r="AR477" i="30" s="1"/>
  <c r="Z512" i="30"/>
  <c r="AA144" i="30"/>
  <c r="AO325" i="30"/>
  <c r="AF130" i="30"/>
  <c r="X301" i="30"/>
  <c r="AK203" i="30"/>
  <c r="AB363" i="30"/>
  <c r="R490" i="30"/>
  <c r="U266" i="30"/>
  <c r="AF266" i="30"/>
  <c r="R158" i="30"/>
  <c r="S55" i="30"/>
  <c r="V151" i="30"/>
  <c r="Z368" i="30"/>
  <c r="AN381" i="30"/>
  <c r="AL499" i="30"/>
  <c r="AD102" i="30"/>
  <c r="R102" i="30"/>
  <c r="AH413" i="30"/>
  <c r="AF429" i="30"/>
  <c r="X157" i="30"/>
  <c r="AE157" i="30"/>
  <c r="AI176" i="30"/>
  <c r="V80" i="30"/>
  <c r="AC289" i="30"/>
  <c r="AF413" i="30"/>
  <c r="AJ326" i="30"/>
  <c r="AI360" i="30"/>
  <c r="Y360" i="30"/>
  <c r="AF360" i="30"/>
  <c r="AA360" i="30"/>
  <c r="Z360" i="30"/>
  <c r="W393" i="30"/>
  <c r="AI393" i="30"/>
  <c r="X393" i="30"/>
  <c r="R393" i="30"/>
  <c r="AH393" i="30"/>
  <c r="AA393" i="30"/>
  <c r="AK393" i="30"/>
  <c r="AO393" i="30"/>
  <c r="X374" i="30"/>
  <c r="AM374" i="30"/>
  <c r="AP374" i="30"/>
  <c r="W374" i="30"/>
  <c r="AK374" i="30"/>
  <c r="AI374" i="30"/>
  <c r="T374" i="30"/>
  <c r="AH374" i="30"/>
  <c r="U374" i="30"/>
  <c r="AD374" i="30"/>
  <c r="AC374" i="30"/>
  <c r="AG374" i="30"/>
  <c r="V374" i="30"/>
  <c r="AG197" i="30"/>
  <c r="W197" i="30"/>
  <c r="AL197" i="30"/>
  <c r="AP197" i="30"/>
  <c r="S197" i="30"/>
  <c r="AO197" i="30"/>
  <c r="AJ197" i="30"/>
  <c r="AI197" i="30"/>
  <c r="V197" i="30"/>
  <c r="AM197" i="30"/>
  <c r="AN197" i="30"/>
  <c r="AH197" i="30"/>
  <c r="X197" i="30"/>
  <c r="T197" i="30"/>
  <c r="Z197" i="30"/>
  <c r="AM43" i="30"/>
  <c r="Y512" i="30"/>
  <c r="AL354" i="30"/>
  <c r="AE280" i="30"/>
  <c r="AL467" i="30"/>
  <c r="AB294" i="30"/>
  <c r="AC120" i="30"/>
  <c r="Z467" i="30"/>
  <c r="AE312" i="30"/>
  <c r="AA53" i="30"/>
  <c r="AD144" i="30"/>
  <c r="T499" i="30"/>
  <c r="S325" i="30"/>
  <c r="AM295" i="30"/>
  <c r="AK301" i="30"/>
  <c r="AF203" i="30"/>
  <c r="AB474" i="30"/>
  <c r="AE363" i="30"/>
  <c r="AM490" i="30"/>
  <c r="AP429" i="30"/>
  <c r="S348" i="30"/>
  <c r="AE266" i="30"/>
  <c r="W266" i="30"/>
  <c r="AC357" i="30"/>
  <c r="AH55" i="30"/>
  <c r="T210" i="30"/>
  <c r="U368" i="30"/>
  <c r="T381" i="30"/>
  <c r="AF499" i="30"/>
  <c r="R211" i="30"/>
  <c r="U102" i="30"/>
  <c r="AI102" i="30"/>
  <c r="AG458" i="30"/>
  <c r="AP184" i="30"/>
  <c r="AM184" i="30"/>
  <c r="S184" i="30"/>
  <c r="AM413" i="30"/>
  <c r="AG157" i="30"/>
  <c r="AH157" i="30"/>
  <c r="AG225" i="30"/>
  <c r="V225" i="30"/>
  <c r="U225" i="30"/>
  <c r="AK225" i="30"/>
  <c r="AP225" i="30"/>
  <c r="AB326" i="30"/>
  <c r="Y492" i="30"/>
  <c r="Z492" i="30"/>
  <c r="AH492" i="30"/>
  <c r="AE492" i="30"/>
  <c r="AJ492" i="30"/>
  <c r="AC492" i="30"/>
  <c r="AB492" i="30"/>
  <c r="R492" i="30"/>
  <c r="AQ207" i="30"/>
  <c r="AR207" i="30" s="1"/>
  <c r="S120" i="30"/>
  <c r="AH467" i="30"/>
  <c r="AD312" i="30"/>
  <c r="W301" i="30"/>
  <c r="AA203" i="30"/>
  <c r="AG363" i="30"/>
  <c r="V472" i="30"/>
  <c r="W390" i="30"/>
  <c r="U348" i="30"/>
  <c r="AJ414" i="30"/>
  <c r="S365" i="30"/>
  <c r="X210" i="30"/>
  <c r="W295" i="30"/>
  <c r="V499" i="30"/>
  <c r="W211" i="30"/>
  <c r="AO102" i="30"/>
  <c r="AM102" i="30"/>
  <c r="V458" i="30"/>
  <c r="Y157" i="30"/>
  <c r="AL157" i="30"/>
  <c r="AG111" i="30"/>
  <c r="AJ80" i="30"/>
  <c r="AA80" i="30"/>
  <c r="AI80" i="30"/>
  <c r="X80" i="30"/>
  <c r="AO259" i="30"/>
  <c r="S326" i="30"/>
  <c r="R241" i="30"/>
  <c r="AF241" i="30"/>
  <c r="W241" i="30"/>
  <c r="S241" i="30"/>
  <c r="AI241" i="30"/>
  <c r="AD241" i="30"/>
  <c r="U241" i="30"/>
  <c r="AP241" i="30"/>
  <c r="AH248" i="30"/>
  <c r="V248" i="30"/>
  <c r="AD248" i="30"/>
  <c r="R248" i="30"/>
  <c r="AA228" i="30"/>
  <c r="AG312" i="30"/>
  <c r="AD176" i="30"/>
  <c r="AJ363" i="30"/>
  <c r="AL414" i="30"/>
  <c r="AC176" i="30"/>
  <c r="AC210" i="30"/>
  <c r="AH295" i="30"/>
  <c r="AC499" i="30"/>
  <c r="AA211" i="30"/>
  <c r="S102" i="30"/>
  <c r="R157" i="30"/>
  <c r="AL289" i="30"/>
  <c r="AA289" i="30"/>
  <c r="AB289" i="30"/>
  <c r="AH259" i="30"/>
  <c r="AO326" i="30"/>
  <c r="S220" i="30"/>
  <c r="T220" i="30"/>
  <c r="AD37" i="30"/>
  <c r="AH37" i="30"/>
  <c r="V99" i="30"/>
  <c r="AL99" i="30"/>
  <c r="AM99" i="30"/>
  <c r="AN99" i="30"/>
  <c r="Y192" i="30"/>
  <c r="U192" i="30"/>
  <c r="AK192" i="30"/>
  <c r="AE192" i="30"/>
  <c r="AC192" i="30"/>
  <c r="AP192" i="30"/>
  <c r="AG192" i="30"/>
  <c r="AN192" i="30"/>
  <c r="T192" i="30"/>
  <c r="AF192" i="30"/>
  <c r="Z192" i="30"/>
  <c r="AJ192" i="30"/>
  <c r="AB192" i="30"/>
  <c r="X192" i="30"/>
  <c r="S192" i="30"/>
  <c r="AO192" i="30"/>
  <c r="AI192" i="30"/>
  <c r="R192" i="30"/>
  <c r="W192" i="30"/>
  <c r="V176" i="30"/>
  <c r="AH210" i="30"/>
  <c r="AC295" i="30"/>
  <c r="V211" i="30"/>
  <c r="AJ102" i="30"/>
  <c r="AN102" i="30"/>
  <c r="AB102" i="30"/>
  <c r="AJ458" i="30"/>
  <c r="AL458" i="30"/>
  <c r="AK157" i="30"/>
  <c r="AI157" i="30"/>
  <c r="AF157" i="30"/>
  <c r="AM157" i="30"/>
  <c r="AO157" i="30"/>
  <c r="Y498" i="30"/>
  <c r="AJ498" i="30"/>
  <c r="AM111" i="30"/>
  <c r="AH176" i="30"/>
  <c r="T229" i="30"/>
  <c r="AM229" i="30"/>
  <c r="AG413" i="30"/>
  <c r="Y413" i="30"/>
  <c r="AO413" i="30"/>
  <c r="AA197" i="30"/>
  <c r="AA135" i="30"/>
  <c r="U135" i="30"/>
  <c r="T135" i="30"/>
  <c r="AL135" i="30"/>
  <c r="X135" i="30"/>
  <c r="AN135" i="30"/>
  <c r="AI135" i="30"/>
  <c r="S135" i="30"/>
  <c r="V135" i="30"/>
  <c r="AC36" i="30"/>
  <c r="Y436" i="30"/>
  <c r="S466" i="30"/>
  <c r="AO495" i="30"/>
  <c r="AP397" i="30"/>
  <c r="X375" i="30"/>
  <c r="Y63" i="30"/>
  <c r="Y334" i="30"/>
  <c r="AG364" i="30"/>
  <c r="AI367" i="30"/>
  <c r="R256" i="30"/>
  <c r="R427" i="30"/>
  <c r="S79" i="30"/>
  <c r="AH424" i="30"/>
  <c r="AG503" i="30"/>
  <c r="AB422" i="30"/>
  <c r="S227" i="30"/>
  <c r="AL503" i="30"/>
  <c r="AJ87" i="30"/>
  <c r="T87" i="30"/>
  <c r="S162" i="30"/>
  <c r="X140" i="30"/>
  <c r="AJ166" i="30"/>
  <c r="AH74" i="30"/>
  <c r="R74" i="30"/>
  <c r="AJ337" i="30"/>
  <c r="S337" i="30"/>
  <c r="AO109" i="30"/>
  <c r="AI475" i="30"/>
  <c r="AK475" i="30"/>
  <c r="AA371" i="30"/>
  <c r="AE371" i="30"/>
  <c r="AP73" i="30"/>
  <c r="AO480" i="30"/>
  <c r="AM480" i="30"/>
  <c r="X480" i="30"/>
  <c r="V119" i="30"/>
  <c r="AC85" i="30"/>
  <c r="U177" i="30"/>
  <c r="AJ334" i="30"/>
  <c r="AF320" i="30"/>
  <c r="AH322" i="30"/>
  <c r="AD503" i="30"/>
  <c r="AL256" i="30"/>
  <c r="AD351" i="30"/>
  <c r="R227" i="30"/>
  <c r="T251" i="30"/>
  <c r="AN140" i="30"/>
  <c r="AN166" i="30"/>
  <c r="AC74" i="30"/>
  <c r="Z74" i="30"/>
  <c r="AP337" i="30"/>
  <c r="AN337" i="30"/>
  <c r="AK109" i="30"/>
  <c r="AQ58" i="30"/>
  <c r="AR58" i="30" s="1"/>
  <c r="U119" i="30"/>
  <c r="AK119" i="30"/>
  <c r="AG85" i="30"/>
  <c r="AD177" i="30"/>
  <c r="AE82" i="30"/>
  <c r="AD334" i="30"/>
  <c r="AE286" i="30"/>
  <c r="AH212" i="30"/>
  <c r="AD303" i="30"/>
  <c r="AE322" i="30"/>
  <c r="AB504" i="30"/>
  <c r="T320" i="30"/>
  <c r="R503" i="30"/>
  <c r="Y256" i="30"/>
  <c r="T307" i="30"/>
  <c r="AL351" i="30"/>
  <c r="AL227" i="30"/>
  <c r="AE87" i="30"/>
  <c r="AC162" i="30"/>
  <c r="AN475" i="30"/>
  <c r="AK251" i="30"/>
  <c r="T140" i="30"/>
  <c r="Y166" i="30"/>
  <c r="U74" i="30"/>
  <c r="AB74" i="30"/>
  <c r="X74" i="30"/>
  <c r="AE337" i="30"/>
  <c r="AO337" i="30"/>
  <c r="AF109" i="30"/>
  <c r="AG475" i="30"/>
  <c r="AJ371" i="30"/>
  <c r="AD73" i="30"/>
  <c r="AO73" i="30"/>
  <c r="AA480" i="30"/>
  <c r="Y480" i="30"/>
  <c r="AN119" i="30"/>
  <c r="S119" i="30"/>
  <c r="R85" i="30"/>
  <c r="AM177" i="30"/>
  <c r="AD322" i="30"/>
  <c r="Y375" i="30"/>
  <c r="AF98" i="30"/>
  <c r="Z177" i="30"/>
  <c r="AH82" i="30"/>
  <c r="AH334" i="30"/>
  <c r="AD286" i="30"/>
  <c r="AP212" i="30"/>
  <c r="AK303" i="30"/>
  <c r="AK322" i="30"/>
  <c r="AL63" i="30"/>
  <c r="U221" i="30"/>
  <c r="AM504" i="30"/>
  <c r="V320" i="30"/>
  <c r="Z79" i="30"/>
  <c r="Z424" i="30"/>
  <c r="U503" i="30"/>
  <c r="W256" i="30"/>
  <c r="AO307" i="30"/>
  <c r="AB222" i="30"/>
  <c r="T63" i="30"/>
  <c r="AC227" i="30"/>
  <c r="AN227" i="30"/>
  <c r="AA87" i="30"/>
  <c r="Z256" i="30"/>
  <c r="X406" i="30"/>
  <c r="R140" i="30"/>
  <c r="AG166" i="30"/>
  <c r="AB166" i="30"/>
  <c r="T74" i="30"/>
  <c r="AM74" i="30"/>
  <c r="AD74" i="30"/>
  <c r="AH337" i="30"/>
  <c r="W337" i="30"/>
  <c r="AC109" i="30"/>
  <c r="S475" i="30"/>
  <c r="V371" i="30"/>
  <c r="T73" i="30"/>
  <c r="Y73" i="30"/>
  <c r="AE73" i="30"/>
  <c r="AH480" i="30"/>
  <c r="AF480" i="30"/>
  <c r="AB119" i="30"/>
  <c r="AM119" i="30"/>
  <c r="AA85" i="30"/>
  <c r="AP328" i="30"/>
  <c r="U322" i="30"/>
  <c r="X320" i="30"/>
  <c r="W224" i="30"/>
  <c r="U63" i="30"/>
  <c r="X63" i="30"/>
  <c r="AK441" i="30"/>
  <c r="X227" i="30"/>
  <c r="T227" i="30"/>
  <c r="AB406" i="30"/>
  <c r="AF85" i="30"/>
  <c r="P275" i="30"/>
  <c r="W275" i="30" s="1"/>
  <c r="Y503" i="30"/>
  <c r="AB227" i="30"/>
  <c r="AF87" i="30"/>
  <c r="AK74" i="30"/>
  <c r="AI74" i="30"/>
  <c r="AI337" i="30"/>
  <c r="AJ109" i="30"/>
  <c r="X475" i="30"/>
  <c r="AA475" i="30"/>
  <c r="AC371" i="30"/>
  <c r="AG371" i="30"/>
  <c r="AI73" i="30"/>
  <c r="AL73" i="30"/>
  <c r="AL480" i="30"/>
  <c r="AI480" i="30"/>
  <c r="AP480" i="30"/>
  <c r="AI70" i="30"/>
  <c r="AH335" i="30"/>
  <c r="AL335" i="30"/>
  <c r="Y57" i="30"/>
  <c r="AI90" i="30"/>
  <c r="AB209" i="30"/>
  <c r="Y323" i="30"/>
  <c r="AM379" i="30"/>
  <c r="AI507" i="30"/>
  <c r="AF507" i="30"/>
  <c r="AB186" i="30"/>
  <c r="AB154" i="30"/>
  <c r="AL154" i="30"/>
  <c r="AG57" i="30"/>
  <c r="Z57" i="30"/>
  <c r="X90" i="30"/>
  <c r="AC354" i="30"/>
  <c r="AM354" i="30"/>
  <c r="S209" i="30"/>
  <c r="AN137" i="30"/>
  <c r="AH343" i="30"/>
  <c r="V294" i="30"/>
  <c r="AN294" i="30"/>
  <c r="Z120" i="30"/>
  <c r="AI188" i="30"/>
  <c r="AO423" i="30"/>
  <c r="Y423" i="30"/>
  <c r="AI467" i="30"/>
  <c r="AG467" i="30"/>
  <c r="V312" i="30"/>
  <c r="AC158" i="30"/>
  <c r="Z158" i="30"/>
  <c r="V158" i="30"/>
  <c r="R238" i="30"/>
  <c r="Z53" i="30"/>
  <c r="AI53" i="30"/>
  <c r="AK42" i="30"/>
  <c r="AI57" i="30"/>
  <c r="W149" i="30"/>
  <c r="T323" i="30"/>
  <c r="AN118" i="30"/>
  <c r="X118" i="30"/>
  <c r="AF301" i="30"/>
  <c r="AO301" i="30"/>
  <c r="R305" i="30"/>
  <c r="AH305" i="30"/>
  <c r="AF407" i="30"/>
  <c r="AC416" i="30"/>
  <c r="R203" i="30"/>
  <c r="AJ346" i="30"/>
  <c r="T363" i="30"/>
  <c r="AK472" i="30"/>
  <c r="Z490" i="30"/>
  <c r="AO104" i="30"/>
  <c r="W348" i="30"/>
  <c r="T266" i="30"/>
  <c r="AC313" i="30"/>
  <c r="R414" i="30"/>
  <c r="AP357" i="30"/>
  <c r="T186" i="30"/>
  <c r="R365" i="30"/>
  <c r="AM124" i="30"/>
  <c r="AJ124" i="30"/>
  <c r="AN172" i="30"/>
  <c r="W280" i="30"/>
  <c r="T130" i="30"/>
  <c r="AO385" i="30"/>
  <c r="AO124" i="30"/>
  <c r="AK431" i="30"/>
  <c r="W300" i="30"/>
  <c r="V300" i="30"/>
  <c r="AP300" i="30"/>
  <c r="R397" i="30"/>
  <c r="AE141" i="30"/>
  <c r="V141" i="30"/>
  <c r="AN141" i="30"/>
  <c r="U141" i="30"/>
  <c r="AP141" i="30"/>
  <c r="AD141" i="30"/>
  <c r="AG141" i="30"/>
  <c r="AF141" i="30"/>
  <c r="T141" i="30"/>
  <c r="AM160" i="30"/>
  <c r="AC160" i="30"/>
  <c r="X160" i="30"/>
  <c r="AN160" i="30"/>
  <c r="AD160" i="30"/>
  <c r="V160" i="30"/>
  <c r="AE160" i="30"/>
  <c r="AB160" i="30"/>
  <c r="AA160" i="30"/>
  <c r="Y160" i="30"/>
  <c r="AH160" i="30"/>
  <c r="U160" i="30"/>
  <c r="W160" i="30"/>
  <c r="AK160" i="30"/>
  <c r="AJ160" i="30"/>
  <c r="AC267" i="30"/>
  <c r="AO267" i="30"/>
  <c r="AJ267" i="30"/>
  <c r="AG267" i="30"/>
  <c r="T267" i="30"/>
  <c r="AM267" i="30"/>
  <c r="AA267" i="30"/>
  <c r="AL267" i="30"/>
  <c r="W267" i="30"/>
  <c r="AN46" i="30"/>
  <c r="AF46" i="30"/>
  <c r="AJ395" i="30"/>
  <c r="Y395" i="30"/>
  <c r="T395" i="30"/>
  <c r="AN395" i="30"/>
  <c r="AP395" i="30"/>
  <c r="AG395" i="30"/>
  <c r="AB395" i="30"/>
  <c r="AL395" i="30"/>
  <c r="AD395" i="30"/>
  <c r="R395" i="30"/>
  <c r="AA395" i="30"/>
  <c r="AM395" i="30"/>
  <c r="AJ132" i="30"/>
  <c r="AM132" i="30"/>
  <c r="AO132" i="30"/>
  <c r="AN132" i="30"/>
  <c r="AH132" i="30"/>
  <c r="AA132" i="30"/>
  <c r="AE132" i="30"/>
  <c r="T132" i="30"/>
  <c r="T57" i="30"/>
  <c r="AM432" i="30"/>
  <c r="AD193" i="30"/>
  <c r="V416" i="30"/>
  <c r="AG401" i="30"/>
  <c r="X401" i="30"/>
  <c r="AI137" i="30"/>
  <c r="AB343" i="30"/>
  <c r="AF294" i="30"/>
  <c r="AC294" i="30"/>
  <c r="AN408" i="30"/>
  <c r="AP120" i="30"/>
  <c r="AD423" i="30"/>
  <c r="X467" i="30"/>
  <c r="AO312" i="30"/>
  <c r="AF312" i="30"/>
  <c r="AB53" i="30"/>
  <c r="U53" i="30"/>
  <c r="AI42" i="30"/>
  <c r="AK512" i="30"/>
  <c r="X219" i="30"/>
  <c r="AE149" i="30"/>
  <c r="AM323" i="30"/>
  <c r="AG301" i="30"/>
  <c r="AE301" i="30"/>
  <c r="T486" i="30"/>
  <c r="T305" i="30"/>
  <c r="AI305" i="30"/>
  <c r="Y261" i="30"/>
  <c r="AO474" i="30"/>
  <c r="AM474" i="30"/>
  <c r="T346" i="30"/>
  <c r="AQ370" i="30"/>
  <c r="AR370" i="30" s="1"/>
  <c r="AE490" i="30"/>
  <c r="T490" i="30"/>
  <c r="AH348" i="30"/>
  <c r="AK266" i="30"/>
  <c r="R266" i="30"/>
  <c r="AH414" i="30"/>
  <c r="AF129" i="30"/>
  <c r="Z129" i="30"/>
  <c r="AM38" i="30"/>
  <c r="AJ365" i="30"/>
  <c r="AO210" i="30"/>
  <c r="AA210" i="30"/>
  <c r="AM210" i="30"/>
  <c r="AC219" i="30"/>
  <c r="AP432" i="30"/>
  <c r="X211" i="30"/>
  <c r="AG211" i="30"/>
  <c r="Z211" i="30"/>
  <c r="AK211" i="30"/>
  <c r="AO211" i="30"/>
  <c r="AL211" i="30"/>
  <c r="AA385" i="30"/>
  <c r="R319" i="30"/>
  <c r="Y158" i="30"/>
  <c r="AM431" i="30"/>
  <c r="AG377" i="30"/>
  <c r="AL377" i="30"/>
  <c r="AK449" i="30"/>
  <c r="AA449" i="30"/>
  <c r="AI449" i="30"/>
  <c r="R75" i="30"/>
  <c r="AI75" i="30"/>
  <c r="AH75" i="30"/>
  <c r="AE75" i="30"/>
  <c r="AJ75" i="30"/>
  <c r="Y75" i="30"/>
  <c r="AG75" i="30"/>
  <c r="S75" i="30"/>
  <c r="AO75" i="30"/>
  <c r="AC75" i="30"/>
  <c r="Z75" i="30"/>
  <c r="AF75" i="30"/>
  <c r="AL284" i="30"/>
  <c r="AE284" i="30"/>
  <c r="X378" i="30"/>
  <c r="S378" i="30"/>
  <c r="AL378" i="30"/>
  <c r="AO378" i="30"/>
  <c r="AM378" i="30"/>
  <c r="AB378" i="30"/>
  <c r="AP378" i="30"/>
  <c r="AJ378" i="30"/>
  <c r="Z209" i="30"/>
  <c r="W209" i="30"/>
  <c r="X209" i="30"/>
  <c r="U209" i="30"/>
  <c r="R379" i="30"/>
  <c r="AJ379" i="30"/>
  <c r="AN379" i="30"/>
  <c r="AL379" i="30"/>
  <c r="AP154" i="30"/>
  <c r="AM57" i="30"/>
  <c r="AB432" i="30"/>
  <c r="Z193" i="30"/>
  <c r="AO209" i="30"/>
  <c r="S244" i="30"/>
  <c r="AF401" i="30"/>
  <c r="R401" i="30"/>
  <c r="AL137" i="30"/>
  <c r="AK343" i="30"/>
  <c r="U294" i="30"/>
  <c r="AJ294" i="30"/>
  <c r="AK408" i="30"/>
  <c r="AD120" i="30"/>
  <c r="R423" i="30"/>
  <c r="AC467" i="30"/>
  <c r="AM312" i="30"/>
  <c r="U312" i="30"/>
  <c r="AN339" i="30"/>
  <c r="AL339" i="30"/>
  <c r="AA339" i="30"/>
  <c r="AE53" i="30"/>
  <c r="W53" i="30"/>
  <c r="AQ389" i="30"/>
  <c r="AR389" i="30" s="1"/>
  <c r="Z42" i="30"/>
  <c r="AJ171" i="30"/>
  <c r="AF395" i="30"/>
  <c r="Z219" i="30"/>
  <c r="AM149" i="30"/>
  <c r="AL323" i="30"/>
  <c r="AK257" i="30"/>
  <c r="AK486" i="30"/>
  <c r="AP305" i="30"/>
  <c r="AG305" i="30"/>
  <c r="AL67" i="30"/>
  <c r="R507" i="30"/>
  <c r="Y348" i="30"/>
  <c r="V348" i="30"/>
  <c r="R345" i="30"/>
  <c r="AE414" i="30"/>
  <c r="AM178" i="30"/>
  <c r="V38" i="30"/>
  <c r="AH365" i="30"/>
  <c r="Z172" i="30"/>
  <c r="AF172" i="30"/>
  <c r="AE172" i="30"/>
  <c r="W172" i="30"/>
  <c r="AO379" i="30"/>
  <c r="X385" i="30"/>
  <c r="T319" i="30"/>
  <c r="AN431" i="30"/>
  <c r="AE395" i="30"/>
  <c r="AM397" i="30"/>
  <c r="AL397" i="30"/>
  <c r="V397" i="30"/>
  <c r="AN397" i="30"/>
  <c r="AJ397" i="30"/>
  <c r="AI397" i="30"/>
  <c r="T397" i="30"/>
  <c r="X397" i="30"/>
  <c r="AD397" i="30"/>
  <c r="AE397" i="30"/>
  <c r="Y397" i="30"/>
  <c r="U397" i="30"/>
  <c r="AC88" i="30"/>
  <c r="AN88" i="30"/>
  <c r="AJ88" i="30"/>
  <c r="AD88" i="30"/>
  <c r="W88" i="30"/>
  <c r="X88" i="30"/>
  <c r="AL88" i="30"/>
  <c r="U88" i="30"/>
  <c r="V88" i="30"/>
  <c r="AG100" i="30"/>
  <c r="AN100" i="30"/>
  <c r="S100" i="30"/>
  <c r="AO100" i="30"/>
  <c r="X100" i="30"/>
  <c r="V100" i="30"/>
  <c r="AD100" i="30"/>
  <c r="AH100" i="30"/>
  <c r="AM65" i="30"/>
  <c r="T65" i="30"/>
  <c r="AO65" i="30"/>
  <c r="AI65" i="30"/>
  <c r="Y65" i="30"/>
  <c r="AB65" i="30"/>
  <c r="R65" i="30"/>
  <c r="AA65" i="30"/>
  <c r="AP65" i="30"/>
  <c r="AD65" i="30"/>
  <c r="V65" i="30"/>
  <c r="AH65" i="30"/>
  <c r="AF65" i="30"/>
  <c r="Z65" i="30"/>
  <c r="AG65" i="30"/>
  <c r="X65" i="30"/>
  <c r="AF240" i="30"/>
  <c r="AN240" i="30"/>
  <c r="R240" i="30"/>
  <c r="Z240" i="30"/>
  <c r="V240" i="30"/>
  <c r="AL240" i="30"/>
  <c r="AG240" i="30"/>
  <c r="AA240" i="30"/>
  <c r="AJ240" i="30"/>
  <c r="AC240" i="30"/>
  <c r="T240" i="30"/>
  <c r="AE240" i="30"/>
  <c r="AM240" i="30"/>
  <c r="W240" i="30"/>
  <c r="AP240" i="30"/>
  <c r="S240" i="30"/>
  <c r="Y240" i="30"/>
  <c r="U240" i="30"/>
  <c r="AO240" i="30"/>
  <c r="X240" i="30"/>
  <c r="AD240" i="30"/>
  <c r="AH240" i="30"/>
  <c r="AK240" i="30"/>
  <c r="AI240" i="30"/>
  <c r="AB240" i="30"/>
  <c r="W70" i="30"/>
  <c r="AG70" i="30"/>
  <c r="T70" i="30"/>
  <c r="AB234" i="30"/>
  <c r="Z234" i="30"/>
  <c r="AM130" i="30"/>
  <c r="U130" i="30"/>
  <c r="AB130" i="30"/>
  <c r="Y130" i="30"/>
  <c r="AD130" i="30"/>
  <c r="AA145" i="30"/>
  <c r="AD145" i="30"/>
  <c r="W145" i="30"/>
  <c r="Z145" i="30"/>
  <c r="AL186" i="30"/>
  <c r="Y186" i="30"/>
  <c r="AH186" i="30"/>
  <c r="AO186" i="30"/>
  <c r="AH83" i="30"/>
  <c r="R335" i="30"/>
  <c r="Y154" i="30"/>
  <c r="U512" i="30"/>
  <c r="AF512" i="30"/>
  <c r="AG206" i="30"/>
  <c r="AO206" i="30"/>
  <c r="AF70" i="30"/>
  <c r="AF335" i="30"/>
  <c r="Z154" i="30"/>
  <c r="X57" i="30"/>
  <c r="AD432" i="30"/>
  <c r="AK354" i="30"/>
  <c r="S193" i="30"/>
  <c r="AC209" i="30"/>
  <c r="AP244" i="30"/>
  <c r="AK280" i="30"/>
  <c r="R327" i="30"/>
  <c r="AK327" i="30"/>
  <c r="AK401" i="30"/>
  <c r="AI401" i="30"/>
  <c r="W383" i="30"/>
  <c r="AJ137" i="30"/>
  <c r="AC343" i="30"/>
  <c r="AH294" i="30"/>
  <c r="AK294" i="30"/>
  <c r="AF439" i="30"/>
  <c r="AE120" i="30"/>
  <c r="AH423" i="30"/>
  <c r="AJ423" i="30"/>
  <c r="V467" i="30"/>
  <c r="AC312" i="30"/>
  <c r="T312" i="30"/>
  <c r="AP53" i="30"/>
  <c r="AC186" i="30"/>
  <c r="AA42" i="30"/>
  <c r="AH171" i="30"/>
  <c r="AM219" i="30"/>
  <c r="AK149" i="30"/>
  <c r="Z323" i="30"/>
  <c r="X343" i="30"/>
  <c r="U301" i="30"/>
  <c r="V486" i="30"/>
  <c r="U305" i="30"/>
  <c r="AF305" i="30"/>
  <c r="AA67" i="30"/>
  <c r="S346" i="30"/>
  <c r="AP363" i="30"/>
  <c r="U490" i="30"/>
  <c r="AN416" i="30"/>
  <c r="S390" i="30"/>
  <c r="R390" i="30"/>
  <c r="W507" i="30"/>
  <c r="AI104" i="30"/>
  <c r="AC348" i="30"/>
  <c r="T348" i="30"/>
  <c r="X266" i="30"/>
  <c r="AC266" i="30"/>
  <c r="T313" i="30"/>
  <c r="Z345" i="30"/>
  <c r="W509" i="30"/>
  <c r="U509" i="30"/>
  <c r="AO509" i="30"/>
  <c r="X178" i="30"/>
  <c r="AI38" i="30"/>
  <c r="AG210" i="30"/>
  <c r="W46" i="30"/>
  <c r="AH211" i="30"/>
  <c r="X431" i="30"/>
  <c r="X312" i="30"/>
  <c r="X319" i="30"/>
  <c r="AJ257" i="30"/>
  <c r="AI489" i="30"/>
  <c r="AK489" i="30"/>
  <c r="AF489" i="30"/>
  <c r="AH489" i="30"/>
  <c r="Z397" i="30"/>
  <c r="AN279" i="30"/>
  <c r="R279" i="30"/>
  <c r="AK279" i="30"/>
  <c r="T279" i="30"/>
  <c r="AI279" i="30"/>
  <c r="W279" i="30"/>
  <c r="AG279" i="30"/>
  <c r="AA279" i="30"/>
  <c r="S279" i="30"/>
  <c r="AB279" i="30"/>
  <c r="AB70" i="30"/>
  <c r="Z335" i="30"/>
  <c r="AF57" i="30"/>
  <c r="U57" i="30"/>
  <c r="AO432" i="30"/>
  <c r="AJ209" i="30"/>
  <c r="AD244" i="30"/>
  <c r="AF383" i="30"/>
  <c r="T343" i="30"/>
  <c r="AP294" i="30"/>
  <c r="Z294" i="30"/>
  <c r="S294" i="30"/>
  <c r="AP408" i="30"/>
  <c r="S408" i="30"/>
  <c r="AL298" i="30"/>
  <c r="AP201" i="30"/>
  <c r="S290" i="30"/>
  <c r="AJ323" i="30"/>
  <c r="AM305" i="30"/>
  <c r="U67" i="30"/>
  <c r="Z354" i="30"/>
  <c r="AF408" i="30"/>
  <c r="AL416" i="30"/>
  <c r="AN507" i="30"/>
  <c r="V405" i="30"/>
  <c r="AP348" i="30"/>
  <c r="AI348" i="30"/>
  <c r="X414" i="30"/>
  <c r="V414" i="30"/>
  <c r="AG339" i="30"/>
  <c r="U178" i="30"/>
  <c r="AF38" i="30"/>
  <c r="U365" i="30"/>
  <c r="Y365" i="30"/>
  <c r="AD365" i="30"/>
  <c r="AB46" i="30"/>
  <c r="AI306" i="30"/>
  <c r="AP306" i="30"/>
  <c r="AE319" i="30"/>
  <c r="AH257" i="30"/>
  <c r="AP261" i="30"/>
  <c r="T431" i="30"/>
  <c r="Y431" i="30"/>
  <c r="U431" i="30"/>
  <c r="AI431" i="30"/>
  <c r="S431" i="30"/>
  <c r="AE431" i="30"/>
  <c r="R431" i="30"/>
  <c r="AL431" i="30"/>
  <c r="AD431" i="30"/>
  <c r="AI198" i="30"/>
  <c r="Y198" i="30"/>
  <c r="R198" i="30"/>
  <c r="AJ198" i="30"/>
  <c r="S198" i="30"/>
  <c r="AC468" i="30"/>
  <c r="AM468" i="30"/>
  <c r="AB468" i="30"/>
  <c r="AH468" i="30"/>
  <c r="AD468" i="30"/>
  <c r="S245" i="30"/>
  <c r="AP245" i="30"/>
  <c r="AB245" i="30"/>
  <c r="Y245" i="30"/>
  <c r="AM245" i="30"/>
  <c r="AO245" i="30"/>
  <c r="AA245" i="30"/>
  <c r="AL245" i="30"/>
  <c r="U245" i="30"/>
  <c r="AK245" i="30"/>
  <c r="W245" i="30"/>
  <c r="X245" i="30"/>
  <c r="AC335" i="30"/>
  <c r="AM317" i="30"/>
  <c r="AA317" i="30"/>
  <c r="R70" i="30"/>
  <c r="AK335" i="30"/>
  <c r="AE57" i="30"/>
  <c r="AJ57" i="30"/>
  <c r="S432" i="30"/>
  <c r="V90" i="30"/>
  <c r="V209" i="30"/>
  <c r="Z244" i="30"/>
  <c r="W137" i="30"/>
  <c r="R137" i="30"/>
  <c r="AM298" i="30"/>
  <c r="AM201" i="30"/>
  <c r="AF290" i="30"/>
  <c r="V274" i="30"/>
  <c r="AC491" i="30"/>
  <c r="AG130" i="30"/>
  <c r="T416" i="30"/>
  <c r="AC507" i="30"/>
  <c r="AM188" i="30"/>
  <c r="AB348" i="30"/>
  <c r="AO348" i="30"/>
  <c r="AH319" i="30"/>
  <c r="AO178" i="30"/>
  <c r="AI46" i="30"/>
  <c r="AJ317" i="30"/>
  <c r="AN385" i="30"/>
  <c r="AG385" i="30"/>
  <c r="AB385" i="30"/>
  <c r="AE385" i="30"/>
  <c r="Y385" i="30"/>
  <c r="AD385" i="30"/>
  <c r="W385" i="30"/>
  <c r="V298" i="30"/>
  <c r="AO331" i="30"/>
  <c r="AL331" i="30"/>
  <c r="AM331" i="30"/>
  <c r="X485" i="30"/>
  <c r="AM485" i="30"/>
  <c r="T485" i="30"/>
  <c r="AA485" i="30"/>
  <c r="AO464" i="30"/>
  <c r="AP464" i="30"/>
  <c r="AN464" i="30"/>
  <c r="AD464" i="30"/>
  <c r="S464" i="30"/>
  <c r="AI464" i="30"/>
  <c r="R464" i="30"/>
  <c r="X464" i="30"/>
  <c r="Z464" i="30"/>
  <c r="S57" i="30"/>
  <c r="X188" i="30"/>
  <c r="AD38" i="30"/>
  <c r="AJ38" i="30"/>
  <c r="AB38" i="30"/>
  <c r="AQ214" i="30"/>
  <c r="AR214" i="30" s="1"/>
  <c r="X46" i="30"/>
  <c r="AD317" i="30"/>
  <c r="AK395" i="30"/>
  <c r="T423" i="30"/>
  <c r="X130" i="30"/>
  <c r="AB319" i="30"/>
  <c r="AK319" i="30"/>
  <c r="AC319" i="30"/>
  <c r="AL319" i="30"/>
  <c r="V319" i="30"/>
  <c r="AA319" i="30"/>
  <c r="W319" i="30"/>
  <c r="AM319" i="30"/>
  <c r="AN319" i="30"/>
  <c r="AI319" i="30"/>
  <c r="AJ319" i="30"/>
  <c r="AJ298" i="30"/>
  <c r="Z83" i="30"/>
  <c r="Z257" i="30"/>
  <c r="AO257" i="30"/>
  <c r="AL257" i="30"/>
  <c r="AP257" i="30"/>
  <c r="S257" i="30"/>
  <c r="AC257" i="30"/>
  <c r="S261" i="30"/>
  <c r="AF261" i="30"/>
  <c r="AH261" i="30"/>
  <c r="V261" i="30"/>
  <c r="AI261" i="30"/>
  <c r="S397" i="30"/>
  <c r="AI141" i="30"/>
  <c r="S426" i="30"/>
  <c r="AO426" i="30"/>
  <c r="AJ426" i="30"/>
  <c r="Y426" i="30"/>
  <c r="AH426" i="30"/>
  <c r="AM426" i="30"/>
  <c r="X426" i="30"/>
  <c r="Z426" i="30"/>
  <c r="AG160" i="30"/>
  <c r="AN267" i="30"/>
  <c r="AK244" i="30"/>
  <c r="AG316" i="30"/>
  <c r="W304" i="30"/>
  <c r="Z498" i="30"/>
  <c r="AK466" i="30"/>
  <c r="AB111" i="30"/>
  <c r="U111" i="30"/>
  <c r="AP375" i="30"/>
  <c r="AL375" i="30"/>
  <c r="AM122" i="30"/>
  <c r="AP177" i="30"/>
  <c r="AI177" i="30"/>
  <c r="AD82" i="30"/>
  <c r="AH34" i="30"/>
  <c r="AG288" i="30"/>
  <c r="AE321" i="30"/>
  <c r="W328" i="30"/>
  <c r="AH163" i="30"/>
  <c r="AC367" i="30"/>
  <c r="AH282" i="30"/>
  <c r="R282" i="30"/>
  <c r="AB322" i="30"/>
  <c r="AB122" i="30"/>
  <c r="AD278" i="30"/>
  <c r="AC41" i="30"/>
  <c r="U224" i="30"/>
  <c r="U320" i="30"/>
  <c r="AH503" i="30"/>
  <c r="AN503" i="30"/>
  <c r="Z503" i="30"/>
  <c r="Y299" i="30"/>
  <c r="X256" i="30"/>
  <c r="T95" i="30"/>
  <c r="AQ237" i="30"/>
  <c r="AR237" i="30" s="1"/>
  <c r="AH227" i="30"/>
  <c r="Y227" i="30"/>
  <c r="U227" i="30"/>
  <c r="AH324" i="30"/>
  <c r="T392" i="30"/>
  <c r="AD77" i="30"/>
  <c r="AN224" i="30"/>
  <c r="X429" i="30"/>
  <c r="Y429" i="30"/>
  <c r="AG162" i="30"/>
  <c r="AK162" i="30"/>
  <c r="AM162" i="30"/>
  <c r="AI162" i="30"/>
  <c r="AN162" i="30"/>
  <c r="AO162" i="30"/>
  <c r="AE162" i="30"/>
  <c r="W251" i="30"/>
  <c r="AE251" i="30"/>
  <c r="Y251" i="30"/>
  <c r="AL251" i="30"/>
  <c r="AO140" i="30"/>
  <c r="Z140" i="30"/>
  <c r="AK457" i="30"/>
  <c r="AE457" i="30"/>
  <c r="AC254" i="30"/>
  <c r="AF125" i="30"/>
  <c r="AA125" i="30"/>
  <c r="V359" i="30"/>
  <c r="AG359" i="30"/>
  <c r="AH359" i="30"/>
  <c r="S359" i="30"/>
  <c r="AP41" i="30"/>
  <c r="AB108" i="30"/>
  <c r="AO181" i="30"/>
  <c r="W181" i="30"/>
  <c r="AG181" i="30"/>
  <c r="AK181" i="30"/>
  <c r="AJ181" i="30"/>
  <c r="V181" i="30"/>
  <c r="AA181" i="30"/>
  <c r="AI181" i="30"/>
  <c r="Z181" i="30"/>
  <c r="X181" i="30"/>
  <c r="AF181" i="30"/>
  <c r="AH181" i="30"/>
  <c r="AL181" i="30"/>
  <c r="AB181" i="30"/>
  <c r="R181" i="30"/>
  <c r="Y181" i="30"/>
  <c r="U181" i="30"/>
  <c r="AC181" i="30"/>
  <c r="AN181" i="30"/>
  <c r="AD181" i="30"/>
  <c r="AM181" i="30"/>
  <c r="AE181" i="30"/>
  <c r="AP181" i="30"/>
  <c r="S181" i="30"/>
  <c r="T181" i="30"/>
  <c r="V391" i="30"/>
  <c r="AG163" i="30"/>
  <c r="AL184" i="30"/>
  <c r="V157" i="30"/>
  <c r="U157" i="30"/>
  <c r="S157" i="30"/>
  <c r="AB316" i="30"/>
  <c r="AO304" i="30"/>
  <c r="AE98" i="30"/>
  <c r="X163" i="30"/>
  <c r="W498" i="30"/>
  <c r="AL315" i="30"/>
  <c r="AE436" i="30"/>
  <c r="AM500" i="30"/>
  <c r="X259" i="30"/>
  <c r="AI320" i="30"/>
  <c r="AJ225" i="30"/>
  <c r="AF225" i="30"/>
  <c r="AC466" i="30"/>
  <c r="AA466" i="30"/>
  <c r="X326" i="30"/>
  <c r="R326" i="30"/>
  <c r="Y326" i="30"/>
  <c r="AA111" i="30"/>
  <c r="AJ111" i="30"/>
  <c r="AN375" i="30"/>
  <c r="T375" i="30"/>
  <c r="AC421" i="30"/>
  <c r="AD282" i="30"/>
  <c r="AN229" i="30"/>
  <c r="AD235" i="30"/>
  <c r="T177" i="30"/>
  <c r="AK177" i="30"/>
  <c r="AB202" i="30"/>
  <c r="AB82" i="30"/>
  <c r="Z222" i="30"/>
  <c r="AC34" i="30"/>
  <c r="U360" i="30"/>
  <c r="AO163" i="30"/>
  <c r="R288" i="30"/>
  <c r="Y321" i="30"/>
  <c r="V328" i="30"/>
  <c r="AB199" i="30"/>
  <c r="R163" i="30"/>
  <c r="AK367" i="30"/>
  <c r="AA282" i="30"/>
  <c r="W282" i="30"/>
  <c r="AH303" i="30"/>
  <c r="AJ322" i="30"/>
  <c r="Y265" i="30"/>
  <c r="W122" i="30"/>
  <c r="AA147" i="30"/>
  <c r="AE229" i="30"/>
  <c r="AE150" i="30"/>
  <c r="T278" i="30"/>
  <c r="AG41" i="30"/>
  <c r="AL492" i="30"/>
  <c r="T241" i="30"/>
  <c r="AA320" i="30"/>
  <c r="AP424" i="30"/>
  <c r="AK503" i="30"/>
  <c r="AM503" i="30"/>
  <c r="W503" i="30"/>
  <c r="AO299" i="30"/>
  <c r="AH250" i="30"/>
  <c r="AF256" i="30"/>
  <c r="V256" i="30"/>
  <c r="AP95" i="30"/>
  <c r="X182" i="30"/>
  <c r="AD227" i="30"/>
  <c r="AP227" i="30"/>
  <c r="AE227" i="30"/>
  <c r="Z324" i="30"/>
  <c r="S392" i="30"/>
  <c r="W77" i="30"/>
  <c r="AQ341" i="30"/>
  <c r="AR341" i="30" s="1"/>
  <c r="W167" i="30"/>
  <c r="AH167" i="30"/>
  <c r="AL429" i="30"/>
  <c r="AP422" i="30"/>
  <c r="W162" i="30"/>
  <c r="U162" i="30"/>
  <c r="Z506" i="30"/>
  <c r="Y329" i="30"/>
  <c r="AB140" i="30"/>
  <c r="AK140" i="30"/>
  <c r="AE376" i="30"/>
  <c r="AD457" i="30"/>
  <c r="AH457" i="30"/>
  <c r="R254" i="30"/>
  <c r="V396" i="30"/>
  <c r="AK396" i="30"/>
  <c r="AH396" i="30"/>
  <c r="X396" i="30"/>
  <c r="U396" i="30"/>
  <c r="V125" i="30"/>
  <c r="Z108" i="30"/>
  <c r="AD229" i="30"/>
  <c r="AQ204" i="30"/>
  <c r="AR204" i="30" s="1"/>
  <c r="X152" i="30"/>
  <c r="AI122" i="30"/>
  <c r="U229" i="30"/>
  <c r="AI288" i="30"/>
  <c r="AI163" i="30"/>
  <c r="AB367" i="30"/>
  <c r="AB282" i="30"/>
  <c r="AI282" i="30"/>
  <c r="Y122" i="30"/>
  <c r="X229" i="30"/>
  <c r="AH278" i="30"/>
  <c r="U41" i="30"/>
  <c r="Z392" i="30"/>
  <c r="AP185" i="30"/>
  <c r="Y320" i="30"/>
  <c r="AO224" i="30"/>
  <c r="AA224" i="30"/>
  <c r="Y421" i="30"/>
  <c r="AJ95" i="30"/>
  <c r="AL182" i="30"/>
  <c r="W180" i="30"/>
  <c r="R392" i="30"/>
  <c r="R258" i="30"/>
  <c r="AF506" i="30"/>
  <c r="AB329" i="30"/>
  <c r="U140" i="30"/>
  <c r="V140" i="30"/>
  <c r="AN457" i="30"/>
  <c r="X254" i="30"/>
  <c r="AP393" i="30"/>
  <c r="AD125" i="30"/>
  <c r="AM125" i="30"/>
  <c r="AB125" i="30"/>
  <c r="T125" i="30"/>
  <c r="R125" i="30"/>
  <c r="Y125" i="30"/>
  <c r="AN125" i="30"/>
  <c r="S125" i="30"/>
  <c r="AC125" i="30"/>
  <c r="AG125" i="30"/>
  <c r="AQ128" i="30"/>
  <c r="AR128" i="30" s="1"/>
  <c r="AP413" i="30"/>
  <c r="AJ320" i="30"/>
  <c r="P386" i="30"/>
  <c r="AF386" i="30" s="1"/>
  <c r="AJ457" i="30"/>
  <c r="V457" i="30"/>
  <c r="AO457" i="30"/>
  <c r="T457" i="30"/>
  <c r="AB457" i="30"/>
  <c r="S457" i="30"/>
  <c r="AL457" i="30"/>
  <c r="AM457" i="30"/>
  <c r="AI457" i="30"/>
  <c r="W457" i="30"/>
  <c r="V98" i="30"/>
  <c r="AE108" i="30"/>
  <c r="AH108" i="30"/>
  <c r="T108" i="30"/>
  <c r="AA108" i="30"/>
  <c r="S108" i="30"/>
  <c r="W108" i="30"/>
  <c r="U108" i="30"/>
  <c r="AL108" i="30"/>
  <c r="AB304" i="30"/>
  <c r="AI466" i="30"/>
  <c r="R413" i="30"/>
  <c r="AE111" i="30"/>
  <c r="AF375" i="30"/>
  <c r="AE375" i="30"/>
  <c r="X316" i="30"/>
  <c r="S177" i="30"/>
  <c r="X98" i="30"/>
  <c r="Y411" i="30"/>
  <c r="AP288" i="30"/>
  <c r="AM163" i="30"/>
  <c r="Z163" i="30"/>
  <c r="AG282" i="30"/>
  <c r="AE282" i="30"/>
  <c r="AA322" i="30"/>
  <c r="S122" i="30"/>
  <c r="AH241" i="30"/>
  <c r="AP320" i="30"/>
  <c r="Z320" i="30"/>
  <c r="AA503" i="30"/>
  <c r="AP503" i="30"/>
  <c r="AL224" i="30"/>
  <c r="T413" i="30"/>
  <c r="AK250" i="30"/>
  <c r="AJ256" i="30"/>
  <c r="AM95" i="30"/>
  <c r="S221" i="30"/>
  <c r="AG63" i="30"/>
  <c r="AP182" i="30"/>
  <c r="AJ227" i="30"/>
  <c r="V227" i="30"/>
  <c r="X492" i="30"/>
  <c r="AO77" i="30"/>
  <c r="AB429" i="30"/>
  <c r="AH87" i="30"/>
  <c r="AM87" i="30"/>
  <c r="R87" i="30"/>
  <c r="AP162" i="30"/>
  <c r="AD162" i="30"/>
  <c r="T506" i="30"/>
  <c r="Z329" i="30"/>
  <c r="AL140" i="30"/>
  <c r="AM140" i="30"/>
  <c r="R376" i="30"/>
  <c r="V376" i="30"/>
  <c r="X376" i="30"/>
  <c r="Y376" i="30"/>
  <c r="AD376" i="30"/>
  <c r="S376" i="30"/>
  <c r="AN376" i="30"/>
  <c r="AP376" i="30"/>
  <c r="AG376" i="30"/>
  <c r="AL376" i="30"/>
  <c r="R457" i="30"/>
  <c r="AI254" i="30"/>
  <c r="AJ125" i="30"/>
  <c r="AP125" i="30"/>
  <c r="AE152" i="30"/>
  <c r="AJ411" i="30"/>
  <c r="AD458" i="30"/>
  <c r="AE184" i="30"/>
  <c r="W157" i="30"/>
  <c r="AN157" i="30"/>
  <c r="T36" i="30"/>
  <c r="AE391" i="30"/>
  <c r="W278" i="30"/>
  <c r="AA304" i="30"/>
  <c r="AA498" i="30"/>
  <c r="AO436" i="30"/>
  <c r="AA413" i="30"/>
  <c r="U259" i="30"/>
  <c r="AO225" i="30"/>
  <c r="S224" i="30"/>
  <c r="AN495" i="30"/>
  <c r="AG326" i="30"/>
  <c r="AK326" i="30"/>
  <c r="AE326" i="30"/>
  <c r="AK375" i="30"/>
  <c r="W375" i="30"/>
  <c r="AG99" i="30"/>
  <c r="AF177" i="30"/>
  <c r="W163" i="30"/>
  <c r="AN82" i="30"/>
  <c r="AM98" i="30"/>
  <c r="AC199" i="30"/>
  <c r="U163" i="30"/>
  <c r="AP282" i="30"/>
  <c r="AD411" i="30"/>
  <c r="AN322" i="30"/>
  <c r="AK122" i="30"/>
  <c r="Y150" i="30"/>
  <c r="S98" i="30"/>
  <c r="AD155" i="30"/>
  <c r="Z504" i="30"/>
  <c r="V241" i="30"/>
  <c r="W320" i="30"/>
  <c r="R320" i="30"/>
  <c r="AO79" i="30"/>
  <c r="W424" i="30"/>
  <c r="AI503" i="30"/>
  <c r="T503" i="30"/>
  <c r="AJ362" i="30"/>
  <c r="AN362" i="30"/>
  <c r="S256" i="30"/>
  <c r="AC422" i="30"/>
  <c r="AD182" i="30"/>
  <c r="W248" i="30"/>
  <c r="AO492" i="30"/>
  <c r="AO227" i="30"/>
  <c r="AG227" i="30"/>
  <c r="AM392" i="30"/>
  <c r="AF77" i="30"/>
  <c r="AJ429" i="30"/>
  <c r="Z429" i="30"/>
  <c r="U87" i="30"/>
  <c r="AD45" i="30"/>
  <c r="R162" i="30"/>
  <c r="Z162" i="30"/>
  <c r="AC406" i="30"/>
  <c r="AC251" i="30"/>
  <c r="W140" i="30"/>
  <c r="U376" i="30"/>
  <c r="AP457" i="30"/>
  <c r="AE254" i="30"/>
  <c r="AE125" i="30"/>
  <c r="W125" i="30"/>
  <c r="S166" i="30"/>
  <c r="U166" i="30"/>
  <c r="AE166" i="30"/>
  <c r="AP166" i="30"/>
  <c r="AC166" i="30"/>
  <c r="AK166" i="30"/>
  <c r="AA166" i="30"/>
  <c r="W288" i="30"/>
  <c r="AA288" i="30"/>
  <c r="AN506" i="30"/>
  <c r="S506" i="30"/>
  <c r="AK506" i="30"/>
  <c r="X506" i="30"/>
  <c r="AC329" i="30"/>
  <c r="AD329" i="30"/>
  <c r="T329" i="30"/>
  <c r="AH329" i="30"/>
  <c r="AH140" i="30"/>
  <c r="AJ140" i="30"/>
  <c r="AG140" i="30"/>
  <c r="Y140" i="30"/>
  <c r="S140" i="30"/>
  <c r="AP140" i="30"/>
  <c r="AA140" i="30"/>
  <c r="AF140" i="30"/>
  <c r="AC140" i="30"/>
  <c r="AE140" i="30"/>
  <c r="X457" i="30"/>
  <c r="U457" i="30"/>
  <c r="AN254" i="30"/>
  <c r="AA254" i="30"/>
  <c r="T254" i="30"/>
  <c r="AG254" i="30"/>
  <c r="AK254" i="30"/>
  <c r="AH254" i="30"/>
  <c r="Y254" i="30"/>
  <c r="AB254" i="30"/>
  <c r="AM108" i="30"/>
  <c r="AK296" i="30"/>
  <c r="AI296" i="30"/>
  <c r="P247" i="30"/>
  <c r="R247" i="30" s="1"/>
  <c r="T152" i="30"/>
  <c r="AN152" i="30"/>
  <c r="AA152" i="30"/>
  <c r="AM152" i="30"/>
  <c r="Y152" i="30"/>
  <c r="AC152" i="30"/>
  <c r="AO152" i="30"/>
  <c r="AK152" i="30"/>
  <c r="AF152" i="30"/>
  <c r="AG152" i="30"/>
  <c r="AB152" i="30"/>
  <c r="R152" i="30"/>
  <c r="AD152" i="30"/>
  <c r="AI152" i="30"/>
  <c r="Z152" i="30"/>
  <c r="S152" i="30"/>
  <c r="W152" i="30"/>
  <c r="AJ152" i="30"/>
  <c r="U152" i="30"/>
  <c r="AP152" i="30"/>
  <c r="V152" i="30"/>
  <c r="AL152" i="30"/>
  <c r="P276" i="30"/>
  <c r="AB276" i="30" s="1"/>
  <c r="U168" i="30"/>
  <c r="Z168" i="30"/>
  <c r="AD168" i="30"/>
  <c r="AM168" i="30"/>
  <c r="Y168" i="30"/>
  <c r="S168" i="30"/>
  <c r="AC168" i="30"/>
  <c r="AP168" i="30"/>
  <c r="X168" i="30"/>
  <c r="T168" i="30"/>
  <c r="R168" i="30"/>
  <c r="AL168" i="30"/>
  <c r="AE168" i="30"/>
  <c r="AB168" i="30"/>
  <c r="AN168" i="30"/>
  <c r="AK168" i="30"/>
  <c r="AO168" i="30"/>
  <c r="AG168" i="30"/>
  <c r="AD480" i="30"/>
  <c r="AA109" i="30"/>
  <c r="AA168" i="30"/>
  <c r="P121" i="30"/>
  <c r="AG121" i="30" s="1"/>
  <c r="AJ136" i="30"/>
  <c r="AL136" i="30"/>
  <c r="AD136" i="30"/>
  <c r="W136" i="30"/>
  <c r="AM136" i="30"/>
  <c r="AP136" i="30"/>
  <c r="AK136" i="30"/>
  <c r="AN136" i="30"/>
  <c r="AB136" i="30"/>
  <c r="AE136" i="30"/>
  <c r="W119" i="30"/>
  <c r="Z119" i="30"/>
  <c r="AK85" i="30"/>
  <c r="AP85" i="30"/>
  <c r="AF168" i="30"/>
  <c r="P173" i="30"/>
  <c r="Y173" i="30" s="1"/>
  <c r="Y136" i="30"/>
  <c r="P134" i="30"/>
  <c r="S134" i="30" s="1"/>
  <c r="X119" i="30"/>
  <c r="AL119" i="30"/>
  <c r="AO85" i="30"/>
  <c r="W109" i="30"/>
  <c r="V475" i="30"/>
  <c r="AL475" i="30"/>
  <c r="U197" i="30"/>
  <c r="Y197" i="30"/>
  <c r="AK197" i="30"/>
  <c r="AB371" i="30"/>
  <c r="W242" i="30"/>
  <c r="AH242" i="30"/>
  <c r="AL371" i="30"/>
  <c r="AN371" i="30"/>
  <c r="P49" i="30"/>
  <c r="R49" i="30" s="1"/>
  <c r="AC136" i="30"/>
  <c r="T119" i="30"/>
  <c r="AJ119" i="30"/>
  <c r="AD119" i="30"/>
  <c r="AJ85" i="30"/>
  <c r="W402" i="30"/>
  <c r="T402" i="30"/>
  <c r="AE471" i="30"/>
  <c r="U471" i="30"/>
  <c r="AL74" i="30"/>
  <c r="AF74" i="30"/>
  <c r="X109" i="30"/>
  <c r="U475" i="30"/>
  <c r="AE475" i="30"/>
  <c r="AF197" i="30"/>
  <c r="AE197" i="30"/>
  <c r="AD197" i="30"/>
  <c r="AK242" i="30"/>
  <c r="AC242" i="30"/>
  <c r="AG35" i="30"/>
  <c r="V35" i="30"/>
  <c r="AD371" i="30"/>
  <c r="AP371" i="30"/>
  <c r="AC49" i="30"/>
  <c r="AH192" i="30"/>
  <c r="V192" i="30"/>
  <c r="AL192" i="30"/>
  <c r="P143" i="30"/>
  <c r="AM143" i="30" s="1"/>
  <c r="S136" i="30"/>
  <c r="AH73" i="30"/>
  <c r="V73" i="30"/>
  <c r="U73" i="30"/>
  <c r="X73" i="30"/>
  <c r="AB73" i="30"/>
  <c r="AA73" i="30"/>
  <c r="Z73" i="30"/>
  <c r="AM73" i="30"/>
  <c r="AG73" i="30"/>
  <c r="AK73" i="30"/>
  <c r="AO135" i="30"/>
  <c r="AD135" i="30"/>
  <c r="AB135" i="30"/>
  <c r="AJ135" i="30"/>
  <c r="AC135" i="30"/>
  <c r="AG135" i="30"/>
  <c r="AE135" i="30"/>
  <c r="AM135" i="30"/>
  <c r="Y135" i="30"/>
  <c r="AK135" i="30"/>
  <c r="Z135" i="30"/>
  <c r="R135" i="30"/>
  <c r="AH135" i="30"/>
  <c r="W135" i="30"/>
  <c r="AP135" i="30"/>
  <c r="P165" i="30"/>
  <c r="AE165" i="30" s="1"/>
  <c r="AG72" i="30"/>
  <c r="AN72" i="30"/>
  <c r="S72" i="30"/>
  <c r="AL72" i="30"/>
  <c r="AO72" i="30"/>
  <c r="V72" i="30"/>
  <c r="AF72" i="30"/>
  <c r="Z72" i="30"/>
  <c r="AI72" i="30"/>
  <c r="X72" i="30"/>
  <c r="AK72" i="30"/>
  <c r="AE72" i="30"/>
  <c r="AB72" i="30"/>
  <c r="Y72" i="30"/>
  <c r="AA72" i="30"/>
  <c r="Z233" i="30"/>
  <c r="AG233" i="30"/>
  <c r="Y233" i="30"/>
  <c r="V233" i="30"/>
  <c r="T233" i="30"/>
  <c r="AP233" i="30"/>
  <c r="AE233" i="30"/>
  <c r="AK233" i="30"/>
  <c r="W233" i="30"/>
  <c r="R233" i="30"/>
  <c r="S233" i="30"/>
  <c r="X233" i="30"/>
  <c r="AF233" i="30"/>
  <c r="AA233" i="30"/>
  <c r="AH233" i="30"/>
  <c r="AM233" i="30"/>
  <c r="AF136" i="30"/>
  <c r="AE480" i="30"/>
  <c r="Z480" i="30"/>
  <c r="AB480" i="30"/>
  <c r="AC119" i="30"/>
  <c r="AA119" i="30"/>
  <c r="AF119" i="30"/>
  <c r="AA175" i="30"/>
  <c r="AF175" i="30"/>
  <c r="AD175" i="30"/>
  <c r="AM192" i="30"/>
  <c r="P239" i="30"/>
  <c r="AG239" i="30" s="1"/>
  <c r="S85" i="30"/>
  <c r="AL374" i="30"/>
  <c r="U109" i="30"/>
  <c r="T109" i="30"/>
  <c r="AM475" i="30"/>
  <c r="AC475" i="30"/>
  <c r="Z475" i="30"/>
  <c r="R197" i="30"/>
  <c r="AC197" i="30"/>
  <c r="AB197" i="30"/>
  <c r="AM242" i="30"/>
  <c r="AF371" i="30"/>
  <c r="AM371" i="30"/>
  <c r="V168" i="30"/>
  <c r="AQ262" i="30"/>
  <c r="AR262" i="30" s="1"/>
  <c r="W168" i="30"/>
  <c r="AJ168" i="30"/>
  <c r="T136" i="30"/>
  <c r="AI136" i="30"/>
  <c r="AP119" i="30"/>
  <c r="AG119" i="30"/>
  <c r="Y119" i="30"/>
  <c r="AL85" i="30"/>
  <c r="Z85" i="30"/>
  <c r="R353" i="30"/>
  <c r="AL353" i="30"/>
  <c r="W353" i="30"/>
  <c r="AC353" i="30"/>
  <c r="AI353" i="30"/>
  <c r="AG387" i="30"/>
  <c r="AB387" i="30"/>
  <c r="V164" i="30"/>
  <c r="AP164" i="30"/>
  <c r="U164" i="30"/>
  <c r="Y164" i="30"/>
  <c r="AK164" i="30"/>
  <c r="AF164" i="30"/>
  <c r="AM164" i="30"/>
  <c r="X164" i="30"/>
  <c r="AI164" i="30"/>
  <c r="AJ164" i="30"/>
  <c r="AH164" i="30"/>
  <c r="AG164" i="30"/>
  <c r="AN164" i="30"/>
  <c r="R164" i="30"/>
  <c r="AE164" i="30"/>
  <c r="S164" i="30"/>
  <c r="AL164" i="30"/>
  <c r="W164" i="30"/>
  <c r="Z113" i="30"/>
  <c r="U113" i="30"/>
  <c r="AN113" i="30"/>
  <c r="AJ113" i="30"/>
  <c r="T113" i="30"/>
  <c r="AP113" i="30"/>
  <c r="AM113" i="30"/>
  <c r="AE113" i="30"/>
  <c r="AC113" i="30"/>
  <c r="AG113" i="30"/>
  <c r="Y113" i="30"/>
  <c r="S113" i="30"/>
  <c r="S174" i="30"/>
  <c r="AF174" i="30"/>
  <c r="AC174" i="30"/>
  <c r="AK174" i="30"/>
  <c r="S265" i="30"/>
  <c r="AD265" i="30"/>
  <c r="W265" i="30"/>
  <c r="AM265" i="30"/>
  <c r="AH265" i="30"/>
  <c r="AQ394" i="30"/>
  <c r="AR394" i="30" s="1"/>
  <c r="U45" i="30"/>
  <c r="AK202" i="30"/>
  <c r="AF43" i="30"/>
  <c r="S43" i="30"/>
  <c r="T43" i="30"/>
  <c r="AJ43" i="30"/>
  <c r="AO43" i="30"/>
  <c r="AA43" i="30"/>
  <c r="AG43" i="30"/>
  <c r="X43" i="30"/>
  <c r="AK43" i="30"/>
  <c r="AI43" i="30"/>
  <c r="AD43" i="30"/>
  <c r="R43" i="30"/>
  <c r="V43" i="30"/>
  <c r="AL43" i="30"/>
  <c r="AE154" i="30"/>
  <c r="AO154" i="30"/>
  <c r="AH154" i="30"/>
  <c r="AD154" i="30"/>
  <c r="T206" i="30"/>
  <c r="AB90" i="30"/>
  <c r="Y90" i="30"/>
  <c r="AO244" i="30"/>
  <c r="AJ244" i="30"/>
  <c r="AL244" i="30"/>
  <c r="AN244" i="30"/>
  <c r="V244" i="30"/>
  <c r="U244" i="30"/>
  <c r="T244" i="30"/>
  <c r="R377" i="30"/>
  <c r="AL383" i="30"/>
  <c r="S513" i="30"/>
  <c r="Y353" i="30"/>
  <c r="Y437" i="30"/>
  <c r="T437" i="30"/>
  <c r="AJ439" i="30"/>
  <c r="AL439" i="30"/>
  <c r="AD439" i="30"/>
  <c r="AD387" i="30"/>
  <c r="Y387" i="30"/>
  <c r="AO188" i="30"/>
  <c r="AH188" i="30"/>
  <c r="AN467" i="30"/>
  <c r="AA467" i="30"/>
  <c r="AJ158" i="30"/>
  <c r="AE277" i="30"/>
  <c r="AJ277" i="30"/>
  <c r="W277" i="30"/>
  <c r="V277" i="30"/>
  <c r="AG277" i="30"/>
  <c r="Z277" i="30"/>
  <c r="AB277" i="30"/>
  <c r="AF277" i="30"/>
  <c r="AD277" i="30"/>
  <c r="AA277" i="30"/>
  <c r="S277" i="30"/>
  <c r="AN277" i="30"/>
  <c r="T277" i="30"/>
  <c r="AI277" i="30"/>
  <c r="AC277" i="30"/>
  <c r="AP277" i="30"/>
  <c r="AK277" i="30"/>
  <c r="AH277" i="30"/>
  <c r="AL277" i="30"/>
  <c r="X277" i="30"/>
  <c r="U277" i="30"/>
  <c r="Y277" i="30"/>
  <c r="R277" i="30"/>
  <c r="AM238" i="30"/>
  <c r="V238" i="30"/>
  <c r="Z238" i="30"/>
  <c r="AO238" i="30"/>
  <c r="T238" i="30"/>
  <c r="AE238" i="30"/>
  <c r="AC238" i="30"/>
  <c r="AG238" i="30"/>
  <c r="AN238" i="30"/>
  <c r="AF238" i="30"/>
  <c r="AL238" i="30"/>
  <c r="AB238" i="30"/>
  <c r="U238" i="30"/>
  <c r="W238" i="30"/>
  <c r="AD238" i="30"/>
  <c r="AJ238" i="30"/>
  <c r="S238" i="30"/>
  <c r="AA238" i="30"/>
  <c r="AK238" i="30"/>
  <c r="AI238" i="30"/>
  <c r="AH238" i="30"/>
  <c r="AD335" i="30"/>
  <c r="U154" i="30"/>
  <c r="AH40" i="30"/>
  <c r="AP202" i="30"/>
  <c r="U144" i="30"/>
  <c r="Y144" i="30"/>
  <c r="Z144" i="30"/>
  <c r="AF144" i="30"/>
  <c r="AM144" i="30"/>
  <c r="AE144" i="30"/>
  <c r="AP144" i="30"/>
  <c r="AK144" i="30"/>
  <c r="R144" i="30"/>
  <c r="AG144" i="30"/>
  <c r="T144" i="30"/>
  <c r="AI144" i="30"/>
  <c r="AJ144" i="30"/>
  <c r="X144" i="30"/>
  <c r="S219" i="30"/>
  <c r="AH219" i="30"/>
  <c r="V219" i="30"/>
  <c r="AA219" i="30"/>
  <c r="AJ219" i="30"/>
  <c r="AI219" i="30"/>
  <c r="R48" i="30"/>
  <c r="AK323" i="30"/>
  <c r="S323" i="30"/>
  <c r="AG323" i="30"/>
  <c r="AN323" i="30"/>
  <c r="AC323" i="30"/>
  <c r="AI323" i="30"/>
  <c r="AP323" i="30"/>
  <c r="AB323" i="30"/>
  <c r="AO323" i="30"/>
  <c r="W323" i="30"/>
  <c r="X323" i="30"/>
  <c r="R323" i="30"/>
  <c r="R274" i="30"/>
  <c r="AF118" i="30"/>
  <c r="AJ118" i="30"/>
  <c r="Z118" i="30"/>
  <c r="R118" i="30"/>
  <c r="AM118" i="30"/>
  <c r="AO118" i="30"/>
  <c r="AL118" i="30"/>
  <c r="T118" i="30"/>
  <c r="Z486" i="30"/>
  <c r="AF491" i="30"/>
  <c r="AB203" i="30"/>
  <c r="AM203" i="30"/>
  <c r="AN203" i="30"/>
  <c r="AC203" i="30"/>
  <c r="U203" i="30"/>
  <c r="Z203" i="30"/>
  <c r="V203" i="30"/>
  <c r="S203" i="30"/>
  <c r="AE203" i="30"/>
  <c r="AD203" i="30"/>
  <c r="X203" i="30"/>
  <c r="AG203" i="30"/>
  <c r="AK377" i="30"/>
  <c r="W474" i="30"/>
  <c r="AQ153" i="30"/>
  <c r="AR153" i="30" s="1"/>
  <c r="AI327" i="30"/>
  <c r="S363" i="30"/>
  <c r="AA433" i="30"/>
  <c r="AP377" i="30"/>
  <c r="AG490" i="30"/>
  <c r="AP490" i="30"/>
  <c r="X416" i="30"/>
  <c r="AC390" i="30"/>
  <c r="AA507" i="30"/>
  <c r="S507" i="30"/>
  <c r="AM507" i="30"/>
  <c r="AB507" i="30"/>
  <c r="Y507" i="30"/>
  <c r="AK507" i="30"/>
  <c r="AG507" i="30"/>
  <c r="AL507" i="30"/>
  <c r="AP507" i="30"/>
  <c r="Z507" i="30"/>
  <c r="AJ366" i="30"/>
  <c r="W366" i="30"/>
  <c r="AN366" i="30"/>
  <c r="U366" i="30"/>
  <c r="Z366" i="30"/>
  <c r="AL113" i="30"/>
  <c r="AM104" i="30"/>
  <c r="AL104" i="30"/>
  <c r="AJ104" i="30"/>
  <c r="AE345" i="30"/>
  <c r="AC345" i="30"/>
  <c r="T476" i="30"/>
  <c r="Y509" i="30"/>
  <c r="S357" i="30"/>
  <c r="AG357" i="30"/>
  <c r="AK357" i="30"/>
  <c r="W357" i="30"/>
  <c r="AI509" i="30"/>
  <c r="Z298" i="30"/>
  <c r="U43" i="30"/>
  <c r="W339" i="30"/>
  <c r="W129" i="30"/>
  <c r="AC137" i="30"/>
  <c r="S70" i="30"/>
  <c r="AO70" i="30"/>
  <c r="AB219" i="30"/>
  <c r="AL512" i="30"/>
  <c r="AQ116" i="30"/>
  <c r="AR116" i="30" s="1"/>
  <c r="AQ69" i="30"/>
  <c r="AR69" i="30" s="1"/>
  <c r="T84" i="30"/>
  <c r="AK84" i="30"/>
  <c r="AF84" i="30"/>
  <c r="AJ84" i="30"/>
  <c r="AD84" i="30"/>
  <c r="AO84" i="30"/>
  <c r="AG84" i="30"/>
  <c r="AA84" i="30"/>
  <c r="AI84" i="30"/>
  <c r="S84" i="30"/>
  <c r="AE84" i="30"/>
  <c r="R84" i="30"/>
  <c r="V84" i="30"/>
  <c r="W84" i="30"/>
  <c r="AH84" i="30"/>
  <c r="AC84" i="30"/>
  <c r="U84" i="30"/>
  <c r="AA46" i="30"/>
  <c r="AO46" i="30"/>
  <c r="S317" i="30"/>
  <c r="R317" i="30"/>
  <c r="AG381" i="30"/>
  <c r="AH381" i="30"/>
  <c r="AO381" i="30"/>
  <c r="AF381" i="30"/>
  <c r="AK381" i="30"/>
  <c r="AJ381" i="30"/>
  <c r="AD381" i="30"/>
  <c r="X381" i="30"/>
  <c r="AL381" i="30"/>
  <c r="S381" i="30"/>
  <c r="AC381" i="30"/>
  <c r="AM381" i="30"/>
  <c r="AE381" i="30"/>
  <c r="W354" i="30"/>
  <c r="AI232" i="30"/>
  <c r="X425" i="30"/>
  <c r="AD382" i="30"/>
  <c r="AC408" i="30"/>
  <c r="Y332" i="30"/>
  <c r="AM332" i="30"/>
  <c r="AO458" i="30"/>
  <c r="AG342" i="30"/>
  <c r="AO401" i="30"/>
  <c r="AD137" i="30"/>
  <c r="AD184" i="30"/>
  <c r="AC184" i="30"/>
  <c r="Y343" i="30"/>
  <c r="T306" i="30"/>
  <c r="AN130" i="30"/>
  <c r="AK130" i="30"/>
  <c r="AL130" i="30"/>
  <c r="S130" i="30"/>
  <c r="AJ130" i="30"/>
  <c r="AI361" i="30"/>
  <c r="AL361" i="30"/>
  <c r="AP361" i="30"/>
  <c r="AJ361" i="30"/>
  <c r="AE361" i="30"/>
  <c r="AH361" i="30"/>
  <c r="W361" i="30"/>
  <c r="X361" i="30"/>
  <c r="T361" i="30"/>
  <c r="AD361" i="30"/>
  <c r="AC361" i="30"/>
  <c r="AM361" i="30"/>
  <c r="R361" i="30"/>
  <c r="AO361" i="30"/>
  <c r="AK145" i="30"/>
  <c r="AA298" i="30"/>
  <c r="U158" i="30"/>
  <c r="AB37" i="30"/>
  <c r="U391" i="30"/>
  <c r="W335" i="30"/>
  <c r="S297" i="30"/>
  <c r="AG512" i="30"/>
  <c r="R206" i="30"/>
  <c r="AF289" i="30"/>
  <c r="AI289" i="30"/>
  <c r="S289" i="30"/>
  <c r="AN289" i="30"/>
  <c r="R289" i="30"/>
  <c r="T289" i="30"/>
  <c r="W289" i="30"/>
  <c r="AH289" i="30"/>
  <c r="AO289" i="30"/>
  <c r="AK289" i="30"/>
  <c r="R432" i="30"/>
  <c r="V498" i="30"/>
  <c r="T412" i="30"/>
  <c r="AE485" i="30"/>
  <c r="Y315" i="30"/>
  <c r="U500" i="30"/>
  <c r="AL500" i="30"/>
  <c r="AJ500" i="30"/>
  <c r="AF500" i="30"/>
  <c r="AN500" i="30"/>
  <c r="AP500" i="30"/>
  <c r="S500" i="30"/>
  <c r="AO500" i="30"/>
  <c r="T500" i="30"/>
  <c r="AA500" i="30"/>
  <c r="AD500" i="30"/>
  <c r="W500" i="30"/>
  <c r="Y259" i="30"/>
  <c r="AK513" i="30"/>
  <c r="T379" i="30"/>
  <c r="AF379" i="30"/>
  <c r="AB459" i="30"/>
  <c r="AD377" i="30"/>
  <c r="X111" i="30"/>
  <c r="AF111" i="30"/>
  <c r="AL111" i="30"/>
  <c r="AO111" i="30"/>
  <c r="AI111" i="30"/>
  <c r="AN297" i="30"/>
  <c r="AE297" i="30"/>
  <c r="AG124" i="30"/>
  <c r="AJ191" i="30"/>
  <c r="AI37" i="30"/>
  <c r="AI154" i="30"/>
  <c r="AC57" i="30"/>
  <c r="AH141" i="30"/>
  <c r="Z202" i="30"/>
  <c r="X174" i="30"/>
  <c r="AB174" i="30"/>
  <c r="W82" i="30"/>
  <c r="R294" i="30"/>
  <c r="AG334" i="30"/>
  <c r="T34" i="30"/>
  <c r="AL34" i="30"/>
  <c r="W427" i="30"/>
  <c r="AH360" i="30"/>
  <c r="AD360" i="30"/>
  <c r="AJ360" i="30"/>
  <c r="AB360" i="30"/>
  <c r="AO360" i="30"/>
  <c r="AM360" i="30"/>
  <c r="AC360" i="30"/>
  <c r="X360" i="30"/>
  <c r="T360" i="30"/>
  <c r="R360" i="30"/>
  <c r="P194" i="30"/>
  <c r="X194" i="30" s="1"/>
  <c r="AD343" i="30"/>
  <c r="AC244" i="30"/>
  <c r="Z286" i="30"/>
  <c r="AK88" i="30"/>
  <c r="AE88" i="30"/>
  <c r="AN212" i="30"/>
  <c r="AD212" i="30"/>
  <c r="S367" i="30"/>
  <c r="AE265" i="30"/>
  <c r="X303" i="30"/>
  <c r="AA303" i="30"/>
  <c r="S449" i="30"/>
  <c r="AN327" i="30"/>
  <c r="AP322" i="30"/>
  <c r="AN265" i="30"/>
  <c r="AL265" i="30"/>
  <c r="AL343" i="30"/>
  <c r="U100" i="30"/>
  <c r="AK100" i="30"/>
  <c r="AP76" i="30"/>
  <c r="W346" i="30"/>
  <c r="AC221" i="30"/>
  <c r="S339" i="30"/>
  <c r="Z170" i="30"/>
  <c r="W170" i="30"/>
  <c r="U170" i="30"/>
  <c r="Y41" i="30"/>
  <c r="AN41" i="30"/>
  <c r="AF416" i="30"/>
  <c r="U161" i="30"/>
  <c r="AD161" i="30"/>
  <c r="T345" i="30"/>
  <c r="T504" i="30"/>
  <c r="AO185" i="30"/>
  <c r="W185" i="30"/>
  <c r="AI130" i="30"/>
  <c r="AF327" i="30"/>
  <c r="V468" i="30"/>
  <c r="Z468" i="30"/>
  <c r="Y513" i="30"/>
  <c r="AE267" i="30"/>
  <c r="S267" i="30"/>
  <c r="U267" i="30"/>
  <c r="AH501" i="30"/>
  <c r="X501" i="30"/>
  <c r="AL501" i="30"/>
  <c r="AO501" i="30"/>
  <c r="AA501" i="30"/>
  <c r="V224" i="30"/>
  <c r="AH224" i="30"/>
  <c r="T224" i="30"/>
  <c r="AC224" i="30"/>
  <c r="AP224" i="30"/>
  <c r="AB224" i="30"/>
  <c r="Y224" i="30"/>
  <c r="Z299" i="30"/>
  <c r="AC413" i="30"/>
  <c r="W413" i="30"/>
  <c r="Z413" i="30"/>
  <c r="AI250" i="30"/>
  <c r="AA250" i="30"/>
  <c r="AE250" i="30"/>
  <c r="AD422" i="30"/>
  <c r="AG422" i="30"/>
  <c r="AE186" i="30"/>
  <c r="AA307" i="30"/>
  <c r="R339" i="30"/>
  <c r="AB170" i="30"/>
  <c r="AB512" i="30"/>
  <c r="U174" i="30"/>
  <c r="AN419" i="30"/>
  <c r="AO419" i="30"/>
  <c r="AC419" i="30"/>
  <c r="W419" i="30"/>
  <c r="AM419" i="30"/>
  <c r="T419" i="30"/>
  <c r="AI419" i="30"/>
  <c r="AG419" i="30"/>
  <c r="AJ419" i="30"/>
  <c r="AF419" i="30"/>
  <c r="U419" i="30"/>
  <c r="AL419" i="30"/>
  <c r="S419" i="30"/>
  <c r="X419" i="30"/>
  <c r="Z419" i="30"/>
  <c r="AK419" i="30"/>
  <c r="AA419" i="30"/>
  <c r="AE419" i="30"/>
  <c r="AG155" i="30"/>
  <c r="X377" i="30"/>
  <c r="AG378" i="30"/>
  <c r="Y182" i="30"/>
  <c r="V507" i="30"/>
  <c r="X441" i="30"/>
  <c r="AG390" i="30"/>
  <c r="AC180" i="30"/>
  <c r="AP426" i="30"/>
  <c r="AN452" i="30"/>
  <c r="Z452" i="30"/>
  <c r="AG452" i="30"/>
  <c r="Y452" i="30"/>
  <c r="V452" i="30"/>
  <c r="AP452" i="30"/>
  <c r="AE452" i="30"/>
  <c r="AF452" i="30"/>
  <c r="X452" i="30"/>
  <c r="AD452" i="30"/>
  <c r="AL270" i="30"/>
  <c r="S270" i="30"/>
  <c r="X324" i="30"/>
  <c r="W324" i="30"/>
  <c r="AK392" i="30"/>
  <c r="AP392" i="30"/>
  <c r="AA392" i="30"/>
  <c r="X392" i="30"/>
  <c r="AH392" i="30"/>
  <c r="AO392" i="30"/>
  <c r="AI392" i="30"/>
  <c r="AJ392" i="30"/>
  <c r="U392" i="30"/>
  <c r="AN424" i="30"/>
  <c r="S77" i="30"/>
  <c r="Z355" i="30"/>
  <c r="AL355" i="30"/>
  <c r="U355" i="30"/>
  <c r="AO355" i="30"/>
  <c r="R355" i="30"/>
  <c r="AK355" i="30"/>
  <c r="S355" i="30"/>
  <c r="Y355" i="30"/>
  <c r="AJ355" i="30"/>
  <c r="Y501" i="30"/>
  <c r="AD167" i="30"/>
  <c r="T167" i="30"/>
  <c r="U319" i="30"/>
  <c r="W258" i="30"/>
  <c r="AF357" i="30"/>
  <c r="AH45" i="30"/>
  <c r="AG45" i="30"/>
  <c r="AL188" i="30"/>
  <c r="AM150" i="30"/>
  <c r="AE34" i="30"/>
  <c r="AE406" i="30"/>
  <c r="U406" i="30"/>
  <c r="AN406" i="30"/>
  <c r="AF280" i="30"/>
  <c r="W506" i="30"/>
  <c r="AC506" i="30"/>
  <c r="AG353" i="30"/>
  <c r="AC471" i="30"/>
  <c r="AD471" i="30"/>
  <c r="X471" i="30"/>
  <c r="S251" i="30"/>
  <c r="AG251" i="30"/>
  <c r="AI251" i="30"/>
  <c r="V329" i="30"/>
  <c r="AI329" i="30"/>
  <c r="S329" i="30"/>
  <c r="W396" i="30"/>
  <c r="AE396" i="30"/>
  <c r="AF396" i="30"/>
  <c r="AH412" i="30"/>
  <c r="AO359" i="30"/>
  <c r="W359" i="30"/>
  <c r="U359" i="30"/>
  <c r="Z348" i="30"/>
  <c r="AB164" i="30"/>
  <c r="AL132" i="30"/>
  <c r="AF132" i="30"/>
  <c r="U132" i="30"/>
  <c r="V360" i="30"/>
  <c r="AG224" i="30"/>
  <c r="AH377" i="30"/>
  <c r="X424" i="30"/>
  <c r="AF337" i="30"/>
  <c r="Z337" i="30"/>
  <c r="Y337" i="30"/>
  <c r="S109" i="30"/>
  <c r="R109" i="30"/>
  <c r="AI109" i="30"/>
  <c r="AF339" i="30"/>
  <c r="AO108" i="30"/>
  <c r="AI108" i="30"/>
  <c r="AN108" i="30"/>
  <c r="AL497" i="30"/>
  <c r="AC497" i="30"/>
  <c r="AH497" i="30"/>
  <c r="T203" i="30"/>
  <c r="AC296" i="30"/>
  <c r="Y296" i="30"/>
  <c r="AJ296" i="30"/>
  <c r="U361" i="30"/>
  <c r="S242" i="30"/>
  <c r="AF242" i="30"/>
  <c r="AM277" i="30"/>
  <c r="AD289" i="30"/>
  <c r="AA383" i="30"/>
  <c r="AB383" i="30"/>
  <c r="AM383" i="30"/>
  <c r="AJ234" i="30"/>
  <c r="AP234" i="30"/>
  <c r="AF234" i="30"/>
  <c r="AI234" i="30"/>
  <c r="AN234" i="30"/>
  <c r="AA234" i="30"/>
  <c r="R234" i="30"/>
  <c r="AC234" i="30"/>
  <c r="X234" i="30"/>
  <c r="Y234" i="30"/>
  <c r="U234" i="30"/>
  <c r="T234" i="30"/>
  <c r="AL234" i="30"/>
  <c r="U513" i="30"/>
  <c r="X161" i="30"/>
  <c r="Z377" i="30"/>
  <c r="V185" i="30"/>
  <c r="T185" i="30"/>
  <c r="AD185" i="30"/>
  <c r="Z185" i="30"/>
  <c r="AI433" i="30"/>
  <c r="V433" i="30"/>
  <c r="AC433" i="30"/>
  <c r="AL433" i="30"/>
  <c r="AM433" i="30"/>
  <c r="X438" i="30"/>
  <c r="AH438" i="30"/>
  <c r="AC438" i="30"/>
  <c r="V438" i="30"/>
  <c r="U438" i="30"/>
  <c r="AK438" i="30"/>
  <c r="AI438" i="30"/>
  <c r="AF438" i="30"/>
  <c r="AG438" i="30"/>
  <c r="R438" i="30"/>
  <c r="AP438" i="30"/>
  <c r="AO438" i="30"/>
  <c r="S438" i="30"/>
  <c r="AP90" i="30"/>
  <c r="AH387" i="30"/>
  <c r="AF188" i="30"/>
  <c r="AI407" i="30"/>
  <c r="W407" i="30"/>
  <c r="AP407" i="30"/>
  <c r="AD407" i="30"/>
  <c r="V407" i="30"/>
  <c r="AE407" i="30"/>
  <c r="S407" i="30"/>
  <c r="AL407" i="30"/>
  <c r="U407" i="30"/>
  <c r="T407" i="30"/>
  <c r="AA407" i="30"/>
  <c r="AB407" i="30"/>
  <c r="AK407" i="30"/>
  <c r="AJ407" i="30"/>
  <c r="AG407" i="30"/>
  <c r="AF382" i="30"/>
  <c r="W113" i="30"/>
  <c r="AM345" i="30"/>
  <c r="R437" i="30"/>
  <c r="X158" i="30"/>
  <c r="Y43" i="30"/>
  <c r="AE206" i="30"/>
  <c r="AH46" i="30"/>
  <c r="U46" i="30"/>
  <c r="R46" i="30"/>
  <c r="AL46" i="30"/>
  <c r="T46" i="30"/>
  <c r="AJ46" i="30"/>
  <c r="AE46" i="30"/>
  <c r="AG46" i="30"/>
  <c r="AK232" i="30"/>
  <c r="U425" i="30"/>
  <c r="T270" i="30"/>
  <c r="AE332" i="30"/>
  <c r="V332" i="30"/>
  <c r="AK332" i="30"/>
  <c r="AN458" i="30"/>
  <c r="AC458" i="30"/>
  <c r="U458" i="30"/>
  <c r="AI458" i="30"/>
  <c r="AK458" i="30"/>
  <c r="X458" i="30"/>
  <c r="AM458" i="30"/>
  <c r="S458" i="30"/>
  <c r="AF342" i="30"/>
  <c r="S234" i="30"/>
  <c r="AG306" i="30"/>
  <c r="V387" i="30"/>
  <c r="Z45" i="30"/>
  <c r="AJ145" i="30"/>
  <c r="AB353" i="30"/>
  <c r="AE438" i="30"/>
  <c r="AI314" i="30"/>
  <c r="AP335" i="30"/>
  <c r="AE512" i="30"/>
  <c r="V57" i="30"/>
  <c r="AB206" i="30"/>
  <c r="AO433" i="30"/>
  <c r="T408" i="30"/>
  <c r="AD498" i="30"/>
  <c r="AN498" i="30"/>
  <c r="AM498" i="30"/>
  <c r="AP498" i="30"/>
  <c r="AL498" i="30"/>
  <c r="AC498" i="30"/>
  <c r="T498" i="30"/>
  <c r="AO498" i="30"/>
  <c r="S498" i="30"/>
  <c r="AK498" i="30"/>
  <c r="AB498" i="30"/>
  <c r="AH498" i="30"/>
  <c r="AO412" i="30"/>
  <c r="V485" i="30"/>
  <c r="W485" i="30"/>
  <c r="AF485" i="30"/>
  <c r="Y485" i="30"/>
  <c r="AN485" i="30"/>
  <c r="AI485" i="30"/>
  <c r="R485" i="30"/>
  <c r="AL485" i="30"/>
  <c r="AH485" i="30"/>
  <c r="AD485" i="30"/>
  <c r="AO485" i="30"/>
  <c r="AJ485" i="30"/>
  <c r="AG485" i="30"/>
  <c r="U485" i="30"/>
  <c r="AG315" i="30"/>
  <c r="U433" i="30"/>
  <c r="AH353" i="30"/>
  <c r="Z379" i="30"/>
  <c r="X379" i="30"/>
  <c r="W312" i="30"/>
  <c r="AM300" i="30"/>
  <c r="AK459" i="30"/>
  <c r="AC377" i="30"/>
  <c r="AG439" i="30"/>
  <c r="AD297" i="30"/>
  <c r="Y297" i="30"/>
  <c r="Y45" i="30"/>
  <c r="AD219" i="30"/>
  <c r="W220" i="30"/>
  <c r="AC220" i="30"/>
  <c r="X220" i="30"/>
  <c r="U220" i="30"/>
  <c r="AE220" i="30"/>
  <c r="AO220" i="30"/>
  <c r="AN220" i="30"/>
  <c r="R220" i="30"/>
  <c r="AL220" i="30"/>
  <c r="AH220" i="30"/>
  <c r="AA220" i="30"/>
  <c r="AJ220" i="30"/>
  <c r="AF220" i="30"/>
  <c r="AI220" i="30"/>
  <c r="AP220" i="30"/>
  <c r="V220" i="30"/>
  <c r="AG220" i="30"/>
  <c r="AK191" i="30"/>
  <c r="AH158" i="30"/>
  <c r="U37" i="30"/>
  <c r="U70" i="30"/>
  <c r="V512" i="30"/>
  <c r="AE202" i="30"/>
  <c r="Y174" i="30"/>
  <c r="AH174" i="30"/>
  <c r="AK222" i="30"/>
  <c r="AD222" i="30"/>
  <c r="W222" i="30"/>
  <c r="AP222" i="30"/>
  <c r="V222" i="30"/>
  <c r="S222" i="30"/>
  <c r="U222" i="30"/>
  <c r="AA222" i="30"/>
  <c r="AH222" i="30"/>
  <c r="AL222" i="30"/>
  <c r="R222" i="30"/>
  <c r="X222" i="30"/>
  <c r="AO34" i="30"/>
  <c r="AD34" i="30"/>
  <c r="AA408" i="30"/>
  <c r="AL280" i="30"/>
  <c r="U354" i="30"/>
  <c r="X321" i="30"/>
  <c r="AH321" i="30"/>
  <c r="AF321" i="30"/>
  <c r="AD321" i="30"/>
  <c r="AP321" i="30"/>
  <c r="AO321" i="30"/>
  <c r="AJ321" i="30"/>
  <c r="V321" i="30"/>
  <c r="Z321" i="30"/>
  <c r="AL321" i="30"/>
  <c r="AB321" i="30"/>
  <c r="T321" i="30"/>
  <c r="AK321" i="30"/>
  <c r="R321" i="30"/>
  <c r="AM328" i="30"/>
  <c r="AI328" i="30"/>
  <c r="AO328" i="30"/>
  <c r="AE328" i="30"/>
  <c r="S328" i="30"/>
  <c r="Z328" i="30"/>
  <c r="AN328" i="30"/>
  <c r="AB328" i="30"/>
  <c r="AF328" i="30"/>
  <c r="AL328" i="30"/>
  <c r="Y328" i="30"/>
  <c r="T88" i="30"/>
  <c r="Z88" i="30"/>
  <c r="AM88" i="30"/>
  <c r="AI88" i="30"/>
  <c r="W212" i="30"/>
  <c r="Y212" i="30"/>
  <c r="Z212" i="30"/>
  <c r="AI212" i="30"/>
  <c r="AA212" i="30"/>
  <c r="AC212" i="30"/>
  <c r="Z367" i="30"/>
  <c r="AP367" i="30"/>
  <c r="AN367" i="30"/>
  <c r="AO367" i="30"/>
  <c r="AE367" i="30"/>
  <c r="X367" i="30"/>
  <c r="AN303" i="30"/>
  <c r="AB303" i="30"/>
  <c r="AC303" i="30"/>
  <c r="AO303" i="30"/>
  <c r="S303" i="30"/>
  <c r="AI303" i="30"/>
  <c r="R449" i="30"/>
  <c r="AB265" i="30"/>
  <c r="R265" i="30"/>
  <c r="T513" i="30"/>
  <c r="AO387" i="30"/>
  <c r="AB188" i="30"/>
  <c r="V186" i="30"/>
  <c r="Z76" i="30"/>
  <c r="Y229" i="30"/>
  <c r="Z229" i="30"/>
  <c r="AH229" i="30"/>
  <c r="AA229" i="30"/>
  <c r="V229" i="30"/>
  <c r="AL229" i="30"/>
  <c r="W229" i="30"/>
  <c r="AO229" i="30"/>
  <c r="AH221" i="30"/>
  <c r="AO221" i="30"/>
  <c r="AK221" i="30"/>
  <c r="Z221" i="30"/>
  <c r="AI221" i="30"/>
  <c r="AD221" i="30"/>
  <c r="R221" i="30"/>
  <c r="X221" i="30"/>
  <c r="Y98" i="30"/>
  <c r="AL98" i="30"/>
  <c r="AC98" i="30"/>
  <c r="U98" i="30"/>
  <c r="AP98" i="30"/>
  <c r="R98" i="30"/>
  <c r="S41" i="30"/>
  <c r="X41" i="30"/>
  <c r="Y120" i="30"/>
  <c r="R161" i="30"/>
  <c r="V361" i="30"/>
  <c r="W504" i="30"/>
  <c r="R504" i="30"/>
  <c r="AD504" i="30"/>
  <c r="AF504" i="30"/>
  <c r="AK504" i="30"/>
  <c r="V504" i="30"/>
  <c r="Y504" i="30"/>
  <c r="AE504" i="30"/>
  <c r="AM427" i="30"/>
  <c r="X427" i="30"/>
  <c r="AJ427" i="30"/>
  <c r="AE427" i="30"/>
  <c r="V427" i="30"/>
  <c r="AB427" i="30"/>
  <c r="Y427" i="30"/>
  <c r="T427" i="30"/>
  <c r="AF427" i="30"/>
  <c r="AG427" i="30"/>
  <c r="AA427" i="30"/>
  <c r="AI185" i="30"/>
  <c r="AC185" i="30"/>
  <c r="AO327" i="30"/>
  <c r="X433" i="30"/>
  <c r="AE357" i="30"/>
  <c r="AA468" i="30"/>
  <c r="AF468" i="30"/>
  <c r="AF513" i="30"/>
  <c r="AA437" i="30"/>
  <c r="AL362" i="30"/>
  <c r="R362" i="30"/>
  <c r="AM362" i="30"/>
  <c r="AB362" i="30"/>
  <c r="V362" i="30"/>
  <c r="AB299" i="30"/>
  <c r="AP299" i="30"/>
  <c r="AJ299" i="30"/>
  <c r="AM299" i="30"/>
  <c r="S186" i="30"/>
  <c r="AM407" i="30"/>
  <c r="Z307" i="30"/>
  <c r="T37" i="30"/>
  <c r="AN280" i="30"/>
  <c r="AK70" i="30"/>
  <c r="V221" i="30"/>
  <c r="AN512" i="30"/>
  <c r="AK57" i="30"/>
  <c r="AH99" i="30"/>
  <c r="Y95" i="30"/>
  <c r="AN95" i="30"/>
  <c r="AI95" i="30"/>
  <c r="AO95" i="30"/>
  <c r="AF95" i="30"/>
  <c r="W95" i="30"/>
  <c r="AD95" i="30"/>
  <c r="AK95" i="30"/>
  <c r="V95" i="30"/>
  <c r="AO155" i="30"/>
  <c r="AC182" i="30"/>
  <c r="AO182" i="30"/>
  <c r="AB182" i="30"/>
  <c r="AI182" i="30"/>
  <c r="AF182" i="30"/>
  <c r="U182" i="30"/>
  <c r="AJ182" i="30"/>
  <c r="AM182" i="30"/>
  <c r="W182" i="30"/>
  <c r="AA182" i="30"/>
  <c r="AA441" i="30"/>
  <c r="AI248" i="30"/>
  <c r="T248" i="30"/>
  <c r="S248" i="30"/>
  <c r="AN248" i="30"/>
  <c r="AK248" i="30"/>
  <c r="AC248" i="30"/>
  <c r="X248" i="30"/>
  <c r="AE248" i="30"/>
  <c r="AB248" i="30"/>
  <c r="AF248" i="30"/>
  <c r="AL248" i="30"/>
  <c r="Z248" i="30"/>
  <c r="U321" i="30"/>
  <c r="AI180" i="30"/>
  <c r="Y408" i="30"/>
  <c r="R382" i="30"/>
  <c r="U270" i="30"/>
  <c r="AO270" i="30"/>
  <c r="AN324" i="30"/>
  <c r="AL324" i="30"/>
  <c r="AB449" i="30"/>
  <c r="AK300" i="30"/>
  <c r="AE77" i="30"/>
  <c r="Y77" i="30"/>
  <c r="V77" i="30"/>
  <c r="X77" i="30"/>
  <c r="AL77" i="30"/>
  <c r="AC77" i="30"/>
  <c r="AM408" i="30"/>
  <c r="S167" i="30"/>
  <c r="AF167" i="30"/>
  <c r="AB137" i="30"/>
  <c r="X258" i="30"/>
  <c r="V258" i="30"/>
  <c r="AL438" i="30"/>
  <c r="AB413" i="30"/>
  <c r="S45" i="30"/>
  <c r="P372" i="30"/>
  <c r="V372" i="30" s="1"/>
  <c r="T432" i="30"/>
  <c r="V406" i="30"/>
  <c r="W406" i="30"/>
  <c r="AH406" i="30"/>
  <c r="AM506" i="30"/>
  <c r="AP506" i="30"/>
  <c r="AI117" i="30"/>
  <c r="AF88" i="30"/>
  <c r="AL396" i="30"/>
  <c r="Z396" i="30"/>
  <c r="AP396" i="30"/>
  <c r="AA343" i="30"/>
  <c r="AG504" i="30"/>
  <c r="AE359" i="30"/>
  <c r="AL359" i="30"/>
  <c r="AC359" i="30"/>
  <c r="AH267" i="30"/>
  <c r="AH297" i="30"/>
  <c r="AA70" i="30"/>
  <c r="AD132" i="30"/>
  <c r="V132" i="30"/>
  <c r="AK320" i="30"/>
  <c r="AD507" i="30"/>
  <c r="Z43" i="30"/>
  <c r="AH172" i="30"/>
  <c r="AM296" i="30"/>
  <c r="W296" i="30"/>
  <c r="X296" i="30"/>
  <c r="Y36" i="30"/>
  <c r="AP108" i="30"/>
  <c r="W345" i="30"/>
  <c r="AD345" i="30"/>
  <c r="AG345" i="30"/>
  <c r="AH345" i="30"/>
  <c r="X437" i="30"/>
  <c r="Z382" i="30"/>
  <c r="W382" i="30"/>
  <c r="AC382" i="30"/>
  <c r="AO382" i="30"/>
  <c r="AB382" i="30"/>
  <c r="X382" i="30"/>
  <c r="AK382" i="30"/>
  <c r="AP382" i="30"/>
  <c r="T382" i="30"/>
  <c r="AP514" i="30"/>
  <c r="AO514" i="30"/>
  <c r="AL514" i="30"/>
  <c r="AC514" i="30"/>
  <c r="U514" i="30"/>
  <c r="S514" i="30"/>
  <c r="AH514" i="30"/>
  <c r="AA514" i="30"/>
  <c r="V514" i="30"/>
  <c r="AN514" i="30"/>
  <c r="AE514" i="30"/>
  <c r="AO281" i="30"/>
  <c r="Y281" i="30"/>
  <c r="AA281" i="30"/>
  <c r="V281" i="30"/>
  <c r="AI281" i="30"/>
  <c r="AD281" i="30"/>
  <c r="AM281" i="30"/>
  <c r="AJ281" i="30"/>
  <c r="U281" i="30"/>
  <c r="V161" i="30"/>
  <c r="AE161" i="30"/>
  <c r="AN161" i="30"/>
  <c r="AP161" i="30"/>
  <c r="AB161" i="30"/>
  <c r="AI161" i="30"/>
  <c r="S161" i="30"/>
  <c r="Z161" i="30"/>
  <c r="V45" i="30"/>
  <c r="T45" i="30"/>
  <c r="P126" i="30"/>
  <c r="AB126" i="30" s="1"/>
  <c r="AC228" i="30"/>
  <c r="AD228" i="30"/>
  <c r="AE228" i="30"/>
  <c r="S228" i="30"/>
  <c r="V228" i="30"/>
  <c r="T353" i="30"/>
  <c r="AE437" i="30"/>
  <c r="AC387" i="30"/>
  <c r="AF158" i="30"/>
  <c r="S158" i="30"/>
  <c r="X281" i="30"/>
  <c r="AQ373" i="30"/>
  <c r="AR373" i="30" s="1"/>
  <c r="AI486" i="30"/>
  <c r="AN486" i="30"/>
  <c r="AC486" i="30"/>
  <c r="S486" i="30"/>
  <c r="AH486" i="30"/>
  <c r="AM486" i="30"/>
  <c r="AD486" i="30"/>
  <c r="AJ486" i="30"/>
  <c r="AL486" i="30"/>
  <c r="W486" i="30"/>
  <c r="AG486" i="30"/>
  <c r="AE486" i="30"/>
  <c r="AP486" i="30"/>
  <c r="AD83" i="30"/>
  <c r="AE83" i="30"/>
  <c r="X83" i="30"/>
  <c r="AN83" i="30"/>
  <c r="AP83" i="30"/>
  <c r="AA83" i="30"/>
  <c r="AO83" i="30"/>
  <c r="AF83" i="30"/>
  <c r="AG83" i="30"/>
  <c r="S83" i="30"/>
  <c r="AJ83" i="30"/>
  <c r="AK83" i="30"/>
  <c r="T83" i="30"/>
  <c r="AI83" i="30"/>
  <c r="AJ154" i="30"/>
  <c r="AG174" i="30"/>
  <c r="Y228" i="30"/>
  <c r="Z387" i="30"/>
  <c r="AD164" i="30"/>
  <c r="Z473" i="30"/>
  <c r="AL473" i="30"/>
  <c r="X473" i="30"/>
  <c r="Y473" i="30"/>
  <c r="AF473" i="30"/>
  <c r="AN473" i="30"/>
  <c r="AE473" i="30"/>
  <c r="AJ473" i="30"/>
  <c r="AO473" i="30"/>
  <c r="W473" i="30"/>
  <c r="R473" i="30"/>
  <c r="AD473" i="30"/>
  <c r="AM473" i="30"/>
  <c r="AA473" i="30"/>
  <c r="S473" i="30"/>
  <c r="AB473" i="30"/>
  <c r="T473" i="30"/>
  <c r="AI473" i="30"/>
  <c r="AP473" i="30"/>
  <c r="U473" i="30"/>
  <c r="V473" i="30"/>
  <c r="AH473" i="30"/>
  <c r="AK473" i="30"/>
  <c r="AC473" i="30"/>
  <c r="AB43" i="30"/>
  <c r="S281" i="30"/>
  <c r="U486" i="30"/>
  <c r="AK314" i="30"/>
  <c r="Y407" i="30"/>
  <c r="AK67" i="30"/>
  <c r="AJ67" i="30"/>
  <c r="AP67" i="30"/>
  <c r="T67" i="30"/>
  <c r="Z67" i="30"/>
  <c r="AB67" i="30"/>
  <c r="AO67" i="30"/>
  <c r="S67" i="30"/>
  <c r="AN67" i="30"/>
  <c r="V67" i="30"/>
  <c r="Y67" i="30"/>
  <c r="AG67" i="30"/>
  <c r="W67" i="30"/>
  <c r="X67" i="30"/>
  <c r="AI67" i="30"/>
  <c r="AD67" i="30"/>
  <c r="AF67" i="30"/>
  <c r="X363" i="30"/>
  <c r="AO363" i="30"/>
  <c r="AN363" i="30"/>
  <c r="U363" i="30"/>
  <c r="AL363" i="30"/>
  <c r="AI363" i="30"/>
  <c r="AK363" i="30"/>
  <c r="V363" i="30"/>
  <c r="Y490" i="30"/>
  <c r="AC490" i="30"/>
  <c r="S490" i="30"/>
  <c r="AA490" i="30"/>
  <c r="V490" i="30"/>
  <c r="T390" i="30"/>
  <c r="AA390" i="30"/>
  <c r="AE390" i="30"/>
  <c r="U390" i="30"/>
  <c r="AF390" i="30"/>
  <c r="Y390" i="30"/>
  <c r="AP390" i="30"/>
  <c r="AB390" i="30"/>
  <c r="AO390" i="30"/>
  <c r="Z390" i="30"/>
  <c r="AM390" i="30"/>
  <c r="X390" i="30"/>
  <c r="AL390" i="30"/>
  <c r="AA113" i="30"/>
  <c r="AM167" i="30"/>
  <c r="T104" i="30"/>
  <c r="X104" i="30"/>
  <c r="AE104" i="30"/>
  <c r="S345" i="30"/>
  <c r="AF345" i="30"/>
  <c r="AJ258" i="30"/>
  <c r="AD476" i="30"/>
  <c r="AN509" i="30"/>
  <c r="X509" i="30"/>
  <c r="AP509" i="30"/>
  <c r="Y358" i="30"/>
  <c r="AF358" i="30"/>
  <c r="AK358" i="30"/>
  <c r="AI358" i="30"/>
  <c r="AP358" i="30"/>
  <c r="AB358" i="30"/>
  <c r="AA358" i="30"/>
  <c r="T358" i="30"/>
  <c r="AO358" i="30"/>
  <c r="AG358" i="30"/>
  <c r="Z358" i="30"/>
  <c r="V358" i="30"/>
  <c r="S358" i="30"/>
  <c r="AL358" i="30"/>
  <c r="AJ358" i="30"/>
  <c r="W358" i="30"/>
  <c r="AC358" i="30"/>
  <c r="R358" i="30"/>
  <c r="AE358" i="30"/>
  <c r="X358" i="30"/>
  <c r="AM358" i="30"/>
  <c r="AH358" i="30"/>
  <c r="AD358" i="30"/>
  <c r="U358" i="30"/>
  <c r="T158" i="30"/>
  <c r="Y129" i="30"/>
  <c r="X70" i="30"/>
  <c r="X335" i="30"/>
  <c r="Z206" i="30"/>
  <c r="U325" i="30"/>
  <c r="Y244" i="30"/>
  <c r="AK46" i="30"/>
  <c r="Z46" i="30"/>
  <c r="AI317" i="30"/>
  <c r="AC317" i="30"/>
  <c r="T315" i="30"/>
  <c r="AJ295" i="30"/>
  <c r="V295" i="30"/>
  <c r="AN295" i="30"/>
  <c r="AL295" i="30"/>
  <c r="AK295" i="30"/>
  <c r="AO295" i="30"/>
  <c r="AB295" i="30"/>
  <c r="AG295" i="30"/>
  <c r="AA295" i="30"/>
  <c r="Z295" i="30"/>
  <c r="T295" i="30"/>
  <c r="S295" i="30"/>
  <c r="U295" i="30"/>
  <c r="AE295" i="30"/>
  <c r="R295" i="30"/>
  <c r="X295" i="30"/>
  <c r="AD295" i="30"/>
  <c r="Y295" i="30"/>
  <c r="AQ81" i="30"/>
  <c r="AR81" i="30" s="1"/>
  <c r="AE232" i="30"/>
  <c r="AD425" i="30"/>
  <c r="Z514" i="30"/>
  <c r="AO280" i="30"/>
  <c r="AD332" i="30"/>
  <c r="AL332" i="30"/>
  <c r="AJ332" i="30"/>
  <c r="AP458" i="30"/>
  <c r="AE458" i="30"/>
  <c r="AO234" i="30"/>
  <c r="AG184" i="30"/>
  <c r="R184" i="30"/>
  <c r="AA184" i="30"/>
  <c r="U184" i="30"/>
  <c r="AI184" i="30"/>
  <c r="Z184" i="30"/>
  <c r="R513" i="30"/>
  <c r="AM306" i="30"/>
  <c r="AO437" i="30"/>
  <c r="Y383" i="30"/>
  <c r="AM411" i="30"/>
  <c r="AN188" i="30"/>
  <c r="AO145" i="30"/>
  <c r="AA438" i="30"/>
  <c r="AF281" i="30"/>
  <c r="V331" i="30"/>
  <c r="AF331" i="30"/>
  <c r="R331" i="30"/>
  <c r="W331" i="30"/>
  <c r="AH331" i="30"/>
  <c r="AB331" i="30"/>
  <c r="AG331" i="30"/>
  <c r="AA331" i="30"/>
  <c r="AK331" i="30"/>
  <c r="AN331" i="30"/>
  <c r="U331" i="30"/>
  <c r="S331" i="30"/>
  <c r="AJ331" i="30"/>
  <c r="AE331" i="30"/>
  <c r="T331" i="30"/>
  <c r="AP331" i="30"/>
  <c r="Z331" i="30"/>
  <c r="AJ335" i="30"/>
  <c r="AH512" i="30"/>
  <c r="R202" i="30"/>
  <c r="AC366" i="30"/>
  <c r="W244" i="30"/>
  <c r="AF377" i="30"/>
  <c r="U498" i="30"/>
  <c r="AD366" i="30"/>
  <c r="AO408" i="30"/>
  <c r="R412" i="30"/>
  <c r="AB485" i="30"/>
  <c r="AI209" i="30"/>
  <c r="AJ489" i="30"/>
  <c r="X489" i="30"/>
  <c r="AN489" i="30"/>
  <c r="Y489" i="30"/>
  <c r="AM489" i="30"/>
  <c r="AP489" i="30"/>
  <c r="S489" i="30"/>
  <c r="Z489" i="30"/>
  <c r="AA489" i="30"/>
  <c r="AB489" i="30"/>
  <c r="AO489" i="30"/>
  <c r="AE489" i="30"/>
  <c r="AG489" i="30"/>
  <c r="AM437" i="30"/>
  <c r="AQ115" i="30"/>
  <c r="AR115" i="30" s="1"/>
  <c r="Z130" i="30"/>
  <c r="AA259" i="30"/>
  <c r="W259" i="30"/>
  <c r="AI259" i="30"/>
  <c r="AN259" i="30"/>
  <c r="T259" i="30"/>
  <c r="S259" i="30"/>
  <c r="V259" i="30"/>
  <c r="AP137" i="30"/>
  <c r="AM353" i="30"/>
  <c r="AP379" i="30"/>
  <c r="AC379" i="30"/>
  <c r="U507" i="30"/>
  <c r="Y300" i="30"/>
  <c r="AF459" i="30"/>
  <c r="AB377" i="30"/>
  <c r="V297" i="30"/>
  <c r="AI297" i="30"/>
  <c r="AO339" i="30"/>
  <c r="AG37" i="30"/>
  <c r="AM83" i="30"/>
  <c r="AJ512" i="30"/>
  <c r="AO141" i="30"/>
  <c r="Y141" i="30"/>
  <c r="AC141" i="30"/>
  <c r="AL202" i="30"/>
  <c r="AJ174" i="30"/>
  <c r="AD174" i="30"/>
  <c r="T82" i="30"/>
  <c r="AF82" i="30"/>
  <c r="U82" i="30"/>
  <c r="Y82" i="30"/>
  <c r="X82" i="30"/>
  <c r="AO82" i="30"/>
  <c r="AL82" i="30"/>
  <c r="S99" i="30"/>
  <c r="Z334" i="30"/>
  <c r="X334" i="30"/>
  <c r="V334" i="30"/>
  <c r="AI334" i="30"/>
  <c r="AF334" i="30"/>
  <c r="AE334" i="30"/>
  <c r="U334" i="30"/>
  <c r="AC334" i="30"/>
  <c r="AO334" i="30"/>
  <c r="AA334" i="30"/>
  <c r="V34" i="30"/>
  <c r="W34" i="30"/>
  <c r="AL120" i="30"/>
  <c r="AH198" i="30"/>
  <c r="V198" i="30"/>
  <c r="AA198" i="30"/>
  <c r="X198" i="30"/>
  <c r="AK198" i="30"/>
  <c r="AP198" i="30"/>
  <c r="U198" i="30"/>
  <c r="AF198" i="30"/>
  <c r="AM198" i="30"/>
  <c r="W198" i="30"/>
  <c r="AE198" i="30"/>
  <c r="AN198" i="30"/>
  <c r="AB198" i="30"/>
  <c r="AL198" i="30"/>
  <c r="T328" i="30"/>
  <c r="T514" i="30"/>
  <c r="AP286" i="30"/>
  <c r="AH286" i="30"/>
  <c r="X286" i="30"/>
  <c r="AG286" i="30"/>
  <c r="W286" i="30"/>
  <c r="AO286" i="30"/>
  <c r="AF286" i="30"/>
  <c r="R286" i="30"/>
  <c r="AJ286" i="30"/>
  <c r="T286" i="30"/>
  <c r="AH88" i="30"/>
  <c r="AB88" i="30"/>
  <c r="AG212" i="30"/>
  <c r="T212" i="30"/>
  <c r="AF137" i="30"/>
  <c r="AG367" i="30"/>
  <c r="Z343" i="30"/>
  <c r="AL303" i="30"/>
  <c r="T449" i="30"/>
  <c r="AN449" i="30"/>
  <c r="Y322" i="30"/>
  <c r="AF322" i="30"/>
  <c r="T322" i="30"/>
  <c r="AL322" i="30"/>
  <c r="X265" i="30"/>
  <c r="U265" i="30"/>
  <c r="AE513" i="30"/>
  <c r="AB408" i="30"/>
  <c r="W186" i="30"/>
  <c r="AM100" i="30"/>
  <c r="R100" i="30"/>
  <c r="AA100" i="30"/>
  <c r="AE100" i="30"/>
  <c r="AP100" i="30"/>
  <c r="Z100" i="30"/>
  <c r="AL100" i="30"/>
  <c r="AD76" i="30"/>
  <c r="AL70" i="30"/>
  <c r="U408" i="30"/>
  <c r="AG154" i="30"/>
  <c r="AK206" i="30"/>
  <c r="AN155" i="30"/>
  <c r="Z155" i="30"/>
  <c r="AI155" i="30"/>
  <c r="R155" i="30"/>
  <c r="AJ155" i="30"/>
  <c r="Y155" i="30"/>
  <c r="X155" i="30"/>
  <c r="AC155" i="30"/>
  <c r="AE41" i="30"/>
  <c r="T41" i="30"/>
  <c r="T362" i="30"/>
  <c r="AC161" i="30"/>
  <c r="AM161" i="30"/>
  <c r="AP504" i="30"/>
  <c r="AH504" i="30"/>
  <c r="AH408" i="30"/>
  <c r="AJ185" i="30"/>
  <c r="X185" i="30"/>
  <c r="AD433" i="30"/>
  <c r="AP433" i="30"/>
  <c r="AB401" i="30"/>
  <c r="W468" i="30"/>
  <c r="AP468" i="30"/>
  <c r="AJ353" i="30"/>
  <c r="W299" i="30"/>
  <c r="U422" i="30"/>
  <c r="AK422" i="30"/>
  <c r="AE422" i="30"/>
  <c r="AD284" i="30"/>
  <c r="W284" i="30"/>
  <c r="AH284" i="30"/>
  <c r="X284" i="30"/>
  <c r="Y284" i="30"/>
  <c r="AB284" i="30"/>
  <c r="AP284" i="30"/>
  <c r="AM284" i="30"/>
  <c r="R284" i="30"/>
  <c r="AC284" i="30"/>
  <c r="V284" i="30"/>
  <c r="S284" i="30"/>
  <c r="AJ284" i="30"/>
  <c r="AI284" i="30"/>
  <c r="AG284" i="30"/>
  <c r="AK284" i="30"/>
  <c r="AO284" i="30"/>
  <c r="AA284" i="30"/>
  <c r="Z284" i="30"/>
  <c r="AO158" i="30"/>
  <c r="S307" i="30"/>
  <c r="AF124" i="30"/>
  <c r="X391" i="30"/>
  <c r="AD170" i="30"/>
  <c r="R83" i="30"/>
  <c r="AK141" i="30"/>
  <c r="AE158" i="30"/>
  <c r="AP99" i="30"/>
  <c r="AK48" i="30"/>
  <c r="R45" i="30"/>
  <c r="AF378" i="30"/>
  <c r="AD378" i="30"/>
  <c r="V378" i="30"/>
  <c r="AE378" i="30"/>
  <c r="U378" i="30"/>
  <c r="AI378" i="30"/>
  <c r="R378" i="30"/>
  <c r="AH378" i="30"/>
  <c r="AN378" i="30"/>
  <c r="W378" i="30"/>
  <c r="AC378" i="30"/>
  <c r="R182" i="30"/>
  <c r="AC441" i="30"/>
  <c r="AJ248" i="30"/>
  <c r="S314" i="30"/>
  <c r="AL180" i="30"/>
  <c r="AE130" i="30"/>
  <c r="AG361" i="30"/>
  <c r="AA377" i="30"/>
  <c r="AA270" i="30"/>
  <c r="W270" i="30"/>
  <c r="AM209" i="30"/>
  <c r="AB324" i="30"/>
  <c r="AJ324" i="30"/>
  <c r="AJ449" i="30"/>
  <c r="AN377" i="30"/>
  <c r="V265" i="30"/>
  <c r="AB77" i="30"/>
  <c r="AP77" i="30"/>
  <c r="AI513" i="30"/>
  <c r="AI362" i="30"/>
  <c r="AD299" i="30"/>
  <c r="AE167" i="30"/>
  <c r="AG167" i="30"/>
  <c r="Y188" i="30"/>
  <c r="AB258" i="30"/>
  <c r="AO258" i="30"/>
  <c r="T438" i="30"/>
  <c r="P430" i="30"/>
  <c r="U430" i="30" s="1"/>
  <c r="AA45" i="30"/>
  <c r="AK45" i="30"/>
  <c r="AI357" i="30"/>
  <c r="AQ64" i="30"/>
  <c r="AR64" i="30" s="1"/>
  <c r="AF406" i="30"/>
  <c r="T406" i="30"/>
  <c r="AM406" i="30"/>
  <c r="AI500" i="30"/>
  <c r="AI506" i="30"/>
  <c r="AB506" i="30"/>
  <c r="AN390" i="30"/>
  <c r="AB471" i="30"/>
  <c r="T471" i="30"/>
  <c r="AF471" i="30"/>
  <c r="AA251" i="30"/>
  <c r="AD251" i="30"/>
  <c r="AJ251" i="30"/>
  <c r="AO329" i="30"/>
  <c r="AL329" i="30"/>
  <c r="AA329" i="30"/>
  <c r="X512" i="30"/>
  <c r="R396" i="30"/>
  <c r="T396" i="30"/>
  <c r="Y396" i="30"/>
  <c r="AI186" i="30"/>
  <c r="AH427" i="30"/>
  <c r="Y359" i="30"/>
  <c r="AD359" i="30"/>
  <c r="AM359" i="30"/>
  <c r="R188" i="30"/>
  <c r="W235" i="30"/>
  <c r="AK132" i="30"/>
  <c r="S132" i="30"/>
  <c r="AP132" i="30"/>
  <c r="S321" i="30"/>
  <c r="AA327" i="30"/>
  <c r="AN251" i="30"/>
  <c r="AA244" i="30"/>
  <c r="AF259" i="30"/>
  <c r="AA296" i="30"/>
  <c r="AL296" i="30"/>
  <c r="AB296" i="30"/>
  <c r="R514" i="30"/>
  <c r="AK139" i="30"/>
  <c r="AB475" i="30"/>
  <c r="AH274" i="30"/>
  <c r="AC274" i="30"/>
  <c r="AB274" i="30"/>
  <c r="AN274" i="30"/>
  <c r="S274" i="30"/>
  <c r="AK274" i="30"/>
  <c r="AP274" i="30"/>
  <c r="Y274" i="30"/>
  <c r="AI274" i="30"/>
  <c r="T274" i="30"/>
  <c r="AD274" i="30"/>
  <c r="AE274" i="30"/>
  <c r="X274" i="30"/>
  <c r="W274" i="30"/>
  <c r="Z274" i="30"/>
  <c r="AO274" i="30"/>
  <c r="AG274" i="30"/>
  <c r="AH502" i="30"/>
  <c r="U502" i="30"/>
  <c r="T502" i="30"/>
  <c r="AP502" i="30"/>
  <c r="V502" i="30"/>
  <c r="AN502" i="30"/>
  <c r="AI502" i="30"/>
  <c r="AK502" i="30"/>
  <c r="AG502" i="30"/>
  <c r="AC502" i="30"/>
  <c r="Y502" i="30"/>
  <c r="R502" i="30"/>
  <c r="AA502" i="30"/>
  <c r="X502" i="30"/>
  <c r="AM502" i="30"/>
  <c r="AO502" i="30"/>
  <c r="AL502" i="30"/>
  <c r="AF502" i="30"/>
  <c r="S502" i="30"/>
  <c r="AH332" i="30"/>
  <c r="S342" i="30"/>
  <c r="AC342" i="30"/>
  <c r="U342" i="30"/>
  <c r="X342" i="30"/>
  <c r="AI342" i="30"/>
  <c r="AB342" i="30"/>
  <c r="AE342" i="30"/>
  <c r="AJ342" i="30"/>
  <c r="Y342" i="30"/>
  <c r="Z342" i="30"/>
  <c r="AH342" i="30"/>
  <c r="AD342" i="30"/>
  <c r="AL342" i="30"/>
  <c r="W342" i="30"/>
  <c r="T342" i="30"/>
  <c r="AN342" i="30"/>
  <c r="R315" i="30"/>
  <c r="W315" i="30"/>
  <c r="X315" i="30"/>
  <c r="AB315" i="30"/>
  <c r="AC315" i="30"/>
  <c r="U315" i="30"/>
  <c r="AP315" i="30"/>
  <c r="AO315" i="30"/>
  <c r="S315" i="30"/>
  <c r="AJ315" i="30"/>
  <c r="AM315" i="30"/>
  <c r="AE353" i="30"/>
  <c r="Z90" i="30"/>
  <c r="AK353" i="30"/>
  <c r="AP383" i="30"/>
  <c r="AI383" i="30"/>
  <c r="AH513" i="30"/>
  <c r="U437" i="30"/>
  <c r="AG202" i="30"/>
  <c r="AJ491" i="30"/>
  <c r="AK491" i="30"/>
  <c r="T491" i="30"/>
  <c r="AM491" i="30"/>
  <c r="AA491" i="30"/>
  <c r="S491" i="30"/>
  <c r="V491" i="30"/>
  <c r="W491" i="30"/>
  <c r="AN491" i="30"/>
  <c r="U491" i="30"/>
  <c r="Y491" i="30"/>
  <c r="AG491" i="30"/>
  <c r="AL491" i="30"/>
  <c r="AB491" i="30"/>
  <c r="AP491" i="30"/>
  <c r="AE491" i="30"/>
  <c r="R491" i="30"/>
  <c r="AI491" i="30"/>
  <c r="AJ206" i="30"/>
  <c r="AM90" i="30"/>
  <c r="V113" i="30"/>
  <c r="AO513" i="30"/>
  <c r="AB437" i="30"/>
  <c r="AK439" i="30"/>
  <c r="T188" i="30"/>
  <c r="AJ273" i="30"/>
  <c r="AF273" i="30"/>
  <c r="AH273" i="30"/>
  <c r="AI273" i="30"/>
  <c r="AL273" i="30"/>
  <c r="AM273" i="30"/>
  <c r="Z273" i="30"/>
  <c r="AG273" i="30"/>
  <c r="AO273" i="30"/>
  <c r="AK273" i="30"/>
  <c r="R273" i="30"/>
  <c r="T273" i="30"/>
  <c r="AA273" i="30"/>
  <c r="U273" i="30"/>
  <c r="AP273" i="30"/>
  <c r="AC273" i="30"/>
  <c r="AN273" i="30"/>
  <c r="AE273" i="30"/>
  <c r="Y273" i="30"/>
  <c r="AN154" i="30"/>
  <c r="X40" i="30"/>
  <c r="AQ61" i="30"/>
  <c r="AR61" i="30" s="1"/>
  <c r="AE171" i="30"/>
  <c r="AO171" i="30"/>
  <c r="AL171" i="30"/>
  <c r="S171" i="30"/>
  <c r="AI171" i="30"/>
  <c r="T171" i="30"/>
  <c r="W171" i="30"/>
  <c r="V171" i="30"/>
  <c r="AN171" i="30"/>
  <c r="AF171" i="30"/>
  <c r="AG171" i="30"/>
  <c r="U171" i="30"/>
  <c r="AC171" i="30"/>
  <c r="AA171" i="30"/>
  <c r="AK171" i="30"/>
  <c r="Y171" i="30"/>
  <c r="X171" i="30"/>
  <c r="R171" i="30"/>
  <c r="AB171" i="30"/>
  <c r="AM382" i="30"/>
  <c r="R281" i="30"/>
  <c r="AF154" i="30"/>
  <c r="AB57" i="30"/>
  <c r="AN206" i="30"/>
  <c r="AJ432" i="30"/>
  <c r="AH90" i="30"/>
  <c r="AA354" i="30"/>
  <c r="AA193" i="30"/>
  <c r="AL209" i="30"/>
  <c r="AN383" i="30"/>
  <c r="V137" i="30"/>
  <c r="AN343" i="30"/>
  <c r="AO353" i="30"/>
  <c r="AK437" i="30"/>
  <c r="AI437" i="30"/>
  <c r="Z188" i="30"/>
  <c r="Y467" i="30"/>
  <c r="AB312" i="30"/>
  <c r="Z164" i="30"/>
  <c r="AO164" i="30"/>
  <c r="AN42" i="30"/>
  <c r="AL281" i="30"/>
  <c r="AI201" i="30"/>
  <c r="AN201" i="30"/>
  <c r="T201" i="30"/>
  <c r="R201" i="30"/>
  <c r="AB201" i="30"/>
  <c r="S201" i="30"/>
  <c r="AD201" i="30"/>
  <c r="Y201" i="30"/>
  <c r="AO201" i="30"/>
  <c r="U201" i="30"/>
  <c r="AH201" i="30"/>
  <c r="AC201" i="30"/>
  <c r="AA201" i="30"/>
  <c r="AG201" i="30"/>
  <c r="Z201" i="30"/>
  <c r="X201" i="30"/>
  <c r="AE201" i="30"/>
  <c r="AJ201" i="30"/>
  <c r="W201" i="30"/>
  <c r="V201" i="30"/>
  <c r="AL201" i="30"/>
  <c r="AK201" i="30"/>
  <c r="AJ309" i="30"/>
  <c r="AB339" i="30"/>
  <c r="AB40" i="30"/>
  <c r="V40" i="30"/>
  <c r="AH144" i="30"/>
  <c r="U219" i="30"/>
  <c r="AH325" i="30"/>
  <c r="AJ149" i="30"/>
  <c r="AH323" i="30"/>
  <c r="AF323" i="30"/>
  <c r="U274" i="30"/>
  <c r="AA118" i="30"/>
  <c r="AD118" i="30"/>
  <c r="AC301" i="30"/>
  <c r="AP301" i="30"/>
  <c r="R301" i="30"/>
  <c r="S301" i="30"/>
  <c r="V301" i="30"/>
  <c r="T301" i="30"/>
  <c r="AI301" i="30"/>
  <c r="AL301" i="30"/>
  <c r="AM301" i="30"/>
  <c r="AM469" i="30"/>
  <c r="Z469" i="30"/>
  <c r="AA469" i="30"/>
  <c r="AC469" i="30"/>
  <c r="T469" i="30"/>
  <c r="AB469" i="30"/>
  <c r="R469" i="30"/>
  <c r="AH469" i="30"/>
  <c r="AE469" i="30"/>
  <c r="X469" i="30"/>
  <c r="W469" i="30"/>
  <c r="AN469" i="30"/>
  <c r="AL469" i="30"/>
  <c r="AA486" i="30"/>
  <c r="AC407" i="30"/>
  <c r="AE502" i="30"/>
  <c r="X491" i="30"/>
  <c r="AO407" i="30"/>
  <c r="AH67" i="30"/>
  <c r="AM180" i="30"/>
  <c r="AJ514" i="30"/>
  <c r="AO203" i="30"/>
  <c r="AP228" i="30"/>
  <c r="AO346" i="30"/>
  <c r="Y363" i="30"/>
  <c r="AD363" i="30"/>
  <c r="AH472" i="30"/>
  <c r="AH228" i="30"/>
  <c r="AO343" i="30"/>
  <c r="AK490" i="30"/>
  <c r="AN490" i="30"/>
  <c r="AC383" i="30"/>
  <c r="W120" i="30"/>
  <c r="AE507" i="30"/>
  <c r="Y366" i="30"/>
  <c r="Y405" i="30"/>
  <c r="AC405" i="30"/>
  <c r="AB405" i="30"/>
  <c r="X405" i="30"/>
  <c r="AJ405" i="30"/>
  <c r="AE405" i="30"/>
  <c r="Z405" i="30"/>
  <c r="AF405" i="30"/>
  <c r="T405" i="30"/>
  <c r="AI405" i="30"/>
  <c r="AM405" i="30"/>
  <c r="AD405" i="30"/>
  <c r="AH405" i="30"/>
  <c r="AL405" i="30"/>
  <c r="AO405" i="30"/>
  <c r="AA405" i="30"/>
  <c r="R405" i="30"/>
  <c r="U405" i="30"/>
  <c r="AK405" i="30"/>
  <c r="AP405" i="30"/>
  <c r="S405" i="30"/>
  <c r="AN405" i="30"/>
  <c r="AG405" i="30"/>
  <c r="R113" i="30"/>
  <c r="AI408" i="30"/>
  <c r="AC104" i="30"/>
  <c r="U104" i="30"/>
  <c r="Y104" i="30"/>
  <c r="AA348" i="30"/>
  <c r="AD348" i="30"/>
  <c r="AL266" i="30"/>
  <c r="AD266" i="30"/>
  <c r="AO266" i="30"/>
  <c r="AN266" i="30"/>
  <c r="AK313" i="30"/>
  <c r="AJ345" i="30"/>
  <c r="AP345" i="30"/>
  <c r="S258" i="30"/>
  <c r="AC414" i="30"/>
  <c r="Z414" i="30"/>
  <c r="S414" i="30"/>
  <c r="AI414" i="30"/>
  <c r="U414" i="30"/>
  <c r="AK414" i="30"/>
  <c r="AA414" i="30"/>
  <c r="AB414" i="30"/>
  <c r="AF414" i="30"/>
  <c r="AO414" i="30"/>
  <c r="Y414" i="30"/>
  <c r="W414" i="30"/>
  <c r="AP414" i="30"/>
  <c r="AN414" i="30"/>
  <c r="AM414" i="30"/>
  <c r="Z476" i="30"/>
  <c r="U357" i="30"/>
  <c r="AD357" i="30"/>
  <c r="V509" i="30"/>
  <c r="AE509" i="30"/>
  <c r="AP158" i="30"/>
  <c r="AN178" i="30"/>
  <c r="W178" i="30"/>
  <c r="AD178" i="30"/>
  <c r="AI178" i="30"/>
  <c r="T178" i="30"/>
  <c r="AA178" i="30"/>
  <c r="V178" i="30"/>
  <c r="AK178" i="30"/>
  <c r="AL178" i="30"/>
  <c r="AG178" i="30"/>
  <c r="AJ178" i="30"/>
  <c r="AH178" i="30"/>
  <c r="Y178" i="30"/>
  <c r="R178" i="30"/>
  <c r="AP178" i="30"/>
  <c r="S178" i="30"/>
  <c r="Z178" i="30"/>
  <c r="AC178" i="30"/>
  <c r="AB178" i="30"/>
  <c r="AE178" i="30"/>
  <c r="AB129" i="30"/>
  <c r="AL365" i="30"/>
  <c r="AM55" i="30"/>
  <c r="AD55" i="30"/>
  <c r="Z55" i="30"/>
  <c r="U55" i="30"/>
  <c r="V55" i="30"/>
  <c r="AG55" i="30"/>
  <c r="AO55" i="30"/>
  <c r="AN55" i="30"/>
  <c r="AK55" i="30"/>
  <c r="AA55" i="30"/>
  <c r="AB55" i="30"/>
  <c r="AI55" i="30"/>
  <c r="R55" i="30"/>
  <c r="AJ55" i="30"/>
  <c r="AP55" i="30"/>
  <c r="AC206" i="30"/>
  <c r="AH151" i="30"/>
  <c r="AD151" i="30"/>
  <c r="X151" i="30"/>
  <c r="AG151" i="30"/>
  <c r="AK151" i="30"/>
  <c r="AM151" i="30"/>
  <c r="AE151" i="30"/>
  <c r="AO151" i="30"/>
  <c r="AJ151" i="30"/>
  <c r="T151" i="30"/>
  <c r="U151" i="30"/>
  <c r="W151" i="30"/>
  <c r="Z151" i="30"/>
  <c r="Y151" i="30"/>
  <c r="AN151" i="30"/>
  <c r="AF151" i="30"/>
  <c r="AL151" i="30"/>
  <c r="AP151" i="30"/>
  <c r="AI151" i="30"/>
  <c r="S151" i="30"/>
  <c r="X84" i="30"/>
  <c r="AM46" i="30"/>
  <c r="S46" i="30"/>
  <c r="AF317" i="30"/>
  <c r="AO317" i="30"/>
  <c r="AN193" i="30"/>
  <c r="AP381" i="30"/>
  <c r="AF314" i="30"/>
  <c r="AO499" i="30"/>
  <c r="AE499" i="30"/>
  <c r="AJ499" i="30"/>
  <c r="AN499" i="30"/>
  <c r="R499" i="30"/>
  <c r="W499" i="30"/>
  <c r="S499" i="30"/>
  <c r="X499" i="30"/>
  <c r="AH499" i="30"/>
  <c r="AM499" i="30"/>
  <c r="AG499" i="30"/>
  <c r="AK499" i="30"/>
  <c r="AB499" i="30"/>
  <c r="Z499" i="30"/>
  <c r="Y499" i="30"/>
  <c r="AA499" i="30"/>
  <c r="AP499" i="30"/>
  <c r="AI499" i="30"/>
  <c r="T211" i="30"/>
  <c r="AE211" i="30"/>
  <c r="AD211" i="30"/>
  <c r="AC211" i="30"/>
  <c r="U211" i="30"/>
  <c r="AM211" i="30"/>
  <c r="AP211" i="30"/>
  <c r="S211" i="30"/>
  <c r="Y211" i="30"/>
  <c r="AN211" i="30"/>
  <c r="AJ211" i="30"/>
  <c r="AB211" i="30"/>
  <c r="AB425" i="30"/>
  <c r="AQ460" i="30"/>
  <c r="AR460" i="30" s="1"/>
  <c r="AG382" i="30"/>
  <c r="AP332" i="30"/>
  <c r="U332" i="30"/>
  <c r="AN332" i="30"/>
  <c r="AA458" i="30"/>
  <c r="Y458" i="30"/>
  <c r="AN433" i="30"/>
  <c r="AM342" i="30"/>
  <c r="AH234" i="30"/>
  <c r="AJ184" i="30"/>
  <c r="Y184" i="30"/>
  <c r="AC300" i="30"/>
  <c r="W513" i="30"/>
  <c r="U306" i="30"/>
  <c r="W130" i="30"/>
  <c r="AO411" i="30"/>
  <c r="Z361" i="30"/>
  <c r="AF145" i="30"/>
  <c r="AL145" i="30"/>
  <c r="V120" i="30"/>
  <c r="AK385" i="30"/>
  <c r="S385" i="30"/>
  <c r="AC385" i="30"/>
  <c r="AI385" i="30"/>
  <c r="AF385" i="30"/>
  <c r="AJ385" i="30"/>
  <c r="AB220" i="30"/>
  <c r="AP259" i="30"/>
  <c r="AJ48" i="30"/>
  <c r="AC222" i="30"/>
  <c r="AA202" i="30"/>
  <c r="Z289" i="30"/>
  <c r="AQ190" i="30"/>
  <c r="AR190" i="30" s="1"/>
  <c r="AM222" i="30"/>
  <c r="AC432" i="30"/>
  <c r="AI498" i="30"/>
  <c r="AP354" i="30"/>
  <c r="T366" i="30"/>
  <c r="AM412" i="30"/>
  <c r="AP485" i="30"/>
  <c r="V489" i="30"/>
  <c r="AO193" i="30"/>
  <c r="AI315" i="30"/>
  <c r="W436" i="30"/>
  <c r="Z436" i="30"/>
  <c r="U436" i="30"/>
  <c r="V436" i="30"/>
  <c r="AP436" i="30"/>
  <c r="S436" i="30"/>
  <c r="AL436" i="30"/>
  <c r="T436" i="30"/>
  <c r="AG436" i="30"/>
  <c r="R436" i="30"/>
  <c r="AN436" i="30"/>
  <c r="AJ436" i="30"/>
  <c r="AF436" i="30"/>
  <c r="X436" i="30"/>
  <c r="Z500" i="30"/>
  <c r="AJ259" i="30"/>
  <c r="AM225" i="30"/>
  <c r="AB225" i="30"/>
  <c r="AN225" i="30"/>
  <c r="AD225" i="30"/>
  <c r="T225" i="30"/>
  <c r="AE225" i="30"/>
  <c r="R225" i="30"/>
  <c r="AI379" i="30"/>
  <c r="AE417" i="30"/>
  <c r="AO417" i="30"/>
  <c r="AL417" i="30"/>
  <c r="AJ417" i="30"/>
  <c r="AH379" i="30"/>
  <c r="S379" i="30"/>
  <c r="U300" i="30"/>
  <c r="Z459" i="30"/>
  <c r="AE377" i="30"/>
  <c r="AK111" i="30"/>
  <c r="W111" i="30"/>
  <c r="U297" i="30"/>
  <c r="AC297" i="30"/>
  <c r="AH375" i="30"/>
  <c r="AD375" i="30"/>
  <c r="AC124" i="30"/>
  <c r="AO176" i="30"/>
  <c r="AK176" i="30"/>
  <c r="U176" i="30"/>
  <c r="AE176" i="30"/>
  <c r="AL176" i="30"/>
  <c r="AM176" i="30"/>
  <c r="S176" i="30"/>
  <c r="AF176" i="30"/>
  <c r="Y176" i="30"/>
  <c r="AG176" i="30"/>
  <c r="X176" i="30"/>
  <c r="W176" i="30"/>
  <c r="AJ176" i="30"/>
  <c r="AJ339" i="30"/>
  <c r="AF37" i="30"/>
  <c r="AG421" i="30"/>
  <c r="Z421" i="30"/>
  <c r="AM421" i="30"/>
  <c r="AE421" i="30"/>
  <c r="AF421" i="30"/>
  <c r="AD421" i="30"/>
  <c r="S421" i="30"/>
  <c r="AL421" i="30"/>
  <c r="AI421" i="30"/>
  <c r="X421" i="30"/>
  <c r="U421" i="30"/>
  <c r="AJ117" i="30"/>
  <c r="AL141" i="30"/>
  <c r="X141" i="30"/>
  <c r="AN174" i="30"/>
  <c r="AA174" i="30"/>
  <c r="AC82" i="30"/>
  <c r="R99" i="30"/>
  <c r="S334" i="30"/>
  <c r="Y34" i="30"/>
  <c r="Z34" i="30"/>
  <c r="AK34" i="30"/>
  <c r="AF244" i="30"/>
  <c r="AO279" i="30"/>
  <c r="AD279" i="30"/>
  <c r="AM279" i="30"/>
  <c r="AJ279" i="30"/>
  <c r="AP279" i="30"/>
  <c r="AC279" i="30"/>
  <c r="AE279" i="30"/>
  <c r="AH279" i="30"/>
  <c r="AL279" i="30"/>
  <c r="Z279" i="30"/>
  <c r="AK360" i="30"/>
  <c r="AI345" i="30"/>
  <c r="AK288" i="30"/>
  <c r="AD288" i="30"/>
  <c r="AE288" i="30"/>
  <c r="Z288" i="30"/>
  <c r="AM288" i="30"/>
  <c r="AO288" i="30"/>
  <c r="AB288" i="30"/>
  <c r="AJ288" i="30"/>
  <c r="X288" i="30"/>
  <c r="U288" i="30"/>
  <c r="AN288" i="30"/>
  <c r="Z198" i="30"/>
  <c r="AF464" i="30"/>
  <c r="W464" i="30"/>
  <c r="V464" i="30"/>
  <c r="T464" i="30"/>
  <c r="AJ464" i="30"/>
  <c r="AB464" i="30"/>
  <c r="AE464" i="30"/>
  <c r="AG464" i="30"/>
  <c r="AL464" i="30"/>
  <c r="U464" i="30"/>
  <c r="AM464" i="30"/>
  <c r="Y464" i="30"/>
  <c r="AK464" i="30"/>
  <c r="AA464" i="30"/>
  <c r="U426" i="30"/>
  <c r="Y364" i="30"/>
  <c r="AK328" i="30"/>
  <c r="AG514" i="30"/>
  <c r="AE163" i="30"/>
  <c r="S163" i="30"/>
  <c r="AP163" i="30"/>
  <c r="AL163" i="30"/>
  <c r="T163" i="30"/>
  <c r="Y163" i="30"/>
  <c r="V163" i="30"/>
  <c r="AK163" i="30"/>
  <c r="AB286" i="30"/>
  <c r="S88" i="30"/>
  <c r="Y88" i="30"/>
  <c r="V212" i="30"/>
  <c r="AB212" i="30"/>
  <c r="R185" i="30"/>
  <c r="AM367" i="30"/>
  <c r="V282" i="30"/>
  <c r="AN282" i="30"/>
  <c r="X282" i="30"/>
  <c r="AF282" i="30"/>
  <c r="AL282" i="30"/>
  <c r="AO282" i="30"/>
  <c r="AF303" i="30"/>
  <c r="Y303" i="30"/>
  <c r="AF449" i="30"/>
  <c r="X449" i="30"/>
  <c r="AG322" i="30"/>
  <c r="Z322" i="30"/>
  <c r="S433" i="30"/>
  <c r="Z265" i="30"/>
  <c r="AO265" i="30"/>
  <c r="AN353" i="30"/>
  <c r="AK362" i="30"/>
  <c r="U395" i="30"/>
  <c r="AG186" i="30"/>
  <c r="AC100" i="30"/>
  <c r="AC76" i="30"/>
  <c r="AH122" i="30"/>
  <c r="AO122" i="30"/>
  <c r="AF122" i="30"/>
  <c r="AC122" i="30"/>
  <c r="AL122" i="30"/>
  <c r="AG122" i="30"/>
  <c r="X122" i="30"/>
  <c r="AP122" i="30"/>
  <c r="Z122" i="30"/>
  <c r="S147" i="30"/>
  <c r="AF147" i="30"/>
  <c r="AD147" i="30"/>
  <c r="R147" i="30"/>
  <c r="AH147" i="30"/>
  <c r="V147" i="30"/>
  <c r="AK150" i="30"/>
  <c r="AJ150" i="30"/>
  <c r="AF150" i="30"/>
  <c r="R150" i="30"/>
  <c r="AO150" i="30"/>
  <c r="W150" i="30"/>
  <c r="AD150" i="30"/>
  <c r="AL206" i="30"/>
  <c r="AM158" i="30"/>
  <c r="AJ41" i="30"/>
  <c r="AI41" i="30"/>
  <c r="X432" i="30"/>
  <c r="AH161" i="30"/>
  <c r="AG161" i="30"/>
  <c r="AJ393" i="30"/>
  <c r="AL393" i="30"/>
  <c r="S393" i="30"/>
  <c r="AG393" i="30"/>
  <c r="AN393" i="30"/>
  <c r="AC393" i="30"/>
  <c r="Z393" i="30"/>
  <c r="Y393" i="30"/>
  <c r="AD393" i="30"/>
  <c r="V393" i="30"/>
  <c r="U393" i="30"/>
  <c r="AB393" i="30"/>
  <c r="AL504" i="30"/>
  <c r="AI504" i="30"/>
  <c r="U427" i="30"/>
  <c r="U385" i="30"/>
  <c r="Y241" i="30"/>
  <c r="AN241" i="30"/>
  <c r="AE241" i="30"/>
  <c r="AK241" i="30"/>
  <c r="AA241" i="30"/>
  <c r="X241" i="30"/>
  <c r="AO241" i="30"/>
  <c r="AE185" i="30"/>
  <c r="AG185" i="30"/>
  <c r="W433" i="30"/>
  <c r="AK433" i="30"/>
  <c r="S468" i="30"/>
  <c r="AI468" i="30"/>
  <c r="T468" i="30"/>
  <c r="AA79" i="30"/>
  <c r="AK79" i="30"/>
  <c r="AF79" i="30"/>
  <c r="AP79" i="30"/>
  <c r="AL79" i="30"/>
  <c r="AI267" i="30"/>
  <c r="Y267" i="30"/>
  <c r="T501" i="30"/>
  <c r="AE224" i="30"/>
  <c r="AG299" i="30"/>
  <c r="AL413" i="30"/>
  <c r="AJ250" i="30"/>
  <c r="AO250" i="30"/>
  <c r="AE256" i="30"/>
  <c r="AI256" i="30"/>
  <c r="Z422" i="30"/>
  <c r="AD158" i="30"/>
  <c r="AN307" i="30"/>
  <c r="AJ391" i="30"/>
  <c r="U117" i="30"/>
  <c r="AE219" i="30"/>
  <c r="Z95" i="30"/>
  <c r="AG82" i="30"/>
  <c r="AG98" i="30"/>
  <c r="AF222" i="30"/>
  <c r="AP63" i="30"/>
  <c r="AO63" i="30"/>
  <c r="AC63" i="30"/>
  <c r="AJ63" i="30"/>
  <c r="AD63" i="30"/>
  <c r="S63" i="30"/>
  <c r="AH63" i="30"/>
  <c r="AK63" i="30"/>
  <c r="AE63" i="30"/>
  <c r="AP48" i="30"/>
  <c r="AF180" i="30"/>
  <c r="Y378" i="30"/>
  <c r="AE432" i="30"/>
  <c r="AN182" i="30"/>
  <c r="AB502" i="30"/>
  <c r="R441" i="30"/>
  <c r="AJ441" i="30"/>
  <c r="Y248" i="30"/>
  <c r="AK180" i="30"/>
  <c r="V180" i="30"/>
  <c r="X244" i="30"/>
  <c r="AD198" i="30"/>
  <c r="U452" i="30"/>
  <c r="W395" i="30"/>
  <c r="AI270" i="30"/>
  <c r="AN270" i="30"/>
  <c r="AI364" i="30"/>
  <c r="AM324" i="30"/>
  <c r="R324" i="30"/>
  <c r="AH395" i="30"/>
  <c r="AD392" i="30"/>
  <c r="AB355" i="30"/>
  <c r="R77" i="30"/>
  <c r="AN77" i="30"/>
  <c r="AD401" i="30"/>
  <c r="AH362" i="30"/>
  <c r="U413" i="30"/>
  <c r="AL167" i="30"/>
  <c r="V167" i="30"/>
  <c r="AK256" i="30"/>
  <c r="AG258" i="30"/>
  <c r="Z258" i="30"/>
  <c r="Z438" i="30"/>
  <c r="AD509" i="30"/>
  <c r="AP45" i="30"/>
  <c r="X45" i="30"/>
  <c r="AI298" i="30"/>
  <c r="AJ502" i="30"/>
  <c r="AI406" i="30"/>
  <c r="AK406" i="30"/>
  <c r="Z406" i="30"/>
  <c r="AG506" i="30"/>
  <c r="AE506" i="30"/>
  <c r="V506" i="30"/>
  <c r="AE303" i="30"/>
  <c r="AC501" i="30"/>
  <c r="Z402" i="30"/>
  <c r="AB402" i="30"/>
  <c r="U402" i="30"/>
  <c r="AI471" i="30"/>
  <c r="S471" i="30"/>
  <c r="V471" i="30"/>
  <c r="AF251" i="30"/>
  <c r="V251" i="30"/>
  <c r="AP251" i="30"/>
  <c r="R329" i="30"/>
  <c r="AF329" i="30"/>
  <c r="W329" i="30"/>
  <c r="S185" i="30"/>
  <c r="R174" i="30"/>
  <c r="S254" i="30"/>
  <c r="Z254" i="30"/>
  <c r="AF254" i="30"/>
  <c r="AN296" i="30"/>
  <c r="AO396" i="30"/>
  <c r="AC396" i="30"/>
  <c r="AJ396" i="30"/>
  <c r="AF100" i="30"/>
  <c r="AM166" i="30"/>
  <c r="V166" i="30"/>
  <c r="Z166" i="30"/>
  <c r="AB359" i="30"/>
  <c r="AA359" i="30"/>
  <c r="AJ359" i="30"/>
  <c r="Y439" i="30"/>
  <c r="AM396" i="30"/>
  <c r="W206" i="30"/>
  <c r="AB132" i="30"/>
  <c r="AC132" i="30"/>
  <c r="R132" i="30"/>
  <c r="Y401" i="30"/>
  <c r="Z375" i="30"/>
  <c r="AO74" i="30"/>
  <c r="AK147" i="30"/>
  <c r="S485" i="30"/>
  <c r="AL337" i="30"/>
  <c r="AD337" i="30"/>
  <c r="R337" i="30"/>
  <c r="AG120" i="30"/>
  <c r="AL109" i="30"/>
  <c r="AD109" i="30"/>
  <c r="AN109" i="30"/>
  <c r="AC108" i="30"/>
  <c r="AD108" i="30"/>
  <c r="AK108" i="30"/>
  <c r="AG329" i="30"/>
  <c r="AD497" i="30"/>
  <c r="V497" i="30"/>
  <c r="AP221" i="30"/>
  <c r="T265" i="30"/>
  <c r="U296" i="30"/>
  <c r="AE296" i="30"/>
  <c r="AO296" i="30"/>
  <c r="AC346" i="30"/>
  <c r="AE364" i="30"/>
  <c r="AP242" i="30"/>
  <c r="AE242" i="30"/>
  <c r="Y242" i="30"/>
  <c r="AL35" i="30"/>
  <c r="AF35" i="30"/>
  <c r="Y35" i="30"/>
  <c r="AG256" i="30"/>
  <c r="AC391" i="30"/>
  <c r="AI371" i="30"/>
  <c r="AO357" i="30"/>
  <c r="AG232" i="30"/>
  <c r="AA232" i="30"/>
  <c r="R232" i="30"/>
  <c r="Z232" i="30"/>
  <c r="S232" i="30"/>
  <c r="AJ232" i="30"/>
  <c r="AO232" i="30"/>
  <c r="AC232" i="30"/>
  <c r="Y232" i="30"/>
  <c r="AP232" i="30"/>
  <c r="T232" i="30"/>
  <c r="U232" i="30"/>
  <c r="AB232" i="30"/>
  <c r="AM232" i="30"/>
  <c r="X202" i="30"/>
  <c r="AM202" i="30"/>
  <c r="AN202" i="30"/>
  <c r="AC202" i="30"/>
  <c r="AH202" i="30"/>
  <c r="AI202" i="30"/>
  <c r="Y202" i="30"/>
  <c r="AL191" i="30"/>
  <c r="X191" i="30"/>
  <c r="AP191" i="30"/>
  <c r="V191" i="30"/>
  <c r="Z191" i="30"/>
  <c r="AM191" i="30"/>
  <c r="AD191" i="30"/>
  <c r="AC191" i="30"/>
  <c r="R191" i="30"/>
  <c r="AA191" i="30"/>
  <c r="Y191" i="30"/>
  <c r="R314" i="30"/>
  <c r="AG314" i="30"/>
  <c r="Z314" i="30"/>
  <c r="U314" i="30"/>
  <c r="AJ314" i="30"/>
  <c r="AC314" i="30"/>
  <c r="AD314" i="30"/>
  <c r="AN314" i="30"/>
  <c r="X314" i="30"/>
  <c r="AP314" i="30"/>
  <c r="W314" i="30"/>
  <c r="AH314" i="30"/>
  <c r="AL314" i="30"/>
  <c r="V314" i="30"/>
  <c r="AB314" i="30"/>
  <c r="AB433" i="30"/>
  <c r="AK113" i="30"/>
  <c r="V206" i="30"/>
  <c r="AD188" i="30"/>
  <c r="AA474" i="30"/>
  <c r="AK474" i="30"/>
  <c r="V474" i="30"/>
  <c r="X474" i="30"/>
  <c r="AD474" i="30"/>
  <c r="T474" i="30"/>
  <c r="AF474" i="30"/>
  <c r="S474" i="30"/>
  <c r="AL474" i="30"/>
  <c r="U474" i="30"/>
  <c r="Y474" i="30"/>
  <c r="AC474" i="30"/>
  <c r="AP474" i="30"/>
  <c r="AH474" i="30"/>
  <c r="AI474" i="30"/>
  <c r="AN474" i="30"/>
  <c r="W158" i="30"/>
  <c r="Y70" i="30"/>
  <c r="AM70" i="30"/>
  <c r="V70" i="30"/>
  <c r="Z70" i="30"/>
  <c r="AP70" i="30"/>
  <c r="AN70" i="30"/>
  <c r="S335" i="30"/>
  <c r="AI335" i="30"/>
  <c r="U335" i="30"/>
  <c r="AB335" i="30"/>
  <c r="AG90" i="30"/>
  <c r="AI193" i="30"/>
  <c r="V193" i="30"/>
  <c r="AP193" i="30"/>
  <c r="AB193" i="30"/>
  <c r="AJ193" i="30"/>
  <c r="R193" i="30"/>
  <c r="AM193" i="30"/>
  <c r="AH193" i="30"/>
  <c r="U193" i="30"/>
  <c r="W193" i="30"/>
  <c r="AE244" i="30"/>
  <c r="S327" i="30"/>
  <c r="AE327" i="30"/>
  <c r="W327" i="30"/>
  <c r="AG383" i="30"/>
  <c r="U383" i="30"/>
  <c r="U137" i="30"/>
  <c r="AM137" i="30"/>
  <c r="AA137" i="30"/>
  <c r="AP353" i="30"/>
  <c r="AJ437" i="30"/>
  <c r="AP439" i="30"/>
  <c r="AI387" i="30"/>
  <c r="AP188" i="30"/>
  <c r="U467" i="30"/>
  <c r="AJ467" i="30"/>
  <c r="AO467" i="30"/>
  <c r="X290" i="30"/>
  <c r="AH290" i="30"/>
  <c r="AL290" i="30"/>
  <c r="AP290" i="30"/>
  <c r="Z290" i="30"/>
  <c r="R290" i="30"/>
  <c r="V290" i="30"/>
  <c r="W290" i="30"/>
  <c r="AM290" i="30"/>
  <c r="AC290" i="30"/>
  <c r="T290" i="30"/>
  <c r="Y290" i="30"/>
  <c r="AN290" i="30"/>
  <c r="AO290" i="30"/>
  <c r="AD290" i="30"/>
  <c r="AE290" i="30"/>
  <c r="U290" i="30"/>
  <c r="AI290" i="30"/>
  <c r="AK290" i="30"/>
  <c r="AB290" i="30"/>
  <c r="AG290" i="30"/>
  <c r="AA290" i="30"/>
  <c r="R40" i="30"/>
  <c r="AE174" i="30"/>
  <c r="AL274" i="30"/>
  <c r="R474" i="30"/>
  <c r="AE416" i="30"/>
  <c r="Z416" i="30"/>
  <c r="AJ416" i="30"/>
  <c r="W416" i="30"/>
  <c r="Y416" i="30"/>
  <c r="U416" i="30"/>
  <c r="AG416" i="30"/>
  <c r="AO416" i="30"/>
  <c r="AA416" i="30"/>
  <c r="AB416" i="30"/>
  <c r="R416" i="30"/>
  <c r="AI416" i="30"/>
  <c r="AP416" i="30"/>
  <c r="AH416" i="30"/>
  <c r="AP57" i="30"/>
  <c r="S90" i="30"/>
  <c r="AM244" i="30"/>
  <c r="U228" i="30"/>
  <c r="X327" i="30"/>
  <c r="S383" i="30"/>
  <c r="AF343" i="30"/>
  <c r="AD513" i="30"/>
  <c r="V439" i="30"/>
  <c r="Z439" i="30"/>
  <c r="AK387" i="30"/>
  <c r="AP387" i="30"/>
  <c r="R120" i="30"/>
  <c r="V188" i="30"/>
  <c r="AK312" i="30"/>
  <c r="AN312" i="30"/>
  <c r="V339" i="30"/>
  <c r="Y83" i="30"/>
  <c r="AN191" i="30"/>
  <c r="AB42" i="30"/>
  <c r="AC83" i="30"/>
  <c r="T339" i="30"/>
  <c r="AH70" i="30"/>
  <c r="X154" i="30"/>
  <c r="W512" i="30"/>
  <c r="AI512" i="30"/>
  <c r="AD512" i="30"/>
  <c r="AA512" i="30"/>
  <c r="AO512" i="30"/>
  <c r="AP512" i="30"/>
  <c r="AC512" i="30"/>
  <c r="R512" i="30"/>
  <c r="AM512" i="30"/>
  <c r="AA57" i="30"/>
  <c r="AO57" i="30"/>
  <c r="X206" i="30"/>
  <c r="AE137" i="30"/>
  <c r="AI432" i="30"/>
  <c r="Z411" i="30"/>
  <c r="AJ90" i="30"/>
  <c r="AD90" i="30"/>
  <c r="AI354" i="30"/>
  <c r="AK193" i="30"/>
  <c r="T209" i="30"/>
  <c r="AA209" i="30"/>
  <c r="R244" i="30"/>
  <c r="V280" i="30"/>
  <c r="Z280" i="30"/>
  <c r="U280" i="30"/>
  <c r="AH280" i="30"/>
  <c r="AC280" i="30"/>
  <c r="AB228" i="30"/>
  <c r="U120" i="30"/>
  <c r="Z327" i="30"/>
  <c r="W401" i="30"/>
  <c r="U401" i="30"/>
  <c r="AE383" i="30"/>
  <c r="AJ383" i="30"/>
  <c r="Z137" i="30"/>
  <c r="AP343" i="30"/>
  <c r="S343" i="30"/>
  <c r="AM513" i="30"/>
  <c r="AD353" i="30"/>
  <c r="AC437" i="30"/>
  <c r="Z437" i="30"/>
  <c r="AD294" i="30"/>
  <c r="X294" i="30"/>
  <c r="W356" i="30"/>
  <c r="AB439" i="30"/>
  <c r="AN439" i="30"/>
  <c r="S439" i="30"/>
  <c r="R387" i="30"/>
  <c r="AF387" i="30"/>
  <c r="X387" i="30"/>
  <c r="AE408" i="30"/>
  <c r="W408" i="30"/>
  <c r="Z408" i="30"/>
  <c r="AG408" i="30"/>
  <c r="AJ120" i="30"/>
  <c r="AJ188" i="30"/>
  <c r="AK423" i="30"/>
  <c r="AP423" i="30"/>
  <c r="AI423" i="30"/>
  <c r="AL423" i="30"/>
  <c r="AD467" i="30"/>
  <c r="Y312" i="30"/>
  <c r="AH312" i="30"/>
  <c r="AI312" i="30"/>
  <c r="AC339" i="30"/>
  <c r="AP238" i="30"/>
  <c r="AJ53" i="30"/>
  <c r="X53" i="30"/>
  <c r="AN53" i="30"/>
  <c r="R53" i="30"/>
  <c r="AM53" i="30"/>
  <c r="AH53" i="30"/>
  <c r="T53" i="30"/>
  <c r="S53" i="30"/>
  <c r="AC53" i="30"/>
  <c r="AI191" i="30"/>
  <c r="AH390" i="30"/>
  <c r="AM339" i="30"/>
  <c r="T164" i="30"/>
  <c r="U42" i="30"/>
  <c r="AO42" i="30"/>
  <c r="W83" i="30"/>
  <c r="AC40" i="30"/>
  <c r="AD171" i="30"/>
  <c r="S144" i="30"/>
  <c r="W219" i="30"/>
  <c r="AJ325" i="30"/>
  <c r="AH149" i="30"/>
  <c r="AA323" i="30"/>
  <c r="V323" i="30"/>
  <c r="AA274" i="30"/>
  <c r="AP118" i="30"/>
  <c r="AG118" i="30"/>
  <c r="AD301" i="30"/>
  <c r="AB301" i="30"/>
  <c r="AJ469" i="30"/>
  <c r="R486" i="30"/>
  <c r="AK366" i="30"/>
  <c r="AL305" i="30"/>
  <c r="AK305" i="30"/>
  <c r="X305" i="30"/>
  <c r="AB305" i="30"/>
  <c r="AA305" i="30"/>
  <c r="Z305" i="30"/>
  <c r="S305" i="30"/>
  <c r="AE305" i="30"/>
  <c r="AJ305" i="30"/>
  <c r="W305" i="30"/>
  <c r="Z502" i="30"/>
  <c r="AH491" i="30"/>
  <c r="R407" i="30"/>
  <c r="R67" i="30"/>
  <c r="AB514" i="30"/>
  <c r="Y203" i="30"/>
  <c r="AF315" i="30"/>
  <c r="AJ474" i="30"/>
  <c r="AA346" i="30"/>
  <c r="R270" i="30"/>
  <c r="AM363" i="30"/>
  <c r="AH363" i="30"/>
  <c r="AH137" i="30"/>
  <c r="AA513" i="30"/>
  <c r="AJ312" i="30"/>
  <c r="AJ490" i="30"/>
  <c r="AL490" i="30"/>
  <c r="AJ408" i="30"/>
  <c r="X507" i="30"/>
  <c r="AG366" i="30"/>
  <c r="AB113" i="30"/>
  <c r="AI113" i="30"/>
  <c r="AI45" i="30"/>
  <c r="AA423" i="30"/>
  <c r="AK104" i="30"/>
  <c r="R104" i="30"/>
  <c r="AG348" i="30"/>
  <c r="AB266" i="30"/>
  <c r="AA266" i="30"/>
  <c r="W467" i="30"/>
  <c r="AO345" i="30"/>
  <c r="AL345" i="30"/>
  <c r="T414" i="30"/>
  <c r="AB357" i="30"/>
  <c r="AM357" i="30"/>
  <c r="AH357" i="30"/>
  <c r="AM509" i="30"/>
  <c r="AJ509" i="30"/>
  <c r="AF191" i="30"/>
  <c r="AL38" i="30"/>
  <c r="W38" i="30"/>
  <c r="R38" i="30"/>
  <c r="Z38" i="30"/>
  <c r="X38" i="30"/>
  <c r="AN38" i="30"/>
  <c r="S38" i="30"/>
  <c r="U38" i="30"/>
  <c r="AE38" i="30"/>
  <c r="AA38" i="30"/>
  <c r="T38" i="30"/>
  <c r="AH38" i="30"/>
  <c r="AG38" i="30"/>
  <c r="AO38" i="30"/>
  <c r="AC38" i="30"/>
  <c r="Y38" i="30"/>
  <c r="AD331" i="30"/>
  <c r="AM335" i="30"/>
  <c r="AL55" i="30"/>
  <c r="T124" i="30"/>
  <c r="AD124" i="30"/>
  <c r="X124" i="30"/>
  <c r="AI124" i="30"/>
  <c r="R124" i="30"/>
  <c r="AP124" i="30"/>
  <c r="AE124" i="30"/>
  <c r="AN124" i="30"/>
  <c r="S124" i="30"/>
  <c r="Z124" i="30"/>
  <c r="U124" i="30"/>
  <c r="AA124" i="30"/>
  <c r="AK124" i="30"/>
  <c r="Y124" i="30"/>
  <c r="W124" i="30"/>
  <c r="AB124" i="30"/>
  <c r="T202" i="30"/>
  <c r="AD368" i="30"/>
  <c r="AK368" i="30"/>
  <c r="X368" i="30"/>
  <c r="AN368" i="30"/>
  <c r="AJ368" i="30"/>
  <c r="Y368" i="30"/>
  <c r="AM368" i="30"/>
  <c r="AL368" i="30"/>
  <c r="AO368" i="30"/>
  <c r="AF368" i="30"/>
  <c r="R368" i="30"/>
  <c r="V368" i="30"/>
  <c r="AB368" i="30"/>
  <c r="AG368" i="30"/>
  <c r="AH368" i="30"/>
  <c r="AI368" i="30"/>
  <c r="W368" i="30"/>
  <c r="AP368" i="30"/>
  <c r="T368" i="30"/>
  <c r="S368" i="30"/>
  <c r="AC368" i="30"/>
  <c r="AE368" i="30"/>
  <c r="AI99" i="30"/>
  <c r="AM84" i="30"/>
  <c r="AD46" i="30"/>
  <c r="AC46" i="30"/>
  <c r="AL317" i="30"/>
  <c r="AI514" i="30"/>
  <c r="R381" i="30"/>
  <c r="V381" i="30"/>
  <c r="AF295" i="30"/>
  <c r="AA321" i="30"/>
  <c r="Y172" i="30"/>
  <c r="AF211" i="30"/>
  <c r="AG354" i="30"/>
  <c r="AF232" i="30"/>
  <c r="AN425" i="30"/>
  <c r="AH120" i="30"/>
  <c r="W411" i="30"/>
  <c r="AG228" i="30"/>
  <c r="AF102" i="30"/>
  <c r="X102" i="30"/>
  <c r="AE102" i="30"/>
  <c r="T102" i="30"/>
  <c r="AH102" i="30"/>
  <c r="W102" i="30"/>
  <c r="AA102" i="30"/>
  <c r="T332" i="30"/>
  <c r="AI332" i="30"/>
  <c r="Z458" i="30"/>
  <c r="R458" i="30"/>
  <c r="AL437" i="30"/>
  <c r="R342" i="30"/>
  <c r="AA366" i="30"/>
  <c r="AK234" i="30"/>
  <c r="AN184" i="30"/>
  <c r="W184" i="30"/>
  <c r="S382" i="30"/>
  <c r="V353" i="30"/>
  <c r="X306" i="30"/>
  <c r="AH382" i="30"/>
  <c r="AC130" i="30"/>
  <c r="AN361" i="30"/>
  <c r="AL366" i="30"/>
  <c r="AM145" i="30"/>
  <c r="AF297" i="30"/>
  <c r="R385" i="30"/>
  <c r="AL385" i="30"/>
  <c r="AN345" i="30"/>
  <c r="AC157" i="30"/>
  <c r="AD157" i="30"/>
  <c r="AP157" i="30"/>
  <c r="AG319" i="30"/>
  <c r="Y319" i="30"/>
  <c r="R114" i="30"/>
  <c r="AA114" i="30"/>
  <c r="AP114" i="30"/>
  <c r="AF114" i="30"/>
  <c r="U114" i="30"/>
  <c r="AO114" i="30"/>
  <c r="S114" i="30"/>
  <c r="AN114" i="30"/>
  <c r="AC114" i="30"/>
  <c r="Z114" i="30"/>
  <c r="AM114" i="30"/>
  <c r="AK114" i="30"/>
  <c r="AJ114" i="30"/>
  <c r="AH114" i="30"/>
  <c r="T114" i="30"/>
  <c r="AI114" i="30"/>
  <c r="AB114" i="30"/>
  <c r="AD70" i="30"/>
  <c r="Y80" i="30"/>
  <c r="AP80" i="30"/>
  <c r="AH80" i="30"/>
  <c r="AN80" i="30"/>
  <c r="AC80" i="30"/>
  <c r="Z80" i="30"/>
  <c r="AM80" i="30"/>
  <c r="AO80" i="30"/>
  <c r="AF80" i="30"/>
  <c r="R80" i="30"/>
  <c r="S80" i="30"/>
  <c r="U80" i="30"/>
  <c r="W80" i="30"/>
  <c r="AL80" i="30"/>
  <c r="AK229" i="30"/>
  <c r="AN219" i="30"/>
  <c r="AJ304" i="30"/>
  <c r="AC304" i="30"/>
  <c r="T304" i="30"/>
  <c r="AF304" i="30"/>
  <c r="Y304" i="30"/>
  <c r="U304" i="30"/>
  <c r="R304" i="30"/>
  <c r="S304" i="30"/>
  <c r="AM304" i="30"/>
  <c r="AH304" i="30"/>
  <c r="AL304" i="30"/>
  <c r="AN304" i="30"/>
  <c r="Y219" i="30"/>
  <c r="AI174" i="30"/>
  <c r="X289" i="30"/>
  <c r="AK432" i="30"/>
  <c r="T489" i="30"/>
  <c r="AG498" i="30"/>
  <c r="R498" i="30"/>
  <c r="AN257" i="30"/>
  <c r="AA257" i="30"/>
  <c r="U257" i="30"/>
  <c r="AG257" i="30"/>
  <c r="W257" i="30"/>
  <c r="R257" i="30"/>
  <c r="V257" i="30"/>
  <c r="AM257" i="30"/>
  <c r="X257" i="30"/>
  <c r="AB257" i="30"/>
  <c r="AF257" i="30"/>
  <c r="AI257" i="30"/>
  <c r="AE257" i="30"/>
  <c r="AD257" i="30"/>
  <c r="AC485" i="30"/>
  <c r="X514" i="30"/>
  <c r="AL489" i="30"/>
  <c r="T280" i="30"/>
  <c r="X261" i="30"/>
  <c r="Z261" i="30"/>
  <c r="AJ261" i="30"/>
  <c r="AA261" i="30"/>
  <c r="U261" i="30"/>
  <c r="AE261" i="30"/>
  <c r="W261" i="30"/>
  <c r="AD261" i="30"/>
  <c r="AB261" i="30"/>
  <c r="AG261" i="30"/>
  <c r="AL261" i="30"/>
  <c r="R261" i="30"/>
  <c r="T261" i="30"/>
  <c r="AK261" i="30"/>
  <c r="AM261" i="30"/>
  <c r="Z315" i="30"/>
  <c r="AC436" i="30"/>
  <c r="V500" i="30"/>
  <c r="AC500" i="30"/>
  <c r="AF228" i="30"/>
  <c r="AM234" i="30"/>
  <c r="AG259" i="30"/>
  <c r="AL259" i="30"/>
  <c r="AO297" i="30"/>
  <c r="X225" i="30"/>
  <c r="AL225" i="30"/>
  <c r="AG431" i="30"/>
  <c r="Z433" i="30"/>
  <c r="V417" i="30"/>
  <c r="Z417" i="30"/>
  <c r="T507" i="30"/>
  <c r="AL466" i="30"/>
  <c r="AH466" i="30"/>
  <c r="U466" i="30"/>
  <c r="AF466" i="30"/>
  <c r="W466" i="30"/>
  <c r="AP466" i="30"/>
  <c r="AB466" i="30"/>
  <c r="AD466" i="30"/>
  <c r="Z466" i="30"/>
  <c r="AO466" i="30"/>
  <c r="Y466" i="30"/>
  <c r="X466" i="30"/>
  <c r="AE379" i="30"/>
  <c r="AL459" i="30"/>
  <c r="V495" i="30"/>
  <c r="AH495" i="30"/>
  <c r="Y495" i="30"/>
  <c r="X495" i="30"/>
  <c r="AA495" i="30"/>
  <c r="AE495" i="30"/>
  <c r="T495" i="30"/>
  <c r="AK495" i="30"/>
  <c r="AB495" i="30"/>
  <c r="AE45" i="30"/>
  <c r="AP111" i="30"/>
  <c r="AN111" i="30"/>
  <c r="AM423" i="30"/>
  <c r="AK297" i="30"/>
  <c r="AG397" i="30"/>
  <c r="AA397" i="30"/>
  <c r="AC397" i="30"/>
  <c r="AO397" i="30"/>
  <c r="AB397" i="30"/>
  <c r="AB375" i="30"/>
  <c r="AC375" i="30"/>
  <c r="AN98" i="30"/>
  <c r="AF186" i="30"/>
  <c r="S316" i="30"/>
  <c r="AF316" i="30"/>
  <c r="R316" i="30"/>
  <c r="AO316" i="30"/>
  <c r="AL316" i="30"/>
  <c r="AD316" i="30"/>
  <c r="U316" i="30"/>
  <c r="AH316" i="30"/>
  <c r="Z316" i="30"/>
  <c r="AM316" i="30"/>
  <c r="V316" i="30"/>
  <c r="AP316" i="30"/>
  <c r="AI316" i="30"/>
  <c r="AE316" i="30"/>
  <c r="AK316" i="30"/>
  <c r="AC316" i="30"/>
  <c r="AP43" i="30"/>
  <c r="X37" i="30"/>
  <c r="AK281" i="30"/>
  <c r="AM235" i="30"/>
  <c r="AF235" i="30"/>
  <c r="AL235" i="30"/>
  <c r="V235" i="30"/>
  <c r="AG235" i="30"/>
  <c r="AJ235" i="30"/>
  <c r="Y235" i="30"/>
  <c r="AI235" i="30"/>
  <c r="R235" i="30"/>
  <c r="AE235" i="30"/>
  <c r="S235" i="30"/>
  <c r="AN235" i="30"/>
  <c r="AJ177" i="30"/>
  <c r="AO177" i="30"/>
  <c r="W177" i="30"/>
  <c r="AG177" i="30"/>
  <c r="Y177" i="30"/>
  <c r="R177" i="30"/>
  <c r="AH177" i="30"/>
  <c r="AE177" i="30"/>
  <c r="AA177" i="30"/>
  <c r="Z117" i="30"/>
  <c r="W141" i="30"/>
  <c r="Z141" i="30"/>
  <c r="Y206" i="30"/>
  <c r="V202" i="30"/>
  <c r="AP174" i="30"/>
  <c r="W174" i="30"/>
  <c r="R82" i="30"/>
  <c r="W99" i="30"/>
  <c r="W334" i="30"/>
  <c r="S34" i="30"/>
  <c r="AP34" i="30"/>
  <c r="AL432" i="30"/>
  <c r="U279" i="30"/>
  <c r="AP360" i="30"/>
  <c r="AC464" i="30"/>
  <c r="T288" i="30"/>
  <c r="AO198" i="30"/>
  <c r="AH464" i="30"/>
  <c r="AJ507" i="30"/>
  <c r="AA426" i="30"/>
  <c r="AJ328" i="30"/>
  <c r="AM514" i="30"/>
  <c r="AL199" i="30"/>
  <c r="AO199" i="30"/>
  <c r="AP199" i="30"/>
  <c r="V199" i="30"/>
  <c r="S199" i="30"/>
  <c r="U199" i="30"/>
  <c r="AI199" i="30"/>
  <c r="AD199" i="30"/>
  <c r="AA199" i="30"/>
  <c r="AN163" i="30"/>
  <c r="AC193" i="30"/>
  <c r="AI286" i="30"/>
  <c r="R88" i="30"/>
  <c r="AP88" i="30"/>
  <c r="AL212" i="30"/>
  <c r="X212" i="30"/>
  <c r="T367" i="30"/>
  <c r="U367" i="30"/>
  <c r="AK282" i="30"/>
  <c r="Z282" i="30"/>
  <c r="S416" i="30"/>
  <c r="AP303" i="30"/>
  <c r="W303" i="30"/>
  <c r="AL449" i="30"/>
  <c r="AM322" i="30"/>
  <c r="V322" i="30"/>
  <c r="X267" i="30"/>
  <c r="P308" i="30"/>
  <c r="S308" i="30" s="1"/>
  <c r="AA265" i="30"/>
  <c r="AF265" i="30"/>
  <c r="X353" i="30"/>
  <c r="AO160" i="30"/>
  <c r="T160" i="30"/>
  <c r="R160" i="30"/>
  <c r="AF160" i="30"/>
  <c r="AL160" i="30"/>
  <c r="AO76" i="30"/>
  <c r="W100" i="30"/>
  <c r="AN158" i="30"/>
  <c r="T76" i="30"/>
  <c r="AG48" i="30"/>
  <c r="AP281" i="30"/>
  <c r="T147" i="30"/>
  <c r="AC229" i="30"/>
  <c r="AB150" i="30"/>
  <c r="AE335" i="30"/>
  <c r="AP278" i="30"/>
  <c r="X278" i="30"/>
  <c r="V278" i="30"/>
  <c r="Y278" i="30"/>
  <c r="AF278" i="30"/>
  <c r="S278" i="30"/>
  <c r="AM278" i="30"/>
  <c r="AN278" i="30"/>
  <c r="R278" i="30"/>
  <c r="AA75" i="30"/>
  <c r="W75" i="30"/>
  <c r="AP75" i="30"/>
  <c r="AM75" i="30"/>
  <c r="AN75" i="30"/>
  <c r="T75" i="30"/>
  <c r="R41" i="30"/>
  <c r="U432" i="30"/>
  <c r="AL161" i="30"/>
  <c r="Y161" i="30"/>
  <c r="AF393" i="30"/>
  <c r="AJ495" i="30"/>
  <c r="S504" i="30"/>
  <c r="X504" i="30"/>
  <c r="AL427" i="30"/>
  <c r="S492" i="30"/>
  <c r="AM492" i="30"/>
  <c r="T492" i="30"/>
  <c r="AN492" i="30"/>
  <c r="AK492" i="30"/>
  <c r="AD492" i="30"/>
  <c r="AA492" i="30"/>
  <c r="AI492" i="30"/>
  <c r="AC241" i="30"/>
  <c r="AN185" i="30"/>
  <c r="AF185" i="30"/>
  <c r="S320" i="30"/>
  <c r="R433" i="30"/>
  <c r="Y433" i="30"/>
  <c r="AJ468" i="30"/>
  <c r="Y468" i="30"/>
  <c r="AJ79" i="30"/>
  <c r="AD408" i="30"/>
  <c r="AG424" i="30"/>
  <c r="AB267" i="30"/>
  <c r="Z267" i="30"/>
  <c r="AO503" i="30"/>
  <c r="AB503" i="30"/>
  <c r="AC503" i="30"/>
  <c r="X503" i="30"/>
  <c r="AN501" i="30"/>
  <c r="AF224" i="30"/>
  <c r="AK299" i="30"/>
  <c r="AK413" i="30"/>
  <c r="V250" i="30"/>
  <c r="AM250" i="30"/>
  <c r="AN256" i="30"/>
  <c r="AH422" i="30"/>
  <c r="Z245" i="30"/>
  <c r="AE245" i="30"/>
  <c r="AC245" i="30"/>
  <c r="AI245" i="30"/>
  <c r="AG245" i="30"/>
  <c r="AF245" i="30"/>
  <c r="AD245" i="30"/>
  <c r="AN245" i="30"/>
  <c r="T245" i="30"/>
  <c r="AG191" i="30"/>
  <c r="AA122" i="30"/>
  <c r="W147" i="30"/>
  <c r="AA335" i="30"/>
  <c r="AH351" i="30"/>
  <c r="AJ351" i="30"/>
  <c r="V351" i="30"/>
  <c r="Z351" i="30"/>
  <c r="AG351" i="30"/>
  <c r="AE351" i="30"/>
  <c r="U351" i="30"/>
  <c r="R351" i="30"/>
  <c r="X351" i="30"/>
  <c r="AK351" i="30"/>
  <c r="Y351" i="30"/>
  <c r="T351" i="30"/>
  <c r="AA351" i="30"/>
  <c r="AI351" i="30"/>
  <c r="AB351" i="30"/>
  <c r="AC351" i="30"/>
  <c r="V63" i="30"/>
  <c r="AP206" i="30"/>
  <c r="AA82" i="30"/>
  <c r="AK98" i="30"/>
  <c r="AI222" i="30"/>
  <c r="R170" i="30"/>
  <c r="AB513" i="30"/>
  <c r="T426" i="30"/>
  <c r="AA378" i="30"/>
  <c r="Z182" i="30"/>
  <c r="AC198" i="30"/>
  <c r="S441" i="30"/>
  <c r="AO248" i="30"/>
  <c r="AM314" i="30"/>
  <c r="AO180" i="30"/>
  <c r="AC288" i="30"/>
  <c r="V288" i="30"/>
  <c r="R452" i="30"/>
  <c r="AF366" i="30"/>
  <c r="Z227" i="30"/>
  <c r="AF227" i="30"/>
  <c r="AF270" i="30"/>
  <c r="AJ367" i="30"/>
  <c r="U324" i="30"/>
  <c r="W79" i="30"/>
  <c r="AE392" i="30"/>
  <c r="AB501" i="30"/>
  <c r="U77" i="30"/>
  <c r="T77" i="30"/>
  <c r="AE299" i="30"/>
  <c r="AA355" i="30"/>
  <c r="AN65" i="30"/>
  <c r="AL65" i="30"/>
  <c r="AE65" i="30"/>
  <c r="AK65" i="30"/>
  <c r="S65" i="30"/>
  <c r="AP167" i="30"/>
  <c r="R429" i="30"/>
  <c r="U429" i="30"/>
  <c r="AH429" i="30"/>
  <c r="AD429" i="30"/>
  <c r="AF258" i="30"/>
  <c r="AD438" i="30"/>
  <c r="AG87" i="30"/>
  <c r="AO87" i="30"/>
  <c r="AF45" i="30"/>
  <c r="W45" i="30"/>
  <c r="AB162" i="30"/>
  <c r="AA162" i="30"/>
  <c r="V162" i="30"/>
  <c r="AD57" i="30"/>
  <c r="AG198" i="30"/>
  <c r="AD406" i="30"/>
  <c r="AG406" i="30"/>
  <c r="AP406" i="30"/>
  <c r="AD506" i="30"/>
  <c r="R506" i="30"/>
  <c r="U506" i="30"/>
  <c r="W322" i="30"/>
  <c r="AG402" i="30"/>
  <c r="AO402" i="30"/>
  <c r="S402" i="30"/>
  <c r="AO471" i="30"/>
  <c r="AJ471" i="30"/>
  <c r="AM471" i="30"/>
  <c r="AH251" i="30"/>
  <c r="U251" i="30"/>
  <c r="Z251" i="30"/>
  <c r="U329" i="30"/>
  <c r="AJ329" i="30"/>
  <c r="AE329" i="30"/>
  <c r="AO376" i="30"/>
  <c r="W376" i="30"/>
  <c r="AA457" i="30"/>
  <c r="AC457" i="30"/>
  <c r="AM254" i="30"/>
  <c r="AL254" i="30"/>
  <c r="U254" i="30"/>
  <c r="AF423" i="30"/>
  <c r="AN396" i="30"/>
  <c r="S396" i="30"/>
  <c r="AG396" i="30"/>
  <c r="X166" i="30"/>
  <c r="AI166" i="30"/>
  <c r="T166" i="30"/>
  <c r="Z359" i="30"/>
  <c r="AK359" i="30"/>
  <c r="AI382" i="30"/>
  <c r="AD414" i="30"/>
  <c r="R219" i="30"/>
  <c r="Y132" i="30"/>
  <c r="X132" i="30"/>
  <c r="Z132" i="30"/>
  <c r="AQ131" i="30"/>
  <c r="AR131" i="30" s="1"/>
  <c r="AE426" i="30"/>
  <c r="Z383" i="30"/>
  <c r="S118" i="30"/>
  <c r="S74" i="30"/>
  <c r="W74" i="30"/>
  <c r="AK304" i="30"/>
  <c r="AK228" i="30"/>
  <c r="U337" i="30"/>
  <c r="AG337" i="30"/>
  <c r="T337" i="30"/>
  <c r="R495" i="30"/>
  <c r="AE109" i="30"/>
  <c r="AP109" i="30"/>
  <c r="AG109" i="30"/>
  <c r="X108" i="30"/>
  <c r="V108" i="30"/>
  <c r="AG108" i="30"/>
  <c r="AG497" i="30"/>
  <c r="AP497" i="30"/>
  <c r="R497" i="30"/>
  <c r="AA141" i="30"/>
  <c r="AH475" i="30"/>
  <c r="AP475" i="30"/>
  <c r="AP513" i="30"/>
  <c r="R296" i="30"/>
  <c r="AF296" i="30"/>
  <c r="AH296" i="30"/>
  <c r="S286" i="30"/>
  <c r="X242" i="30"/>
  <c r="T242" i="30"/>
  <c r="V242" i="30"/>
  <c r="AM35" i="30"/>
  <c r="AC35" i="30"/>
  <c r="AB35" i="30"/>
  <c r="Y371" i="30"/>
  <c r="U371" i="30"/>
  <c r="AK371" i="30"/>
  <c r="AO506" i="30"/>
  <c r="AB497" i="30"/>
  <c r="X332" i="30"/>
  <c r="AC332" i="30"/>
  <c r="AO332" i="30"/>
  <c r="AB345" i="30"/>
  <c r="U377" i="30"/>
  <c r="AM377" i="30"/>
  <c r="AO377" i="30"/>
  <c r="AI377" i="30"/>
  <c r="W377" i="30"/>
  <c r="T377" i="30"/>
  <c r="U202" i="30"/>
  <c r="AB48" i="30"/>
  <c r="AO48" i="30"/>
  <c r="AA48" i="30"/>
  <c r="AC48" i="30"/>
  <c r="X48" i="30"/>
  <c r="AE48" i="30"/>
  <c r="AF48" i="30"/>
  <c r="AM48" i="30"/>
  <c r="Z48" i="30"/>
  <c r="AI48" i="30"/>
  <c r="AN48" i="30"/>
  <c r="AE441" i="30"/>
  <c r="Y441" i="30"/>
  <c r="AN441" i="30"/>
  <c r="V441" i="30"/>
  <c r="AO441" i="30"/>
  <c r="T441" i="30"/>
  <c r="AH441" i="30"/>
  <c r="W441" i="30"/>
  <c r="AD441" i="30"/>
  <c r="Z441" i="30"/>
  <c r="AI441" i="30"/>
  <c r="AA180" i="30"/>
  <c r="U180" i="30"/>
  <c r="AP180" i="30"/>
  <c r="AJ180" i="30"/>
  <c r="X180" i="30"/>
  <c r="AG180" i="30"/>
  <c r="S180" i="30"/>
  <c r="AD180" i="30"/>
  <c r="Z180" i="30"/>
  <c r="AN180" i="30"/>
  <c r="V270" i="30"/>
  <c r="AB270" i="30"/>
  <c r="Z270" i="30"/>
  <c r="AG270" i="30"/>
  <c r="AD270" i="30"/>
  <c r="R167" i="30"/>
  <c r="AN167" i="30"/>
  <c r="U167" i="30"/>
  <c r="AA167" i="30"/>
  <c r="Z167" i="30"/>
  <c r="AH258" i="30"/>
  <c r="AC258" i="30"/>
  <c r="Y258" i="30"/>
  <c r="T258" i="30"/>
  <c r="AI258" i="30"/>
  <c r="AP258" i="30"/>
  <c r="AE258" i="30"/>
  <c r="U353" i="30"/>
  <c r="AE387" i="30"/>
  <c r="AA188" i="30"/>
  <c r="S188" i="30"/>
  <c r="U188" i="30"/>
  <c r="W191" i="30"/>
  <c r="AQ283" i="30"/>
  <c r="AR283" i="30" s="1"/>
  <c r="AF274" i="30"/>
  <c r="V315" i="30"/>
  <c r="AO486" i="30"/>
  <c r="X486" i="30"/>
  <c r="W502" i="30"/>
  <c r="Z474" i="30"/>
  <c r="AF113" i="30"/>
  <c r="AH104" i="30"/>
  <c r="Z104" i="30"/>
  <c r="X345" i="30"/>
  <c r="V345" i="30"/>
  <c r="AN438" i="30"/>
  <c r="W476" i="30"/>
  <c r="AA476" i="30"/>
  <c r="AK476" i="30"/>
  <c r="U476" i="30"/>
  <c r="Y476" i="30"/>
  <c r="AN476" i="30"/>
  <c r="AC476" i="30"/>
  <c r="AF476" i="30"/>
  <c r="X476" i="30"/>
  <c r="AM476" i="30"/>
  <c r="V476" i="30"/>
  <c r="AO476" i="30"/>
  <c r="AG476" i="30"/>
  <c r="AP476" i="30"/>
  <c r="S476" i="30"/>
  <c r="AJ476" i="30"/>
  <c r="AB476" i="30"/>
  <c r="AI476" i="30"/>
  <c r="AQ44" i="30"/>
  <c r="AR44" i="30" s="1"/>
  <c r="W43" i="30"/>
  <c r="T191" i="30"/>
  <c r="W188" i="30"/>
  <c r="AL336" i="30"/>
  <c r="AE336" i="30"/>
  <c r="AJ336" i="30"/>
  <c r="AM336" i="30"/>
  <c r="S336" i="30"/>
  <c r="X336" i="30"/>
  <c r="AN336" i="30"/>
  <c r="AO336" i="30"/>
  <c r="V336" i="30"/>
  <c r="R336" i="30"/>
  <c r="AH336" i="30"/>
  <c r="T336" i="30"/>
  <c r="AI336" i="30"/>
  <c r="AF336" i="30"/>
  <c r="AC336" i="30"/>
  <c r="AD336" i="30"/>
  <c r="W336" i="30"/>
  <c r="Z336" i="30"/>
  <c r="AP336" i="30"/>
  <c r="Y336" i="30"/>
  <c r="AA336" i="30"/>
  <c r="AK336" i="30"/>
  <c r="AB336" i="30"/>
  <c r="U336" i="30"/>
  <c r="V129" i="30"/>
  <c r="T129" i="30"/>
  <c r="AK129" i="30"/>
  <c r="X129" i="30"/>
  <c r="AJ129" i="30"/>
  <c r="AC129" i="30"/>
  <c r="AG129" i="30"/>
  <c r="AH129" i="30"/>
  <c r="R129" i="30"/>
  <c r="AO129" i="30"/>
  <c r="AD129" i="30"/>
  <c r="AP129" i="30"/>
  <c r="AN129" i="30"/>
  <c r="AL129" i="30"/>
  <c r="S129" i="30"/>
  <c r="AE129" i="30"/>
  <c r="AI129" i="30"/>
  <c r="Z139" i="30"/>
  <c r="AN139" i="30"/>
  <c r="S139" i="30"/>
  <c r="AD139" i="30"/>
  <c r="AE139" i="30"/>
  <c r="AO139" i="30"/>
  <c r="AH139" i="30"/>
  <c r="T139" i="30"/>
  <c r="X139" i="30"/>
  <c r="W139" i="30"/>
  <c r="AG139" i="30"/>
  <c r="AM139" i="30"/>
  <c r="AP139" i="30"/>
  <c r="AF139" i="30"/>
  <c r="AJ139" i="30"/>
  <c r="AA139" i="30"/>
  <c r="AI139" i="30"/>
  <c r="AL139" i="30"/>
  <c r="AC139" i="30"/>
  <c r="R139" i="30"/>
  <c r="Y139" i="30"/>
  <c r="V139" i="30"/>
  <c r="U139" i="30"/>
  <c r="AN281" i="30"/>
  <c r="AK154" i="30"/>
  <c r="AO202" i="30"/>
  <c r="Y48" i="30"/>
  <c r="AN317" i="30"/>
  <c r="X317" i="30"/>
  <c r="AG317" i="30"/>
  <c r="T317" i="30"/>
  <c r="Y317" i="30"/>
  <c r="V317" i="30"/>
  <c r="W317" i="30"/>
  <c r="AK317" i="30"/>
  <c r="AP317" i="30"/>
  <c r="U317" i="30"/>
  <c r="AH317" i="30"/>
  <c r="Z317" i="30"/>
  <c r="W232" i="30"/>
  <c r="AD232" i="30"/>
  <c r="R425" i="30"/>
  <c r="AA425" i="30"/>
  <c r="AM425" i="30"/>
  <c r="AP425" i="30"/>
  <c r="AE425" i="30"/>
  <c r="W425" i="30"/>
  <c r="AF425" i="30"/>
  <c r="AH425" i="30"/>
  <c r="AO425" i="30"/>
  <c r="AC425" i="30"/>
  <c r="Z425" i="30"/>
  <c r="S425" i="30"/>
  <c r="T425" i="30"/>
  <c r="AK425" i="30"/>
  <c r="AI425" i="30"/>
  <c r="AG425" i="30"/>
  <c r="Y425" i="30"/>
  <c r="AJ425" i="30"/>
  <c r="AI244" i="30"/>
  <c r="W228" i="30"/>
  <c r="U185" i="30"/>
  <c r="AF332" i="30"/>
  <c r="R332" i="30"/>
  <c r="Z332" i="30"/>
  <c r="AK342" i="30"/>
  <c r="AD234" i="30"/>
  <c r="S353" i="30"/>
  <c r="AC306" i="30"/>
  <c r="AL306" i="30"/>
  <c r="Z306" i="30"/>
  <c r="AB306" i="30"/>
  <c r="Y306" i="30"/>
  <c r="AD306" i="30"/>
  <c r="W306" i="30"/>
  <c r="AK306" i="30"/>
  <c r="AE306" i="30"/>
  <c r="AJ306" i="30"/>
  <c r="S306" i="30"/>
  <c r="AO306" i="30"/>
  <c r="AN306" i="30"/>
  <c r="R306" i="30"/>
  <c r="AH306" i="30"/>
  <c r="AE294" i="30"/>
  <c r="U382" i="30"/>
  <c r="AH411" i="30"/>
  <c r="AC411" i="30"/>
  <c r="R411" i="30"/>
  <c r="AK411" i="30"/>
  <c r="AE411" i="30"/>
  <c r="V411" i="30"/>
  <c r="AA411" i="30"/>
  <c r="AI411" i="30"/>
  <c r="X411" i="30"/>
  <c r="AB411" i="30"/>
  <c r="U411" i="30"/>
  <c r="AL411" i="30"/>
  <c r="T145" i="30"/>
  <c r="AH145" i="30"/>
  <c r="AP145" i="30"/>
  <c r="AG145" i="30"/>
  <c r="S145" i="30"/>
  <c r="U145" i="30"/>
  <c r="V145" i="30"/>
  <c r="R145" i="30"/>
  <c r="AN145" i="30"/>
  <c r="X145" i="30"/>
  <c r="AC145" i="30"/>
  <c r="AI145" i="30"/>
  <c r="AE145" i="30"/>
  <c r="Y145" i="30"/>
  <c r="AB467" i="30"/>
  <c r="AO191" i="30"/>
  <c r="W439" i="30"/>
  <c r="AC265" i="30"/>
  <c r="Y438" i="30"/>
  <c r="AP412" i="30"/>
  <c r="V412" i="30"/>
  <c r="AN412" i="30"/>
  <c r="W412" i="30"/>
  <c r="AG412" i="30"/>
  <c r="Z412" i="30"/>
  <c r="Y412" i="30"/>
  <c r="S412" i="30"/>
  <c r="AF412" i="30"/>
  <c r="AB412" i="30"/>
  <c r="X412" i="30"/>
  <c r="AE412" i="30"/>
  <c r="AD412" i="30"/>
  <c r="AC412" i="30"/>
  <c r="AK412" i="30"/>
  <c r="AA412" i="30"/>
  <c r="AL412" i="30"/>
  <c r="AE315" i="30"/>
  <c r="AI228" i="30"/>
  <c r="AP327" i="30"/>
  <c r="AK379" i="30"/>
  <c r="AA379" i="30"/>
  <c r="AG379" i="30"/>
  <c r="U379" i="30"/>
  <c r="AB379" i="30"/>
  <c r="Y379" i="30"/>
  <c r="AD379" i="30"/>
  <c r="AM387" i="30"/>
  <c r="AJ300" i="30"/>
  <c r="AL300" i="30"/>
  <c r="AH300" i="30"/>
  <c r="T300" i="30"/>
  <c r="Z300" i="30"/>
  <c r="AG300" i="30"/>
  <c r="S300" i="30"/>
  <c r="X300" i="30"/>
  <c r="AN300" i="30"/>
  <c r="AE300" i="30"/>
  <c r="AI300" i="30"/>
  <c r="AI459" i="30"/>
  <c r="V459" i="30"/>
  <c r="AC459" i="30"/>
  <c r="AN459" i="30"/>
  <c r="R459" i="30"/>
  <c r="AP459" i="30"/>
  <c r="AG459" i="30"/>
  <c r="U459" i="30"/>
  <c r="W459" i="30"/>
  <c r="AJ459" i="30"/>
  <c r="T459" i="30"/>
  <c r="AO459" i="30"/>
  <c r="Y377" i="30"/>
  <c r="AG188" i="30"/>
  <c r="Z297" i="30"/>
  <c r="R297" i="30"/>
  <c r="X297" i="30"/>
  <c r="AM297" i="30"/>
  <c r="AP297" i="30"/>
  <c r="AL297" i="30"/>
  <c r="X298" i="30"/>
  <c r="AI158" i="30"/>
  <c r="Z37" i="30"/>
  <c r="AP37" i="30"/>
  <c r="AM37" i="30"/>
  <c r="S37" i="30"/>
  <c r="R37" i="30"/>
  <c r="AE37" i="30"/>
  <c r="AA37" i="30"/>
  <c r="AO37" i="30"/>
  <c r="Y37" i="30"/>
  <c r="AC37" i="30"/>
  <c r="AK37" i="30"/>
  <c r="W37" i="30"/>
  <c r="S391" i="30"/>
  <c r="AP391" i="30"/>
  <c r="AA391" i="30"/>
  <c r="Z391" i="30"/>
  <c r="W391" i="30"/>
  <c r="AD391" i="30"/>
  <c r="AN391" i="30"/>
  <c r="AM391" i="30"/>
  <c r="AH391" i="30"/>
  <c r="AL391" i="30"/>
  <c r="R391" i="30"/>
  <c r="W281" i="30"/>
  <c r="V335" i="30"/>
  <c r="AD206" i="30"/>
  <c r="AJ202" i="30"/>
  <c r="AO174" i="30"/>
  <c r="Z174" i="30"/>
  <c r="AE99" i="30"/>
  <c r="Z99" i="30"/>
  <c r="AF99" i="30"/>
  <c r="AD99" i="30"/>
  <c r="X99" i="30"/>
  <c r="U99" i="30"/>
  <c r="AJ99" i="30"/>
  <c r="Y99" i="30"/>
  <c r="AJ34" i="30"/>
  <c r="AG34" i="30"/>
  <c r="AI34" i="30"/>
  <c r="X34" i="30"/>
  <c r="AM34" i="30"/>
  <c r="U34" i="30"/>
  <c r="W514" i="30"/>
  <c r="S280" i="30"/>
  <c r="X228" i="30"/>
  <c r="Y449" i="30"/>
  <c r="AP449" i="30"/>
  <c r="AG449" i="30"/>
  <c r="AE449" i="30"/>
  <c r="W449" i="30"/>
  <c r="AM449" i="30"/>
  <c r="Z449" i="30"/>
  <c r="X408" i="30"/>
  <c r="AK265" i="30"/>
  <c r="AP265" i="30"/>
  <c r="AA154" i="30"/>
  <c r="AN186" i="30"/>
  <c r="AK186" i="30"/>
  <c r="Z186" i="30"/>
  <c r="AD186" i="30"/>
  <c r="AP186" i="30"/>
  <c r="AM186" i="30"/>
  <c r="U186" i="30"/>
  <c r="X186" i="30"/>
  <c r="AA357" i="30"/>
  <c r="AJ76" i="30"/>
  <c r="AM76" i="30"/>
  <c r="R76" i="30"/>
  <c r="AG76" i="30"/>
  <c r="AH76" i="30"/>
  <c r="AL76" i="30"/>
  <c r="V76" i="30"/>
  <c r="AF76" i="30"/>
  <c r="AA76" i="30"/>
  <c r="AN76" i="30"/>
  <c r="S76" i="30"/>
  <c r="U76" i="30"/>
  <c r="W76" i="30"/>
  <c r="X76" i="30"/>
  <c r="AE281" i="30"/>
  <c r="AG335" i="30"/>
  <c r="AH180" i="30"/>
  <c r="AH48" i="30"/>
  <c r="AB41" i="30"/>
  <c r="AK41" i="30"/>
  <c r="AO41" i="30"/>
  <c r="AD41" i="30"/>
  <c r="AL41" i="30"/>
  <c r="AO161" i="30"/>
  <c r="T161" i="30"/>
  <c r="AO130" i="30"/>
  <c r="AA280" i="30"/>
  <c r="R228" i="30"/>
  <c r="AM185" i="30"/>
  <c r="Y185" i="30"/>
  <c r="AH433" i="30"/>
  <c r="AE433" i="30"/>
  <c r="AE468" i="30"/>
  <c r="R468" i="30"/>
  <c r="X468" i="30"/>
  <c r="AO468" i="30"/>
  <c r="U468" i="30"/>
  <c r="AN468" i="30"/>
  <c r="AL468" i="30"/>
  <c r="AJ70" i="30"/>
  <c r="AN43" i="30"/>
  <c r="AB191" i="30"/>
  <c r="AE307" i="30"/>
  <c r="AK307" i="30"/>
  <c r="W307" i="30"/>
  <c r="AP307" i="30"/>
  <c r="AH307" i="30"/>
  <c r="AD307" i="30"/>
  <c r="AC307" i="30"/>
  <c r="AJ307" i="30"/>
  <c r="AI307" i="30"/>
  <c r="AL307" i="30"/>
  <c r="R307" i="30"/>
  <c r="U307" i="30"/>
  <c r="AG307" i="30"/>
  <c r="AH281" i="30"/>
  <c r="AG229" i="30"/>
  <c r="AO335" i="30"/>
  <c r="V154" i="30"/>
  <c r="Y193" i="30"/>
  <c r="AJ289" i="30"/>
  <c r="W48" i="30"/>
  <c r="Y137" i="30"/>
  <c r="AF441" i="30"/>
  <c r="U441" i="30"/>
  <c r="AO314" i="30"/>
  <c r="AE180" i="30"/>
  <c r="Y180" i="30"/>
  <c r="U328" i="30"/>
  <c r="AG280" i="30"/>
  <c r="AL228" i="30"/>
  <c r="AC270" i="30"/>
  <c r="Y270" i="30"/>
  <c r="X270" i="30"/>
  <c r="AA382" i="30"/>
  <c r="AG324" i="30"/>
  <c r="T324" i="30"/>
  <c r="AK324" i="30"/>
  <c r="AF324" i="30"/>
  <c r="AC324" i="30"/>
  <c r="AO324" i="30"/>
  <c r="AP324" i="30"/>
  <c r="S324" i="30"/>
  <c r="AG327" i="30"/>
  <c r="S137" i="30"/>
  <c r="X167" i="30"/>
  <c r="Y167" i="30"/>
  <c r="AO167" i="30"/>
  <c r="AL422" i="30"/>
  <c r="AN423" i="30"/>
  <c r="AA258" i="30"/>
  <c r="AL258" i="30"/>
  <c r="AJ438" i="30"/>
  <c r="AN45" i="30"/>
  <c r="AJ45" i="30"/>
  <c r="AM45" i="30"/>
  <c r="AP421" i="30"/>
  <c r="AN407" i="30"/>
  <c r="R406" i="30"/>
  <c r="AA406" i="30"/>
  <c r="AL406" i="30"/>
  <c r="AD413" i="30"/>
  <c r="R467" i="30"/>
  <c r="U278" i="30"/>
  <c r="AH328" i="30"/>
  <c r="T359" i="30"/>
  <c r="AI359" i="30"/>
  <c r="AP411" i="30"/>
  <c r="Y335" i="30"/>
  <c r="AG199" i="30"/>
  <c r="AA306" i="30"/>
  <c r="AJ82" i="30"/>
  <c r="W367" i="30"/>
  <c r="AC299" i="30"/>
  <c r="Y345" i="30"/>
  <c r="T334" i="30"/>
  <c r="AG437" i="30"/>
  <c r="V296" i="30"/>
  <c r="AD296" i="30"/>
  <c r="T296" i="30"/>
  <c r="X177" i="30"/>
  <c r="AM466" i="30"/>
  <c r="AB281" i="30"/>
  <c r="S296" i="30"/>
  <c r="X329" i="30"/>
  <c r="Z513" i="30"/>
  <c r="AG513" i="30"/>
  <c r="V513" i="30"/>
  <c r="AN513" i="30"/>
  <c r="AL513" i="30"/>
  <c r="Z353" i="30"/>
  <c r="W161" i="30"/>
  <c r="AD514" i="30"/>
  <c r="AI206" i="30"/>
  <c r="S206" i="30"/>
  <c r="AM206" i="30"/>
  <c r="U206" i="30"/>
  <c r="AE90" i="30"/>
  <c r="T90" i="30"/>
  <c r="AO90" i="30"/>
  <c r="AA90" i="30"/>
  <c r="AN90" i="30"/>
  <c r="R90" i="30"/>
  <c r="AF90" i="30"/>
  <c r="AL90" i="30"/>
  <c r="AK90" i="30"/>
  <c r="AO383" i="30"/>
  <c r="AD383" i="30"/>
  <c r="R383" i="30"/>
  <c r="AC513" i="30"/>
  <c r="AN437" i="30"/>
  <c r="V437" i="30"/>
  <c r="T387" i="30"/>
  <c r="AN387" i="30"/>
  <c r="AC164" i="30"/>
  <c r="AL40" i="30"/>
  <c r="AK40" i="30"/>
  <c r="S40" i="30"/>
  <c r="AD40" i="30"/>
  <c r="W40" i="30"/>
  <c r="AM40" i="30"/>
  <c r="Z40" i="30"/>
  <c r="AO40" i="30"/>
  <c r="AA40" i="30"/>
  <c r="AN40" i="30"/>
  <c r="T40" i="30"/>
  <c r="AI40" i="30"/>
  <c r="AE40" i="30"/>
  <c r="AJ40" i="30"/>
  <c r="AG441" i="30"/>
  <c r="AO491" i="30"/>
  <c r="AH407" i="30"/>
  <c r="AA185" i="30"/>
  <c r="AK514" i="30"/>
  <c r="AN382" i="30"/>
  <c r="AF353" i="30"/>
  <c r="AO113" i="30"/>
  <c r="AE188" i="30"/>
  <c r="Y298" i="30"/>
  <c r="W298" i="30"/>
  <c r="T298" i="30"/>
  <c r="AO298" i="30"/>
  <c r="AN298" i="30"/>
  <c r="AD298" i="30"/>
  <c r="AC298" i="30"/>
  <c r="U298" i="30"/>
  <c r="AG298" i="30"/>
  <c r="S298" i="30"/>
  <c r="AC70" i="30"/>
  <c r="AB104" i="30"/>
  <c r="AN335" i="30"/>
  <c r="W154" i="30"/>
  <c r="AC154" i="30"/>
  <c r="AL57" i="30"/>
  <c r="W57" i="30"/>
  <c r="R57" i="30"/>
  <c r="Y432" i="30"/>
  <c r="AN432" i="30"/>
  <c r="W432" i="30"/>
  <c r="AG432" i="30"/>
  <c r="AA432" i="30"/>
  <c r="V432" i="30"/>
  <c r="AC90" i="30"/>
  <c r="W90" i="30"/>
  <c r="S354" i="30"/>
  <c r="AH354" i="30"/>
  <c r="X354" i="30"/>
  <c r="T354" i="30"/>
  <c r="AF354" i="30"/>
  <c r="AE354" i="30"/>
  <c r="AO354" i="30"/>
  <c r="Y354" i="30"/>
  <c r="R354" i="30"/>
  <c r="AN354" i="30"/>
  <c r="T193" i="30"/>
  <c r="AD209" i="30"/>
  <c r="AH209" i="30"/>
  <c r="R209" i="30"/>
  <c r="AK209" i="30"/>
  <c r="AF209" i="30"/>
  <c r="AG209" i="30"/>
  <c r="AN209" i="30"/>
  <c r="Y209" i="30"/>
  <c r="AG244" i="30"/>
  <c r="Z228" i="30"/>
  <c r="U327" i="30"/>
  <c r="AH383" i="30"/>
  <c r="T383" i="30"/>
  <c r="X383" i="30"/>
  <c r="X137" i="30"/>
  <c r="AG343" i="30"/>
  <c r="R343" i="30"/>
  <c r="AM343" i="30"/>
  <c r="V343" i="30"/>
  <c r="U343" i="30"/>
  <c r="AJ513" i="30"/>
  <c r="AA353" i="30"/>
  <c r="AD437" i="30"/>
  <c r="AP437" i="30"/>
  <c r="R439" i="30"/>
  <c r="AC439" i="30"/>
  <c r="T439" i="30"/>
  <c r="AA387" i="30"/>
  <c r="S387" i="30"/>
  <c r="U387" i="30"/>
  <c r="AK120" i="30"/>
  <c r="T120" i="30"/>
  <c r="AC188" i="30"/>
  <c r="AP467" i="30"/>
  <c r="T467" i="30"/>
  <c r="AI339" i="30"/>
  <c r="AP339" i="30"/>
  <c r="X238" i="30"/>
  <c r="AB273" i="30"/>
  <c r="AB508" i="30"/>
  <c r="AG508" i="30"/>
  <c r="Y508" i="30"/>
  <c r="U508" i="30"/>
  <c r="AL508" i="30"/>
  <c r="AA508" i="30"/>
  <c r="AM508" i="30"/>
  <c r="AO508" i="30"/>
  <c r="AH508" i="30"/>
  <c r="AI508" i="30"/>
  <c r="AF508" i="30"/>
  <c r="Z508" i="30"/>
  <c r="AP508" i="30"/>
  <c r="AD508" i="30"/>
  <c r="AE508" i="30"/>
  <c r="X508" i="30"/>
  <c r="S508" i="30"/>
  <c r="W508" i="30"/>
  <c r="R508" i="30"/>
  <c r="V508" i="30"/>
  <c r="AJ508" i="30"/>
  <c r="T508" i="30"/>
  <c r="AN508" i="30"/>
  <c r="AC508" i="30"/>
  <c r="AA164" i="30"/>
  <c r="AG42" i="30"/>
  <c r="AJ42" i="30"/>
  <c r="X42" i="30"/>
  <c r="AH42" i="30"/>
  <c r="AD42" i="30"/>
  <c r="AF42" i="30"/>
  <c r="AP42" i="30"/>
  <c r="W42" i="30"/>
  <c r="AE42" i="30"/>
  <c r="Y42" i="30"/>
  <c r="AC42" i="30"/>
  <c r="V425" i="30"/>
  <c r="AF309" i="30"/>
  <c r="AM309" i="30"/>
  <c r="AB309" i="30"/>
  <c r="V309" i="30"/>
  <c r="AH309" i="30"/>
  <c r="R309" i="30"/>
  <c r="W309" i="30"/>
  <c r="AP309" i="30"/>
  <c r="U309" i="30"/>
  <c r="Y309" i="30"/>
  <c r="AC309" i="30"/>
  <c r="AG309" i="30"/>
  <c r="AN309" i="30"/>
  <c r="AD309" i="30"/>
  <c r="AO309" i="30"/>
  <c r="Z309" i="30"/>
  <c r="T309" i="30"/>
  <c r="AA309" i="30"/>
  <c r="AI309" i="30"/>
  <c r="X309" i="30"/>
  <c r="S309" i="30"/>
  <c r="AL309" i="30"/>
  <c r="AP40" i="30"/>
  <c r="AH206" i="30"/>
  <c r="Z171" i="30"/>
  <c r="W144" i="30"/>
  <c r="AN144" i="30"/>
  <c r="AK219" i="30"/>
  <c r="AN325" i="30"/>
  <c r="AG325" i="30"/>
  <c r="AL325" i="30"/>
  <c r="AP325" i="30"/>
  <c r="AC325" i="30"/>
  <c r="AK325" i="30"/>
  <c r="AE325" i="30"/>
  <c r="AD325" i="30"/>
  <c r="R325" i="30"/>
  <c r="AI325" i="30"/>
  <c r="X325" i="30"/>
  <c r="W325" i="30"/>
  <c r="Z325" i="30"/>
  <c r="AF325" i="30"/>
  <c r="Y149" i="30"/>
  <c r="Z149" i="30"/>
  <c r="AC149" i="30"/>
  <c r="T149" i="30"/>
  <c r="AP149" i="30"/>
  <c r="X149" i="30"/>
  <c r="AO149" i="30"/>
  <c r="R149" i="30"/>
  <c r="U149" i="30"/>
  <c r="AL149" i="30"/>
  <c r="AF149" i="30"/>
  <c r="V149" i="30"/>
  <c r="AB149" i="30"/>
  <c r="AE323" i="30"/>
  <c r="U323" i="30"/>
  <c r="AH432" i="30"/>
  <c r="AJ274" i="30"/>
  <c r="AC118" i="30"/>
  <c r="W118" i="30"/>
  <c r="AL382" i="30"/>
  <c r="AF486" i="30"/>
  <c r="AB486" i="30"/>
  <c r="AD354" i="30"/>
  <c r="AD502" i="30"/>
  <c r="Z491" i="30"/>
  <c r="X407" i="30"/>
  <c r="AE67" i="30"/>
  <c r="V382" i="30"/>
  <c r="AI203" i="30"/>
  <c r="W203" i="30"/>
  <c r="AO507" i="30"/>
  <c r="AG474" i="30"/>
  <c r="AI346" i="30"/>
  <c r="AL346" i="30"/>
  <c r="AG346" i="30"/>
  <c r="AD346" i="30"/>
  <c r="Y346" i="30"/>
  <c r="AF346" i="30"/>
  <c r="U346" i="30"/>
  <c r="Z346" i="30"/>
  <c r="AN346" i="30"/>
  <c r="AB346" i="30"/>
  <c r="V346" i="30"/>
  <c r="AK346" i="30"/>
  <c r="X346" i="30"/>
  <c r="R363" i="30"/>
  <c r="AF363" i="30"/>
  <c r="AJ280" i="30"/>
  <c r="AC472" i="30"/>
  <c r="W472" i="30"/>
  <c r="Z472" i="30"/>
  <c r="AN472" i="30"/>
  <c r="AB472" i="30"/>
  <c r="AP472" i="30"/>
  <c r="AE472" i="30"/>
  <c r="AJ472" i="30"/>
  <c r="X472" i="30"/>
  <c r="S472" i="30"/>
  <c r="R472" i="30"/>
  <c r="AG472" i="30"/>
  <c r="AA472" i="30"/>
  <c r="AM472" i="30"/>
  <c r="AI472" i="30"/>
  <c r="AD472" i="30"/>
  <c r="T472" i="30"/>
  <c r="AO472" i="30"/>
  <c r="U472" i="30"/>
  <c r="AL472" i="30"/>
  <c r="Y472" i="30"/>
  <c r="AH490" i="30"/>
  <c r="AD490" i="30"/>
  <c r="AI490" i="30"/>
  <c r="AD416" i="30"/>
  <c r="V390" i="30"/>
  <c r="AH507" i="30"/>
  <c r="AP366" i="30"/>
  <c r="AH113" i="30"/>
  <c r="X113" i="30"/>
  <c r="AM120" i="30"/>
  <c r="AA104" i="30"/>
  <c r="AF104" i="30"/>
  <c r="AN348" i="30"/>
  <c r="X348" i="30"/>
  <c r="AM348" i="30"/>
  <c r="AE348" i="30"/>
  <c r="AF348" i="30"/>
  <c r="AN313" i="30"/>
  <c r="AL313" i="30"/>
  <c r="AP313" i="30"/>
  <c r="AE313" i="30"/>
  <c r="W313" i="30"/>
  <c r="AA313" i="30"/>
  <c r="AF313" i="30"/>
  <c r="Y313" i="30"/>
  <c r="V313" i="30"/>
  <c r="X313" i="30"/>
  <c r="S313" i="30"/>
  <c r="AI313" i="30"/>
  <c r="U313" i="30"/>
  <c r="AO313" i="30"/>
  <c r="AD313" i="30"/>
  <c r="AG313" i="30"/>
  <c r="AA345" i="30"/>
  <c r="AK345" i="30"/>
  <c r="AB438" i="30"/>
  <c r="Z312" i="30"/>
  <c r="Z357" i="30"/>
  <c r="AN357" i="30"/>
  <c r="T509" i="30"/>
  <c r="Z509" i="30"/>
  <c r="AP298" i="30"/>
  <c r="AE191" i="30"/>
  <c r="U129" i="30"/>
  <c r="AC281" i="30"/>
  <c r="Z365" i="30"/>
  <c r="AC365" i="30"/>
  <c r="W365" i="30"/>
  <c r="AN365" i="30"/>
  <c r="AE365" i="30"/>
  <c r="V365" i="30"/>
  <c r="AF365" i="30"/>
  <c r="AA365" i="30"/>
  <c r="AB365" i="30"/>
  <c r="AI365" i="30"/>
  <c r="AO365" i="30"/>
  <c r="X365" i="30"/>
  <c r="T365" i="30"/>
  <c r="AM365" i="30"/>
  <c r="AP365" i="30"/>
  <c r="AG365" i="30"/>
  <c r="AL48" i="30"/>
  <c r="V210" i="30"/>
  <c r="AE210" i="30"/>
  <c r="AJ210" i="30"/>
  <c r="AD210" i="30"/>
  <c r="AI210" i="30"/>
  <c r="W210" i="30"/>
  <c r="U210" i="30"/>
  <c r="Y210" i="30"/>
  <c r="AB210" i="30"/>
  <c r="S210" i="30"/>
  <c r="AL210" i="30"/>
  <c r="Z210" i="30"/>
  <c r="AK210" i="30"/>
  <c r="R210" i="30"/>
  <c r="AN210" i="30"/>
  <c r="AF210" i="30"/>
  <c r="AM174" i="30"/>
  <c r="Y84" i="30"/>
  <c r="S149" i="30"/>
  <c r="V46" i="30"/>
  <c r="AP46" i="30"/>
  <c r="AH130" i="30"/>
  <c r="AB317" i="30"/>
  <c r="Z432" i="30"/>
  <c r="Y381" i="30"/>
  <c r="Z381" i="30"/>
  <c r="AI295" i="30"/>
  <c r="AL172" i="30"/>
  <c r="U172" i="30"/>
  <c r="T172" i="30"/>
  <c r="S172" i="30"/>
  <c r="R172" i="30"/>
  <c r="AM172" i="30"/>
  <c r="X172" i="30"/>
  <c r="V172" i="30"/>
  <c r="AI172" i="30"/>
  <c r="AA172" i="30"/>
  <c r="AP172" i="30"/>
  <c r="AG172" i="30"/>
  <c r="AJ172" i="30"/>
  <c r="V232" i="30"/>
  <c r="X232" i="30"/>
  <c r="U412" i="30"/>
  <c r="AJ327" i="30"/>
  <c r="AG332" i="30"/>
  <c r="AA332" i="30"/>
  <c r="AB332" i="30"/>
  <c r="AH458" i="30"/>
  <c r="AB458" i="30"/>
  <c r="AA342" i="30"/>
  <c r="V342" i="30"/>
  <c r="V234" i="30"/>
  <c r="AE234" i="30"/>
  <c r="AF184" i="30"/>
  <c r="AO184" i="30"/>
  <c r="V306" i="30"/>
  <c r="AJ382" i="30"/>
  <c r="AP130" i="30"/>
  <c r="S361" i="30"/>
  <c r="AB145" i="30"/>
  <c r="S467" i="30"/>
  <c r="T385" i="30"/>
  <c r="AH385" i="30"/>
  <c r="S437" i="30"/>
  <c r="AG423" i="30"/>
  <c r="Z319" i="30"/>
  <c r="S319" i="30"/>
  <c r="AO319" i="30"/>
  <c r="AD319" i="30"/>
  <c r="AP319" i="30"/>
  <c r="AH298" i="30"/>
  <c r="AH191" i="30"/>
  <c r="AC43" i="30"/>
  <c r="Y339" i="30"/>
  <c r="V36" i="30"/>
  <c r="AF36" i="30"/>
  <c r="AA36" i="30"/>
  <c r="X36" i="30"/>
  <c r="AG36" i="30"/>
  <c r="AI36" i="30"/>
  <c r="AO36" i="30"/>
  <c r="AD36" i="30"/>
  <c r="W36" i="30"/>
  <c r="AM36" i="30"/>
  <c r="AH36" i="30"/>
  <c r="AK36" i="30"/>
  <c r="AJ36" i="30"/>
  <c r="AE36" i="30"/>
  <c r="Z36" i="30"/>
  <c r="S36" i="30"/>
  <c r="AB391" i="30"/>
  <c r="AL219" i="30"/>
  <c r="AM289" i="30"/>
  <c r="V289" i="30"/>
  <c r="X193" i="30"/>
  <c r="AF498" i="30"/>
  <c r="X498" i="30"/>
  <c r="Y314" i="30"/>
  <c r="AO120" i="30"/>
  <c r="AJ390" i="30"/>
  <c r="Z485" i="30"/>
  <c r="R489" i="30"/>
  <c r="AH315" i="30"/>
  <c r="AN315" i="30"/>
  <c r="AD436" i="30"/>
  <c r="AH500" i="30"/>
  <c r="R500" i="30"/>
  <c r="AH185" i="30"/>
  <c r="Z259" i="30"/>
  <c r="R259" i="30"/>
  <c r="T303" i="30"/>
  <c r="S225" i="30"/>
  <c r="V327" i="30"/>
  <c r="Z431" i="30"/>
  <c r="AO431" i="30"/>
  <c r="AF431" i="30"/>
  <c r="V431" i="30"/>
  <c r="AH431" i="30"/>
  <c r="AP431" i="30"/>
  <c r="W431" i="30"/>
  <c r="AB431" i="30"/>
  <c r="V401" i="30"/>
  <c r="AO300" i="30"/>
  <c r="AH437" i="30"/>
  <c r="V379" i="30"/>
  <c r="AK383" i="30"/>
  <c r="AJ377" i="30"/>
  <c r="V377" i="30"/>
  <c r="AH111" i="30"/>
  <c r="V111" i="30"/>
  <c r="Z111" i="30"/>
  <c r="X120" i="30"/>
  <c r="T297" i="30"/>
  <c r="AM467" i="30"/>
  <c r="V357" i="30"/>
  <c r="AM375" i="30"/>
  <c r="U375" i="30"/>
  <c r="AB298" i="30"/>
  <c r="V37" i="30"/>
  <c r="AA158" i="30"/>
  <c r="T335" i="30"/>
  <c r="AE221" i="30"/>
  <c r="AM117" i="30"/>
  <c r="AG117" i="30"/>
  <c r="AN117" i="30"/>
  <c r="Y117" i="30"/>
  <c r="AF117" i="30"/>
  <c r="AA117" i="30"/>
  <c r="AL117" i="30"/>
  <c r="W117" i="30"/>
  <c r="R117" i="30"/>
  <c r="W234" i="30"/>
  <c r="AB141" i="30"/>
  <c r="S141" i="30"/>
  <c r="S202" i="30"/>
  <c r="AD202" i="30"/>
  <c r="AL174" i="30"/>
  <c r="T174" i="30"/>
  <c r="S82" i="30"/>
  <c r="AD98" i="30"/>
  <c r="Y222" i="30"/>
  <c r="AK155" i="30"/>
  <c r="R334" i="30"/>
  <c r="R34" i="30"/>
  <c r="AN34" i="30"/>
  <c r="V41" i="30"/>
  <c r="X328" i="30"/>
  <c r="AG360" i="30"/>
  <c r="AL360" i="30"/>
  <c r="AI321" i="30"/>
  <c r="T198" i="30"/>
  <c r="AC426" i="30"/>
  <c r="AD426" i="30"/>
  <c r="AF426" i="30"/>
  <c r="W426" i="30"/>
  <c r="AN426" i="30"/>
  <c r="AL426" i="30"/>
  <c r="AG426" i="30"/>
  <c r="V426" i="30"/>
  <c r="AB426" i="30"/>
  <c r="R426" i="30"/>
  <c r="AK426" i="30"/>
  <c r="AF364" i="30"/>
  <c r="AN364" i="30"/>
  <c r="X364" i="30"/>
  <c r="AA364" i="30"/>
  <c r="AM364" i="30"/>
  <c r="S364" i="30"/>
  <c r="W364" i="30"/>
  <c r="V364" i="30"/>
  <c r="R364" i="30"/>
  <c r="AP364" i="30"/>
  <c r="AH364" i="30"/>
  <c r="AL364" i="30"/>
  <c r="U364" i="30"/>
  <c r="AD364" i="30"/>
  <c r="AC364" i="30"/>
  <c r="AG328" i="30"/>
  <c r="Y514" i="30"/>
  <c r="AM286" i="30"/>
  <c r="AC286" i="30"/>
  <c r="T228" i="30"/>
  <c r="AA88" i="30"/>
  <c r="AO88" i="30"/>
  <c r="S212" i="30"/>
  <c r="AK212" i="30"/>
  <c r="V367" i="30"/>
  <c r="Y367" i="30"/>
  <c r="V130" i="30"/>
  <c r="AG303" i="30"/>
  <c r="V303" i="30"/>
  <c r="AC449" i="30"/>
  <c r="AC322" i="30"/>
  <c r="X322" i="30"/>
  <c r="AA120" i="30"/>
  <c r="AG265" i="30"/>
  <c r="AJ265" i="30"/>
  <c r="AI395" i="30"/>
  <c r="AC395" i="30"/>
  <c r="S395" i="30"/>
  <c r="Y100" i="30"/>
  <c r="AD339" i="30"/>
  <c r="T281" i="30"/>
  <c r="R229" i="30"/>
  <c r="AN258" i="30"/>
  <c r="AP170" i="30"/>
  <c r="AA41" i="30"/>
  <c r="Z41" i="30"/>
  <c r="AA161" i="30"/>
  <c r="AJ161" i="30"/>
  <c r="AF161" i="30"/>
  <c r="AH327" i="30"/>
  <c r="U504" i="30"/>
  <c r="AA504" i="30"/>
  <c r="S427" i="30"/>
  <c r="AB244" i="30"/>
  <c r="AB241" i="30"/>
  <c r="AN228" i="30"/>
  <c r="AL185" i="30"/>
  <c r="AK185" i="30"/>
  <c r="AC320" i="30"/>
  <c r="AH320" i="30"/>
  <c r="AL320" i="30"/>
  <c r="AB320" i="30"/>
  <c r="AM320" i="30"/>
  <c r="AD320" i="30"/>
  <c r="AG433" i="30"/>
  <c r="AJ433" i="30"/>
  <c r="AK468" i="30"/>
  <c r="AG468" i="30"/>
  <c r="X395" i="30"/>
  <c r="AM79" i="30"/>
  <c r="AA362" i="30"/>
  <c r="Y424" i="30"/>
  <c r="T424" i="30"/>
  <c r="AE424" i="30"/>
  <c r="S424" i="30"/>
  <c r="AP267" i="30"/>
  <c r="AF267" i="30"/>
  <c r="U362" i="30"/>
  <c r="AJ501" i="30"/>
  <c r="AK224" i="30"/>
  <c r="T299" i="30"/>
  <c r="AI413" i="30"/>
  <c r="R250" i="30"/>
  <c r="T250" i="30"/>
  <c r="AM256" i="30"/>
  <c r="AO256" i="30"/>
  <c r="AD256" i="30"/>
  <c r="AM422" i="30"/>
  <c r="AF298" i="30"/>
  <c r="T48" i="30"/>
  <c r="U191" i="30"/>
  <c r="AB307" i="30"/>
  <c r="U339" i="30"/>
  <c r="AJ421" i="30"/>
  <c r="AQ246" i="30"/>
  <c r="AR246" i="30" s="1"/>
  <c r="Z281" i="30"/>
  <c r="AF229" i="30"/>
  <c r="AL278" i="30"/>
  <c r="AB95" i="30"/>
  <c r="AF202" i="30"/>
  <c r="AE382" i="30"/>
  <c r="R95" i="30"/>
  <c r="U48" i="30"/>
  <c r="Z378" i="30"/>
  <c r="T378" i="30"/>
  <c r="S182" i="30"/>
  <c r="V182" i="30"/>
  <c r="AP441" i="30"/>
  <c r="AB441" i="30"/>
  <c r="U248" i="30"/>
  <c r="T314" i="30"/>
  <c r="R180" i="30"/>
  <c r="T180" i="30"/>
  <c r="AJ452" i="30"/>
  <c r="AK452" i="30"/>
  <c r="AJ228" i="30"/>
  <c r="AM270" i="30"/>
  <c r="AP270" i="30"/>
  <c r="AJ270" i="30"/>
  <c r="AN120" i="30"/>
  <c r="AI324" i="30"/>
  <c r="AL348" i="30"/>
  <c r="AM327" i="30"/>
  <c r="AQ231" i="30"/>
  <c r="AR231" i="30" s="1"/>
  <c r="AM416" i="30"/>
  <c r="AL392" i="30"/>
  <c r="AM77" i="30"/>
  <c r="AG77" i="30"/>
  <c r="S377" i="30"/>
  <c r="AP355" i="30"/>
  <c r="AI167" i="30"/>
  <c r="AC167" i="30"/>
  <c r="AK167" i="30"/>
  <c r="AE467" i="30"/>
  <c r="AK258" i="30"/>
  <c r="U258" i="30"/>
  <c r="AM438" i="30"/>
  <c r="AB45" i="30"/>
  <c r="AO45" i="30"/>
  <c r="AL45" i="30"/>
  <c r="AG222" i="30"/>
  <c r="AN232" i="30"/>
  <c r="S406" i="30"/>
  <c r="AJ406" i="30"/>
  <c r="AO406" i="30"/>
  <c r="AL506" i="30"/>
  <c r="Y506" i="30"/>
  <c r="AJ506" i="30"/>
  <c r="AK137" i="30"/>
  <c r="U250" i="30"/>
  <c r="AK402" i="30"/>
  <c r="R402" i="30"/>
  <c r="AP471" i="30"/>
  <c r="AK471" i="30"/>
  <c r="AG471" i="30"/>
  <c r="X251" i="30"/>
  <c r="AM251" i="30"/>
  <c r="R251" i="30"/>
  <c r="AM329" i="30"/>
  <c r="AK329" i="30"/>
  <c r="W254" i="30"/>
  <c r="AD254" i="30"/>
  <c r="AD396" i="30"/>
  <c r="AA396" i="30"/>
  <c r="V75" i="30"/>
  <c r="AL124" i="30"/>
  <c r="AQ208" i="30"/>
  <c r="AR208" i="30" s="1"/>
  <c r="AD166" i="30"/>
  <c r="AH166" i="30"/>
  <c r="AO166" i="30"/>
  <c r="R359" i="30"/>
  <c r="AF359" i="30"/>
  <c r="AP359" i="30"/>
  <c r="V449" i="30"/>
  <c r="Z395" i="30"/>
  <c r="AJ387" i="30"/>
  <c r="AG132" i="30"/>
  <c r="AI132" i="30"/>
  <c r="W132" i="30"/>
  <c r="AN149" i="30"/>
  <c r="AK315" i="30"/>
  <c r="AM294" i="30"/>
  <c r="V279" i="30"/>
  <c r="AG234" i="30"/>
  <c r="V337" i="30"/>
  <c r="AC337" i="30"/>
  <c r="AH366" i="30"/>
  <c r="AB109" i="30"/>
  <c r="AH109" i="30"/>
  <c r="S273" i="30"/>
  <c r="R108" i="30"/>
  <c r="Y108" i="30"/>
  <c r="Y497" i="30"/>
  <c r="T497" i="30"/>
  <c r="S497" i="30"/>
  <c r="AP209" i="30"/>
  <c r="AG296" i="30"/>
  <c r="AP296" i="30"/>
  <c r="S154" i="30"/>
  <c r="R408" i="30"/>
  <c r="AO242" i="30"/>
  <c r="AL242" i="30"/>
  <c r="AD242" i="30"/>
  <c r="T35" i="30"/>
  <c r="AL312" i="30"/>
  <c r="AB83" i="30"/>
  <c r="B35" i="29"/>
  <c r="B33" i="29"/>
  <c r="B31" i="29"/>
  <c r="B30" i="29"/>
  <c r="B29" i="29"/>
  <c r="AP9" i="31"/>
  <c r="AP10" i="31"/>
  <c r="AP11" i="31"/>
  <c r="AP12" i="31"/>
  <c r="AP13" i="31"/>
  <c r="AP14" i="31"/>
  <c r="AP15" i="31"/>
  <c r="AP16" i="31"/>
  <c r="AP17" i="31"/>
  <c r="AP18" i="31"/>
  <c r="AP19" i="31"/>
  <c r="AP20" i="31"/>
  <c r="AP21" i="31"/>
  <c r="AP22" i="31"/>
  <c r="AP23" i="31"/>
  <c r="AP24" i="31"/>
  <c r="AP25" i="31"/>
  <c r="I12" i="31"/>
  <c r="I13" i="31"/>
  <c r="J13" i="31"/>
  <c r="K13" i="31" s="1"/>
  <c r="L13" i="31" s="1"/>
  <c r="M13" i="31" s="1"/>
  <c r="N13" i="31" s="1"/>
  <c r="I14" i="31"/>
  <c r="J14" i="31" s="1"/>
  <c r="K14" i="31" s="1"/>
  <c r="L14" i="31" s="1"/>
  <c r="M14" i="31" s="1"/>
  <c r="N14" i="31" s="1"/>
  <c r="I15" i="31"/>
  <c r="J15" i="31" s="1"/>
  <c r="K15" i="31" s="1"/>
  <c r="L15" i="31" s="1"/>
  <c r="M15" i="31" s="1"/>
  <c r="N15" i="31" s="1"/>
  <c r="I16" i="31"/>
  <c r="J16" i="31" s="1"/>
  <c r="K16" i="31" s="1"/>
  <c r="L16" i="31" s="1"/>
  <c r="M16" i="31" s="1"/>
  <c r="N16" i="31" s="1"/>
  <c r="I17" i="31"/>
  <c r="J17" i="31" s="1"/>
  <c r="K17" i="31" s="1"/>
  <c r="L17" i="31" s="1"/>
  <c r="M17" i="31" s="1"/>
  <c r="N17" i="31" s="1"/>
  <c r="I18" i="31"/>
  <c r="J18" i="31" s="1"/>
  <c r="K18" i="31" s="1"/>
  <c r="L18" i="31" s="1"/>
  <c r="M18" i="31" s="1"/>
  <c r="N18" i="31" s="1"/>
  <c r="I19" i="31"/>
  <c r="J19" i="31" s="1"/>
  <c r="I20" i="31"/>
  <c r="J20" i="31" s="1"/>
  <c r="K20" i="31" s="1"/>
  <c r="L20" i="31" s="1"/>
  <c r="M20" i="31" s="1"/>
  <c r="N20" i="31" s="1"/>
  <c r="I21" i="31"/>
  <c r="I22" i="31"/>
  <c r="J22" i="31" s="1"/>
  <c r="K22" i="31" s="1"/>
  <c r="L22" i="31" s="1"/>
  <c r="M22" i="31" s="1"/>
  <c r="N22" i="31" s="1"/>
  <c r="I11" i="31"/>
  <c r="H13" i="37"/>
  <c r="K13" i="37" s="1"/>
  <c r="I13" i="37"/>
  <c r="AK82" i="37" l="1"/>
  <c r="W82" i="37"/>
  <c r="J12" i="31"/>
  <c r="K12" i="31" s="1"/>
  <c r="L12" i="31" s="1"/>
  <c r="M12" i="31" s="1"/>
  <c r="N12" i="31" s="1"/>
  <c r="R82" i="37"/>
  <c r="AC82" i="37"/>
  <c r="AB82" i="37"/>
  <c r="AM84" i="37"/>
  <c r="AI88" i="37"/>
  <c r="AQ98" i="37"/>
  <c r="AR98" i="37" s="1"/>
  <c r="K19" i="31"/>
  <c r="L19" i="31" s="1"/>
  <c r="W88" i="37"/>
  <c r="W99" i="37"/>
  <c r="AD82" i="37"/>
  <c r="V88" i="37"/>
  <c r="J21" i="31"/>
  <c r="K21" i="31" s="1"/>
  <c r="AG82" i="37"/>
  <c r="X82" i="37"/>
  <c r="AG88" i="37"/>
  <c r="K13" i="32"/>
  <c r="AK61" i="37"/>
  <c r="AI82" i="37"/>
  <c r="AQ117" i="37"/>
  <c r="AR117" i="37" s="1"/>
  <c r="Z82" i="37"/>
  <c r="AJ99" i="37"/>
  <c r="AH82" i="37"/>
  <c r="AN82" i="37"/>
  <c r="U88" i="37"/>
  <c r="AH88" i="37"/>
  <c r="AJ33" i="37"/>
  <c r="AA82" i="37"/>
  <c r="AL88" i="37"/>
  <c r="AL33" i="37"/>
  <c r="R88" i="37"/>
  <c r="AQ81" i="37"/>
  <c r="AR81" i="37" s="1"/>
  <c r="AC106" i="37"/>
  <c r="Z61" i="37"/>
  <c r="Y106" i="37"/>
  <c r="S88" i="37"/>
  <c r="AO88" i="37"/>
  <c r="AQ74" i="37"/>
  <c r="AR74" i="37" s="1"/>
  <c r="AQ57" i="37"/>
  <c r="AR57" i="37" s="1"/>
  <c r="T106" i="37"/>
  <c r="T88" i="37"/>
  <c r="AN88" i="37"/>
  <c r="R33" i="37"/>
  <c r="AA61" i="37"/>
  <c r="Y88" i="37"/>
  <c r="U61" i="37"/>
  <c r="AE88" i="37"/>
  <c r="AK88" i="37"/>
  <c r="U106" i="37"/>
  <c r="AN61" i="37"/>
  <c r="AA88" i="37"/>
  <c r="U126" i="30"/>
  <c r="AE126" i="30"/>
  <c r="T194" i="30"/>
  <c r="U194" i="30"/>
  <c r="AN126" i="30"/>
  <c r="R430" i="30"/>
  <c r="AI134" i="30"/>
  <c r="T275" i="30"/>
  <c r="AJ356" i="30"/>
  <c r="AK126" i="30"/>
  <c r="AP134" i="30"/>
  <c r="AM356" i="30"/>
  <c r="T356" i="30"/>
  <c r="AQ175" i="30"/>
  <c r="AR175" i="30" s="1"/>
  <c r="R121" i="30"/>
  <c r="AH134" i="30"/>
  <c r="AO356" i="30"/>
  <c r="AH356" i="30"/>
  <c r="AA126" i="30"/>
  <c r="AD356" i="30"/>
  <c r="W121" i="30"/>
  <c r="Y126" i="30"/>
  <c r="V126" i="30"/>
  <c r="T121" i="30"/>
  <c r="V121" i="30"/>
  <c r="T126" i="30"/>
  <c r="Z126" i="30"/>
  <c r="X121" i="30"/>
  <c r="X356" i="30"/>
  <c r="AP126" i="30"/>
  <c r="AD126" i="30"/>
  <c r="AF126" i="30"/>
  <c r="AF356" i="30"/>
  <c r="AL356" i="30"/>
  <c r="AM126" i="30"/>
  <c r="AL126" i="30"/>
  <c r="AG126" i="30"/>
  <c r="AC356" i="30"/>
  <c r="AQ65" i="37"/>
  <c r="AR65" i="37" s="1"/>
  <c r="AA84" i="37"/>
  <c r="AQ92" i="37"/>
  <c r="AR92" i="37" s="1"/>
  <c r="AQ49" i="37"/>
  <c r="AR49" i="37" s="1"/>
  <c r="AQ73" i="37"/>
  <c r="AR73" i="37" s="1"/>
  <c r="S106" i="37"/>
  <c r="AQ35" i="37"/>
  <c r="AR35" i="37" s="1"/>
  <c r="AQ89" i="37"/>
  <c r="AR89" i="37" s="1"/>
  <c r="AE84" i="37"/>
  <c r="AQ55" i="37"/>
  <c r="AR55" i="37" s="1"/>
  <c r="Z84" i="37"/>
  <c r="Y84" i="37"/>
  <c r="X84" i="37"/>
  <c r="AQ71" i="37"/>
  <c r="AR71" i="37" s="1"/>
  <c r="AP106" i="37"/>
  <c r="AQ119" i="37"/>
  <c r="AR119" i="37" s="1"/>
  <c r="AQ66" i="37"/>
  <c r="AR66" i="37" s="1"/>
  <c r="AC84" i="37"/>
  <c r="X88" i="37"/>
  <c r="AM88" i="37"/>
  <c r="T84" i="37"/>
  <c r="S84" i="37"/>
  <c r="AN84" i="37"/>
  <c r="AQ41" i="37"/>
  <c r="AR41" i="37" s="1"/>
  <c r="AE67" i="37"/>
  <c r="AN106" i="37"/>
  <c r="AQ108" i="37"/>
  <c r="AR108" i="37" s="1"/>
  <c r="R84" i="37"/>
  <c r="AD84" i="37"/>
  <c r="U84" i="37"/>
  <c r="V84" i="37"/>
  <c r="Z88" i="37"/>
  <c r="AP88" i="37"/>
  <c r="AQ46" i="37"/>
  <c r="AR46" i="37" s="1"/>
  <c r="AQ113" i="37"/>
  <c r="AR113" i="37" s="1"/>
  <c r="R67" i="37"/>
  <c r="AF84" i="37"/>
  <c r="AQ104" i="37"/>
  <c r="AR104" i="37" s="1"/>
  <c r="AK84" i="37"/>
  <c r="AF67" i="37"/>
  <c r="AH84" i="37"/>
  <c r="AQ124" i="37"/>
  <c r="AR124" i="37" s="1"/>
  <c r="AB88" i="37"/>
  <c r="AJ88" i="37"/>
  <c r="AQ112" i="37"/>
  <c r="AR112" i="37" s="1"/>
  <c r="AQ100" i="37"/>
  <c r="AR100" i="37" s="1"/>
  <c r="AM67" i="37"/>
  <c r="AQ116" i="37"/>
  <c r="AR116" i="37" s="1"/>
  <c r="S61" i="37"/>
  <c r="AH67" i="37"/>
  <c r="W61" i="37"/>
  <c r="AQ39" i="37"/>
  <c r="AR39" i="37" s="1"/>
  <c r="AC88" i="37"/>
  <c r="AF88" i="37"/>
  <c r="R61" i="37"/>
  <c r="AN99" i="37"/>
  <c r="R99" i="37"/>
  <c r="T67" i="37"/>
  <c r="AB106" i="37"/>
  <c r="Y67" i="37"/>
  <c r="AQ40" i="37"/>
  <c r="AR40" i="37" s="1"/>
  <c r="T61" i="37"/>
  <c r="AG67" i="37"/>
  <c r="T82" i="37"/>
  <c r="AQ126" i="37"/>
  <c r="AR126" i="37" s="1"/>
  <c r="AQ109" i="37"/>
  <c r="AR109" i="37" s="1"/>
  <c r="AI99" i="37"/>
  <c r="AQ123" i="37"/>
  <c r="AR123" i="37" s="1"/>
  <c r="AI61" i="37"/>
  <c r="AQ75" i="37"/>
  <c r="AR75" i="37" s="1"/>
  <c r="AB67" i="37"/>
  <c r="AQ59" i="37"/>
  <c r="AR59" i="37" s="1"/>
  <c r="S82" i="37"/>
  <c r="U82" i="37"/>
  <c r="AF82" i="37"/>
  <c r="AQ47" i="37"/>
  <c r="AR47" i="37" s="1"/>
  <c r="AP82" i="37"/>
  <c r="AQ31" i="37"/>
  <c r="AR31" i="37" s="1"/>
  <c r="AM61" i="37"/>
  <c r="X99" i="37"/>
  <c r="AP67" i="37"/>
  <c r="AK33" i="37"/>
  <c r="R106" i="37"/>
  <c r="AQ26" i="37"/>
  <c r="AR26" i="37" s="1"/>
  <c r="AQ90" i="37"/>
  <c r="AR90" i="37" s="1"/>
  <c r="AQ76" i="37"/>
  <c r="AR76" i="37" s="1"/>
  <c r="AP84" i="37"/>
  <c r="AO84" i="37"/>
  <c r="AJ84" i="37"/>
  <c r="AI84" i="37"/>
  <c r="AG84" i="37"/>
  <c r="AQ86" i="37"/>
  <c r="AR86" i="37" s="1"/>
  <c r="W84" i="37"/>
  <c r="AQ77" i="37"/>
  <c r="AR77" i="37" s="1"/>
  <c r="AB61" i="37"/>
  <c r="Z67" i="37"/>
  <c r="AQ79" i="37"/>
  <c r="AR79" i="37" s="1"/>
  <c r="AN33" i="37"/>
  <c r="Z106" i="37"/>
  <c r="AM106" i="37"/>
  <c r="AO106" i="37"/>
  <c r="AE106" i="37"/>
  <c r="AF106" i="37"/>
  <c r="AH106" i="37"/>
  <c r="AJ106" i="37"/>
  <c r="X106" i="37"/>
  <c r="AL106" i="37"/>
  <c r="AA106" i="37"/>
  <c r="W106" i="37"/>
  <c r="V106" i="37"/>
  <c r="AG106" i="37"/>
  <c r="AK106" i="37"/>
  <c r="Y82" i="37"/>
  <c r="U99" i="37"/>
  <c r="AF99" i="37"/>
  <c r="Y99" i="37"/>
  <c r="AP99" i="37"/>
  <c r="T99" i="37"/>
  <c r="Z99" i="37"/>
  <c r="AC99" i="37"/>
  <c r="AK99" i="37"/>
  <c r="AO99" i="37"/>
  <c r="AQ129" i="37"/>
  <c r="AR129" i="37" s="1"/>
  <c r="AQ110" i="37"/>
  <c r="AR110" i="37" s="1"/>
  <c r="AE61" i="37"/>
  <c r="AE99" i="37"/>
  <c r="V67" i="37"/>
  <c r="AI106" i="37"/>
  <c r="V99" i="37"/>
  <c r="AQ111" i="37"/>
  <c r="AR111" i="37" s="1"/>
  <c r="AM82" i="37"/>
  <c r="AL84" i="37"/>
  <c r="AE82" i="37"/>
  <c r="AL99" i="37"/>
  <c r="AK67" i="37"/>
  <c r="AQ95" i="37"/>
  <c r="AR95" i="37" s="1"/>
  <c r="AQ56" i="37"/>
  <c r="AR56" i="37" s="1"/>
  <c r="AG61" i="37"/>
  <c r="AO61" i="37"/>
  <c r="AJ61" i="37"/>
  <c r="Y61" i="37"/>
  <c r="AD61" i="37"/>
  <c r="AH61" i="37"/>
  <c r="AQ87" i="37"/>
  <c r="AR87" i="37" s="1"/>
  <c r="AM99" i="37"/>
  <c r="AD67" i="37"/>
  <c r="AO67" i="37"/>
  <c r="AC67" i="37"/>
  <c r="AA67" i="37"/>
  <c r="W67" i="37"/>
  <c r="S67" i="37"/>
  <c r="AQ68" i="37"/>
  <c r="AR68" i="37" s="1"/>
  <c r="AJ67" i="37"/>
  <c r="AQ97" i="37"/>
  <c r="AR97" i="37" s="1"/>
  <c r="AD99" i="37"/>
  <c r="AG99" i="37"/>
  <c r="AO82" i="37"/>
  <c r="V61" i="37"/>
  <c r="AI67" i="37"/>
  <c r="AQ64" i="37"/>
  <c r="AR64" i="37" s="1"/>
  <c r="AC61" i="37"/>
  <c r="AP61" i="37"/>
  <c r="AH99" i="37"/>
  <c r="S99" i="37"/>
  <c r="AN67" i="37"/>
  <c r="X33" i="37"/>
  <c r="AF33" i="37"/>
  <c r="AA33" i="37"/>
  <c r="AO33" i="37"/>
  <c r="U33" i="37"/>
  <c r="AM33" i="37"/>
  <c r="AH33" i="37"/>
  <c r="W33" i="37"/>
  <c r="AI33" i="37"/>
  <c r="T33" i="37"/>
  <c r="AC33" i="37"/>
  <c r="Y33" i="37"/>
  <c r="V33" i="37"/>
  <c r="AE33" i="37"/>
  <c r="AB33" i="37"/>
  <c r="AP33" i="37"/>
  <c r="S33" i="37"/>
  <c r="AG33" i="37"/>
  <c r="Z33" i="37"/>
  <c r="X67" i="37"/>
  <c r="AL67" i="37"/>
  <c r="AL61" i="37"/>
  <c r="V82" i="37"/>
  <c r="X61" i="37"/>
  <c r="AQ102" i="37"/>
  <c r="AR102" i="37" s="1"/>
  <c r="AA99" i="37"/>
  <c r="AM49" i="30"/>
  <c r="S49" i="30"/>
  <c r="AL49" i="30"/>
  <c r="AN49" i="30"/>
  <c r="Y49" i="30"/>
  <c r="AI49" i="30"/>
  <c r="W49" i="30"/>
  <c r="AP386" i="30"/>
  <c r="AO121" i="30"/>
  <c r="AP121" i="30"/>
  <c r="AQ374" i="30"/>
  <c r="AR374" i="30" s="1"/>
  <c r="AQ326" i="30"/>
  <c r="AR326" i="30" s="1"/>
  <c r="AA386" i="30"/>
  <c r="AM386" i="30"/>
  <c r="AK173" i="30"/>
  <c r="AC121" i="30"/>
  <c r="AA49" i="30"/>
  <c r="AQ203" i="30"/>
  <c r="AR203" i="30" s="1"/>
  <c r="T386" i="30"/>
  <c r="AP49" i="30"/>
  <c r="AK49" i="30"/>
  <c r="U134" i="30"/>
  <c r="AF247" i="30"/>
  <c r="AD372" i="30"/>
  <c r="AB372" i="30"/>
  <c r="AI372" i="30"/>
  <c r="AC173" i="30"/>
  <c r="T276" i="30"/>
  <c r="S173" i="30"/>
  <c r="AO275" i="30"/>
  <c r="AQ371" i="30"/>
  <c r="AR371" i="30" s="1"/>
  <c r="AH372" i="30"/>
  <c r="AN276" i="30"/>
  <c r="R372" i="30"/>
  <c r="AQ212" i="30"/>
  <c r="AR212" i="30" s="1"/>
  <c r="AL121" i="30"/>
  <c r="AA276" i="30"/>
  <c r="AQ74" i="30"/>
  <c r="AR74" i="30" s="1"/>
  <c r="T372" i="30"/>
  <c r="X372" i="30"/>
  <c r="W173" i="30"/>
  <c r="X276" i="30"/>
  <c r="AI356" i="30"/>
  <c r="Y356" i="30"/>
  <c r="R356" i="30"/>
  <c r="V356" i="30"/>
  <c r="U356" i="30"/>
  <c r="S356" i="30"/>
  <c r="AG356" i="30"/>
  <c r="AP356" i="30"/>
  <c r="AB356" i="30"/>
  <c r="AE356" i="30"/>
  <c r="Z356" i="30"/>
  <c r="AA356" i="30"/>
  <c r="AN356" i="30"/>
  <c r="AE372" i="30"/>
  <c r="AQ102" i="30"/>
  <c r="AR102" i="30" s="1"/>
  <c r="R276" i="30"/>
  <c r="AJ275" i="30"/>
  <c r="X275" i="30"/>
  <c r="Z275" i="30"/>
  <c r="Y372" i="30"/>
  <c r="AL173" i="30"/>
  <c r="AI276" i="30"/>
  <c r="AJ247" i="30"/>
  <c r="AN275" i="30"/>
  <c r="Y275" i="30"/>
  <c r="AQ79" i="30"/>
  <c r="AR79" i="30" s="1"/>
  <c r="AQ492" i="30"/>
  <c r="AR492" i="30" s="1"/>
  <c r="X308" i="30"/>
  <c r="AP430" i="30"/>
  <c r="AP173" i="30"/>
  <c r="AJ121" i="30"/>
  <c r="AF276" i="30"/>
  <c r="AK276" i="30"/>
  <c r="AO276" i="30"/>
  <c r="AQ125" i="30"/>
  <c r="AR125" i="30" s="1"/>
  <c r="AA430" i="30"/>
  <c r="AF308" i="30"/>
  <c r="AE430" i="30"/>
  <c r="AC276" i="30"/>
  <c r="V276" i="30"/>
  <c r="Y276" i="30"/>
  <c r="AP194" i="30"/>
  <c r="Z430" i="30"/>
  <c r="AQ390" i="30"/>
  <c r="AR390" i="30" s="1"/>
  <c r="AD276" i="30"/>
  <c r="AQ192" i="30"/>
  <c r="AR192" i="30" s="1"/>
  <c r="AP276" i="30"/>
  <c r="AG276" i="30"/>
  <c r="U276" i="30"/>
  <c r="AQ152" i="30"/>
  <c r="AR152" i="30" s="1"/>
  <c r="AQ457" i="30"/>
  <c r="AR457" i="30" s="1"/>
  <c r="AC275" i="30"/>
  <c r="AL430" i="30"/>
  <c r="AC194" i="30"/>
  <c r="Y430" i="30"/>
  <c r="AM194" i="30"/>
  <c r="AN430" i="30"/>
  <c r="AB194" i="30"/>
  <c r="AQ73" i="30"/>
  <c r="AR73" i="30" s="1"/>
  <c r="AQ119" i="30"/>
  <c r="AR119" i="30" s="1"/>
  <c r="AN121" i="30"/>
  <c r="AH276" i="30"/>
  <c r="AE276" i="30"/>
  <c r="S276" i="30"/>
  <c r="AQ464" i="30"/>
  <c r="AR464" i="30" s="1"/>
  <c r="AF275" i="30"/>
  <c r="AQ163" i="30"/>
  <c r="AR163" i="30" s="1"/>
  <c r="AQ509" i="30"/>
  <c r="AR509" i="30" s="1"/>
  <c r="T430" i="30"/>
  <c r="AQ480" i="30"/>
  <c r="AR480" i="30" s="1"/>
  <c r="Z276" i="30"/>
  <c r="AJ173" i="30"/>
  <c r="U121" i="30"/>
  <c r="AL276" i="30"/>
  <c r="AM276" i="30"/>
  <c r="AQ140" i="30"/>
  <c r="AR140" i="30" s="1"/>
  <c r="AL275" i="30"/>
  <c r="V275" i="30"/>
  <c r="AQ467" i="30"/>
  <c r="AR467" i="30" s="1"/>
  <c r="AQ241" i="30"/>
  <c r="AR241" i="30" s="1"/>
  <c r="AQ393" i="30"/>
  <c r="AR393" i="30" s="1"/>
  <c r="AQ414" i="30"/>
  <c r="AR414" i="30" s="1"/>
  <c r="AN194" i="30"/>
  <c r="AQ157" i="30"/>
  <c r="AR157" i="30" s="1"/>
  <c r="AG194" i="30"/>
  <c r="AQ85" i="30"/>
  <c r="AR85" i="30" s="1"/>
  <c r="AQ72" i="30"/>
  <c r="AR72" i="30" s="1"/>
  <c r="AQ136" i="30"/>
  <c r="AR136" i="30" s="1"/>
  <c r="AQ197" i="30"/>
  <c r="AR197" i="30" s="1"/>
  <c r="AH121" i="30"/>
  <c r="AJ276" i="30"/>
  <c r="W276" i="30"/>
  <c r="AE275" i="30"/>
  <c r="AD275" i="30"/>
  <c r="AH275" i="30"/>
  <c r="R275" i="30"/>
  <c r="S275" i="30"/>
  <c r="AP275" i="30"/>
  <c r="U275" i="30"/>
  <c r="AM275" i="30"/>
  <c r="AG275" i="30"/>
  <c r="AI275" i="30"/>
  <c r="AK275" i="30"/>
  <c r="AA275" i="30"/>
  <c r="AB275" i="30"/>
  <c r="AQ258" i="30"/>
  <c r="AR258" i="30" s="1"/>
  <c r="AQ376" i="30"/>
  <c r="AR376" i="30" s="1"/>
  <c r="AQ305" i="30"/>
  <c r="AR305" i="30" s="1"/>
  <c r="AQ70" i="30"/>
  <c r="AR70" i="30" s="1"/>
  <c r="AQ413" i="30"/>
  <c r="AR413" i="30" s="1"/>
  <c r="AQ366" i="30"/>
  <c r="AR366" i="30" s="1"/>
  <c r="AQ475" i="30"/>
  <c r="AR475" i="30" s="1"/>
  <c r="AO386" i="30"/>
  <c r="AJ386" i="30"/>
  <c r="AQ303" i="30"/>
  <c r="AR303" i="30" s="1"/>
  <c r="W372" i="30"/>
  <c r="W239" i="30"/>
  <c r="Z239" i="30"/>
  <c r="Y239" i="30"/>
  <c r="AB239" i="30"/>
  <c r="AC239" i="30"/>
  <c r="AH239" i="30"/>
  <c r="AA239" i="30"/>
  <c r="AO239" i="30"/>
  <c r="AK239" i="30"/>
  <c r="S239" i="30"/>
  <c r="AI239" i="30"/>
  <c r="AE239" i="30"/>
  <c r="R239" i="30"/>
  <c r="U239" i="30"/>
  <c r="AD239" i="30"/>
  <c r="AL239" i="30"/>
  <c r="AM239" i="30"/>
  <c r="AJ239" i="30"/>
  <c r="X239" i="30"/>
  <c r="V239" i="30"/>
  <c r="AN239" i="30"/>
  <c r="T239" i="30"/>
  <c r="AF239" i="30"/>
  <c r="AB173" i="30"/>
  <c r="AO173" i="30"/>
  <c r="AA173" i="30"/>
  <c r="AI173" i="30"/>
  <c r="AG173" i="30"/>
  <c r="AH173" i="30"/>
  <c r="Z173" i="30"/>
  <c r="AM173" i="30"/>
  <c r="AF173" i="30"/>
  <c r="V173" i="30"/>
  <c r="R173" i="30"/>
  <c r="AB247" i="30"/>
  <c r="AC247" i="30"/>
  <c r="AG247" i="30"/>
  <c r="AQ423" i="30"/>
  <c r="AR423" i="30" s="1"/>
  <c r="AQ395" i="30"/>
  <c r="AR395" i="30" s="1"/>
  <c r="AQ280" i="30"/>
  <c r="AR280" i="30" s="1"/>
  <c r="AL386" i="30"/>
  <c r="AQ154" i="30"/>
  <c r="AR154" i="30" s="1"/>
  <c r="Z386" i="30"/>
  <c r="AQ259" i="30"/>
  <c r="AR259" i="30" s="1"/>
  <c r="AQ489" i="30"/>
  <c r="AR489" i="30" s="1"/>
  <c r="AQ137" i="30"/>
  <c r="AR137" i="30" s="1"/>
  <c r="AQ87" i="30"/>
  <c r="AR87" i="30" s="1"/>
  <c r="AQ429" i="30"/>
  <c r="AR429" i="30" s="1"/>
  <c r="AQ199" i="30"/>
  <c r="AR199" i="30" s="1"/>
  <c r="AQ279" i="30"/>
  <c r="AR279" i="30" s="1"/>
  <c r="AQ466" i="30"/>
  <c r="AR466" i="30" s="1"/>
  <c r="AQ304" i="30"/>
  <c r="AR304" i="30" s="1"/>
  <c r="AQ254" i="30"/>
  <c r="AR254" i="30" s="1"/>
  <c r="AC386" i="30"/>
  <c r="AQ176" i="30"/>
  <c r="AR176" i="30" s="1"/>
  <c r="AQ211" i="30"/>
  <c r="AR211" i="30" s="1"/>
  <c r="AQ357" i="30"/>
  <c r="AR357" i="30" s="1"/>
  <c r="AD386" i="30"/>
  <c r="AQ158" i="30"/>
  <c r="AR158" i="30" s="1"/>
  <c r="AI386" i="30"/>
  <c r="AQ392" i="30"/>
  <c r="AR392" i="30" s="1"/>
  <c r="AQ419" i="30"/>
  <c r="AR419" i="30" s="1"/>
  <c r="AQ224" i="30"/>
  <c r="AR224" i="30" s="1"/>
  <c r="U173" i="30"/>
  <c r="AE173" i="30"/>
  <c r="AM121" i="30"/>
  <c r="S121" i="30"/>
  <c r="AQ168" i="30"/>
  <c r="AR168" i="30" s="1"/>
  <c r="X247" i="30"/>
  <c r="AI247" i="30"/>
  <c r="V247" i="30"/>
  <c r="X386" i="30"/>
  <c r="AQ408" i="30"/>
  <c r="AR408" i="30" s="1"/>
  <c r="AQ471" i="30"/>
  <c r="AR471" i="30" s="1"/>
  <c r="W386" i="30"/>
  <c r="AQ424" i="30"/>
  <c r="AR424" i="30" s="1"/>
  <c r="AQ320" i="30"/>
  <c r="AR320" i="30" s="1"/>
  <c r="AQ198" i="30"/>
  <c r="AR198" i="30" s="1"/>
  <c r="AQ335" i="30"/>
  <c r="AR335" i="30" s="1"/>
  <c r="AQ431" i="30"/>
  <c r="AR431" i="30" s="1"/>
  <c r="AQ312" i="30"/>
  <c r="AR312" i="30" s="1"/>
  <c r="AQ348" i="30"/>
  <c r="AR348" i="30" s="1"/>
  <c r="AQ325" i="30"/>
  <c r="AR325" i="30" s="1"/>
  <c r="AQ439" i="30"/>
  <c r="AR439" i="30" s="1"/>
  <c r="AQ343" i="30"/>
  <c r="AR343" i="30" s="1"/>
  <c r="AQ476" i="30"/>
  <c r="AR476" i="30" s="1"/>
  <c r="AQ345" i="30"/>
  <c r="AR345" i="30" s="1"/>
  <c r="AQ162" i="30"/>
  <c r="AR162" i="30" s="1"/>
  <c r="AQ177" i="30"/>
  <c r="AR177" i="30" s="1"/>
  <c r="AQ266" i="30"/>
  <c r="AR266" i="30" s="1"/>
  <c r="Y386" i="30"/>
  <c r="AQ288" i="30"/>
  <c r="AR288" i="30" s="1"/>
  <c r="AQ421" i="30"/>
  <c r="AR421" i="30" s="1"/>
  <c r="AQ379" i="30"/>
  <c r="AR379" i="30" s="1"/>
  <c r="S386" i="30"/>
  <c r="AO126" i="30"/>
  <c r="AD173" i="30"/>
  <c r="AA247" i="30"/>
  <c r="AP247" i="30"/>
  <c r="T247" i="30"/>
  <c r="AQ181" i="30"/>
  <c r="AR181" i="30" s="1"/>
  <c r="U386" i="30"/>
  <c r="AN386" i="30"/>
  <c r="AQ65" i="30"/>
  <c r="AR65" i="30" s="1"/>
  <c r="AQ227" i="30"/>
  <c r="AR227" i="30" s="1"/>
  <c r="AQ245" i="30"/>
  <c r="AR245" i="30" s="1"/>
  <c r="AQ267" i="30"/>
  <c r="AR267" i="30" s="1"/>
  <c r="AQ42" i="30"/>
  <c r="AR42" i="30" s="1"/>
  <c r="V386" i="30"/>
  <c r="AQ122" i="30"/>
  <c r="AR122" i="30" s="1"/>
  <c r="AQ151" i="30"/>
  <c r="AR151" i="30" s="1"/>
  <c r="AQ233" i="30"/>
  <c r="AR233" i="30" s="1"/>
  <c r="AQ135" i="30"/>
  <c r="AR135" i="30" s="1"/>
  <c r="S247" i="30"/>
  <c r="AL247" i="30"/>
  <c r="AD247" i="30"/>
  <c r="AK386" i="30"/>
  <c r="AE247" i="30"/>
  <c r="AQ256" i="30"/>
  <c r="AR256" i="30" s="1"/>
  <c r="AQ35" i="30"/>
  <c r="AR35" i="30" s="1"/>
  <c r="AQ299" i="30"/>
  <c r="AR299" i="30" s="1"/>
  <c r="AQ37" i="30"/>
  <c r="AR37" i="30" s="1"/>
  <c r="AQ166" i="30"/>
  <c r="AR166" i="30" s="1"/>
  <c r="AQ501" i="30"/>
  <c r="AR501" i="30" s="1"/>
  <c r="AQ503" i="30"/>
  <c r="AR503" i="30" s="1"/>
  <c r="AQ507" i="30"/>
  <c r="AR507" i="30" s="1"/>
  <c r="AQ327" i="30"/>
  <c r="AR327" i="30" s="1"/>
  <c r="AA165" i="30"/>
  <c r="AO143" i="30"/>
  <c r="AJ49" i="30"/>
  <c r="AD49" i="30"/>
  <c r="AF49" i="30"/>
  <c r="AH49" i="30"/>
  <c r="Z49" i="30"/>
  <c r="U49" i="30"/>
  <c r="AB49" i="30"/>
  <c r="T49" i="30"/>
  <c r="X49" i="30"/>
  <c r="AE49" i="30"/>
  <c r="AO49" i="30"/>
  <c r="V49" i="30"/>
  <c r="AG49" i="30"/>
  <c r="AN173" i="30"/>
  <c r="AE121" i="30"/>
  <c r="AM247" i="30"/>
  <c r="AO247" i="30"/>
  <c r="U247" i="30"/>
  <c r="AQ240" i="30"/>
  <c r="AR240" i="30" s="1"/>
  <c r="AI143" i="30"/>
  <c r="AH143" i="30"/>
  <c r="W143" i="30"/>
  <c r="V143" i="30"/>
  <c r="AD143" i="30"/>
  <c r="AB143" i="30"/>
  <c r="AA143" i="30"/>
  <c r="S143" i="30"/>
  <c r="AF143" i="30"/>
  <c r="Y143" i="30"/>
  <c r="AK143" i="30"/>
  <c r="AP143" i="30"/>
  <c r="AC143" i="30"/>
  <c r="Z143" i="30"/>
  <c r="AJ143" i="30"/>
  <c r="AG143" i="30"/>
  <c r="U143" i="30"/>
  <c r="AN143" i="30"/>
  <c r="T143" i="30"/>
  <c r="AE143" i="30"/>
  <c r="X143" i="30"/>
  <c r="AQ427" i="30"/>
  <c r="AR427" i="30" s="1"/>
  <c r="AQ130" i="30"/>
  <c r="AR130" i="30" s="1"/>
  <c r="AQ141" i="30"/>
  <c r="AR141" i="30" s="1"/>
  <c r="AQ298" i="30"/>
  <c r="AR298" i="30" s="1"/>
  <c r="AQ111" i="30"/>
  <c r="AR111" i="30" s="1"/>
  <c r="AQ319" i="30"/>
  <c r="AR319" i="30" s="1"/>
  <c r="AQ365" i="30"/>
  <c r="AR365" i="30" s="1"/>
  <c r="AQ238" i="30"/>
  <c r="AR238" i="30" s="1"/>
  <c r="AQ422" i="30"/>
  <c r="AR422" i="30" s="1"/>
  <c r="AQ401" i="30"/>
  <c r="AR401" i="30" s="1"/>
  <c r="AQ490" i="30"/>
  <c r="AR490" i="30" s="1"/>
  <c r="AQ242" i="30"/>
  <c r="AR242" i="30" s="1"/>
  <c r="R386" i="30"/>
  <c r="AQ367" i="30"/>
  <c r="AR367" i="30" s="1"/>
  <c r="AA194" i="30"/>
  <c r="R143" i="30"/>
  <c r="AO134" i="30"/>
  <c r="T134" i="30"/>
  <c r="AL134" i="30"/>
  <c r="Y134" i="30"/>
  <c r="Z134" i="30"/>
  <c r="V134" i="30"/>
  <c r="AN134" i="30"/>
  <c r="AJ134" i="30"/>
  <c r="W134" i="30"/>
  <c r="AG134" i="30"/>
  <c r="AA134" i="30"/>
  <c r="X134" i="30"/>
  <c r="AD134" i="30"/>
  <c r="AM134" i="30"/>
  <c r="AC134" i="30"/>
  <c r="AK134" i="30"/>
  <c r="R134" i="30"/>
  <c r="AE134" i="30"/>
  <c r="AF134" i="30"/>
  <c r="AB134" i="30"/>
  <c r="X173" i="30"/>
  <c r="AF121" i="30"/>
  <c r="Z121" i="30"/>
  <c r="AD121" i="30"/>
  <c r="AI121" i="30"/>
  <c r="AA121" i="30"/>
  <c r="AK121" i="30"/>
  <c r="Y121" i="30"/>
  <c r="AB121" i="30"/>
  <c r="AK247" i="30"/>
  <c r="Z247" i="30"/>
  <c r="AH247" i="30"/>
  <c r="AH386" i="30"/>
  <c r="Y247" i="30"/>
  <c r="AQ248" i="30"/>
  <c r="AR248" i="30" s="1"/>
  <c r="AQ364" i="30"/>
  <c r="AR364" i="30" s="1"/>
  <c r="AQ375" i="30"/>
  <c r="AR375" i="30" s="1"/>
  <c r="AQ36" i="30"/>
  <c r="AR36" i="30" s="1"/>
  <c r="AQ313" i="30"/>
  <c r="AR313" i="30" s="1"/>
  <c r="AQ346" i="30"/>
  <c r="AR346" i="30" s="1"/>
  <c r="AQ300" i="30"/>
  <c r="AR300" i="30" s="1"/>
  <c r="AG386" i="30"/>
  <c r="AQ63" i="30"/>
  <c r="AR63" i="30" s="1"/>
  <c r="AQ75" i="30"/>
  <c r="AR75" i="30" s="1"/>
  <c r="AQ397" i="30"/>
  <c r="AR397" i="30" s="1"/>
  <c r="AQ417" i="30"/>
  <c r="AR417" i="30" s="1"/>
  <c r="AQ282" i="30"/>
  <c r="AR282" i="30" s="1"/>
  <c r="AQ322" i="30"/>
  <c r="AR322" i="30" s="1"/>
  <c r="AQ328" i="30"/>
  <c r="AR328" i="30" s="1"/>
  <c r="AQ186" i="30"/>
  <c r="AR186" i="30" s="1"/>
  <c r="AB386" i="30"/>
  <c r="AL194" i="30"/>
  <c r="AP239" i="30"/>
  <c r="R165" i="30"/>
  <c r="AL165" i="30"/>
  <c r="AF165" i="30"/>
  <c r="Z165" i="30"/>
  <c r="AH165" i="30"/>
  <c r="AO165" i="30"/>
  <c r="AP165" i="30"/>
  <c r="W165" i="30"/>
  <c r="AK165" i="30"/>
  <c r="AG165" i="30"/>
  <c r="AN165" i="30"/>
  <c r="X165" i="30"/>
  <c r="AC165" i="30"/>
  <c r="Y165" i="30"/>
  <c r="AM165" i="30"/>
  <c r="U165" i="30"/>
  <c r="AJ165" i="30"/>
  <c r="AB165" i="30"/>
  <c r="V165" i="30"/>
  <c r="AD165" i="30"/>
  <c r="S165" i="30"/>
  <c r="T165" i="30"/>
  <c r="AI165" i="30"/>
  <c r="AL143" i="30"/>
  <c r="T173" i="30"/>
  <c r="W247" i="30"/>
  <c r="AN247" i="30"/>
  <c r="AE386" i="30"/>
  <c r="AQ251" i="30"/>
  <c r="AR251" i="30" s="1"/>
  <c r="AQ95" i="30"/>
  <c r="AR95" i="30" s="1"/>
  <c r="AQ334" i="30"/>
  <c r="AR334" i="30" s="1"/>
  <c r="AQ500" i="30"/>
  <c r="AR500" i="30" s="1"/>
  <c r="AQ309" i="30"/>
  <c r="AR309" i="30" s="1"/>
  <c r="AQ508" i="30"/>
  <c r="AR508" i="30" s="1"/>
  <c r="AQ76" i="30"/>
  <c r="AR76" i="30" s="1"/>
  <c r="AQ129" i="30"/>
  <c r="AR129" i="30" s="1"/>
  <c r="AQ351" i="30"/>
  <c r="AR351" i="30" s="1"/>
  <c r="AL308" i="30"/>
  <c r="AN308" i="30"/>
  <c r="U308" i="30"/>
  <c r="AJ308" i="30"/>
  <c r="AM308" i="30"/>
  <c r="V308" i="30"/>
  <c r="AP308" i="30"/>
  <c r="AG308" i="30"/>
  <c r="R308" i="30"/>
  <c r="Y308" i="30"/>
  <c r="AB308" i="30"/>
  <c r="W308" i="30"/>
  <c r="AK308" i="30"/>
  <c r="AI308" i="30"/>
  <c r="AD308" i="30"/>
  <c r="AE308" i="30"/>
  <c r="AA308" i="30"/>
  <c r="AQ342" i="30"/>
  <c r="AR342" i="30" s="1"/>
  <c r="AQ381" i="30"/>
  <c r="AR381" i="30" s="1"/>
  <c r="AQ512" i="30"/>
  <c r="AR512" i="30" s="1"/>
  <c r="AQ232" i="30"/>
  <c r="AR232" i="30" s="1"/>
  <c r="AQ178" i="30"/>
  <c r="AR178" i="30" s="1"/>
  <c r="AQ405" i="30"/>
  <c r="AR405" i="30" s="1"/>
  <c r="AQ273" i="30"/>
  <c r="AR273" i="30" s="1"/>
  <c r="AQ358" i="30"/>
  <c r="AR358" i="30" s="1"/>
  <c r="AQ161" i="30"/>
  <c r="AR161" i="30" s="1"/>
  <c r="AQ222" i="30"/>
  <c r="AR222" i="30" s="1"/>
  <c r="R126" i="30"/>
  <c r="AI194" i="30"/>
  <c r="AQ317" i="30"/>
  <c r="AR317" i="30" s="1"/>
  <c r="AQ114" i="30"/>
  <c r="AR114" i="30" s="1"/>
  <c r="AQ124" i="30"/>
  <c r="AR124" i="30" s="1"/>
  <c r="AQ40" i="30"/>
  <c r="AR40" i="30" s="1"/>
  <c r="AQ225" i="30"/>
  <c r="AR225" i="30" s="1"/>
  <c r="AQ113" i="30"/>
  <c r="AR113" i="30" s="1"/>
  <c r="AQ182" i="30"/>
  <c r="AR182" i="30" s="1"/>
  <c r="AQ362" i="30"/>
  <c r="AR362" i="30" s="1"/>
  <c r="AQ449" i="30"/>
  <c r="AR449" i="30" s="1"/>
  <c r="AQ109" i="30"/>
  <c r="AR109" i="30" s="1"/>
  <c r="AQ294" i="30"/>
  <c r="AR294" i="30" s="1"/>
  <c r="AQ289" i="30"/>
  <c r="AR289" i="30" s="1"/>
  <c r="AQ361" i="30"/>
  <c r="AR361" i="30" s="1"/>
  <c r="AQ84" i="30"/>
  <c r="AR84" i="30" s="1"/>
  <c r="AQ274" i="30"/>
  <c r="AR274" i="30" s="1"/>
  <c r="Z308" i="30"/>
  <c r="AQ108" i="30"/>
  <c r="AR108" i="30" s="1"/>
  <c r="AQ90" i="30"/>
  <c r="AR90" i="30" s="1"/>
  <c r="AQ170" i="30"/>
  <c r="AR170" i="30" s="1"/>
  <c r="AQ433" i="30"/>
  <c r="AR433" i="30" s="1"/>
  <c r="AQ235" i="30"/>
  <c r="AR235" i="30" s="1"/>
  <c r="AQ385" i="30"/>
  <c r="AR385" i="30" s="1"/>
  <c r="AQ458" i="30"/>
  <c r="AR458" i="30" s="1"/>
  <c r="AQ368" i="30"/>
  <c r="AR368" i="30" s="1"/>
  <c r="AQ244" i="30"/>
  <c r="AR244" i="30" s="1"/>
  <c r="AQ290" i="30"/>
  <c r="AR290" i="30" s="1"/>
  <c r="AQ314" i="30"/>
  <c r="AR314" i="30" s="1"/>
  <c r="AQ132" i="30"/>
  <c r="AR132" i="30" s="1"/>
  <c r="AQ329" i="30"/>
  <c r="AR329" i="30" s="1"/>
  <c r="AQ77" i="30"/>
  <c r="AR77" i="30" s="1"/>
  <c r="AQ55" i="30"/>
  <c r="AR55" i="30" s="1"/>
  <c r="AQ301" i="30"/>
  <c r="AR301" i="30" s="1"/>
  <c r="AQ502" i="30"/>
  <c r="AR502" i="30" s="1"/>
  <c r="AQ100" i="30"/>
  <c r="AR100" i="30" s="1"/>
  <c r="AQ286" i="30"/>
  <c r="AR286" i="30" s="1"/>
  <c r="AQ513" i="30"/>
  <c r="AR513" i="30" s="1"/>
  <c r="AF194" i="30"/>
  <c r="AD194" i="30"/>
  <c r="Y194" i="30"/>
  <c r="AE194" i="30"/>
  <c r="AH194" i="30"/>
  <c r="R194" i="30"/>
  <c r="W194" i="30"/>
  <c r="AO194" i="30"/>
  <c r="AQ323" i="30"/>
  <c r="AR323" i="30" s="1"/>
  <c r="AQ144" i="30"/>
  <c r="AR144" i="30" s="1"/>
  <c r="AQ250" i="30"/>
  <c r="AR250" i="30" s="1"/>
  <c r="AQ506" i="30"/>
  <c r="AR506" i="30" s="1"/>
  <c r="AQ160" i="30"/>
  <c r="AR160" i="30" s="1"/>
  <c r="AQ316" i="30"/>
  <c r="AR316" i="30" s="1"/>
  <c r="AQ486" i="30"/>
  <c r="AR486" i="30" s="1"/>
  <c r="AQ120" i="30"/>
  <c r="AR120" i="30" s="1"/>
  <c r="AQ416" i="30"/>
  <c r="AR416" i="30" s="1"/>
  <c r="AQ171" i="30"/>
  <c r="AR171" i="30" s="1"/>
  <c r="AQ491" i="30"/>
  <c r="AR491" i="30" s="1"/>
  <c r="AQ514" i="30"/>
  <c r="AR514" i="30" s="1"/>
  <c r="AQ188" i="30"/>
  <c r="AR188" i="30" s="1"/>
  <c r="AQ83" i="30"/>
  <c r="AR83" i="30" s="1"/>
  <c r="AQ284" i="30"/>
  <c r="AR284" i="30" s="1"/>
  <c r="AQ382" i="30"/>
  <c r="AR382" i="30" s="1"/>
  <c r="AQ221" i="30"/>
  <c r="AR221" i="30" s="1"/>
  <c r="AQ321" i="30"/>
  <c r="AR321" i="30" s="1"/>
  <c r="AQ339" i="30"/>
  <c r="AR339" i="30" s="1"/>
  <c r="Z194" i="30"/>
  <c r="AQ360" i="30"/>
  <c r="AR360" i="30" s="1"/>
  <c r="AQ432" i="30"/>
  <c r="AR432" i="30" s="1"/>
  <c r="AQ377" i="30"/>
  <c r="AR377" i="30" s="1"/>
  <c r="AQ353" i="30"/>
  <c r="AR353" i="30" s="1"/>
  <c r="AQ167" i="30"/>
  <c r="AR167" i="30" s="1"/>
  <c r="AQ117" i="30"/>
  <c r="AR117" i="30" s="1"/>
  <c r="AQ363" i="30"/>
  <c r="AR363" i="30" s="1"/>
  <c r="AQ149" i="30"/>
  <c r="AR149" i="30" s="1"/>
  <c r="AQ354" i="30"/>
  <c r="AR354" i="30" s="1"/>
  <c r="AQ383" i="30"/>
  <c r="AR383" i="30" s="1"/>
  <c r="AQ307" i="30"/>
  <c r="AR307" i="30" s="1"/>
  <c r="AQ297" i="30"/>
  <c r="AR297" i="30" s="1"/>
  <c r="AQ139" i="30"/>
  <c r="AR139" i="30" s="1"/>
  <c r="AQ497" i="30"/>
  <c r="AR497" i="30" s="1"/>
  <c r="T308" i="30"/>
  <c r="AQ67" i="30"/>
  <c r="AR67" i="30" s="1"/>
  <c r="AQ441" i="30"/>
  <c r="AR441" i="30" s="1"/>
  <c r="AQ147" i="30"/>
  <c r="AR147" i="30" s="1"/>
  <c r="AQ396" i="30"/>
  <c r="AR396" i="30" s="1"/>
  <c r="AD430" i="30"/>
  <c r="AF430" i="30"/>
  <c r="AG430" i="30"/>
  <c r="V430" i="30"/>
  <c r="AH430" i="30"/>
  <c r="AI430" i="30"/>
  <c r="AO430" i="30"/>
  <c r="AM430" i="30"/>
  <c r="S430" i="30"/>
  <c r="AK430" i="30"/>
  <c r="AC430" i="30"/>
  <c r="AB430" i="30"/>
  <c r="W430" i="30"/>
  <c r="AQ155" i="30"/>
  <c r="AR155" i="30" s="1"/>
  <c r="AI126" i="30"/>
  <c r="AJ372" i="30"/>
  <c r="AO372" i="30"/>
  <c r="AM372" i="30"/>
  <c r="AN372" i="30"/>
  <c r="AF372" i="30"/>
  <c r="AC372" i="30"/>
  <c r="AP372" i="30"/>
  <c r="AA372" i="30"/>
  <c r="AK372" i="30"/>
  <c r="Z372" i="30"/>
  <c r="AG372" i="30"/>
  <c r="AL372" i="30"/>
  <c r="U372" i="30"/>
  <c r="AQ98" i="30"/>
  <c r="AR98" i="30" s="1"/>
  <c r="AQ485" i="30"/>
  <c r="AR485" i="30" s="1"/>
  <c r="AQ46" i="30"/>
  <c r="AR46" i="30" s="1"/>
  <c r="AJ194" i="30"/>
  <c r="X430" i="30"/>
  <c r="AQ180" i="30"/>
  <c r="AR180" i="30" s="1"/>
  <c r="AQ172" i="30"/>
  <c r="AR172" i="30" s="1"/>
  <c r="AQ57" i="30"/>
  <c r="AR57" i="30" s="1"/>
  <c r="AQ306" i="30"/>
  <c r="AR306" i="30" s="1"/>
  <c r="AQ425" i="30"/>
  <c r="AR425" i="30" s="1"/>
  <c r="AQ495" i="30"/>
  <c r="AR495" i="30" s="1"/>
  <c r="AC308" i="30"/>
  <c r="AQ498" i="30"/>
  <c r="AR498" i="30" s="1"/>
  <c r="AQ407" i="30"/>
  <c r="AR407" i="30" s="1"/>
  <c r="AQ387" i="30"/>
  <c r="AR387" i="30" s="1"/>
  <c r="AQ193" i="30"/>
  <c r="AR193" i="30" s="1"/>
  <c r="AQ191" i="30"/>
  <c r="AR191" i="30" s="1"/>
  <c r="AQ469" i="30"/>
  <c r="AR469" i="30" s="1"/>
  <c r="AQ201" i="30"/>
  <c r="AR201" i="30" s="1"/>
  <c r="AQ45" i="30"/>
  <c r="AR45" i="30" s="1"/>
  <c r="AQ473" i="30"/>
  <c r="AR473" i="30" s="1"/>
  <c r="X126" i="30"/>
  <c r="AC126" i="30"/>
  <c r="W126" i="30"/>
  <c r="AJ126" i="30"/>
  <c r="AQ504" i="30"/>
  <c r="AR504" i="30" s="1"/>
  <c r="AQ220" i="30"/>
  <c r="AR220" i="30" s="1"/>
  <c r="AQ437" i="30"/>
  <c r="AR437" i="30" s="1"/>
  <c r="AQ234" i="30"/>
  <c r="AR234" i="30" s="1"/>
  <c r="AK194" i="30"/>
  <c r="AQ118" i="30"/>
  <c r="AR118" i="30" s="1"/>
  <c r="AQ277" i="30"/>
  <c r="AR277" i="30" s="1"/>
  <c r="AQ43" i="30"/>
  <c r="AR43" i="30" s="1"/>
  <c r="S126" i="30"/>
  <c r="AQ359" i="30"/>
  <c r="AR359" i="30" s="1"/>
  <c r="AQ426" i="30"/>
  <c r="AR426" i="30" s="1"/>
  <c r="AQ402" i="30"/>
  <c r="AR402" i="30" s="1"/>
  <c r="AQ229" i="30"/>
  <c r="AR229" i="30" s="1"/>
  <c r="AQ406" i="30"/>
  <c r="AR406" i="30" s="1"/>
  <c r="AQ228" i="30"/>
  <c r="AR228" i="30" s="1"/>
  <c r="AQ145" i="30"/>
  <c r="AR145" i="30" s="1"/>
  <c r="AQ452" i="30"/>
  <c r="AR452" i="30" s="1"/>
  <c r="AQ278" i="30"/>
  <c r="AR278" i="30" s="1"/>
  <c r="AO308" i="30"/>
  <c r="AQ82" i="30"/>
  <c r="AR82" i="30" s="1"/>
  <c r="AQ80" i="30"/>
  <c r="AR80" i="30" s="1"/>
  <c r="AQ38" i="30"/>
  <c r="AR38" i="30" s="1"/>
  <c r="AQ104" i="30"/>
  <c r="AR104" i="30" s="1"/>
  <c r="AQ270" i="30"/>
  <c r="AR270" i="30" s="1"/>
  <c r="AQ474" i="30"/>
  <c r="AR474" i="30" s="1"/>
  <c r="AQ174" i="30"/>
  <c r="AR174" i="30" s="1"/>
  <c r="AQ150" i="30"/>
  <c r="AR150" i="30" s="1"/>
  <c r="AQ99" i="30"/>
  <c r="AR99" i="30" s="1"/>
  <c r="AQ436" i="30"/>
  <c r="AR436" i="30" s="1"/>
  <c r="AQ499" i="30"/>
  <c r="AR499" i="30" s="1"/>
  <c r="AQ315" i="30"/>
  <c r="AR315" i="30" s="1"/>
  <c r="AQ378" i="30"/>
  <c r="AR378" i="30" s="1"/>
  <c r="AQ202" i="30"/>
  <c r="AR202" i="30" s="1"/>
  <c r="AQ355" i="30"/>
  <c r="AR355" i="30" s="1"/>
  <c r="V194" i="30"/>
  <c r="AQ206" i="30"/>
  <c r="AR206" i="30" s="1"/>
  <c r="AQ48" i="30"/>
  <c r="AR48" i="30" s="1"/>
  <c r="AQ34" i="30"/>
  <c r="AR34" i="30" s="1"/>
  <c r="AQ210" i="30"/>
  <c r="AR210" i="30" s="1"/>
  <c r="AQ472" i="30"/>
  <c r="AR472" i="30" s="1"/>
  <c r="AQ209" i="30"/>
  <c r="AR209" i="30" s="1"/>
  <c r="AQ468" i="30"/>
  <c r="AR468" i="30" s="1"/>
  <c r="AQ391" i="30"/>
  <c r="AR391" i="30" s="1"/>
  <c r="AQ459" i="30"/>
  <c r="AR459" i="30" s="1"/>
  <c r="AQ411" i="30"/>
  <c r="AR411" i="30" s="1"/>
  <c r="AQ332" i="30"/>
  <c r="AR332" i="30" s="1"/>
  <c r="AQ336" i="30"/>
  <c r="AR336" i="30" s="1"/>
  <c r="AQ296" i="30"/>
  <c r="AR296" i="30" s="1"/>
  <c r="AQ219" i="30"/>
  <c r="AR219" i="30" s="1"/>
  <c r="AQ41" i="30"/>
  <c r="AR41" i="30" s="1"/>
  <c r="AH308" i="30"/>
  <c r="AQ88" i="30"/>
  <c r="AR88" i="30" s="1"/>
  <c r="AQ261" i="30"/>
  <c r="AR261" i="30" s="1"/>
  <c r="AQ257" i="30"/>
  <c r="AR257" i="30" s="1"/>
  <c r="AQ53" i="30"/>
  <c r="AR53" i="30" s="1"/>
  <c r="AQ337" i="30"/>
  <c r="AR337" i="30" s="1"/>
  <c r="AQ324" i="30"/>
  <c r="AR324" i="30" s="1"/>
  <c r="AQ185" i="30"/>
  <c r="AR185" i="30" s="1"/>
  <c r="AQ281" i="30"/>
  <c r="AR281" i="30" s="1"/>
  <c r="AJ430" i="30"/>
  <c r="AQ412" i="30"/>
  <c r="AR412" i="30" s="1"/>
  <c r="AQ331" i="30"/>
  <c r="AR331" i="30" s="1"/>
  <c r="AQ184" i="30"/>
  <c r="AR184" i="30" s="1"/>
  <c r="AQ295" i="30"/>
  <c r="AR295" i="30" s="1"/>
  <c r="AQ265" i="30"/>
  <c r="AR265" i="30" s="1"/>
  <c r="AQ438" i="30"/>
  <c r="AR438" i="30" s="1"/>
  <c r="AH126" i="30"/>
  <c r="S194" i="30"/>
  <c r="AQ164" i="30"/>
  <c r="AR164" i="30" s="1"/>
  <c r="S372" i="30"/>
  <c r="I16" i="30"/>
  <c r="I17" i="30"/>
  <c r="I18" i="30"/>
  <c r="I19" i="30"/>
  <c r="I20" i="30"/>
  <c r="I21" i="30"/>
  <c r="I22" i="30"/>
  <c r="I23" i="30"/>
  <c r="I24" i="30"/>
  <c r="I25" i="30"/>
  <c r="I26" i="30"/>
  <c r="I27" i="30"/>
  <c r="I28" i="30"/>
  <c r="I29" i="30"/>
  <c r="I30" i="30"/>
  <c r="I31" i="30"/>
  <c r="I32" i="30"/>
  <c r="G21" i="30"/>
  <c r="G22" i="30"/>
  <c r="G23" i="30"/>
  <c r="G24" i="30"/>
  <c r="G25" i="30"/>
  <c r="G26" i="30"/>
  <c r="G27" i="30"/>
  <c r="G28" i="30"/>
  <c r="G29" i="30"/>
  <c r="G30" i="30"/>
  <c r="G31" i="30"/>
  <c r="G32" i="30"/>
  <c r="F18" i="30"/>
  <c r="F19" i="30"/>
  <c r="F20" i="30"/>
  <c r="F21" i="30"/>
  <c r="F22" i="30"/>
  <c r="F23" i="30"/>
  <c r="F24" i="30"/>
  <c r="F25" i="30"/>
  <c r="F26" i="30"/>
  <c r="F27" i="30"/>
  <c r="F28" i="30"/>
  <c r="F29" i="30"/>
  <c r="F30" i="30"/>
  <c r="F31" i="30"/>
  <c r="F32" i="30"/>
  <c r="A15" i="24"/>
  <c r="A16" i="24"/>
  <c r="A17" i="24"/>
  <c r="A18" i="24"/>
  <c r="A19" i="24"/>
  <c r="A20" i="24"/>
  <c r="A14" i="24"/>
  <c r="L21" i="31" l="1"/>
  <c r="AN20" i="31"/>
  <c r="AO20" i="31" s="1"/>
  <c r="M19" i="31"/>
  <c r="L13" i="32"/>
  <c r="AQ88" i="37"/>
  <c r="AR88" i="37" s="1"/>
  <c r="AQ82" i="37"/>
  <c r="AR82" i="37" s="1"/>
  <c r="AQ67" i="37"/>
  <c r="AR67" i="37" s="1"/>
  <c r="AQ84" i="37"/>
  <c r="AR84" i="37" s="1"/>
  <c r="AQ33" i="37"/>
  <c r="AR33" i="37" s="1"/>
  <c r="AQ106" i="37"/>
  <c r="AR106" i="37" s="1"/>
  <c r="AQ99" i="37"/>
  <c r="AR99" i="37" s="1"/>
  <c r="AQ61" i="37"/>
  <c r="AR61" i="37" s="1"/>
  <c r="AQ276" i="30"/>
  <c r="AR276" i="30" s="1"/>
  <c r="AQ356" i="30"/>
  <c r="AR356" i="30" s="1"/>
  <c r="AQ275" i="30"/>
  <c r="AR275" i="30" s="1"/>
  <c r="AQ247" i="30"/>
  <c r="AR247" i="30" s="1"/>
  <c r="AQ121" i="30"/>
  <c r="AR121" i="30" s="1"/>
  <c r="AQ49" i="30"/>
  <c r="AR49" i="30" s="1"/>
  <c r="AQ386" i="30"/>
  <c r="AR386" i="30" s="1"/>
  <c r="AQ372" i="30"/>
  <c r="AR372" i="30" s="1"/>
  <c r="AQ165" i="30"/>
  <c r="AR165" i="30" s="1"/>
  <c r="AQ173" i="30"/>
  <c r="AR173" i="30" s="1"/>
  <c r="AQ143" i="30"/>
  <c r="AR143" i="30" s="1"/>
  <c r="AQ430" i="30"/>
  <c r="AR430" i="30" s="1"/>
  <c r="AQ134" i="30"/>
  <c r="AR134" i="30" s="1"/>
  <c r="AQ239" i="30"/>
  <c r="AR239" i="30" s="1"/>
  <c r="AQ194" i="30"/>
  <c r="AR194" i="30" s="1"/>
  <c r="AQ126" i="30"/>
  <c r="AR126" i="30" s="1"/>
  <c r="AQ308" i="30"/>
  <c r="AR308" i="30" s="1"/>
  <c r="AN22" i="31"/>
  <c r="AO22" i="31" s="1"/>
  <c r="AN17" i="31"/>
  <c r="AO17" i="31" s="1"/>
  <c r="AN16" i="31"/>
  <c r="AO16" i="31" s="1"/>
  <c r="AN12" i="31"/>
  <c r="AO12" i="31" s="1"/>
  <c r="AN15" i="31"/>
  <c r="AO15" i="31" s="1"/>
  <c r="AN13" i="31"/>
  <c r="AO13" i="31" s="1"/>
  <c r="AN18" i="31"/>
  <c r="AO18" i="31" s="1"/>
  <c r="I14" i="37"/>
  <c r="I15" i="37"/>
  <c r="I16" i="37"/>
  <c r="I17" i="37"/>
  <c r="I18" i="37"/>
  <c r="I19" i="37"/>
  <c r="AS19" i="37" s="1"/>
  <c r="I20" i="37"/>
  <c r="I21" i="37"/>
  <c r="AS21" i="37" s="1"/>
  <c r="I22" i="37"/>
  <c r="H17" i="37"/>
  <c r="K17" i="37" s="1"/>
  <c r="H16" i="37"/>
  <c r="K16" i="37" s="1"/>
  <c r="H18" i="37"/>
  <c r="K18" i="37" s="1"/>
  <c r="H19" i="37"/>
  <c r="K19" i="37" s="1"/>
  <c r="H20" i="37"/>
  <c r="K20" i="37" s="1"/>
  <c r="H21" i="37"/>
  <c r="K21" i="37" s="1"/>
  <c r="H22" i="37"/>
  <c r="K22" i="37" s="1"/>
  <c r="H14" i="37"/>
  <c r="K14" i="37" s="1"/>
  <c r="H15" i="37"/>
  <c r="K15" i="37" s="1"/>
  <c r="G14" i="37"/>
  <c r="G15" i="37"/>
  <c r="G16" i="37"/>
  <c r="G17" i="37"/>
  <c r="G18" i="37"/>
  <c r="G19" i="37"/>
  <c r="G20" i="37"/>
  <c r="G21" i="37"/>
  <c r="G22" i="37"/>
  <c r="G13" i="37"/>
  <c r="AS13" i="37" s="1"/>
  <c r="A14" i="37"/>
  <c r="A15" i="37"/>
  <c r="A16" i="37"/>
  <c r="A17" i="37"/>
  <c r="A18" i="37"/>
  <c r="A19" i="37"/>
  <c r="A20" i="37"/>
  <c r="A21" i="37"/>
  <c r="A22" i="37"/>
  <c r="D14" i="37"/>
  <c r="E14" i="37"/>
  <c r="F14" i="37"/>
  <c r="D15" i="37"/>
  <c r="E15" i="37"/>
  <c r="F15" i="37"/>
  <c r="D16" i="37"/>
  <c r="E16" i="37"/>
  <c r="F16" i="37"/>
  <c r="D17" i="37"/>
  <c r="E17" i="37"/>
  <c r="F17" i="37"/>
  <c r="D18" i="37"/>
  <c r="E18" i="37"/>
  <c r="F18" i="37"/>
  <c r="D19" i="37"/>
  <c r="E19" i="37"/>
  <c r="F19" i="37"/>
  <c r="D20" i="37"/>
  <c r="E20" i="37"/>
  <c r="F20" i="37"/>
  <c r="D21" i="37"/>
  <c r="E21" i="37"/>
  <c r="F21" i="37"/>
  <c r="D22" i="37"/>
  <c r="E22" i="37"/>
  <c r="F22" i="37"/>
  <c r="F13" i="37"/>
  <c r="E13" i="37"/>
  <c r="D13" i="37"/>
  <c r="A13" i="37"/>
  <c r="I12" i="37"/>
  <c r="E12" i="37"/>
  <c r="C12" i="37"/>
  <c r="AS10" i="37"/>
  <c r="C15" i="30"/>
  <c r="H15" i="30" s="1"/>
  <c r="I15" i="30"/>
  <c r="I515" i="30" s="1"/>
  <c r="E9" i="33"/>
  <c r="N2" i="20" s="1"/>
  <c r="Q2" i="20" s="1"/>
  <c r="G15" i="30"/>
  <c r="C16" i="30"/>
  <c r="G16" i="30"/>
  <c r="C17" i="30"/>
  <c r="K17" i="30" s="1"/>
  <c r="C18" i="30"/>
  <c r="K18" i="30" s="1"/>
  <c r="C19" i="30"/>
  <c r="K19" i="30" s="1"/>
  <c r="C20" i="30"/>
  <c r="K20" i="30" s="1"/>
  <c r="C21" i="30"/>
  <c r="K21" i="30" s="1"/>
  <c r="C22" i="30"/>
  <c r="K22" i="30" s="1"/>
  <c r="C23" i="30"/>
  <c r="K23" i="30" s="1"/>
  <c r="C24" i="30"/>
  <c r="K24" i="30" s="1"/>
  <c r="C25" i="30"/>
  <c r="K25" i="30" s="1"/>
  <c r="C26" i="30"/>
  <c r="K26" i="30" s="1"/>
  <c r="C27" i="30"/>
  <c r="K27" i="30" s="1"/>
  <c r="C28" i="30"/>
  <c r="K28" i="30" s="1"/>
  <c r="C29" i="30"/>
  <c r="K29" i="30" s="1"/>
  <c r="C30" i="30"/>
  <c r="K30" i="30" s="1"/>
  <c r="C31" i="30"/>
  <c r="K31" i="30" s="1"/>
  <c r="C32" i="30"/>
  <c r="G17" i="30"/>
  <c r="AS17" i="30" s="1"/>
  <c r="G18" i="30"/>
  <c r="AS30" i="30"/>
  <c r="AS31" i="30"/>
  <c r="G19" i="30"/>
  <c r="G20" i="30"/>
  <c r="AS22" i="30"/>
  <c r="AS23" i="30"/>
  <c r="AP8" i="31"/>
  <c r="I8" i="31"/>
  <c r="F16" i="30"/>
  <c r="F17" i="30"/>
  <c r="F15" i="30"/>
  <c r="D32" i="25"/>
  <c r="D33" i="25"/>
  <c r="D36" i="25"/>
  <c r="D37" i="25"/>
  <c r="D38" i="25"/>
  <c r="D39" i="25"/>
  <c r="D40" i="25"/>
  <c r="D41" i="25"/>
  <c r="D42" i="25"/>
  <c r="A13" i="25"/>
  <c r="D27" i="24"/>
  <c r="D28" i="24"/>
  <c r="D29" i="24"/>
  <c r="D30" i="24"/>
  <c r="D31" i="24"/>
  <c r="D32" i="24"/>
  <c r="D33" i="24"/>
  <c r="C21" i="24"/>
  <c r="D30" i="23"/>
  <c r="D31" i="23"/>
  <c r="D32" i="23"/>
  <c r="D33" i="23"/>
  <c r="D34" i="23"/>
  <c r="D35" i="23"/>
  <c r="A14" i="23"/>
  <c r="A15" i="23"/>
  <c r="A16" i="23"/>
  <c r="A17" i="23"/>
  <c r="A18" i="23"/>
  <c r="A24" i="23"/>
  <c r="D25" i="22"/>
  <c r="D26" i="22"/>
  <c r="D27" i="22"/>
  <c r="D28" i="22"/>
  <c r="D30" i="22"/>
  <c r="D31" i="22"/>
  <c r="A14" i="22"/>
  <c r="A15" i="22"/>
  <c r="A16" i="22"/>
  <c r="A17" i="22"/>
  <c r="A18" i="22"/>
  <c r="A20" i="22"/>
  <c r="A13" i="22"/>
  <c r="D38" i="28"/>
  <c r="D38" i="27"/>
  <c r="A15" i="27"/>
  <c r="A23" i="27"/>
  <c r="A24" i="27"/>
  <c r="A14" i="27"/>
  <c r="A16" i="27"/>
  <c r="A17" i="27"/>
  <c r="A18" i="27"/>
  <c r="A19" i="27"/>
  <c r="A20" i="27"/>
  <c r="A13" i="27"/>
  <c r="D29" i="27"/>
  <c r="D30" i="27"/>
  <c r="D33" i="27"/>
  <c r="D34" i="27"/>
  <c r="D35" i="27"/>
  <c r="D36" i="27"/>
  <c r="A14" i="28"/>
  <c r="A15" i="28"/>
  <c r="A16" i="28"/>
  <c r="A17" i="28"/>
  <c r="A18" i="28"/>
  <c r="A19" i="28"/>
  <c r="A20" i="28"/>
  <c r="A21" i="28"/>
  <c r="A22" i="28"/>
  <c r="A23" i="28"/>
  <c r="A24" i="28"/>
  <c r="A13" i="28"/>
  <c r="D29" i="28"/>
  <c r="D31" i="28"/>
  <c r="D32" i="28"/>
  <c r="D33" i="28"/>
  <c r="D34" i="28"/>
  <c r="D35" i="28"/>
  <c r="D36" i="28"/>
  <c r="D37" i="28"/>
  <c r="AS12" i="30"/>
  <c r="I9" i="31"/>
  <c r="I10" i="31"/>
  <c r="I23" i="31"/>
  <c r="I24" i="31"/>
  <c r="I25" i="31"/>
  <c r="AB8" i="32"/>
  <c r="AB9" i="32"/>
  <c r="H7" i="31"/>
  <c r="B7" i="31"/>
  <c r="F26" i="31"/>
  <c r="I14" i="30"/>
  <c r="H14" i="30"/>
  <c r="D14" i="30"/>
  <c r="C14" i="30"/>
  <c r="E16" i="30"/>
  <c r="E17" i="30"/>
  <c r="E18" i="30"/>
  <c r="E19" i="30"/>
  <c r="E20" i="30"/>
  <c r="E21" i="30"/>
  <c r="E22" i="30"/>
  <c r="E23" i="30"/>
  <c r="E24" i="30"/>
  <c r="E25" i="30"/>
  <c r="E26" i="30"/>
  <c r="E27" i="30"/>
  <c r="E28" i="30"/>
  <c r="E29" i="30"/>
  <c r="E30" i="30"/>
  <c r="E31" i="30"/>
  <c r="E32" i="30"/>
  <c r="E15" i="30"/>
  <c r="E14" i="30"/>
  <c r="H21" i="29"/>
  <c r="C20" i="19"/>
  <c r="H32" i="30" l="1"/>
  <c r="K32" i="30" s="1"/>
  <c r="D29" i="23"/>
  <c r="C41" i="23"/>
  <c r="C14" i="29" s="1"/>
  <c r="AS17" i="37"/>
  <c r="N19" i="31"/>
  <c r="J8" i="31"/>
  <c r="K8" i="31" s="1"/>
  <c r="L8" i="31" s="1"/>
  <c r="M8" i="31" s="1"/>
  <c r="N8" i="31" s="1"/>
  <c r="M21" i="31"/>
  <c r="M13" i="32"/>
  <c r="AS22" i="37"/>
  <c r="AS14" i="37"/>
  <c r="AS5" i="37" s="1"/>
  <c r="AF11" i="38" s="1"/>
  <c r="E6" i="50" s="1"/>
  <c r="Q19" i="37"/>
  <c r="J24" i="31"/>
  <c r="K24" i="31" s="1"/>
  <c r="L24" i="31" s="1"/>
  <c r="M24" i="31" s="1"/>
  <c r="N24" i="31" s="1"/>
  <c r="Q22" i="37"/>
  <c r="J10" i="31"/>
  <c r="K10" i="31" s="1"/>
  <c r="L10" i="31" s="1"/>
  <c r="M10" i="31" s="1"/>
  <c r="N10" i="31" s="1"/>
  <c r="AN14" i="31"/>
  <c r="AO14" i="31" s="1"/>
  <c r="AS20" i="30"/>
  <c r="N3" i="20"/>
  <c r="N4" i="20"/>
  <c r="N5" i="20"/>
  <c r="L13" i="14"/>
  <c r="O13" i="14" s="1"/>
  <c r="AS15" i="37"/>
  <c r="J25" i="31"/>
  <c r="K25" i="31" s="1"/>
  <c r="L25" i="31" s="1"/>
  <c r="M25" i="31" s="1"/>
  <c r="N25" i="31" s="1"/>
  <c r="Q18" i="37"/>
  <c r="AS18" i="37"/>
  <c r="J23" i="31"/>
  <c r="K23" i="31" s="1"/>
  <c r="L23" i="31" s="1"/>
  <c r="M23" i="31" s="1"/>
  <c r="N23" i="31" s="1"/>
  <c r="J9" i="31"/>
  <c r="K9" i="31" s="1"/>
  <c r="L9" i="31" s="1"/>
  <c r="M9" i="31" s="1"/>
  <c r="N9" i="31" s="1"/>
  <c r="C25" i="28"/>
  <c r="AP26" i="31"/>
  <c r="J11" i="31"/>
  <c r="AS16" i="30"/>
  <c r="AS16" i="37"/>
  <c r="AS24" i="30"/>
  <c r="AS32" i="30"/>
  <c r="AS21" i="30"/>
  <c r="AS5" i="30" s="1"/>
  <c r="AF7" i="38" s="1"/>
  <c r="E5" i="50" s="1"/>
  <c r="AS28" i="30"/>
  <c r="AS27" i="30"/>
  <c r="AS19" i="30"/>
  <c r="AS15" i="30"/>
  <c r="AS25" i="30"/>
  <c r="AS18" i="30"/>
  <c r="L20" i="30"/>
  <c r="G29" i="23"/>
  <c r="AS29" i="30"/>
  <c r="L19" i="30"/>
  <c r="M19" i="30" s="1"/>
  <c r="N19" i="30" s="1"/>
  <c r="O19" i="30" s="1"/>
  <c r="P19" i="30" s="1"/>
  <c r="AS26" i="30"/>
  <c r="C47" i="25"/>
  <c r="C18" i="29" s="1"/>
  <c r="D8" i="50" s="1"/>
  <c r="L18" i="30"/>
  <c r="L17" i="30"/>
  <c r="G515" i="30"/>
  <c r="L10" i="14"/>
  <c r="O10" i="14" s="1"/>
  <c r="C41" i="28"/>
  <c r="C19" i="29" s="1"/>
  <c r="D9" i="50" s="1"/>
  <c r="AS20" i="37"/>
  <c r="Q20" i="37"/>
  <c r="I131" i="37"/>
  <c r="D30" i="28"/>
  <c r="O11" i="20"/>
  <c r="Q21" i="37"/>
  <c r="G131" i="37"/>
  <c r="Q13" i="37"/>
  <c r="Q16" i="37"/>
  <c r="O6" i="20"/>
  <c r="L225" i="14"/>
  <c r="O225" i="14" s="1"/>
  <c r="L224" i="14"/>
  <c r="O224" i="14" s="1"/>
  <c r="L12" i="14"/>
  <c r="O12" i="14" s="1"/>
  <c r="L221" i="14"/>
  <c r="O221" i="14" s="1"/>
  <c r="L8" i="14"/>
  <c r="O8" i="14" s="1"/>
  <c r="L218" i="14"/>
  <c r="O218" i="14" s="1"/>
  <c r="L3" i="14"/>
  <c r="O3" i="14" s="1"/>
  <c r="L207" i="14"/>
  <c r="O207" i="14" s="1"/>
  <c r="L215" i="14"/>
  <c r="O215" i="14" s="1"/>
  <c r="L121" i="14"/>
  <c r="O121" i="14" s="1"/>
  <c r="L2" i="14"/>
  <c r="O2" i="14" s="1"/>
  <c r="E47" i="23" s="1"/>
  <c r="L501" i="14"/>
  <c r="O501" i="14" s="1"/>
  <c r="L213" i="14"/>
  <c r="O213" i="14" s="1"/>
  <c r="L120" i="14"/>
  <c r="O120" i="14" s="1"/>
  <c r="L202" i="14"/>
  <c r="O202" i="14" s="1"/>
  <c r="L500" i="14"/>
  <c r="O500" i="14" s="1"/>
  <c r="L210" i="14"/>
  <c r="O210" i="14" s="1"/>
  <c r="L16" i="14"/>
  <c r="O16" i="14" s="1"/>
  <c r="L226" i="14"/>
  <c r="O226" i="14" s="1"/>
  <c r="L208" i="14"/>
  <c r="O208" i="14" s="1"/>
  <c r="L4" i="14"/>
  <c r="O4" i="14" s="1"/>
  <c r="L18" i="14"/>
  <c r="O18" i="14" s="1"/>
  <c r="L198" i="14"/>
  <c r="O198" i="14" s="1"/>
  <c r="L216" i="14"/>
  <c r="O216" i="14" s="1"/>
  <c r="L229" i="14"/>
  <c r="O229" i="14" s="1"/>
  <c r="O7" i="20"/>
  <c r="L5" i="14"/>
  <c r="O5" i="14" s="1"/>
  <c r="L19" i="14"/>
  <c r="O19" i="14" s="1"/>
  <c r="L205" i="14"/>
  <c r="O205" i="14" s="1"/>
  <c r="L217" i="14"/>
  <c r="O217" i="14" s="1"/>
  <c r="L231" i="14"/>
  <c r="O231" i="14" s="1"/>
  <c r="O8" i="20"/>
  <c r="L11" i="14"/>
  <c r="O11" i="14" s="1"/>
  <c r="E47" i="27" s="1"/>
  <c r="L209" i="14"/>
  <c r="O209" i="14" s="1"/>
  <c r="L223" i="14"/>
  <c r="O223" i="14" s="1"/>
  <c r="Q31" i="30"/>
  <c r="D43" i="25"/>
  <c r="Q30" i="30"/>
  <c r="C25" i="27"/>
  <c r="C25" i="23"/>
  <c r="L230" i="14"/>
  <c r="O230" i="14" s="1"/>
  <c r="L222" i="14"/>
  <c r="O222" i="14" s="1"/>
  <c r="L214" i="14"/>
  <c r="O214" i="14" s="1"/>
  <c r="L206" i="14"/>
  <c r="O206" i="14" s="1"/>
  <c r="L17" i="14"/>
  <c r="O17" i="14" s="1"/>
  <c r="L9" i="14"/>
  <c r="O9" i="14" s="1"/>
  <c r="L203" i="14"/>
  <c r="O203" i="14" s="1"/>
  <c r="O10" i="20"/>
  <c r="L228" i="14"/>
  <c r="O228" i="14" s="1"/>
  <c r="L220" i="14"/>
  <c r="O220" i="14" s="1"/>
  <c r="L212" i="14"/>
  <c r="O212" i="14" s="1"/>
  <c r="L204" i="14"/>
  <c r="O204" i="14" s="1"/>
  <c r="L15" i="14"/>
  <c r="O15" i="14" s="1"/>
  <c r="L7" i="14"/>
  <c r="O7" i="14" s="1"/>
  <c r="L201" i="14"/>
  <c r="O201" i="14" s="1"/>
  <c r="O9" i="20"/>
  <c r="L227" i="14"/>
  <c r="O227" i="14" s="1"/>
  <c r="L219" i="14"/>
  <c r="O219" i="14" s="1"/>
  <c r="L211" i="14"/>
  <c r="O211" i="14" s="1"/>
  <c r="L199" i="14"/>
  <c r="O199" i="14" s="1"/>
  <c r="L14" i="14"/>
  <c r="O14" i="14" s="1"/>
  <c r="L6" i="14"/>
  <c r="O6" i="14" s="1"/>
  <c r="L200" i="14"/>
  <c r="O200" i="14" s="1"/>
  <c r="C28" i="25"/>
  <c r="C41" i="27"/>
  <c r="C17" i="29" s="1"/>
  <c r="D7" i="50" s="1"/>
  <c r="C33" i="22"/>
  <c r="C34" i="24"/>
  <c r="D36" i="23"/>
  <c r="D37" i="27"/>
  <c r="D29" i="22"/>
  <c r="E53" i="25" l="1"/>
  <c r="E34" i="29" s="1"/>
  <c r="E39" i="22"/>
  <c r="E30" i="29" s="1"/>
  <c r="E40" i="24"/>
  <c r="AS8" i="30"/>
  <c r="N21" i="31"/>
  <c r="N13" i="32"/>
  <c r="D14" i="29"/>
  <c r="D33" i="22"/>
  <c r="P11" i="20"/>
  <c r="S11" i="20" s="1"/>
  <c r="R11" i="20"/>
  <c r="P7" i="20"/>
  <c r="S7" i="20" s="1"/>
  <c r="R7" i="20"/>
  <c r="P9" i="20"/>
  <c r="S9" i="20" s="1"/>
  <c r="R9" i="20"/>
  <c r="P10" i="20"/>
  <c r="S10" i="20" s="1"/>
  <c r="R10" i="20"/>
  <c r="P8" i="20"/>
  <c r="S8" i="20" s="1"/>
  <c r="R8" i="20"/>
  <c r="P6" i="20"/>
  <c r="S6" i="20" s="1"/>
  <c r="R6" i="20"/>
  <c r="O3" i="20"/>
  <c r="Q3" i="20"/>
  <c r="E47" i="56" s="1"/>
  <c r="O5" i="20"/>
  <c r="Q5" i="20"/>
  <c r="O4" i="20"/>
  <c r="Q4" i="20"/>
  <c r="AS4" i="37"/>
  <c r="K16" i="30"/>
  <c r="Q16" i="30" s="1"/>
  <c r="K15" i="30"/>
  <c r="L15" i="30" s="1"/>
  <c r="M15" i="30" s="1"/>
  <c r="L18" i="37"/>
  <c r="M18" i="37" s="1"/>
  <c r="M13" i="14"/>
  <c r="AS6" i="30"/>
  <c r="AF8" i="38" s="1"/>
  <c r="E7" i="50" s="1"/>
  <c r="L19" i="37"/>
  <c r="M19" i="37" s="1"/>
  <c r="AS7" i="30"/>
  <c r="AF9" i="38" s="1"/>
  <c r="E8" i="50" s="1"/>
  <c r="AS3" i="30"/>
  <c r="AF5" i="38" s="1"/>
  <c r="AS4" i="30"/>
  <c r="AF6" i="38" s="1"/>
  <c r="E4" i="50" s="1"/>
  <c r="L15" i="37"/>
  <c r="M15" i="37" s="1"/>
  <c r="Q15" i="37"/>
  <c r="Q4" i="37" s="1"/>
  <c r="D10" i="38" s="1"/>
  <c r="L17" i="37"/>
  <c r="M17" i="37" s="1"/>
  <c r="Q17" i="37"/>
  <c r="L14" i="37"/>
  <c r="M14" i="37" s="1"/>
  <c r="Q14" i="37"/>
  <c r="Q5" i="37" s="1"/>
  <c r="D11" i="38" s="1"/>
  <c r="L22" i="37"/>
  <c r="M22" i="37" s="1"/>
  <c r="Q20" i="30"/>
  <c r="Q19" i="30"/>
  <c r="D17" i="29"/>
  <c r="D47" i="25"/>
  <c r="C16" i="29"/>
  <c r="L32" i="30"/>
  <c r="M32" i="30" s="1"/>
  <c r="N32" i="30" s="1"/>
  <c r="O32" i="30" s="1"/>
  <c r="P32" i="30" s="1"/>
  <c r="AL32" i="30" s="1"/>
  <c r="Q32" i="30"/>
  <c r="L21" i="30"/>
  <c r="M21" i="30" s="1"/>
  <c r="N21" i="30" s="1"/>
  <c r="O21" i="30" s="1"/>
  <c r="Q21" i="30"/>
  <c r="L23" i="30"/>
  <c r="M23" i="30" s="1"/>
  <c r="Q23" i="30"/>
  <c r="L29" i="30"/>
  <c r="M29" i="30" s="1"/>
  <c r="N29" i="30" s="1"/>
  <c r="O29" i="30" s="1"/>
  <c r="Q29" i="30"/>
  <c r="L22" i="30"/>
  <c r="M22" i="30" s="1"/>
  <c r="Q22" i="30"/>
  <c r="L26" i="30"/>
  <c r="M26" i="30" s="1"/>
  <c r="Q26" i="30"/>
  <c r="L25" i="30"/>
  <c r="M25" i="30" s="1"/>
  <c r="Q25" i="30"/>
  <c r="L24" i="30"/>
  <c r="M24" i="30" s="1"/>
  <c r="Q24" i="30"/>
  <c r="L27" i="30"/>
  <c r="M27" i="30" s="1"/>
  <c r="N27" i="30" s="1"/>
  <c r="O27" i="30" s="1"/>
  <c r="P27" i="30" s="1"/>
  <c r="Q27" i="30"/>
  <c r="L28" i="30"/>
  <c r="M28" i="30" s="1"/>
  <c r="Q28" i="30"/>
  <c r="Q18" i="30"/>
  <c r="Q17" i="30"/>
  <c r="D41" i="27"/>
  <c r="AS523" i="30"/>
  <c r="AS522" i="30"/>
  <c r="D19" i="29"/>
  <c r="D41" i="23"/>
  <c r="AS524" i="30"/>
  <c r="M2" i="14"/>
  <c r="O2" i="20"/>
  <c r="R2" i="20" s="1"/>
  <c r="AH36" i="31"/>
  <c r="S36" i="31"/>
  <c r="AI36" i="31"/>
  <c r="T36" i="31"/>
  <c r="X36" i="31"/>
  <c r="AK36" i="31"/>
  <c r="AG36" i="31"/>
  <c r="AM36" i="31"/>
  <c r="AJ36" i="31"/>
  <c r="Y36" i="31"/>
  <c r="AB36" i="31"/>
  <c r="AD36" i="31"/>
  <c r="V36" i="31"/>
  <c r="AE36" i="31"/>
  <c r="Q36" i="31"/>
  <c r="Z36" i="31"/>
  <c r="W36" i="31"/>
  <c r="U36" i="31"/>
  <c r="R36" i="31"/>
  <c r="AL36" i="31"/>
  <c r="AF36" i="31"/>
  <c r="O36" i="31"/>
  <c r="P36" i="31"/>
  <c r="AA36" i="31"/>
  <c r="AC36" i="31"/>
  <c r="AS521" i="30"/>
  <c r="AS519" i="30"/>
  <c r="K11" i="31"/>
  <c r="AS520" i="30"/>
  <c r="AS518" i="30"/>
  <c r="Y19" i="30"/>
  <c r="M200" i="14"/>
  <c r="P200" i="14" s="1"/>
  <c r="M205" i="14"/>
  <c r="M211" i="14"/>
  <c r="P211" i="14" s="1"/>
  <c r="M219" i="14"/>
  <c r="M15" i="14"/>
  <c r="M222" i="14"/>
  <c r="M223" i="14"/>
  <c r="M217" i="14"/>
  <c r="M216" i="14"/>
  <c r="M501" i="14"/>
  <c r="M221" i="14"/>
  <c r="M207" i="14"/>
  <c r="M204" i="14"/>
  <c r="M203" i="14"/>
  <c r="M19" i="14"/>
  <c r="M18" i="14"/>
  <c r="M210" i="14"/>
  <c r="M227" i="14"/>
  <c r="M198" i="14"/>
  <c r="M212" i="14"/>
  <c r="M9" i="14"/>
  <c r="M11" i="14"/>
  <c r="M5" i="14"/>
  <c r="M4" i="14"/>
  <c r="M500" i="14"/>
  <c r="M121" i="14"/>
  <c r="M3" i="14"/>
  <c r="M230" i="14"/>
  <c r="M215" i="14"/>
  <c r="M218" i="14"/>
  <c r="P218" i="14" s="1"/>
  <c r="M224" i="14"/>
  <c r="P224" i="14" s="1"/>
  <c r="M6" i="14"/>
  <c r="M17" i="14"/>
  <c r="P17" i="14" s="1"/>
  <c r="M14" i="14"/>
  <c r="M228" i="14"/>
  <c r="M202" i="14"/>
  <c r="M225" i="14"/>
  <c r="M10" i="14"/>
  <c r="M220" i="14"/>
  <c r="M199" i="14"/>
  <c r="M201" i="14"/>
  <c r="M206" i="14"/>
  <c r="M208" i="14"/>
  <c r="M120" i="14"/>
  <c r="M209" i="14"/>
  <c r="M16" i="14"/>
  <c r="M7" i="14"/>
  <c r="M214" i="14"/>
  <c r="M231" i="14"/>
  <c r="M229" i="14"/>
  <c r="M226" i="14"/>
  <c r="M213" i="14"/>
  <c r="M8" i="14"/>
  <c r="M12" i="14"/>
  <c r="L20" i="37"/>
  <c r="M20" i="37" s="1"/>
  <c r="N20" i="37" s="1"/>
  <c r="O20" i="37" s="1"/>
  <c r="P20" i="37" s="1"/>
  <c r="AK20" i="37" s="1"/>
  <c r="L21" i="37"/>
  <c r="M21" i="37" s="1"/>
  <c r="N21" i="37" s="1"/>
  <c r="O21" i="37" s="1"/>
  <c r="P21" i="37" s="1"/>
  <c r="D41" i="28"/>
  <c r="D20" i="29"/>
  <c r="AS515" i="30"/>
  <c r="L16" i="37"/>
  <c r="L13" i="37"/>
  <c r="U19" i="30"/>
  <c r="AA19" i="30"/>
  <c r="AS140" i="37"/>
  <c r="AS131" i="37"/>
  <c r="R19" i="30"/>
  <c r="Z19" i="30"/>
  <c r="AE19" i="30"/>
  <c r="AG19" i="30"/>
  <c r="AN19" i="30"/>
  <c r="X19" i="30"/>
  <c r="AJ19" i="30"/>
  <c r="AK19" i="30"/>
  <c r="C15" i="29"/>
  <c r="D18" i="29"/>
  <c r="D34" i="24"/>
  <c r="L31" i="30"/>
  <c r="M31" i="30" s="1"/>
  <c r="N31" i="30" s="1"/>
  <c r="O31" i="30" s="1"/>
  <c r="P31" i="30" s="1"/>
  <c r="L30" i="30"/>
  <c r="M30" i="30" s="1"/>
  <c r="N30" i="30" s="1"/>
  <c r="O30" i="30" s="1"/>
  <c r="P30" i="30" s="1"/>
  <c r="M18" i="30"/>
  <c r="T19" i="30"/>
  <c r="AL19" i="30"/>
  <c r="AI19" i="30"/>
  <c r="AM19" i="30"/>
  <c r="AF19" i="30"/>
  <c r="AP19" i="30"/>
  <c r="AD19" i="30"/>
  <c r="S19" i="30"/>
  <c r="W19" i="30"/>
  <c r="AH19" i="30"/>
  <c r="V19" i="30"/>
  <c r="M17" i="30"/>
  <c r="AO19" i="30"/>
  <c r="AC19" i="30"/>
  <c r="M20" i="30"/>
  <c r="AB19" i="30"/>
  <c r="E47" i="28" l="1"/>
  <c r="Q4" i="30"/>
  <c r="D6" i="38" s="1"/>
  <c r="Q15" i="30"/>
  <c r="Q3" i="30" s="1"/>
  <c r="D5" i="38" s="1"/>
  <c r="AS6" i="37"/>
  <c r="AF10" i="38"/>
  <c r="E9" i="50" s="1"/>
  <c r="D15" i="29"/>
  <c r="D4" i="50"/>
  <c r="E3" i="50"/>
  <c r="D16" i="29"/>
  <c r="D5" i="50"/>
  <c r="D3" i="50"/>
  <c r="C21" i="29"/>
  <c r="D21" i="29" s="1"/>
  <c r="O13" i="32"/>
  <c r="Q6" i="30"/>
  <c r="D8" i="38" s="1"/>
  <c r="Q5" i="30"/>
  <c r="D7" i="38" s="1"/>
  <c r="Q7" i="30"/>
  <c r="D9" i="38" s="1"/>
  <c r="AN10" i="31"/>
  <c r="AO10" i="31" s="1"/>
  <c r="Q523" i="30"/>
  <c r="P4" i="20"/>
  <c r="S4" i="20" s="1"/>
  <c r="R4" i="20"/>
  <c r="P5" i="20"/>
  <c r="S5" i="20" s="1"/>
  <c r="R5" i="20"/>
  <c r="P3" i="20"/>
  <c r="S3" i="20" s="1"/>
  <c r="R3" i="20"/>
  <c r="E53" i="56" s="1"/>
  <c r="L16" i="30"/>
  <c r="M16" i="30" s="1"/>
  <c r="N16" i="30" s="1"/>
  <c r="O16" i="30" s="1"/>
  <c r="P16" i="30" s="1"/>
  <c r="N201" i="14"/>
  <c r="Q201" i="14" s="1"/>
  <c r="P201" i="14"/>
  <c r="N500" i="14"/>
  <c r="Q500" i="14" s="1"/>
  <c r="P500" i="14"/>
  <c r="N226" i="14"/>
  <c r="Q226" i="14" s="1"/>
  <c r="P226" i="14"/>
  <c r="N208" i="14"/>
  <c r="Q208" i="14" s="1"/>
  <c r="P208" i="14"/>
  <c r="N228" i="14"/>
  <c r="Q228" i="14" s="1"/>
  <c r="P228" i="14"/>
  <c r="N198" i="14"/>
  <c r="Q198" i="14" s="1"/>
  <c r="P198" i="14"/>
  <c r="N221" i="14"/>
  <c r="Q221" i="14" s="1"/>
  <c r="P221" i="14"/>
  <c r="N229" i="14"/>
  <c r="Q229" i="14" s="1"/>
  <c r="P229" i="14"/>
  <c r="N206" i="14"/>
  <c r="Q206" i="14" s="1"/>
  <c r="P206" i="14"/>
  <c r="N121" i="14"/>
  <c r="Q121" i="14" s="1"/>
  <c r="P121" i="14"/>
  <c r="N227" i="14"/>
  <c r="Q227" i="14" s="1"/>
  <c r="P227" i="14"/>
  <c r="N501" i="14"/>
  <c r="Q501" i="14" s="1"/>
  <c r="P501" i="14"/>
  <c r="N205" i="14"/>
  <c r="Q205" i="14" s="1"/>
  <c r="P205" i="14"/>
  <c r="N214" i="14"/>
  <c r="Q214" i="14" s="1"/>
  <c r="P214" i="14"/>
  <c r="N199" i="14"/>
  <c r="Q199" i="14" s="1"/>
  <c r="P199" i="14"/>
  <c r="N217" i="14"/>
  <c r="Q217" i="14" s="1"/>
  <c r="P217" i="14"/>
  <c r="N220" i="14"/>
  <c r="Q220" i="14" s="1"/>
  <c r="P220" i="14"/>
  <c r="N223" i="14"/>
  <c r="Q223" i="14" s="1"/>
  <c r="P223" i="14"/>
  <c r="N203" i="14"/>
  <c r="Q203" i="14" s="1"/>
  <c r="P203" i="14"/>
  <c r="N222" i="14"/>
  <c r="Q222" i="14" s="1"/>
  <c r="P222" i="14"/>
  <c r="N231" i="14"/>
  <c r="Q231" i="14" s="1"/>
  <c r="P231" i="14"/>
  <c r="N210" i="14"/>
  <c r="Q210" i="14" s="1"/>
  <c r="P210" i="14"/>
  <c r="N216" i="14"/>
  <c r="Q216" i="14" s="1"/>
  <c r="P216" i="14"/>
  <c r="N209" i="14"/>
  <c r="Q209" i="14" s="1"/>
  <c r="P209" i="14"/>
  <c r="N225" i="14"/>
  <c r="Q225" i="14" s="1"/>
  <c r="P225" i="14"/>
  <c r="N215" i="14"/>
  <c r="Q215" i="14" s="1"/>
  <c r="P215" i="14"/>
  <c r="N204" i="14"/>
  <c r="Q204" i="14" s="1"/>
  <c r="P204" i="14"/>
  <c r="N213" i="14"/>
  <c r="Q213" i="14" s="1"/>
  <c r="P213" i="14"/>
  <c r="N120" i="14"/>
  <c r="Q120" i="14" s="1"/>
  <c r="P120" i="14"/>
  <c r="N202" i="14"/>
  <c r="Q202" i="14" s="1"/>
  <c r="P202" i="14"/>
  <c r="N230" i="14"/>
  <c r="Q230" i="14" s="1"/>
  <c r="P230" i="14"/>
  <c r="N212" i="14"/>
  <c r="Q212" i="14" s="1"/>
  <c r="P212" i="14"/>
  <c r="N207" i="14"/>
  <c r="Q207" i="14" s="1"/>
  <c r="P207" i="14"/>
  <c r="N219" i="14"/>
  <c r="Q219" i="14" s="1"/>
  <c r="P219" i="14"/>
  <c r="K515" i="30"/>
  <c r="Q143" i="37"/>
  <c r="AL8" i="37"/>
  <c r="AD8" i="37"/>
  <c r="V8" i="37"/>
  <c r="AP8" i="37"/>
  <c r="AK8" i="37"/>
  <c r="AC8" i="37"/>
  <c r="U8" i="37"/>
  <c r="R8" i="37"/>
  <c r="AJ8" i="37"/>
  <c r="AB8" i="37"/>
  <c r="T8" i="37"/>
  <c r="AH8" i="37"/>
  <c r="AI8" i="37"/>
  <c r="AA8" i="37"/>
  <c r="S8" i="37"/>
  <c r="Z8" i="37"/>
  <c r="AO8" i="37"/>
  <c r="AG8" i="37"/>
  <c r="Y8" i="37"/>
  <c r="Q8" i="37"/>
  <c r="AE8" i="37"/>
  <c r="AN8" i="37"/>
  <c r="AF8" i="37"/>
  <c r="X8" i="37"/>
  <c r="AM8" i="37"/>
  <c r="W8" i="37"/>
  <c r="F55" i="28"/>
  <c r="N15" i="30"/>
  <c r="E31" i="29"/>
  <c r="N7" i="14"/>
  <c r="Q7" i="14" s="1"/>
  <c r="P7" i="14"/>
  <c r="N5" i="14"/>
  <c r="Q5" i="14" s="1"/>
  <c r="P5" i="14"/>
  <c r="N19" i="14"/>
  <c r="Q19" i="14" s="1"/>
  <c r="P19" i="14"/>
  <c r="N13" i="14"/>
  <c r="Q13" i="14" s="1"/>
  <c r="P13" i="14"/>
  <c r="N3" i="14"/>
  <c r="Q3" i="14" s="1"/>
  <c r="P3" i="14"/>
  <c r="N14" i="14"/>
  <c r="Q14" i="14" s="1"/>
  <c r="P14" i="14"/>
  <c r="N6" i="14"/>
  <c r="Q6" i="14" s="1"/>
  <c r="P6" i="14"/>
  <c r="N18" i="14"/>
  <c r="Q18" i="14" s="1"/>
  <c r="P18" i="14"/>
  <c r="N4" i="14"/>
  <c r="Q4" i="14" s="1"/>
  <c r="P4" i="14"/>
  <c r="N12" i="14"/>
  <c r="Q12" i="14" s="1"/>
  <c r="P12" i="14"/>
  <c r="E59" i="25" s="1"/>
  <c r="N16" i="14"/>
  <c r="Q16" i="14" s="1"/>
  <c r="P16" i="14"/>
  <c r="N10" i="14"/>
  <c r="Q10" i="14" s="1"/>
  <c r="P10" i="14"/>
  <c r="N11" i="14"/>
  <c r="Q11" i="14" s="1"/>
  <c r="F49" i="27" s="1"/>
  <c r="P11" i="14"/>
  <c r="E53" i="27" s="1"/>
  <c r="N8" i="14"/>
  <c r="Q8" i="14" s="1"/>
  <c r="P8" i="14"/>
  <c r="N9" i="14"/>
  <c r="Q9" i="14" s="1"/>
  <c r="P9" i="14"/>
  <c r="N15" i="14"/>
  <c r="Q15" i="14" s="1"/>
  <c r="P15" i="14"/>
  <c r="N2" i="14"/>
  <c r="Q2" i="14" s="1"/>
  <c r="P2" i="14"/>
  <c r="E29" i="29"/>
  <c r="E32" i="29"/>
  <c r="Q140" i="37"/>
  <c r="V20" i="37"/>
  <c r="AS9" i="30"/>
  <c r="Q527" i="30"/>
  <c r="AO11" i="30"/>
  <c r="AG11" i="30"/>
  <c r="Y11" i="30"/>
  <c r="Q11" i="30"/>
  <c r="AN11" i="30"/>
  <c r="AF11" i="30"/>
  <c r="X11" i="30"/>
  <c r="AM11" i="30"/>
  <c r="AE11" i="30"/>
  <c r="W11" i="30"/>
  <c r="AL11" i="30"/>
  <c r="AD11" i="30"/>
  <c r="V11" i="30"/>
  <c r="AK11" i="30"/>
  <c r="AC11" i="30"/>
  <c r="U11" i="30"/>
  <c r="AJ11" i="30"/>
  <c r="AB11" i="30"/>
  <c r="T11" i="30"/>
  <c r="AI11" i="30"/>
  <c r="AA11" i="30"/>
  <c r="S11" i="30"/>
  <c r="AP11" i="30"/>
  <c r="AH11" i="30"/>
  <c r="Z11" i="30"/>
  <c r="R11" i="30"/>
  <c r="AC27" i="30"/>
  <c r="Y27" i="30"/>
  <c r="T27" i="30"/>
  <c r="AD27" i="30"/>
  <c r="U27" i="30"/>
  <c r="S27" i="30"/>
  <c r="V27" i="30"/>
  <c r="AH27" i="30"/>
  <c r="AF27" i="30"/>
  <c r="W27" i="30"/>
  <c r="AE27" i="30"/>
  <c r="AK27" i="30"/>
  <c r="AN24" i="31"/>
  <c r="AO24" i="31" s="1"/>
  <c r="AN25" i="31"/>
  <c r="AO25" i="31" s="1"/>
  <c r="Q131" i="37"/>
  <c r="Q521" i="30"/>
  <c r="AP27" i="30"/>
  <c r="AA27" i="30"/>
  <c r="R27" i="30"/>
  <c r="AL27" i="30"/>
  <c r="Q519" i="30"/>
  <c r="AN27" i="30"/>
  <c r="AI27" i="30"/>
  <c r="AJ27" i="30"/>
  <c r="AG27" i="30"/>
  <c r="Q520" i="30"/>
  <c r="AO27" i="30"/>
  <c r="AM27" i="30"/>
  <c r="X27" i="30"/>
  <c r="Z27" i="30"/>
  <c r="AB27" i="30"/>
  <c r="Q522" i="30"/>
  <c r="Q518" i="30"/>
  <c r="AJ20" i="37"/>
  <c r="AN20" i="37"/>
  <c r="P2" i="20"/>
  <c r="S2" i="20" s="1"/>
  <c r="Y21" i="37"/>
  <c r="AP20" i="37"/>
  <c r="AD21" i="37"/>
  <c r="AC20" i="37"/>
  <c r="AI20" i="37"/>
  <c r="AA20" i="37"/>
  <c r="W20" i="37"/>
  <c r="AG20" i="37"/>
  <c r="X20" i="37"/>
  <c r="AD20" i="37"/>
  <c r="AO20" i="37"/>
  <c r="U20" i="37"/>
  <c r="N224" i="14"/>
  <c r="Q224" i="14" s="1"/>
  <c r="N218" i="14"/>
  <c r="Q218" i="14" s="1"/>
  <c r="N200" i="14"/>
  <c r="Q200" i="14" s="1"/>
  <c r="AS141" i="37"/>
  <c r="X21" i="37"/>
  <c r="R21" i="37"/>
  <c r="W21" i="37"/>
  <c r="AO21" i="37"/>
  <c r="T21" i="37"/>
  <c r="AP21" i="37"/>
  <c r="AH21" i="37"/>
  <c r="S21" i="37"/>
  <c r="AB20" i="37"/>
  <c r="AN21" i="37"/>
  <c r="Y20" i="37"/>
  <c r="AF21" i="37"/>
  <c r="AC21" i="37"/>
  <c r="L11" i="31"/>
  <c r="AS525" i="30"/>
  <c r="M13" i="37"/>
  <c r="AB21" i="37"/>
  <c r="AJ21" i="37"/>
  <c r="AL20" i="37"/>
  <c r="AH20" i="37"/>
  <c r="Z20" i="37"/>
  <c r="AN8" i="31"/>
  <c r="AK21" i="37"/>
  <c r="AG21" i="37"/>
  <c r="V21" i="37"/>
  <c r="AM20" i="37"/>
  <c r="AE20" i="37"/>
  <c r="T20" i="37"/>
  <c r="AF20" i="37"/>
  <c r="R20" i="37"/>
  <c r="S20" i="37"/>
  <c r="N211" i="14"/>
  <c r="Q211" i="14" s="1"/>
  <c r="AH32" i="30"/>
  <c r="AC32" i="30"/>
  <c r="N17" i="14"/>
  <c r="Q17" i="14" s="1"/>
  <c r="E33" i="29"/>
  <c r="R32" i="30"/>
  <c r="AF31" i="30"/>
  <c r="T32" i="30"/>
  <c r="Y32" i="30"/>
  <c r="V32" i="30"/>
  <c r="AI32" i="30"/>
  <c r="AI16" i="30"/>
  <c r="AP32" i="30"/>
  <c r="AM32" i="30"/>
  <c r="AK32" i="30"/>
  <c r="U32" i="30"/>
  <c r="N19" i="37"/>
  <c r="AP143" i="37"/>
  <c r="AH143" i="37"/>
  <c r="Z143" i="37"/>
  <c r="R143" i="37"/>
  <c r="AK143" i="37"/>
  <c r="AB143" i="37"/>
  <c r="S143" i="37"/>
  <c r="AO143" i="37"/>
  <c r="AF143" i="37"/>
  <c r="W143" i="37"/>
  <c r="AN143" i="37"/>
  <c r="AC143" i="37"/>
  <c r="AD143" i="37"/>
  <c r="Y143" i="37"/>
  <c r="AA143" i="37"/>
  <c r="AM143" i="37"/>
  <c r="AJ143" i="37"/>
  <c r="V143" i="37"/>
  <c r="AI143" i="37"/>
  <c r="U143" i="37"/>
  <c r="AE143" i="37"/>
  <c r="T143" i="37"/>
  <c r="X143" i="37"/>
  <c r="AG143" i="37"/>
  <c r="AL143" i="37"/>
  <c r="N22" i="37"/>
  <c r="N18" i="37"/>
  <c r="N14" i="37"/>
  <c r="M16" i="37"/>
  <c r="N15" i="37"/>
  <c r="AF32" i="30"/>
  <c r="AG32" i="30"/>
  <c r="W32" i="30"/>
  <c r="Z32" i="30"/>
  <c r="AN32" i="30"/>
  <c r="S32" i="30"/>
  <c r="AB32" i="30"/>
  <c r="AE32" i="30"/>
  <c r="AH31" i="30"/>
  <c r="AI21" i="37"/>
  <c r="AL21" i="37"/>
  <c r="AA21" i="37"/>
  <c r="AD32" i="30"/>
  <c r="Y31" i="30"/>
  <c r="X32" i="30"/>
  <c r="AG527" i="30"/>
  <c r="AP527" i="30"/>
  <c r="V527" i="30"/>
  <c r="S527" i="30"/>
  <c r="AD527" i="30"/>
  <c r="AO527" i="30"/>
  <c r="T527" i="30"/>
  <c r="AF527" i="30"/>
  <c r="AE527" i="30"/>
  <c r="AB527" i="30"/>
  <c r="AN527" i="30"/>
  <c r="Y527" i="30"/>
  <c r="U527" i="30"/>
  <c r="AC527" i="30"/>
  <c r="AA527" i="30"/>
  <c r="R527" i="30"/>
  <c r="AK527" i="30"/>
  <c r="AJ527" i="30"/>
  <c r="AL527" i="30"/>
  <c r="AM527" i="30"/>
  <c r="X527" i="30"/>
  <c r="AH527" i="30"/>
  <c r="W527" i="30"/>
  <c r="Z527" i="30"/>
  <c r="AI527" i="30"/>
  <c r="AO32" i="30"/>
  <c r="AM21" i="37"/>
  <c r="AE21" i="37"/>
  <c r="Z21" i="37"/>
  <c r="U21" i="37"/>
  <c r="AA32" i="30"/>
  <c r="N17" i="37"/>
  <c r="AJ32" i="30"/>
  <c r="N26" i="30"/>
  <c r="AL31" i="30"/>
  <c r="AK31" i="30"/>
  <c r="N25" i="30"/>
  <c r="AB16" i="30"/>
  <c r="V31" i="30"/>
  <c r="U31" i="30"/>
  <c r="AM16" i="30"/>
  <c r="AG31" i="30"/>
  <c r="AB31" i="30"/>
  <c r="AQ19" i="30"/>
  <c r="AR19" i="30" s="1"/>
  <c r="AE16" i="30"/>
  <c r="AN31" i="30"/>
  <c r="AA31" i="30"/>
  <c r="AH16" i="30"/>
  <c r="X31" i="30"/>
  <c r="S31" i="30"/>
  <c r="R31" i="30"/>
  <c r="AO31" i="30"/>
  <c r="AJ31" i="30"/>
  <c r="AP31" i="30"/>
  <c r="AE31" i="30"/>
  <c r="AC31" i="30"/>
  <c r="AD31" i="30"/>
  <c r="AM31" i="30"/>
  <c r="T31" i="30"/>
  <c r="Z31" i="30"/>
  <c r="W31" i="30"/>
  <c r="AI31" i="30"/>
  <c r="AF30" i="30"/>
  <c r="AM30" i="30"/>
  <c r="AB30" i="30"/>
  <c r="X30" i="30"/>
  <c r="AE30" i="30"/>
  <c r="T30" i="30"/>
  <c r="AP30" i="30"/>
  <c r="W30" i="30"/>
  <c r="AL30" i="30"/>
  <c r="AH30" i="30"/>
  <c r="AK30" i="30"/>
  <c r="AD30" i="30"/>
  <c r="R30" i="30"/>
  <c r="AC30" i="30"/>
  <c r="V30" i="30"/>
  <c r="AO30" i="30"/>
  <c r="U30" i="30"/>
  <c r="AI30" i="30"/>
  <c r="Z30" i="30"/>
  <c r="AG30" i="30"/>
  <c r="AA30" i="30"/>
  <c r="AN30" i="30"/>
  <c r="Y30" i="30"/>
  <c r="AJ30" i="30"/>
  <c r="S30" i="30"/>
  <c r="N18" i="30"/>
  <c r="P21" i="30"/>
  <c r="AM21" i="30" s="1"/>
  <c r="N28" i="30"/>
  <c r="N17" i="30"/>
  <c r="N22" i="30"/>
  <c r="V16" i="30"/>
  <c r="N23" i="30"/>
  <c r="N20" i="30"/>
  <c r="AP16" i="30"/>
  <c r="P29" i="30"/>
  <c r="AI29" i="30" s="1"/>
  <c r="N24" i="30"/>
  <c r="F41" i="22" l="1"/>
  <c r="E45" i="22"/>
  <c r="I30" i="29" s="1"/>
  <c r="F49" i="56"/>
  <c r="G32" i="29" s="1"/>
  <c r="F49" i="28"/>
  <c r="G35" i="29" s="1"/>
  <c r="E53" i="28"/>
  <c r="I35" i="29" s="1"/>
  <c r="F55" i="25"/>
  <c r="G34" i="29" s="1"/>
  <c r="E35" i="29"/>
  <c r="E37" i="29" s="1"/>
  <c r="E46" i="24"/>
  <c r="I31" i="29" s="1"/>
  <c r="F42" i="24"/>
  <c r="G31" i="29" s="1"/>
  <c r="E53" i="23"/>
  <c r="I29" i="29" s="1"/>
  <c r="F49" i="23"/>
  <c r="G29" i="29" s="1"/>
  <c r="Q515" i="30"/>
  <c r="E10" i="50"/>
  <c r="AO16" i="30"/>
  <c r="AF12" i="38"/>
  <c r="P15" i="38" s="1"/>
  <c r="AL16" i="30"/>
  <c r="T16" i="30"/>
  <c r="AC16" i="30"/>
  <c r="AJ16" i="30"/>
  <c r="S16" i="30"/>
  <c r="R16" i="30"/>
  <c r="AN16" i="30"/>
  <c r="X16" i="30"/>
  <c r="AF16" i="30"/>
  <c r="W16" i="30"/>
  <c r="AA16" i="30"/>
  <c r="Z16" i="30"/>
  <c r="AN19" i="31"/>
  <c r="AO19" i="31" s="1"/>
  <c r="D10" i="50"/>
  <c r="P13" i="32"/>
  <c r="Y16" i="30"/>
  <c r="AD16" i="30"/>
  <c r="U16" i="30"/>
  <c r="AG16" i="30"/>
  <c r="F61" i="25"/>
  <c r="M515" i="30"/>
  <c r="AK16" i="30"/>
  <c r="L515" i="30"/>
  <c r="F55" i="56"/>
  <c r="O15" i="30"/>
  <c r="N515" i="30"/>
  <c r="I32" i="29"/>
  <c r="I34" i="29"/>
  <c r="I33" i="29"/>
  <c r="G33" i="29"/>
  <c r="G30" i="29"/>
  <c r="F55" i="27"/>
  <c r="F48" i="24"/>
  <c r="F55" i="23"/>
  <c r="F47" i="22"/>
  <c r="AN9" i="31"/>
  <c r="AQ27" i="30"/>
  <c r="AN23" i="31"/>
  <c r="AO23" i="31" s="1"/>
  <c r="AQ20" i="37"/>
  <c r="AR20" i="37" s="1"/>
  <c r="M11" i="31"/>
  <c r="AO8" i="31"/>
  <c r="N13" i="37"/>
  <c r="AO21" i="30"/>
  <c r="V21" i="30"/>
  <c r="AK21" i="30"/>
  <c r="AL21" i="30"/>
  <c r="AF21" i="30"/>
  <c r="AB21" i="30"/>
  <c r="AQ21" i="37"/>
  <c r="AR21" i="37" s="1"/>
  <c r="O22" i="37"/>
  <c r="P22" i="37" s="1"/>
  <c r="AQ32" i="30"/>
  <c r="AR32" i="30" s="1"/>
  <c r="O26" i="30"/>
  <c r="O15" i="37"/>
  <c r="N16" i="37"/>
  <c r="O18" i="37"/>
  <c r="O17" i="37"/>
  <c r="O14" i="37"/>
  <c r="O19" i="37"/>
  <c r="V29" i="30"/>
  <c r="AP29" i="30"/>
  <c r="AJ29" i="30"/>
  <c r="AM29" i="30"/>
  <c r="AE29" i="30"/>
  <c r="AF29" i="30"/>
  <c r="AL29" i="30"/>
  <c r="AC29" i="30"/>
  <c r="AD29" i="30"/>
  <c r="T29" i="30"/>
  <c r="X29" i="30"/>
  <c r="AN29" i="30"/>
  <c r="U29" i="30"/>
  <c r="R29" i="30"/>
  <c r="Y29" i="30"/>
  <c r="AB29" i="30"/>
  <c r="W29" i="30"/>
  <c r="AC21" i="30"/>
  <c r="O25" i="30"/>
  <c r="AQ31" i="30"/>
  <c r="AR31" i="30" s="1"/>
  <c r="AQ30" i="30"/>
  <c r="O17" i="30"/>
  <c r="O28" i="30"/>
  <c r="O23" i="30"/>
  <c r="O22" i="30"/>
  <c r="AD21" i="30"/>
  <c r="AI21" i="30"/>
  <c r="X21" i="30"/>
  <c r="AA29" i="30"/>
  <c r="AG29" i="30"/>
  <c r="S29" i="30"/>
  <c r="AK29" i="30"/>
  <c r="AO29" i="30"/>
  <c r="O20" i="30"/>
  <c r="W21" i="30"/>
  <c r="AE21" i="30"/>
  <c r="Z21" i="30"/>
  <c r="O18" i="30"/>
  <c r="AJ21" i="30"/>
  <c r="R21" i="30"/>
  <c r="AP21" i="30"/>
  <c r="Z29" i="30"/>
  <c r="AH29" i="30"/>
  <c r="S21" i="30"/>
  <c r="AA21" i="30"/>
  <c r="AN21" i="30"/>
  <c r="AH21" i="30"/>
  <c r="U21" i="30"/>
  <c r="O24" i="30"/>
  <c r="AG21" i="30"/>
  <c r="T21" i="30"/>
  <c r="Y21" i="30"/>
  <c r="K15" i="38" l="1"/>
  <c r="G15" i="38"/>
  <c r="AD15" i="38"/>
  <c r="Q15" i="38"/>
  <c r="L15" i="38"/>
  <c r="AA15" i="38"/>
  <c r="V15" i="38"/>
  <c r="T15" i="38"/>
  <c r="H15" i="38"/>
  <c r="AN21" i="31"/>
  <c r="AO21" i="31" s="1"/>
  <c r="J15" i="38"/>
  <c r="AB15" i="38"/>
  <c r="S15" i="38"/>
  <c r="W15" i="38"/>
  <c r="E15" i="38"/>
  <c r="Z15" i="38"/>
  <c r="U15" i="38"/>
  <c r="F15" i="38"/>
  <c r="I15" i="38"/>
  <c r="AC15" i="38"/>
  <c r="M15" i="38"/>
  <c r="Y15" i="38"/>
  <c r="N15" i="38"/>
  <c r="X15" i="38"/>
  <c r="O15" i="38"/>
  <c r="R15" i="38"/>
  <c r="AQ16" i="30"/>
  <c r="AR16" i="30" s="1"/>
  <c r="AO9" i="31"/>
  <c r="Q13" i="32"/>
  <c r="D12" i="38"/>
  <c r="P15" i="30"/>
  <c r="AC15" i="30" s="1"/>
  <c r="O515" i="30"/>
  <c r="I37" i="29"/>
  <c r="AR27" i="30"/>
  <c r="AD22" i="37"/>
  <c r="AN22" i="37"/>
  <c r="AM22" i="37"/>
  <c r="G37" i="29"/>
  <c r="O13" i="37"/>
  <c r="N11" i="31"/>
  <c r="AA22" i="37"/>
  <c r="AC22" i="37"/>
  <c r="P19" i="37"/>
  <c r="Y19" i="37" s="1"/>
  <c r="AL22" i="37"/>
  <c r="O16" i="37"/>
  <c r="P26" i="30"/>
  <c r="V26" i="30" s="1"/>
  <c r="AE22" i="37"/>
  <c r="AB22" i="37"/>
  <c r="W22" i="37"/>
  <c r="AF22" i="37"/>
  <c r="P14" i="37"/>
  <c r="AC14" i="37" s="1"/>
  <c r="AP22" i="37"/>
  <c r="U22" i="37"/>
  <c r="V22" i="37"/>
  <c r="AO22" i="37"/>
  <c r="AH22" i="37"/>
  <c r="S22" i="37"/>
  <c r="AK22" i="37"/>
  <c r="P18" i="37"/>
  <c r="Y18" i="37" s="1"/>
  <c r="R22" i="37"/>
  <c r="Z22" i="37"/>
  <c r="T22" i="37"/>
  <c r="X22" i="37"/>
  <c r="AI22" i="37"/>
  <c r="P17" i="37"/>
  <c r="R17" i="37" s="1"/>
  <c r="P15" i="37"/>
  <c r="X15" i="37" s="1"/>
  <c r="AG22" i="37"/>
  <c r="AJ22" i="37"/>
  <c r="Y22" i="37"/>
  <c r="P25" i="30"/>
  <c r="V25" i="30" s="1"/>
  <c r="AQ29" i="30"/>
  <c r="AR29" i="30" s="1"/>
  <c r="AR30" i="30"/>
  <c r="P18" i="30"/>
  <c r="AF18" i="30" s="1"/>
  <c r="P23" i="30"/>
  <c r="X23" i="30" s="1"/>
  <c r="P20" i="30"/>
  <c r="S20" i="30" s="1"/>
  <c r="P22" i="30"/>
  <c r="AC22" i="30" s="1"/>
  <c r="P24" i="30"/>
  <c r="AO24" i="30" s="1"/>
  <c r="P17" i="30"/>
  <c r="AD17" i="30" s="1"/>
  <c r="P28" i="30"/>
  <c r="S28" i="30" s="1"/>
  <c r="AQ21" i="30"/>
  <c r="R13" i="32" l="1"/>
  <c r="AN15" i="30"/>
  <c r="Z15" i="30"/>
  <c r="AL15" i="30"/>
  <c r="AM15" i="30"/>
  <c r="AI15" i="30"/>
  <c r="P515" i="30"/>
  <c r="AJ15" i="30"/>
  <c r="X15" i="30"/>
  <c r="V15" i="30"/>
  <c r="S15" i="30"/>
  <c r="AH15" i="30"/>
  <c r="AF15" i="30"/>
  <c r="AE15" i="30"/>
  <c r="AB15" i="30"/>
  <c r="AO15" i="30"/>
  <c r="AD15" i="30"/>
  <c r="AK15" i="30"/>
  <c r="AP15" i="30"/>
  <c r="Y15" i="30"/>
  <c r="R15" i="30"/>
  <c r="U15" i="30"/>
  <c r="W15" i="30"/>
  <c r="AA15" i="30"/>
  <c r="T15" i="30"/>
  <c r="AG15" i="30"/>
  <c r="AR21" i="30"/>
  <c r="O26" i="31"/>
  <c r="C7" i="32" s="1"/>
  <c r="AO18" i="37"/>
  <c r="AJ19" i="37"/>
  <c r="R15" i="37"/>
  <c r="V14" i="37"/>
  <c r="AL14" i="37"/>
  <c r="Y14" i="37"/>
  <c r="AO14" i="37"/>
  <c r="V15" i="37"/>
  <c r="AG15" i="37"/>
  <c r="AL15" i="37"/>
  <c r="W15" i="37"/>
  <c r="T14" i="37"/>
  <c r="AO19" i="37"/>
  <c r="T19" i="37"/>
  <c r="AL19" i="37"/>
  <c r="AM19" i="37"/>
  <c r="AE19" i="37"/>
  <c r="R19" i="37"/>
  <c r="AH19" i="37"/>
  <c r="AB19" i="37"/>
  <c r="R14" i="37"/>
  <c r="AP14" i="37"/>
  <c r="AE14" i="37"/>
  <c r="S14" i="37"/>
  <c r="AF14" i="37"/>
  <c r="Z14" i="37"/>
  <c r="U14" i="37"/>
  <c r="W14" i="37"/>
  <c r="Z19" i="37"/>
  <c r="P13" i="37"/>
  <c r="R13" i="37" s="1"/>
  <c r="U24" i="30"/>
  <c r="AN18" i="30"/>
  <c r="Z18" i="30"/>
  <c r="AJ24" i="30"/>
  <c r="AA24" i="30"/>
  <c r="AG24" i="30"/>
  <c r="AC24" i="30"/>
  <c r="AE23" i="30"/>
  <c r="X26" i="30"/>
  <c r="AG18" i="30"/>
  <c r="AC18" i="30"/>
  <c r="AD23" i="30"/>
  <c r="AA17" i="30"/>
  <c r="AC23" i="30"/>
  <c r="AD25" i="30"/>
  <c r="W26" i="30"/>
  <c r="R23" i="30"/>
  <c r="AP25" i="30"/>
  <c r="W24" i="30"/>
  <c r="AI24" i="30"/>
  <c r="AH25" i="30"/>
  <c r="AE25" i="30"/>
  <c r="AN25" i="30"/>
  <c r="AA25" i="30"/>
  <c r="AP18" i="30"/>
  <c r="AJ18" i="30"/>
  <c r="AN24" i="30"/>
  <c r="W18" i="30"/>
  <c r="Y18" i="30"/>
  <c r="Y25" i="30"/>
  <c r="AC25" i="30"/>
  <c r="AO20" i="30"/>
  <c r="S25" i="30"/>
  <c r="R25" i="30"/>
  <c r="R26" i="30"/>
  <c r="AP17" i="37"/>
  <c r="AO17" i="37"/>
  <c r="T18" i="37"/>
  <c r="AD15" i="37"/>
  <c r="AE15" i="37"/>
  <c r="Y17" i="37"/>
  <c r="AC15" i="37"/>
  <c r="X18" i="37"/>
  <c r="AN18" i="37"/>
  <c r="AN19" i="37"/>
  <c r="U19" i="37"/>
  <c r="W17" i="30"/>
  <c r="AN23" i="30"/>
  <c r="V17" i="30"/>
  <c r="S17" i="30"/>
  <c r="AK24" i="30"/>
  <c r="Y24" i="30"/>
  <c r="AE18" i="30"/>
  <c r="W25" i="30"/>
  <c r="AI25" i="30"/>
  <c r="AO26" i="30"/>
  <c r="U15" i="37"/>
  <c r="W18" i="37"/>
  <c r="AH14" i="37"/>
  <c r="AA14" i="37"/>
  <c r="AP19" i="37"/>
  <c r="P16" i="37"/>
  <c r="X16" i="37" s="1"/>
  <c r="X4" i="37" s="1"/>
  <c r="K10" i="38" s="1"/>
  <c r="V19" i="37"/>
  <c r="AI19" i="37"/>
  <c r="T17" i="37"/>
  <c r="S17" i="37"/>
  <c r="AD17" i="37"/>
  <c r="AN17" i="37"/>
  <c r="AI17" i="37"/>
  <c r="U17" i="37"/>
  <c r="AM17" i="37"/>
  <c r="AK17" i="37"/>
  <c r="AA17" i="37"/>
  <c r="AF17" i="37"/>
  <c r="AG17" i="37"/>
  <c r="X17" i="37"/>
  <c r="AE17" i="37"/>
  <c r="AL17" i="37"/>
  <c r="V17" i="37"/>
  <c r="AJ17" i="37"/>
  <c r="Z17" i="37"/>
  <c r="AB17" i="37"/>
  <c r="R18" i="37"/>
  <c r="AP18" i="37"/>
  <c r="U18" i="37"/>
  <c r="AH18" i="37"/>
  <c r="AM18" i="37"/>
  <c r="V18" i="37"/>
  <c r="AG18" i="37"/>
  <c r="AJ18" i="37"/>
  <c r="AB18" i="37"/>
  <c r="AE18" i="37"/>
  <c r="AP15" i="37"/>
  <c r="AN15" i="37"/>
  <c r="S15" i="37"/>
  <c r="T15" i="37"/>
  <c r="AF15" i="37"/>
  <c r="AB15" i="37"/>
  <c r="Z18" i="37"/>
  <c r="X17" i="30"/>
  <c r="Y15" i="37"/>
  <c r="AI15" i="37"/>
  <c r="AC18" i="37"/>
  <c r="AJ17" i="30"/>
  <c r="AC17" i="30"/>
  <c r="AF17" i="30"/>
  <c r="AP17" i="30"/>
  <c r="AN26" i="30"/>
  <c r="W17" i="37"/>
  <c r="AA18" i="37"/>
  <c r="AK18" i="37"/>
  <c r="AG26" i="30"/>
  <c r="W19" i="37"/>
  <c r="AC19" i="37"/>
  <c r="AG19" i="37"/>
  <c r="Z15" i="37"/>
  <c r="Z17" i="30"/>
  <c r="T17" i="30"/>
  <c r="R17" i="30"/>
  <c r="W23" i="30"/>
  <c r="AL18" i="30"/>
  <c r="AB25" i="30"/>
  <c r="AK26" i="30"/>
  <c r="AO15" i="37"/>
  <c r="AM15" i="37"/>
  <c r="AH17" i="37"/>
  <c r="AQ22" i="37"/>
  <c r="AR22" i="37" s="1"/>
  <c r="T26" i="30"/>
  <c r="AL18" i="37"/>
  <c r="AD18" i="37"/>
  <c r="AM14" i="37"/>
  <c r="AK14" i="37"/>
  <c r="AA19" i="37"/>
  <c r="X19" i="37"/>
  <c r="AK19" i="37"/>
  <c r="AD26" i="30"/>
  <c r="Z26" i="30"/>
  <c r="AH26" i="30"/>
  <c r="AB26" i="30"/>
  <c r="AJ26" i="30"/>
  <c r="AA26" i="30"/>
  <c r="AE26" i="30"/>
  <c r="U26" i="30"/>
  <c r="AL26" i="30"/>
  <c r="AF26" i="30"/>
  <c r="AM26" i="30"/>
  <c r="AP26" i="30"/>
  <c r="AI26" i="30"/>
  <c r="AC26" i="30"/>
  <c r="AF18" i="37"/>
  <c r="AF23" i="30"/>
  <c r="AB17" i="30"/>
  <c r="AH15" i="37"/>
  <c r="AJ15" i="37"/>
  <c r="AK17" i="30"/>
  <c r="U23" i="30"/>
  <c r="AG25" i="30"/>
  <c r="AK15" i="37"/>
  <c r="AA15" i="37"/>
  <c r="AC17" i="37"/>
  <c r="S19" i="37"/>
  <c r="S26" i="30"/>
  <c r="S18" i="37"/>
  <c r="AI18" i="37"/>
  <c r="X14" i="37"/>
  <c r="AN14" i="37"/>
  <c r="AB14" i="37"/>
  <c r="AG14" i="37"/>
  <c r="AJ14" i="37"/>
  <c r="AI14" i="37"/>
  <c r="AD14" i="37"/>
  <c r="Y26" i="30"/>
  <c r="AF19" i="37"/>
  <c r="AD19" i="37"/>
  <c r="U18" i="30"/>
  <c r="AL25" i="30"/>
  <c r="AJ25" i="30"/>
  <c r="Z25" i="30"/>
  <c r="AM25" i="30"/>
  <c r="AO25" i="30"/>
  <c r="X25" i="30"/>
  <c r="U25" i="30"/>
  <c r="AF25" i="30"/>
  <c r="T25" i="30"/>
  <c r="AK25" i="30"/>
  <c r="AF24" i="30"/>
  <c r="R18" i="30"/>
  <c r="AH17" i="30"/>
  <c r="AA23" i="30"/>
  <c r="V18" i="30"/>
  <c r="U17" i="30"/>
  <c r="R24" i="30"/>
  <c r="AA18" i="30"/>
  <c r="AK18" i="30"/>
  <c r="S24" i="30"/>
  <c r="S7" i="30" s="1"/>
  <c r="F9" i="38" s="1"/>
  <c r="AF22" i="30"/>
  <c r="AJ22" i="30"/>
  <c r="AP22" i="30"/>
  <c r="AE22" i="30"/>
  <c r="AA22" i="30"/>
  <c r="Y22" i="30"/>
  <c r="W22" i="30"/>
  <c r="AO22" i="30"/>
  <c r="Z22" i="30"/>
  <c r="AG22" i="30"/>
  <c r="X22" i="30"/>
  <c r="AK22" i="30"/>
  <c r="AB22" i="30"/>
  <c r="AL22" i="30"/>
  <c r="AN22" i="30"/>
  <c r="AM20" i="30"/>
  <c r="V20" i="30"/>
  <c r="T22" i="30"/>
  <c r="Z20" i="30"/>
  <c r="AP20" i="30"/>
  <c r="AA20" i="30"/>
  <c r="X20" i="30"/>
  <c r="AG28" i="30"/>
  <c r="R22" i="30"/>
  <c r="AJ20" i="30"/>
  <c r="Y20" i="30"/>
  <c r="U20" i="30"/>
  <c r="AD22" i="30"/>
  <c r="AD20" i="30"/>
  <c r="T20" i="30"/>
  <c r="Y17" i="30"/>
  <c r="AE17" i="30"/>
  <c r="AG17" i="30"/>
  <c r="AN17" i="30"/>
  <c r="AM17" i="30"/>
  <c r="AO17" i="30"/>
  <c r="AP24" i="30"/>
  <c r="AE24" i="30"/>
  <c r="X24" i="30"/>
  <c r="AD24" i="30"/>
  <c r="V24" i="30"/>
  <c r="V6" i="30" s="1"/>
  <c r="I8" i="38" s="1"/>
  <c r="AM24" i="30"/>
  <c r="AL24" i="30"/>
  <c r="Z24" i="30"/>
  <c r="AI22" i="30"/>
  <c r="AG20" i="30"/>
  <c r="AC20" i="30"/>
  <c r="AE20" i="30"/>
  <c r="AI17" i="30"/>
  <c r="S23" i="30"/>
  <c r="T23" i="30"/>
  <c r="AI23" i="30"/>
  <c r="AG23" i="30"/>
  <c r="AL23" i="30"/>
  <c r="AB23" i="30"/>
  <c r="AM23" i="30"/>
  <c r="AP23" i="30"/>
  <c r="AK23" i="30"/>
  <c r="AJ23" i="30"/>
  <c r="Z23" i="30"/>
  <c r="AH23" i="30"/>
  <c r="Y23" i="30"/>
  <c r="AO23" i="30"/>
  <c r="AB18" i="30"/>
  <c r="X18" i="30"/>
  <c r="T18" i="30"/>
  <c r="AM18" i="30"/>
  <c r="AH18" i="30"/>
  <c r="S18" i="30"/>
  <c r="S4" i="30" s="1"/>
  <c r="F6" i="38" s="1"/>
  <c r="AI18" i="30"/>
  <c r="AD18" i="30"/>
  <c r="AC28" i="30"/>
  <c r="V28" i="30"/>
  <c r="X28" i="30"/>
  <c r="AI28" i="30"/>
  <c r="AM28" i="30"/>
  <c r="Y28" i="30"/>
  <c r="AA28" i="30"/>
  <c r="T28" i="30"/>
  <c r="R28" i="30"/>
  <c r="AB28" i="30"/>
  <c r="AH28" i="30"/>
  <c r="AP28" i="30"/>
  <c r="AJ28" i="30"/>
  <c r="AN28" i="30"/>
  <c r="W28" i="30"/>
  <c r="Z28" i="30"/>
  <c r="AF28" i="30"/>
  <c r="AL28" i="30"/>
  <c r="U28" i="30"/>
  <c r="AE28" i="30"/>
  <c r="AK28" i="30"/>
  <c r="AO28" i="30"/>
  <c r="AD28" i="30"/>
  <c r="V22" i="30"/>
  <c r="W20" i="30"/>
  <c r="AI20" i="30"/>
  <c r="AB20" i="30"/>
  <c r="AM22" i="30"/>
  <c r="AK20" i="30"/>
  <c r="AL20" i="30"/>
  <c r="AN20" i="30"/>
  <c r="U22" i="30"/>
  <c r="AB24" i="30"/>
  <c r="AL17" i="30"/>
  <c r="T24" i="30"/>
  <c r="AH22" i="30"/>
  <c r="S22" i="30"/>
  <c r="AF20" i="30"/>
  <c r="AH20" i="30"/>
  <c r="R20" i="30"/>
  <c r="V23" i="30"/>
  <c r="AO18" i="30"/>
  <c r="AH24" i="30"/>
  <c r="AG3" i="30" l="1"/>
  <c r="T5" i="38" s="1"/>
  <c r="R5" i="37"/>
  <c r="E11" i="38" s="1"/>
  <c r="AM5" i="30"/>
  <c r="Z7" i="38" s="1"/>
  <c r="AM3" i="30"/>
  <c r="Z5" i="38" s="1"/>
  <c r="S13" i="32"/>
  <c r="AD3" i="30"/>
  <c r="Q5" i="38" s="1"/>
  <c r="Y7" i="30"/>
  <c r="L9" i="38" s="1"/>
  <c r="AK7" i="30"/>
  <c r="X9" i="38" s="1"/>
  <c r="AJ7" i="30"/>
  <c r="W9" i="38" s="1"/>
  <c r="AE7" i="30"/>
  <c r="R9" i="38" s="1"/>
  <c r="U7" i="30"/>
  <c r="H9" i="38" s="1"/>
  <c r="AC7" i="30"/>
  <c r="P9" i="38" s="1"/>
  <c r="R7" i="30"/>
  <c r="E9" i="38" s="1"/>
  <c r="Z7" i="30"/>
  <c r="M9" i="38" s="1"/>
  <c r="T7" i="30"/>
  <c r="G9" i="38" s="1"/>
  <c r="AG7" i="30"/>
  <c r="T9" i="38" s="1"/>
  <c r="AL7" i="30"/>
  <c r="Y9" i="38" s="1"/>
  <c r="AD7" i="30"/>
  <c r="Q9" i="38" s="1"/>
  <c r="AA7" i="30"/>
  <c r="N9" i="38" s="1"/>
  <c r="V7" i="30"/>
  <c r="I9" i="38" s="1"/>
  <c r="AF7" i="30"/>
  <c r="S9" i="38" s="1"/>
  <c r="AB7" i="30"/>
  <c r="O9" i="38" s="1"/>
  <c r="X5" i="30"/>
  <c r="K7" i="38" s="1"/>
  <c r="AC5" i="30"/>
  <c r="P7" i="38" s="1"/>
  <c r="AF4" i="30"/>
  <c r="S6" i="38" s="1"/>
  <c r="X3" i="30"/>
  <c r="K5" i="38" s="1"/>
  <c r="AC3" i="30"/>
  <c r="P5" i="38" s="1"/>
  <c r="T3" i="30"/>
  <c r="G5" i="38" s="1"/>
  <c r="AH3" i="30"/>
  <c r="U5" i="38" s="1"/>
  <c r="AL3" i="30"/>
  <c r="Y5" i="38" s="1"/>
  <c r="Y3" i="30"/>
  <c r="L5" i="38" s="1"/>
  <c r="S3" i="30"/>
  <c r="F5" i="38" s="1"/>
  <c r="AM4" i="30"/>
  <c r="Z6" i="38" s="1"/>
  <c r="AQ15" i="30"/>
  <c r="AR15" i="30" s="1"/>
  <c r="AB3" i="30"/>
  <c r="O5" i="38" s="1"/>
  <c r="AJ3" i="30"/>
  <c r="W5" i="38" s="1"/>
  <c r="Z3" i="30"/>
  <c r="M5" i="38" s="1"/>
  <c r="AA3" i="30"/>
  <c r="N5" i="38" s="1"/>
  <c r="AK3" i="30"/>
  <c r="X5" i="38" s="1"/>
  <c r="AE3" i="30"/>
  <c r="R5" i="38" s="1"/>
  <c r="AF3" i="30"/>
  <c r="S5" i="38" s="1"/>
  <c r="V3" i="30"/>
  <c r="I5" i="38" s="1"/>
  <c r="U3" i="30"/>
  <c r="H5" i="38" s="1"/>
  <c r="R3" i="30"/>
  <c r="E5" i="38" s="1"/>
  <c r="AM7" i="30"/>
  <c r="Z9" i="38" s="1"/>
  <c r="AH7" i="30"/>
  <c r="U9" i="38" s="1"/>
  <c r="X7" i="30"/>
  <c r="K9" i="38" s="1"/>
  <c r="AF5" i="30"/>
  <c r="S7" i="38" s="1"/>
  <c r="R6" i="30"/>
  <c r="E8" i="38" s="1"/>
  <c r="R5" i="30"/>
  <c r="E7" i="38" s="1"/>
  <c r="S5" i="30"/>
  <c r="F7" i="38" s="1"/>
  <c r="AB6" i="30"/>
  <c r="O8" i="38" s="1"/>
  <c r="AP6" i="30"/>
  <c r="AC8" i="38" s="1"/>
  <c r="AE5" i="30"/>
  <c r="R7" i="38" s="1"/>
  <c r="AO4" i="30"/>
  <c r="AB6" i="38" s="1"/>
  <c r="W6" i="30"/>
  <c r="J8" i="38" s="1"/>
  <c r="T6" i="30"/>
  <c r="G8" i="38" s="1"/>
  <c r="AD4" i="30"/>
  <c r="Q6" i="38" s="1"/>
  <c r="AN5" i="30"/>
  <c r="AA7" i="38" s="1"/>
  <c r="W5" i="30"/>
  <c r="J7" i="38" s="1"/>
  <c r="AH4" i="30"/>
  <c r="U6" i="38" s="1"/>
  <c r="Z6" i="30"/>
  <c r="M8" i="38" s="1"/>
  <c r="AA6" i="30"/>
  <c r="N8" i="38" s="1"/>
  <c r="AH5" i="30"/>
  <c r="U7" i="38" s="1"/>
  <c r="AL6" i="30"/>
  <c r="Y8" i="38" s="1"/>
  <c r="AP5" i="30"/>
  <c r="AC7" i="38" s="1"/>
  <c r="V4" i="30"/>
  <c r="I6" i="38" s="1"/>
  <c r="W4" i="30"/>
  <c r="J6" i="38" s="1"/>
  <c r="AI6" i="30"/>
  <c r="V8" i="38" s="1"/>
  <c r="AJ6" i="30"/>
  <c r="W8" i="38" s="1"/>
  <c r="T4" i="30"/>
  <c r="G6" i="38" s="1"/>
  <c r="AM6" i="30"/>
  <c r="Z8" i="38" s="1"/>
  <c r="AG5" i="30"/>
  <c r="T7" i="38" s="1"/>
  <c r="AN6" i="30"/>
  <c r="AA8" i="38" s="1"/>
  <c r="AC4" i="30"/>
  <c r="P6" i="38" s="1"/>
  <c r="X4" i="30"/>
  <c r="K6" i="38" s="1"/>
  <c r="AO6" i="30"/>
  <c r="AB8" i="38" s="1"/>
  <c r="AH6" i="30"/>
  <c r="U8" i="38" s="1"/>
  <c r="AD6" i="30"/>
  <c r="Q8" i="38" s="1"/>
  <c r="S6" i="30"/>
  <c r="F8" i="38" s="1"/>
  <c r="AP3" i="30"/>
  <c r="AC5" i="38" s="1"/>
  <c r="AP7" i="30"/>
  <c r="AC9" i="38" s="1"/>
  <c r="Z5" i="30"/>
  <c r="M7" i="38" s="1"/>
  <c r="AJ4" i="30"/>
  <c r="W6" i="38" s="1"/>
  <c r="AG4" i="30"/>
  <c r="T6" i="38" s="1"/>
  <c r="AN4" i="30"/>
  <c r="AA6" i="38" s="1"/>
  <c r="T5" i="30"/>
  <c r="G7" i="38" s="1"/>
  <c r="AJ5" i="30"/>
  <c r="W7" i="38" s="1"/>
  <c r="AO5" i="30"/>
  <c r="AB7" i="38" s="1"/>
  <c r="R4" i="30"/>
  <c r="E6" i="38" s="1"/>
  <c r="AP4" i="30"/>
  <c r="AC6" i="38" s="1"/>
  <c r="U6" i="30"/>
  <c r="H8" i="38" s="1"/>
  <c r="AB4" i="30"/>
  <c r="O6" i="38" s="1"/>
  <c r="V5" i="30"/>
  <c r="I7" i="38" s="1"/>
  <c r="AK4" i="30"/>
  <c r="X6" i="38" s="1"/>
  <c r="AF6" i="30"/>
  <c r="S8" i="38" s="1"/>
  <c r="AI7" i="30"/>
  <c r="V9" i="38" s="1"/>
  <c r="AI3" i="30"/>
  <c r="V5" i="38" s="1"/>
  <c r="Z4" i="30"/>
  <c r="M6" i="38" s="1"/>
  <c r="U5" i="30"/>
  <c r="H7" i="38" s="1"/>
  <c r="X6" i="30"/>
  <c r="K8" i="38" s="1"/>
  <c r="W7" i="30"/>
  <c r="J9" i="38" s="1"/>
  <c r="W3" i="30"/>
  <c r="J5" i="38" s="1"/>
  <c r="AI4" i="30"/>
  <c r="V6" i="38" s="1"/>
  <c r="AE6" i="30"/>
  <c r="R8" i="38" s="1"/>
  <c r="AL5" i="30"/>
  <c r="Y7" i="38" s="1"/>
  <c r="Y5" i="30"/>
  <c r="L7" i="38" s="1"/>
  <c r="AA4" i="30"/>
  <c r="N6" i="38" s="1"/>
  <c r="AL4" i="30"/>
  <c r="Y6" i="38" s="1"/>
  <c r="AE4" i="30"/>
  <c r="R6" i="38" s="1"/>
  <c r="AC6" i="30"/>
  <c r="P8" i="38" s="1"/>
  <c r="AO7" i="30"/>
  <c r="AB9" i="38" s="1"/>
  <c r="AO3" i="30"/>
  <c r="AB5" i="38" s="1"/>
  <c r="AN7" i="30"/>
  <c r="AA9" i="38" s="1"/>
  <c r="AN3" i="30"/>
  <c r="AA5" i="38" s="1"/>
  <c r="AI5" i="30"/>
  <c r="V7" i="38" s="1"/>
  <c r="AB5" i="30"/>
  <c r="O7" i="38" s="1"/>
  <c r="AA5" i="30"/>
  <c r="N7" i="38" s="1"/>
  <c r="Y6" i="30"/>
  <c r="L8" i="38" s="1"/>
  <c r="AG6" i="30"/>
  <c r="T8" i="38" s="1"/>
  <c r="AD5" i="30"/>
  <c r="Q7" i="38" s="1"/>
  <c r="AK5" i="30"/>
  <c r="X7" i="38" s="1"/>
  <c r="U4" i="30"/>
  <c r="H6" i="38" s="1"/>
  <c r="AK6" i="30"/>
  <c r="X8" i="38" s="1"/>
  <c r="Y4" i="30"/>
  <c r="L6" i="38" s="1"/>
  <c r="AM26" i="31"/>
  <c r="AA7" i="32" s="1"/>
  <c r="U521" i="30"/>
  <c r="AI521" i="30"/>
  <c r="AO521" i="30"/>
  <c r="Y521" i="30"/>
  <c r="AF522" i="30"/>
  <c r="W521" i="30"/>
  <c r="AA522" i="30"/>
  <c r="AD522" i="30"/>
  <c r="AJ522" i="30"/>
  <c r="R522" i="30"/>
  <c r="AM521" i="30"/>
  <c r="AK521" i="30"/>
  <c r="AF521" i="30"/>
  <c r="AG521" i="30"/>
  <c r="Z521" i="30"/>
  <c r="AL521" i="30"/>
  <c r="Y522" i="30"/>
  <c r="AN521" i="30"/>
  <c r="AC521" i="30"/>
  <c r="V521" i="30"/>
  <c r="AE521" i="30"/>
  <c r="T521" i="30"/>
  <c r="R521" i="30"/>
  <c r="AJ521" i="30"/>
  <c r="AB521" i="30"/>
  <c r="AD521" i="30"/>
  <c r="X521" i="30"/>
  <c r="AH521" i="30"/>
  <c r="S521" i="30"/>
  <c r="AA521" i="30"/>
  <c r="AP521" i="30"/>
  <c r="R26" i="31"/>
  <c r="F7" i="32" s="1"/>
  <c r="U26" i="31"/>
  <c r="I7" i="32" s="1"/>
  <c r="AA26" i="31"/>
  <c r="O7" i="32" s="1"/>
  <c r="AI26" i="31"/>
  <c r="W7" i="32" s="1"/>
  <c r="T26" i="31"/>
  <c r="H7" i="32" s="1"/>
  <c r="X26" i="31"/>
  <c r="L7" i="32" s="1"/>
  <c r="V26" i="31"/>
  <c r="J7" i="32" s="1"/>
  <c r="AK26" i="31"/>
  <c r="Y7" i="32" s="1"/>
  <c r="AD26" i="31"/>
  <c r="R7" i="32" s="1"/>
  <c r="AL26" i="31"/>
  <c r="Z7" i="32" s="1"/>
  <c r="Q26" i="31"/>
  <c r="E7" i="32" s="1"/>
  <c r="AG13" i="37"/>
  <c r="AG5" i="37" s="1"/>
  <c r="T11" i="38" s="1"/>
  <c r="X13" i="37"/>
  <c r="X5" i="37" s="1"/>
  <c r="K11" i="38" s="1"/>
  <c r="U16" i="37"/>
  <c r="U4" i="37" s="1"/>
  <c r="H10" i="38" s="1"/>
  <c r="AN16" i="37"/>
  <c r="AN4" i="37" s="1"/>
  <c r="AA10" i="38" s="1"/>
  <c r="AM13" i="37"/>
  <c r="AM5" i="37" s="1"/>
  <c r="Z11" i="38" s="1"/>
  <c r="U522" i="30"/>
  <c r="AM522" i="30"/>
  <c r="AC523" i="30"/>
  <c r="AQ19" i="37"/>
  <c r="AR19" i="37" s="1"/>
  <c r="AQ17" i="37"/>
  <c r="AR17" i="37" s="1"/>
  <c r="AF26" i="31"/>
  <c r="T7" i="32" s="1"/>
  <c r="AH26" i="31"/>
  <c r="V7" i="32" s="1"/>
  <c r="AB520" i="30"/>
  <c r="AI13" i="37"/>
  <c r="AI5" i="37" s="1"/>
  <c r="V11" i="38" s="1"/>
  <c r="U13" i="37"/>
  <c r="U5" i="37" s="1"/>
  <c r="H11" i="38" s="1"/>
  <c r="S13" i="37"/>
  <c r="S5" i="37" s="1"/>
  <c r="F11" i="38" s="1"/>
  <c r="AK13" i="37"/>
  <c r="AK5" i="37" s="1"/>
  <c r="X11" i="38" s="1"/>
  <c r="AJ13" i="37"/>
  <c r="AJ5" i="37" s="1"/>
  <c r="W11" i="38" s="1"/>
  <c r="AO13" i="37"/>
  <c r="AO5" i="37" s="1"/>
  <c r="AB11" i="38" s="1"/>
  <c r="W13" i="37"/>
  <c r="W5" i="37" s="1"/>
  <c r="J11" i="38" s="1"/>
  <c r="V13" i="37"/>
  <c r="V5" i="37" s="1"/>
  <c r="I11" i="38" s="1"/>
  <c r="AB13" i="37"/>
  <c r="AB5" i="37" s="1"/>
  <c r="O11" i="38" s="1"/>
  <c r="AH13" i="37"/>
  <c r="AH5" i="37" s="1"/>
  <c r="U11" i="38" s="1"/>
  <c r="AC13" i="37"/>
  <c r="AC5" i="37" s="1"/>
  <c r="P11" i="38" s="1"/>
  <c r="AP13" i="37"/>
  <c r="AP5" i="37" s="1"/>
  <c r="AC11" i="38" s="1"/>
  <c r="AN13" i="37"/>
  <c r="AN5" i="37" s="1"/>
  <c r="AA11" i="38" s="1"/>
  <c r="Y13" i="37"/>
  <c r="Y5" i="37" s="1"/>
  <c r="L11" i="38" s="1"/>
  <c r="AD13" i="37"/>
  <c r="AD5" i="37" s="1"/>
  <c r="Q11" i="38" s="1"/>
  <c r="AL13" i="37"/>
  <c r="AL5" i="37" s="1"/>
  <c r="Y11" i="38" s="1"/>
  <c r="AE13" i="37"/>
  <c r="AE5" i="37" s="1"/>
  <c r="R11" i="38" s="1"/>
  <c r="Z13" i="37"/>
  <c r="Z5" i="37" s="1"/>
  <c r="M11" i="38" s="1"/>
  <c r="T13" i="37"/>
  <c r="T5" i="37" s="1"/>
  <c r="G11" i="38" s="1"/>
  <c r="AF13" i="37"/>
  <c r="AF5" i="37" s="1"/>
  <c r="S11" i="38" s="1"/>
  <c r="AA13" i="37"/>
  <c r="AA5" i="37" s="1"/>
  <c r="N11" i="38" s="1"/>
  <c r="Z26" i="31"/>
  <c r="N7" i="32" s="1"/>
  <c r="S26" i="31"/>
  <c r="G7" i="32" s="1"/>
  <c r="P26" i="31"/>
  <c r="D7" i="32" s="1"/>
  <c r="AP522" i="30"/>
  <c r="AC520" i="30"/>
  <c r="AC26" i="31"/>
  <c r="Q7" i="32" s="1"/>
  <c r="AB26" i="31"/>
  <c r="P7" i="32" s="1"/>
  <c r="AJ26" i="31"/>
  <c r="X7" i="32" s="1"/>
  <c r="AP520" i="30"/>
  <c r="AM520" i="30"/>
  <c r="Z522" i="30"/>
  <c r="V522" i="30"/>
  <c r="AL520" i="30"/>
  <c r="AB522" i="30"/>
  <c r="AN523" i="30"/>
  <c r="AG522" i="30"/>
  <c r="V523" i="30"/>
  <c r="AE520" i="30"/>
  <c r="U523" i="30"/>
  <c r="AC522" i="30"/>
  <c r="AN522" i="30"/>
  <c r="AJ523" i="30"/>
  <c r="AK520" i="30"/>
  <c r="AH520" i="30"/>
  <c r="AP523" i="30"/>
  <c r="AO520" i="30"/>
  <c r="AJ520" i="30"/>
  <c r="W523" i="30"/>
  <c r="AG520" i="30"/>
  <c r="AI522" i="30"/>
  <c r="T519" i="30"/>
  <c r="U520" i="30"/>
  <c r="X520" i="30"/>
  <c r="AA519" i="30"/>
  <c r="AI520" i="30"/>
  <c r="AQ17" i="30"/>
  <c r="AQ14" i="37"/>
  <c r="AF16" i="37"/>
  <c r="AF4" i="37" s="1"/>
  <c r="S10" i="38" s="1"/>
  <c r="AG16" i="37"/>
  <c r="AG4" i="37" s="1"/>
  <c r="T10" i="38" s="1"/>
  <c r="AL16" i="37"/>
  <c r="AL4" i="37" s="1"/>
  <c r="Y10" i="38" s="1"/>
  <c r="Y16" i="37"/>
  <c r="Y4" i="37" s="1"/>
  <c r="L10" i="38" s="1"/>
  <c r="AA16" i="37"/>
  <c r="AA4" i="37" s="1"/>
  <c r="N10" i="38" s="1"/>
  <c r="Z16" i="37"/>
  <c r="Z4" i="37" s="1"/>
  <c r="M10" i="38" s="1"/>
  <c r="AE16" i="37"/>
  <c r="AE4" i="37" s="1"/>
  <c r="R10" i="38" s="1"/>
  <c r="AK16" i="37"/>
  <c r="AK4" i="37" s="1"/>
  <c r="X10" i="38" s="1"/>
  <c r="AB16" i="37"/>
  <c r="AB4" i="37" s="1"/>
  <c r="O10" i="38" s="1"/>
  <c r="AJ16" i="37"/>
  <c r="AJ4" i="37" s="1"/>
  <c r="W10" i="38" s="1"/>
  <c r="R16" i="37"/>
  <c r="R4" i="37" s="1"/>
  <c r="E10" i="38" s="1"/>
  <c r="S16" i="37"/>
  <c r="S4" i="37" s="1"/>
  <c r="F10" i="38" s="1"/>
  <c r="W16" i="37"/>
  <c r="W4" i="37" s="1"/>
  <c r="J10" i="38" s="1"/>
  <c r="AO16" i="37"/>
  <c r="AO4" i="37" s="1"/>
  <c r="AB10" i="38" s="1"/>
  <c r="AC16" i="37"/>
  <c r="AC4" i="37" s="1"/>
  <c r="P10" i="38" s="1"/>
  <c r="AH16" i="37"/>
  <c r="AH4" i="37" s="1"/>
  <c r="U10" i="38" s="1"/>
  <c r="AD16" i="37"/>
  <c r="AD4" i="37" s="1"/>
  <c r="Q10" i="38" s="1"/>
  <c r="V16" i="37"/>
  <c r="V4" i="37" s="1"/>
  <c r="I10" i="38" s="1"/>
  <c r="AM16" i="37"/>
  <c r="AM4" i="37" s="1"/>
  <c r="Z10" i="38" s="1"/>
  <c r="AL522" i="30"/>
  <c r="AN520" i="30"/>
  <c r="W522" i="30"/>
  <c r="AO522" i="30"/>
  <c r="AD520" i="30"/>
  <c r="AQ25" i="30"/>
  <c r="AR25" i="30" s="1"/>
  <c r="AD523" i="30"/>
  <c r="Y523" i="30"/>
  <c r="AE523" i="30"/>
  <c r="Z523" i="30"/>
  <c r="AL523" i="30"/>
  <c r="X523" i="30"/>
  <c r="AG523" i="30"/>
  <c r="R523" i="30"/>
  <c r="AI523" i="30"/>
  <c r="S523" i="30"/>
  <c r="AB523" i="30"/>
  <c r="AD518" i="30"/>
  <c r="W520" i="30"/>
  <c r="X522" i="30"/>
  <c r="AA518" i="30"/>
  <c r="AI16" i="37"/>
  <c r="AI4" i="37" s="1"/>
  <c r="V10" i="38" s="1"/>
  <c r="W515" i="30"/>
  <c r="W519" i="30"/>
  <c r="AF520" i="30"/>
  <c r="AP16" i="37"/>
  <c r="AP4" i="37" s="1"/>
  <c r="AC10" i="38" s="1"/>
  <c r="AJ519" i="30"/>
  <c r="AK522" i="30"/>
  <c r="T522" i="30"/>
  <c r="AC515" i="30"/>
  <c r="AQ18" i="37"/>
  <c r="AR18" i="37" s="1"/>
  <c r="AQ15" i="37"/>
  <c r="AR15" i="37" s="1"/>
  <c r="V520" i="30"/>
  <c r="S520" i="30"/>
  <c r="T520" i="30"/>
  <c r="V518" i="30"/>
  <c r="Z518" i="30"/>
  <c r="AH522" i="30"/>
  <c r="AE522" i="30"/>
  <c r="Z520" i="30"/>
  <c r="S522" i="30"/>
  <c r="T16" i="37"/>
  <c r="T4" i="37" s="1"/>
  <c r="G10" i="38" s="1"/>
  <c r="AQ26" i="30"/>
  <c r="AR26" i="30" s="1"/>
  <c r="AE519" i="30"/>
  <c r="R518" i="30"/>
  <c r="AG519" i="30"/>
  <c r="W518" i="30"/>
  <c r="X518" i="30"/>
  <c r="AP518" i="30"/>
  <c r="V519" i="30"/>
  <c r="Y520" i="30"/>
  <c r="R520" i="30"/>
  <c r="Y519" i="30"/>
  <c r="AQ24" i="30"/>
  <c r="AM519" i="30"/>
  <c r="AK519" i="30"/>
  <c r="T518" i="30"/>
  <c r="AQ23" i="30"/>
  <c r="AR23" i="30" s="1"/>
  <c r="AI519" i="30"/>
  <c r="AB519" i="30"/>
  <c r="AB518" i="30"/>
  <c r="U519" i="30"/>
  <c r="AP519" i="30"/>
  <c r="AL519" i="30"/>
  <c r="AA520" i="30"/>
  <c r="S518" i="30"/>
  <c r="AN519" i="30"/>
  <c r="AF519" i="30"/>
  <c r="X519" i="30"/>
  <c r="Z519" i="30"/>
  <c r="AC519" i="30"/>
  <c r="R519" i="30"/>
  <c r="AH519" i="30"/>
  <c r="S519" i="30"/>
  <c r="AO519" i="30"/>
  <c r="AD519" i="30"/>
  <c r="U518" i="30"/>
  <c r="AQ22" i="30"/>
  <c r="AK518" i="30"/>
  <c r="AI518" i="30"/>
  <c r="AG518" i="30"/>
  <c r="AQ28" i="30"/>
  <c r="AO518" i="30"/>
  <c r="AC518" i="30"/>
  <c r="AQ18" i="30"/>
  <c r="AH518" i="30"/>
  <c r="AJ518" i="30"/>
  <c r="AM518" i="30"/>
  <c r="AF518" i="30"/>
  <c r="AL518" i="30"/>
  <c r="AE518" i="30"/>
  <c r="Y518" i="30"/>
  <c r="AQ20" i="30"/>
  <c r="AR20" i="30" s="1"/>
  <c r="AN518" i="30"/>
  <c r="T13" i="32" l="1"/>
  <c r="AE26" i="31"/>
  <c r="S7" i="32" s="1"/>
  <c r="AQ8" i="30"/>
  <c r="E12" i="38"/>
  <c r="U12" i="38"/>
  <c r="R12" i="38"/>
  <c r="O12" i="38"/>
  <c r="Y12" i="38"/>
  <c r="I12" i="38"/>
  <c r="Z12" i="38"/>
  <c r="Q12" i="38"/>
  <c r="J12" i="38"/>
  <c r="L12" i="38"/>
  <c r="AB12" i="38"/>
  <c r="W12" i="38"/>
  <c r="S12" i="38"/>
  <c r="AC12" i="38"/>
  <c r="X12" i="38"/>
  <c r="T12" i="38"/>
  <c r="H12" i="38"/>
  <c r="AA12" i="38"/>
  <c r="M12" i="38"/>
  <c r="F12" i="38"/>
  <c r="N12" i="38"/>
  <c r="K12" i="38"/>
  <c r="P12" i="38"/>
  <c r="G12" i="38"/>
  <c r="V12" i="38"/>
  <c r="AR24" i="30"/>
  <c r="AQ6" i="30"/>
  <c r="AD8" i="38" s="1"/>
  <c r="B7" i="50" s="1"/>
  <c r="AR18" i="30"/>
  <c r="AR4" i="30" s="1"/>
  <c r="AE6" i="38" s="1"/>
  <c r="C4" i="50" s="1"/>
  <c r="AQ4" i="30"/>
  <c r="AD6" i="38" s="1"/>
  <c r="B4" i="50" s="1"/>
  <c r="AR17" i="30"/>
  <c r="AR518" i="30" s="1"/>
  <c r="AQ3" i="30"/>
  <c r="AD5" i="38" s="1"/>
  <c r="AR22" i="30"/>
  <c r="AR5" i="30" s="1"/>
  <c r="AE7" i="38" s="1"/>
  <c r="C5" i="50" s="1"/>
  <c r="AQ5" i="30"/>
  <c r="AD7" i="38" s="1"/>
  <c r="B5" i="50" s="1"/>
  <c r="AR28" i="30"/>
  <c r="AQ7" i="30"/>
  <c r="AD9" i="38" s="1"/>
  <c r="B8" i="50" s="1"/>
  <c r="AN11" i="31"/>
  <c r="W26" i="31"/>
  <c r="K7" i="32" s="1"/>
  <c r="Y26" i="31"/>
  <c r="M7" i="32" s="1"/>
  <c r="AG26" i="31"/>
  <c r="U7" i="32" s="1"/>
  <c r="AK140" i="37"/>
  <c r="AL515" i="30"/>
  <c r="AA140" i="37"/>
  <c r="AQ13" i="37"/>
  <c r="AQ5" i="37" s="1"/>
  <c r="AD11" i="38" s="1"/>
  <c r="B6" i="50" s="1"/>
  <c r="X515" i="30"/>
  <c r="AH515" i="30"/>
  <c r="AH523" i="30"/>
  <c r="AM515" i="30"/>
  <c r="AM523" i="30"/>
  <c r="AA515" i="30"/>
  <c r="AA523" i="30"/>
  <c r="T515" i="30"/>
  <c r="T523" i="30"/>
  <c r="AP515" i="30"/>
  <c r="AF515" i="30"/>
  <c r="AF523" i="30"/>
  <c r="AK515" i="30"/>
  <c r="AK523" i="30"/>
  <c r="AN515" i="30"/>
  <c r="AJ515" i="30"/>
  <c r="AO515" i="30"/>
  <c r="AO523" i="30"/>
  <c r="AI515" i="30"/>
  <c r="Y131" i="37"/>
  <c r="AF131" i="37"/>
  <c r="AJ140" i="37"/>
  <c r="AH131" i="37"/>
  <c r="Z515" i="30"/>
  <c r="AN131" i="37"/>
  <c r="AD131" i="37"/>
  <c r="AD140" i="37"/>
  <c r="U131" i="37"/>
  <c r="X131" i="37"/>
  <c r="S515" i="30"/>
  <c r="AB131" i="37"/>
  <c r="AN140" i="37"/>
  <c r="U515" i="30"/>
  <c r="AI131" i="37"/>
  <c r="AJ131" i="37"/>
  <c r="AG131" i="37"/>
  <c r="S140" i="37"/>
  <c r="AM131" i="37"/>
  <c r="AK131" i="37"/>
  <c r="Y515" i="30"/>
  <c r="Z131" i="37"/>
  <c r="AG515" i="30"/>
  <c r="V515" i="30"/>
  <c r="AQ521" i="30"/>
  <c r="AD515" i="30"/>
  <c r="AE515" i="30"/>
  <c r="R515" i="30"/>
  <c r="AQ522" i="30"/>
  <c r="AB515" i="30"/>
  <c r="AO140" i="37"/>
  <c r="AA131" i="37"/>
  <c r="Z140" i="37"/>
  <c r="W131" i="37"/>
  <c r="W140" i="37"/>
  <c r="S131" i="37"/>
  <c r="AR14" i="37"/>
  <c r="T131" i="37"/>
  <c r="AQ16" i="37"/>
  <c r="AR16" i="37" s="1"/>
  <c r="R140" i="37"/>
  <c r="R131" i="37"/>
  <c r="AL140" i="37"/>
  <c r="AL131" i="37"/>
  <c r="AI140" i="37"/>
  <c r="T140" i="37"/>
  <c r="X140" i="37"/>
  <c r="AQ523" i="30"/>
  <c r="V140" i="37"/>
  <c r="V131" i="37"/>
  <c r="Y140" i="37"/>
  <c r="AB140" i="37"/>
  <c r="AO131" i="37"/>
  <c r="AM140" i="37"/>
  <c r="AP131" i="37"/>
  <c r="AP140" i="37"/>
  <c r="AG140" i="37"/>
  <c r="U140" i="37"/>
  <c r="AH140" i="37"/>
  <c r="AF140" i="37"/>
  <c r="AC140" i="37"/>
  <c r="AC131" i="37"/>
  <c r="AE131" i="37"/>
  <c r="AE140" i="37"/>
  <c r="AQ520" i="30"/>
  <c r="AQ519" i="30"/>
  <c r="AQ518" i="30"/>
  <c r="AO11" i="31" l="1"/>
  <c r="C10" i="51" s="1"/>
  <c r="B10" i="52" s="1"/>
  <c r="B10" i="54" s="1"/>
  <c r="B10" i="51"/>
  <c r="U13" i="32"/>
  <c r="I5" i="58"/>
  <c r="I9" i="58" s="1"/>
  <c r="I6" i="32"/>
  <c r="I10" i="32" s="1"/>
  <c r="G5" i="58"/>
  <c r="G9" i="58" s="1"/>
  <c r="G6" i="32"/>
  <c r="G10" i="32" s="1"/>
  <c r="L5" i="58"/>
  <c r="L9" i="58" s="1"/>
  <c r="L6" i="32"/>
  <c r="L10" i="32" s="1"/>
  <c r="Q6" i="32"/>
  <c r="Q10" i="32" s="1"/>
  <c r="Q5" i="58"/>
  <c r="Q9" i="58" s="1"/>
  <c r="W5" i="58"/>
  <c r="W9" i="58" s="1"/>
  <c r="W6" i="32"/>
  <c r="W10" i="32" s="1"/>
  <c r="D5" i="58"/>
  <c r="D9" i="58" s="1"/>
  <c r="D6" i="32"/>
  <c r="D10" i="32" s="1"/>
  <c r="U5" i="58"/>
  <c r="U9" i="58" s="1"/>
  <c r="U6" i="32"/>
  <c r="U10" i="32" s="1"/>
  <c r="M6" i="32"/>
  <c r="M10" i="32" s="1"/>
  <c r="M5" i="58"/>
  <c r="M9" i="58" s="1"/>
  <c r="K6" i="32"/>
  <c r="K10" i="32" s="1"/>
  <c r="K5" i="58"/>
  <c r="K9" i="58" s="1"/>
  <c r="Z6" i="32"/>
  <c r="Z10" i="32" s="1"/>
  <c r="Z5" i="58"/>
  <c r="Z9" i="58" s="1"/>
  <c r="P6" i="32"/>
  <c r="P10" i="32" s="1"/>
  <c r="P5" i="58"/>
  <c r="P9" i="58" s="1"/>
  <c r="Y5" i="58"/>
  <c r="Y9" i="58" s="1"/>
  <c r="Y6" i="32"/>
  <c r="Y10" i="32" s="1"/>
  <c r="J5" i="58"/>
  <c r="J9" i="58" s="1"/>
  <c r="J6" i="32"/>
  <c r="J10" i="32" s="1"/>
  <c r="S5" i="58"/>
  <c r="S9" i="58" s="1"/>
  <c r="S6" i="32"/>
  <c r="S10" i="32" s="1"/>
  <c r="E5" i="58"/>
  <c r="E9" i="58" s="1"/>
  <c r="E6" i="32"/>
  <c r="E10" i="32" s="1"/>
  <c r="R5" i="58"/>
  <c r="R9" i="58" s="1"/>
  <c r="R6" i="32"/>
  <c r="R10" i="32" s="1"/>
  <c r="O5" i="58"/>
  <c r="O9" i="58" s="1"/>
  <c r="O6" i="32"/>
  <c r="O10" i="32" s="1"/>
  <c r="T5" i="58"/>
  <c r="T9" i="58" s="1"/>
  <c r="T6" i="32"/>
  <c r="T10" i="32" s="1"/>
  <c r="F5" i="58"/>
  <c r="F9" i="58" s="1"/>
  <c r="F6" i="32"/>
  <c r="F10" i="32" s="1"/>
  <c r="H6" i="32"/>
  <c r="H10" i="32" s="1"/>
  <c r="H5" i="58"/>
  <c r="H9" i="58" s="1"/>
  <c r="C5" i="58"/>
  <c r="C9" i="58" s="1"/>
  <c r="C6" i="32"/>
  <c r="C10" i="32" s="1"/>
  <c r="B3" i="50"/>
  <c r="N5" i="58"/>
  <c r="N9" i="58" s="1"/>
  <c r="N6" i="32"/>
  <c r="N10" i="32" s="1"/>
  <c r="V5" i="58"/>
  <c r="V9" i="58" s="1"/>
  <c r="V6" i="32"/>
  <c r="V10" i="32" s="1"/>
  <c r="X6" i="32"/>
  <c r="X10" i="32" s="1"/>
  <c r="X5" i="58"/>
  <c r="X9" i="58" s="1"/>
  <c r="AA5" i="58"/>
  <c r="AA6" i="32"/>
  <c r="AA10" i="32" s="1"/>
  <c r="AR522" i="30"/>
  <c r="AR6" i="30"/>
  <c r="AE8" i="38" s="1"/>
  <c r="C7" i="50" s="1"/>
  <c r="AR8" i="30"/>
  <c r="AR13" i="37"/>
  <c r="AQ4" i="37"/>
  <c r="AR519" i="30"/>
  <c r="AR520" i="30"/>
  <c r="F44" i="24" s="1"/>
  <c r="H31" i="29" s="1"/>
  <c r="F43" i="22"/>
  <c r="H30" i="29" s="1"/>
  <c r="AR521" i="30"/>
  <c r="AQ9" i="30"/>
  <c r="AR3" i="30"/>
  <c r="AR7" i="30"/>
  <c r="AQ139" i="37"/>
  <c r="AR139" i="37" s="1"/>
  <c r="AB7" i="32"/>
  <c r="AN26" i="31"/>
  <c r="AQ524" i="30"/>
  <c r="AQ525" i="30" s="1"/>
  <c r="AQ515" i="30"/>
  <c r="AQ131" i="37"/>
  <c r="AQ140" i="37"/>
  <c r="AQ6" i="37" l="1"/>
  <c r="AD10" i="38"/>
  <c r="AR4" i="37"/>
  <c r="AR5" i="37"/>
  <c r="AE11" i="38" s="1"/>
  <c r="C6" i="50" s="1"/>
  <c r="V13" i="32"/>
  <c r="AE5" i="38"/>
  <c r="AE9" i="38"/>
  <c r="C8" i="50" s="1"/>
  <c r="AA9" i="58"/>
  <c r="AB5" i="58"/>
  <c r="AB9" i="58" s="1"/>
  <c r="AR140" i="37"/>
  <c r="AR141" i="37" s="1"/>
  <c r="AR131" i="37"/>
  <c r="AN7" i="37" s="1"/>
  <c r="AB6" i="32"/>
  <c r="AB10" i="32" s="1"/>
  <c r="AR9" i="30"/>
  <c r="AQ141" i="37"/>
  <c r="AO26" i="31"/>
  <c r="AR524" i="30"/>
  <c r="AR523" i="30"/>
  <c r="AR515" i="30"/>
  <c r="AE10" i="38" l="1"/>
  <c r="F57" i="25" s="1"/>
  <c r="H34" i="29" s="1"/>
  <c r="AR6" i="37"/>
  <c r="B9" i="50"/>
  <c r="B10" i="50" s="1"/>
  <c r="AD12" i="38"/>
  <c r="F51" i="27"/>
  <c r="H33" i="29" s="1"/>
  <c r="W13" i="32"/>
  <c r="C3" i="50"/>
  <c r="F51" i="23"/>
  <c r="H29" i="29" s="1"/>
  <c r="Z142" i="37"/>
  <c r="AD142" i="37"/>
  <c r="AG7" i="37"/>
  <c r="AL7" i="37"/>
  <c r="Q142" i="37"/>
  <c r="AE142" i="37"/>
  <c r="AM142" i="37"/>
  <c r="AH142" i="37"/>
  <c r="T7" i="37"/>
  <c r="W7" i="37"/>
  <c r="R7" i="37"/>
  <c r="U7" i="37"/>
  <c r="AE7" i="37"/>
  <c r="AJ142" i="37"/>
  <c r="AO142" i="37"/>
  <c r="AA142" i="37"/>
  <c r="Z7" i="37"/>
  <c r="AC7" i="37"/>
  <c r="AM7" i="37"/>
  <c r="Y142" i="37"/>
  <c r="AI7" i="37"/>
  <c r="AO7" i="37"/>
  <c r="AH7" i="37"/>
  <c r="AK7" i="37"/>
  <c r="AJ7" i="37"/>
  <c r="AK142" i="37"/>
  <c r="AC142" i="37"/>
  <c r="AG142" i="37"/>
  <c r="AP142" i="37"/>
  <c r="AF7" i="37"/>
  <c r="AB142" i="37"/>
  <c r="W142" i="37"/>
  <c r="S142" i="37"/>
  <c r="R142" i="37"/>
  <c r="T142" i="37"/>
  <c r="X142" i="37"/>
  <c r="AI142" i="37"/>
  <c r="AP7" i="37"/>
  <c r="AB7" i="37"/>
  <c r="X7" i="37"/>
  <c r="AN142" i="37"/>
  <c r="AL142" i="37"/>
  <c r="Q7" i="37"/>
  <c r="S7" i="37"/>
  <c r="V7" i="37"/>
  <c r="V142" i="37"/>
  <c r="U142" i="37"/>
  <c r="AF142" i="37"/>
  <c r="Y7" i="37"/>
  <c r="AA7" i="37"/>
  <c r="AD7" i="37"/>
  <c r="AI10" i="30"/>
  <c r="AA10" i="30"/>
  <c r="S10" i="30"/>
  <c r="AP10" i="30"/>
  <c r="AH10" i="30"/>
  <c r="Z10" i="30"/>
  <c r="R10" i="30"/>
  <c r="AO10" i="30"/>
  <c r="AG10" i="30"/>
  <c r="Y10" i="30"/>
  <c r="Q10" i="30"/>
  <c r="AN10" i="30"/>
  <c r="AF10" i="30"/>
  <c r="X10" i="30"/>
  <c r="AM10" i="30"/>
  <c r="AE10" i="30"/>
  <c r="W10" i="30"/>
  <c r="AL10" i="30"/>
  <c r="AD10" i="30"/>
  <c r="V10" i="30"/>
  <c r="AK10" i="30"/>
  <c r="AC10" i="30"/>
  <c r="U10" i="30"/>
  <c r="AJ10" i="30"/>
  <c r="AB10" i="30"/>
  <c r="T10" i="30"/>
  <c r="F51" i="56"/>
  <c r="H32" i="29" s="1"/>
  <c r="U526" i="30"/>
  <c r="Q526" i="30"/>
  <c r="AG35" i="31"/>
  <c r="AL35" i="31"/>
  <c r="W35" i="31"/>
  <c r="T35" i="31"/>
  <c r="AE35" i="31"/>
  <c r="AK35" i="31"/>
  <c r="AA35" i="31"/>
  <c r="AH35" i="31"/>
  <c r="U35" i="31"/>
  <c r="Y35" i="31"/>
  <c r="Q35" i="31"/>
  <c r="AM35" i="31"/>
  <c r="AI35" i="31"/>
  <c r="AJ35" i="31"/>
  <c r="X35" i="31"/>
  <c r="AB35" i="31"/>
  <c r="P35" i="31"/>
  <c r="R35" i="31"/>
  <c r="Z35" i="31"/>
  <c r="AF35" i="31"/>
  <c r="AD35" i="31"/>
  <c r="AC35" i="31"/>
  <c r="V35" i="31"/>
  <c r="S35" i="31"/>
  <c r="O35" i="31"/>
  <c r="AR525" i="30"/>
  <c r="AA526" i="30"/>
  <c r="AI526" i="30"/>
  <c r="AL526" i="30"/>
  <c r="AF526" i="30"/>
  <c r="T526" i="30"/>
  <c r="W526" i="30"/>
  <c r="AD526" i="30"/>
  <c r="AE526" i="30"/>
  <c r="AO526" i="30"/>
  <c r="AP526" i="30"/>
  <c r="V526" i="30"/>
  <c r="AG526" i="30"/>
  <c r="AJ526" i="30"/>
  <c r="Z526" i="30"/>
  <c r="X526" i="30"/>
  <c r="AB526" i="30"/>
  <c r="AK526" i="30"/>
  <c r="AN526" i="30"/>
  <c r="AH526" i="30"/>
  <c r="Y526" i="30"/>
  <c r="AC526" i="30"/>
  <c r="S526" i="30"/>
  <c r="AM526" i="30"/>
  <c r="R526" i="30"/>
  <c r="AE12" i="38" l="1"/>
  <c r="O14" i="38" s="1"/>
  <c r="M12" i="32" s="1"/>
  <c r="C9" i="50"/>
  <c r="C10" i="50" s="1"/>
  <c r="B9" i="52" s="1"/>
  <c r="B11" i="52" s="1"/>
  <c r="F51" i="28"/>
  <c r="H35" i="29" s="1"/>
  <c r="H37" i="29" s="1"/>
  <c r="F11" i="58"/>
  <c r="D11" i="58"/>
  <c r="Y11" i="58"/>
  <c r="Z11" i="58"/>
  <c r="U11" i="58"/>
  <c r="V11" i="58"/>
  <c r="X13" i="32"/>
  <c r="C11" i="58"/>
  <c r="I11" i="58"/>
  <c r="G11" i="58"/>
  <c r="P11" i="58"/>
  <c r="J11" i="58"/>
  <c r="L11" i="58"/>
  <c r="O11" i="58"/>
  <c r="W11" i="58"/>
  <c r="AA11" i="58"/>
  <c r="M11" i="58"/>
  <c r="Q11" i="58"/>
  <c r="X11" i="58"/>
  <c r="R11" i="58"/>
  <c r="S11" i="58"/>
  <c r="T11" i="58"/>
  <c r="H11" i="58"/>
  <c r="N11" i="58"/>
  <c r="E11" i="58"/>
  <c r="K11" i="58"/>
  <c r="T14" i="38" l="1"/>
  <c r="R12" i="32" s="1"/>
  <c r="M14" i="38"/>
  <c r="K12" i="32" s="1"/>
  <c r="V14" i="38"/>
  <c r="T12" i="32" s="1"/>
  <c r="R14" i="38"/>
  <c r="P12" i="32" s="1"/>
  <c r="I14" i="38"/>
  <c r="G12" i="32" s="1"/>
  <c r="S14" i="38"/>
  <c r="Q12" i="32" s="1"/>
  <c r="G14" i="38"/>
  <c r="E12" i="32" s="1"/>
  <c r="Z14" i="38"/>
  <c r="X12" i="32" s="1"/>
  <c r="P14" i="38"/>
  <c r="N12" i="32" s="1"/>
  <c r="Y14" i="38"/>
  <c r="W12" i="32" s="1"/>
  <c r="F14" i="38"/>
  <c r="D12" i="32" s="1"/>
  <c r="H14" i="38"/>
  <c r="F12" i="32" s="1"/>
  <c r="U14" i="38"/>
  <c r="S12" i="32" s="1"/>
  <c r="Q14" i="38"/>
  <c r="O12" i="32" s="1"/>
  <c r="X14" i="38"/>
  <c r="V12" i="32" s="1"/>
  <c r="L14" i="38"/>
  <c r="J12" i="32" s="1"/>
  <c r="AB14" i="38"/>
  <c r="Z12" i="32" s="1"/>
  <c r="N14" i="38"/>
  <c r="L12" i="32" s="1"/>
  <c r="E14" i="38"/>
  <c r="C12" i="32" s="1"/>
  <c r="K14" i="38"/>
  <c r="I12" i="32" s="1"/>
  <c r="J14" i="38"/>
  <c r="H12" i="32" s="1"/>
  <c r="AD14" i="38"/>
  <c r="AA14" i="38"/>
  <c r="Y12" i="32" s="1"/>
  <c r="AC14" i="38"/>
  <c r="AA12" i="32" s="1"/>
  <c r="W14" i="38"/>
  <c r="U12" i="32" s="1"/>
  <c r="B9" i="54"/>
  <c r="B11" i="54" s="1"/>
  <c r="Y13" i="32"/>
  <c r="Z13" i="32" l="1"/>
  <c r="AA13" i="3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tc={F1A2C5DC-A761-4A4A-92A6-0606ABCC4D47}</author>
    <author>tc={872CB5F9-6057-4CBA-A2B4-2D11BEB9AAFA}</author>
    <author>tc={E87EF289-5083-4C6C-9A31-2D8E290E09F2}</author>
  </authors>
  <commentList>
    <comment ref="O1" authorId="0" shapeId="0" xr:uid="{F1A2C5DC-A761-4A4A-92A6-0606ABCC4D47}">
      <text>
        <t>[Threaded comment]
Your version of Excel allows you to read this threaded comment; however, any edits to it will get removed if the file is opened in a newer version of Excel. Learn more: https://go.microsoft.com/fwlink/?linkid=870924
Comment:
    used to calculate cost-weighted averages</t>
      </text>
    </comment>
    <comment ref="P1" authorId="1" shapeId="0" xr:uid="{872CB5F9-6057-4CBA-A2B4-2D11BEB9AAFA}">
      <text>
        <t>[Threaded comment]
Your version of Excel allows you to read this threaded comment; however, any edits to it will get removed if the file is opened in a newer version of Excel. Learn more: https://go.microsoft.com/fwlink/?linkid=870924
Comment:
    used to calculate cost-weighted averages</t>
      </text>
    </comment>
    <comment ref="Q1" authorId="2" shapeId="0" xr:uid="{E87EF289-5083-4C6C-9A31-2D8E290E09F2}">
      <text>
        <t>[Threaded comment]
Your version of Excel allows you to read this threaded comment; however, any edits to it will get removed if the file is opened in a newer version of Excel. Learn more: https://go.microsoft.com/fwlink/?linkid=870924
Comment:
    used to calculate cost-weighted averages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tc={4285287C-943A-4BFC-9485-B0DFB77EEF38}</author>
    <author>tc={2E6E7BB2-1A63-491D-A1F1-4B8832DF833C}</author>
    <author>tc={1D50CDDC-69D5-4C04-B817-8DCD9AD438DD}</author>
  </authors>
  <commentList>
    <comment ref="Q1" authorId="0" shapeId="0" xr:uid="{4285287C-943A-4BFC-9485-B0DFB77EEF38}">
      <text>
        <t>[Threaded comment]
Your version of Excel allows you to read this threaded comment; however, any edits to it will get removed if the file is opened in a newer version of Excel. Learn more: https://go.microsoft.com/fwlink/?linkid=870924
Comment:
    used to calculate cost-weighted averages</t>
      </text>
    </comment>
    <comment ref="R1" authorId="1" shapeId="0" xr:uid="{2E6E7BB2-1A63-491D-A1F1-4B8832DF833C}">
      <text>
        <t>[Threaded comment]
Your version of Excel allows you to read this threaded comment; however, any edits to it will get removed if the file is opened in a newer version of Excel. Learn more: https://go.microsoft.com/fwlink/?linkid=870924
Comment:
    used to calculate cost-weighted averages</t>
      </text>
    </comment>
    <comment ref="S1" authorId="2" shapeId="0" xr:uid="{1D50CDDC-69D5-4C04-B817-8DCD9AD438DD}">
      <text>
        <t>[Threaded comment]
Your version of Excel allows you to read this threaded comment; however, any edits to it will get removed if the file is opened in a newer version of Excel. Learn more: https://go.microsoft.com/fwlink/?linkid=870924
Comment:
    used to calculate cost-weighted averages</t>
      </text>
    </comment>
  </commentList>
</comments>
</file>

<file path=xl/sharedStrings.xml><?xml version="1.0" encoding="utf-8"?>
<sst xmlns="http://schemas.openxmlformats.org/spreadsheetml/2006/main" count="1070" uniqueCount="579">
  <si>
    <t>Modèle d’inventaire pour le plan de gestion des actifs</t>
  </si>
  <si>
    <t>macr</t>
  </si>
  <si>
    <t>Insérer le nom de la collectivité</t>
  </si>
  <si>
    <t xml:space="preserve">Utilisé dans le plan de gestion des actifs organisationnel :   </t>
  </si>
  <si>
    <t>Dernière mise à jour :</t>
  </si>
  <si>
    <t>Suivi des modifications des feuilles de calcul</t>
  </si>
  <si>
    <t>Nom de la personne</t>
  </si>
  <si>
    <t>Date de mise à jour</t>
  </si>
  <si>
    <t>Objet/Description de la mise à jour</t>
  </si>
  <si>
    <t xml:space="preserve"> </t>
  </si>
  <si>
    <t>Table des matières</t>
  </si>
  <si>
    <t>Cellules de saisie</t>
  </si>
  <si>
    <t>Ces cellules vous permettent de saisir manuellement vos propres valeurs</t>
  </si>
  <si>
    <t>Remarque : Dans les onglets d’inventaire, seuls les en-têtes ont été colorés.</t>
  </si>
  <si>
    <t>Liste déroulante</t>
  </si>
  <si>
    <t>Ces cellules vous permettent de sélectionner une option dans une liste.</t>
  </si>
  <si>
    <t>Cellules calculées automatiquement</t>
  </si>
  <si>
    <t>Calculé ou référencé à partir d’une feuille de calcul précédente</t>
  </si>
  <si>
    <t>Unités de mesure</t>
  </si>
  <si>
    <t>Utilisez la liste déroulante ci-dessous pour sélectionner automatiquement les unités métriques ou impériales. Il est préférable de vous en tenir à un seul système d’unités pour votre plan de gestion des actifs.</t>
  </si>
  <si>
    <t>Système métrique</t>
  </si>
  <si>
    <t>Directives</t>
  </si>
  <si>
    <t>Lorsque vous saisissez des données dans les feuilles d’inventaire, utilisez les catégories et les sous-catégories fournies dans les listes déroulantes des cellules.</t>
  </si>
  <si>
    <t>Si vous souhaitez ajouter une sous-catégorie supplémentaire, accédez à la feuille d’état actuel de la « Catégorie d’actifs ».</t>
  </si>
  <si>
    <t>Si vous avez besoin de plus de lignes pour saisir des données, cliquez avec le bouton droit sur « Ajouter », puis « Ajouter une ligne ».</t>
  </si>
  <si>
    <t>Les feuilles de résumé sont alimentées par les feuilles d’inventaire. Une fois les données saisies, les autres calculs se font automatiquement.</t>
  </si>
  <si>
    <t>Définitions</t>
  </si>
  <si>
    <t>Attribut</t>
  </si>
  <si>
    <t>Définition</t>
  </si>
  <si>
    <t>Exemple</t>
  </si>
  <si>
    <t>Actif linéaire</t>
  </si>
  <si>
    <t>Conduite d’eau principale</t>
  </si>
  <si>
    <t>Actif vertical</t>
  </si>
  <si>
    <t>Catégorie d’actifs qui sont singuliers et décrits par leurs attributs. Il s’agit par exemple de bâtiments et d’autres installations.</t>
  </si>
  <si>
    <t>Casernes de pompiers</t>
  </si>
  <si>
    <t xml:space="preserve">Renouvellement </t>
  </si>
  <si>
    <t>Remplacement d’un actif par un actif identique ou semblable lorsqu’il a atteint un état de défaillance. Le renouvellement peut être combiné avec une mise à niveau.</t>
  </si>
  <si>
    <t>Identifiant unique de l’actif</t>
  </si>
  <si>
    <t>WTP_001</t>
  </si>
  <si>
    <t>Numéro d’identification du véhicule (NIV)</t>
  </si>
  <si>
    <t>Code d’identification à 17 chiffres (nombres/lettres) propre à chaque véhicule. Ce champ ne concerne que les véhicules et les équipements.</t>
  </si>
  <si>
    <t>Catégorie d’actifs</t>
  </si>
  <si>
    <t xml:space="preserve">Eau </t>
  </si>
  <si>
    <t>Sous-catégorie d’actifs</t>
  </si>
  <si>
    <t>Conduites principales</t>
  </si>
  <si>
    <t>Nom de l’actif</t>
  </si>
  <si>
    <t xml:space="preserve">Définition claire de ce qu’est l’actif, en le différenciant d’autres actifs semblables dans la mesure du possible (c.-à-d. au lieu d’indiquer « école » ou « station de pompage », utiliser le nom du bâtiment « Rose Elementary School » ou « North Road Pump Station »). </t>
  </si>
  <si>
    <t>Usine de traitement de l’eau</t>
  </si>
  <si>
    <t>Service</t>
  </si>
  <si>
    <t>Travaux publics</t>
  </si>
  <si>
    <t>Adresse/Emplacement</t>
  </si>
  <si>
    <t>123, rue Main</t>
  </si>
  <si>
    <t>Année d’installation/d’achat</t>
  </si>
  <si>
    <t xml:space="preserve">Date à laquelle un actif a été construit, acheté ou installé.  Ces données fournissent des informations précieuses qui peuvent être utilisées pour calculer l’âge d’un actif et peuvent servir de substitut aux données sur l’état de l’actif pour estimer le risque de défaillance. </t>
  </si>
  <si>
    <t>Coût de remplacement</t>
  </si>
  <si>
    <t>Source d’informations</t>
  </si>
  <si>
    <t>NORCIX, 2016</t>
  </si>
  <si>
    <t>Durée de vie utile prévue</t>
  </si>
  <si>
    <t>Âge à l’achat</t>
  </si>
  <si>
    <t>Durée de vie restante</t>
  </si>
  <si>
    <t>Fabricant</t>
  </si>
  <si>
    <t>Modèle</t>
  </si>
  <si>
    <t>Ford 2014</t>
  </si>
  <si>
    <t>Capacité/Dimensions</t>
  </si>
  <si>
    <t>Ce champ est réservé aux véhicules et aux équipements, mais il pourrait être ajouté à l’inventaire des actifs linéaires et verticaux, au besoin.</t>
  </si>
  <si>
    <t>Diamètre/Largeur/Superficie</t>
  </si>
  <si>
    <t xml:space="preserve">Par exemple, le diamètre d’une conduite, la largeur d’une route, la surface d’un bâtiment ou toute autre mesure connexe. Ce champ ne concerne que les actifs linéaires et verticaux. </t>
  </si>
  <si>
    <t>Inclure les unités du diamètre, de la largeur et de la surface dans un champ distinct.</t>
  </si>
  <si>
    <t>Mètres carrés</t>
  </si>
  <si>
    <t>Longueur/Quantité</t>
  </si>
  <si>
    <t>Détails sur la longueur d’un actif linéaire, la quantité d’un type d’actif ou toute autre mesure connexe.</t>
  </si>
  <si>
    <t>Inclure les unités de la longueur ou de la quantité dans un champ distinct.</t>
  </si>
  <si>
    <t>Immeuble</t>
  </si>
  <si>
    <t>Matériau</t>
  </si>
  <si>
    <t>Béton</t>
  </si>
  <si>
    <t>Cote d’état</t>
  </si>
  <si>
    <t>Année d’achèvement de l’évaluation de l’état</t>
  </si>
  <si>
    <t>Durée de vie restante ajustée en fonction de l’état</t>
  </si>
  <si>
    <t>Coût historique/Coût d’achat</t>
  </si>
  <si>
    <t>Remarques</t>
  </si>
  <si>
    <t>Détails supplémentaires, comme une description plus détaillée de l’actif, une explication de la façon dont la cote d’état a été calculée, la ou les sources de données utilisées, etc.</t>
  </si>
  <si>
    <t>Catégorie d’actifs (choisir dans la liste déroulante)</t>
  </si>
  <si>
    <t>Sous-catégorie d’actifs (choisir dans la liste déroulante)</t>
  </si>
  <si>
    <t>Année d’installation</t>
  </si>
  <si>
    <t>Âge</t>
  </si>
  <si>
    <t>% restant</t>
  </si>
  <si>
    <t>Eau</t>
  </si>
  <si>
    <t>Usine de traitement de l’eau Est</t>
  </si>
  <si>
    <t>104, rue Mackenzie</t>
  </si>
  <si>
    <t>Égouts/Eau</t>
  </si>
  <si>
    <t>exemple</t>
  </si>
  <si>
    <t>Conduites d’eau principales</t>
  </si>
  <si>
    <r>
      <t>Conduite d’eau principale de la 1</t>
    </r>
    <r>
      <rPr>
        <vertAlign val="superscript"/>
        <sz val="12"/>
        <color indexed="8"/>
        <rFont val="Arial"/>
        <family val="2"/>
      </rPr>
      <t>re</t>
    </r>
    <r>
      <rPr>
        <sz val="12"/>
        <color indexed="8"/>
        <rFont val="Arial"/>
        <family val="2"/>
      </rPr>
      <t> Rue</t>
    </r>
  </si>
  <si>
    <r>
      <t>1</t>
    </r>
    <r>
      <rPr>
        <vertAlign val="superscript"/>
        <sz val="12"/>
        <color theme="1"/>
        <rFont val="Arial"/>
        <family val="2"/>
      </rPr>
      <t>re</t>
    </r>
    <r>
      <rPr>
        <sz val="12"/>
        <color theme="1"/>
        <rFont val="Arial"/>
        <family val="2"/>
      </rPr>
      <t> Rue</t>
    </r>
  </si>
  <si>
    <t>mm</t>
  </si>
  <si>
    <t>m</t>
  </si>
  <si>
    <t>PVC</t>
  </si>
  <si>
    <t>Conduite de branchement</t>
  </si>
  <si>
    <t>Conduites de branchement</t>
  </si>
  <si>
    <r>
      <t>1</t>
    </r>
    <r>
      <rPr>
        <vertAlign val="superscript"/>
        <sz val="12"/>
        <color theme="1"/>
        <rFont val="Arial"/>
        <family val="2"/>
      </rPr>
      <t>re</t>
    </r>
    <r>
      <rPr>
        <sz val="12"/>
        <color theme="1"/>
        <rFont val="Arial"/>
        <family val="2"/>
      </rPr>
      <t> Avenue, côté nord</t>
    </r>
  </si>
  <si>
    <t>cuivre</t>
  </si>
  <si>
    <t>Égouts</t>
  </si>
  <si>
    <t>Conduites d’égout</t>
  </si>
  <si>
    <r>
      <t>Conduite principale d’égouts de la 1</t>
    </r>
    <r>
      <rPr>
        <vertAlign val="superscript"/>
        <sz val="12"/>
        <color indexed="8"/>
        <rFont val="Arial"/>
        <family val="2"/>
      </rPr>
      <t>re</t>
    </r>
    <r>
      <rPr>
        <sz val="12"/>
        <color indexed="8"/>
        <rFont val="Arial"/>
        <family val="2"/>
      </rPr>
      <t> Rue</t>
    </r>
  </si>
  <si>
    <r>
      <t>1</t>
    </r>
    <r>
      <rPr>
        <vertAlign val="superscript"/>
        <sz val="10"/>
        <color theme="1"/>
        <rFont val="Arial"/>
        <family val="2"/>
      </rPr>
      <t>re</t>
    </r>
    <r>
      <rPr>
        <sz val="10"/>
        <color theme="1"/>
        <rFont val="Arial"/>
        <family val="2"/>
      </rPr>
      <t> Rue</t>
    </r>
  </si>
  <si>
    <t>Stations de pompage</t>
  </si>
  <si>
    <t>Stations de pompage Nord</t>
  </si>
  <si>
    <t>345, Slave Lake</t>
  </si>
  <si>
    <t>Étang d’épuration</t>
  </si>
  <si>
    <t>Étang d’épuration principal Est</t>
  </si>
  <si>
    <t>106, rue Mackenzie</t>
  </si>
  <si>
    <t>Mauvais</t>
  </si>
  <si>
    <t>Routes et drainage</t>
  </si>
  <si>
    <t>Routes asphaltées</t>
  </si>
  <si>
    <r>
      <t>1</t>
    </r>
    <r>
      <rPr>
        <vertAlign val="superscript"/>
        <sz val="12"/>
        <color indexed="8"/>
        <rFont val="Arial"/>
        <family val="2"/>
      </rPr>
      <t>re</t>
    </r>
    <r>
      <rPr>
        <sz val="12"/>
        <color indexed="8"/>
        <rFont val="Arial"/>
        <family val="2"/>
      </rPr>
      <t> Avenue</t>
    </r>
  </si>
  <si>
    <r>
      <t>1</t>
    </r>
    <r>
      <rPr>
        <vertAlign val="superscript"/>
        <sz val="12"/>
        <color theme="1"/>
        <rFont val="Arial"/>
        <family val="2"/>
      </rPr>
      <t>re</t>
    </r>
    <r>
      <rPr>
        <sz val="12"/>
        <color theme="1"/>
        <rFont val="Arial"/>
        <family val="2"/>
      </rPr>
      <t> Avenue</t>
    </r>
  </si>
  <si>
    <t>Routes/Rues</t>
  </si>
  <si>
    <t>ACP</t>
  </si>
  <si>
    <t>Routes en gravier</t>
  </si>
  <si>
    <r>
      <t>2</t>
    </r>
    <r>
      <rPr>
        <vertAlign val="superscript"/>
        <sz val="12"/>
        <color indexed="8"/>
        <rFont val="Arial"/>
        <family val="2"/>
      </rPr>
      <t>e</t>
    </r>
    <r>
      <rPr>
        <sz val="12"/>
        <color indexed="8"/>
        <rFont val="Arial"/>
        <family val="2"/>
      </rPr>
      <t> Avenue</t>
    </r>
  </si>
  <si>
    <r>
      <t>2</t>
    </r>
    <r>
      <rPr>
        <vertAlign val="superscript"/>
        <sz val="12"/>
        <color theme="1"/>
        <rFont val="Arial"/>
        <family val="2"/>
      </rPr>
      <t>e</t>
    </r>
    <r>
      <rPr>
        <sz val="12"/>
        <color theme="1"/>
        <rFont val="Arial"/>
        <family val="2"/>
      </rPr>
      <t> Avenue</t>
    </r>
  </si>
  <si>
    <t>Piste de VTT/motoneige</t>
  </si>
  <si>
    <t>Sentier du lac</t>
  </si>
  <si>
    <t>Parc East</t>
  </si>
  <si>
    <t>Bâtiments</t>
  </si>
  <si>
    <t>Hôtel de ville</t>
  </si>
  <si>
    <t>34, rue Main</t>
  </si>
  <si>
    <t>Administration</t>
  </si>
  <si>
    <t>Loisirs</t>
  </si>
  <si>
    <t>Centre de loisirs et piscine</t>
  </si>
  <si>
    <t>Piscine Memorial</t>
  </si>
  <si>
    <t>89, rue Main</t>
  </si>
  <si>
    <t>Parcs</t>
  </si>
  <si>
    <t xml:space="preserve">Aréna </t>
  </si>
  <si>
    <t>Patinoires double</t>
  </si>
  <si>
    <t>91, rue Main</t>
  </si>
  <si>
    <t>Rampe de mise à l’eau</t>
  </si>
  <si>
    <t>Rampe de mise à l’eau du lac West</t>
  </si>
  <si>
    <t>Terrains de balle</t>
  </si>
  <si>
    <t>Terrains de balle de l’école</t>
  </si>
  <si>
    <r>
      <t>120, 2</t>
    </r>
    <r>
      <rPr>
        <vertAlign val="superscript"/>
        <sz val="12"/>
        <color theme="1"/>
        <rFont val="Arial"/>
        <family val="2"/>
      </rPr>
      <t>e</t>
    </r>
    <r>
      <rPr>
        <sz val="12"/>
        <color theme="1"/>
        <rFont val="Arial"/>
        <family val="2"/>
      </rPr>
      <t> Avenue</t>
    </r>
  </si>
  <si>
    <t>Bancs</t>
  </si>
  <si>
    <t>Bancs du parc du lac</t>
  </si>
  <si>
    <t>Parc du lac</t>
  </si>
  <si>
    <t>Adresse/Emplacement lors de l’entreposage</t>
  </si>
  <si>
    <t>Coût d’achat</t>
  </si>
  <si>
    <t>% de durée de vie restante</t>
  </si>
  <si>
    <t>Quantité</t>
  </si>
  <si>
    <t>Équipements mobiles lourds</t>
  </si>
  <si>
    <t>Camion à ordures</t>
  </si>
  <si>
    <t>Unité 45</t>
  </si>
  <si>
    <t>Assainissement</t>
  </si>
  <si>
    <t>Camion de pompiers</t>
  </si>
  <si>
    <t>Quint 1</t>
  </si>
  <si>
    <t>Service des incendies</t>
  </si>
  <si>
    <t xml:space="preserve">Véhicules </t>
  </si>
  <si>
    <t>Camions légers</t>
  </si>
  <si>
    <t>F150 Pickup</t>
  </si>
  <si>
    <t>Voitures</t>
  </si>
  <si>
    <t>Ford Focus</t>
  </si>
  <si>
    <t>Plan de renouvellement sur 25 ans – actifs linéaires et verticaux</t>
  </si>
  <si>
    <t>Retard</t>
  </si>
  <si>
    <t>Total sur 25 ans</t>
  </si>
  <si>
    <t>Annualisé sur 25 ans</t>
  </si>
  <si>
    <t>Cycle de vie annualisé</t>
  </si>
  <si>
    <t>SOMMAIRE</t>
  </si>
  <si>
    <t>Coût annualisé sur 25 ans</t>
  </si>
  <si>
    <t>Coût annualisé du cycle de vie</t>
  </si>
  <si>
    <t>Programme de gestion des actifs – Plan de renouvellement</t>
  </si>
  <si>
    <t>INVENTAIRE</t>
  </si>
  <si>
    <t>ÉVALUATIONS</t>
  </si>
  <si>
    <t>Identifiant de l’actif</t>
  </si>
  <si>
    <t>Enjeu principal</t>
  </si>
  <si>
    <t>Emplacement de l’actif</t>
  </si>
  <si>
    <t>État/Durée de vie utile</t>
  </si>
  <si>
    <t>Année de remplacement 1</t>
  </si>
  <si>
    <t>Année de remplacement 2</t>
  </si>
  <si>
    <t>Année de remplacement 3</t>
  </si>
  <si>
    <t>Année de remplacement 4</t>
  </si>
  <si>
    <t>Année de remplacement 5</t>
  </si>
  <si>
    <t>Année de remplacement 6</t>
  </si>
  <si>
    <t>–</t>
  </si>
  <si>
    <t>Plan de renouvellement de 25 ans – Actifs mobiles</t>
  </si>
  <si>
    <t>Plan d’investissement sur 25 ans</t>
  </si>
  <si>
    <t>Année de construction</t>
  </si>
  <si>
    <t>Graphique – Sommaire renouv.</t>
  </si>
  <si>
    <t>Total</t>
  </si>
  <si>
    <t>Plan non renouv. 25 ans</t>
  </si>
  <si>
    <t>Remarque : Ces projets sont présentés à titre indicatif seulement.  Une analyse plus poussée est nécessaire pour définir les projets visant à s’attaquer aux principaux enjeux.</t>
  </si>
  <si>
    <t>* Comprend la construction et le renouvellement futur.</t>
  </si>
  <si>
    <t>Principaux enjeux</t>
  </si>
  <si>
    <t>Option privilégiée</t>
  </si>
  <si>
    <t>Option privilégiée (description)</t>
  </si>
  <si>
    <t>Immobilisations (O/N)</t>
  </si>
  <si>
    <t>Coût du projet</t>
  </si>
  <si>
    <t>Année du projet</t>
  </si>
  <si>
    <t>Nouveaux bancs</t>
  </si>
  <si>
    <t>O</t>
  </si>
  <si>
    <t>Panneaux solaires à l’hôtel de ville</t>
  </si>
  <si>
    <t>Nouvelle rampe de mise à l’eau</t>
  </si>
  <si>
    <t>Deuxième camion de pompiers</t>
  </si>
  <si>
    <t>Graphique – Plan non optimisé</t>
  </si>
  <si>
    <t>Infrastructures combinées</t>
  </si>
  <si>
    <t>TOTAL</t>
  </si>
  <si>
    <t>Renouvellement</t>
  </si>
  <si>
    <t>Non-renouvellement</t>
  </si>
  <si>
    <t>Exploitation et entretien</t>
  </si>
  <si>
    <t>Service de la dette</t>
  </si>
  <si>
    <t>Comprend la dette, les frais d’exploitation et d’entretien et les frais d’administration</t>
  </si>
  <si>
    <t>Revenus courants</t>
  </si>
  <si>
    <t>Inconnu</t>
  </si>
  <si>
    <t>Cette feuille est un espace réservé et un exemple.  Lorsque vous êtes prêt à créer un plan optimisé, vous pouvez supprimer cet onglet et copier le graphique « Plan optimisé » (texte, aucun lien) et l’utiliser comme point de départ.</t>
  </si>
  <si>
    <t>Feuille d’état actuel à l’échelle de la collectivité</t>
  </si>
  <si>
    <t>Cette feuille est destinée à résumer les informations pertinentes à transposer dans le document d’une page du modèle de PGA sur l’état actuel des actifs à l’échelle de la collectivité.</t>
  </si>
  <si>
    <t>Ensemble de la collectivité</t>
  </si>
  <si>
    <t>DESCRIPTION</t>
  </si>
  <si>
    <t xml:space="preserve">Les actifs de (Collectivité) fournissent des services essentiels qui soutiennent la santé, la productivité et la vitalité de la collectivité. </t>
  </si>
  <si>
    <t>GRAPHIQUE DE REMPLACEMENT</t>
  </si>
  <si>
    <t>Valeur de remplacement par type d’actifs</t>
  </si>
  <si>
    <t>Véhicules</t>
  </si>
  <si>
    <t>Correct</t>
  </si>
  <si>
    <t>Qualité de l’information</t>
  </si>
  <si>
    <t>Âge moyen</t>
  </si>
  <si>
    <t>Durée de vie restante moyenne (%)</t>
  </si>
  <si>
    <t>Coût de renouvellement annuel moyen</t>
  </si>
  <si>
    <t>Durée de vie restante moyenne</t>
  </si>
  <si>
    <t>ans</t>
  </si>
  <si>
    <t>GLOBAL</t>
  </si>
  <si>
    <t xml:space="preserve">Véhicules et équipements </t>
  </si>
  <si>
    <t xml:space="preserve">Nous comptons sur les véhicules et les équipements de la collectivité pour offrir une vaste gamme de services essentiels, allant de la distribution d’eau à la collecte des eaux usées, en passant par une longue liste d’activités d’entretien, comme la tonte des pelouses au déneigement et au déglaçage.  </t>
  </si>
  <si>
    <t>Feuille d’état actuel – Réseau de distribution d’eau</t>
  </si>
  <si>
    <t>Cette feuille est destinée à résumer les informations pertinentes à transposer dans le document d’une page du modèle de PGA sur l’état actuel des actifs du réseau de distribution d’eau.</t>
  </si>
  <si>
    <t xml:space="preserve">Le système de distribution d’eau de (Collectivité) dessert (nombre de personnes desservies) résidents et entreprises de (Collectivité).  </t>
  </si>
  <si>
    <t>INVENTAIRE DES ACTIFS</t>
  </si>
  <si>
    <t xml:space="preserve">Notre réseau de distribution d’eau se compose des éléments suivants : </t>
  </si>
  <si>
    <t xml:space="preserve">Station de pompage et réservoir </t>
  </si>
  <si>
    <t>Pompe de relèvement des eaux (réservoir)</t>
  </si>
  <si>
    <t>Station de pompage</t>
  </si>
  <si>
    <t>* Les étiquettes de données devront être ajoutées manuellement au diagramme circulaire pour toute sous-catégorie d’actifs ajoutée.</t>
  </si>
  <si>
    <t>Conduite d’eau portative</t>
  </si>
  <si>
    <t>Bornes d’incendie</t>
  </si>
  <si>
    <t>Vannes</t>
  </si>
  <si>
    <t>Vanne de raccordement de service</t>
  </si>
  <si>
    <t>Camions-citernes</t>
  </si>
  <si>
    <t>QUALITÉ DE L’INFORMATION</t>
  </si>
  <si>
    <t>Modéré</t>
  </si>
  <si>
    <t>ÉTAT MOYEN</t>
  </si>
  <si>
    <t>Bon</t>
  </si>
  <si>
    <t>ÂGE MOYEN</t>
  </si>
  <si>
    <t>DURÉE DE VIE MOYENNE RESTANTE ESTIMÉE</t>
  </si>
  <si>
    <t>COÛT DE RENOUVELLEMENT ANNUEL MOYEN</t>
  </si>
  <si>
    <t>DURÉE DE VIE RESTANTE MOYENNE</t>
  </si>
  <si>
    <t>% RETARD DE LA VALEUR TOTALE DES ACTIFS</t>
  </si>
  <si>
    <t>Feuille d’état actuel – Réseau d’égouts</t>
  </si>
  <si>
    <t>Cette feuille est destinée à résumer les informations pertinentes à transposer dans le document d’une page du modèle de PGA sur l’état actuel des actifs du réseau d’égouts.</t>
  </si>
  <si>
    <t xml:space="preserve">Le réseau d’égouts de (Collectivité) dessert (nombre de personnes desservies) résidents et entreprises de (Collectivité).  </t>
  </si>
  <si>
    <t xml:space="preserve">Notre réseau d’égouts se compose des éléments suivants : </t>
  </si>
  <si>
    <t>Trous d’homme</t>
  </si>
  <si>
    <t>Conduites de refoulement</t>
  </si>
  <si>
    <t>Usine de traitement</t>
  </si>
  <si>
    <t>Camions d’égout</t>
  </si>
  <si>
    <t>Feuille d’état actuel – Routes et drainage</t>
  </si>
  <si>
    <t>Cette feuille est destinée à résumer les informations pertinentes à transposer dans le document d’une page du modèle de PGA sur l’état actuel des actifs liés aux routes et au drainage.</t>
  </si>
  <si>
    <t>Les routes de (Collectivité) fournissent des services essentiels pour relier les résidents, les entreprises et les visiteurs dans l’ensemble de notre collectivité.  Nos réseaux de trottoirs et de sentiers sont d’importants actifs en matière de mobilité et de loisirs et contribuent à l’accessibilité et au dynamisme de notre collectivité.  Nos infrastructures de drainage protègent la collectivité contre l’érosion, les inondations et les eaux de ruissellement contaminées lors des événements pluvieux, ainsi que contre le risque de formation de glace en raison de l’accumulation d’eau.</t>
  </si>
  <si>
    <t xml:space="preserve">Notre réseau routier se compose des éléments suivants* : </t>
  </si>
  <si>
    <t>km</t>
  </si>
  <si>
    <t>Coût de remplacement par type d’actifs</t>
  </si>
  <si>
    <t>Trottoirs</t>
  </si>
  <si>
    <t>Lampadaires</t>
  </si>
  <si>
    <t>Fossés</t>
  </si>
  <si>
    <t>Bassins d’eaux pluviales</t>
  </si>
  <si>
    <t>Feuille d’état actuel – Bâtiments</t>
  </si>
  <si>
    <t>Cette feuille est destinée à résumer les informations pertinentes à transposer dans le document d’une page du modèle de PGA sur l’état actuel des actifs des bâtiments.</t>
  </si>
  <si>
    <r>
      <rPr>
        <sz val="10"/>
        <color theme="0"/>
        <rFont val="Arial"/>
        <family val="2"/>
      </rPr>
      <t>Les bâtiments et les installations de (Collectivité) permettent la prestation de services communautaires essentiels, de la protection contre les incendies aux services sociaux et aux loisirs.</t>
    </r>
    <r>
      <rPr>
        <sz val="10"/>
        <color theme="0"/>
        <rFont val="Arial"/>
        <family val="2"/>
      </rPr>
      <t xml:space="preserve">  </t>
    </r>
    <r>
      <rPr>
        <sz val="10"/>
        <color theme="0"/>
        <rFont val="Arial"/>
        <family val="2"/>
      </rPr>
      <t>Ces bâtiments desservent les résidents et les entreprises de la collectivité et des régions rurales et avoisinantes.</t>
    </r>
    <r>
      <rPr>
        <sz val="10"/>
        <color theme="0"/>
        <rFont val="Arial"/>
        <family val="2"/>
      </rPr>
      <t xml:space="preserve">  </t>
    </r>
  </si>
  <si>
    <t xml:space="preserve">Les actifs liés à nos bâtiments et à nos installations comprennent : </t>
  </si>
  <si>
    <t>Bibliothèque</t>
  </si>
  <si>
    <t>Atelier d’entretien des travaux publics</t>
  </si>
  <si>
    <t>Garage et postes de ravitaillement en essence</t>
  </si>
  <si>
    <t>Abris de stockage</t>
  </si>
  <si>
    <t>Infrastructures de TI</t>
  </si>
  <si>
    <t>Installations de cimetière</t>
  </si>
  <si>
    <t>Feuille d’état actuel – Loisirs</t>
  </si>
  <si>
    <t>Cette feuille est destinée à résumer les informations pertinentes à transposer dans le document d’une page du modèle de PGA sur l’état actuel des actifs en matière de loisirs.</t>
  </si>
  <si>
    <t xml:space="preserve">Il est important pour la santé et la culture des membres de notre collectivité de rester actif et de sortir.  Les actifs en matière de loisir de la (Communauté) comprennent des terrains de jeu, des patinoires, des parcs et des cimetières (mettre à jour si nécessaire).  </t>
  </si>
  <si>
    <t xml:space="preserve">Nos actifs en matière de loisirs sont les suivants : </t>
  </si>
  <si>
    <t>Terrains de jeux</t>
  </si>
  <si>
    <t>Patinoire extérieure</t>
  </si>
  <si>
    <t>Circuit de course</t>
  </si>
  <si>
    <t>Piste de course</t>
  </si>
  <si>
    <t>Cimetière</t>
  </si>
  <si>
    <t>Décorations des Fêtes</t>
  </si>
  <si>
    <t>Sentiers</t>
  </si>
  <si>
    <t>Poubelles</t>
  </si>
  <si>
    <t>Autre</t>
  </si>
  <si>
    <t>Feuille d’état actuel – Véhicules</t>
  </si>
  <si>
    <t>Cette feuille est destinée à résumer les informations pertinentes à transposer dans le document d’une page du modèle de PGA sur l’état actuel des actifs liés aux véhicules.</t>
  </si>
  <si>
    <t>Nous comptons sur les véhicules de la collectivité pour offrir une vaste gamme de services essentiels, comme le transport du personnel et de petites marchandises.</t>
  </si>
  <si>
    <t xml:space="preserve">Nos actifs liés aux véhicules comprennent : </t>
  </si>
  <si>
    <t>VTT</t>
  </si>
  <si>
    <t>Motoneiges</t>
  </si>
  <si>
    <t>Feuille d’état actuel – Équipements mobiles lourds</t>
  </si>
  <si>
    <t>Cette feuille est destinée à résumer les informations pertinentes à transposer dans le document d’une page du modèle de PGA sur l’état actuel des actifs liés aux équipements mobiles lourds.</t>
  </si>
  <si>
    <t xml:space="preserve">Nous comptons sur les équipements mobiles lourds et les véhicules de la collectivité pour offrir une vaste gamme de services essentiels, allant de la distribution d’eau à la collecte des eaux usées, en passant par une longue liste d’activités d’entretien, comme la tonte des pelouses au déneigement et au déglaçage.  </t>
  </si>
  <si>
    <t>Ambulance</t>
  </si>
  <si>
    <t>Génératrice portative</t>
  </si>
  <si>
    <t>Pompe portable</t>
  </si>
  <si>
    <t>Remorques</t>
  </si>
  <si>
    <t>Tracteurs et tondeuses</t>
  </si>
  <si>
    <t>Excavatrices</t>
  </si>
  <si>
    <t>Inconnue</t>
  </si>
  <si>
    <t>Exemples d’actifs/Sous-catégories</t>
  </si>
  <si>
    <t>Réservoirs, stations de pompage, conduites d’eau maîtresses, conduites d’eau portatives, bornes d’incendie, camions-citernes</t>
  </si>
  <si>
    <r>
      <rPr>
        <sz val="10"/>
        <color theme="1"/>
        <rFont val="Arial"/>
        <family val="2"/>
      </rPr>
      <t>Égouts</t>
    </r>
    <r>
      <rPr>
        <sz val="8"/>
        <color theme="1"/>
        <rFont val="Arial"/>
        <family val="2"/>
      </rPr>
      <t>  </t>
    </r>
  </si>
  <si>
    <t>Stations d’épuration des eaux usées, conduites d’égout, trous d’homme, camions à réservoir aspirateur</t>
  </si>
  <si>
    <t>Routes asphaltées, routes de gravier, routes de terre, trottoirs, lampadaires, fossés, ponceaux, bassins de rétention</t>
  </si>
  <si>
    <t xml:space="preserve">Hôtel de ville, bibliothèque, centre communautaire, installations de cimetière, centre de transfert de déchets, caserne de pompiers, bâtiments utilisés par le service des travaux publics, garages pour la maintenance et hangars de stockage  </t>
  </si>
  <si>
    <t>* Comprend les éléments connexes aux bâtiments, comme l’aménagement paysager et le stationnement</t>
  </si>
  <si>
    <t>Centres de loisirs, piscines intérieures, pistes d’athlétisme, piscines ou patinoires extérieures, terrains de sports (baseball, soccer, balle), terrains de jeux, parcs, jardins, rampes de mise à l’eau, pistes de course</t>
  </si>
  <si>
    <t>Voitures, camions et petits équipements tels que tondeuses et zambonis</t>
  </si>
  <si>
    <t>Équipements lourds</t>
  </si>
  <si>
    <r>
      <rPr>
        <sz val="10"/>
        <color theme="1"/>
        <rFont val="Arial"/>
        <family val="2"/>
      </rPr>
      <t>Camions à ordures, excavatrices, chasse-neige</t>
    </r>
    <r>
      <rPr>
        <sz val="8"/>
        <color theme="1"/>
        <rFont val="Arial"/>
        <family val="2"/>
      </rPr>
      <t> </t>
    </r>
  </si>
  <si>
    <r>
      <rPr>
        <b/>
        <sz val="10"/>
        <color theme="1"/>
        <rFont val="Arial"/>
        <family val="2"/>
      </rPr>
      <t>Tableau 1 :</t>
    </r>
    <r>
      <rPr>
        <b/>
        <sz val="10"/>
        <color theme="1"/>
        <rFont val="Arial"/>
        <family val="2"/>
      </rPr>
      <t xml:space="preserve"> </t>
    </r>
    <r>
      <rPr>
        <b/>
        <sz val="10"/>
        <color theme="1"/>
        <rFont val="Arial"/>
        <family val="2"/>
      </rPr>
      <t>Principaux enjeux</t>
    </r>
    <r>
      <rPr>
        <sz val="10"/>
        <color theme="1"/>
        <rFont val="Arial"/>
        <family val="2"/>
      </rPr>
      <t xml:space="preserve"> – Un exemple de l’</t>
    </r>
    <r>
      <rPr>
        <b/>
        <sz val="10"/>
        <color theme="1"/>
        <rFont val="Arial"/>
        <family val="2"/>
      </rPr>
      <t>état actuel des actifs pour un enjeu principal</t>
    </r>
    <r>
      <rPr>
        <sz val="10"/>
        <color theme="1"/>
        <rFont val="Arial"/>
        <family val="2"/>
      </rPr>
      <t xml:space="preserve"> pour une collectivité hypothétique est présenté ci-dessous.</t>
    </r>
  </si>
  <si>
    <t>Enjeu (point)</t>
  </si>
  <si>
    <t>Description</t>
  </si>
  <si>
    <t>Qualité des données</t>
  </si>
  <si>
    <t>Toutes les catégories d’actifs pour lesquels il manque des informations essentielles (p. ex. emplacement, attributs, coût historique, évaluation de l’état).
Quelques écarts entre NORCIX et l’évaluation de 2018 du MAMC pour les coûts de remplacement de certains véhicules et équipements.</t>
  </si>
  <si>
    <t>État des actifs</t>
  </si>
  <si>
    <t>L’état de tous les actifs est inconnu.</t>
  </si>
  <si>
    <t>Les actifs devront être renouvelés au cours des 25 prochaines années.  Certains actifs importants des réseaux d’aqueduc et d’égout ont déjà dépassé leur durée de vie prévue et pourraient devoir être renouvelés à court terme.</t>
  </si>
  <si>
    <r>
      <rPr>
        <b/>
        <sz val="10"/>
        <color theme="1"/>
        <rFont val="Arial"/>
        <family val="2"/>
      </rPr>
      <t>Tableau 2 :</t>
    </r>
    <r>
      <rPr>
        <b/>
        <sz val="10"/>
        <color theme="1"/>
        <rFont val="Arial"/>
        <family val="2"/>
      </rPr>
      <t xml:space="preserve"> </t>
    </r>
    <r>
      <rPr>
        <sz val="10"/>
        <color theme="1"/>
        <rFont val="Arial"/>
        <family val="2"/>
      </rPr>
      <t>Un exemple d’</t>
    </r>
    <r>
      <rPr>
        <b/>
        <sz val="10"/>
        <color theme="1"/>
        <rFont val="Arial"/>
        <family val="2"/>
      </rPr>
      <t>engagements et de rendement en matière de niveaux de service</t>
    </r>
    <r>
      <rPr>
        <sz val="10"/>
        <color theme="1"/>
        <rFont val="Arial"/>
        <family val="2"/>
      </rPr>
      <t xml:space="preserve"> dans le PGA est présenté ci-dessous pour une collectivité hypothétique.</t>
    </r>
    <r>
      <rPr>
        <sz val="10"/>
        <color theme="1"/>
        <rFont val="Arial"/>
        <family val="2"/>
      </rPr>
      <t xml:space="preserve"> </t>
    </r>
  </si>
  <si>
    <t>Engagement à l’égard du niveau de service</t>
  </si>
  <si>
    <t>Type</t>
  </si>
  <si>
    <t>Référence</t>
  </si>
  <si>
    <t>Rendement actuel</t>
  </si>
  <si>
    <t>De l’eau potable est acheminée par camion à tous les résidents trois fois par semaine.</t>
  </si>
  <si>
    <t>Non réglementaire</t>
  </si>
  <si>
    <t>PCO</t>
  </si>
  <si>
    <t>Atteint</t>
  </si>
  <si>
    <t xml:space="preserve">Égouts </t>
  </si>
  <si>
    <t>Les effluents traités ne dépassent pas les paramètres des objectifs de qualité des effluents municipaux.</t>
  </si>
  <si>
    <t>Réglementaire</t>
  </si>
  <si>
    <t>Offices des terres et des eaux, permis de rejet des déchets</t>
  </si>
  <si>
    <t>Non atteint</t>
  </si>
  <si>
    <t>Quatre-vingts pour cent des trottoirs sont accessibles aux piétons et aux personnes qui utilisent des poussettes, des fauteuils roulants et d’autres aides à la mobilité tout au long de l’année.</t>
  </si>
  <si>
    <t>Plan directeur pour les transports</t>
  </si>
  <si>
    <r>
      <rPr>
        <b/>
        <sz val="10"/>
        <color theme="1"/>
        <rFont val="Arial"/>
        <family val="2"/>
      </rPr>
      <t>Tableau 3 :</t>
    </r>
    <r>
      <rPr>
        <b/>
        <sz val="10"/>
        <color theme="1"/>
        <rFont val="Arial"/>
        <family val="2"/>
      </rPr>
      <t xml:space="preserve"> </t>
    </r>
    <r>
      <rPr>
        <b/>
        <sz val="10"/>
        <color theme="1"/>
        <rFont val="Arial"/>
        <family val="2"/>
      </rPr>
      <t>Principaux enjeux</t>
    </r>
    <r>
      <rPr>
        <sz val="10"/>
        <color theme="1"/>
        <rFont val="Arial"/>
        <family val="2"/>
      </rPr>
      <t xml:space="preserve"> – Un exemple de </t>
    </r>
    <r>
      <rPr>
        <b/>
        <sz val="10"/>
        <color theme="1"/>
        <rFont val="Arial"/>
        <family val="2"/>
      </rPr>
      <t>niveaux de service</t>
    </r>
    <r>
      <rPr>
        <sz val="10"/>
        <color theme="1"/>
        <rFont val="Arial"/>
        <family val="2"/>
      </rPr>
      <t xml:space="preserve"> pour une collectivité hypothétique est présenté ci-dessous.</t>
    </r>
  </si>
  <si>
    <t>Définition du niveau de service</t>
  </si>
  <si>
    <t>Les niveaux de service officiels n’ont pas été établis.  Les objectifs de prestation de services sont extrapolés à partir du document du MAMC, Water and Sewage Facilities, Capital Programs: Standards and Criteria (juillet 1993) pour atteindre un minimum de 90 litres par habitant par jour, avec distribution régulière d’eau, en plus de la protection contre les incendies.</t>
  </si>
  <si>
    <t>Écarts de rendement réglementaires</t>
  </si>
  <si>
    <t>Le réseau d’égouts ne répond pas aux objectifs des paramètres de qualité des effluents pour le rejet des eaux usées municipales.  Les niveaux d’huiles et de graisses, de matières en suspension et du pH dépassent régulièrement les limites de rejet permises.</t>
  </si>
  <si>
    <t>Écarts de rendement non réglementaires</t>
  </si>
  <si>
    <t>Les trottoirs respectent les niveaux de service quant à l’accessibilité, sauf pendant les mois d’hiver, lorsque la neige et la glace s’accumulent et obstruent souvent les déplacements des piétons.  Les déplacements sont alors particulièrement difficiles pour les personnes qui utilisent un fauteuil roulant ou d’autres aides à la mobilité.</t>
  </si>
  <si>
    <t>Tableau 4 : Actifs hautement critiques</t>
  </si>
  <si>
    <t>Actif critique</t>
  </si>
  <si>
    <t>Description de la criticité</t>
  </si>
  <si>
    <t>(nom de l’actif)</t>
  </si>
  <si>
    <t xml:space="preserve">Le seul étang d’épuration de la collectivité traite toutes les eaux usées avant leur rejet dans la rivière afin de protéger la santé du public et l’environnement et de répondre aux exigences réglementaires. </t>
  </si>
  <si>
    <t>Routes et drainage – rue principale</t>
  </si>
  <si>
    <t>La rue principale est le carrefour commercial de la collectivité.</t>
  </si>
  <si>
    <t>Négligeable</t>
  </si>
  <si>
    <t>Important</t>
  </si>
  <si>
    <t>Rare</t>
  </si>
  <si>
    <t>Faible</t>
  </si>
  <si>
    <t>Moyen</t>
  </si>
  <si>
    <t>Moyennement probable</t>
  </si>
  <si>
    <t>Élevé</t>
  </si>
  <si>
    <t>Très probable</t>
  </si>
  <si>
    <t>Que peut-il se produire?</t>
  </si>
  <si>
    <t>Actifs touchés</t>
  </si>
  <si>
    <t>Mesures de contrôles en place (réduire au minimum et atténuer les risques)</t>
  </si>
  <si>
    <t>VRAISEMBLANCE</t>
  </si>
  <si>
    <t xml:space="preserve">Conséquence </t>
  </si>
  <si>
    <t>SCORE DE RISQUE GLOBAL</t>
  </si>
  <si>
    <t>Santé et sécurité publique</t>
  </si>
  <si>
    <t>Pertes financières</t>
  </si>
  <si>
    <t>Interruption et perte de service</t>
  </si>
  <si>
    <t>Action juridique ou réglementaire</t>
  </si>
  <si>
    <t>CONSÉQUENCE LA PLUS GRAVE</t>
  </si>
  <si>
    <t>Séisme</t>
  </si>
  <si>
    <t>Bâtiments, escaliers et rampes</t>
  </si>
  <si>
    <t>Aucune n’a été relevée</t>
  </si>
  <si>
    <t>Rupture de versant</t>
  </si>
  <si>
    <t>Escaliers et rampes</t>
  </si>
  <si>
    <t>Risques climatiques</t>
  </si>
  <si>
    <t>Incendie</t>
  </si>
  <si>
    <t>Tous les actifs</t>
  </si>
  <si>
    <t>Communications</t>
  </si>
  <si>
    <t>Actes de tiers</t>
  </si>
  <si>
    <t>Escaliers et rampes, bâtiments, clôtures hautes</t>
  </si>
  <si>
    <t>Défaillance des actifs</t>
  </si>
  <si>
    <t>Escaliers et rampes, bâtiments</t>
  </si>
  <si>
    <t>Maintenance corrective</t>
  </si>
  <si>
    <r>
      <rPr>
        <b/>
        <sz val="10"/>
        <color theme="1"/>
        <rFont val="Arial"/>
        <family val="2"/>
      </rPr>
      <t>Tableau 5 :</t>
    </r>
    <r>
      <rPr>
        <b/>
        <sz val="10"/>
        <color theme="1"/>
        <rFont val="Arial"/>
        <family val="2"/>
      </rPr>
      <t xml:space="preserve"> </t>
    </r>
    <r>
      <rPr>
        <b/>
        <sz val="10"/>
        <color theme="1"/>
        <rFont val="Arial"/>
        <family val="2"/>
      </rPr>
      <t>Principaux enjeux</t>
    </r>
    <r>
      <rPr>
        <sz val="10"/>
        <color theme="1"/>
        <rFont val="Arial"/>
        <family val="2"/>
      </rPr>
      <t xml:space="preserve"> – Un exemple d’</t>
    </r>
    <r>
      <rPr>
        <b/>
        <sz val="10"/>
        <color theme="1"/>
        <rFont val="Arial"/>
        <family val="2"/>
      </rPr>
      <t>évaluation des risques (moyens, élevés)</t>
    </r>
    <r>
      <rPr>
        <sz val="10"/>
        <color theme="1"/>
        <rFont val="Arial"/>
        <family val="2"/>
      </rPr>
      <t xml:space="preserve"> pour une collectivité hypothétique est présenté dans le tableau ci-dessous.</t>
    </r>
    <r>
      <rPr>
        <sz val="10"/>
        <color theme="1"/>
        <rFont val="Arial"/>
        <family val="2"/>
      </rPr>
      <t xml:space="preserve"> </t>
    </r>
  </si>
  <si>
    <t>Événement</t>
  </si>
  <si>
    <t>Actif(s) touché(s)</t>
  </si>
  <si>
    <t>Cote de risque</t>
  </si>
  <si>
    <t>Feu de forêt – fumée</t>
  </si>
  <si>
    <t>Bâtiments de la collectivité, en particulier le centre de santé</t>
  </si>
  <si>
    <t>Aéroport</t>
  </si>
  <si>
    <t>Feu de forêt – flammes</t>
  </si>
  <si>
    <t>Accès principal à la ville par l’autoroute</t>
  </si>
  <si>
    <t>Inondation – débordement de ponceau</t>
  </si>
  <si>
    <r>
      <t>Intersection de la 1</t>
    </r>
    <r>
      <rPr>
        <vertAlign val="superscript"/>
        <sz val="10"/>
        <color theme="1"/>
        <rFont val="Arial"/>
        <family val="2"/>
      </rPr>
      <t>re</t>
    </r>
    <r>
      <rPr>
        <sz val="10"/>
        <color theme="1"/>
        <rFont val="Arial"/>
        <family val="2"/>
      </rPr>
      <t> avenue et de la rue principale</t>
    </r>
  </si>
  <si>
    <t xml:space="preserve">Tableau 6 : Résumé des principaux enjeux prioritaires </t>
  </si>
  <si>
    <t>Description de la priorité</t>
  </si>
  <si>
    <t>Priorité</t>
  </si>
  <si>
    <t>2,1 </t>
  </si>
  <si>
    <t>Il manque des informations essentielles dans toutes les catégories d’actifs (p. ex. emplacement, attributs, coût historique, évaluation de l’état).</t>
  </si>
  <si>
    <r>
      <rPr>
        <sz val="10"/>
        <color theme="1"/>
        <rFont val="Arial"/>
        <family val="2"/>
      </rPr>
      <t>Tous les actifs devront être renouvelés au cours des 25 prochaines années.</t>
    </r>
    <r>
      <rPr>
        <sz val="10"/>
        <color theme="1"/>
        <rFont val="Arial"/>
        <family val="2"/>
      </rPr>
      <t xml:space="preserve"> </t>
    </r>
  </si>
  <si>
    <t>Le réseau d’égouts ne répond pas aux exigences réglementaires en matière de rejet.</t>
  </si>
  <si>
    <t>Les trottoirs ne sont pas déblayés régulièrement pendant les mois d’hiver.</t>
  </si>
  <si>
    <t xml:space="preserve">Risque élevé de défaillance – camion-citerne </t>
  </si>
  <si>
    <t xml:space="preserve">Un nouveau camion-citerne est nécessaire pour assurer la redondance. </t>
  </si>
  <si>
    <t>Conséquence catastrophique – étang d’épuration</t>
  </si>
  <si>
    <t xml:space="preserve">L’étang d’épuration est un actif critique qui pourrait avoir de graves conséquences sur l’environnement en cas de débordement des effluents dans la rivière adjacente lors d’une tempête de récurrence de 200 ans (faible probabilité).  </t>
  </si>
  <si>
    <t>Remarques :</t>
  </si>
  <si>
    <t xml:space="preserve">1. Les principaux enjeux présentés dans ce tableau comprennent seulement ceux que le personnel considère comme prioritaires.  Tous les principaux enjeux identifiés aux sections 2, 3 et 4 ne sont pas présentés ici. </t>
  </si>
  <si>
    <t xml:space="preserve">Tableau 7 : Options pour s’attaquer aux principaux enjeux </t>
  </si>
  <si>
    <t>Type de projet</t>
  </si>
  <si>
    <t>Calendrier</t>
  </si>
  <si>
    <t>Coûts</t>
  </si>
  <si>
    <t>Analyse détaillée des lacunes et mise à jour de l’inventaire – infrastructures linéaires</t>
  </si>
  <si>
    <t>Réaliser une étude pour cerner et combler les lacunes en matière d’information pour les actifs liés à l’eau, aux égouts, aux routes et au drainage</t>
  </si>
  <si>
    <t>$</t>
  </si>
  <si>
    <t>Renouvellement des actifs</t>
  </si>
  <si>
    <t>Renouveler les actifs sur la base de leur durée de vie afin de respecter les niveaux de service existants</t>
  </si>
  <si>
    <t>En cours</t>
  </si>
  <si>
    <t>$$$$</t>
  </si>
  <si>
    <t>Plan de gestion des effluents d’eaux usées municipales</t>
  </si>
  <si>
    <t>Élaborer un plan de gestion des effluents d’eaux usées municipales comprenant la définition des niveaux de service et l’examen du dimensionnement et de la possibilité de rejet en milieu terrestre ou humide plutôt que directement dans les eaux réceptrices de l’exutoire de la rivière.</t>
  </si>
  <si>
    <t>Tableau 8 : Revenus annuels actuels</t>
  </si>
  <si>
    <r>
      <rPr>
        <b/>
        <sz val="10"/>
        <color theme="0"/>
        <rFont val="Arial"/>
        <family val="2"/>
      </rPr>
      <t>Sources de revenus¹</t>
    </r>
  </si>
  <si>
    <t>Revenu annuel</t>
  </si>
  <si>
    <t xml:space="preserve">Revenus autonomes </t>
  </si>
  <si>
    <t>Revenus généraux</t>
  </si>
  <si>
    <t>Revenus provenant des services d’aqueduc</t>
  </si>
  <si>
    <t>Revenus provenant des services d’égouts</t>
  </si>
  <si>
    <t>Financement des infrastructures publiques des collectivités</t>
  </si>
  <si>
    <t>Immobilisations</t>
  </si>
  <si>
    <t>Sous-total</t>
  </si>
  <si>
    <t>1. Plus précisément, les revenus disponibles pour les travaux d’immobilisations ainsi que pour l’administration, l’exploitation et l’entretien des infrastructures.</t>
  </si>
  <si>
    <t xml:space="preserve">Tableau 9 : Coûts d’exploitation et d’entretien </t>
  </si>
  <si>
    <t>Catégorie de coûts</t>
  </si>
  <si>
    <t>Coûts estimés d’exploitation et d’entretien</t>
  </si>
  <si>
    <t>(année 5 – p. ex. 2014)</t>
  </si>
  <si>
    <t>(année 4 – p. ex. 2015)</t>
  </si>
  <si>
    <t>(année 3 – p. ex. 2016)</t>
  </si>
  <si>
    <t>(année 2 – p. ex. 2017)</t>
  </si>
  <si>
    <t>(année 2 – p. ex. 2018)</t>
  </si>
  <si>
    <t>Moyenne</t>
  </si>
  <si>
    <t>Salaires et avantages sociaux</t>
  </si>
  <si>
    <t>Utilisation des équipements</t>
  </si>
  <si>
    <t>Services publics</t>
  </si>
  <si>
    <t>Matériel et fournitures</t>
  </si>
  <si>
    <t>Services contractuels</t>
  </si>
  <si>
    <t>1. </t>
  </si>
  <si>
    <t xml:space="preserve">Tableau 10 : Programme de renouvellement annualisé </t>
  </si>
  <si>
    <t>Coût de remplacement sur 25 ans</t>
  </si>
  <si>
    <t xml:space="preserve">Coût annualisé sur 25 ans </t>
  </si>
  <si>
    <t>Coût total de remplacement</t>
  </si>
  <si>
    <t xml:space="preserve">Coût annualisé sur l’espérance de vie </t>
  </si>
  <si>
    <t>Sous-totaux</t>
  </si>
  <si>
    <t xml:space="preserve">Remarques : </t>
  </si>
  <si>
    <t xml:space="preserve">1. Les actifs dont la date d’installation ou les coûts de remplacement sont manquants ne sont pas inclus. </t>
  </si>
  <si>
    <t xml:space="preserve">Tableau 11 : Coûts de non-renouvellement prévus </t>
  </si>
  <si>
    <t>Coût total sur 25 ans</t>
  </si>
  <si>
    <t xml:space="preserve">Tableau 12 : Sommaire des dépenses nécessaires estimées </t>
  </si>
  <si>
    <t>Exigence</t>
  </si>
  <si>
    <t>Annuellement</t>
  </si>
  <si>
    <t>Revenus annuels actuels</t>
  </si>
  <si>
    <t>Revenus autonomes</t>
  </si>
  <si>
    <t>Dépenses annuelles prévues</t>
  </si>
  <si>
    <t>Service de la dette existante</t>
  </si>
  <si>
    <t>Renouvellement (annualisé)</t>
  </si>
  <si>
    <t>Non-renouvellement (annualisé)</t>
  </si>
  <si>
    <t>Surplus (déficit)</t>
  </si>
  <si>
    <t xml:space="preserve">     1.  Revenus suffisants jusqu’en 2022, où le déficit initial est dû à l’insuffisance de fonds pour le renouvellement de l’aréna.</t>
  </si>
  <si>
    <t xml:space="preserve">Tableau 13 : Mesures d’optimisation </t>
  </si>
  <si>
    <t>Mesure</t>
  </si>
  <si>
    <t>État</t>
  </si>
  <si>
    <t>Répercussions</t>
  </si>
  <si>
    <t>Acceptation des risques</t>
  </si>
  <si>
    <t>Augmenter l’acceptation des risques pour tous les actifs non critiques (enjeu 2.4)</t>
  </si>
  <si>
    <t>Retarder les projets de renouvellement de tous les actifs non critiques jusqu’à −25 % de leur durée de vie restante (c.-à-d. 25 % de retard pour le remplacement).</t>
  </si>
  <si>
    <t>S.O.</t>
  </si>
  <si>
    <t>Gestion de l’entretien</t>
  </si>
  <si>
    <t>Explorer de nouveaux matériaux pour la réparation de la chaussée</t>
  </si>
  <si>
    <t>S’il est couronné de succès, ce projet pilote permettra au personnel d’entretenir de manière plus rentable notre réseau routier actuel, car les besoins en matière d’entretien diminueront.</t>
  </si>
  <si>
    <t>Ajustement des niveaux de service</t>
  </si>
  <si>
    <t>Réduire le niveau de service pour les routes et le drainage (enjeu 3.3)</t>
  </si>
  <si>
    <t>Ajuster le délai d’intervention acceptable en cas d’obstruction des trottoirs dans les rues secondaires pendant les mois d’hiver.</t>
  </si>
  <si>
    <t>Ajusté</t>
  </si>
  <si>
    <t>Réunion publique sur le niveau de service – actifs non critiques (enjeu 2.4)</t>
  </si>
  <si>
    <t>Tenir une réunion publique pour fournir de l’information sur les niveaux de service existants, en mettant l’accent sur la décision de la collectivité d’exploiter les actifs non critiques jusqu’à −50 % de leur durée de vie restante.</t>
  </si>
  <si>
    <t>Réunion publique sur le niveau de service – accessibilité des trottoirs (enjeu 3.3)</t>
  </si>
  <si>
    <t>Organiser une réunion publique pour fournir de l’information sur les niveaux de service existants, en mettant l’accent sur la manière de résoudre les problèmes d’accessibilité des trottoirs dans l’ensemble de la collectivité pendant les mois d’hiver et en considérant l’adoption de règlements obligeant les entreprises et les résidents de la collectivité à dégager la neige, la glace et les autres obstacles.</t>
  </si>
  <si>
    <t>Prolongation des calendriers</t>
  </si>
  <si>
    <t>Évaluation de l’état (enjeu 2.1)</t>
  </si>
  <si>
    <t>Pour tous les actifs, adapter les délais de renouvellement pour refléter l’état réel, plutôt que les estimations sur la durée de vie restante.</t>
  </si>
  <si>
    <t>Négocier un permis de dépassement temporaire pour atteindre les objectifs des paramètres de qualité des effluents (enjeu 3.3)</t>
  </si>
  <si>
    <t>Les paramètres de qualité des effluents de l’étang d’épuration ont été négociés afin de laisser le temps de terminer une étude visant à examiner et à améliorer cet actif critique.</t>
  </si>
  <si>
    <t>Renouvellement échelonné des routes principales et des services publics (infrastructures enfouies et passe-canalisation antifroid) (enjeu 2.4)</t>
  </si>
  <si>
    <t>Terminer le renouvellement des composantes des infrastructures linéaires (p. ex. eau, égouts, routes et drainage) sur une base continue afin de répartir les dépenses au fil du temps et de synchroniser les travaux relatifs aux infrastructures enfouies et aux passe-canalisations antifroids (le long des corridors routiers) avec les projets de renouvellement des routes.</t>
  </si>
  <si>
    <t>Aucune répercussion nette</t>
  </si>
  <si>
    <t>Bien que cela ne réduise pas le coût total du programme de renouvellement, cela rend les dépenses plus faciles à gérer.</t>
  </si>
  <si>
    <t>Changement de portée</t>
  </si>
  <si>
    <t>Utilisation de la dette ou des réserves</t>
  </si>
  <si>
    <t>Demander un prêt pour l’achat d’un camion-citerne auxiliaire (enjeu 4.1)</t>
  </si>
  <si>
    <t>Déjà inclus dans le plan financier.  Cela nous permet de réduire les conséquences si notre camion-citerne actuel (et très ancien) devait cesser de fonctionner.  Les coûts seront répartis sur une période de 10 ans.</t>
  </si>
  <si>
    <t>Effectué</t>
  </si>
  <si>
    <t>Autres sources de revenus</t>
  </si>
  <si>
    <t>Subventions pour la gestion des effluents d’eaux usées municipales (enjeux 3.4 et 4.2)</t>
  </si>
  <si>
    <t>Obtenir une subvention pour étudier et améliorer l’étang d’épuration, qui est un actif critique pour la collectivité.</t>
  </si>
  <si>
    <t>En attente d’attribution</t>
  </si>
  <si>
    <r>
      <rPr>
        <b/>
        <sz val="10"/>
        <color rgb="FFFFFFFF"/>
        <rFont val="Arial"/>
        <family val="2"/>
      </rPr>
      <t>Les nouvelles technologies peuvent également être utilisées comme stratégie d’optimisation.</t>
    </r>
    <r>
      <rPr>
        <b/>
        <sz val="10"/>
        <color rgb="FFFFFFFF"/>
        <rFont val="Arial"/>
        <family val="2"/>
      </rPr>
      <t xml:space="preserve">  
</t>
    </r>
    <r>
      <rPr>
        <sz val="10"/>
        <color rgb="FFFFFFFF"/>
        <rFont val="Arial"/>
        <family val="2"/>
      </rPr>
      <t>Un exemple pourrait être d’installer des panneaux solaires et des systèmes de stockage de l’énergie pour compenser la consommation de diesel pendant les mois d’été.</t>
    </r>
  </si>
  <si>
    <t xml:space="preserve">Tableau 14 : Sommaire des dépenses nécessaires optimisées </t>
  </si>
  <si>
    <t>1.  </t>
  </si>
  <si>
    <t>Lable</t>
  </si>
  <si>
    <t>Lables</t>
  </si>
  <si>
    <t>Labels</t>
  </si>
  <si>
    <t>Cond. Assess.</t>
  </si>
  <si>
    <t>Unknown</t>
  </si>
  <si>
    <t>Water</t>
  </si>
  <si>
    <t>Sewer</t>
  </si>
  <si>
    <t>Roads_and_Drainage</t>
  </si>
  <si>
    <t>Heavy_Mobile_Equipment</t>
  </si>
  <si>
    <t>Buildings</t>
  </si>
  <si>
    <t>Recreation</t>
  </si>
  <si>
    <t xml:space="preserve">Vehicles </t>
  </si>
  <si>
    <t>L/Q</t>
  </si>
  <si>
    <t>Age*Cost</t>
  </si>
  <si>
    <t>Remaining Life*Cost</t>
  </si>
  <si>
    <t>%Remaining*Cost</t>
  </si>
  <si>
    <t>km</t>
  </si>
  <si>
    <t>Historical Cost/Purchase Cost</t>
  </si>
  <si>
    <t xml:space="preserve">Code d’identification unique qui permet de distinguer clairement un actif d’un autre. Cet identifiant peut être utilisé pour relier les informations de la base de données à d’autres plateformes de données, comme le SIG ou les logiciels de gestion des actifs, le grand livre financier et les rapports sur les immobilisations corporelles. L’identifiant d’un actif peut comprendre un ensemble de lettres et de chiffres. La plupart des collectivités ont leur propre système de codage des actifs. </t>
  </si>
  <si>
    <t>Catégorie d’actifs qui sont mesurés ou positionnés en longueur. Il s’agit par exemple des conduites d’eau, des conduites d’égouts, des lignes électriques, des routes et des sentiers. Les actifs situés le long de tels actifs sont également considérés comme des actifs linéaires (p. ex. lampadaires, poubelles).</t>
  </si>
  <si>
    <t>Regroupements principaux des actifs qu’une collectivité possède et exploite, généralement organisés par système ou service (les catégories typiques comprennent l’eau, les égouts, les routes et le drainage, les déchets solides, les bâtiments, les véhicules et les loisirs). Les informations peuvent être résumées en fonction de chaque catégorie (classe).</t>
  </si>
  <si>
    <t>Sous-groupe d’actifs permettant un deuxième niveau de détails pour une catégorie d’actifs. Les informations peuvent également être résumées en fonction de chaque sous-catégorie (sous-classe).</t>
  </si>
  <si>
    <t>Les véhicules et les équipements appartenant à la collectivité sont généralement affectés à l’usage d’un service particulier de l’organisation. L’identification du service responsable peut également fournir une indication sur l’endroit où l’on peut trouver de plus amples informations sur cet actif. Ce champ ne concerne que les véhicules et les équipements.</t>
  </si>
  <si>
    <t xml:space="preserve">Détails sur l’endroit où un actif est situé dans la collectivité (c.-à-d. son adresse ou ses coordonnées). Pour les véhicules et les équipements, utilisez l’adresse de l’endroit où le bien est entreposé. </t>
  </si>
  <si>
    <t>Fonds nécessaires si un actif devait être renouvelé ou remplacé, en dollars d’aujourd’hui. Il s’agit généralement d’une valeur calculée en fonction de tableaux de taux unitaires ou d’estimations indicatives, à moins qu’une collectivité ne dispose d’une estimation plus précise des coûts dans son plan d’immobilisations auquel il est possible de se référer.</t>
  </si>
  <si>
    <t xml:space="preserve">Les collectivités peuvent utiliser diverses sources pour déterminer le coût de remplacement de leurs actifs. Cette colonne sert à consigner la source de l’information sur le coût de remplacement de chaque actif, y compris l’année où l’information a été obtenue. Les sources courantes comprennent les estimations d’assurance de NORCIX et les résultats des évaluations menées par le MAMC en 2005. </t>
  </si>
  <si>
    <t>Durée de vie prévue de l’actif avant qu’il ne soit nécessaire de le remplacer ou de le renouveler, ou que son rendement ou le risque de défaillance ne deviennent inacceptables. La durée de vie utile prévue peut être établie au moment de l’installation de l’actif ou peut être estimée sur la base du matériau et de l’environnement de l’actif. Dans de nombreuses collectivités, une table standard d’espérance de vie est appliquée à la plupart des actifs, par exemple pour les immobilisations corporelles (et dans ce cas, elle pourrait être liée à ce champ si cela s’avérait logique). La durée de vie d’une immobilisation corporelle peut ne pas correspondre à sa durée de vie utile prévue sur le terrain. Certains actifs peuvent durer plus longtemps ou être retirés plus tôt que leur durée de vie utile prévue.</t>
  </si>
  <si>
    <t>Les véhicules et les équipements peuvent être achetés d’occasion. L’information sur l’âge de l’actif au moment de l’achat (en années) est importante pour calculer sa durée de vie restante. Ce champ ne concerne que les véhicules et les équipements. L’âge global de l’actif est important, mais il est parfois utile de savoir quand l’actif a été acquis.</t>
  </si>
  <si>
    <t>Temps pendant lequel un actif devrait rester fonctionnel (capable de fournir son service). Il s’agit généralement d’une valeur calculée qui utilise l’année d’installation, la durée de vie utile prévue et l’année en cours pour déterminer un « espace réservé » jusqu’à ce que des données sur l’état deviennent disponibles (année d’installation + durée de vie utile prévue − année en cours).</t>
  </si>
  <si>
    <t>Le fabricant d’un véhicule ou d’un équipement est un identificateur important qui indique où trouver des informations supplémentaires sur l’actif. Ce champ est actuellement réservé aux véhicules et aux équipements, mais il pourrait être ajouté à l’inventaire des actifs linéaires et verticaux, au besoin.</t>
  </si>
  <si>
    <t>Le numéro de modèle, le nom ou l’année de l’actif. Ce champ est réservé aux véhicules et aux équipements, mais il pourrait être ajouté à l’inventaire des actifs linéaires et verticaux, au besoin.</t>
  </si>
  <si>
    <t xml:space="preserve">Inclure les unités de la capacité ou des dimensions dans un champ distinct. Ce champ ne concerne que les véhicules et les équipements. </t>
  </si>
  <si>
    <t xml:space="preserve">Description du matériau primaire dont est constitué l’actif. Ces informations sont précieuses pour estimer la durée de vie utile prévue d’un actif et, par conséquent, son risque de défaillance. </t>
  </si>
  <si>
    <t>FACULTATIF : Vue d’ensemble de l’état de réparation d’un actif à un moment donné de sa vie. Pour la gestion des actifs, il est utile de traduire les résultats de l’évaluation de l’état sur une échelle standard, comme une échelle de 1 (pire état) à 5 (meilleur état), avec une description de chaque niveau de notation bien adaptée à la catégorie d’actif. La cote d’état permet de déterminer une durée de vie restante plus réaliste. Des remarques seront requises sous une forme ou une autre pour appuyer cette cote.</t>
  </si>
  <si>
    <t>FACULTATIF : Année où l’évaluation de l’état, qui a permis d’établir la cote d’état, a été réalisée. Cette information donne une idée de la pertinence des résultats par rapport à la date actuelle.</t>
  </si>
  <si>
    <t xml:space="preserve">FACULTATIF : Estimation de la durée de vie restante qui a été ajustée pour tenir compte de l’état observé d’un actif. Il s’agit généralement d’une estimation plus précise de la durée de vie restante.  </t>
  </si>
  <si>
    <t>FACULTATIF : Coût initial payé pour construire, acheter ou installer un actif. Lorsque cette information n’est pas disponible, une valeur calculée peut être utilisée à sa place. Toutefois, pour la planification de la gestion des actifs, ce champ n’est utile que comme moyen de contrôle par rapport à un coût de remplacement. Cette information est importante pour les rapports relatifs aux immobilisations corporelles et non pour la prise de décisions en matière de gestion des actifs. Masquez cette rangée si elle n’est pas nécessaire.</t>
  </si>
  <si>
    <t>Les définitions ci-dessous visent à décrire les onglets d’inventaire dans la feuille de calcul.
Un onglet doit être créé pour chaque catégorie d’actifs dans l’inventaire d’une collectivité.</t>
  </si>
  <si>
    <t>Diamètre/
Largeur/
Superficie</t>
  </si>
  <si>
    <t>Longueur/
Quantité</t>
  </si>
  <si>
    <t>Adresse/
Emplacement</t>
  </si>
  <si>
    <t>En service/
Année d’achat</t>
  </si>
  <si>
    <t>Capacité/
Dimensions</t>
  </si>
  <si>
    <t>Année de
remplacement 6</t>
  </si>
  <si>
    <t>Équip. mobiles lourds</t>
  </si>
  <si>
    <t>Catégories</t>
  </si>
  <si>
    <t>Contenu des listes</t>
  </si>
  <si>
    <t>Sous-catégories</t>
  </si>
  <si>
    <t>Sélectionner</t>
  </si>
  <si>
    <t>D/L/S</t>
  </si>
  <si>
    <t>Métrique</t>
  </si>
  <si>
    <t>Impérial</t>
  </si>
  <si>
    <t>po</t>
  </si>
  <si>
    <t>nombre</t>
  </si>
  <si>
    <t>pi</t>
  </si>
  <si>
    <t>m²</t>
  </si>
  <si>
    <t>pi²</t>
  </si>
  <si>
    <t>1. Cette feuille remplit les plages nommées qui permettent aux menus déroulants de fonctionner.</t>
  </si>
  <si>
    <t>2. Les menus déroulants sont tirés des onglets « État actuel »</t>
  </si>
  <si>
    <t>3. La page est protégée par un mot de passe afin de prévenir les changements accidentels qui pourraient causer des erreurs en cascade. Veuillez ne pas modifier cette page sans comprendre comment fonctionnent les plages de noms, les fonctions indirectes et la validation des données.</t>
  </si>
  <si>
    <t>4. Le mot de passe est « NWT ».</t>
  </si>
  <si>
    <t>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</si>
</sst>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4" formatCode="_-&quot;$&quot;* #,##0.00_-;\-&quot;$&quot;* #,##0.00_-;_-&quot;$&quot;* &quot;-&quot;??_-;_-@_-"/>
    <numFmt numFmtId="43" formatCode="_-* #,##0.00_-;\-* #,##0.00_-;_-* &quot;-&quot;??_-;_-@_-"/>
    <numFmt numFmtId="164" formatCode="&quot;$&quot;#,##0_);[Red]\(&quot;$&quot;#,##0\)"/>
    <numFmt numFmtId="165" formatCode="_(* #,##0_);_(* \(#,##0\);_(* &quot;-&quot;??_);_(@_)"/>
    <numFmt numFmtId="166" formatCode="_-&quot;$&quot;* #,##0_-;\-&quot;$&quot;* #,##0_-;_-&quot;$&quot;* &quot;-&quot;??_-;_-@_-"/>
    <numFmt numFmtId="167" formatCode="&quot;$&quot;#,##0"/>
    <numFmt numFmtId="168" formatCode="0.0"/>
    <numFmt numFmtId="169" formatCode="[$-1009]mmmm\ d\,\ yyyy;@"/>
    <numFmt numFmtId="170" formatCode="#,##0_ ;\-#,##0\ "/>
    <numFmt numFmtId="171" formatCode="&quot;$&quot;#,##0.00"/>
  </numFmts>
  <fonts count="73"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0"/>
      <name val="Calibri"/>
      <family val="2"/>
      <scheme val="minor"/>
    </font>
    <font>
      <b/>
      <sz val="14"/>
      <color theme="0"/>
      <name val="Calibri"/>
      <family val="2"/>
      <scheme val="minor"/>
    </font>
    <font>
      <sz val="12"/>
      <color theme="1"/>
      <name val="Arial"/>
      <family val="2"/>
    </font>
    <font>
      <b/>
      <sz val="14"/>
      <color rgb="FF365F76"/>
      <name val="Arial"/>
      <family val="2"/>
    </font>
    <font>
      <b/>
      <sz val="10"/>
      <color theme="1"/>
      <name val="Arial"/>
      <family val="2"/>
    </font>
    <font>
      <sz val="10"/>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b/>
      <sz val="18"/>
      <color theme="3"/>
      <name val="Cambria"/>
      <family val="2"/>
      <scheme val="major"/>
    </font>
    <font>
      <sz val="11"/>
      <color rgb="FF9C6500"/>
      <name val="Calibri"/>
      <family val="2"/>
      <scheme val="minor"/>
    </font>
    <font>
      <sz val="10"/>
      <name val="Arial"/>
      <family val="2"/>
    </font>
    <font>
      <u/>
      <sz val="10"/>
      <color theme="11"/>
      <name val="Arial"/>
      <family val="2"/>
    </font>
    <font>
      <sz val="12"/>
      <color theme="1"/>
      <name val="Calibri"/>
      <family val="2"/>
    </font>
    <font>
      <sz val="10"/>
      <name val="Verdana"/>
      <family val="2"/>
    </font>
    <font>
      <u/>
      <sz val="10"/>
      <color theme="10"/>
      <name val="Arial"/>
      <family val="2"/>
    </font>
    <font>
      <b/>
      <sz val="15"/>
      <color theme="3"/>
      <name val="Calibri"/>
      <family val="2"/>
    </font>
    <font>
      <b/>
      <sz val="13"/>
      <color theme="3"/>
      <name val="Calibri"/>
      <family val="2"/>
    </font>
    <font>
      <sz val="12"/>
      <color theme="0"/>
      <name val="Calibri"/>
      <family val="2"/>
    </font>
    <font>
      <sz val="10"/>
      <name val="Arial"/>
      <family val="2"/>
    </font>
    <font>
      <sz val="10"/>
      <color theme="0" tint="-0.249977111117893"/>
      <name val="Arial"/>
      <family val="2"/>
    </font>
    <font>
      <i/>
      <sz val="10"/>
      <color theme="0" tint="-0.249977111117893"/>
      <name val="Arial"/>
      <family val="2"/>
    </font>
    <font>
      <sz val="10"/>
      <color theme="0" tint="-0.34998626667073579"/>
      <name val="Arial"/>
      <family val="2"/>
    </font>
    <font>
      <sz val="14"/>
      <color theme="1"/>
      <name val="Arial"/>
      <family val="2"/>
    </font>
    <font>
      <b/>
      <sz val="14"/>
      <color theme="1"/>
      <name val="Arial"/>
      <family val="2"/>
    </font>
    <font>
      <sz val="6"/>
      <color theme="1"/>
      <name val="Arial"/>
      <family val="2"/>
    </font>
    <font>
      <sz val="14"/>
      <color rgb="FF365F76"/>
      <name val="Arial"/>
      <family val="2"/>
    </font>
    <font>
      <sz val="14"/>
      <name val="Arial"/>
      <family val="2"/>
    </font>
    <font>
      <b/>
      <sz val="12"/>
      <color theme="1"/>
      <name val="Arial"/>
      <family val="2"/>
    </font>
    <font>
      <i/>
      <sz val="10"/>
      <color theme="1" tint="0.34998626667073579"/>
      <name val="Arial"/>
      <family val="2"/>
    </font>
    <font>
      <u/>
      <sz val="10"/>
      <color theme="1"/>
      <name val="Arial"/>
      <family val="2"/>
    </font>
    <font>
      <b/>
      <u/>
      <sz val="12"/>
      <color theme="1"/>
      <name val="Arial"/>
      <family val="2"/>
    </font>
    <font>
      <sz val="8"/>
      <color theme="1"/>
      <name val="Arial"/>
      <family val="2"/>
    </font>
    <font>
      <b/>
      <sz val="10"/>
      <color theme="0"/>
      <name val="Arial"/>
      <family val="2"/>
    </font>
    <font>
      <b/>
      <sz val="10"/>
      <color rgb="FF00B050"/>
      <name val="Arial"/>
      <family val="2"/>
    </font>
    <font>
      <b/>
      <sz val="10"/>
      <color rgb="FFC00000"/>
      <name val="Arial"/>
      <family val="2"/>
    </font>
    <font>
      <sz val="10"/>
      <color theme="0"/>
      <name val="Arial"/>
      <family val="2"/>
    </font>
    <font>
      <b/>
      <sz val="10"/>
      <color theme="9" tint="-0.249977111117893"/>
      <name val="Arial"/>
      <family val="2"/>
    </font>
    <font>
      <b/>
      <sz val="9"/>
      <color rgb="FFFFFFFF"/>
      <name val="Arial"/>
      <family val="2"/>
    </font>
    <font>
      <sz val="9"/>
      <color rgb="FF000000"/>
      <name val="Arial"/>
      <family val="2"/>
    </font>
    <font>
      <b/>
      <sz val="9"/>
      <color rgb="FF000000"/>
      <name val="Arial"/>
      <family val="2"/>
    </font>
    <font>
      <sz val="9"/>
      <color theme="1"/>
      <name val="Arial"/>
      <family val="2"/>
    </font>
    <font>
      <b/>
      <sz val="9"/>
      <color theme="1"/>
      <name val="Arial"/>
      <family val="2"/>
    </font>
    <font>
      <b/>
      <sz val="10"/>
      <color rgb="FFFFFFFF"/>
      <name val="Arial"/>
      <family val="2"/>
    </font>
    <font>
      <i/>
      <sz val="10"/>
      <color theme="1"/>
      <name val="Arial"/>
      <family val="2"/>
    </font>
    <font>
      <sz val="9"/>
      <color rgb="FFFFFFFF"/>
      <name val="Arial"/>
      <family val="2"/>
    </font>
    <font>
      <u/>
      <sz val="9"/>
      <color theme="1"/>
      <name val="Arial"/>
      <family val="2"/>
    </font>
    <font>
      <b/>
      <sz val="18"/>
      <color theme="1"/>
      <name val="Arial"/>
      <family val="2"/>
    </font>
    <font>
      <b/>
      <sz val="14"/>
      <color theme="0"/>
      <name val="Arial"/>
      <family val="2"/>
    </font>
    <font>
      <sz val="10"/>
      <color rgb="FFFFFFFF"/>
      <name val="Arial"/>
      <family val="2"/>
    </font>
    <font>
      <i/>
      <sz val="10"/>
      <color theme="0"/>
      <name val="Arial"/>
      <family val="2"/>
    </font>
    <font>
      <sz val="12"/>
      <color indexed="8"/>
      <name val="Arial"/>
      <family val="2"/>
    </font>
    <font>
      <sz val="12"/>
      <name val="Arial"/>
      <family val="2"/>
    </font>
    <font>
      <b/>
      <sz val="14"/>
      <color rgb="FFFFFFFF"/>
      <name val="Calibri"/>
      <family val="2"/>
      <scheme val="minor"/>
    </font>
    <font>
      <sz val="12"/>
      <color theme="0" tint="-0.249977111117893"/>
      <name val="Arial"/>
      <family val="2"/>
    </font>
    <font>
      <b/>
      <sz val="20"/>
      <color rgb="FF009896"/>
      <name val="Arial"/>
      <family val="2"/>
    </font>
    <font>
      <vertAlign val="superscript"/>
      <sz val="12"/>
      <color indexed="8"/>
      <name val="Arial"/>
      <family val="2"/>
    </font>
    <font>
      <vertAlign val="superscript"/>
      <sz val="12"/>
      <color theme="1"/>
      <name val="Arial"/>
      <family val="2"/>
    </font>
    <font>
      <vertAlign val="superscript"/>
      <sz val="10"/>
      <color theme="1"/>
      <name val="Arial"/>
      <family val="2"/>
    </font>
  </fonts>
  <fills count="44">
    <fill>
      <patternFill patternType="none"/>
    </fill>
    <fill>
      <patternFill patternType="gray125"/>
    </fill>
    <fill>
      <patternFill patternType="solid">
        <fgColor theme="7"/>
      </patternFill>
    </fill>
    <fill>
      <patternFill patternType="solid">
        <fgColor theme="0"/>
        <bgColor indexed="64"/>
      </patternFill>
    </fill>
    <fill>
      <patternFill patternType="solid">
        <fgColor rgb="FF8CB4CA"/>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rgb="FF9FDC9C"/>
        <bgColor indexed="64"/>
      </patternFill>
    </fill>
    <fill>
      <patternFill patternType="solid">
        <fgColor rgb="FF36AEC3"/>
        <bgColor indexed="64"/>
      </patternFill>
    </fill>
    <fill>
      <patternFill patternType="solid">
        <fgColor rgb="FF009896"/>
        <bgColor indexed="64"/>
      </patternFill>
    </fill>
    <fill>
      <patternFill patternType="solid">
        <fgColor rgb="FFFFFFFF"/>
        <bgColor indexed="64"/>
      </patternFill>
    </fill>
    <fill>
      <patternFill patternType="solid">
        <fgColor rgb="FF003241"/>
        <bgColor indexed="64"/>
      </patternFill>
    </fill>
    <fill>
      <patternFill patternType="solid">
        <fgColor rgb="FF00323E"/>
        <bgColor indexed="64"/>
      </patternFill>
    </fill>
    <fill>
      <patternFill patternType="solid">
        <fgColor theme="0" tint="-0.499984740745262"/>
        <bgColor indexed="64"/>
      </patternFill>
    </fill>
    <fill>
      <patternFill patternType="solid">
        <fgColor theme="0" tint="-0.34998626667073579"/>
        <bgColor indexed="64"/>
      </patternFill>
    </fill>
  </fills>
  <borders count="102">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thin">
        <color auto="1"/>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theme="0" tint="-0.14999847407452621"/>
      </left>
      <right style="medium">
        <color indexed="64"/>
      </right>
      <top style="thin">
        <color theme="0" tint="-0.14999847407452621"/>
      </top>
      <bottom style="thin">
        <color theme="0" tint="-0.14999847407452621"/>
      </bottom>
      <diagonal/>
    </border>
    <border>
      <left style="thin">
        <color theme="0" tint="-0.14996795556505021"/>
      </left>
      <right style="medium">
        <color indexed="64"/>
      </right>
      <top style="thin">
        <color theme="0" tint="-0.14996795556505021"/>
      </top>
      <bottom style="thin">
        <color theme="0" tint="-0.14996795556505021"/>
      </bottom>
      <diagonal/>
    </border>
    <border>
      <left style="thin">
        <color theme="0" tint="-0.14996795556505021"/>
      </left>
      <right/>
      <top style="thin">
        <color theme="0" tint="-0.14996795556505021"/>
      </top>
      <bottom style="medium">
        <color auto="1"/>
      </bottom>
      <diagonal/>
    </border>
    <border>
      <left style="thin">
        <color theme="0" tint="-0.14999847407452621"/>
      </left>
      <right style="thin">
        <color theme="0" tint="-0.14999847407452621"/>
      </right>
      <top style="thin">
        <color theme="0" tint="-0.14999847407452621"/>
      </top>
      <bottom style="medium">
        <color auto="1"/>
      </bottom>
      <diagonal/>
    </border>
    <border>
      <left/>
      <right style="thin">
        <color theme="0" tint="-0.14996795556505021"/>
      </right>
      <top style="thin">
        <color theme="0" tint="-0.14996795556505021"/>
      </top>
      <bottom style="medium">
        <color auto="1"/>
      </bottom>
      <diagonal/>
    </border>
    <border>
      <left style="thin">
        <color theme="0" tint="-0.14996795556505021"/>
      </left>
      <right style="thin">
        <color theme="0" tint="-0.14996795556505021"/>
      </right>
      <top style="thin">
        <color theme="0" tint="-0.14996795556505021"/>
      </top>
      <bottom style="medium">
        <color auto="1"/>
      </bottom>
      <diagonal/>
    </border>
    <border>
      <left style="thin">
        <color theme="0" tint="-0.14996795556505021"/>
      </left>
      <right style="medium">
        <color indexed="64"/>
      </right>
      <top style="thin">
        <color theme="0" tint="-0.14996795556505021"/>
      </top>
      <bottom style="medium">
        <color auto="1"/>
      </bottom>
      <diagonal/>
    </border>
    <border>
      <left style="thin">
        <color auto="1"/>
      </left>
      <right style="thin">
        <color auto="1"/>
      </right>
      <top style="medium">
        <color auto="1"/>
      </top>
      <bottom style="thin">
        <color auto="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rgb="FF00323E"/>
      </left>
      <right/>
      <top style="thin">
        <color rgb="FF00323E"/>
      </top>
      <bottom style="thin">
        <color rgb="FF00323E"/>
      </bottom>
      <diagonal/>
    </border>
    <border>
      <left/>
      <right/>
      <top style="thin">
        <color rgb="FF00323E"/>
      </top>
      <bottom style="thin">
        <color rgb="FF00323E"/>
      </bottom>
      <diagonal/>
    </border>
    <border>
      <left/>
      <right style="thin">
        <color rgb="FF00323E"/>
      </right>
      <top style="thin">
        <color rgb="FF00323E"/>
      </top>
      <bottom style="thin">
        <color rgb="FF00323E"/>
      </bottom>
      <diagonal/>
    </border>
    <border>
      <left/>
      <right style="thin">
        <color theme="0" tint="-0.14996795556505021"/>
      </right>
      <top/>
      <bottom style="thin">
        <color theme="0" tint="-0.14996795556505021"/>
      </bottom>
      <diagonal/>
    </border>
    <border>
      <left/>
      <right style="thin">
        <color theme="0" tint="-0.14999847407452621"/>
      </right>
      <top style="thin">
        <color theme="0" tint="-0.14999847407452621"/>
      </top>
      <bottom style="medium">
        <color auto="1"/>
      </bottom>
      <diagonal/>
    </border>
    <border>
      <left style="medium">
        <color rgb="FF000000"/>
      </left>
      <right/>
      <top/>
      <bottom/>
      <diagonal/>
    </border>
    <border>
      <left style="thin">
        <color theme="0" tint="-0.14999847407452621"/>
      </left>
      <right style="thin">
        <color theme="0" tint="-0.14999847407452621"/>
      </right>
      <top style="thin">
        <color theme="0" tint="-0.14999847407452621"/>
      </top>
      <bottom style="medium">
        <color theme="1"/>
      </bottom>
      <diagonal/>
    </border>
    <border>
      <left style="thin">
        <color theme="0" tint="-0.14996795556505021"/>
      </left>
      <right style="thin">
        <color theme="0" tint="-0.14996795556505021"/>
      </right>
      <top style="thin">
        <color theme="0" tint="-0.14996795556505021"/>
      </top>
      <bottom style="medium">
        <color theme="1"/>
      </bottom>
      <diagonal/>
    </border>
    <border>
      <left style="thin">
        <color theme="0" tint="-0.14996795556505021"/>
      </left>
      <right style="thin">
        <color theme="0" tint="-0.14999847407452621"/>
      </right>
      <top style="thin">
        <color theme="0" tint="-0.14996795556505021"/>
      </top>
      <bottom style="medium">
        <color theme="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left>
      <right/>
      <top/>
      <bottom style="medium">
        <color indexed="64"/>
      </bottom>
      <diagonal/>
    </border>
    <border>
      <left style="medium">
        <color indexed="64"/>
      </left>
      <right/>
      <top/>
      <bottom/>
      <diagonal/>
    </border>
    <border>
      <left/>
      <right style="medium">
        <color indexed="64"/>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indexed="64"/>
      </bottom>
      <diagonal/>
    </border>
    <border>
      <left style="thin">
        <color theme="0"/>
      </left>
      <right style="thin">
        <color indexed="64"/>
      </right>
      <top/>
      <bottom style="thin">
        <color indexed="64"/>
      </bottom>
      <diagonal/>
    </border>
  </borders>
  <cellStyleXfs count="45439">
    <xf numFmtId="0" fontId="0" fillId="0" borderId="0"/>
    <xf numFmtId="0" fontId="4" fillId="2" borderId="0" applyNumberFormat="0" applyBorder="0" applyAlignment="0" applyProtection="0"/>
    <xf numFmtId="43" fontId="9" fillId="0" borderId="0" applyFont="0" applyFill="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5" borderId="0" applyNumberFormat="0" applyBorder="0" applyAlignment="0" applyProtection="0"/>
    <xf numFmtId="0" fontId="14" fillId="6" borderId="0" applyNumberFormat="0" applyBorder="0" applyAlignment="0" applyProtection="0"/>
    <xf numFmtId="0" fontId="15" fillId="8" borderId="6" applyNumberFormat="0" applyAlignment="0" applyProtection="0"/>
    <xf numFmtId="0" fontId="16" fillId="9" borderId="7" applyNumberFormat="0" applyAlignment="0" applyProtection="0"/>
    <xf numFmtId="0" fontId="17" fillId="9" borderId="6" applyNumberFormat="0" applyAlignment="0" applyProtection="0"/>
    <xf numFmtId="0" fontId="18" fillId="0" borderId="8" applyNumberFormat="0" applyFill="0" applyAlignment="0" applyProtection="0"/>
    <xf numFmtId="0" fontId="19" fillId="10" borderId="9"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11" applyNumberFormat="0" applyFill="0" applyAlignment="0" applyProtection="0"/>
    <xf numFmtId="0" fontId="4"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4"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4"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0" fontId="6" fillId="0" borderId="0"/>
    <xf numFmtId="44" fontId="6" fillId="0" borderId="0" applyFont="0" applyFill="0" applyBorder="0" applyAlignment="0" applyProtection="0"/>
    <xf numFmtId="0" fontId="23"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4" fillId="7" borderId="0" applyNumberFormat="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 fillId="15" borderId="0" applyNumberFormat="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 fillId="19" borderId="0" applyNumberFormat="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 fillId="23" borderId="0" applyNumberFormat="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 fillId="26" borderId="0" applyNumberFormat="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 fillId="30" borderId="0" applyNumberFormat="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 fillId="34" borderId="0" applyNumberFormat="0" applyBorder="0" applyAlignment="0" applyProtection="0"/>
    <xf numFmtId="0" fontId="3" fillId="0" borderId="0"/>
    <xf numFmtId="44" fontId="3" fillId="0" borderId="0" applyFont="0" applyFill="0" applyBorder="0" applyAlignment="0" applyProtection="0"/>
    <xf numFmtId="0" fontId="3" fillId="11" borderId="10" applyNumberFormat="0" applyFont="0" applyAlignment="0" applyProtection="0"/>
    <xf numFmtId="0" fontId="3" fillId="0" borderId="0"/>
    <xf numFmtId="44" fontId="3" fillId="0" borderId="0" applyFont="0" applyFill="0" applyBorder="0" applyAlignment="0" applyProtection="0"/>
    <xf numFmtId="0" fontId="3" fillId="11" borderId="10" applyNumberFormat="0" applyFont="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44" fontId="3" fillId="0" borderId="0" applyFont="0" applyFill="0" applyBorder="0" applyAlignment="0" applyProtection="0"/>
    <xf numFmtId="0" fontId="3" fillId="11" borderId="10" applyNumberFormat="0" applyFont="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5" fillId="0" borderId="0"/>
    <xf numFmtId="44" fontId="25" fillId="0" borderId="0" applyFont="0" applyFill="0" applyBorder="0" applyAlignment="0" applyProtection="0"/>
    <xf numFmtId="0" fontId="25" fillId="0" borderId="0"/>
    <xf numFmtId="0" fontId="3" fillId="0" borderId="0"/>
    <xf numFmtId="44" fontId="25" fillId="0" borderId="0" applyFont="0" applyFill="0" applyBorder="0" applyAlignment="0" applyProtection="0"/>
    <xf numFmtId="0" fontId="3" fillId="0" borderId="0"/>
    <xf numFmtId="44" fontId="9" fillId="0" borderId="0" applyFont="0" applyFill="0" applyBorder="0" applyAlignment="0" applyProtection="0"/>
    <xf numFmtId="0" fontId="3" fillId="0" borderId="0"/>
    <xf numFmtId="0" fontId="25" fillId="0" borderId="0"/>
    <xf numFmtId="0" fontId="3" fillId="0" borderId="0"/>
    <xf numFmtId="44" fontId="3" fillId="0" borderId="0" applyFont="0" applyFill="0" applyBorder="0" applyAlignment="0" applyProtection="0"/>
    <xf numFmtId="0" fontId="3" fillId="0" borderId="0"/>
    <xf numFmtId="44" fontId="25" fillId="0" borderId="0" applyFont="0" applyFill="0" applyBorder="0" applyAlignment="0" applyProtection="0"/>
    <xf numFmtId="0" fontId="6" fillId="0" borderId="0"/>
    <xf numFmtId="0" fontId="3" fillId="11" borderId="10" applyNumberFormat="0" applyFont="0" applyAlignment="0" applyProtection="0"/>
    <xf numFmtId="0" fontId="3" fillId="0" borderId="0"/>
    <xf numFmtId="0" fontId="25" fillId="0" borderId="0"/>
    <xf numFmtId="0" fontId="25" fillId="0" borderId="0"/>
    <xf numFmtId="44" fontId="25" fillId="0" borderId="0" applyFont="0" applyFill="0" applyBorder="0" applyAlignment="0" applyProtection="0"/>
    <xf numFmtId="0" fontId="3" fillId="0" borderId="0"/>
    <xf numFmtId="44" fontId="25"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4" fontId="25" fillId="0" borderId="0" applyFont="0" applyFill="0" applyBorder="0" applyAlignment="0" applyProtection="0"/>
    <xf numFmtId="0" fontId="25" fillId="0" borderId="0"/>
    <xf numFmtId="0" fontId="3" fillId="0" borderId="0"/>
    <xf numFmtId="0" fontId="26" fillId="0" borderId="0" applyNumberFormat="0" applyFill="0" applyBorder="0" applyAlignment="0" applyProtection="0"/>
    <xf numFmtId="0" fontId="26" fillId="0" borderId="0" applyNumberFormat="0" applyFill="0" applyBorder="0" applyAlignment="0" applyProtection="0"/>
    <xf numFmtId="43" fontId="25"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0" fontId="27" fillId="0" borderId="0"/>
    <xf numFmtId="0" fontId="25" fillId="0" borderId="0"/>
    <xf numFmtId="0" fontId="4" fillId="15" borderId="0" applyNumberFormat="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8" fillId="0" borderId="0" applyFont="0" applyFill="0" applyBorder="0" applyAlignment="0" applyProtection="0"/>
    <xf numFmtId="43" fontId="3" fillId="0" borderId="0" applyFont="0" applyFill="0" applyBorder="0" applyAlignment="0" applyProtection="0"/>
    <xf numFmtId="43"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10" fillId="0" borderId="3" applyNumberFormat="0" applyFill="0" applyAlignment="0" applyProtection="0"/>
    <xf numFmtId="0" fontId="11" fillId="0" borderId="4" applyNumberFormat="0" applyFill="0" applyAlignment="0" applyProtection="0"/>
    <xf numFmtId="0" fontId="29" fillId="0" borderId="0" applyNumberFormat="0" applyFill="0" applyBorder="0" applyAlignment="0" applyProtection="0">
      <alignment vertical="top"/>
      <protection locked="0"/>
    </xf>
    <xf numFmtId="0" fontId="25" fillId="0" borderId="0"/>
    <xf numFmtId="0" fontId="25" fillId="0" borderId="0"/>
    <xf numFmtId="0" fontId="25" fillId="0" borderId="0"/>
    <xf numFmtId="0" fontId="9" fillId="0" borderId="0"/>
    <xf numFmtId="0" fontId="3" fillId="0" borderId="0"/>
    <xf numFmtId="0" fontId="3" fillId="0" borderId="0"/>
    <xf numFmtId="0" fontId="6" fillId="0" borderId="0"/>
    <xf numFmtId="9" fontId="25" fillId="0" borderId="0" applyFont="0" applyFill="0" applyBorder="0" applyAlignment="0" applyProtection="0"/>
    <xf numFmtId="9" fontId="3" fillId="0" borderId="0" applyFont="0" applyFill="0" applyBorder="0" applyAlignment="0" applyProtection="0"/>
    <xf numFmtId="9" fontId="25"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0" borderId="0" applyNumberForma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0" borderId="0" applyNumberFormat="0" applyFill="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26" fillId="0" borderId="0" applyNumberFormat="0" applyFill="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44" fontId="3" fillId="0" borderId="0" applyFont="0" applyFill="0" applyBorder="0" applyAlignment="0" applyProtection="0"/>
    <xf numFmtId="0" fontId="3" fillId="11" borderId="10" applyNumberFormat="0" applyFont="0" applyAlignment="0" applyProtection="0"/>
    <xf numFmtId="0" fontId="3" fillId="0" borderId="0"/>
    <xf numFmtId="44" fontId="3" fillId="0" borderId="0" applyFont="0" applyFill="0" applyBorder="0" applyAlignment="0" applyProtection="0"/>
    <xf numFmtId="0" fontId="3" fillId="11" borderId="10" applyNumberFormat="0" applyFont="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44" fontId="3" fillId="0" borderId="0" applyFont="0" applyFill="0" applyBorder="0" applyAlignment="0" applyProtection="0"/>
    <xf numFmtId="0" fontId="3" fillId="11" borderId="10" applyNumberFormat="0" applyFont="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5" fillId="0" borderId="0"/>
    <xf numFmtId="0" fontId="3" fillId="0" borderId="0"/>
    <xf numFmtId="44" fontId="25"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11" borderId="10" applyNumberFormat="0" applyFont="0" applyAlignment="0" applyProtection="0"/>
    <xf numFmtId="0" fontId="3" fillId="0" borderId="0"/>
    <xf numFmtId="0" fontId="26" fillId="0" borderId="0" applyNumberForma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26" fillId="0" borderId="0" applyNumberFormat="0" applyFill="0" applyBorder="0" applyAlignment="0" applyProtection="0"/>
    <xf numFmtId="0" fontId="3" fillId="0" borderId="0"/>
    <xf numFmtId="0" fontId="26" fillId="0" borderId="0" applyNumberFormat="0" applyFill="0" applyBorder="0" applyAlignment="0" applyProtection="0"/>
    <xf numFmtId="0" fontId="26" fillId="0" borderId="0" applyNumberFormat="0" applyFill="0" applyBorder="0" applyAlignment="0" applyProtection="0"/>
    <xf numFmtId="0" fontId="3" fillId="0" borderId="0"/>
    <xf numFmtId="44" fontId="3" fillId="0" borderId="0" applyFont="0" applyFill="0" applyBorder="0" applyAlignment="0" applyProtection="0"/>
    <xf numFmtId="0" fontId="3"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27" fillId="0" borderId="0" applyFont="0" applyFill="0" applyBorder="0" applyAlignment="0" applyProtection="0"/>
    <xf numFmtId="9" fontId="27" fillId="0" borderId="0" applyFont="0" applyFill="0" applyBorder="0" applyAlignment="0" applyProtection="0"/>
    <xf numFmtId="0" fontId="30" fillId="0" borderId="3" applyNumberFormat="0" applyFill="0" applyAlignment="0" applyProtection="0"/>
    <xf numFmtId="0" fontId="31" fillId="0" borderId="4" applyNumberFormat="0" applyFill="0" applyAlignment="0" applyProtection="0"/>
    <xf numFmtId="0" fontId="27" fillId="13" borderId="0" applyNumberFormat="0" applyBorder="0" applyAlignment="0" applyProtection="0"/>
    <xf numFmtId="0" fontId="32" fillId="15" borderId="0" applyNumberFormat="0" applyBorder="0" applyAlignment="0" applyProtection="0"/>
    <xf numFmtId="0" fontId="25" fillId="0" borderId="0"/>
    <xf numFmtId="44" fontId="25" fillId="0" borderId="0" applyFont="0" applyFill="0" applyBorder="0" applyAlignment="0" applyProtection="0"/>
    <xf numFmtId="0" fontId="26" fillId="0" borderId="0" applyNumberFormat="0" applyFill="0" applyBorder="0" applyAlignment="0" applyProtection="0"/>
    <xf numFmtId="0" fontId="28" fillId="0" borderId="0"/>
    <xf numFmtId="0" fontId="26" fillId="0" borderId="0" applyNumberFormat="0" applyFill="0" applyBorder="0" applyAlignment="0" applyProtection="0"/>
    <xf numFmtId="0" fontId="26" fillId="0" borderId="0" applyNumberFormat="0" applyFill="0" applyBorder="0" applyAlignment="0" applyProtection="0"/>
    <xf numFmtId="44" fontId="25" fillId="0" borderId="0" applyFont="0" applyFill="0" applyBorder="0" applyAlignment="0" applyProtection="0"/>
    <xf numFmtId="0" fontId="26" fillId="0" borderId="0" applyNumberFormat="0" applyFill="0" applyBorder="0" applyAlignment="0" applyProtection="0"/>
    <xf numFmtId="0" fontId="25" fillId="0" borderId="0"/>
    <xf numFmtId="44" fontId="25"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9" fillId="0" borderId="0"/>
    <xf numFmtId="0" fontId="26" fillId="0" borderId="0" applyNumberFormat="0" applyFill="0" applyBorder="0" applyAlignment="0" applyProtection="0"/>
    <xf numFmtId="0" fontId="26" fillId="0" borderId="0" applyNumberFormat="0" applyFill="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3" fillId="24" borderId="0" applyNumberFormat="0" applyBorder="0" applyAlignment="0" applyProtection="0"/>
    <xf numFmtId="0" fontId="3" fillId="25" borderId="0" applyNumberFormat="0" applyBorder="0" applyAlignment="0" applyProtection="0"/>
    <xf numFmtId="0" fontId="26" fillId="0" borderId="0" applyNumberFormat="0" applyFill="0" applyBorder="0" applyAlignment="0" applyProtection="0"/>
    <xf numFmtId="0" fontId="3" fillId="28" borderId="0" applyNumberFormat="0" applyBorder="0" applyAlignment="0" applyProtection="0"/>
    <xf numFmtId="0" fontId="3" fillId="29" borderId="0" applyNumberFormat="0" applyBorder="0" applyAlignment="0" applyProtection="0"/>
    <xf numFmtId="0" fontId="26" fillId="0" borderId="0" applyNumberFormat="0" applyFill="0" applyBorder="0" applyAlignment="0" applyProtection="0"/>
    <xf numFmtId="0" fontId="3" fillId="32" borderId="0" applyNumberFormat="0" applyBorder="0" applyAlignment="0" applyProtection="0"/>
    <xf numFmtId="0" fontId="3" fillId="33" borderId="0" applyNumberFormat="0" applyBorder="0" applyAlignment="0" applyProtection="0"/>
    <xf numFmtId="0" fontId="25" fillId="0" borderId="0"/>
    <xf numFmtId="0" fontId="3" fillId="13" borderId="0" applyNumberFormat="0" applyBorder="0" applyAlignment="0" applyProtection="0"/>
    <xf numFmtId="0" fontId="26" fillId="0" borderId="0" applyNumberFormat="0" applyFill="0" applyBorder="0" applyAlignment="0" applyProtection="0"/>
    <xf numFmtId="0" fontId="3" fillId="0" borderId="0"/>
    <xf numFmtId="9" fontId="3" fillId="0" borderId="0" applyFont="0" applyFill="0" applyBorder="0" applyAlignment="0" applyProtection="0"/>
    <xf numFmtId="0" fontId="26" fillId="0" borderId="0" applyNumberFormat="0" applyFill="0" applyBorder="0" applyAlignment="0" applyProtection="0"/>
    <xf numFmtId="0" fontId="3" fillId="11" borderId="10" applyNumberFormat="0" applyFont="0" applyAlignment="0" applyProtection="0"/>
    <xf numFmtId="0" fontId="26" fillId="0" borderId="0" applyNumberFormat="0" applyFill="0" applyBorder="0" applyAlignment="0" applyProtection="0"/>
    <xf numFmtId="44" fontId="27"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0" fontId="9" fillId="0" borderId="0"/>
    <xf numFmtId="0" fontId="6" fillId="0" borderId="0"/>
    <xf numFmtId="44" fontId="6" fillId="0" borderId="0" applyFont="0" applyFill="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44" fontId="3" fillId="0" borderId="0" applyFont="0" applyFill="0" applyBorder="0" applyAlignment="0" applyProtection="0"/>
    <xf numFmtId="0" fontId="3" fillId="11" borderId="10" applyNumberFormat="0" applyFont="0" applyAlignment="0" applyProtection="0"/>
    <xf numFmtId="0" fontId="3" fillId="0" borderId="0"/>
    <xf numFmtId="44" fontId="3" fillId="0" borderId="0" applyFont="0" applyFill="0" applyBorder="0" applyAlignment="0" applyProtection="0"/>
    <xf numFmtId="0" fontId="3" fillId="11" borderId="10" applyNumberFormat="0" applyFont="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44" fontId="3" fillId="0" borderId="0" applyFont="0" applyFill="0" applyBorder="0" applyAlignment="0" applyProtection="0"/>
    <xf numFmtId="0" fontId="3" fillId="11" borderId="10" applyNumberFormat="0" applyFont="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3" fillId="0" borderId="0"/>
    <xf numFmtId="0" fontId="3" fillId="0" borderId="0"/>
    <xf numFmtId="0" fontId="26" fillId="0" borderId="0" applyNumberForma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11" borderId="10" applyNumberFormat="0" applyFont="0" applyAlignment="0" applyProtection="0"/>
    <xf numFmtId="0" fontId="3" fillId="0" borderId="0"/>
    <xf numFmtId="0" fontId="26" fillId="0" borderId="0" applyNumberFormat="0" applyFill="0" applyBorder="0" applyAlignment="0" applyProtection="0"/>
    <xf numFmtId="0" fontId="26" fillId="0" borderId="0" applyNumberForma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26" fillId="0" borderId="0" applyNumberFormat="0" applyFill="0" applyBorder="0" applyAlignment="0" applyProtection="0"/>
    <xf numFmtId="0" fontId="3" fillId="0" borderId="0"/>
    <xf numFmtId="43" fontId="9" fillId="0" borderId="0" applyFont="0" applyFill="0" applyBorder="0" applyAlignment="0" applyProtection="0"/>
    <xf numFmtId="9" fontId="9"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44" fontId="25" fillId="0" borderId="0" applyFont="0" applyFill="0" applyBorder="0" applyAlignment="0" applyProtection="0"/>
    <xf numFmtId="0" fontId="26" fillId="0" borderId="0" applyNumberFormat="0" applyFill="0" applyBorder="0" applyAlignment="0" applyProtection="0"/>
    <xf numFmtId="0" fontId="3" fillId="0" borderId="0"/>
    <xf numFmtId="0" fontId="3" fillId="0" borderId="0"/>
    <xf numFmtId="9" fontId="3"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0" borderId="0" applyNumberForma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0" borderId="0" applyNumberFormat="0" applyFill="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26" fillId="0" borderId="0" applyNumberFormat="0" applyFill="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44" fontId="3" fillId="0" borderId="0" applyFont="0" applyFill="0" applyBorder="0" applyAlignment="0" applyProtection="0"/>
    <xf numFmtId="0" fontId="3" fillId="11" borderId="10" applyNumberFormat="0" applyFont="0" applyAlignment="0" applyProtection="0"/>
    <xf numFmtId="0" fontId="3" fillId="0" borderId="0"/>
    <xf numFmtId="44" fontId="3" fillId="0" borderId="0" applyFont="0" applyFill="0" applyBorder="0" applyAlignment="0" applyProtection="0"/>
    <xf numFmtId="0" fontId="3" fillId="11" borderId="10" applyNumberFormat="0" applyFont="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44" fontId="3" fillId="0" borderId="0" applyFont="0" applyFill="0" applyBorder="0" applyAlignment="0" applyProtection="0"/>
    <xf numFmtId="0" fontId="3" fillId="11" borderId="10" applyNumberFormat="0" applyFont="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11" borderId="10" applyNumberFormat="0" applyFont="0" applyAlignment="0" applyProtection="0"/>
    <xf numFmtId="0" fontId="3" fillId="0" borderId="0"/>
    <xf numFmtId="0" fontId="26" fillId="0" borderId="0" applyNumberForma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26" fillId="0" borderId="0" applyNumberFormat="0" applyFill="0" applyBorder="0" applyAlignment="0" applyProtection="0"/>
    <xf numFmtId="0" fontId="3" fillId="0" borderId="0"/>
    <xf numFmtId="0" fontId="26" fillId="0" borderId="0" applyNumberFormat="0" applyFill="0" applyBorder="0" applyAlignment="0" applyProtection="0"/>
    <xf numFmtId="0" fontId="26" fillId="0" borderId="0" applyNumberFormat="0" applyFill="0" applyBorder="0" applyAlignment="0" applyProtection="0"/>
    <xf numFmtId="0" fontId="3" fillId="0" borderId="0"/>
    <xf numFmtId="44" fontId="3" fillId="0" borderId="0" applyFont="0" applyFill="0" applyBorder="0" applyAlignment="0" applyProtection="0"/>
    <xf numFmtId="0" fontId="3"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1" borderId="10" applyNumberFormat="0" applyFont="0" applyAlignment="0" applyProtection="0"/>
    <xf numFmtId="0" fontId="3" fillId="11" borderId="10" applyNumberFormat="0" applyFont="0" applyAlignment="0" applyProtection="0"/>
    <xf numFmtId="0" fontId="3" fillId="11" borderId="10" applyNumberFormat="0" applyFont="0" applyAlignment="0" applyProtection="0"/>
    <xf numFmtId="0" fontId="3" fillId="11" borderId="10" applyNumberFormat="0" applyFont="0" applyAlignment="0" applyProtection="0"/>
    <xf numFmtId="0" fontId="3" fillId="11" borderId="10" applyNumberFormat="0" applyFont="0" applyAlignment="0" applyProtection="0"/>
    <xf numFmtId="0" fontId="3" fillId="11" borderId="10" applyNumberFormat="0" applyFont="0" applyAlignment="0" applyProtection="0"/>
    <xf numFmtId="0" fontId="3" fillId="11" borderId="10" applyNumberFormat="0" applyFont="0" applyAlignment="0" applyProtection="0"/>
    <xf numFmtId="0" fontId="3" fillId="11" borderId="10" applyNumberFormat="0" applyFont="0" applyAlignment="0" applyProtection="0"/>
    <xf numFmtId="0" fontId="3" fillId="11" borderId="10" applyNumberFormat="0" applyFont="0" applyAlignment="0" applyProtection="0"/>
    <xf numFmtId="0" fontId="3" fillId="11" borderId="10" applyNumberFormat="0" applyFont="0" applyAlignment="0" applyProtection="0"/>
    <xf numFmtId="0" fontId="3" fillId="11" borderId="10" applyNumberFormat="0" applyFont="0" applyAlignment="0" applyProtection="0"/>
    <xf numFmtId="0" fontId="3" fillId="11" borderId="10" applyNumberFormat="0" applyFont="0" applyAlignment="0" applyProtection="0"/>
    <xf numFmtId="0" fontId="3" fillId="11" borderId="10" applyNumberFormat="0" applyFont="0" applyAlignment="0" applyProtection="0"/>
    <xf numFmtId="0" fontId="3" fillId="11" borderId="10" applyNumberFormat="0" applyFont="0" applyAlignment="0" applyProtection="0"/>
    <xf numFmtId="0" fontId="3" fillId="11" borderId="10" applyNumberFormat="0" applyFont="0" applyAlignment="0" applyProtection="0"/>
    <xf numFmtId="0" fontId="3" fillId="11" borderId="10" applyNumberFormat="0" applyFont="0" applyAlignment="0" applyProtection="0"/>
    <xf numFmtId="0" fontId="3" fillId="11" borderId="10"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5" fillId="0" borderId="0"/>
    <xf numFmtId="43" fontId="25" fillId="0" borderId="0" applyFont="0" applyFill="0" applyBorder="0" applyAlignment="0" applyProtection="0"/>
    <xf numFmtId="44" fontId="25" fillId="0" borderId="0" applyFont="0" applyFill="0" applyBorder="0" applyAlignment="0" applyProtection="0"/>
    <xf numFmtId="0" fontId="25" fillId="0" borderId="0"/>
    <xf numFmtId="44" fontId="25"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 fillId="13" borderId="0" applyNumberFormat="0" applyBorder="0" applyAlignment="0" applyProtection="0"/>
    <xf numFmtId="0" fontId="2" fillId="14" borderId="0" applyNumberFormat="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 fillId="21" borderId="0" applyNumberFormat="0" applyBorder="0" applyAlignment="0" applyProtection="0"/>
    <xf numFmtId="0" fontId="2" fillId="22" borderId="0" applyNumberFormat="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0" fontId="26" fillId="0" borderId="0" applyNumberFormat="0" applyFill="0" applyBorder="0" applyAlignment="0" applyProtection="0"/>
    <xf numFmtId="0" fontId="2" fillId="0" borderId="0"/>
    <xf numFmtId="44" fontId="2" fillId="0" borderId="0" applyFont="0" applyFill="0" applyBorder="0" applyAlignment="0" applyProtection="0"/>
    <xf numFmtId="0" fontId="2" fillId="11" borderId="10" applyNumberFormat="0" applyFont="0" applyAlignment="0" applyProtection="0"/>
    <xf numFmtId="0" fontId="2" fillId="0" borderId="0"/>
    <xf numFmtId="44" fontId="2" fillId="0" borderId="0" applyFont="0" applyFill="0" applyBorder="0" applyAlignment="0" applyProtection="0"/>
    <xf numFmtId="0" fontId="2" fillId="11" borderId="10"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44" fontId="2" fillId="0" borderId="0" applyFont="0" applyFill="0" applyBorder="0" applyAlignment="0" applyProtection="0"/>
    <xf numFmtId="0" fontId="2" fillId="11" borderId="10"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 fillId="0" borderId="0"/>
    <xf numFmtId="0" fontId="26" fillId="0" borderId="0" applyNumberFormat="0" applyFill="0" applyBorder="0" applyAlignment="0" applyProtection="0"/>
    <xf numFmtId="0" fontId="2" fillId="0" borderId="0"/>
    <xf numFmtId="0" fontId="26" fillId="0" borderId="0" applyNumberFormat="0" applyFill="0" applyBorder="0" applyAlignment="0" applyProtection="0"/>
    <xf numFmtId="0" fontId="2" fillId="0" borderId="0"/>
    <xf numFmtId="0" fontId="26" fillId="0" borderId="0" applyNumberFormat="0" applyFill="0" applyBorder="0" applyAlignment="0" applyProtection="0"/>
    <xf numFmtId="0" fontId="2" fillId="0" borderId="0"/>
    <xf numFmtId="44" fontId="2" fillId="0" borderId="0" applyFont="0" applyFill="0" applyBorder="0" applyAlignment="0" applyProtection="0"/>
    <xf numFmtId="0" fontId="2" fillId="0" borderId="0"/>
    <xf numFmtId="0" fontId="26" fillId="0" borderId="0" applyNumberFormat="0" applyFill="0" applyBorder="0" applyAlignment="0" applyProtection="0"/>
    <xf numFmtId="0" fontId="26" fillId="0" borderId="0" applyNumberFormat="0" applyFill="0" applyBorder="0" applyAlignment="0" applyProtection="0"/>
    <xf numFmtId="0" fontId="2" fillId="11" borderId="10" applyNumberFormat="0" applyFont="0" applyAlignment="0" applyProtection="0"/>
    <xf numFmtId="0" fontId="2"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 fillId="0" borderId="0"/>
    <xf numFmtId="0" fontId="26" fillId="0" borderId="0" applyNumberFormat="0" applyFill="0" applyBorder="0" applyAlignment="0" applyProtection="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6" fillId="0" borderId="0" applyNumberFormat="0" applyFill="0" applyBorder="0" applyAlignment="0" applyProtection="0"/>
    <xf numFmtId="0" fontId="26" fillId="0" borderId="0" applyNumberFormat="0" applyFill="0" applyBorder="0" applyAlignment="0" applyProtection="0"/>
    <xf numFmtId="0" fontId="2"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 fillId="0" borderId="0"/>
    <xf numFmtId="44" fontId="2" fillId="0" borderId="0" applyFont="0" applyFill="0" applyBorder="0" applyAlignment="0" applyProtection="0"/>
    <xf numFmtId="0" fontId="2"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26" fillId="0" borderId="0" applyNumberFormat="0" applyFill="0" applyBorder="0" applyAlignment="0" applyProtection="0"/>
    <xf numFmtId="43"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 fillId="0" borderId="0"/>
    <xf numFmtId="0" fontId="2" fillId="0" borderId="0"/>
    <xf numFmtId="0" fontId="26" fillId="0" borderId="0" applyNumberFormat="0" applyFill="0" applyBorder="0" applyAlignment="0" applyProtection="0"/>
    <xf numFmtId="0" fontId="26" fillId="0" borderId="0" applyNumberFormat="0" applyFill="0" applyBorder="0" applyAlignment="0" applyProtection="0"/>
    <xf numFmtId="9"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 fillId="13" borderId="0" applyNumberFormat="0" applyBorder="0" applyAlignment="0" applyProtection="0"/>
    <xf numFmtId="0" fontId="2" fillId="14" borderId="0" applyNumberFormat="0" applyBorder="0" applyAlignment="0" applyProtection="0"/>
    <xf numFmtId="0" fontId="26" fillId="0" borderId="0" applyNumberForma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6" fillId="0" borderId="0" applyNumberFormat="0" applyFill="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6" fillId="0" borderId="0" applyNumberForma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44" fontId="2" fillId="0" borderId="0" applyFont="0" applyFill="0" applyBorder="0" applyAlignment="0" applyProtection="0"/>
    <xf numFmtId="0" fontId="2" fillId="11" borderId="10" applyNumberFormat="0" applyFont="0" applyAlignment="0" applyProtection="0"/>
    <xf numFmtId="0" fontId="2" fillId="0" borderId="0"/>
    <xf numFmtId="44" fontId="2" fillId="0" borderId="0" applyFont="0" applyFill="0" applyBorder="0" applyAlignment="0" applyProtection="0"/>
    <xf numFmtId="0" fontId="2" fillId="11" borderId="10"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44" fontId="2" fillId="0" borderId="0" applyFont="0" applyFill="0" applyBorder="0" applyAlignment="0" applyProtection="0"/>
    <xf numFmtId="0" fontId="2" fillId="11" borderId="10"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 fillId="0" borderId="0"/>
    <xf numFmtId="0" fontId="26" fillId="0" borderId="0" applyNumberForma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11" borderId="10" applyNumberFormat="0" applyFont="0" applyAlignment="0" applyProtection="0"/>
    <xf numFmtId="0" fontId="2" fillId="0" borderId="0"/>
    <xf numFmtId="0" fontId="26" fillId="0" borderId="0" applyNumberForma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6" fillId="0" borderId="0" applyNumberFormat="0" applyFill="0" applyBorder="0" applyAlignment="0" applyProtection="0"/>
    <xf numFmtId="0" fontId="2" fillId="0" borderId="0"/>
    <xf numFmtId="0" fontId="26" fillId="0" borderId="0" applyNumberFormat="0" applyFill="0" applyBorder="0" applyAlignment="0" applyProtection="0"/>
    <xf numFmtId="0" fontId="26" fillId="0" borderId="0" applyNumberFormat="0" applyFill="0" applyBorder="0" applyAlignment="0" applyProtection="0"/>
    <xf numFmtId="0" fontId="2" fillId="0" borderId="0"/>
    <xf numFmtId="44" fontId="2" fillId="0" borderId="0" applyFont="0" applyFill="0" applyBorder="0" applyAlignment="0" applyProtection="0"/>
    <xf numFmtId="0" fontId="2"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4" fontId="25"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4" fontId="25"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 fillId="21" borderId="0" applyNumberFormat="0" applyBorder="0" applyAlignment="0" applyProtection="0"/>
    <xf numFmtId="0" fontId="2" fillId="22" borderId="0" applyNumberFormat="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6" fillId="0" borderId="0" applyNumberForma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0" fontId="26" fillId="0" borderId="0" applyNumberForma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0" fontId="26" fillId="0" borderId="0" applyNumberFormat="0" applyFill="0" applyBorder="0" applyAlignment="0" applyProtection="0"/>
    <xf numFmtId="0" fontId="2" fillId="13" borderId="0" applyNumberFormat="0" applyBorder="0" applyAlignment="0" applyProtection="0"/>
    <xf numFmtId="0" fontId="26" fillId="0" borderId="0" applyNumberFormat="0" applyFill="0" applyBorder="0" applyAlignment="0" applyProtection="0"/>
    <xf numFmtId="0" fontId="2" fillId="0" borderId="0"/>
    <xf numFmtId="9" fontId="2" fillId="0" borderId="0" applyFont="0" applyFill="0" applyBorder="0" applyAlignment="0" applyProtection="0"/>
    <xf numFmtId="0" fontId="26" fillId="0" borderId="0" applyNumberFormat="0" applyFill="0" applyBorder="0" applyAlignment="0" applyProtection="0"/>
    <xf numFmtId="0" fontId="2" fillId="11" borderId="10" applyNumberFormat="0" applyFont="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44" fontId="2" fillId="0" borderId="0" applyFont="0" applyFill="0" applyBorder="0" applyAlignment="0" applyProtection="0"/>
    <xf numFmtId="0" fontId="2" fillId="11" borderId="10" applyNumberFormat="0" applyFont="0" applyAlignment="0" applyProtection="0"/>
    <xf numFmtId="0" fontId="2" fillId="0" borderId="0"/>
    <xf numFmtId="44" fontId="2" fillId="0" borderId="0" applyFont="0" applyFill="0" applyBorder="0" applyAlignment="0" applyProtection="0"/>
    <xf numFmtId="0" fontId="2" fillId="11" borderId="10"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44" fontId="2" fillId="0" borderId="0" applyFont="0" applyFill="0" applyBorder="0" applyAlignment="0" applyProtection="0"/>
    <xf numFmtId="0" fontId="2" fillId="11" borderId="10"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 fillId="0" borderId="0"/>
    <xf numFmtId="0" fontId="2" fillId="0" borderId="0"/>
    <xf numFmtId="0" fontId="26" fillId="0" borderId="0" applyNumberForma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11" borderId="10" applyNumberFormat="0" applyFont="0" applyAlignment="0" applyProtection="0"/>
    <xf numFmtId="0" fontId="2" fillId="0" borderId="0"/>
    <xf numFmtId="0" fontId="26" fillId="0" borderId="0" applyNumberFormat="0" applyFill="0" applyBorder="0" applyAlignment="0" applyProtection="0"/>
    <xf numFmtId="0" fontId="26" fillId="0" borderId="0" applyNumberForma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6" fillId="0" borderId="0" applyNumberFormat="0" applyFill="0" applyBorder="0" applyAlignment="0" applyProtection="0"/>
    <xf numFmtId="0" fontId="2" fillId="0" borderId="0"/>
    <xf numFmtId="0" fontId="26" fillId="0" borderId="0" applyNumberFormat="0" applyFill="0" applyBorder="0" applyAlignment="0" applyProtection="0"/>
    <xf numFmtId="0" fontId="26" fillId="0" borderId="0" applyNumberForma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 fillId="0" borderId="0"/>
    <xf numFmtId="0" fontId="2" fillId="0" borderId="0"/>
    <xf numFmtId="9"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 fillId="13" borderId="0" applyNumberFormat="0" applyBorder="0" applyAlignment="0" applyProtection="0"/>
    <xf numFmtId="0" fontId="2" fillId="14" borderId="0" applyNumberFormat="0" applyBorder="0" applyAlignment="0" applyProtection="0"/>
    <xf numFmtId="0" fontId="26" fillId="0" borderId="0" applyNumberForma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6" fillId="0" borderId="0" applyNumberFormat="0" applyFill="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6" fillId="0" borderId="0" applyNumberForma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44" fontId="2" fillId="0" borderId="0" applyFont="0" applyFill="0" applyBorder="0" applyAlignment="0" applyProtection="0"/>
    <xf numFmtId="0" fontId="2" fillId="11" borderId="10" applyNumberFormat="0" applyFont="0" applyAlignment="0" applyProtection="0"/>
    <xf numFmtId="0" fontId="2" fillId="0" borderId="0"/>
    <xf numFmtId="44" fontId="2" fillId="0" borderId="0" applyFont="0" applyFill="0" applyBorder="0" applyAlignment="0" applyProtection="0"/>
    <xf numFmtId="0" fontId="2" fillId="11" borderId="10"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44" fontId="2" fillId="0" borderId="0" applyFont="0" applyFill="0" applyBorder="0" applyAlignment="0" applyProtection="0"/>
    <xf numFmtId="0" fontId="2" fillId="11" borderId="10"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11" borderId="10" applyNumberFormat="0" applyFont="0" applyAlignment="0" applyProtection="0"/>
    <xf numFmtId="0" fontId="2" fillId="0" borderId="0"/>
    <xf numFmtId="0" fontId="26" fillId="0" borderId="0" applyNumberForma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6" fillId="0" borderId="0" applyNumberFormat="0" applyFill="0" applyBorder="0" applyAlignment="0" applyProtection="0"/>
    <xf numFmtId="0" fontId="2" fillId="0" borderId="0"/>
    <xf numFmtId="0" fontId="26" fillId="0" borderId="0" applyNumberFormat="0" applyFill="0" applyBorder="0" applyAlignment="0" applyProtection="0"/>
    <xf numFmtId="0" fontId="26" fillId="0" borderId="0" applyNumberFormat="0" applyFill="0" applyBorder="0" applyAlignment="0" applyProtection="0"/>
    <xf numFmtId="0" fontId="2" fillId="0" borderId="0"/>
    <xf numFmtId="44" fontId="2" fillId="0" borderId="0" applyFont="0" applyFill="0" applyBorder="0" applyAlignment="0" applyProtection="0"/>
    <xf numFmtId="0" fontId="2"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10" applyNumberFormat="0" applyFont="0" applyAlignment="0" applyProtection="0"/>
    <xf numFmtId="0" fontId="2" fillId="11" borderId="10" applyNumberFormat="0" applyFont="0" applyAlignment="0" applyProtection="0"/>
    <xf numFmtId="0" fontId="2" fillId="11" borderId="10" applyNumberFormat="0" applyFont="0" applyAlignment="0" applyProtection="0"/>
    <xf numFmtId="0" fontId="2" fillId="11" borderId="10" applyNumberFormat="0" applyFont="0" applyAlignment="0" applyProtection="0"/>
    <xf numFmtId="0" fontId="2" fillId="11" borderId="10" applyNumberFormat="0" applyFont="0" applyAlignment="0" applyProtection="0"/>
    <xf numFmtId="0" fontId="2" fillId="11" borderId="10" applyNumberFormat="0" applyFont="0" applyAlignment="0" applyProtection="0"/>
    <xf numFmtId="0" fontId="2" fillId="11" borderId="10" applyNumberFormat="0" applyFont="0" applyAlignment="0" applyProtection="0"/>
    <xf numFmtId="0" fontId="2" fillId="11" borderId="10" applyNumberFormat="0" applyFont="0" applyAlignment="0" applyProtection="0"/>
    <xf numFmtId="0" fontId="2" fillId="11" borderId="10" applyNumberFormat="0" applyFont="0" applyAlignment="0" applyProtection="0"/>
    <xf numFmtId="0" fontId="2" fillId="11" borderId="10" applyNumberFormat="0" applyFont="0" applyAlignment="0" applyProtection="0"/>
    <xf numFmtId="0" fontId="2" fillId="11" borderId="10" applyNumberFormat="0" applyFont="0" applyAlignment="0" applyProtection="0"/>
    <xf numFmtId="0" fontId="2" fillId="11" borderId="10" applyNumberFormat="0" applyFont="0" applyAlignment="0" applyProtection="0"/>
    <xf numFmtId="0" fontId="2" fillId="11" borderId="10" applyNumberFormat="0" applyFont="0" applyAlignment="0" applyProtection="0"/>
    <xf numFmtId="0" fontId="2" fillId="11" borderId="10" applyNumberFormat="0" applyFont="0" applyAlignment="0" applyProtection="0"/>
    <xf numFmtId="0" fontId="2" fillId="11" borderId="10" applyNumberFormat="0" applyFont="0" applyAlignment="0" applyProtection="0"/>
    <xf numFmtId="0" fontId="2" fillId="11" borderId="10" applyNumberFormat="0" applyFont="0" applyAlignment="0" applyProtection="0"/>
    <xf numFmtId="0" fontId="2" fillId="11" borderId="10"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33" fillId="0" borderId="0"/>
    <xf numFmtId="44" fontId="33"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44" fontId="1" fillId="0" borderId="0" applyFont="0" applyFill="0" applyBorder="0" applyAlignment="0" applyProtection="0"/>
    <xf numFmtId="0" fontId="1" fillId="11" borderId="10" applyNumberFormat="0" applyFont="0" applyAlignment="0" applyProtection="0"/>
    <xf numFmtId="0" fontId="1" fillId="0" borderId="0"/>
    <xf numFmtId="44" fontId="1" fillId="0" borderId="0" applyFont="0" applyFill="0" applyBorder="0" applyAlignment="0" applyProtection="0"/>
    <xf numFmtId="0" fontId="1" fillId="11" borderId="10"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44" fontId="1" fillId="0" borderId="0" applyFont="0" applyFill="0" applyBorder="0" applyAlignment="0" applyProtection="0"/>
    <xf numFmtId="0" fontId="1" fillId="11" borderId="10"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11" borderId="10" applyNumberFormat="0" applyFont="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44" fontId="1" fillId="0" borderId="0" applyFont="0" applyFill="0" applyBorder="0" applyAlignment="0" applyProtection="0"/>
    <xf numFmtId="0" fontId="1" fillId="11" borderId="10" applyNumberFormat="0" applyFont="0" applyAlignment="0" applyProtection="0"/>
    <xf numFmtId="0" fontId="1" fillId="0" borderId="0"/>
    <xf numFmtId="44" fontId="1" fillId="0" borderId="0" applyFont="0" applyFill="0" applyBorder="0" applyAlignment="0" applyProtection="0"/>
    <xf numFmtId="0" fontId="1" fillId="11" borderId="10"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44" fontId="1" fillId="0" borderId="0" applyFont="0" applyFill="0" applyBorder="0" applyAlignment="0" applyProtection="0"/>
    <xf numFmtId="0" fontId="1" fillId="11" borderId="10"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11" borderId="10" applyNumberFormat="0" applyFont="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25"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4" fontId="25"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 fillId="21" borderId="0" applyNumberFormat="0" applyBorder="0" applyAlignment="0" applyProtection="0"/>
    <xf numFmtId="0" fontId="1" fillId="22" borderId="0" applyNumberFormat="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 fillId="24" borderId="0" applyNumberFormat="0" applyBorder="0" applyAlignment="0" applyProtection="0"/>
    <xf numFmtId="0" fontId="1" fillId="25" borderId="0" applyNumberFormat="0" applyBorder="0" applyAlignment="0" applyProtection="0"/>
    <xf numFmtId="0" fontId="26" fillId="0" borderId="0" applyNumberFormat="0" applyFill="0" applyBorder="0" applyAlignment="0" applyProtection="0"/>
    <xf numFmtId="0" fontId="1" fillId="28" borderId="0" applyNumberFormat="0" applyBorder="0" applyAlignment="0" applyProtection="0"/>
    <xf numFmtId="0" fontId="1" fillId="29" borderId="0" applyNumberFormat="0" applyBorder="0" applyAlignment="0" applyProtection="0"/>
    <xf numFmtId="0" fontId="26" fillId="0" borderId="0" applyNumberFormat="0" applyFill="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3" borderId="0" applyNumberFormat="0" applyBorder="0" applyAlignment="0" applyProtection="0"/>
    <xf numFmtId="0" fontId="26" fillId="0" borderId="0" applyNumberFormat="0" applyFill="0" applyBorder="0" applyAlignment="0" applyProtection="0"/>
    <xf numFmtId="0" fontId="1" fillId="0" borderId="0"/>
    <xf numFmtId="9" fontId="1" fillId="0" borderId="0" applyFont="0" applyFill="0" applyBorder="0" applyAlignment="0" applyProtection="0"/>
    <xf numFmtId="0" fontId="26" fillId="0" borderId="0" applyNumberFormat="0" applyFill="0" applyBorder="0" applyAlignment="0" applyProtection="0"/>
    <xf numFmtId="0" fontId="1" fillId="11" borderId="10" applyNumberFormat="0" applyFont="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44" fontId="1" fillId="0" borderId="0" applyFont="0" applyFill="0" applyBorder="0" applyAlignment="0" applyProtection="0"/>
    <xf numFmtId="0" fontId="1" fillId="11" borderId="10" applyNumberFormat="0" applyFont="0" applyAlignment="0" applyProtection="0"/>
    <xf numFmtId="0" fontId="1" fillId="0" borderId="0"/>
    <xf numFmtId="44" fontId="1" fillId="0" borderId="0" applyFont="0" applyFill="0" applyBorder="0" applyAlignment="0" applyProtection="0"/>
    <xf numFmtId="0" fontId="1" fillId="11" borderId="10"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44" fontId="1" fillId="0" borderId="0" applyFont="0" applyFill="0" applyBorder="0" applyAlignment="0" applyProtection="0"/>
    <xf numFmtId="0" fontId="1" fillId="11" borderId="10"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11" borderId="10" applyNumberFormat="0" applyFont="0" applyAlignment="0" applyProtection="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26" fillId="0" borderId="0" applyNumberForma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26" fillId="0" borderId="0" applyNumberFormat="0" applyFill="0" applyBorder="0" applyAlignment="0" applyProtection="0"/>
    <xf numFmtId="0" fontId="1" fillId="0" borderId="0"/>
    <xf numFmtId="0" fontId="1" fillId="0" borderId="0"/>
    <xf numFmtId="9" fontId="1"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26" fillId="0" borderId="0" applyNumberForma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26" fillId="0" borderId="0" applyNumberFormat="0" applyFill="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6" fillId="0" borderId="0" applyNumberFormat="0" applyFill="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44" fontId="1" fillId="0" borderId="0" applyFont="0" applyFill="0" applyBorder="0" applyAlignment="0" applyProtection="0"/>
    <xf numFmtId="0" fontId="1" fillId="11" borderId="10" applyNumberFormat="0" applyFont="0" applyAlignment="0" applyProtection="0"/>
    <xf numFmtId="0" fontId="1" fillId="0" borderId="0"/>
    <xf numFmtId="44" fontId="1" fillId="0" borderId="0" applyFont="0" applyFill="0" applyBorder="0" applyAlignment="0" applyProtection="0"/>
    <xf numFmtId="0" fontId="1" fillId="11" borderId="10"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44" fontId="1" fillId="0" borderId="0" applyFont="0" applyFill="0" applyBorder="0" applyAlignment="0" applyProtection="0"/>
    <xf numFmtId="0" fontId="1" fillId="11" borderId="10"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11" borderId="10" applyNumberFormat="0" applyFont="0" applyAlignment="0" applyProtection="0"/>
    <xf numFmtId="0" fontId="1" fillId="0" borderId="0"/>
    <xf numFmtId="0" fontId="26" fillId="0" borderId="0" applyNumberForma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44" fontId="1" fillId="0" borderId="0" applyFont="0" applyFill="0" applyBorder="0" applyAlignment="0" applyProtection="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10" applyNumberFormat="0" applyFont="0" applyAlignment="0" applyProtection="0"/>
    <xf numFmtId="0" fontId="1" fillId="11" borderId="10" applyNumberFormat="0" applyFont="0" applyAlignment="0" applyProtection="0"/>
    <xf numFmtId="0" fontId="1" fillId="11" borderId="10" applyNumberFormat="0" applyFont="0" applyAlignment="0" applyProtection="0"/>
    <xf numFmtId="0" fontId="1" fillId="11" borderId="10" applyNumberFormat="0" applyFont="0" applyAlignment="0" applyProtection="0"/>
    <xf numFmtId="0" fontId="1" fillId="11" borderId="10" applyNumberFormat="0" applyFont="0" applyAlignment="0" applyProtection="0"/>
    <xf numFmtId="0" fontId="1" fillId="11" borderId="10" applyNumberFormat="0" applyFont="0" applyAlignment="0" applyProtection="0"/>
    <xf numFmtId="0" fontId="1" fillId="11" borderId="10" applyNumberFormat="0" applyFont="0" applyAlignment="0" applyProtection="0"/>
    <xf numFmtId="0" fontId="1" fillId="11" borderId="10" applyNumberFormat="0" applyFont="0" applyAlignment="0" applyProtection="0"/>
    <xf numFmtId="0" fontId="1" fillId="11" borderId="10" applyNumberFormat="0" applyFont="0" applyAlignment="0" applyProtection="0"/>
    <xf numFmtId="0" fontId="1" fillId="11" borderId="10" applyNumberFormat="0" applyFont="0" applyAlignment="0" applyProtection="0"/>
    <xf numFmtId="0" fontId="1" fillId="11" borderId="10" applyNumberFormat="0" applyFont="0" applyAlignment="0" applyProtection="0"/>
    <xf numFmtId="0" fontId="1" fillId="11" borderId="10" applyNumberFormat="0" applyFont="0" applyAlignment="0" applyProtection="0"/>
    <xf numFmtId="0" fontId="1" fillId="11" borderId="10" applyNumberFormat="0" applyFont="0" applyAlignment="0" applyProtection="0"/>
    <xf numFmtId="0" fontId="1" fillId="11" borderId="10" applyNumberFormat="0" applyFont="0" applyAlignment="0" applyProtection="0"/>
    <xf numFmtId="0" fontId="1" fillId="11" borderId="10" applyNumberFormat="0" applyFont="0" applyAlignment="0" applyProtection="0"/>
    <xf numFmtId="0" fontId="1" fillId="11" borderId="10" applyNumberFormat="0" applyFont="0" applyAlignment="0" applyProtection="0"/>
    <xf numFmtId="0" fontId="1" fillId="11"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cellStyleXfs>
  <cellXfs count="500">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vertical="center" wrapText="1"/>
    </xf>
    <xf numFmtId="0" fontId="6" fillId="0" borderId="0" xfId="0" applyFont="1" applyAlignment="1">
      <alignment horizontal="center" vertical="center"/>
    </xf>
    <xf numFmtId="0" fontId="6" fillId="0" borderId="0" xfId="0" applyFont="1" applyAlignment="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8" fillId="0" borderId="0" xfId="0" applyFont="1"/>
    <xf numFmtId="0" fontId="6" fillId="0" borderId="0" xfId="0" applyFont="1" applyAlignment="1">
      <alignment horizontal="left" vertical="center"/>
    </xf>
    <xf numFmtId="0" fontId="6" fillId="0" borderId="14" xfId="0" applyFont="1" applyBorder="1" applyAlignment="1">
      <alignment horizontal="center" vertical="center"/>
    </xf>
    <xf numFmtId="0" fontId="0" fillId="0" borderId="0" xfId="0" applyAlignment="1">
      <alignment horizontal="right"/>
    </xf>
    <xf numFmtId="0" fontId="0" fillId="0" borderId="29" xfId="0" applyBorder="1"/>
    <xf numFmtId="0" fontId="0" fillId="0" borderId="0" xfId="0" applyAlignment="1">
      <alignment horizontal="left" vertical="center"/>
    </xf>
    <xf numFmtId="0" fontId="34" fillId="0" borderId="0" xfId="0" applyFont="1"/>
    <xf numFmtId="0" fontId="0" fillId="0" borderId="0" xfId="0" applyAlignment="1">
      <alignment wrapText="1"/>
    </xf>
    <xf numFmtId="0" fontId="8" fillId="0" borderId="28" xfId="0" applyFont="1" applyBorder="1"/>
    <xf numFmtId="0" fontId="8" fillId="0" borderId="28" xfId="0" applyFont="1" applyBorder="1" applyAlignment="1">
      <alignment horizontal="left"/>
    </xf>
    <xf numFmtId="9" fontId="34" fillId="0" borderId="0" xfId="0" applyNumberFormat="1" applyFont="1"/>
    <xf numFmtId="0" fontId="0" fillId="0" borderId="0" xfId="0" applyAlignment="1">
      <alignment horizontal="left"/>
    </xf>
    <xf numFmtId="0" fontId="35" fillId="0" borderId="0" xfId="0" applyFont="1" applyAlignment="1">
      <alignment horizontal="right"/>
    </xf>
    <xf numFmtId="166" fontId="0" fillId="35" borderId="0" xfId="41527" applyNumberFormat="1" applyFont="1" applyFill="1" applyBorder="1"/>
    <xf numFmtId="0" fontId="36" fillId="0" borderId="0" xfId="0" applyFont="1"/>
    <xf numFmtId="0" fontId="0" fillId="0" borderId="0" xfId="0" applyAlignment="1">
      <alignment horizontal="center"/>
    </xf>
    <xf numFmtId="0" fontId="7" fillId="0" borderId="21" xfId="0" applyFont="1" applyBorder="1" applyAlignment="1">
      <alignment horizontal="center"/>
    </xf>
    <xf numFmtId="0" fontId="37" fillId="0" borderId="21" xfId="0" applyFont="1" applyBorder="1" applyAlignment="1">
      <alignment horizontal="right" vertical="center"/>
    </xf>
    <xf numFmtId="0" fontId="37" fillId="0" borderId="0" xfId="0" applyFont="1" applyAlignment="1">
      <alignment horizontal="right" vertical="center"/>
    </xf>
    <xf numFmtId="0" fontId="7" fillId="0" borderId="23" xfId="0" applyFont="1" applyBorder="1" applyAlignment="1">
      <alignment horizontal="center"/>
    </xf>
    <xf numFmtId="0" fontId="7" fillId="0" borderId="0" xfId="0" applyFont="1" applyAlignment="1">
      <alignment horizontal="center"/>
    </xf>
    <xf numFmtId="0" fontId="7" fillId="0" borderId="24" xfId="0" applyFont="1" applyBorder="1" applyAlignment="1">
      <alignment horizontal="right"/>
    </xf>
    <xf numFmtId="0" fontId="7" fillId="0" borderId="25" xfId="0" applyFont="1" applyBorder="1"/>
    <xf numFmtId="0" fontId="7" fillId="0" borderId="26" xfId="0" applyFont="1" applyBorder="1"/>
    <xf numFmtId="0" fontId="7" fillId="0" borderId="26" xfId="0" applyFont="1" applyBorder="1" applyAlignment="1">
      <alignment horizontal="center"/>
    </xf>
    <xf numFmtId="0" fontId="8" fillId="0" borderId="0" xfId="0" applyFont="1" applyAlignment="1">
      <alignment vertical="center" wrapText="1"/>
    </xf>
    <xf numFmtId="0" fontId="37" fillId="0" borderId="33" xfId="0" applyFont="1" applyBorder="1" applyAlignment="1">
      <alignment horizontal="center" vertical="center"/>
    </xf>
    <xf numFmtId="0" fontId="37" fillId="0" borderId="12" xfId="0" applyFont="1" applyBorder="1" applyAlignment="1">
      <alignment vertical="center"/>
    </xf>
    <xf numFmtId="0" fontId="37" fillId="0" borderId="28" xfId="0" applyFont="1" applyBorder="1" applyAlignment="1">
      <alignment vertical="center"/>
    </xf>
    <xf numFmtId="167" fontId="37" fillId="0" borderId="31" xfId="41527" applyNumberFormat="1" applyFont="1" applyBorder="1" applyAlignment="1">
      <alignment horizontal="right" vertical="center"/>
    </xf>
    <xf numFmtId="167" fontId="38" fillId="0" borderId="12" xfId="0" applyNumberFormat="1" applyFont="1" applyBorder="1" applyAlignment="1">
      <alignment horizontal="right" vertical="center"/>
    </xf>
    <xf numFmtId="0" fontId="37" fillId="0" borderId="33" xfId="0" applyFont="1" applyBorder="1" applyAlignment="1">
      <alignment vertical="center"/>
    </xf>
    <xf numFmtId="0" fontId="37" fillId="0" borderId="25" xfId="0" applyFont="1" applyBorder="1" applyAlignment="1">
      <alignment horizontal="center" vertical="center"/>
    </xf>
    <xf numFmtId="167" fontId="38" fillId="0" borderId="37" xfId="0" applyNumberFormat="1" applyFont="1" applyBorder="1" applyAlignment="1">
      <alignment horizontal="right" vertical="center"/>
    </xf>
    <xf numFmtId="167" fontId="38" fillId="0" borderId="27" xfId="0" applyNumberFormat="1" applyFont="1" applyBorder="1" applyAlignment="1">
      <alignment horizontal="right" vertical="center"/>
    </xf>
    <xf numFmtId="167" fontId="38" fillId="0" borderId="33" xfId="0" applyNumberFormat="1" applyFont="1" applyBorder="1" applyAlignment="1">
      <alignment horizontal="right" vertical="center"/>
    </xf>
    <xf numFmtId="0" fontId="39" fillId="0" borderId="0" xfId="0" applyFont="1" applyAlignment="1">
      <alignment horizontal="left" vertical="center"/>
    </xf>
    <xf numFmtId="0" fontId="39" fillId="0" borderId="0" xfId="0" applyFont="1" applyAlignment="1">
      <alignment horizontal="center" vertical="center"/>
    </xf>
    <xf numFmtId="0" fontId="0" fillId="0" borderId="0" xfId="0" applyAlignment="1">
      <alignment horizontal="right" vertical="center"/>
    </xf>
    <xf numFmtId="0" fontId="7" fillId="0" borderId="0" xfId="0" applyFont="1" applyAlignment="1">
      <alignment horizontal="left"/>
    </xf>
    <xf numFmtId="167" fontId="38" fillId="0" borderId="40" xfId="0" applyNumberFormat="1" applyFont="1" applyBorder="1" applyAlignment="1">
      <alignment horizontal="right" vertical="center"/>
    </xf>
    <xf numFmtId="49" fontId="37" fillId="0" borderId="12" xfId="41527" applyNumberFormat="1" applyFont="1" applyFill="1" applyBorder="1" applyAlignment="1">
      <alignment horizontal="right" vertical="center"/>
    </xf>
    <xf numFmtId="0" fontId="37" fillId="0" borderId="12" xfId="41527" applyNumberFormat="1" applyFont="1" applyFill="1" applyBorder="1" applyAlignment="1">
      <alignment horizontal="right" vertical="center"/>
    </xf>
    <xf numFmtId="0" fontId="37" fillId="0" borderId="35" xfId="41527" applyNumberFormat="1" applyFont="1" applyFill="1" applyBorder="1" applyAlignment="1">
      <alignment horizontal="right" vertical="center"/>
    </xf>
    <xf numFmtId="167" fontId="38" fillId="0" borderId="38" xfId="0" quotePrefix="1" applyNumberFormat="1" applyFont="1" applyBorder="1" applyAlignment="1">
      <alignment horizontal="right" vertical="center"/>
    </xf>
    <xf numFmtId="167" fontId="38" fillId="0" borderId="39" xfId="0" quotePrefix="1" applyNumberFormat="1" applyFont="1" applyBorder="1" applyAlignment="1">
      <alignment horizontal="right" vertical="center"/>
    </xf>
    <xf numFmtId="1" fontId="38" fillId="0" borderId="40" xfId="0" applyNumberFormat="1" applyFont="1" applyBorder="1" applyAlignment="1">
      <alignment horizontal="right" vertical="center"/>
    </xf>
    <xf numFmtId="0" fontId="37" fillId="0" borderId="0" xfId="0" applyFont="1" applyAlignment="1">
      <alignment horizontal="center" vertical="center"/>
    </xf>
    <xf numFmtId="0" fontId="38" fillId="0" borderId="0" xfId="0" applyFont="1" applyAlignment="1">
      <alignment horizontal="left" vertical="center"/>
    </xf>
    <xf numFmtId="0" fontId="37" fillId="0" borderId="0" xfId="0" applyFont="1" applyAlignment="1">
      <alignment horizontal="left" vertical="center"/>
    </xf>
    <xf numFmtId="167" fontId="0" fillId="0" borderId="0" xfId="0" applyNumberFormat="1" applyAlignment="1">
      <alignment horizontal="right" vertical="center"/>
    </xf>
    <xf numFmtId="167" fontId="37" fillId="0" borderId="0" xfId="0" applyNumberFormat="1" applyFont="1" applyAlignment="1">
      <alignment horizontal="right" vertical="center"/>
    </xf>
    <xf numFmtId="167" fontId="38" fillId="0" borderId="0" xfId="0" applyNumberFormat="1" applyFont="1" applyAlignment="1">
      <alignment horizontal="right" vertical="center"/>
    </xf>
    <xf numFmtId="0" fontId="37" fillId="0" borderId="0" xfId="0" applyFont="1" applyAlignment="1">
      <alignment vertical="center"/>
    </xf>
    <xf numFmtId="0" fontId="40" fillId="0" borderId="23" xfId="0" applyFont="1" applyBorder="1"/>
    <xf numFmtId="0" fontId="7" fillId="0" borderId="0" xfId="0" applyFont="1"/>
    <xf numFmtId="0" fontId="37" fillId="0" borderId="24" xfId="0" applyFont="1" applyBorder="1" applyAlignment="1">
      <alignment horizontal="right" vertical="center"/>
    </xf>
    <xf numFmtId="0" fontId="41" fillId="0" borderId="0" xfId="0" applyFont="1" applyAlignment="1">
      <alignment horizontal="left"/>
    </xf>
    <xf numFmtId="167" fontId="37" fillId="0" borderId="30" xfId="0" applyNumberFormat="1" applyFont="1" applyBorder="1" applyAlignment="1">
      <alignment horizontal="right" vertical="center"/>
    </xf>
    <xf numFmtId="167" fontId="37" fillId="0" borderId="34" xfId="41527" applyNumberFormat="1" applyFont="1" applyBorder="1" applyAlignment="1">
      <alignment horizontal="right" vertical="center"/>
    </xf>
    <xf numFmtId="49" fontId="37" fillId="0" borderId="33" xfId="41527" applyNumberFormat="1" applyFont="1" applyFill="1" applyBorder="1" applyAlignment="1">
      <alignment horizontal="right" vertical="center"/>
    </xf>
    <xf numFmtId="0" fontId="37" fillId="0" borderId="33" xfId="41527" applyNumberFormat="1" applyFont="1" applyFill="1" applyBorder="1" applyAlignment="1">
      <alignment horizontal="right" vertical="center"/>
    </xf>
    <xf numFmtId="0" fontId="37" fillId="0" borderId="41" xfId="41527" applyNumberFormat="1" applyFont="1" applyFill="1" applyBorder="1" applyAlignment="1">
      <alignment horizontal="right" vertical="center"/>
    </xf>
    <xf numFmtId="0" fontId="37" fillId="0" borderId="33" xfId="0" applyFont="1" applyBorder="1" applyAlignment="1">
      <alignment horizontal="left" vertical="center"/>
    </xf>
    <xf numFmtId="168" fontId="37" fillId="0" borderId="33" xfId="0" applyNumberFormat="1" applyFont="1" applyBorder="1" applyAlignment="1">
      <alignment horizontal="center" vertical="center"/>
    </xf>
    <xf numFmtId="0" fontId="37" fillId="0" borderId="33" xfId="41527" applyNumberFormat="1" applyFont="1" applyBorder="1" applyAlignment="1">
      <alignment horizontal="right" vertical="center"/>
    </xf>
    <xf numFmtId="0" fontId="37" fillId="0" borderId="12" xfId="41527" applyNumberFormat="1" applyFont="1" applyBorder="1" applyAlignment="1">
      <alignment horizontal="right" vertical="center"/>
    </xf>
    <xf numFmtId="167" fontId="37" fillId="0" borderId="0" xfId="0" applyNumberFormat="1" applyFont="1" applyAlignment="1">
      <alignment horizontal="left" vertical="center"/>
    </xf>
    <xf numFmtId="0" fontId="9" fillId="0" borderId="0" xfId="0" applyFont="1" applyAlignment="1">
      <alignment vertical="center" wrapText="1"/>
    </xf>
    <xf numFmtId="6" fontId="9" fillId="0" borderId="0" xfId="0" applyNumberFormat="1" applyFont="1" applyAlignment="1">
      <alignment horizontal="right" vertical="center" wrapText="1"/>
    </xf>
    <xf numFmtId="6" fontId="0" fillId="0" borderId="0" xfId="0" applyNumberFormat="1" applyAlignment="1">
      <alignment vertical="center"/>
    </xf>
    <xf numFmtId="0" fontId="9" fillId="0" borderId="0" xfId="0" applyFont="1" applyAlignment="1">
      <alignment horizontal="right" vertical="center" wrapText="1"/>
    </xf>
    <xf numFmtId="6" fontId="8" fillId="0" borderId="0" xfId="0" applyNumberFormat="1" applyFont="1" applyAlignment="1">
      <alignment horizontal="right" vertical="center" wrapText="1"/>
    </xf>
    <xf numFmtId="6" fontId="37" fillId="0" borderId="0" xfId="0" applyNumberFormat="1" applyFont="1" applyAlignment="1">
      <alignment vertical="center"/>
    </xf>
    <xf numFmtId="166" fontId="0" fillId="0" borderId="0" xfId="41527" applyNumberFormat="1" applyFont="1" applyAlignment="1">
      <alignment horizontal="center" vertical="center"/>
    </xf>
    <xf numFmtId="166" fontId="0" fillId="0" borderId="0" xfId="0" applyNumberFormat="1" applyAlignment="1">
      <alignment horizontal="right" vertical="center"/>
    </xf>
    <xf numFmtId="0" fontId="6" fillId="0" borderId="13" xfId="0" applyFont="1" applyBorder="1" applyAlignment="1">
      <alignment horizontal="center" vertical="center"/>
    </xf>
    <xf numFmtId="0" fontId="6" fillId="0" borderId="13" xfId="0" applyFont="1" applyBorder="1" applyAlignment="1">
      <alignment vertical="center"/>
    </xf>
    <xf numFmtId="0" fontId="6" fillId="0" borderId="15" xfId="0" applyFont="1" applyBorder="1" applyAlignment="1">
      <alignment vertical="center"/>
    </xf>
    <xf numFmtId="0" fontId="6" fillId="0" borderId="18" xfId="0" applyFont="1" applyBorder="1" applyAlignment="1">
      <alignment horizontal="center" vertical="center"/>
    </xf>
    <xf numFmtId="166" fontId="0" fillId="0" borderId="0" xfId="0" applyNumberFormat="1"/>
    <xf numFmtId="167" fontId="37" fillId="0" borderId="12" xfId="0" applyNumberFormat="1" applyFont="1" applyBorder="1" applyAlignment="1">
      <alignment horizontal="right" vertical="center"/>
    </xf>
    <xf numFmtId="17" fontId="7" fillId="0" borderId="27" xfId="0" quotePrefix="1" applyNumberFormat="1" applyFont="1" applyBorder="1" applyAlignment="1">
      <alignment horizontal="right"/>
    </xf>
    <xf numFmtId="0" fontId="45" fillId="0" borderId="0" xfId="0" applyFont="1" applyAlignment="1">
      <alignment horizontal="center" vertical="center"/>
    </xf>
    <xf numFmtId="166" fontId="36" fillId="0" borderId="0" xfId="41527" applyNumberFormat="1" applyFont="1" applyBorder="1" applyAlignment="1"/>
    <xf numFmtId="0" fontId="8" fillId="0" borderId="0" xfId="0" applyFont="1" applyAlignment="1">
      <alignment horizontal="left"/>
    </xf>
    <xf numFmtId="166" fontId="0" fillId="0" borderId="0" xfId="41527" applyNumberFormat="1" applyFont="1" applyFill="1" applyBorder="1"/>
    <xf numFmtId="170" fontId="34" fillId="0" borderId="0" xfId="0" applyNumberFormat="1" applyFont="1" applyAlignment="1">
      <alignment horizontal="left" vertical="center"/>
    </xf>
    <xf numFmtId="0" fontId="34" fillId="0" borderId="0" xfId="0" applyFont="1" applyAlignment="1">
      <alignment horizontal="right"/>
    </xf>
    <xf numFmtId="170" fontId="34" fillId="0" borderId="0" xfId="0" applyNumberFormat="1" applyFont="1"/>
    <xf numFmtId="167" fontId="41" fillId="0" borderId="31" xfId="41527" applyNumberFormat="1" applyFont="1" applyBorder="1" applyAlignment="1">
      <alignment horizontal="right" vertical="center"/>
    </xf>
    <xf numFmtId="167" fontId="38" fillId="0" borderId="26" xfId="0" applyNumberFormat="1" applyFont="1" applyBorder="1" applyAlignment="1">
      <alignment horizontal="right" vertical="center"/>
    </xf>
    <xf numFmtId="1" fontId="37" fillId="0" borderId="12" xfId="41527" applyNumberFormat="1" applyFont="1" applyBorder="1" applyAlignment="1">
      <alignment horizontal="right" vertical="center"/>
    </xf>
    <xf numFmtId="1" fontId="0" fillId="0" borderId="0" xfId="0" applyNumberFormat="1"/>
    <xf numFmtId="0" fontId="37" fillId="0" borderId="27" xfId="0" applyFont="1" applyBorder="1" applyAlignment="1">
      <alignment horizontal="center" vertical="center"/>
    </xf>
    <xf numFmtId="0" fontId="37" fillId="0" borderId="30" xfId="0" applyFont="1" applyBorder="1" applyAlignment="1">
      <alignment horizontal="center" vertical="center"/>
    </xf>
    <xf numFmtId="2" fontId="0" fillId="0" borderId="0" xfId="0" applyNumberFormat="1"/>
    <xf numFmtId="171" fontId="0" fillId="0" borderId="0" xfId="0" applyNumberFormat="1"/>
    <xf numFmtId="171" fontId="8" fillId="0" borderId="0" xfId="0" applyNumberFormat="1" applyFont="1"/>
    <xf numFmtId="166" fontId="0" fillId="0" borderId="0" xfId="41527" applyNumberFormat="1" applyFont="1" applyFill="1" applyAlignment="1">
      <alignment horizontal="center" vertical="center"/>
    </xf>
    <xf numFmtId="0" fontId="0" fillId="36" borderId="44" xfId="0" applyFill="1" applyBorder="1" applyAlignment="1">
      <alignment horizontal="center"/>
    </xf>
    <xf numFmtId="0" fontId="8" fillId="0" borderId="12" xfId="0" applyFont="1" applyBorder="1" applyAlignment="1">
      <alignment vertical="center"/>
    </xf>
    <xf numFmtId="0" fontId="0" fillId="0" borderId="12" xfId="0" applyBorder="1" applyAlignment="1">
      <alignment vertical="center" wrapText="1"/>
    </xf>
    <xf numFmtId="0" fontId="9" fillId="0" borderId="12" xfId="0" applyFont="1" applyBorder="1" applyAlignment="1">
      <alignment vertical="center" wrapText="1"/>
    </xf>
    <xf numFmtId="0" fontId="47" fillId="38" borderId="12" xfId="0" applyFont="1" applyFill="1" applyBorder="1" applyAlignment="1">
      <alignment horizontal="center" vertical="center" wrapText="1"/>
    </xf>
    <xf numFmtId="0" fontId="48" fillId="0" borderId="12" xfId="0" applyFont="1" applyBorder="1" applyAlignment="1">
      <alignment horizontal="center" vertical="center" wrapText="1"/>
    </xf>
    <xf numFmtId="0" fontId="49" fillId="0" borderId="12" xfId="0" applyFont="1" applyBorder="1" applyAlignment="1">
      <alignment horizontal="center" vertical="center" wrapText="1"/>
    </xf>
    <xf numFmtId="0" fontId="8" fillId="0" borderId="0" xfId="0" applyFont="1" applyAlignment="1">
      <alignment wrapText="1"/>
    </xf>
    <xf numFmtId="0" fontId="9" fillId="0" borderId="12" xfId="0" applyFont="1" applyBorder="1" applyAlignment="1">
      <alignment horizontal="left" vertical="center" wrapText="1" indent="1"/>
    </xf>
    <xf numFmtId="0" fontId="51" fillId="0" borderId="12" xfId="0" applyFont="1" applyBorder="1" applyAlignment="1">
      <alignment horizontal="center" vertical="center" wrapText="1"/>
    </xf>
    <xf numFmtId="0" fontId="46" fillId="0" borderId="0" xfId="0" applyFont="1"/>
    <xf numFmtId="0" fontId="8" fillId="0" borderId="0" xfId="0" applyFont="1" applyAlignment="1">
      <alignment horizontal="left" vertical="center"/>
    </xf>
    <xf numFmtId="0" fontId="8" fillId="39" borderId="12" xfId="0" applyFont="1" applyFill="1" applyBorder="1" applyAlignment="1">
      <alignment vertical="center" wrapText="1"/>
    </xf>
    <xf numFmtId="0" fontId="9" fillId="39" borderId="12" xfId="0" applyFont="1" applyFill="1" applyBorder="1" applyAlignment="1">
      <alignment horizontal="right" vertical="center" wrapText="1"/>
    </xf>
    <xf numFmtId="0" fontId="25" fillId="0" borderId="0" xfId="0" applyFont="1"/>
    <xf numFmtId="0" fontId="9" fillId="39" borderId="12" xfId="0" applyFont="1" applyFill="1" applyBorder="1" applyAlignment="1">
      <alignment horizontal="left" vertical="center" wrapText="1" indent="1"/>
    </xf>
    <xf numFmtId="0" fontId="8" fillId="39" borderId="12" xfId="0" applyFont="1" applyFill="1" applyBorder="1" applyAlignment="1">
      <alignment horizontal="right" vertical="center" wrapText="1"/>
    </xf>
    <xf numFmtId="164" fontId="8" fillId="0" borderId="12" xfId="0" applyNumberFormat="1" applyFont="1" applyBorder="1" applyAlignment="1">
      <alignment horizontal="right" vertical="center" wrapText="1" indent="1"/>
    </xf>
    <xf numFmtId="164" fontId="9" fillId="0" borderId="12" xfId="0" applyNumberFormat="1" applyFont="1" applyBorder="1" applyAlignment="1">
      <alignment horizontal="center" vertical="center" wrapText="1"/>
    </xf>
    <xf numFmtId="0" fontId="8" fillId="39" borderId="36" xfId="0" applyFont="1" applyFill="1" applyBorder="1" applyAlignment="1">
      <alignment horizontal="right" vertical="center" wrapText="1"/>
    </xf>
    <xf numFmtId="164" fontId="9" fillId="0" borderId="36" xfId="0" applyNumberFormat="1" applyFont="1" applyBorder="1" applyAlignment="1">
      <alignment horizontal="center" vertical="center" wrapText="1"/>
    </xf>
    <xf numFmtId="0" fontId="8" fillId="0" borderId="12" xfId="0" applyFont="1" applyBorder="1" applyAlignment="1">
      <alignment horizontal="right" vertical="center" wrapText="1"/>
    </xf>
    <xf numFmtId="0" fontId="9" fillId="0" borderId="12" xfId="0" applyFont="1" applyBorder="1" applyAlignment="1">
      <alignment horizontal="right" vertical="center" wrapText="1" indent="1"/>
    </xf>
    <xf numFmtId="0" fontId="8" fillId="0" borderId="12" xfId="0" applyFont="1" applyBorder="1" applyAlignment="1">
      <alignment vertical="center" wrapText="1"/>
    </xf>
    <xf numFmtId="0" fontId="8" fillId="0" borderId="36" xfId="0" applyFont="1" applyBorder="1" applyAlignment="1">
      <alignment horizontal="right" vertical="center" wrapText="1"/>
    </xf>
    <xf numFmtId="0" fontId="47" fillId="38" borderId="12" xfId="0" applyFont="1" applyFill="1" applyBorder="1" applyAlignment="1">
      <alignment horizontal="left" vertical="center" wrapText="1" indent="1"/>
    </xf>
    <xf numFmtId="0" fontId="9" fillId="0" borderId="12" xfId="0" applyFont="1" applyBorder="1" applyAlignment="1">
      <alignment horizontal="right" vertical="center" wrapText="1" indent="2"/>
    </xf>
    <xf numFmtId="0" fontId="0" fillId="37" borderId="12" xfId="0" applyFill="1" applyBorder="1" applyAlignment="1">
      <alignment vertical="center" wrapText="1"/>
    </xf>
    <xf numFmtId="0" fontId="9" fillId="37" borderId="12" xfId="0" applyFont="1" applyFill="1" applyBorder="1" applyAlignment="1">
      <alignment vertical="center" wrapText="1"/>
    </xf>
    <xf numFmtId="0" fontId="9" fillId="37" borderId="33" xfId="0" applyFont="1" applyFill="1" applyBorder="1" applyAlignment="1">
      <alignment vertical="center" wrapText="1"/>
    </xf>
    <xf numFmtId="0" fontId="9" fillId="37" borderId="12" xfId="0" applyFont="1" applyFill="1" applyBorder="1" applyAlignment="1">
      <alignment horizontal="center" vertical="center" wrapText="1"/>
    </xf>
    <xf numFmtId="0" fontId="9" fillId="37" borderId="12" xfId="0" applyFont="1" applyFill="1" applyBorder="1" applyAlignment="1">
      <alignment horizontal="left" vertical="center" wrapText="1" indent="1"/>
    </xf>
    <xf numFmtId="0" fontId="9" fillId="37" borderId="33" xfId="0" applyFont="1" applyFill="1" applyBorder="1" applyAlignment="1">
      <alignment horizontal="left" vertical="center" wrapText="1" indent="1"/>
    </xf>
    <xf numFmtId="0" fontId="53" fillId="37" borderId="12" xfId="0" applyFont="1" applyFill="1" applyBorder="1" applyAlignment="1">
      <alignment vertical="center" wrapText="1"/>
    </xf>
    <xf numFmtId="0" fontId="53" fillId="37" borderId="12" xfId="0" applyFont="1" applyFill="1" applyBorder="1" applyAlignment="1">
      <alignment horizontal="center" vertical="center" wrapText="1"/>
    </xf>
    <xf numFmtId="0" fontId="54" fillId="37" borderId="12" xfId="0" applyFont="1" applyFill="1" applyBorder="1" applyAlignment="1">
      <alignment horizontal="center" vertical="center" wrapText="1"/>
    </xf>
    <xf numFmtId="0" fontId="55" fillId="37" borderId="12" xfId="0" applyFont="1" applyFill="1" applyBorder="1" applyAlignment="1">
      <alignment horizontal="center" vertical="center" wrapText="1"/>
    </xf>
    <xf numFmtId="0" fontId="56" fillId="37" borderId="12" xfId="0" applyFont="1" applyFill="1" applyBorder="1" applyAlignment="1">
      <alignment horizontal="center" vertical="center" wrapText="1"/>
    </xf>
    <xf numFmtId="0" fontId="9" fillId="37" borderId="36" xfId="0" applyFont="1" applyFill="1" applyBorder="1" applyAlignment="1">
      <alignment horizontal="center" vertical="center" wrapText="1"/>
    </xf>
    <xf numFmtId="0" fontId="9" fillId="37" borderId="36" xfId="0" applyFont="1" applyFill="1" applyBorder="1" applyAlignment="1">
      <alignment horizontal="left" vertical="center" wrapText="1" indent="1"/>
    </xf>
    <xf numFmtId="164" fontId="9" fillId="37" borderId="12" xfId="0" applyNumberFormat="1" applyFont="1" applyFill="1" applyBorder="1" applyAlignment="1">
      <alignment horizontal="right" vertical="center" wrapText="1" indent="1"/>
    </xf>
    <xf numFmtId="0" fontId="9" fillId="37" borderId="12" xfId="0" applyFont="1" applyFill="1" applyBorder="1" applyAlignment="1">
      <alignment horizontal="right" vertical="center" wrapText="1" indent="1"/>
    </xf>
    <xf numFmtId="164" fontId="9" fillId="37" borderId="12" xfId="0" applyNumberFormat="1" applyFont="1" applyFill="1" applyBorder="1" applyAlignment="1">
      <alignment horizontal="center" vertical="center" wrapText="1"/>
    </xf>
    <xf numFmtId="164" fontId="8" fillId="39" borderId="36" xfId="0" applyNumberFormat="1" applyFont="1" applyFill="1" applyBorder="1" applyAlignment="1">
      <alignment horizontal="right" vertical="center" wrapText="1" indent="1"/>
    </xf>
    <xf numFmtId="0" fontId="0" fillId="0" borderId="47" xfId="0" applyBorder="1"/>
    <xf numFmtId="0" fontId="8" fillId="0" borderId="48" xfId="0" applyFont="1" applyBorder="1"/>
    <xf numFmtId="0" fontId="8" fillId="0" borderId="49" xfId="0" applyFont="1" applyBorder="1"/>
    <xf numFmtId="0" fontId="8" fillId="0" borderId="50" xfId="0" applyFont="1" applyBorder="1"/>
    <xf numFmtId="0" fontId="0" fillId="4" borderId="37" xfId="0" applyFill="1" applyBorder="1"/>
    <xf numFmtId="0" fontId="58" fillId="0" borderId="28" xfId="0" applyFont="1" applyBorder="1" applyAlignment="1">
      <alignment horizontal="center"/>
    </xf>
    <xf numFmtId="0" fontId="58" fillId="0" borderId="29" xfId="0" applyFont="1" applyBorder="1" applyAlignment="1">
      <alignment horizontal="center"/>
    </xf>
    <xf numFmtId="0" fontId="58" fillId="0" borderId="30" xfId="0" applyFont="1" applyBorder="1" applyAlignment="1">
      <alignment horizontal="center"/>
    </xf>
    <xf numFmtId="0" fontId="55" fillId="39" borderId="60" xfId="0" applyFont="1" applyFill="1" applyBorder="1" applyAlignment="1">
      <alignment vertical="center" wrapText="1"/>
    </xf>
    <xf numFmtId="0" fontId="55" fillId="39" borderId="61" xfId="0" applyFont="1" applyFill="1" applyBorder="1" applyAlignment="1">
      <alignment vertical="center" wrapText="1"/>
    </xf>
    <xf numFmtId="0" fontId="59" fillId="41" borderId="62" xfId="0" applyFont="1" applyFill="1" applyBorder="1" applyAlignment="1">
      <alignment vertical="center" wrapText="1"/>
    </xf>
    <xf numFmtId="0" fontId="60" fillId="39" borderId="0" xfId="0" applyFont="1" applyFill="1" applyAlignment="1">
      <alignment vertical="center" wrapText="1"/>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6" fillId="0" borderId="66" xfId="0" applyFont="1" applyBorder="1" applyAlignment="1">
      <alignment horizontal="center" vertical="center"/>
    </xf>
    <xf numFmtId="0" fontId="6" fillId="0" borderId="66" xfId="0" applyFont="1" applyBorder="1" applyAlignment="1">
      <alignment vertical="center"/>
    </xf>
    <xf numFmtId="0" fontId="6" fillId="0" borderId="67" xfId="0" applyFont="1" applyBorder="1" applyAlignment="1">
      <alignment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167" fontId="61" fillId="0" borderId="0" xfId="0" applyNumberFormat="1" applyFont="1" applyAlignment="1">
      <alignment horizontal="right" vertical="center"/>
    </xf>
    <xf numFmtId="0" fontId="6" fillId="0" borderId="65" xfId="0" applyFont="1" applyBorder="1" applyAlignment="1">
      <alignment horizontal="center" vertical="center"/>
    </xf>
    <xf numFmtId="1" fontId="37" fillId="0" borderId="12" xfId="41527" applyNumberFormat="1" applyFont="1" applyFill="1" applyBorder="1" applyAlignment="1">
      <alignment horizontal="right" vertical="center"/>
    </xf>
    <xf numFmtId="1" fontId="37" fillId="0" borderId="35" xfId="41527" applyNumberFormat="1" applyFont="1" applyFill="1" applyBorder="1" applyAlignment="1">
      <alignment horizontal="right" vertical="center"/>
    </xf>
    <xf numFmtId="0" fontId="55" fillId="39" borderId="0" xfId="0" applyFont="1" applyFill="1" applyAlignment="1">
      <alignment vertical="center" wrapText="1"/>
    </xf>
    <xf numFmtId="0" fontId="9" fillId="0" borderId="36" xfId="0" applyFont="1" applyBorder="1" applyAlignment="1">
      <alignment horizontal="left" vertical="center" wrapText="1" indent="1"/>
    </xf>
    <xf numFmtId="0" fontId="8" fillId="0" borderId="70" xfId="0" applyFont="1" applyBorder="1" applyAlignment="1">
      <alignment vertical="center" wrapText="1"/>
    </xf>
    <xf numFmtId="0" fontId="9" fillId="3" borderId="70" xfId="0" applyFont="1" applyFill="1" applyBorder="1" applyAlignment="1">
      <alignment horizontal="right" vertical="center" wrapText="1" indent="1"/>
    </xf>
    <xf numFmtId="0" fontId="8" fillId="0" borderId="70" xfId="0" applyFont="1" applyBorder="1" applyAlignment="1">
      <alignment horizontal="right" vertical="center" wrapText="1"/>
    </xf>
    <xf numFmtId="0" fontId="55" fillId="0" borderId="0" xfId="0" applyFont="1" applyAlignment="1">
      <alignment vertical="center"/>
    </xf>
    <xf numFmtId="166" fontId="8" fillId="3" borderId="70" xfId="41527" applyNumberFormat="1" applyFont="1" applyFill="1" applyBorder="1" applyAlignment="1">
      <alignment horizontal="right" vertical="center" wrapText="1" indent="1"/>
    </xf>
    <xf numFmtId="164" fontId="0" fillId="0" borderId="0" xfId="0" applyNumberFormat="1"/>
    <xf numFmtId="164" fontId="9" fillId="37" borderId="12" xfId="0" applyNumberFormat="1" applyFont="1" applyFill="1" applyBorder="1" applyAlignment="1">
      <alignment horizontal="right" vertical="center" wrapText="1"/>
    </xf>
    <xf numFmtId="164" fontId="8" fillId="0" borderId="12" xfId="0" applyNumberFormat="1" applyFont="1" applyBorder="1" applyAlignment="1">
      <alignment horizontal="right" vertical="center" wrapText="1"/>
    </xf>
    <xf numFmtId="0" fontId="9" fillId="0" borderId="0" xfId="0" applyFont="1"/>
    <xf numFmtId="0" fontId="9" fillId="0" borderId="0" xfId="0" applyFont="1" applyAlignment="1">
      <alignment horizontal="left"/>
    </xf>
    <xf numFmtId="0" fontId="59" fillId="41" borderId="0" xfId="0" applyFont="1" applyFill="1" applyAlignment="1">
      <alignment vertical="center" wrapText="1"/>
    </xf>
    <xf numFmtId="0" fontId="62" fillId="38" borderId="71" xfId="0" applyFont="1" applyFill="1" applyBorder="1" applyAlignment="1">
      <alignment horizontal="left"/>
    </xf>
    <xf numFmtId="0" fontId="62" fillId="38" borderId="72" xfId="0" applyFont="1" applyFill="1" applyBorder="1" applyAlignment="1">
      <alignment horizontal="left"/>
    </xf>
    <xf numFmtId="0" fontId="0" fillId="3" borderId="74" xfId="0" applyFill="1" applyBorder="1"/>
    <xf numFmtId="0" fontId="0" fillId="3" borderId="0" xfId="0" applyFill="1"/>
    <xf numFmtId="0" fontId="0" fillId="3" borderId="75" xfId="0" applyFill="1" applyBorder="1"/>
    <xf numFmtId="169" fontId="43" fillId="3" borderId="0" xfId="0" applyNumberFormat="1" applyFont="1" applyFill="1" applyAlignment="1">
      <alignment horizontal="right"/>
    </xf>
    <xf numFmtId="0" fontId="8" fillId="3" borderId="0" xfId="0" applyFont="1" applyFill="1"/>
    <xf numFmtId="0" fontId="44" fillId="3" borderId="0" xfId="0" applyFont="1" applyFill="1"/>
    <xf numFmtId="0" fontId="0" fillId="0" borderId="76" xfId="0" applyBorder="1"/>
    <xf numFmtId="0" fontId="44" fillId="3" borderId="77" xfId="0" applyFont="1" applyFill="1" applyBorder="1"/>
    <xf numFmtId="0" fontId="0" fillId="3" borderId="77" xfId="0" applyFill="1" applyBorder="1"/>
    <xf numFmtId="0" fontId="0" fillId="3" borderId="78" xfId="0" applyFill="1" applyBorder="1"/>
    <xf numFmtId="0" fontId="0" fillId="3" borderId="80" xfId="0" applyFill="1" applyBorder="1" applyAlignment="1">
      <alignment horizontal="left" vertical="top" wrapText="1"/>
    </xf>
    <xf numFmtId="0" fontId="0" fillId="3" borderId="81" xfId="0" applyFill="1" applyBorder="1" applyAlignment="1">
      <alignment horizontal="left" vertical="center" wrapText="1"/>
    </xf>
    <xf numFmtId="0" fontId="0" fillId="0" borderId="80" xfId="0" applyBorder="1" applyAlignment="1">
      <alignment horizontal="left" vertical="top" wrapText="1"/>
    </xf>
    <xf numFmtId="0" fontId="0" fillId="3" borderId="81" xfId="0" applyFill="1" applyBorder="1" applyAlignment="1">
      <alignment horizontal="left" vertical="top" wrapText="1"/>
    </xf>
    <xf numFmtId="6" fontId="0" fillId="3" borderId="81" xfId="0" applyNumberFormat="1" applyFill="1" applyBorder="1" applyAlignment="1">
      <alignment horizontal="left" vertical="center" wrapText="1"/>
    </xf>
    <xf numFmtId="0" fontId="42" fillId="38" borderId="79" xfId="0" applyFont="1" applyFill="1" applyBorder="1" applyAlignment="1">
      <alignment horizontal="left"/>
    </xf>
    <xf numFmtId="0" fontId="42" fillId="38" borderId="80" xfId="0" applyFont="1" applyFill="1" applyBorder="1" applyAlignment="1">
      <alignment horizontal="left"/>
    </xf>
    <xf numFmtId="0" fontId="42" fillId="38" borderId="81" xfId="0" applyFont="1" applyFill="1" applyBorder="1" applyAlignment="1">
      <alignment horizontal="left"/>
    </xf>
    <xf numFmtId="0" fontId="6" fillId="0" borderId="82" xfId="0" applyFont="1" applyBorder="1" applyAlignment="1">
      <alignment horizontal="center" vertical="center"/>
    </xf>
    <xf numFmtId="0" fontId="65" fillId="0" borderId="19" xfId="138" applyFont="1" applyBorder="1" applyAlignment="1">
      <alignment horizontal="left"/>
    </xf>
    <xf numFmtId="0" fontId="65" fillId="0" borderId="13" xfId="138" applyFont="1" applyBorder="1" applyAlignment="1">
      <alignment horizontal="center"/>
    </xf>
    <xf numFmtId="165" fontId="66" fillId="0" borderId="13" xfId="2" applyNumberFormat="1" applyFont="1" applyFill="1" applyBorder="1"/>
    <xf numFmtId="0" fontId="6" fillId="0" borderId="13" xfId="38" applyFont="1" applyBorder="1" applyAlignment="1">
      <alignment horizontal="center"/>
    </xf>
    <xf numFmtId="0" fontId="65" fillId="0" borderId="19" xfId="2426" applyFont="1" applyBorder="1"/>
    <xf numFmtId="0" fontId="6" fillId="0" borderId="19" xfId="38" applyFont="1" applyBorder="1" applyAlignment="1">
      <alignment horizontal="left"/>
    </xf>
    <xf numFmtId="0" fontId="6" fillId="0" borderId="19" xfId="43" applyBorder="1" applyAlignment="1">
      <alignment horizontal="left"/>
    </xf>
    <xf numFmtId="0" fontId="66" fillId="0" borderId="19" xfId="38" applyFont="1" applyBorder="1" applyAlignment="1">
      <alignment horizontal="left"/>
    </xf>
    <xf numFmtId="0" fontId="6" fillId="0" borderId="13" xfId="43" applyBorder="1" applyAlignment="1">
      <alignment horizontal="center"/>
    </xf>
    <xf numFmtId="0" fontId="6" fillId="0" borderId="19" xfId="0" applyFont="1" applyBorder="1"/>
    <xf numFmtId="0" fontId="6" fillId="0" borderId="64" xfId="0" applyFont="1" applyBorder="1" applyAlignment="1">
      <alignment horizontal="left"/>
    </xf>
    <xf numFmtId="0" fontId="6" fillId="0" borderId="0" xfId="0" applyFont="1" applyAlignment="1">
      <alignment horizontal="left"/>
    </xf>
    <xf numFmtId="0" fontId="65" fillId="0" borderId="0" xfId="138" applyFont="1" applyAlignment="1">
      <alignment horizontal="left"/>
    </xf>
    <xf numFmtId="0" fontId="65" fillId="0" borderId="83" xfId="138" applyFont="1" applyBorder="1" applyAlignment="1">
      <alignment horizontal="left"/>
    </xf>
    <xf numFmtId="0" fontId="65" fillId="0" borderId="66" xfId="138" applyFont="1" applyBorder="1" applyAlignment="1">
      <alignment horizontal="center"/>
    </xf>
    <xf numFmtId="165" fontId="66" fillId="0" borderId="66" xfId="2" applyNumberFormat="1" applyFont="1" applyFill="1" applyBorder="1"/>
    <xf numFmtId="0" fontId="6" fillId="0" borderId="66" xfId="38" applyFont="1" applyBorder="1" applyAlignment="1">
      <alignment horizontal="center"/>
    </xf>
    <xf numFmtId="0" fontId="67" fillId="41" borderId="55" xfId="0" applyFont="1" applyFill="1" applyBorder="1" applyAlignment="1">
      <alignment vertical="center" wrapText="1"/>
    </xf>
    <xf numFmtId="0" fontId="65" fillId="0" borderId="83" xfId="138" applyFont="1" applyBorder="1" applyAlignment="1">
      <alignment horizontal="center"/>
    </xf>
    <xf numFmtId="0" fontId="0" fillId="38" borderId="60" xfId="0" applyFill="1" applyBorder="1" applyAlignment="1">
      <alignment wrapText="1"/>
    </xf>
    <xf numFmtId="0" fontId="0" fillId="38" borderId="51" xfId="0" applyFill="1" applyBorder="1"/>
    <xf numFmtId="0" fontId="0" fillId="38" borderId="52" xfId="0" applyFill="1" applyBorder="1"/>
    <xf numFmtId="0" fontId="0" fillId="38" borderId="53" xfId="0" applyFill="1" applyBorder="1"/>
    <xf numFmtId="0" fontId="0" fillId="38" borderId="54" xfId="0" applyFill="1" applyBorder="1"/>
    <xf numFmtId="0" fontId="0" fillId="38" borderId="55" xfId="0" applyFill="1" applyBorder="1"/>
    <xf numFmtId="0" fontId="0" fillId="38" borderId="56" xfId="0" applyFill="1" applyBorder="1"/>
    <xf numFmtId="0" fontId="0" fillId="38" borderId="57" xfId="0" applyFill="1" applyBorder="1"/>
    <xf numFmtId="0" fontId="0" fillId="38" borderId="58" xfId="0" applyFill="1" applyBorder="1"/>
    <xf numFmtId="0" fontId="0" fillId="38" borderId="59" xfId="0" applyFill="1" applyBorder="1"/>
    <xf numFmtId="0" fontId="0" fillId="38" borderId="55" xfId="0" applyFill="1" applyBorder="1" applyAlignment="1">
      <alignment horizontal="left" wrapText="1"/>
    </xf>
    <xf numFmtId="0" fontId="5" fillId="38" borderId="16" xfId="1" applyFont="1" applyFill="1" applyBorder="1" applyAlignment="1">
      <alignment horizontal="center" vertical="center" wrapText="1"/>
    </xf>
    <xf numFmtId="167" fontId="66" fillId="0" borderId="13" xfId="2" applyNumberFormat="1" applyFont="1" applyFill="1" applyBorder="1"/>
    <xf numFmtId="167" fontId="66" fillId="0" borderId="66" xfId="2" applyNumberFormat="1" applyFont="1" applyFill="1" applyBorder="1"/>
    <xf numFmtId="0" fontId="5" fillId="42" borderId="17" xfId="1" applyFont="1" applyFill="1" applyBorder="1" applyAlignment="1">
      <alignment horizontal="center" vertical="center" wrapText="1"/>
    </xf>
    <xf numFmtId="0" fontId="55" fillId="42" borderId="62" xfId="0" applyFont="1" applyFill="1" applyBorder="1" applyAlignment="1">
      <alignment vertical="center" wrapText="1"/>
    </xf>
    <xf numFmtId="169" fontId="64" fillId="42" borderId="75" xfId="0" applyNumberFormat="1" applyFont="1" applyFill="1" applyBorder="1"/>
    <xf numFmtId="9" fontId="6" fillId="0" borderId="13" xfId="38" applyNumberFormat="1" applyFont="1" applyBorder="1" applyAlignment="1">
      <alignment horizontal="center"/>
    </xf>
    <xf numFmtId="9" fontId="6" fillId="0" borderId="18" xfId="38" applyNumberFormat="1" applyFont="1" applyBorder="1" applyAlignment="1">
      <alignment horizontal="center"/>
    </xf>
    <xf numFmtId="0" fontId="6" fillId="0" borderId="19" xfId="38" applyFont="1" applyBorder="1" applyAlignment="1">
      <alignment horizontal="center"/>
    </xf>
    <xf numFmtId="0" fontId="6" fillId="0" borderId="1" xfId="0" applyFont="1" applyBorder="1" applyAlignment="1">
      <alignment vertical="center" wrapText="1"/>
    </xf>
    <xf numFmtId="9" fontId="6" fillId="0" borderId="85" xfId="38" applyNumberFormat="1" applyFont="1" applyBorder="1" applyAlignment="1">
      <alignment horizontal="center"/>
    </xf>
    <xf numFmtId="0" fontId="6" fillId="0" borderId="86" xfId="0" applyFont="1" applyBorder="1" applyAlignment="1">
      <alignment vertical="center" wrapText="1"/>
    </xf>
    <xf numFmtId="0" fontId="6" fillId="0" borderId="87" xfId="0" applyFont="1" applyBorder="1" applyAlignment="1">
      <alignment vertical="center" wrapText="1"/>
    </xf>
    <xf numFmtId="0" fontId="6" fillId="0" borderId="1" xfId="0" applyFont="1" applyBorder="1" applyAlignment="1">
      <alignment vertical="center"/>
    </xf>
    <xf numFmtId="0" fontId="65" fillId="0" borderId="1" xfId="138" applyFont="1" applyBorder="1" applyAlignment="1">
      <alignment horizontal="left" wrapText="1"/>
    </xf>
    <xf numFmtId="0" fontId="65" fillId="0" borderId="1" xfId="138" applyFont="1" applyBorder="1" applyAlignment="1">
      <alignment horizontal="center" wrapText="1"/>
    </xf>
    <xf numFmtId="3" fontId="66" fillId="0" borderId="1" xfId="38" applyNumberFormat="1" applyFont="1" applyBorder="1" applyAlignment="1">
      <alignment horizontal="right"/>
    </xf>
    <xf numFmtId="0" fontId="6" fillId="0" borderId="1" xfId="0" applyFont="1" applyBorder="1" applyAlignment="1">
      <alignment horizontal="left" vertical="center"/>
    </xf>
    <xf numFmtId="0" fontId="66" fillId="0" borderId="1" xfId="38" applyFont="1" applyBorder="1" applyAlignment="1">
      <alignment horizontal="center"/>
    </xf>
    <xf numFmtId="0" fontId="6" fillId="0" borderId="1" xfId="0" applyFont="1" applyBorder="1" applyAlignment="1">
      <alignment horizontal="left"/>
    </xf>
    <xf numFmtId="0" fontId="65" fillId="0" borderId="1" xfId="2426" applyFont="1" applyBorder="1"/>
    <xf numFmtId="0" fontId="66" fillId="0" borderId="1" xfId="138" applyFont="1" applyBorder="1" applyAlignment="1">
      <alignment horizontal="center" wrapText="1"/>
    </xf>
    <xf numFmtId="0" fontId="65" fillId="0" borderId="1" xfId="138" applyFont="1" applyBorder="1" applyAlignment="1">
      <alignment horizontal="left"/>
    </xf>
    <xf numFmtId="0" fontId="65" fillId="0" borderId="1" xfId="138" applyFont="1" applyBorder="1" applyAlignment="1">
      <alignment horizontal="center"/>
    </xf>
    <xf numFmtId="0" fontId="66" fillId="0" borderId="1" xfId="132" applyFont="1" applyBorder="1" applyAlignment="1">
      <alignment horizontal="left"/>
    </xf>
    <xf numFmtId="0" fontId="6" fillId="0" borderId="15" xfId="0" applyFont="1" applyBorder="1" applyAlignment="1">
      <alignment horizontal="center" vertical="center"/>
    </xf>
    <xf numFmtId="0" fontId="6" fillId="0" borderId="88" xfId="0" applyFont="1" applyBorder="1" applyAlignment="1">
      <alignment vertical="center" wrapText="1"/>
    </xf>
    <xf numFmtId="0" fontId="6" fillId="0" borderId="33" xfId="0" applyFont="1" applyBorder="1" applyAlignment="1">
      <alignment horizontal="center" vertical="center"/>
    </xf>
    <xf numFmtId="0" fontId="6" fillId="0" borderId="12" xfId="0" applyFont="1" applyBorder="1" applyAlignment="1">
      <alignment vertical="center"/>
    </xf>
    <xf numFmtId="0" fontId="6" fillId="0" borderId="28" xfId="0" applyFont="1" applyBorder="1" applyAlignment="1">
      <alignment vertical="center"/>
    </xf>
    <xf numFmtId="167" fontId="66" fillId="0" borderId="31" xfId="41527" applyNumberFormat="1" applyFont="1" applyBorder="1" applyAlignment="1">
      <alignment horizontal="right" vertical="center"/>
    </xf>
    <xf numFmtId="1" fontId="6" fillId="0" borderId="12" xfId="41527" applyNumberFormat="1" applyFont="1" applyBorder="1" applyAlignment="1">
      <alignment horizontal="right" vertical="center"/>
    </xf>
    <xf numFmtId="1" fontId="6" fillId="0" borderId="12" xfId="41527" applyNumberFormat="1" applyFont="1" applyBorder="1" applyAlignment="1" applyProtection="1">
      <alignment horizontal="right" vertical="center"/>
      <protection locked="0"/>
    </xf>
    <xf numFmtId="1" fontId="6" fillId="0" borderId="12" xfId="41527" applyNumberFormat="1" applyFont="1" applyFill="1" applyBorder="1" applyAlignment="1">
      <alignment horizontal="right" vertical="center"/>
    </xf>
    <xf numFmtId="1" fontId="6" fillId="0" borderId="35" xfId="41527" applyNumberFormat="1" applyFont="1" applyFill="1" applyBorder="1" applyAlignment="1">
      <alignment horizontal="right" vertical="center"/>
    </xf>
    <xf numFmtId="167" fontId="6" fillId="0" borderId="12" xfId="0" applyNumberFormat="1" applyFont="1" applyBorder="1" applyAlignment="1">
      <alignment horizontal="right" vertical="center"/>
    </xf>
    <xf numFmtId="167" fontId="42" fillId="0" borderId="12" xfId="0" applyNumberFormat="1" applyFont="1" applyBorder="1" applyAlignment="1">
      <alignment horizontal="right" vertical="center"/>
    </xf>
    <xf numFmtId="167" fontId="6" fillId="0" borderId="31" xfId="41527" applyNumberFormat="1" applyFont="1" applyBorder="1" applyAlignment="1">
      <alignment horizontal="right" vertical="center"/>
    </xf>
    <xf numFmtId="167" fontId="6" fillId="0" borderId="30" xfId="0" applyNumberFormat="1" applyFont="1" applyBorder="1" applyAlignment="1">
      <alignment horizontal="right" vertical="center"/>
    </xf>
    <xf numFmtId="0" fontId="6" fillId="0" borderId="0" xfId="0" applyFont="1" applyAlignment="1">
      <alignment vertical="center" wrapText="1"/>
    </xf>
    <xf numFmtId="6" fontId="6" fillId="0" borderId="0" xfId="0" applyNumberFormat="1" applyFont="1" applyAlignment="1">
      <alignment horizontal="right" vertical="center" wrapText="1"/>
    </xf>
    <xf numFmtId="6" fontId="6" fillId="0" borderId="0" xfId="0" applyNumberFormat="1" applyFont="1" applyAlignment="1">
      <alignment vertical="center"/>
    </xf>
    <xf numFmtId="0" fontId="6" fillId="0" borderId="25" xfId="0" applyFont="1" applyBorder="1" applyAlignment="1">
      <alignment horizontal="center" vertical="center"/>
    </xf>
    <xf numFmtId="167" fontId="42" fillId="0" borderId="37" xfId="0" applyNumberFormat="1" applyFont="1" applyBorder="1" applyAlignment="1">
      <alignment horizontal="right" vertical="center"/>
    </xf>
    <xf numFmtId="167" fontId="42" fillId="0" borderId="40" xfId="0" applyNumberFormat="1" applyFont="1" applyBorder="1" applyAlignment="1">
      <alignment horizontal="right" vertical="center"/>
    </xf>
    <xf numFmtId="1" fontId="42" fillId="0" borderId="40" xfId="0" applyNumberFormat="1" applyFont="1" applyBorder="1" applyAlignment="1">
      <alignment horizontal="right" vertical="center"/>
    </xf>
    <xf numFmtId="167" fontId="42" fillId="0" borderId="27" xfId="0" applyNumberFormat="1" applyFont="1" applyBorder="1" applyAlignment="1">
      <alignment horizontal="right" vertical="center"/>
    </xf>
    <xf numFmtId="167" fontId="42" fillId="0" borderId="33" xfId="0" applyNumberFormat="1" applyFont="1" applyBorder="1" applyAlignment="1">
      <alignment horizontal="right" vertical="center"/>
    </xf>
    <xf numFmtId="0" fontId="6" fillId="0" borderId="0" xfId="0" applyFont="1" applyAlignment="1">
      <alignment horizontal="right" vertical="center"/>
    </xf>
    <xf numFmtId="166" fontId="6" fillId="0" borderId="0" xfId="41527" applyNumberFormat="1" applyFont="1" applyAlignment="1">
      <alignment horizontal="center" vertical="center"/>
    </xf>
    <xf numFmtId="166" fontId="6" fillId="0" borderId="0" xfId="0" applyNumberFormat="1" applyFont="1" applyAlignment="1">
      <alignment horizontal="right" vertical="center"/>
    </xf>
    <xf numFmtId="0" fontId="68" fillId="0" borderId="0" xfId="0" applyFont="1" applyAlignment="1">
      <alignment horizontal="left" vertical="center"/>
    </xf>
    <xf numFmtId="166" fontId="6" fillId="43" borderId="0" xfId="41527" applyNumberFormat="1" applyFont="1" applyFill="1" applyAlignment="1">
      <alignment horizontal="center" vertical="center"/>
    </xf>
    <xf numFmtId="167" fontId="6" fillId="38" borderId="0" xfId="1" applyNumberFormat="1" applyFont="1" applyFill="1" applyBorder="1" applyAlignment="1">
      <alignment horizontal="right" vertical="center" wrapText="1"/>
    </xf>
    <xf numFmtId="0" fontId="42" fillId="0" borderId="0" xfId="0" applyFont="1" applyAlignment="1">
      <alignment horizontal="center" vertical="center"/>
    </xf>
    <xf numFmtId="0" fontId="42" fillId="0" borderId="0" xfId="1" applyFont="1" applyFill="1" applyBorder="1" applyAlignment="1">
      <alignment horizontal="left" vertical="center" wrapText="1"/>
    </xf>
    <xf numFmtId="0" fontId="42" fillId="0" borderId="0" xfId="0" applyFont="1" applyAlignment="1">
      <alignment horizontal="left" vertical="center"/>
    </xf>
    <xf numFmtId="166" fontId="42" fillId="43" borderId="0" xfId="41527" applyNumberFormat="1" applyFont="1" applyFill="1" applyAlignment="1">
      <alignment horizontal="center" vertical="center"/>
    </xf>
    <xf numFmtId="0" fontId="0" fillId="38" borderId="0" xfId="0" applyFill="1"/>
    <xf numFmtId="0" fontId="7" fillId="38" borderId="21" xfId="0" applyFont="1" applyFill="1" applyBorder="1" applyAlignment="1">
      <alignment horizontal="center"/>
    </xf>
    <xf numFmtId="0" fontId="7" fillId="38" borderId="0" xfId="0" applyFont="1" applyFill="1" applyAlignment="1">
      <alignment horizontal="center"/>
    </xf>
    <xf numFmtId="166" fontId="8" fillId="0" borderId="0" xfId="0" applyNumberFormat="1" applyFont="1" applyAlignment="1">
      <alignment horizontal="right" vertical="center"/>
    </xf>
    <xf numFmtId="166" fontId="55" fillId="0" borderId="0" xfId="0" applyNumberFormat="1" applyFont="1" applyAlignment="1">
      <alignment vertical="center"/>
    </xf>
    <xf numFmtId="166" fontId="8" fillId="0" borderId="0" xfId="41527" applyNumberFormat="1" applyFont="1" applyFill="1" applyAlignment="1">
      <alignment horizontal="center" vertical="center"/>
    </xf>
    <xf numFmtId="0" fontId="34" fillId="0" borderId="0" xfId="0" applyFont="1" applyAlignment="1">
      <alignment horizontal="left" vertical="center"/>
    </xf>
    <xf numFmtId="0" fontId="8" fillId="43" borderId="0" xfId="0" applyFont="1" applyFill="1" applyAlignment="1">
      <alignment horizontal="left"/>
    </xf>
    <xf numFmtId="0" fontId="0" fillId="43" borderId="0" xfId="0" applyFill="1"/>
    <xf numFmtId="0" fontId="0" fillId="43" borderId="20" xfId="0" applyFill="1" applyBorder="1"/>
    <xf numFmtId="0" fontId="0" fillId="43" borderId="21" xfId="0" applyFill="1" applyBorder="1"/>
    <xf numFmtId="0" fontId="0" fillId="43" borderId="22" xfId="0" applyFill="1" applyBorder="1"/>
    <xf numFmtId="0" fontId="0" fillId="43" borderId="23" xfId="0" applyFill="1" applyBorder="1"/>
    <xf numFmtId="0" fontId="0" fillId="43" borderId="24" xfId="0" applyFill="1" applyBorder="1"/>
    <xf numFmtId="166" fontId="0" fillId="43" borderId="24" xfId="41527" applyNumberFormat="1" applyFont="1" applyFill="1" applyBorder="1"/>
    <xf numFmtId="0" fontId="8" fillId="43" borderId="25" xfId="0" applyFont="1" applyFill="1" applyBorder="1"/>
    <xf numFmtId="0" fontId="0" fillId="43" borderId="26" xfId="0" applyFill="1" applyBorder="1"/>
    <xf numFmtId="166" fontId="8" fillId="43" borderId="27" xfId="41527" applyNumberFormat="1" applyFont="1" applyFill="1" applyBorder="1"/>
    <xf numFmtId="0" fontId="50" fillId="38" borderId="55" xfId="1" applyFont="1" applyFill="1" applyBorder="1" applyAlignment="1">
      <alignment horizontal="left" vertical="center" wrapText="1"/>
    </xf>
    <xf numFmtId="0" fontId="0" fillId="43" borderId="12" xfId="0" applyFill="1" applyBorder="1"/>
    <xf numFmtId="0" fontId="0" fillId="43" borderId="12" xfId="0" applyFill="1" applyBorder="1" applyAlignment="1">
      <alignment horizontal="center" vertical="center" wrapText="1"/>
    </xf>
    <xf numFmtId="0" fontId="0" fillId="43" borderId="42" xfId="0" applyFill="1" applyBorder="1" applyAlignment="1">
      <alignment horizontal="center" vertical="center" wrapText="1"/>
    </xf>
    <xf numFmtId="0" fontId="0" fillId="43" borderId="12" xfId="0" applyFill="1" applyBorder="1" applyAlignment="1">
      <alignment horizontal="center"/>
    </xf>
    <xf numFmtId="1" fontId="0" fillId="43" borderId="12" xfId="0" applyNumberFormat="1" applyFill="1" applyBorder="1"/>
    <xf numFmtId="9" fontId="0" fillId="43" borderId="12" xfId="0" applyNumberFormat="1" applyFill="1" applyBorder="1"/>
    <xf numFmtId="166" fontId="0" fillId="43" borderId="12" xfId="41527" applyNumberFormat="1" applyFont="1" applyFill="1" applyBorder="1" applyAlignment="1">
      <alignment horizontal="center"/>
    </xf>
    <xf numFmtId="168" fontId="0" fillId="43" borderId="12" xfId="0" applyNumberFormat="1" applyFill="1" applyBorder="1"/>
    <xf numFmtId="166" fontId="0" fillId="43" borderId="36" xfId="41527" applyNumberFormat="1" applyFont="1" applyFill="1" applyBorder="1" applyAlignment="1">
      <alignment horizontal="center"/>
    </xf>
    <xf numFmtId="166" fontId="0" fillId="43" borderId="12" xfId="41527" applyNumberFormat="1" applyFont="1" applyFill="1" applyBorder="1"/>
    <xf numFmtId="0" fontId="8" fillId="43" borderId="43" xfId="0" applyFont="1" applyFill="1" applyBorder="1"/>
    <xf numFmtId="1" fontId="0" fillId="43" borderId="44" xfId="0" applyNumberFormat="1" applyFill="1" applyBorder="1"/>
    <xf numFmtId="0" fontId="0" fillId="43" borderId="44" xfId="0" applyFill="1" applyBorder="1"/>
    <xf numFmtId="9" fontId="0" fillId="43" borderId="44" xfId="0" applyNumberFormat="1" applyFill="1" applyBorder="1"/>
    <xf numFmtId="167" fontId="0" fillId="43" borderId="44" xfId="0" applyNumberFormat="1" applyFill="1" applyBorder="1"/>
    <xf numFmtId="3" fontId="0" fillId="43" borderId="45" xfId="0" applyNumberFormat="1" applyFill="1" applyBorder="1"/>
    <xf numFmtId="0" fontId="69" fillId="0" borderId="0" xfId="0" applyFont="1"/>
    <xf numFmtId="0" fontId="50" fillId="38" borderId="97" xfId="1" applyFont="1" applyFill="1" applyBorder="1" applyAlignment="1">
      <alignment horizontal="left" vertical="center"/>
    </xf>
    <xf numFmtId="0" fontId="50" fillId="38" borderId="98" xfId="1" applyFont="1" applyFill="1" applyBorder="1" applyAlignment="1">
      <alignment horizontal="left" vertical="center"/>
    </xf>
    <xf numFmtId="0" fontId="0" fillId="43" borderId="0" xfId="0" applyFill="1" applyAlignment="1">
      <alignment horizontal="right"/>
    </xf>
    <xf numFmtId="0" fontId="0" fillId="43" borderId="25" xfId="0" applyFill="1" applyBorder="1"/>
    <xf numFmtId="166" fontId="0" fillId="43" borderId="27" xfId="41527" applyNumberFormat="1" applyFont="1" applyFill="1" applyBorder="1"/>
    <xf numFmtId="166" fontId="0" fillId="43" borderId="0" xfId="41527" applyNumberFormat="1" applyFont="1" applyFill="1" applyBorder="1"/>
    <xf numFmtId="0" fontId="8" fillId="43" borderId="0" xfId="0" applyFont="1" applyFill="1"/>
    <xf numFmtId="1" fontId="0" fillId="43" borderId="29" xfId="0" applyNumberFormat="1" applyFill="1" applyBorder="1"/>
    <xf numFmtId="0" fontId="0" fillId="43" borderId="30" xfId="0" applyFill="1" applyBorder="1"/>
    <xf numFmtId="9" fontId="0" fillId="43" borderId="29" xfId="41528" applyFont="1" applyFill="1" applyBorder="1"/>
    <xf numFmtId="166" fontId="0" fillId="43" borderId="30" xfId="41527" applyNumberFormat="1" applyFont="1" applyFill="1" applyBorder="1" applyAlignment="1"/>
    <xf numFmtId="0" fontId="50" fillId="38" borderId="0" xfId="0" applyFont="1" applyFill="1" applyAlignment="1">
      <alignment vertical="center"/>
    </xf>
    <xf numFmtId="0" fontId="0" fillId="38" borderId="12" xfId="0" applyFill="1" applyBorder="1" applyAlignment="1">
      <alignment vertical="center" wrapText="1"/>
    </xf>
    <xf numFmtId="0" fontId="9" fillId="38" borderId="12" xfId="0" applyFont="1" applyFill="1" applyBorder="1" applyAlignment="1">
      <alignment vertical="center" wrapText="1"/>
    </xf>
    <xf numFmtId="0" fontId="9" fillId="38" borderId="33" xfId="0" applyFont="1" applyFill="1" applyBorder="1" applyAlignment="1">
      <alignment vertical="center" wrapText="1"/>
    </xf>
    <xf numFmtId="0" fontId="0" fillId="38" borderId="20" xfId="0" applyFill="1" applyBorder="1" applyAlignment="1">
      <alignment horizontal="center" vertical="center"/>
    </xf>
    <xf numFmtId="0" fontId="0" fillId="38" borderId="20" xfId="0" applyFill="1" applyBorder="1" applyAlignment="1">
      <alignment horizontal="left" vertical="center" indent="1"/>
    </xf>
    <xf numFmtId="0" fontId="0" fillId="38" borderId="36" xfId="0" applyFill="1" applyBorder="1" applyAlignment="1">
      <alignment horizontal="left" vertical="center" wrapText="1" indent="1"/>
    </xf>
    <xf numFmtId="0" fontId="0" fillId="38" borderId="20" xfId="0" applyFill="1" applyBorder="1" applyAlignment="1">
      <alignment horizontal="left" vertical="center" wrapText="1" indent="1"/>
    </xf>
    <xf numFmtId="0" fontId="0" fillId="38" borderId="28" xfId="0" applyFill="1" applyBorder="1" applyAlignment="1">
      <alignment horizontal="center" vertical="center"/>
    </xf>
    <xf numFmtId="0" fontId="0" fillId="38" borderId="28" xfId="0" applyFill="1" applyBorder="1" applyAlignment="1">
      <alignment horizontal="left" vertical="center" wrapText="1" indent="1"/>
    </xf>
    <xf numFmtId="0" fontId="0" fillId="38" borderId="12" xfId="0" applyFill="1" applyBorder="1" applyAlignment="1">
      <alignment horizontal="left" vertical="center" wrapText="1" indent="1"/>
    </xf>
    <xf numFmtId="0" fontId="47" fillId="41" borderId="20" xfId="0" applyFont="1" applyFill="1" applyBorder="1" applyAlignment="1">
      <alignment horizontal="center" vertical="center"/>
    </xf>
    <xf numFmtId="0" fontId="47" fillId="41" borderId="36" xfId="0" applyFont="1" applyFill="1" applyBorder="1" applyAlignment="1">
      <alignment horizontal="center" vertical="center"/>
    </xf>
    <xf numFmtId="0" fontId="47" fillId="41" borderId="12" xfId="0" applyFont="1" applyFill="1" applyBorder="1" applyAlignment="1">
      <alignment horizontal="center" vertical="center" wrapText="1"/>
    </xf>
    <xf numFmtId="0" fontId="8" fillId="38" borderId="12" xfId="0" applyFont="1" applyFill="1" applyBorder="1" applyAlignment="1">
      <alignment horizontal="center" vertical="center" wrapText="1"/>
    </xf>
    <xf numFmtId="0" fontId="0" fillId="38" borderId="12" xfId="0" applyFill="1" applyBorder="1" applyAlignment="1">
      <alignment horizontal="center" vertical="center" wrapText="1"/>
    </xf>
    <xf numFmtId="0" fontId="48" fillId="38" borderId="12" xfId="0" applyFont="1" applyFill="1" applyBorder="1" applyAlignment="1">
      <alignment horizontal="center" vertical="center" wrapText="1"/>
    </xf>
    <xf numFmtId="0" fontId="49" fillId="38" borderId="12" xfId="0" applyFont="1" applyFill="1" applyBorder="1" applyAlignment="1">
      <alignment horizontal="center" vertical="center" wrapText="1"/>
    </xf>
    <xf numFmtId="0" fontId="9" fillId="38" borderId="12" xfId="0" applyFont="1" applyFill="1" applyBorder="1" applyAlignment="1">
      <alignment horizontal="center" vertical="center" wrapText="1"/>
    </xf>
    <xf numFmtId="0" fontId="9" fillId="38" borderId="12" xfId="0" applyFont="1" applyFill="1" applyBorder="1" applyAlignment="1">
      <alignment horizontal="left" vertical="center" wrapText="1" indent="1"/>
    </xf>
    <xf numFmtId="0" fontId="47" fillId="41" borderId="36" xfId="0" applyFont="1" applyFill="1" applyBorder="1" applyAlignment="1">
      <alignment horizontal="center" vertical="center" wrapText="1"/>
    </xf>
    <xf numFmtId="0" fontId="47" fillId="41" borderId="33" xfId="0" applyFont="1" applyFill="1" applyBorder="1" applyAlignment="1">
      <alignment horizontal="center" vertical="center" wrapText="1"/>
    </xf>
    <xf numFmtId="0" fontId="50" fillId="41" borderId="12" xfId="0" applyFont="1" applyFill="1" applyBorder="1" applyAlignment="1">
      <alignment horizontal="center" vertical="center" wrapText="1"/>
    </xf>
    <xf numFmtId="0" fontId="47" fillId="41" borderId="12" xfId="0" applyFont="1" applyFill="1" applyBorder="1" applyAlignment="1">
      <alignment vertical="center" wrapText="1"/>
    </xf>
    <xf numFmtId="164" fontId="9" fillId="37" borderId="33" xfId="0" applyNumberFormat="1" applyFont="1" applyFill="1" applyBorder="1" applyAlignment="1">
      <alignment horizontal="center" vertical="center" wrapText="1"/>
    </xf>
    <xf numFmtId="164" fontId="9" fillId="0" borderId="33" xfId="0" applyNumberFormat="1" applyFont="1" applyBorder="1" applyAlignment="1">
      <alignment horizontal="center" vertical="center" wrapText="1"/>
    </xf>
    <xf numFmtId="0" fontId="47" fillId="41" borderId="55" xfId="0" applyFont="1" applyFill="1" applyBorder="1" applyAlignment="1">
      <alignment horizontal="center" vertical="center" wrapText="1"/>
    </xf>
    <xf numFmtId="164" fontId="9" fillId="38" borderId="12" xfId="0" applyNumberFormat="1" applyFont="1" applyFill="1" applyBorder="1" applyAlignment="1">
      <alignment horizontal="center" vertical="center" wrapText="1"/>
    </xf>
    <xf numFmtId="164" fontId="9" fillId="38" borderId="12" xfId="0" applyNumberFormat="1" applyFont="1" applyFill="1" applyBorder="1" applyAlignment="1">
      <alignment horizontal="right" vertical="center" wrapText="1" indent="1"/>
    </xf>
    <xf numFmtId="164" fontId="9" fillId="38" borderId="36" xfId="0" applyNumberFormat="1" applyFont="1" applyFill="1" applyBorder="1" applyAlignment="1">
      <alignment horizontal="right" vertical="center" wrapText="1" indent="1"/>
    </xf>
    <xf numFmtId="0" fontId="50" fillId="38" borderId="99" xfId="1" applyFont="1" applyFill="1" applyBorder="1" applyAlignment="1">
      <alignment horizontal="left" vertical="center"/>
    </xf>
    <xf numFmtId="0" fontId="0" fillId="43" borderId="26" xfId="0" applyFill="1" applyBorder="1" applyAlignment="1">
      <alignment horizontal="right"/>
    </xf>
    <xf numFmtId="0" fontId="62" fillId="38" borderId="0" xfId="0" applyFont="1" applyFill="1" applyAlignment="1">
      <alignment horizontal="left"/>
    </xf>
    <xf numFmtId="0" fontId="0" fillId="38" borderId="36" xfId="0" applyFill="1" applyBorder="1" applyAlignment="1">
      <alignment vertical="center" wrapText="1"/>
    </xf>
    <xf numFmtId="0" fontId="0" fillId="38" borderId="33" xfId="0" applyFill="1" applyBorder="1" applyAlignment="1">
      <alignment vertical="center" wrapText="1"/>
    </xf>
    <xf numFmtId="0" fontId="50" fillId="38" borderId="0" xfId="0" applyFont="1" applyFill="1"/>
    <xf numFmtId="0" fontId="50" fillId="38" borderId="0" xfId="0" applyFont="1" applyFill="1" applyAlignment="1">
      <alignment wrapText="1"/>
    </xf>
    <xf numFmtId="0" fontId="37" fillId="38" borderId="0" xfId="0" applyFont="1" applyFill="1" applyAlignment="1">
      <alignment horizontal="center" vertical="center" wrapText="1"/>
    </xf>
    <xf numFmtId="0" fontId="8" fillId="3" borderId="79" xfId="0" applyFont="1" applyFill="1" applyBorder="1" applyAlignment="1">
      <alignment horizontal="left" vertical="top" wrapText="1"/>
    </xf>
    <xf numFmtId="0" fontId="8" fillId="0" borderId="79" xfId="0" applyFont="1" applyBorder="1" applyAlignment="1">
      <alignment horizontal="left" vertical="top" wrapText="1"/>
    </xf>
    <xf numFmtId="0" fontId="67" fillId="41" borderId="55" xfId="0" applyFont="1" applyFill="1" applyBorder="1" applyAlignment="1">
      <alignment horizontal="center" vertical="center" wrapText="1"/>
    </xf>
    <xf numFmtId="0" fontId="8" fillId="0" borderId="48" xfId="38" applyFont="1" applyBorder="1"/>
    <xf numFmtId="0" fontId="8" fillId="0" borderId="50" xfId="38" applyFont="1" applyBorder="1"/>
    <xf numFmtId="0" fontId="9" fillId="4" borderId="46" xfId="38" applyFill="1" applyBorder="1"/>
    <xf numFmtId="0" fontId="9" fillId="0" borderId="47" xfId="38" applyBorder="1"/>
    <xf numFmtId="0" fontId="9" fillId="4" borderId="37" xfId="38" applyFill="1" applyBorder="1"/>
    <xf numFmtId="0" fontId="9" fillId="0" borderId="0" xfId="38"/>
    <xf numFmtId="0" fontId="8" fillId="0" borderId="0" xfId="38" applyFont="1"/>
    <xf numFmtId="0" fontId="9" fillId="0" borderId="46" xfId="38" applyBorder="1"/>
    <xf numFmtId="0" fontId="9" fillId="0" borderId="42" xfId="38" applyBorder="1"/>
    <xf numFmtId="0" fontId="9" fillId="0" borderId="37" xfId="38" applyBorder="1"/>
    <xf numFmtId="0" fontId="9" fillId="0" borderId="38" xfId="38" applyBorder="1"/>
    <xf numFmtId="0" fontId="9" fillId="0" borderId="39" xfId="38" applyBorder="1"/>
    <xf numFmtId="0" fontId="9" fillId="0" borderId="0" xfId="38" quotePrefix="1"/>
    <xf numFmtId="0" fontId="25" fillId="0" borderId="0" xfId="38" applyFont="1"/>
    <xf numFmtId="170" fontId="0" fillId="43" borderId="24" xfId="41527" applyNumberFormat="1" applyFont="1" applyFill="1" applyBorder="1" applyAlignment="1">
      <alignment horizontal="right"/>
    </xf>
    <xf numFmtId="170" fontId="0" fillId="43" borderId="27" xfId="41527" applyNumberFormat="1" applyFont="1" applyFill="1" applyBorder="1" applyAlignment="1">
      <alignment horizontal="right"/>
    </xf>
    <xf numFmtId="0" fontId="0" fillId="43" borderId="24" xfId="0" applyFill="1" applyBorder="1" applyAlignment="1">
      <alignment horizontal="right" vertical="center"/>
    </xf>
    <xf numFmtId="0" fontId="0" fillId="43" borderId="27" xfId="0" applyFill="1" applyBorder="1" applyAlignment="1">
      <alignment horizontal="right" vertical="center"/>
    </xf>
    <xf numFmtId="0" fontId="50" fillId="38" borderId="100" xfId="1" applyFont="1" applyFill="1" applyBorder="1" applyAlignment="1">
      <alignment horizontal="left" vertical="center"/>
    </xf>
    <xf numFmtId="166" fontId="0" fillId="43" borderId="101" xfId="41527" applyNumberFormat="1" applyFont="1" applyFill="1" applyBorder="1"/>
    <xf numFmtId="0" fontId="0" fillId="3" borderId="0" xfId="0" applyFill="1" applyAlignment="1">
      <alignment horizontal="right"/>
    </xf>
    <xf numFmtId="0" fontId="0" fillId="3" borderId="0" xfId="0" applyFill="1" applyAlignment="1">
      <alignment horizontal="left" vertical="top" wrapText="1"/>
    </xf>
    <xf numFmtId="0" fontId="62" fillId="38" borderId="71" xfId="0" applyFont="1" applyFill="1" applyBorder="1" applyAlignment="1">
      <alignment horizontal="left"/>
    </xf>
    <xf numFmtId="0" fontId="62" fillId="38" borderId="72" xfId="0" applyFont="1" applyFill="1" applyBorder="1" applyAlignment="1">
      <alignment horizontal="left"/>
    </xf>
    <xf numFmtId="0" fontId="62" fillId="38" borderId="73" xfId="0" applyFont="1" applyFill="1" applyBorder="1" applyAlignment="1">
      <alignment horizontal="left"/>
    </xf>
    <xf numFmtId="0" fontId="50" fillId="38" borderId="74" xfId="0" applyFont="1" applyFill="1" applyBorder="1" applyAlignment="1">
      <alignment horizontal="center"/>
    </xf>
    <xf numFmtId="0" fontId="50" fillId="38" borderId="0" xfId="0" applyFont="1" applyFill="1" applyAlignment="1">
      <alignment horizontal="center"/>
    </xf>
    <xf numFmtId="0" fontId="50" fillId="38" borderId="75" xfId="0" applyFont="1" applyFill="1" applyBorder="1" applyAlignment="1">
      <alignment horizontal="center"/>
    </xf>
    <xf numFmtId="0" fontId="64" fillId="41" borderId="0" xfId="0" applyFont="1" applyFill="1" applyAlignment="1">
      <alignment horizontal="center" wrapText="1"/>
    </xf>
    <xf numFmtId="0" fontId="64" fillId="41" borderId="75" xfId="0" applyFont="1" applyFill="1" applyBorder="1" applyAlignment="1">
      <alignment horizontal="center" wrapText="1"/>
    </xf>
    <xf numFmtId="0" fontId="58" fillId="3" borderId="84" xfId="0" applyFont="1" applyFill="1" applyBorder="1" applyAlignment="1">
      <alignment horizontal="center" vertical="center" wrapText="1"/>
    </xf>
    <xf numFmtId="0" fontId="64" fillId="41" borderId="0" xfId="0" applyFont="1" applyFill="1" applyAlignment="1">
      <alignment horizontal="center" vertical="top" wrapText="1"/>
    </xf>
    <xf numFmtId="0" fontId="62" fillId="38" borderId="0" xfId="0" applyFont="1" applyFill="1" applyAlignment="1">
      <alignment horizontal="center"/>
    </xf>
    <xf numFmtId="0" fontId="67" fillId="41" borderId="89" xfId="0" applyFont="1" applyFill="1" applyBorder="1" applyAlignment="1">
      <alignment horizontal="center" vertical="center" wrapText="1"/>
    </xf>
    <xf numFmtId="0" fontId="67" fillId="41" borderId="90" xfId="0" applyFont="1" applyFill="1" applyBorder="1" applyAlignment="1">
      <alignment horizontal="center" vertical="center" wrapText="1"/>
    </xf>
    <xf numFmtId="0" fontId="67" fillId="41" borderId="32" xfId="0" applyFont="1" applyFill="1" applyBorder="1" applyAlignment="1">
      <alignment horizontal="center" vertical="center" wrapText="1"/>
    </xf>
    <xf numFmtId="0" fontId="67" fillId="41" borderId="91" xfId="0" applyFont="1" applyFill="1" applyBorder="1" applyAlignment="1">
      <alignment horizontal="center" vertical="center" wrapText="1"/>
    </xf>
    <xf numFmtId="0" fontId="67" fillId="41" borderId="92" xfId="0" applyFont="1" applyFill="1" applyBorder="1" applyAlignment="1">
      <alignment horizontal="center" vertical="center" wrapText="1"/>
    </xf>
    <xf numFmtId="0" fontId="67" fillId="41" borderId="93" xfId="0" applyFont="1" applyFill="1" applyBorder="1" applyAlignment="1">
      <alignment horizontal="center" vertical="center" wrapText="1"/>
    </xf>
    <xf numFmtId="0" fontId="67" fillId="41" borderId="94" xfId="0" applyFont="1" applyFill="1" applyBorder="1" applyAlignment="1">
      <alignment horizontal="center" vertical="center" wrapText="1"/>
    </xf>
    <xf numFmtId="0" fontId="67" fillId="41" borderId="95" xfId="0" applyFont="1" applyFill="1" applyBorder="1" applyAlignment="1">
      <alignment horizontal="center" vertical="center" wrapText="1"/>
    </xf>
    <xf numFmtId="0" fontId="67" fillId="41" borderId="0" xfId="0" applyFont="1" applyFill="1" applyAlignment="1">
      <alignment horizontal="center" vertical="center" wrapText="1"/>
    </xf>
    <xf numFmtId="0" fontId="67" fillId="41" borderId="96" xfId="0" applyFont="1" applyFill="1" applyBorder="1" applyAlignment="1">
      <alignment horizontal="center" vertical="center" wrapText="1"/>
    </xf>
    <xf numFmtId="0" fontId="62" fillId="38" borderId="0" xfId="0" applyFont="1" applyFill="1" applyAlignment="1">
      <alignment horizontal="left"/>
    </xf>
    <xf numFmtId="0" fontId="64" fillId="41" borderId="21" xfId="0" applyFont="1" applyFill="1" applyBorder="1" applyAlignment="1">
      <alignment horizontal="left" wrapText="1"/>
    </xf>
    <xf numFmtId="0" fontId="64" fillId="41" borderId="0" xfId="0" applyFont="1" applyFill="1" applyAlignment="1">
      <alignment horizontal="left" wrapText="1"/>
    </xf>
    <xf numFmtId="0" fontId="0" fillId="4" borderId="44" xfId="0" applyFill="1" applyBorder="1" applyAlignment="1">
      <alignment horizontal="center"/>
    </xf>
    <xf numFmtId="166" fontId="36" fillId="0" borderId="0" xfId="41527" applyNumberFormat="1" applyFont="1" applyBorder="1" applyAlignment="1">
      <alignment horizontal="left"/>
    </xf>
    <xf numFmtId="0" fontId="0" fillId="0" borderId="0" xfId="0" applyAlignment="1">
      <alignment horizontal="center"/>
    </xf>
    <xf numFmtId="0" fontId="0" fillId="43" borderId="12" xfId="0" applyFill="1" applyBorder="1" applyAlignment="1">
      <alignment horizontal="center" vertical="center" wrapText="1"/>
    </xf>
    <xf numFmtId="0" fontId="0" fillId="43" borderId="12" xfId="0" applyFill="1" applyBorder="1" applyAlignment="1">
      <alignment horizontal="center"/>
    </xf>
    <xf numFmtId="0" fontId="50" fillId="38" borderId="0" xfId="0" applyFont="1" applyFill="1" applyAlignment="1">
      <alignment horizontal="left" vertical="center" wrapText="1"/>
    </xf>
    <xf numFmtId="0" fontId="0" fillId="0" borderId="0" xfId="0" applyAlignment="1">
      <alignment wrapText="1"/>
    </xf>
    <xf numFmtId="0" fontId="0" fillId="43" borderId="20" xfId="0" applyFill="1"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43" borderId="20" xfId="0" applyFill="1"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43" borderId="20" xfId="0" applyFill="1" applyBorder="1" applyAlignment="1">
      <alignment wrapText="1"/>
    </xf>
    <xf numFmtId="0" fontId="0" fillId="0" borderId="21" xfId="0" applyBorder="1" applyAlignment="1">
      <alignment wrapText="1"/>
    </xf>
    <xf numFmtId="0" fontId="0" fillId="0" borderId="22" xfId="0" applyBorder="1" applyAlignment="1">
      <alignment wrapText="1"/>
    </xf>
    <xf numFmtId="0" fontId="50" fillId="38" borderId="0" xfId="0" applyFont="1" applyFill="1" applyAlignment="1">
      <alignment vertical="center" wrapText="1"/>
    </xf>
    <xf numFmtId="0" fontId="0" fillId="0" borderId="0" xfId="0" applyAlignment="1">
      <alignment vertical="center" wrapText="1"/>
    </xf>
    <xf numFmtId="0" fontId="8" fillId="0" borderId="43" xfId="38" applyFont="1" applyBorder="1" applyAlignment="1">
      <alignment horizontal="left"/>
    </xf>
    <xf numFmtId="0" fontId="8" fillId="0" borderId="44" xfId="38" applyFont="1" applyBorder="1" applyAlignment="1">
      <alignment horizontal="left"/>
    </xf>
    <xf numFmtId="0" fontId="8" fillId="0" borderId="45" xfId="38" applyFont="1" applyBorder="1" applyAlignment="1">
      <alignment horizontal="left"/>
    </xf>
    <xf numFmtId="0" fontId="9" fillId="0" borderId="28" xfId="0" applyFont="1" applyBorder="1" applyAlignment="1">
      <alignment vertical="center" wrapText="1"/>
    </xf>
    <xf numFmtId="0" fontId="8" fillId="0" borderId="0" xfId="0" applyFont="1" applyAlignment="1">
      <alignment horizontal="left" vertical="center" wrapText="1"/>
    </xf>
    <xf numFmtId="0" fontId="8" fillId="0" borderId="26" xfId="0" applyFont="1" applyBorder="1" applyAlignment="1">
      <alignment horizontal="left" wrapText="1"/>
    </xf>
    <xf numFmtId="0" fontId="8" fillId="0" borderId="0" xfId="0" applyFont="1" applyAlignment="1">
      <alignment horizontal="left" wrapText="1"/>
    </xf>
    <xf numFmtId="0" fontId="47" fillId="41" borderId="30" xfId="0" applyFont="1" applyFill="1" applyBorder="1" applyAlignment="1">
      <alignment horizontal="center" vertical="center" wrapText="1"/>
    </xf>
    <xf numFmtId="0" fontId="52" fillId="41" borderId="12" xfId="0" applyFont="1" applyFill="1" applyBorder="1" applyAlignment="1">
      <alignment horizontal="center" vertical="center" wrapText="1"/>
    </xf>
    <xf numFmtId="0" fontId="52" fillId="41" borderId="12" xfId="0" applyFont="1" applyFill="1" applyBorder="1" applyAlignment="1">
      <alignment horizontal="center" vertical="center" textRotation="90" wrapText="1"/>
    </xf>
    <xf numFmtId="0" fontId="52" fillId="41" borderId="36" xfId="0" applyFont="1" applyFill="1" applyBorder="1" applyAlignment="1">
      <alignment horizontal="center" vertical="center" textRotation="90" wrapText="1"/>
    </xf>
    <xf numFmtId="0" fontId="52" fillId="41" borderId="33" xfId="0" applyFont="1" applyFill="1" applyBorder="1" applyAlignment="1">
      <alignment horizontal="center" vertical="center" textRotation="90" wrapText="1"/>
    </xf>
    <xf numFmtId="0" fontId="8" fillId="0" borderId="26" xfId="0" applyFont="1" applyBorder="1" applyAlignment="1">
      <alignment horizontal="left" vertical="center" wrapText="1"/>
    </xf>
    <xf numFmtId="0" fontId="9" fillId="37" borderId="12" xfId="0" applyFont="1" applyFill="1" applyBorder="1" applyAlignment="1">
      <alignment vertical="center" wrapText="1"/>
    </xf>
    <xf numFmtId="0" fontId="46" fillId="3" borderId="20" xfId="0" applyFont="1" applyFill="1" applyBorder="1" applyAlignment="1">
      <alignment vertical="center" wrapText="1"/>
    </xf>
    <xf numFmtId="0" fontId="46" fillId="3" borderId="21" xfId="0" applyFont="1" applyFill="1" applyBorder="1" applyAlignment="1">
      <alignment vertical="center" wrapText="1"/>
    </xf>
    <xf numFmtId="0" fontId="46" fillId="3" borderId="22" xfId="0" applyFont="1" applyFill="1" applyBorder="1" applyAlignment="1">
      <alignment vertical="center" wrapText="1"/>
    </xf>
    <xf numFmtId="0" fontId="46" fillId="37" borderId="25" xfId="0" applyFont="1" applyFill="1" applyBorder="1" applyAlignment="1">
      <alignment vertical="center" wrapText="1"/>
    </xf>
    <xf numFmtId="0" fontId="46" fillId="37" borderId="26" xfId="0" applyFont="1" applyFill="1" applyBorder="1" applyAlignment="1">
      <alignment vertical="center" wrapText="1"/>
    </xf>
    <xf numFmtId="0" fontId="46" fillId="37" borderId="27" xfId="0" applyFont="1" applyFill="1" applyBorder="1" applyAlignment="1">
      <alignment vertical="center" wrapText="1"/>
    </xf>
    <xf numFmtId="0" fontId="46" fillId="37" borderId="25" xfId="0" applyFont="1" applyFill="1" applyBorder="1" applyAlignment="1">
      <alignment horizontal="left" vertical="center" wrapText="1" indent="1"/>
    </xf>
    <xf numFmtId="0" fontId="46" fillId="37" borderId="27" xfId="0" applyFont="1" applyFill="1" applyBorder="1" applyAlignment="1">
      <alignment horizontal="left" vertical="center" wrapText="1" indent="1"/>
    </xf>
    <xf numFmtId="0" fontId="47" fillId="41" borderId="55" xfId="0" applyFont="1" applyFill="1" applyBorder="1" applyAlignment="1">
      <alignment horizontal="center" vertical="center" wrapText="1"/>
    </xf>
    <xf numFmtId="0" fontId="46" fillId="0" borderId="20" xfId="0" applyFont="1" applyBorder="1" applyAlignment="1">
      <alignment vertical="center" wrapText="1"/>
    </xf>
    <xf numFmtId="0" fontId="46" fillId="0" borderId="21" xfId="0" applyFont="1" applyBorder="1" applyAlignment="1">
      <alignment vertical="center" wrapText="1"/>
    </xf>
    <xf numFmtId="0" fontId="46" fillId="0" borderId="22" xfId="0" applyFont="1" applyBorder="1" applyAlignment="1">
      <alignment vertical="center" wrapText="1"/>
    </xf>
    <xf numFmtId="0" fontId="46" fillId="0" borderId="25" xfId="0" applyFont="1" applyBorder="1" applyAlignment="1">
      <alignment vertical="center" wrapText="1"/>
    </xf>
    <xf numFmtId="0" fontId="46" fillId="0" borderId="26" xfId="0" applyFont="1" applyBorder="1" applyAlignment="1">
      <alignment vertical="center" wrapText="1"/>
    </xf>
    <xf numFmtId="0" fontId="46" fillId="0" borderId="27" xfId="0" applyFont="1" applyBorder="1" applyAlignment="1">
      <alignment vertical="center" wrapText="1"/>
    </xf>
    <xf numFmtId="0" fontId="46" fillId="39" borderId="20" xfId="0" applyFont="1" applyFill="1" applyBorder="1" applyAlignment="1">
      <alignment vertical="center" wrapText="1"/>
    </xf>
    <xf numFmtId="0" fontId="46" fillId="39" borderId="21" xfId="0" applyFont="1" applyFill="1" applyBorder="1" applyAlignment="1">
      <alignment vertical="center" wrapText="1"/>
    </xf>
    <xf numFmtId="0" fontId="46" fillId="39" borderId="22" xfId="0" applyFont="1" applyFill="1" applyBorder="1" applyAlignment="1">
      <alignment vertical="center" wrapText="1"/>
    </xf>
    <xf numFmtId="0" fontId="46" fillId="38" borderId="25" xfId="0" applyFont="1" applyFill="1" applyBorder="1" applyAlignment="1">
      <alignment vertical="center" wrapText="1"/>
    </xf>
    <xf numFmtId="0" fontId="46" fillId="38" borderId="26" xfId="0" applyFont="1" applyFill="1" applyBorder="1" applyAlignment="1">
      <alignment vertical="center" wrapText="1"/>
    </xf>
    <xf numFmtId="0" fontId="46" fillId="38" borderId="27" xfId="0" applyFont="1" applyFill="1" applyBorder="1" applyAlignment="1">
      <alignment vertical="center" wrapText="1"/>
    </xf>
    <xf numFmtId="0" fontId="46" fillId="0" borderId="20" xfId="0" applyFont="1" applyBorder="1" applyAlignment="1">
      <alignment horizontal="left" vertical="center" wrapText="1" indent="1"/>
    </xf>
    <xf numFmtId="0" fontId="46" fillId="0" borderId="22" xfId="0" applyFont="1" applyBorder="1" applyAlignment="1">
      <alignment horizontal="left" vertical="center" wrapText="1" indent="1"/>
    </xf>
    <xf numFmtId="0" fontId="46" fillId="38" borderId="25" xfId="0" applyFont="1" applyFill="1" applyBorder="1" applyAlignment="1">
      <alignment horizontal="left" vertical="center" wrapText="1"/>
    </xf>
    <xf numFmtId="0" fontId="46" fillId="38" borderId="27" xfId="0" applyFont="1" applyFill="1" applyBorder="1" applyAlignment="1">
      <alignment horizontal="left" vertical="center" wrapText="1"/>
    </xf>
    <xf numFmtId="0" fontId="57" fillId="38" borderId="20" xfId="0" applyFont="1" applyFill="1" applyBorder="1" applyAlignment="1">
      <alignment horizontal="left" vertical="center" wrapText="1"/>
    </xf>
    <xf numFmtId="0" fontId="57" fillId="38" borderId="21" xfId="0" applyFont="1" applyFill="1" applyBorder="1" applyAlignment="1">
      <alignment horizontal="left" vertical="center" wrapText="1"/>
    </xf>
    <xf numFmtId="0" fontId="57" fillId="38" borderId="22" xfId="0" applyFont="1" applyFill="1" applyBorder="1" applyAlignment="1">
      <alignment horizontal="left" vertical="center" wrapText="1"/>
    </xf>
    <xf numFmtId="0" fontId="57" fillId="38" borderId="23" xfId="0" applyFont="1" applyFill="1" applyBorder="1" applyAlignment="1">
      <alignment horizontal="left" vertical="center" wrapText="1"/>
    </xf>
    <xf numFmtId="0" fontId="57" fillId="38" borderId="0" xfId="0" applyFont="1" applyFill="1" applyAlignment="1">
      <alignment horizontal="left" vertical="center" wrapText="1"/>
    </xf>
    <xf numFmtId="0" fontId="57" fillId="38" borderId="24" xfId="0" applyFont="1" applyFill="1" applyBorder="1" applyAlignment="1">
      <alignment horizontal="left" vertical="center" wrapText="1"/>
    </xf>
    <xf numFmtId="0" fontId="57" fillId="38" borderId="25" xfId="0" applyFont="1" applyFill="1" applyBorder="1" applyAlignment="1">
      <alignment horizontal="left" vertical="center" wrapText="1"/>
    </xf>
    <xf numFmtId="0" fontId="57" fillId="38" borderId="26" xfId="0" applyFont="1" applyFill="1" applyBorder="1" applyAlignment="1">
      <alignment horizontal="left" vertical="center" wrapText="1"/>
    </xf>
    <xf numFmtId="0" fontId="57" fillId="38" borderId="27" xfId="0" applyFont="1" applyFill="1" applyBorder="1" applyAlignment="1">
      <alignment horizontal="left" vertical="center" wrapText="1"/>
    </xf>
    <xf numFmtId="0" fontId="57" fillId="40" borderId="12" xfId="0" applyFont="1" applyFill="1" applyBorder="1" applyAlignment="1">
      <alignment horizontal="left" vertical="center" wrapText="1" indent="1"/>
    </xf>
    <xf numFmtId="0" fontId="9" fillId="38" borderId="12" xfId="0" applyFont="1" applyFill="1" applyBorder="1" applyAlignment="1">
      <alignment horizontal="left" vertical="center" wrapText="1" indent="1"/>
    </xf>
    <xf numFmtId="0" fontId="9" fillId="38" borderId="12" xfId="0" applyFont="1" applyFill="1" applyBorder="1" applyAlignment="1">
      <alignment horizontal="center" vertical="center" wrapText="1"/>
    </xf>
  </cellXfs>
  <cellStyles count="45439">
    <cellStyle name="20% - Accent1" xfId="18" builtinId="30" customBuiltin="1"/>
    <cellStyle name="20% - Accent1 2" xfId="91" xr:uid="{00000000-0005-0000-0000-000001000000}"/>
    <cellStyle name="20% - Accent1 2 2" xfId="217" xr:uid="{00000000-0005-0000-0000-000002000000}"/>
    <cellStyle name="20% - Accent1 2 2 2" xfId="497" xr:uid="{00000000-0005-0000-0000-000003000000}"/>
    <cellStyle name="20% - Accent1 2 2 2 2" xfId="2161" xr:uid="{00000000-0005-0000-0000-000004000000}"/>
    <cellStyle name="20% - Accent1 2 2 2 2 2" xfId="27977" xr:uid="{00000000-0005-0000-0000-000004000000}"/>
    <cellStyle name="20% - Accent1 2 2 2 2 3" xfId="43494" xr:uid="{00000000-0005-0000-0000-000004000000}"/>
    <cellStyle name="20% - Accent1 2 2 2 3" xfId="26313" xr:uid="{00000000-0005-0000-0000-000003000000}"/>
    <cellStyle name="20% - Accent1 2 2 2 4" xfId="41830" xr:uid="{00000000-0005-0000-0000-000003000000}"/>
    <cellStyle name="20% - Accent1 2 2 3" xfId="2160" xr:uid="{00000000-0005-0000-0000-000005000000}"/>
    <cellStyle name="20% - Accent1 2 2 3 2" xfId="27976" xr:uid="{00000000-0005-0000-0000-000005000000}"/>
    <cellStyle name="20% - Accent1 2 2 3 3" xfId="43493" xr:uid="{00000000-0005-0000-0000-000005000000}"/>
    <cellStyle name="20% - Accent1 2 2 4" xfId="26035" xr:uid="{00000000-0005-0000-0000-000002000000}"/>
    <cellStyle name="20% - Accent1 2 2 5" xfId="41617" xr:uid="{00000000-0005-0000-0000-000002000000}"/>
    <cellStyle name="20% - Accent1 2 3" xfId="347" xr:uid="{00000000-0005-0000-0000-000006000000}"/>
    <cellStyle name="20% - Accent1 2 3 2" xfId="2162" xr:uid="{00000000-0005-0000-0000-000007000000}"/>
    <cellStyle name="20% - Accent1 2 3 2 2" xfId="27978" xr:uid="{00000000-0005-0000-0000-000007000000}"/>
    <cellStyle name="20% - Accent1 2 3 2 3" xfId="43495" xr:uid="{00000000-0005-0000-0000-000007000000}"/>
    <cellStyle name="20% - Accent1 2 3 3" xfId="26163" xr:uid="{00000000-0005-0000-0000-000006000000}"/>
    <cellStyle name="20% - Accent1 2 3 4" xfId="41693" xr:uid="{00000000-0005-0000-0000-000006000000}"/>
    <cellStyle name="20% - Accent1 2 4" xfId="400" xr:uid="{00000000-0005-0000-0000-000008000000}"/>
    <cellStyle name="20% - Accent1 2 4 2" xfId="2163" xr:uid="{00000000-0005-0000-0000-000009000000}"/>
    <cellStyle name="20% - Accent1 2 4 2 2" xfId="27979" xr:uid="{00000000-0005-0000-0000-000009000000}"/>
    <cellStyle name="20% - Accent1 2 4 2 3" xfId="43496" xr:uid="{00000000-0005-0000-0000-000009000000}"/>
    <cellStyle name="20% - Accent1 2 4 3" xfId="26216" xr:uid="{00000000-0005-0000-0000-000008000000}"/>
    <cellStyle name="20% - Accent1 2 4 4" xfId="41736" xr:uid="{00000000-0005-0000-0000-000008000000}"/>
    <cellStyle name="20% - Accent1 2 5" xfId="2159" xr:uid="{00000000-0005-0000-0000-00000A000000}"/>
    <cellStyle name="20% - Accent1 2 5 2" xfId="27975" xr:uid="{00000000-0005-0000-0000-00000A000000}"/>
    <cellStyle name="20% - Accent1 2 5 3" xfId="43492" xr:uid="{00000000-0005-0000-0000-00000A000000}"/>
    <cellStyle name="20% - Accent1 2 6" xfId="25912" xr:uid="{00000000-0005-0000-0000-000001000000}"/>
    <cellStyle name="20% - Accent1 2 7" xfId="41547" xr:uid="{00000000-0005-0000-0000-000001000000}"/>
    <cellStyle name="20% - Accent1 3" xfId="106" xr:uid="{00000000-0005-0000-0000-00000B000000}"/>
    <cellStyle name="20% - Accent1 3 2" xfId="232" xr:uid="{00000000-0005-0000-0000-00000C000000}"/>
    <cellStyle name="20% - Accent1 3 2 2" xfId="512" xr:uid="{00000000-0005-0000-0000-00000D000000}"/>
    <cellStyle name="20% - Accent1 3 2 2 2" xfId="2166" xr:uid="{00000000-0005-0000-0000-00000E000000}"/>
    <cellStyle name="20% - Accent1 3 2 2 2 2" xfId="27982" xr:uid="{00000000-0005-0000-0000-00000E000000}"/>
    <cellStyle name="20% - Accent1 3 2 2 2 3" xfId="43499" xr:uid="{00000000-0005-0000-0000-00000E000000}"/>
    <cellStyle name="20% - Accent1 3 2 2 3" xfId="26328" xr:uid="{00000000-0005-0000-0000-00000D000000}"/>
    <cellStyle name="20% - Accent1 3 2 2 4" xfId="41845" xr:uid="{00000000-0005-0000-0000-00000D000000}"/>
    <cellStyle name="20% - Accent1 3 2 3" xfId="2165" xr:uid="{00000000-0005-0000-0000-00000F000000}"/>
    <cellStyle name="20% - Accent1 3 2 3 2" xfId="27981" xr:uid="{00000000-0005-0000-0000-00000F000000}"/>
    <cellStyle name="20% - Accent1 3 2 3 3" xfId="43498" xr:uid="{00000000-0005-0000-0000-00000F000000}"/>
    <cellStyle name="20% - Accent1 3 2 4" xfId="26050" xr:uid="{00000000-0005-0000-0000-00000C000000}"/>
    <cellStyle name="20% - Accent1 3 2 5" xfId="41632" xr:uid="{00000000-0005-0000-0000-00000C000000}"/>
    <cellStyle name="20% - Accent1 3 3" xfId="415" xr:uid="{00000000-0005-0000-0000-000010000000}"/>
    <cellStyle name="20% - Accent1 3 3 2" xfId="2167" xr:uid="{00000000-0005-0000-0000-000011000000}"/>
    <cellStyle name="20% - Accent1 3 3 2 2" xfId="27983" xr:uid="{00000000-0005-0000-0000-000011000000}"/>
    <cellStyle name="20% - Accent1 3 3 2 3" xfId="43500" xr:uid="{00000000-0005-0000-0000-000011000000}"/>
    <cellStyle name="20% - Accent1 3 3 3" xfId="26231" xr:uid="{00000000-0005-0000-0000-000010000000}"/>
    <cellStyle name="20% - Accent1 3 3 4" xfId="41751" xr:uid="{00000000-0005-0000-0000-000010000000}"/>
    <cellStyle name="20% - Accent1 3 4" xfId="2164" xr:uid="{00000000-0005-0000-0000-000012000000}"/>
    <cellStyle name="20% - Accent1 3 4 2" xfId="27980" xr:uid="{00000000-0005-0000-0000-000012000000}"/>
    <cellStyle name="20% - Accent1 3 4 3" xfId="43497" xr:uid="{00000000-0005-0000-0000-000012000000}"/>
    <cellStyle name="20% - Accent1 3 5" xfId="25927" xr:uid="{00000000-0005-0000-0000-00000B000000}"/>
    <cellStyle name="20% - Accent1 3 6" xfId="41562" xr:uid="{00000000-0005-0000-0000-00000B000000}"/>
    <cellStyle name="20% - Accent1 4" xfId="196" xr:uid="{00000000-0005-0000-0000-000013000000}"/>
    <cellStyle name="20% - Accent1 4 2" xfId="476" xr:uid="{00000000-0005-0000-0000-000014000000}"/>
    <cellStyle name="20% - Accent1 4 2 2" xfId="2169" xr:uid="{00000000-0005-0000-0000-000015000000}"/>
    <cellStyle name="20% - Accent1 4 2 2 2" xfId="27985" xr:uid="{00000000-0005-0000-0000-000015000000}"/>
    <cellStyle name="20% - Accent1 4 2 2 3" xfId="43502" xr:uid="{00000000-0005-0000-0000-000015000000}"/>
    <cellStyle name="20% - Accent1 4 2 3" xfId="26292" xr:uid="{00000000-0005-0000-0000-000014000000}"/>
    <cellStyle name="20% - Accent1 4 2 4" xfId="41809" xr:uid="{00000000-0005-0000-0000-000014000000}"/>
    <cellStyle name="20% - Accent1 4 3" xfId="2168" xr:uid="{00000000-0005-0000-0000-000016000000}"/>
    <cellStyle name="20% - Accent1 4 3 2" xfId="27984" xr:uid="{00000000-0005-0000-0000-000016000000}"/>
    <cellStyle name="20% - Accent1 4 3 3" xfId="43501" xr:uid="{00000000-0005-0000-0000-000016000000}"/>
    <cellStyle name="20% - Accent1 4 4" xfId="26014" xr:uid="{00000000-0005-0000-0000-000013000000}"/>
    <cellStyle name="20% - Accent1 4 5" xfId="41599" xr:uid="{00000000-0005-0000-0000-000013000000}"/>
    <cellStyle name="20% - Accent1 5" xfId="309" xr:uid="{00000000-0005-0000-0000-000017000000}"/>
    <cellStyle name="20% - Accent1 6" xfId="382" xr:uid="{00000000-0005-0000-0000-000018000000}"/>
    <cellStyle name="20% - Accent1 6 2" xfId="2170" xr:uid="{00000000-0005-0000-0000-000019000000}"/>
    <cellStyle name="20% - Accent1 6 2 2" xfId="27986" xr:uid="{00000000-0005-0000-0000-000019000000}"/>
    <cellStyle name="20% - Accent1 6 2 3" xfId="43503" xr:uid="{00000000-0005-0000-0000-000019000000}"/>
    <cellStyle name="20% - Accent1 6 3" xfId="26198" xr:uid="{00000000-0005-0000-0000-000018000000}"/>
    <cellStyle name="20% - Accent1 6 4" xfId="41718" xr:uid="{00000000-0005-0000-0000-000018000000}"/>
    <cellStyle name="20% - Accent1 7" xfId="25883" xr:uid="{00000000-0005-0000-0000-00000C650000}"/>
    <cellStyle name="20% - Accent1 8" xfId="41529" xr:uid="{00000000-0005-0000-0000-000044A20000}"/>
    <cellStyle name="20% - Accent2" xfId="21" builtinId="34" customBuiltin="1"/>
    <cellStyle name="20% - Accent2 2" xfId="93" xr:uid="{00000000-0005-0000-0000-00001B000000}"/>
    <cellStyle name="20% - Accent2 2 2" xfId="219" xr:uid="{00000000-0005-0000-0000-00001C000000}"/>
    <cellStyle name="20% - Accent2 2 2 2" xfId="499" xr:uid="{00000000-0005-0000-0000-00001D000000}"/>
    <cellStyle name="20% - Accent2 2 2 2 2" xfId="2173" xr:uid="{00000000-0005-0000-0000-00001E000000}"/>
    <cellStyle name="20% - Accent2 2 2 2 2 2" xfId="27989" xr:uid="{00000000-0005-0000-0000-00001E000000}"/>
    <cellStyle name="20% - Accent2 2 2 2 2 3" xfId="43506" xr:uid="{00000000-0005-0000-0000-00001E000000}"/>
    <cellStyle name="20% - Accent2 2 2 2 3" xfId="26315" xr:uid="{00000000-0005-0000-0000-00001D000000}"/>
    <cellStyle name="20% - Accent2 2 2 2 4" xfId="41832" xr:uid="{00000000-0005-0000-0000-00001D000000}"/>
    <cellStyle name="20% - Accent2 2 2 3" xfId="2172" xr:uid="{00000000-0005-0000-0000-00001F000000}"/>
    <cellStyle name="20% - Accent2 2 2 3 2" xfId="27988" xr:uid="{00000000-0005-0000-0000-00001F000000}"/>
    <cellStyle name="20% - Accent2 2 2 3 3" xfId="43505" xr:uid="{00000000-0005-0000-0000-00001F000000}"/>
    <cellStyle name="20% - Accent2 2 2 4" xfId="26037" xr:uid="{00000000-0005-0000-0000-00001C000000}"/>
    <cellStyle name="20% - Accent2 2 2 5" xfId="41619" xr:uid="{00000000-0005-0000-0000-00001C000000}"/>
    <cellStyle name="20% - Accent2 2 3" xfId="402" xr:uid="{00000000-0005-0000-0000-000020000000}"/>
    <cellStyle name="20% - Accent2 2 3 2" xfId="2174" xr:uid="{00000000-0005-0000-0000-000021000000}"/>
    <cellStyle name="20% - Accent2 2 3 2 2" xfId="27990" xr:uid="{00000000-0005-0000-0000-000021000000}"/>
    <cellStyle name="20% - Accent2 2 3 2 3" xfId="43507" xr:uid="{00000000-0005-0000-0000-000021000000}"/>
    <cellStyle name="20% - Accent2 2 3 3" xfId="26218" xr:uid="{00000000-0005-0000-0000-000020000000}"/>
    <cellStyle name="20% - Accent2 2 3 4" xfId="41738" xr:uid="{00000000-0005-0000-0000-000020000000}"/>
    <cellStyle name="20% - Accent2 2 4" xfId="2171" xr:uid="{00000000-0005-0000-0000-000022000000}"/>
    <cellStyle name="20% - Accent2 2 4 2" xfId="27987" xr:uid="{00000000-0005-0000-0000-000022000000}"/>
    <cellStyle name="20% - Accent2 2 4 3" xfId="43504" xr:uid="{00000000-0005-0000-0000-000022000000}"/>
    <cellStyle name="20% - Accent2 2 5" xfId="25914" xr:uid="{00000000-0005-0000-0000-00001B000000}"/>
    <cellStyle name="20% - Accent2 2 6" xfId="41549" xr:uid="{00000000-0005-0000-0000-00001B000000}"/>
    <cellStyle name="20% - Accent2 3" xfId="108" xr:uid="{00000000-0005-0000-0000-000023000000}"/>
    <cellStyle name="20% - Accent2 3 2" xfId="234" xr:uid="{00000000-0005-0000-0000-000024000000}"/>
    <cellStyle name="20% - Accent2 3 2 2" xfId="514" xr:uid="{00000000-0005-0000-0000-000025000000}"/>
    <cellStyle name="20% - Accent2 3 2 2 2" xfId="2177" xr:uid="{00000000-0005-0000-0000-000026000000}"/>
    <cellStyle name="20% - Accent2 3 2 2 2 2" xfId="27993" xr:uid="{00000000-0005-0000-0000-000026000000}"/>
    <cellStyle name="20% - Accent2 3 2 2 2 3" xfId="43510" xr:uid="{00000000-0005-0000-0000-000026000000}"/>
    <cellStyle name="20% - Accent2 3 2 2 3" xfId="26330" xr:uid="{00000000-0005-0000-0000-000025000000}"/>
    <cellStyle name="20% - Accent2 3 2 2 4" xfId="41847" xr:uid="{00000000-0005-0000-0000-000025000000}"/>
    <cellStyle name="20% - Accent2 3 2 3" xfId="2176" xr:uid="{00000000-0005-0000-0000-000027000000}"/>
    <cellStyle name="20% - Accent2 3 2 3 2" xfId="27992" xr:uid="{00000000-0005-0000-0000-000027000000}"/>
    <cellStyle name="20% - Accent2 3 2 3 3" xfId="43509" xr:uid="{00000000-0005-0000-0000-000027000000}"/>
    <cellStyle name="20% - Accent2 3 2 4" xfId="26052" xr:uid="{00000000-0005-0000-0000-000024000000}"/>
    <cellStyle name="20% - Accent2 3 2 5" xfId="41634" xr:uid="{00000000-0005-0000-0000-000024000000}"/>
    <cellStyle name="20% - Accent2 3 3" xfId="417" xr:uid="{00000000-0005-0000-0000-000028000000}"/>
    <cellStyle name="20% - Accent2 3 3 2" xfId="2178" xr:uid="{00000000-0005-0000-0000-000029000000}"/>
    <cellStyle name="20% - Accent2 3 3 2 2" xfId="27994" xr:uid="{00000000-0005-0000-0000-000029000000}"/>
    <cellStyle name="20% - Accent2 3 3 2 3" xfId="43511" xr:uid="{00000000-0005-0000-0000-000029000000}"/>
    <cellStyle name="20% - Accent2 3 3 3" xfId="26233" xr:uid="{00000000-0005-0000-0000-000028000000}"/>
    <cellStyle name="20% - Accent2 3 3 4" xfId="41753" xr:uid="{00000000-0005-0000-0000-000028000000}"/>
    <cellStyle name="20% - Accent2 3 4" xfId="2175" xr:uid="{00000000-0005-0000-0000-00002A000000}"/>
    <cellStyle name="20% - Accent2 3 4 2" xfId="27991" xr:uid="{00000000-0005-0000-0000-00002A000000}"/>
    <cellStyle name="20% - Accent2 3 4 3" xfId="43508" xr:uid="{00000000-0005-0000-0000-00002A000000}"/>
    <cellStyle name="20% - Accent2 3 5" xfId="25929" xr:uid="{00000000-0005-0000-0000-000023000000}"/>
    <cellStyle name="20% - Accent2 3 6" xfId="41564" xr:uid="{00000000-0005-0000-0000-000023000000}"/>
    <cellStyle name="20% - Accent2 4" xfId="199" xr:uid="{00000000-0005-0000-0000-00002B000000}"/>
    <cellStyle name="20% - Accent2 4 2" xfId="479" xr:uid="{00000000-0005-0000-0000-00002C000000}"/>
    <cellStyle name="20% - Accent2 4 2 2" xfId="2180" xr:uid="{00000000-0005-0000-0000-00002D000000}"/>
    <cellStyle name="20% - Accent2 4 2 2 2" xfId="27996" xr:uid="{00000000-0005-0000-0000-00002D000000}"/>
    <cellStyle name="20% - Accent2 4 2 2 3" xfId="43513" xr:uid="{00000000-0005-0000-0000-00002D000000}"/>
    <cellStyle name="20% - Accent2 4 2 3" xfId="26295" xr:uid="{00000000-0005-0000-0000-00002C000000}"/>
    <cellStyle name="20% - Accent2 4 2 4" xfId="41812" xr:uid="{00000000-0005-0000-0000-00002C000000}"/>
    <cellStyle name="20% - Accent2 4 3" xfId="2179" xr:uid="{00000000-0005-0000-0000-00002E000000}"/>
    <cellStyle name="20% - Accent2 4 3 2" xfId="27995" xr:uid="{00000000-0005-0000-0000-00002E000000}"/>
    <cellStyle name="20% - Accent2 4 3 3" xfId="43512" xr:uid="{00000000-0005-0000-0000-00002E000000}"/>
    <cellStyle name="20% - Accent2 4 4" xfId="26017" xr:uid="{00000000-0005-0000-0000-00002B000000}"/>
    <cellStyle name="20% - Accent2 4 5" xfId="41601" xr:uid="{00000000-0005-0000-0000-00002B000000}"/>
    <cellStyle name="20% - Accent2 5" xfId="330" xr:uid="{00000000-0005-0000-0000-00002F000000}"/>
    <cellStyle name="20% - Accent2 5 2" xfId="2181" xr:uid="{00000000-0005-0000-0000-000030000000}"/>
    <cellStyle name="20% - Accent2 5 2 2" xfId="27997" xr:uid="{00000000-0005-0000-0000-000030000000}"/>
    <cellStyle name="20% - Accent2 5 2 3" xfId="43514" xr:uid="{00000000-0005-0000-0000-000030000000}"/>
    <cellStyle name="20% - Accent2 5 3" xfId="26146" xr:uid="{00000000-0005-0000-0000-00002F000000}"/>
    <cellStyle name="20% - Accent2 5 4" xfId="41677" xr:uid="{00000000-0005-0000-0000-00002F000000}"/>
    <cellStyle name="20% - Accent2 6" xfId="384" xr:uid="{00000000-0005-0000-0000-000031000000}"/>
    <cellStyle name="20% - Accent2 6 2" xfId="2182" xr:uid="{00000000-0005-0000-0000-000032000000}"/>
    <cellStyle name="20% - Accent2 6 2 2" xfId="27998" xr:uid="{00000000-0005-0000-0000-000032000000}"/>
    <cellStyle name="20% - Accent2 6 2 3" xfId="43515" xr:uid="{00000000-0005-0000-0000-000032000000}"/>
    <cellStyle name="20% - Accent2 6 3" xfId="26200" xr:uid="{00000000-0005-0000-0000-000031000000}"/>
    <cellStyle name="20% - Accent2 6 4" xfId="41720" xr:uid="{00000000-0005-0000-0000-000031000000}"/>
    <cellStyle name="20% - Accent2 7" xfId="25887" xr:uid="{00000000-0005-0000-0000-000025650000}"/>
    <cellStyle name="20% - Accent2 8" xfId="41531" xr:uid="{00000000-0005-0000-0000-00005DA20000}"/>
    <cellStyle name="20% - Accent3" xfId="24" builtinId="38" customBuiltin="1"/>
    <cellStyle name="20% - Accent3 2" xfId="95" xr:uid="{00000000-0005-0000-0000-000034000000}"/>
    <cellStyle name="20% - Accent3 2 2" xfId="221" xr:uid="{00000000-0005-0000-0000-000035000000}"/>
    <cellStyle name="20% - Accent3 2 2 2" xfId="501" xr:uid="{00000000-0005-0000-0000-000036000000}"/>
    <cellStyle name="20% - Accent3 2 2 2 2" xfId="2185" xr:uid="{00000000-0005-0000-0000-000037000000}"/>
    <cellStyle name="20% - Accent3 2 2 2 2 2" xfId="28001" xr:uid="{00000000-0005-0000-0000-000037000000}"/>
    <cellStyle name="20% - Accent3 2 2 2 2 3" xfId="43518" xr:uid="{00000000-0005-0000-0000-000037000000}"/>
    <cellStyle name="20% - Accent3 2 2 2 3" xfId="26317" xr:uid="{00000000-0005-0000-0000-000036000000}"/>
    <cellStyle name="20% - Accent3 2 2 2 4" xfId="41834" xr:uid="{00000000-0005-0000-0000-000036000000}"/>
    <cellStyle name="20% - Accent3 2 2 3" xfId="2184" xr:uid="{00000000-0005-0000-0000-000038000000}"/>
    <cellStyle name="20% - Accent3 2 2 3 2" xfId="28000" xr:uid="{00000000-0005-0000-0000-000038000000}"/>
    <cellStyle name="20% - Accent3 2 2 3 3" xfId="43517" xr:uid="{00000000-0005-0000-0000-000038000000}"/>
    <cellStyle name="20% - Accent3 2 2 4" xfId="26039" xr:uid="{00000000-0005-0000-0000-000035000000}"/>
    <cellStyle name="20% - Accent3 2 2 5" xfId="41621" xr:uid="{00000000-0005-0000-0000-000035000000}"/>
    <cellStyle name="20% - Accent3 2 3" xfId="404" xr:uid="{00000000-0005-0000-0000-000039000000}"/>
    <cellStyle name="20% - Accent3 2 3 2" xfId="2186" xr:uid="{00000000-0005-0000-0000-00003A000000}"/>
    <cellStyle name="20% - Accent3 2 3 2 2" xfId="28002" xr:uid="{00000000-0005-0000-0000-00003A000000}"/>
    <cellStyle name="20% - Accent3 2 3 2 3" xfId="43519" xr:uid="{00000000-0005-0000-0000-00003A000000}"/>
    <cellStyle name="20% - Accent3 2 3 3" xfId="26220" xr:uid="{00000000-0005-0000-0000-000039000000}"/>
    <cellStyle name="20% - Accent3 2 3 4" xfId="41740" xr:uid="{00000000-0005-0000-0000-000039000000}"/>
    <cellStyle name="20% - Accent3 2 4" xfId="2183" xr:uid="{00000000-0005-0000-0000-00003B000000}"/>
    <cellStyle name="20% - Accent3 2 4 2" xfId="27999" xr:uid="{00000000-0005-0000-0000-00003B000000}"/>
    <cellStyle name="20% - Accent3 2 4 3" xfId="43516" xr:uid="{00000000-0005-0000-0000-00003B000000}"/>
    <cellStyle name="20% - Accent3 2 5" xfId="25916" xr:uid="{00000000-0005-0000-0000-000034000000}"/>
    <cellStyle name="20% - Accent3 2 6" xfId="41551" xr:uid="{00000000-0005-0000-0000-000034000000}"/>
    <cellStyle name="20% - Accent3 3" xfId="110" xr:uid="{00000000-0005-0000-0000-00003C000000}"/>
    <cellStyle name="20% - Accent3 3 2" xfId="236" xr:uid="{00000000-0005-0000-0000-00003D000000}"/>
    <cellStyle name="20% - Accent3 3 2 2" xfId="516" xr:uid="{00000000-0005-0000-0000-00003E000000}"/>
    <cellStyle name="20% - Accent3 3 2 2 2" xfId="2189" xr:uid="{00000000-0005-0000-0000-00003F000000}"/>
    <cellStyle name="20% - Accent3 3 2 2 2 2" xfId="28005" xr:uid="{00000000-0005-0000-0000-00003F000000}"/>
    <cellStyle name="20% - Accent3 3 2 2 2 3" xfId="43522" xr:uid="{00000000-0005-0000-0000-00003F000000}"/>
    <cellStyle name="20% - Accent3 3 2 2 3" xfId="26332" xr:uid="{00000000-0005-0000-0000-00003E000000}"/>
    <cellStyle name="20% - Accent3 3 2 2 4" xfId="41849" xr:uid="{00000000-0005-0000-0000-00003E000000}"/>
    <cellStyle name="20% - Accent3 3 2 3" xfId="2188" xr:uid="{00000000-0005-0000-0000-000040000000}"/>
    <cellStyle name="20% - Accent3 3 2 3 2" xfId="28004" xr:uid="{00000000-0005-0000-0000-000040000000}"/>
    <cellStyle name="20% - Accent3 3 2 3 3" xfId="43521" xr:uid="{00000000-0005-0000-0000-000040000000}"/>
    <cellStyle name="20% - Accent3 3 2 4" xfId="26054" xr:uid="{00000000-0005-0000-0000-00003D000000}"/>
    <cellStyle name="20% - Accent3 3 2 5" xfId="41636" xr:uid="{00000000-0005-0000-0000-00003D000000}"/>
    <cellStyle name="20% - Accent3 3 3" xfId="419" xr:uid="{00000000-0005-0000-0000-000041000000}"/>
    <cellStyle name="20% - Accent3 3 3 2" xfId="2190" xr:uid="{00000000-0005-0000-0000-000042000000}"/>
    <cellStyle name="20% - Accent3 3 3 2 2" xfId="28006" xr:uid="{00000000-0005-0000-0000-000042000000}"/>
    <cellStyle name="20% - Accent3 3 3 2 3" xfId="43523" xr:uid="{00000000-0005-0000-0000-000042000000}"/>
    <cellStyle name="20% - Accent3 3 3 3" xfId="26235" xr:uid="{00000000-0005-0000-0000-000041000000}"/>
    <cellStyle name="20% - Accent3 3 3 4" xfId="41755" xr:uid="{00000000-0005-0000-0000-000041000000}"/>
    <cellStyle name="20% - Accent3 3 4" xfId="2187" xr:uid="{00000000-0005-0000-0000-000043000000}"/>
    <cellStyle name="20% - Accent3 3 4 2" xfId="28003" xr:uid="{00000000-0005-0000-0000-000043000000}"/>
    <cellStyle name="20% - Accent3 3 4 3" xfId="43520" xr:uid="{00000000-0005-0000-0000-000043000000}"/>
    <cellStyle name="20% - Accent3 3 5" xfId="25931" xr:uid="{00000000-0005-0000-0000-00003C000000}"/>
    <cellStyle name="20% - Accent3 3 6" xfId="41566" xr:uid="{00000000-0005-0000-0000-00003C000000}"/>
    <cellStyle name="20% - Accent3 4" xfId="202" xr:uid="{00000000-0005-0000-0000-000044000000}"/>
    <cellStyle name="20% - Accent3 4 2" xfId="482" xr:uid="{00000000-0005-0000-0000-000045000000}"/>
    <cellStyle name="20% - Accent3 4 2 2" xfId="2192" xr:uid="{00000000-0005-0000-0000-000046000000}"/>
    <cellStyle name="20% - Accent3 4 2 2 2" xfId="28008" xr:uid="{00000000-0005-0000-0000-000046000000}"/>
    <cellStyle name="20% - Accent3 4 2 2 3" xfId="43525" xr:uid="{00000000-0005-0000-0000-000046000000}"/>
    <cellStyle name="20% - Accent3 4 2 3" xfId="26298" xr:uid="{00000000-0005-0000-0000-000045000000}"/>
    <cellStyle name="20% - Accent3 4 2 4" xfId="41815" xr:uid="{00000000-0005-0000-0000-000045000000}"/>
    <cellStyle name="20% - Accent3 4 3" xfId="2191" xr:uid="{00000000-0005-0000-0000-000047000000}"/>
    <cellStyle name="20% - Accent3 4 3 2" xfId="28007" xr:uid="{00000000-0005-0000-0000-000047000000}"/>
    <cellStyle name="20% - Accent3 4 3 3" xfId="43524" xr:uid="{00000000-0005-0000-0000-000047000000}"/>
    <cellStyle name="20% - Accent3 4 4" xfId="26020" xr:uid="{00000000-0005-0000-0000-000044000000}"/>
    <cellStyle name="20% - Accent3 4 5" xfId="41603" xr:uid="{00000000-0005-0000-0000-000044000000}"/>
    <cellStyle name="20% - Accent3 5" xfId="334" xr:uid="{00000000-0005-0000-0000-000048000000}"/>
    <cellStyle name="20% - Accent3 5 2" xfId="2193" xr:uid="{00000000-0005-0000-0000-000049000000}"/>
    <cellStyle name="20% - Accent3 5 2 2" xfId="28009" xr:uid="{00000000-0005-0000-0000-000049000000}"/>
    <cellStyle name="20% - Accent3 5 2 3" xfId="43526" xr:uid="{00000000-0005-0000-0000-000049000000}"/>
    <cellStyle name="20% - Accent3 5 3" xfId="26150" xr:uid="{00000000-0005-0000-0000-000048000000}"/>
    <cellStyle name="20% - Accent3 5 4" xfId="41681" xr:uid="{00000000-0005-0000-0000-000048000000}"/>
    <cellStyle name="20% - Accent3 6" xfId="386" xr:uid="{00000000-0005-0000-0000-00004A000000}"/>
    <cellStyle name="20% - Accent3 6 2" xfId="2194" xr:uid="{00000000-0005-0000-0000-00004B000000}"/>
    <cellStyle name="20% - Accent3 6 2 2" xfId="28010" xr:uid="{00000000-0005-0000-0000-00004B000000}"/>
    <cellStyle name="20% - Accent3 6 2 3" xfId="43527" xr:uid="{00000000-0005-0000-0000-00004B000000}"/>
    <cellStyle name="20% - Accent3 6 3" xfId="26202" xr:uid="{00000000-0005-0000-0000-00004A000000}"/>
    <cellStyle name="20% - Accent3 6 4" xfId="41722" xr:uid="{00000000-0005-0000-0000-00004A000000}"/>
    <cellStyle name="20% - Accent3 7" xfId="25891" xr:uid="{00000000-0005-0000-0000-00003E650000}"/>
    <cellStyle name="20% - Accent3 8" xfId="41533" xr:uid="{00000000-0005-0000-0000-000076A20000}"/>
    <cellStyle name="20% - Accent4" xfId="26" builtinId="42" customBuiltin="1"/>
    <cellStyle name="20% - Accent4 2" xfId="97" xr:uid="{00000000-0005-0000-0000-00004D000000}"/>
    <cellStyle name="20% - Accent4 2 2" xfId="223" xr:uid="{00000000-0005-0000-0000-00004E000000}"/>
    <cellStyle name="20% - Accent4 2 2 2" xfId="503" xr:uid="{00000000-0005-0000-0000-00004F000000}"/>
    <cellStyle name="20% - Accent4 2 2 2 2" xfId="2197" xr:uid="{00000000-0005-0000-0000-000050000000}"/>
    <cellStyle name="20% - Accent4 2 2 2 2 2" xfId="28013" xr:uid="{00000000-0005-0000-0000-000050000000}"/>
    <cellStyle name="20% - Accent4 2 2 2 2 3" xfId="43530" xr:uid="{00000000-0005-0000-0000-000050000000}"/>
    <cellStyle name="20% - Accent4 2 2 2 3" xfId="26319" xr:uid="{00000000-0005-0000-0000-00004F000000}"/>
    <cellStyle name="20% - Accent4 2 2 2 4" xfId="41836" xr:uid="{00000000-0005-0000-0000-00004F000000}"/>
    <cellStyle name="20% - Accent4 2 2 3" xfId="2196" xr:uid="{00000000-0005-0000-0000-000051000000}"/>
    <cellStyle name="20% - Accent4 2 2 3 2" xfId="28012" xr:uid="{00000000-0005-0000-0000-000051000000}"/>
    <cellStyle name="20% - Accent4 2 2 3 3" xfId="43529" xr:uid="{00000000-0005-0000-0000-000051000000}"/>
    <cellStyle name="20% - Accent4 2 2 4" xfId="26041" xr:uid="{00000000-0005-0000-0000-00004E000000}"/>
    <cellStyle name="20% - Accent4 2 2 5" xfId="41623" xr:uid="{00000000-0005-0000-0000-00004E000000}"/>
    <cellStyle name="20% - Accent4 2 3" xfId="406" xr:uid="{00000000-0005-0000-0000-000052000000}"/>
    <cellStyle name="20% - Accent4 2 3 2" xfId="2198" xr:uid="{00000000-0005-0000-0000-000053000000}"/>
    <cellStyle name="20% - Accent4 2 3 2 2" xfId="28014" xr:uid="{00000000-0005-0000-0000-000053000000}"/>
    <cellStyle name="20% - Accent4 2 3 2 3" xfId="43531" xr:uid="{00000000-0005-0000-0000-000053000000}"/>
    <cellStyle name="20% - Accent4 2 3 3" xfId="26222" xr:uid="{00000000-0005-0000-0000-000052000000}"/>
    <cellStyle name="20% - Accent4 2 3 4" xfId="41742" xr:uid="{00000000-0005-0000-0000-000052000000}"/>
    <cellStyle name="20% - Accent4 2 4" xfId="2195" xr:uid="{00000000-0005-0000-0000-000054000000}"/>
    <cellStyle name="20% - Accent4 2 4 2" xfId="28011" xr:uid="{00000000-0005-0000-0000-000054000000}"/>
    <cellStyle name="20% - Accent4 2 4 3" xfId="43528" xr:uid="{00000000-0005-0000-0000-000054000000}"/>
    <cellStyle name="20% - Accent4 2 5" xfId="25918" xr:uid="{00000000-0005-0000-0000-00004D000000}"/>
    <cellStyle name="20% - Accent4 2 6" xfId="41553" xr:uid="{00000000-0005-0000-0000-00004D000000}"/>
    <cellStyle name="20% - Accent4 3" xfId="112" xr:uid="{00000000-0005-0000-0000-000055000000}"/>
    <cellStyle name="20% - Accent4 3 2" xfId="238" xr:uid="{00000000-0005-0000-0000-000056000000}"/>
    <cellStyle name="20% - Accent4 3 2 2" xfId="518" xr:uid="{00000000-0005-0000-0000-000057000000}"/>
    <cellStyle name="20% - Accent4 3 2 2 2" xfId="2201" xr:uid="{00000000-0005-0000-0000-000058000000}"/>
    <cellStyle name="20% - Accent4 3 2 2 2 2" xfId="28017" xr:uid="{00000000-0005-0000-0000-000058000000}"/>
    <cellStyle name="20% - Accent4 3 2 2 2 3" xfId="43534" xr:uid="{00000000-0005-0000-0000-000058000000}"/>
    <cellStyle name="20% - Accent4 3 2 2 3" xfId="26334" xr:uid="{00000000-0005-0000-0000-000057000000}"/>
    <cellStyle name="20% - Accent4 3 2 2 4" xfId="41851" xr:uid="{00000000-0005-0000-0000-000057000000}"/>
    <cellStyle name="20% - Accent4 3 2 3" xfId="2200" xr:uid="{00000000-0005-0000-0000-000059000000}"/>
    <cellStyle name="20% - Accent4 3 2 3 2" xfId="28016" xr:uid="{00000000-0005-0000-0000-000059000000}"/>
    <cellStyle name="20% - Accent4 3 2 3 3" xfId="43533" xr:uid="{00000000-0005-0000-0000-000059000000}"/>
    <cellStyle name="20% - Accent4 3 2 4" xfId="26056" xr:uid="{00000000-0005-0000-0000-000056000000}"/>
    <cellStyle name="20% - Accent4 3 2 5" xfId="41638" xr:uid="{00000000-0005-0000-0000-000056000000}"/>
    <cellStyle name="20% - Accent4 3 3" xfId="421" xr:uid="{00000000-0005-0000-0000-00005A000000}"/>
    <cellStyle name="20% - Accent4 3 3 2" xfId="2202" xr:uid="{00000000-0005-0000-0000-00005B000000}"/>
    <cellStyle name="20% - Accent4 3 3 2 2" xfId="28018" xr:uid="{00000000-0005-0000-0000-00005B000000}"/>
    <cellStyle name="20% - Accent4 3 3 2 3" xfId="43535" xr:uid="{00000000-0005-0000-0000-00005B000000}"/>
    <cellStyle name="20% - Accent4 3 3 3" xfId="26237" xr:uid="{00000000-0005-0000-0000-00005A000000}"/>
    <cellStyle name="20% - Accent4 3 3 4" xfId="41757" xr:uid="{00000000-0005-0000-0000-00005A000000}"/>
    <cellStyle name="20% - Accent4 3 4" xfId="2199" xr:uid="{00000000-0005-0000-0000-00005C000000}"/>
    <cellStyle name="20% - Accent4 3 4 2" xfId="28015" xr:uid="{00000000-0005-0000-0000-00005C000000}"/>
    <cellStyle name="20% - Accent4 3 4 3" xfId="43532" xr:uid="{00000000-0005-0000-0000-00005C000000}"/>
    <cellStyle name="20% - Accent4 3 5" xfId="25933" xr:uid="{00000000-0005-0000-0000-000055000000}"/>
    <cellStyle name="20% - Accent4 3 6" xfId="41568" xr:uid="{00000000-0005-0000-0000-000055000000}"/>
    <cellStyle name="20% - Accent4 4" xfId="204" xr:uid="{00000000-0005-0000-0000-00005D000000}"/>
    <cellStyle name="20% - Accent4 4 2" xfId="484" xr:uid="{00000000-0005-0000-0000-00005E000000}"/>
    <cellStyle name="20% - Accent4 4 2 2" xfId="2204" xr:uid="{00000000-0005-0000-0000-00005F000000}"/>
    <cellStyle name="20% - Accent4 4 2 2 2" xfId="28020" xr:uid="{00000000-0005-0000-0000-00005F000000}"/>
    <cellStyle name="20% - Accent4 4 2 2 3" xfId="43537" xr:uid="{00000000-0005-0000-0000-00005F000000}"/>
    <cellStyle name="20% - Accent4 4 2 3" xfId="26300" xr:uid="{00000000-0005-0000-0000-00005E000000}"/>
    <cellStyle name="20% - Accent4 4 2 4" xfId="41817" xr:uid="{00000000-0005-0000-0000-00005E000000}"/>
    <cellStyle name="20% - Accent4 4 3" xfId="2203" xr:uid="{00000000-0005-0000-0000-000060000000}"/>
    <cellStyle name="20% - Accent4 4 3 2" xfId="28019" xr:uid="{00000000-0005-0000-0000-000060000000}"/>
    <cellStyle name="20% - Accent4 4 3 3" xfId="43536" xr:uid="{00000000-0005-0000-0000-000060000000}"/>
    <cellStyle name="20% - Accent4 4 4" xfId="26022" xr:uid="{00000000-0005-0000-0000-00005D000000}"/>
    <cellStyle name="20% - Accent4 4 5" xfId="41605" xr:uid="{00000000-0005-0000-0000-00005D000000}"/>
    <cellStyle name="20% - Accent4 5" xfId="338" xr:uid="{00000000-0005-0000-0000-000061000000}"/>
    <cellStyle name="20% - Accent4 5 2" xfId="2205" xr:uid="{00000000-0005-0000-0000-000062000000}"/>
    <cellStyle name="20% - Accent4 5 2 2" xfId="28021" xr:uid="{00000000-0005-0000-0000-000062000000}"/>
    <cellStyle name="20% - Accent4 5 2 3" xfId="43538" xr:uid="{00000000-0005-0000-0000-000062000000}"/>
    <cellStyle name="20% - Accent4 5 3" xfId="26154" xr:uid="{00000000-0005-0000-0000-000061000000}"/>
    <cellStyle name="20% - Accent4 5 4" xfId="41685" xr:uid="{00000000-0005-0000-0000-000061000000}"/>
    <cellStyle name="20% - Accent4 6" xfId="388" xr:uid="{00000000-0005-0000-0000-000063000000}"/>
    <cellStyle name="20% - Accent4 6 2" xfId="2206" xr:uid="{00000000-0005-0000-0000-000064000000}"/>
    <cellStyle name="20% - Accent4 6 2 2" xfId="28022" xr:uid="{00000000-0005-0000-0000-000064000000}"/>
    <cellStyle name="20% - Accent4 6 2 3" xfId="43539" xr:uid="{00000000-0005-0000-0000-000064000000}"/>
    <cellStyle name="20% - Accent4 6 3" xfId="26204" xr:uid="{00000000-0005-0000-0000-000063000000}"/>
    <cellStyle name="20% - Accent4 6 4" xfId="41724" xr:uid="{00000000-0005-0000-0000-000063000000}"/>
    <cellStyle name="20% - Accent4 7" xfId="25895" xr:uid="{00000000-0005-0000-0000-000057650000}"/>
    <cellStyle name="20% - Accent4 8" xfId="41535" xr:uid="{00000000-0005-0000-0000-00008FA20000}"/>
    <cellStyle name="20% - Accent5" xfId="29" builtinId="46" customBuiltin="1"/>
    <cellStyle name="20% - Accent5 2" xfId="99" xr:uid="{00000000-0005-0000-0000-000066000000}"/>
    <cellStyle name="20% - Accent5 2 2" xfId="225" xr:uid="{00000000-0005-0000-0000-000067000000}"/>
    <cellStyle name="20% - Accent5 2 2 2" xfId="505" xr:uid="{00000000-0005-0000-0000-000068000000}"/>
    <cellStyle name="20% - Accent5 2 2 2 2" xfId="2209" xr:uid="{00000000-0005-0000-0000-000069000000}"/>
    <cellStyle name="20% - Accent5 2 2 2 2 2" xfId="28025" xr:uid="{00000000-0005-0000-0000-000069000000}"/>
    <cellStyle name="20% - Accent5 2 2 2 2 3" xfId="43542" xr:uid="{00000000-0005-0000-0000-000069000000}"/>
    <cellStyle name="20% - Accent5 2 2 2 3" xfId="26321" xr:uid="{00000000-0005-0000-0000-000068000000}"/>
    <cellStyle name="20% - Accent5 2 2 2 4" xfId="41838" xr:uid="{00000000-0005-0000-0000-000068000000}"/>
    <cellStyle name="20% - Accent5 2 2 3" xfId="2208" xr:uid="{00000000-0005-0000-0000-00006A000000}"/>
    <cellStyle name="20% - Accent5 2 2 3 2" xfId="28024" xr:uid="{00000000-0005-0000-0000-00006A000000}"/>
    <cellStyle name="20% - Accent5 2 2 3 3" xfId="43541" xr:uid="{00000000-0005-0000-0000-00006A000000}"/>
    <cellStyle name="20% - Accent5 2 2 4" xfId="26043" xr:uid="{00000000-0005-0000-0000-000067000000}"/>
    <cellStyle name="20% - Accent5 2 2 5" xfId="41625" xr:uid="{00000000-0005-0000-0000-000067000000}"/>
    <cellStyle name="20% - Accent5 2 3" xfId="408" xr:uid="{00000000-0005-0000-0000-00006B000000}"/>
    <cellStyle name="20% - Accent5 2 3 2" xfId="2210" xr:uid="{00000000-0005-0000-0000-00006C000000}"/>
    <cellStyle name="20% - Accent5 2 3 2 2" xfId="28026" xr:uid="{00000000-0005-0000-0000-00006C000000}"/>
    <cellStyle name="20% - Accent5 2 3 2 3" xfId="43543" xr:uid="{00000000-0005-0000-0000-00006C000000}"/>
    <cellStyle name="20% - Accent5 2 3 3" xfId="26224" xr:uid="{00000000-0005-0000-0000-00006B000000}"/>
    <cellStyle name="20% - Accent5 2 3 4" xfId="41744" xr:uid="{00000000-0005-0000-0000-00006B000000}"/>
    <cellStyle name="20% - Accent5 2 4" xfId="2207" xr:uid="{00000000-0005-0000-0000-00006D000000}"/>
    <cellStyle name="20% - Accent5 2 4 2" xfId="28023" xr:uid="{00000000-0005-0000-0000-00006D000000}"/>
    <cellStyle name="20% - Accent5 2 4 3" xfId="43540" xr:uid="{00000000-0005-0000-0000-00006D000000}"/>
    <cellStyle name="20% - Accent5 2 5" xfId="25920" xr:uid="{00000000-0005-0000-0000-000066000000}"/>
    <cellStyle name="20% - Accent5 2 6" xfId="41555" xr:uid="{00000000-0005-0000-0000-000066000000}"/>
    <cellStyle name="20% - Accent5 3" xfId="114" xr:uid="{00000000-0005-0000-0000-00006E000000}"/>
    <cellStyle name="20% - Accent5 3 2" xfId="240" xr:uid="{00000000-0005-0000-0000-00006F000000}"/>
    <cellStyle name="20% - Accent5 3 2 2" xfId="520" xr:uid="{00000000-0005-0000-0000-000070000000}"/>
    <cellStyle name="20% - Accent5 3 2 2 2" xfId="2213" xr:uid="{00000000-0005-0000-0000-000071000000}"/>
    <cellStyle name="20% - Accent5 3 2 2 2 2" xfId="28029" xr:uid="{00000000-0005-0000-0000-000071000000}"/>
    <cellStyle name="20% - Accent5 3 2 2 2 3" xfId="43546" xr:uid="{00000000-0005-0000-0000-000071000000}"/>
    <cellStyle name="20% - Accent5 3 2 2 3" xfId="26336" xr:uid="{00000000-0005-0000-0000-000070000000}"/>
    <cellStyle name="20% - Accent5 3 2 2 4" xfId="41853" xr:uid="{00000000-0005-0000-0000-000070000000}"/>
    <cellStyle name="20% - Accent5 3 2 3" xfId="2212" xr:uid="{00000000-0005-0000-0000-000072000000}"/>
    <cellStyle name="20% - Accent5 3 2 3 2" xfId="28028" xr:uid="{00000000-0005-0000-0000-000072000000}"/>
    <cellStyle name="20% - Accent5 3 2 3 3" xfId="43545" xr:uid="{00000000-0005-0000-0000-000072000000}"/>
    <cellStyle name="20% - Accent5 3 2 4" xfId="26058" xr:uid="{00000000-0005-0000-0000-00006F000000}"/>
    <cellStyle name="20% - Accent5 3 2 5" xfId="41640" xr:uid="{00000000-0005-0000-0000-00006F000000}"/>
    <cellStyle name="20% - Accent5 3 3" xfId="423" xr:uid="{00000000-0005-0000-0000-000073000000}"/>
    <cellStyle name="20% - Accent5 3 3 2" xfId="2214" xr:uid="{00000000-0005-0000-0000-000074000000}"/>
    <cellStyle name="20% - Accent5 3 3 2 2" xfId="28030" xr:uid="{00000000-0005-0000-0000-000074000000}"/>
    <cellStyle name="20% - Accent5 3 3 2 3" xfId="43547" xr:uid="{00000000-0005-0000-0000-000074000000}"/>
    <cellStyle name="20% - Accent5 3 3 3" xfId="26239" xr:uid="{00000000-0005-0000-0000-000073000000}"/>
    <cellStyle name="20% - Accent5 3 3 4" xfId="41759" xr:uid="{00000000-0005-0000-0000-000073000000}"/>
    <cellStyle name="20% - Accent5 3 4" xfId="2211" xr:uid="{00000000-0005-0000-0000-000075000000}"/>
    <cellStyle name="20% - Accent5 3 4 2" xfId="28027" xr:uid="{00000000-0005-0000-0000-000075000000}"/>
    <cellStyle name="20% - Accent5 3 4 3" xfId="43544" xr:uid="{00000000-0005-0000-0000-000075000000}"/>
    <cellStyle name="20% - Accent5 3 5" xfId="25935" xr:uid="{00000000-0005-0000-0000-00006E000000}"/>
    <cellStyle name="20% - Accent5 3 6" xfId="41570" xr:uid="{00000000-0005-0000-0000-00006E000000}"/>
    <cellStyle name="20% - Accent5 4" xfId="206" xr:uid="{00000000-0005-0000-0000-000076000000}"/>
    <cellStyle name="20% - Accent5 4 2" xfId="486" xr:uid="{00000000-0005-0000-0000-000077000000}"/>
    <cellStyle name="20% - Accent5 4 2 2" xfId="2216" xr:uid="{00000000-0005-0000-0000-000078000000}"/>
    <cellStyle name="20% - Accent5 4 2 2 2" xfId="28032" xr:uid="{00000000-0005-0000-0000-000078000000}"/>
    <cellStyle name="20% - Accent5 4 2 2 3" xfId="43549" xr:uid="{00000000-0005-0000-0000-000078000000}"/>
    <cellStyle name="20% - Accent5 4 2 3" xfId="26302" xr:uid="{00000000-0005-0000-0000-000077000000}"/>
    <cellStyle name="20% - Accent5 4 2 4" xfId="41819" xr:uid="{00000000-0005-0000-0000-000077000000}"/>
    <cellStyle name="20% - Accent5 4 3" xfId="2215" xr:uid="{00000000-0005-0000-0000-000079000000}"/>
    <cellStyle name="20% - Accent5 4 3 2" xfId="28031" xr:uid="{00000000-0005-0000-0000-000079000000}"/>
    <cellStyle name="20% - Accent5 4 3 3" xfId="43548" xr:uid="{00000000-0005-0000-0000-000079000000}"/>
    <cellStyle name="20% - Accent5 4 4" xfId="26024" xr:uid="{00000000-0005-0000-0000-000076000000}"/>
    <cellStyle name="20% - Accent5 4 5" xfId="41607" xr:uid="{00000000-0005-0000-0000-000076000000}"/>
    <cellStyle name="20% - Accent5 5" xfId="341" xr:uid="{00000000-0005-0000-0000-00007A000000}"/>
    <cellStyle name="20% - Accent5 5 2" xfId="2217" xr:uid="{00000000-0005-0000-0000-00007B000000}"/>
    <cellStyle name="20% - Accent5 5 2 2" xfId="28033" xr:uid="{00000000-0005-0000-0000-00007B000000}"/>
    <cellStyle name="20% - Accent5 5 2 3" xfId="43550" xr:uid="{00000000-0005-0000-0000-00007B000000}"/>
    <cellStyle name="20% - Accent5 5 3" xfId="26157" xr:uid="{00000000-0005-0000-0000-00007A000000}"/>
    <cellStyle name="20% - Accent5 5 4" xfId="41688" xr:uid="{00000000-0005-0000-0000-00007A000000}"/>
    <cellStyle name="20% - Accent5 6" xfId="390" xr:uid="{00000000-0005-0000-0000-00007C000000}"/>
    <cellStyle name="20% - Accent5 6 2" xfId="2218" xr:uid="{00000000-0005-0000-0000-00007D000000}"/>
    <cellStyle name="20% - Accent5 6 2 2" xfId="28034" xr:uid="{00000000-0005-0000-0000-00007D000000}"/>
    <cellStyle name="20% - Accent5 6 2 3" xfId="43551" xr:uid="{00000000-0005-0000-0000-00007D000000}"/>
    <cellStyle name="20% - Accent5 6 3" xfId="26206" xr:uid="{00000000-0005-0000-0000-00007C000000}"/>
    <cellStyle name="20% - Accent5 6 4" xfId="41726" xr:uid="{00000000-0005-0000-0000-00007C000000}"/>
    <cellStyle name="20% - Accent5 7" xfId="25899" xr:uid="{00000000-0005-0000-0000-000070650000}"/>
    <cellStyle name="20% - Accent5 8" xfId="41537" xr:uid="{00000000-0005-0000-0000-0000A8A20000}"/>
    <cellStyle name="20% - Accent6" xfId="32" builtinId="50" customBuiltin="1"/>
    <cellStyle name="20% - Accent6 2" xfId="101" xr:uid="{00000000-0005-0000-0000-00007F000000}"/>
    <cellStyle name="20% - Accent6 2 2" xfId="227" xr:uid="{00000000-0005-0000-0000-000080000000}"/>
    <cellStyle name="20% - Accent6 2 2 2" xfId="507" xr:uid="{00000000-0005-0000-0000-000081000000}"/>
    <cellStyle name="20% - Accent6 2 2 2 2" xfId="2221" xr:uid="{00000000-0005-0000-0000-000082000000}"/>
    <cellStyle name="20% - Accent6 2 2 2 2 2" xfId="28037" xr:uid="{00000000-0005-0000-0000-000082000000}"/>
    <cellStyle name="20% - Accent6 2 2 2 2 3" xfId="43554" xr:uid="{00000000-0005-0000-0000-000082000000}"/>
    <cellStyle name="20% - Accent6 2 2 2 3" xfId="26323" xr:uid="{00000000-0005-0000-0000-000081000000}"/>
    <cellStyle name="20% - Accent6 2 2 2 4" xfId="41840" xr:uid="{00000000-0005-0000-0000-000081000000}"/>
    <cellStyle name="20% - Accent6 2 2 3" xfId="2220" xr:uid="{00000000-0005-0000-0000-000083000000}"/>
    <cellStyle name="20% - Accent6 2 2 3 2" xfId="28036" xr:uid="{00000000-0005-0000-0000-000083000000}"/>
    <cellStyle name="20% - Accent6 2 2 3 3" xfId="43553" xr:uid="{00000000-0005-0000-0000-000083000000}"/>
    <cellStyle name="20% - Accent6 2 2 4" xfId="26045" xr:uid="{00000000-0005-0000-0000-000080000000}"/>
    <cellStyle name="20% - Accent6 2 2 5" xfId="41627" xr:uid="{00000000-0005-0000-0000-000080000000}"/>
    <cellStyle name="20% - Accent6 2 3" xfId="410" xr:uid="{00000000-0005-0000-0000-000084000000}"/>
    <cellStyle name="20% - Accent6 2 3 2" xfId="2222" xr:uid="{00000000-0005-0000-0000-000085000000}"/>
    <cellStyle name="20% - Accent6 2 3 2 2" xfId="28038" xr:uid="{00000000-0005-0000-0000-000085000000}"/>
    <cellStyle name="20% - Accent6 2 3 2 3" xfId="43555" xr:uid="{00000000-0005-0000-0000-000085000000}"/>
    <cellStyle name="20% - Accent6 2 3 3" xfId="26226" xr:uid="{00000000-0005-0000-0000-000084000000}"/>
    <cellStyle name="20% - Accent6 2 3 4" xfId="41746" xr:uid="{00000000-0005-0000-0000-000084000000}"/>
    <cellStyle name="20% - Accent6 2 4" xfId="2219" xr:uid="{00000000-0005-0000-0000-000086000000}"/>
    <cellStyle name="20% - Accent6 2 4 2" xfId="28035" xr:uid="{00000000-0005-0000-0000-000086000000}"/>
    <cellStyle name="20% - Accent6 2 4 3" xfId="43552" xr:uid="{00000000-0005-0000-0000-000086000000}"/>
    <cellStyle name="20% - Accent6 2 5" xfId="25922" xr:uid="{00000000-0005-0000-0000-00007F000000}"/>
    <cellStyle name="20% - Accent6 2 6" xfId="41557" xr:uid="{00000000-0005-0000-0000-00007F000000}"/>
    <cellStyle name="20% - Accent6 3" xfId="116" xr:uid="{00000000-0005-0000-0000-000087000000}"/>
    <cellStyle name="20% - Accent6 3 2" xfId="242" xr:uid="{00000000-0005-0000-0000-000088000000}"/>
    <cellStyle name="20% - Accent6 3 2 2" xfId="522" xr:uid="{00000000-0005-0000-0000-000089000000}"/>
    <cellStyle name="20% - Accent6 3 2 2 2" xfId="2225" xr:uid="{00000000-0005-0000-0000-00008A000000}"/>
    <cellStyle name="20% - Accent6 3 2 2 2 2" xfId="28041" xr:uid="{00000000-0005-0000-0000-00008A000000}"/>
    <cellStyle name="20% - Accent6 3 2 2 2 3" xfId="43558" xr:uid="{00000000-0005-0000-0000-00008A000000}"/>
    <cellStyle name="20% - Accent6 3 2 2 3" xfId="26338" xr:uid="{00000000-0005-0000-0000-000089000000}"/>
    <cellStyle name="20% - Accent6 3 2 2 4" xfId="41855" xr:uid="{00000000-0005-0000-0000-000089000000}"/>
    <cellStyle name="20% - Accent6 3 2 3" xfId="2224" xr:uid="{00000000-0005-0000-0000-00008B000000}"/>
    <cellStyle name="20% - Accent6 3 2 3 2" xfId="28040" xr:uid="{00000000-0005-0000-0000-00008B000000}"/>
    <cellStyle name="20% - Accent6 3 2 3 3" xfId="43557" xr:uid="{00000000-0005-0000-0000-00008B000000}"/>
    <cellStyle name="20% - Accent6 3 2 4" xfId="26060" xr:uid="{00000000-0005-0000-0000-000088000000}"/>
    <cellStyle name="20% - Accent6 3 2 5" xfId="41642" xr:uid="{00000000-0005-0000-0000-000088000000}"/>
    <cellStyle name="20% - Accent6 3 3" xfId="425" xr:uid="{00000000-0005-0000-0000-00008C000000}"/>
    <cellStyle name="20% - Accent6 3 3 2" xfId="2226" xr:uid="{00000000-0005-0000-0000-00008D000000}"/>
    <cellStyle name="20% - Accent6 3 3 2 2" xfId="28042" xr:uid="{00000000-0005-0000-0000-00008D000000}"/>
    <cellStyle name="20% - Accent6 3 3 2 3" xfId="43559" xr:uid="{00000000-0005-0000-0000-00008D000000}"/>
    <cellStyle name="20% - Accent6 3 3 3" xfId="26241" xr:uid="{00000000-0005-0000-0000-00008C000000}"/>
    <cellStyle name="20% - Accent6 3 3 4" xfId="41761" xr:uid="{00000000-0005-0000-0000-00008C000000}"/>
    <cellStyle name="20% - Accent6 3 4" xfId="2223" xr:uid="{00000000-0005-0000-0000-00008E000000}"/>
    <cellStyle name="20% - Accent6 3 4 2" xfId="28039" xr:uid="{00000000-0005-0000-0000-00008E000000}"/>
    <cellStyle name="20% - Accent6 3 4 3" xfId="43556" xr:uid="{00000000-0005-0000-0000-00008E000000}"/>
    <cellStyle name="20% - Accent6 3 5" xfId="25937" xr:uid="{00000000-0005-0000-0000-000087000000}"/>
    <cellStyle name="20% - Accent6 3 6" xfId="41572" xr:uid="{00000000-0005-0000-0000-000087000000}"/>
    <cellStyle name="20% - Accent6 4" xfId="209" xr:uid="{00000000-0005-0000-0000-00008F000000}"/>
    <cellStyle name="20% - Accent6 4 2" xfId="489" xr:uid="{00000000-0005-0000-0000-000090000000}"/>
    <cellStyle name="20% - Accent6 4 2 2" xfId="2228" xr:uid="{00000000-0005-0000-0000-000091000000}"/>
    <cellStyle name="20% - Accent6 4 2 2 2" xfId="28044" xr:uid="{00000000-0005-0000-0000-000091000000}"/>
    <cellStyle name="20% - Accent6 4 2 2 3" xfId="43561" xr:uid="{00000000-0005-0000-0000-000091000000}"/>
    <cellStyle name="20% - Accent6 4 2 3" xfId="26305" xr:uid="{00000000-0005-0000-0000-000090000000}"/>
    <cellStyle name="20% - Accent6 4 2 4" xfId="41822" xr:uid="{00000000-0005-0000-0000-000090000000}"/>
    <cellStyle name="20% - Accent6 4 3" xfId="2227" xr:uid="{00000000-0005-0000-0000-000092000000}"/>
    <cellStyle name="20% - Accent6 4 3 2" xfId="28043" xr:uid="{00000000-0005-0000-0000-000092000000}"/>
    <cellStyle name="20% - Accent6 4 3 3" xfId="43560" xr:uid="{00000000-0005-0000-0000-000092000000}"/>
    <cellStyle name="20% - Accent6 4 4" xfId="26027" xr:uid="{00000000-0005-0000-0000-00008F000000}"/>
    <cellStyle name="20% - Accent6 4 5" xfId="41609" xr:uid="{00000000-0005-0000-0000-00008F000000}"/>
    <cellStyle name="20% - Accent6 5" xfId="344" xr:uid="{00000000-0005-0000-0000-000093000000}"/>
    <cellStyle name="20% - Accent6 5 2" xfId="2229" xr:uid="{00000000-0005-0000-0000-000094000000}"/>
    <cellStyle name="20% - Accent6 5 2 2" xfId="28045" xr:uid="{00000000-0005-0000-0000-000094000000}"/>
    <cellStyle name="20% - Accent6 5 2 3" xfId="43562" xr:uid="{00000000-0005-0000-0000-000094000000}"/>
    <cellStyle name="20% - Accent6 5 3" xfId="26160" xr:uid="{00000000-0005-0000-0000-000093000000}"/>
    <cellStyle name="20% - Accent6 5 4" xfId="41691" xr:uid="{00000000-0005-0000-0000-000093000000}"/>
    <cellStyle name="20% - Accent6 6" xfId="392" xr:uid="{00000000-0005-0000-0000-000095000000}"/>
    <cellStyle name="20% - Accent6 6 2" xfId="2230" xr:uid="{00000000-0005-0000-0000-000096000000}"/>
    <cellStyle name="20% - Accent6 6 2 2" xfId="28046" xr:uid="{00000000-0005-0000-0000-000096000000}"/>
    <cellStyle name="20% - Accent6 6 2 3" xfId="43563" xr:uid="{00000000-0005-0000-0000-000096000000}"/>
    <cellStyle name="20% - Accent6 6 3" xfId="26208" xr:uid="{00000000-0005-0000-0000-000095000000}"/>
    <cellStyle name="20% - Accent6 6 4" xfId="41728" xr:uid="{00000000-0005-0000-0000-000095000000}"/>
    <cellStyle name="20% - Accent6 7" xfId="25903" xr:uid="{00000000-0005-0000-0000-000089650000}"/>
    <cellStyle name="20% - Accent6 8" xfId="41539" xr:uid="{00000000-0005-0000-0000-0000C1A20000}"/>
    <cellStyle name="40% - Accent1" xfId="19" builtinId="31" customBuiltin="1"/>
    <cellStyle name="40% - Accent1 2" xfId="92" xr:uid="{00000000-0005-0000-0000-000098000000}"/>
    <cellStyle name="40% - Accent1 2 2" xfId="218" xr:uid="{00000000-0005-0000-0000-000099000000}"/>
    <cellStyle name="40% - Accent1 2 2 2" xfId="498" xr:uid="{00000000-0005-0000-0000-00009A000000}"/>
    <cellStyle name="40% - Accent1 2 2 2 2" xfId="2233" xr:uid="{00000000-0005-0000-0000-00009B000000}"/>
    <cellStyle name="40% - Accent1 2 2 2 2 2" xfId="28049" xr:uid="{00000000-0005-0000-0000-00009B000000}"/>
    <cellStyle name="40% - Accent1 2 2 2 2 3" xfId="43566" xr:uid="{00000000-0005-0000-0000-00009B000000}"/>
    <cellStyle name="40% - Accent1 2 2 2 3" xfId="26314" xr:uid="{00000000-0005-0000-0000-00009A000000}"/>
    <cellStyle name="40% - Accent1 2 2 2 4" xfId="41831" xr:uid="{00000000-0005-0000-0000-00009A000000}"/>
    <cellStyle name="40% - Accent1 2 2 3" xfId="2232" xr:uid="{00000000-0005-0000-0000-00009C000000}"/>
    <cellStyle name="40% - Accent1 2 2 3 2" xfId="28048" xr:uid="{00000000-0005-0000-0000-00009C000000}"/>
    <cellStyle name="40% - Accent1 2 2 3 3" xfId="43565" xr:uid="{00000000-0005-0000-0000-00009C000000}"/>
    <cellStyle name="40% - Accent1 2 2 4" xfId="26036" xr:uid="{00000000-0005-0000-0000-000099000000}"/>
    <cellStyle name="40% - Accent1 2 2 5" xfId="41618" xr:uid="{00000000-0005-0000-0000-000099000000}"/>
    <cellStyle name="40% - Accent1 2 3" xfId="401" xr:uid="{00000000-0005-0000-0000-00009D000000}"/>
    <cellStyle name="40% - Accent1 2 3 2" xfId="2234" xr:uid="{00000000-0005-0000-0000-00009E000000}"/>
    <cellStyle name="40% - Accent1 2 3 2 2" xfId="28050" xr:uid="{00000000-0005-0000-0000-00009E000000}"/>
    <cellStyle name="40% - Accent1 2 3 2 3" xfId="43567" xr:uid="{00000000-0005-0000-0000-00009E000000}"/>
    <cellStyle name="40% - Accent1 2 3 3" xfId="26217" xr:uid="{00000000-0005-0000-0000-00009D000000}"/>
    <cellStyle name="40% - Accent1 2 3 4" xfId="41737" xr:uid="{00000000-0005-0000-0000-00009D000000}"/>
    <cellStyle name="40% - Accent1 2 4" xfId="2231" xr:uid="{00000000-0005-0000-0000-00009F000000}"/>
    <cellStyle name="40% - Accent1 2 4 2" xfId="28047" xr:uid="{00000000-0005-0000-0000-00009F000000}"/>
    <cellStyle name="40% - Accent1 2 4 3" xfId="43564" xr:uid="{00000000-0005-0000-0000-00009F000000}"/>
    <cellStyle name="40% - Accent1 2 5" xfId="25913" xr:uid="{00000000-0005-0000-0000-000098000000}"/>
    <cellStyle name="40% - Accent1 2 6" xfId="41548" xr:uid="{00000000-0005-0000-0000-000098000000}"/>
    <cellStyle name="40% - Accent1 3" xfId="107" xr:uid="{00000000-0005-0000-0000-0000A0000000}"/>
    <cellStyle name="40% - Accent1 3 2" xfId="233" xr:uid="{00000000-0005-0000-0000-0000A1000000}"/>
    <cellStyle name="40% - Accent1 3 2 2" xfId="513" xr:uid="{00000000-0005-0000-0000-0000A2000000}"/>
    <cellStyle name="40% - Accent1 3 2 2 2" xfId="2237" xr:uid="{00000000-0005-0000-0000-0000A3000000}"/>
    <cellStyle name="40% - Accent1 3 2 2 2 2" xfId="28053" xr:uid="{00000000-0005-0000-0000-0000A3000000}"/>
    <cellStyle name="40% - Accent1 3 2 2 2 3" xfId="43570" xr:uid="{00000000-0005-0000-0000-0000A3000000}"/>
    <cellStyle name="40% - Accent1 3 2 2 3" xfId="26329" xr:uid="{00000000-0005-0000-0000-0000A2000000}"/>
    <cellStyle name="40% - Accent1 3 2 2 4" xfId="41846" xr:uid="{00000000-0005-0000-0000-0000A2000000}"/>
    <cellStyle name="40% - Accent1 3 2 3" xfId="2236" xr:uid="{00000000-0005-0000-0000-0000A4000000}"/>
    <cellStyle name="40% - Accent1 3 2 3 2" xfId="28052" xr:uid="{00000000-0005-0000-0000-0000A4000000}"/>
    <cellStyle name="40% - Accent1 3 2 3 3" xfId="43569" xr:uid="{00000000-0005-0000-0000-0000A4000000}"/>
    <cellStyle name="40% - Accent1 3 2 4" xfId="26051" xr:uid="{00000000-0005-0000-0000-0000A1000000}"/>
    <cellStyle name="40% - Accent1 3 2 5" xfId="41633" xr:uid="{00000000-0005-0000-0000-0000A1000000}"/>
    <cellStyle name="40% - Accent1 3 3" xfId="416" xr:uid="{00000000-0005-0000-0000-0000A5000000}"/>
    <cellStyle name="40% - Accent1 3 3 2" xfId="2238" xr:uid="{00000000-0005-0000-0000-0000A6000000}"/>
    <cellStyle name="40% - Accent1 3 3 2 2" xfId="28054" xr:uid="{00000000-0005-0000-0000-0000A6000000}"/>
    <cellStyle name="40% - Accent1 3 3 2 3" xfId="43571" xr:uid="{00000000-0005-0000-0000-0000A6000000}"/>
    <cellStyle name="40% - Accent1 3 3 3" xfId="26232" xr:uid="{00000000-0005-0000-0000-0000A5000000}"/>
    <cellStyle name="40% - Accent1 3 3 4" xfId="41752" xr:uid="{00000000-0005-0000-0000-0000A5000000}"/>
    <cellStyle name="40% - Accent1 3 4" xfId="2235" xr:uid="{00000000-0005-0000-0000-0000A7000000}"/>
    <cellStyle name="40% - Accent1 3 4 2" xfId="28051" xr:uid="{00000000-0005-0000-0000-0000A7000000}"/>
    <cellStyle name="40% - Accent1 3 4 3" xfId="43568" xr:uid="{00000000-0005-0000-0000-0000A7000000}"/>
    <cellStyle name="40% - Accent1 3 5" xfId="25928" xr:uid="{00000000-0005-0000-0000-0000A0000000}"/>
    <cellStyle name="40% - Accent1 3 6" xfId="41563" xr:uid="{00000000-0005-0000-0000-0000A0000000}"/>
    <cellStyle name="40% - Accent1 4" xfId="197" xr:uid="{00000000-0005-0000-0000-0000A8000000}"/>
    <cellStyle name="40% - Accent1 4 2" xfId="477" xr:uid="{00000000-0005-0000-0000-0000A9000000}"/>
    <cellStyle name="40% - Accent1 4 2 2" xfId="2240" xr:uid="{00000000-0005-0000-0000-0000AA000000}"/>
    <cellStyle name="40% - Accent1 4 2 2 2" xfId="28056" xr:uid="{00000000-0005-0000-0000-0000AA000000}"/>
    <cellStyle name="40% - Accent1 4 2 2 3" xfId="43573" xr:uid="{00000000-0005-0000-0000-0000AA000000}"/>
    <cellStyle name="40% - Accent1 4 2 3" xfId="26293" xr:uid="{00000000-0005-0000-0000-0000A9000000}"/>
    <cellStyle name="40% - Accent1 4 2 4" xfId="41810" xr:uid="{00000000-0005-0000-0000-0000A9000000}"/>
    <cellStyle name="40% - Accent1 4 3" xfId="2239" xr:uid="{00000000-0005-0000-0000-0000AB000000}"/>
    <cellStyle name="40% - Accent1 4 3 2" xfId="28055" xr:uid="{00000000-0005-0000-0000-0000AB000000}"/>
    <cellStyle name="40% - Accent1 4 3 3" xfId="43572" xr:uid="{00000000-0005-0000-0000-0000AB000000}"/>
    <cellStyle name="40% - Accent1 4 4" xfId="26015" xr:uid="{00000000-0005-0000-0000-0000A8000000}"/>
    <cellStyle name="40% - Accent1 4 5" xfId="41600" xr:uid="{00000000-0005-0000-0000-0000A8000000}"/>
    <cellStyle name="40% - Accent1 5" xfId="329" xr:uid="{00000000-0005-0000-0000-0000AC000000}"/>
    <cellStyle name="40% - Accent1 5 2" xfId="2241" xr:uid="{00000000-0005-0000-0000-0000AD000000}"/>
    <cellStyle name="40% - Accent1 5 2 2" xfId="28057" xr:uid="{00000000-0005-0000-0000-0000AD000000}"/>
    <cellStyle name="40% - Accent1 5 2 3" xfId="43574" xr:uid="{00000000-0005-0000-0000-0000AD000000}"/>
    <cellStyle name="40% - Accent1 5 3" xfId="26145" xr:uid="{00000000-0005-0000-0000-0000AC000000}"/>
    <cellStyle name="40% - Accent1 5 4" xfId="41676" xr:uid="{00000000-0005-0000-0000-0000AC000000}"/>
    <cellStyle name="40% - Accent1 6" xfId="383" xr:uid="{00000000-0005-0000-0000-0000AE000000}"/>
    <cellStyle name="40% - Accent1 6 2" xfId="2242" xr:uid="{00000000-0005-0000-0000-0000AF000000}"/>
    <cellStyle name="40% - Accent1 6 2 2" xfId="28058" xr:uid="{00000000-0005-0000-0000-0000AF000000}"/>
    <cellStyle name="40% - Accent1 6 2 3" xfId="43575" xr:uid="{00000000-0005-0000-0000-0000AF000000}"/>
    <cellStyle name="40% - Accent1 6 3" xfId="26199" xr:uid="{00000000-0005-0000-0000-0000AE000000}"/>
    <cellStyle name="40% - Accent1 6 4" xfId="41719" xr:uid="{00000000-0005-0000-0000-0000AE000000}"/>
    <cellStyle name="40% - Accent1 7" xfId="25884" xr:uid="{00000000-0005-0000-0000-0000A2650000}"/>
    <cellStyle name="40% - Accent1 8" xfId="41530" xr:uid="{00000000-0005-0000-0000-0000DAA20000}"/>
    <cellStyle name="40% - Accent2" xfId="22" builtinId="35" customBuiltin="1"/>
    <cellStyle name="40% - Accent2 2" xfId="94" xr:uid="{00000000-0005-0000-0000-0000B1000000}"/>
    <cellStyle name="40% - Accent2 2 2" xfId="220" xr:uid="{00000000-0005-0000-0000-0000B2000000}"/>
    <cellStyle name="40% - Accent2 2 2 2" xfId="500" xr:uid="{00000000-0005-0000-0000-0000B3000000}"/>
    <cellStyle name="40% - Accent2 2 2 2 2" xfId="2245" xr:uid="{00000000-0005-0000-0000-0000B4000000}"/>
    <cellStyle name="40% - Accent2 2 2 2 2 2" xfId="28061" xr:uid="{00000000-0005-0000-0000-0000B4000000}"/>
    <cellStyle name="40% - Accent2 2 2 2 2 3" xfId="43578" xr:uid="{00000000-0005-0000-0000-0000B4000000}"/>
    <cellStyle name="40% - Accent2 2 2 2 3" xfId="26316" xr:uid="{00000000-0005-0000-0000-0000B3000000}"/>
    <cellStyle name="40% - Accent2 2 2 2 4" xfId="41833" xr:uid="{00000000-0005-0000-0000-0000B3000000}"/>
    <cellStyle name="40% - Accent2 2 2 3" xfId="2244" xr:uid="{00000000-0005-0000-0000-0000B5000000}"/>
    <cellStyle name="40% - Accent2 2 2 3 2" xfId="28060" xr:uid="{00000000-0005-0000-0000-0000B5000000}"/>
    <cellStyle name="40% - Accent2 2 2 3 3" xfId="43577" xr:uid="{00000000-0005-0000-0000-0000B5000000}"/>
    <cellStyle name="40% - Accent2 2 2 4" xfId="26038" xr:uid="{00000000-0005-0000-0000-0000B2000000}"/>
    <cellStyle name="40% - Accent2 2 2 5" xfId="41620" xr:uid="{00000000-0005-0000-0000-0000B2000000}"/>
    <cellStyle name="40% - Accent2 2 3" xfId="403" xr:uid="{00000000-0005-0000-0000-0000B6000000}"/>
    <cellStyle name="40% - Accent2 2 3 2" xfId="2246" xr:uid="{00000000-0005-0000-0000-0000B7000000}"/>
    <cellStyle name="40% - Accent2 2 3 2 2" xfId="28062" xr:uid="{00000000-0005-0000-0000-0000B7000000}"/>
    <cellStyle name="40% - Accent2 2 3 2 3" xfId="43579" xr:uid="{00000000-0005-0000-0000-0000B7000000}"/>
    <cellStyle name="40% - Accent2 2 3 3" xfId="26219" xr:uid="{00000000-0005-0000-0000-0000B6000000}"/>
    <cellStyle name="40% - Accent2 2 3 4" xfId="41739" xr:uid="{00000000-0005-0000-0000-0000B6000000}"/>
    <cellStyle name="40% - Accent2 2 4" xfId="2243" xr:uid="{00000000-0005-0000-0000-0000B8000000}"/>
    <cellStyle name="40% - Accent2 2 4 2" xfId="28059" xr:uid="{00000000-0005-0000-0000-0000B8000000}"/>
    <cellStyle name="40% - Accent2 2 4 3" xfId="43576" xr:uid="{00000000-0005-0000-0000-0000B8000000}"/>
    <cellStyle name="40% - Accent2 2 5" xfId="25915" xr:uid="{00000000-0005-0000-0000-0000B1000000}"/>
    <cellStyle name="40% - Accent2 2 6" xfId="41550" xr:uid="{00000000-0005-0000-0000-0000B1000000}"/>
    <cellStyle name="40% - Accent2 3" xfId="109" xr:uid="{00000000-0005-0000-0000-0000B9000000}"/>
    <cellStyle name="40% - Accent2 3 2" xfId="235" xr:uid="{00000000-0005-0000-0000-0000BA000000}"/>
    <cellStyle name="40% - Accent2 3 2 2" xfId="515" xr:uid="{00000000-0005-0000-0000-0000BB000000}"/>
    <cellStyle name="40% - Accent2 3 2 2 2" xfId="2249" xr:uid="{00000000-0005-0000-0000-0000BC000000}"/>
    <cellStyle name="40% - Accent2 3 2 2 2 2" xfId="28065" xr:uid="{00000000-0005-0000-0000-0000BC000000}"/>
    <cellStyle name="40% - Accent2 3 2 2 2 3" xfId="43582" xr:uid="{00000000-0005-0000-0000-0000BC000000}"/>
    <cellStyle name="40% - Accent2 3 2 2 3" xfId="26331" xr:uid="{00000000-0005-0000-0000-0000BB000000}"/>
    <cellStyle name="40% - Accent2 3 2 2 4" xfId="41848" xr:uid="{00000000-0005-0000-0000-0000BB000000}"/>
    <cellStyle name="40% - Accent2 3 2 3" xfId="2248" xr:uid="{00000000-0005-0000-0000-0000BD000000}"/>
    <cellStyle name="40% - Accent2 3 2 3 2" xfId="28064" xr:uid="{00000000-0005-0000-0000-0000BD000000}"/>
    <cellStyle name="40% - Accent2 3 2 3 3" xfId="43581" xr:uid="{00000000-0005-0000-0000-0000BD000000}"/>
    <cellStyle name="40% - Accent2 3 2 4" xfId="26053" xr:uid="{00000000-0005-0000-0000-0000BA000000}"/>
    <cellStyle name="40% - Accent2 3 2 5" xfId="41635" xr:uid="{00000000-0005-0000-0000-0000BA000000}"/>
    <cellStyle name="40% - Accent2 3 3" xfId="418" xr:uid="{00000000-0005-0000-0000-0000BE000000}"/>
    <cellStyle name="40% - Accent2 3 3 2" xfId="2250" xr:uid="{00000000-0005-0000-0000-0000BF000000}"/>
    <cellStyle name="40% - Accent2 3 3 2 2" xfId="28066" xr:uid="{00000000-0005-0000-0000-0000BF000000}"/>
    <cellStyle name="40% - Accent2 3 3 2 3" xfId="43583" xr:uid="{00000000-0005-0000-0000-0000BF000000}"/>
    <cellStyle name="40% - Accent2 3 3 3" xfId="26234" xr:uid="{00000000-0005-0000-0000-0000BE000000}"/>
    <cellStyle name="40% - Accent2 3 3 4" xfId="41754" xr:uid="{00000000-0005-0000-0000-0000BE000000}"/>
    <cellStyle name="40% - Accent2 3 4" xfId="2247" xr:uid="{00000000-0005-0000-0000-0000C0000000}"/>
    <cellStyle name="40% - Accent2 3 4 2" xfId="28063" xr:uid="{00000000-0005-0000-0000-0000C0000000}"/>
    <cellStyle name="40% - Accent2 3 4 3" xfId="43580" xr:uid="{00000000-0005-0000-0000-0000C0000000}"/>
    <cellStyle name="40% - Accent2 3 5" xfId="25930" xr:uid="{00000000-0005-0000-0000-0000B9000000}"/>
    <cellStyle name="40% - Accent2 3 6" xfId="41565" xr:uid="{00000000-0005-0000-0000-0000B9000000}"/>
    <cellStyle name="40% - Accent2 4" xfId="200" xr:uid="{00000000-0005-0000-0000-0000C1000000}"/>
    <cellStyle name="40% - Accent2 4 2" xfId="480" xr:uid="{00000000-0005-0000-0000-0000C2000000}"/>
    <cellStyle name="40% - Accent2 4 2 2" xfId="2252" xr:uid="{00000000-0005-0000-0000-0000C3000000}"/>
    <cellStyle name="40% - Accent2 4 2 2 2" xfId="28068" xr:uid="{00000000-0005-0000-0000-0000C3000000}"/>
    <cellStyle name="40% - Accent2 4 2 2 3" xfId="43585" xr:uid="{00000000-0005-0000-0000-0000C3000000}"/>
    <cellStyle name="40% - Accent2 4 2 3" xfId="26296" xr:uid="{00000000-0005-0000-0000-0000C2000000}"/>
    <cellStyle name="40% - Accent2 4 2 4" xfId="41813" xr:uid="{00000000-0005-0000-0000-0000C2000000}"/>
    <cellStyle name="40% - Accent2 4 3" xfId="2251" xr:uid="{00000000-0005-0000-0000-0000C4000000}"/>
    <cellStyle name="40% - Accent2 4 3 2" xfId="28067" xr:uid="{00000000-0005-0000-0000-0000C4000000}"/>
    <cellStyle name="40% - Accent2 4 3 3" xfId="43584" xr:uid="{00000000-0005-0000-0000-0000C4000000}"/>
    <cellStyle name="40% - Accent2 4 4" xfId="26018" xr:uid="{00000000-0005-0000-0000-0000C1000000}"/>
    <cellStyle name="40% - Accent2 4 5" xfId="41602" xr:uid="{00000000-0005-0000-0000-0000C1000000}"/>
    <cellStyle name="40% - Accent2 5" xfId="331" xr:uid="{00000000-0005-0000-0000-0000C5000000}"/>
    <cellStyle name="40% - Accent2 5 2" xfId="2253" xr:uid="{00000000-0005-0000-0000-0000C6000000}"/>
    <cellStyle name="40% - Accent2 5 2 2" xfId="28069" xr:uid="{00000000-0005-0000-0000-0000C6000000}"/>
    <cellStyle name="40% - Accent2 5 2 3" xfId="43586" xr:uid="{00000000-0005-0000-0000-0000C6000000}"/>
    <cellStyle name="40% - Accent2 5 3" xfId="26147" xr:uid="{00000000-0005-0000-0000-0000C5000000}"/>
    <cellStyle name="40% - Accent2 5 4" xfId="41678" xr:uid="{00000000-0005-0000-0000-0000C5000000}"/>
    <cellStyle name="40% - Accent2 6" xfId="385" xr:uid="{00000000-0005-0000-0000-0000C7000000}"/>
    <cellStyle name="40% - Accent2 6 2" xfId="2254" xr:uid="{00000000-0005-0000-0000-0000C8000000}"/>
    <cellStyle name="40% - Accent2 6 2 2" xfId="28070" xr:uid="{00000000-0005-0000-0000-0000C8000000}"/>
    <cellStyle name="40% - Accent2 6 2 3" xfId="43587" xr:uid="{00000000-0005-0000-0000-0000C8000000}"/>
    <cellStyle name="40% - Accent2 6 3" xfId="26201" xr:uid="{00000000-0005-0000-0000-0000C7000000}"/>
    <cellStyle name="40% - Accent2 6 4" xfId="41721" xr:uid="{00000000-0005-0000-0000-0000C7000000}"/>
    <cellStyle name="40% - Accent2 7" xfId="25888" xr:uid="{00000000-0005-0000-0000-0000BB650000}"/>
    <cellStyle name="40% - Accent2 8" xfId="41532" xr:uid="{00000000-0005-0000-0000-0000F3A20000}"/>
    <cellStyle name="40% - Accent3" xfId="25" builtinId="39" customBuiltin="1"/>
    <cellStyle name="40% - Accent3 2" xfId="96" xr:uid="{00000000-0005-0000-0000-0000CA000000}"/>
    <cellStyle name="40% - Accent3 2 2" xfId="222" xr:uid="{00000000-0005-0000-0000-0000CB000000}"/>
    <cellStyle name="40% - Accent3 2 2 2" xfId="502" xr:uid="{00000000-0005-0000-0000-0000CC000000}"/>
    <cellStyle name="40% - Accent3 2 2 2 2" xfId="2257" xr:uid="{00000000-0005-0000-0000-0000CD000000}"/>
    <cellStyle name="40% - Accent3 2 2 2 2 2" xfId="28073" xr:uid="{00000000-0005-0000-0000-0000CD000000}"/>
    <cellStyle name="40% - Accent3 2 2 2 2 3" xfId="43590" xr:uid="{00000000-0005-0000-0000-0000CD000000}"/>
    <cellStyle name="40% - Accent3 2 2 2 3" xfId="26318" xr:uid="{00000000-0005-0000-0000-0000CC000000}"/>
    <cellStyle name="40% - Accent3 2 2 2 4" xfId="41835" xr:uid="{00000000-0005-0000-0000-0000CC000000}"/>
    <cellStyle name="40% - Accent3 2 2 3" xfId="2256" xr:uid="{00000000-0005-0000-0000-0000CE000000}"/>
    <cellStyle name="40% - Accent3 2 2 3 2" xfId="28072" xr:uid="{00000000-0005-0000-0000-0000CE000000}"/>
    <cellStyle name="40% - Accent3 2 2 3 3" xfId="43589" xr:uid="{00000000-0005-0000-0000-0000CE000000}"/>
    <cellStyle name="40% - Accent3 2 2 4" xfId="26040" xr:uid="{00000000-0005-0000-0000-0000CB000000}"/>
    <cellStyle name="40% - Accent3 2 2 5" xfId="41622" xr:uid="{00000000-0005-0000-0000-0000CB000000}"/>
    <cellStyle name="40% - Accent3 2 3" xfId="405" xr:uid="{00000000-0005-0000-0000-0000CF000000}"/>
    <cellStyle name="40% - Accent3 2 3 2" xfId="2258" xr:uid="{00000000-0005-0000-0000-0000D0000000}"/>
    <cellStyle name="40% - Accent3 2 3 2 2" xfId="28074" xr:uid="{00000000-0005-0000-0000-0000D0000000}"/>
    <cellStyle name="40% - Accent3 2 3 2 3" xfId="43591" xr:uid="{00000000-0005-0000-0000-0000D0000000}"/>
    <cellStyle name="40% - Accent3 2 3 3" xfId="26221" xr:uid="{00000000-0005-0000-0000-0000CF000000}"/>
    <cellStyle name="40% - Accent3 2 3 4" xfId="41741" xr:uid="{00000000-0005-0000-0000-0000CF000000}"/>
    <cellStyle name="40% - Accent3 2 4" xfId="2255" xr:uid="{00000000-0005-0000-0000-0000D1000000}"/>
    <cellStyle name="40% - Accent3 2 4 2" xfId="28071" xr:uid="{00000000-0005-0000-0000-0000D1000000}"/>
    <cellStyle name="40% - Accent3 2 4 3" xfId="43588" xr:uid="{00000000-0005-0000-0000-0000D1000000}"/>
    <cellStyle name="40% - Accent3 2 5" xfId="25917" xr:uid="{00000000-0005-0000-0000-0000CA000000}"/>
    <cellStyle name="40% - Accent3 2 6" xfId="41552" xr:uid="{00000000-0005-0000-0000-0000CA000000}"/>
    <cellStyle name="40% - Accent3 3" xfId="111" xr:uid="{00000000-0005-0000-0000-0000D2000000}"/>
    <cellStyle name="40% - Accent3 3 2" xfId="237" xr:uid="{00000000-0005-0000-0000-0000D3000000}"/>
    <cellStyle name="40% - Accent3 3 2 2" xfId="517" xr:uid="{00000000-0005-0000-0000-0000D4000000}"/>
    <cellStyle name="40% - Accent3 3 2 2 2" xfId="2261" xr:uid="{00000000-0005-0000-0000-0000D5000000}"/>
    <cellStyle name="40% - Accent3 3 2 2 2 2" xfId="28077" xr:uid="{00000000-0005-0000-0000-0000D5000000}"/>
    <cellStyle name="40% - Accent3 3 2 2 2 3" xfId="43594" xr:uid="{00000000-0005-0000-0000-0000D5000000}"/>
    <cellStyle name="40% - Accent3 3 2 2 3" xfId="26333" xr:uid="{00000000-0005-0000-0000-0000D4000000}"/>
    <cellStyle name="40% - Accent3 3 2 2 4" xfId="41850" xr:uid="{00000000-0005-0000-0000-0000D4000000}"/>
    <cellStyle name="40% - Accent3 3 2 3" xfId="2260" xr:uid="{00000000-0005-0000-0000-0000D6000000}"/>
    <cellStyle name="40% - Accent3 3 2 3 2" xfId="28076" xr:uid="{00000000-0005-0000-0000-0000D6000000}"/>
    <cellStyle name="40% - Accent3 3 2 3 3" xfId="43593" xr:uid="{00000000-0005-0000-0000-0000D6000000}"/>
    <cellStyle name="40% - Accent3 3 2 4" xfId="26055" xr:uid="{00000000-0005-0000-0000-0000D3000000}"/>
    <cellStyle name="40% - Accent3 3 2 5" xfId="41637" xr:uid="{00000000-0005-0000-0000-0000D3000000}"/>
    <cellStyle name="40% - Accent3 3 3" xfId="420" xr:uid="{00000000-0005-0000-0000-0000D7000000}"/>
    <cellStyle name="40% - Accent3 3 3 2" xfId="2262" xr:uid="{00000000-0005-0000-0000-0000D8000000}"/>
    <cellStyle name="40% - Accent3 3 3 2 2" xfId="28078" xr:uid="{00000000-0005-0000-0000-0000D8000000}"/>
    <cellStyle name="40% - Accent3 3 3 2 3" xfId="43595" xr:uid="{00000000-0005-0000-0000-0000D8000000}"/>
    <cellStyle name="40% - Accent3 3 3 3" xfId="26236" xr:uid="{00000000-0005-0000-0000-0000D7000000}"/>
    <cellStyle name="40% - Accent3 3 3 4" xfId="41756" xr:uid="{00000000-0005-0000-0000-0000D7000000}"/>
    <cellStyle name="40% - Accent3 3 4" xfId="2259" xr:uid="{00000000-0005-0000-0000-0000D9000000}"/>
    <cellStyle name="40% - Accent3 3 4 2" xfId="28075" xr:uid="{00000000-0005-0000-0000-0000D9000000}"/>
    <cellStyle name="40% - Accent3 3 4 3" xfId="43592" xr:uid="{00000000-0005-0000-0000-0000D9000000}"/>
    <cellStyle name="40% - Accent3 3 5" xfId="25932" xr:uid="{00000000-0005-0000-0000-0000D2000000}"/>
    <cellStyle name="40% - Accent3 3 6" xfId="41567" xr:uid="{00000000-0005-0000-0000-0000D2000000}"/>
    <cellStyle name="40% - Accent3 4" xfId="203" xr:uid="{00000000-0005-0000-0000-0000DA000000}"/>
    <cellStyle name="40% - Accent3 4 2" xfId="483" xr:uid="{00000000-0005-0000-0000-0000DB000000}"/>
    <cellStyle name="40% - Accent3 4 2 2" xfId="2264" xr:uid="{00000000-0005-0000-0000-0000DC000000}"/>
    <cellStyle name="40% - Accent3 4 2 2 2" xfId="28080" xr:uid="{00000000-0005-0000-0000-0000DC000000}"/>
    <cellStyle name="40% - Accent3 4 2 2 3" xfId="43597" xr:uid="{00000000-0005-0000-0000-0000DC000000}"/>
    <cellStyle name="40% - Accent3 4 2 3" xfId="26299" xr:uid="{00000000-0005-0000-0000-0000DB000000}"/>
    <cellStyle name="40% - Accent3 4 2 4" xfId="41816" xr:uid="{00000000-0005-0000-0000-0000DB000000}"/>
    <cellStyle name="40% - Accent3 4 3" xfId="2263" xr:uid="{00000000-0005-0000-0000-0000DD000000}"/>
    <cellStyle name="40% - Accent3 4 3 2" xfId="28079" xr:uid="{00000000-0005-0000-0000-0000DD000000}"/>
    <cellStyle name="40% - Accent3 4 3 3" xfId="43596" xr:uid="{00000000-0005-0000-0000-0000DD000000}"/>
    <cellStyle name="40% - Accent3 4 4" xfId="26021" xr:uid="{00000000-0005-0000-0000-0000DA000000}"/>
    <cellStyle name="40% - Accent3 4 5" xfId="41604" xr:uid="{00000000-0005-0000-0000-0000DA000000}"/>
    <cellStyle name="40% - Accent3 5" xfId="335" xr:uid="{00000000-0005-0000-0000-0000DE000000}"/>
    <cellStyle name="40% - Accent3 5 2" xfId="2265" xr:uid="{00000000-0005-0000-0000-0000DF000000}"/>
    <cellStyle name="40% - Accent3 5 2 2" xfId="28081" xr:uid="{00000000-0005-0000-0000-0000DF000000}"/>
    <cellStyle name="40% - Accent3 5 2 3" xfId="43598" xr:uid="{00000000-0005-0000-0000-0000DF000000}"/>
    <cellStyle name="40% - Accent3 5 3" xfId="26151" xr:uid="{00000000-0005-0000-0000-0000DE000000}"/>
    <cellStyle name="40% - Accent3 5 4" xfId="41682" xr:uid="{00000000-0005-0000-0000-0000DE000000}"/>
    <cellStyle name="40% - Accent3 6" xfId="387" xr:uid="{00000000-0005-0000-0000-0000E0000000}"/>
    <cellStyle name="40% - Accent3 6 2" xfId="2266" xr:uid="{00000000-0005-0000-0000-0000E1000000}"/>
    <cellStyle name="40% - Accent3 6 2 2" xfId="28082" xr:uid="{00000000-0005-0000-0000-0000E1000000}"/>
    <cellStyle name="40% - Accent3 6 2 3" xfId="43599" xr:uid="{00000000-0005-0000-0000-0000E1000000}"/>
    <cellStyle name="40% - Accent3 6 3" xfId="26203" xr:uid="{00000000-0005-0000-0000-0000E0000000}"/>
    <cellStyle name="40% - Accent3 6 4" xfId="41723" xr:uid="{00000000-0005-0000-0000-0000E0000000}"/>
    <cellStyle name="40% - Accent3 7" xfId="25892" xr:uid="{00000000-0005-0000-0000-0000D4650000}"/>
    <cellStyle name="40% - Accent3 8" xfId="41534" xr:uid="{00000000-0005-0000-0000-00000CA30000}"/>
    <cellStyle name="40% - Accent4" xfId="27" builtinId="43" customBuiltin="1"/>
    <cellStyle name="40% - Accent4 2" xfId="98" xr:uid="{00000000-0005-0000-0000-0000E3000000}"/>
    <cellStyle name="40% - Accent4 2 2" xfId="224" xr:uid="{00000000-0005-0000-0000-0000E4000000}"/>
    <cellStyle name="40% - Accent4 2 2 2" xfId="504" xr:uid="{00000000-0005-0000-0000-0000E5000000}"/>
    <cellStyle name="40% - Accent4 2 2 2 2" xfId="2269" xr:uid="{00000000-0005-0000-0000-0000E6000000}"/>
    <cellStyle name="40% - Accent4 2 2 2 2 2" xfId="28085" xr:uid="{00000000-0005-0000-0000-0000E6000000}"/>
    <cellStyle name="40% - Accent4 2 2 2 2 3" xfId="43602" xr:uid="{00000000-0005-0000-0000-0000E6000000}"/>
    <cellStyle name="40% - Accent4 2 2 2 3" xfId="26320" xr:uid="{00000000-0005-0000-0000-0000E5000000}"/>
    <cellStyle name="40% - Accent4 2 2 2 4" xfId="41837" xr:uid="{00000000-0005-0000-0000-0000E5000000}"/>
    <cellStyle name="40% - Accent4 2 2 3" xfId="2268" xr:uid="{00000000-0005-0000-0000-0000E7000000}"/>
    <cellStyle name="40% - Accent4 2 2 3 2" xfId="28084" xr:uid="{00000000-0005-0000-0000-0000E7000000}"/>
    <cellStyle name="40% - Accent4 2 2 3 3" xfId="43601" xr:uid="{00000000-0005-0000-0000-0000E7000000}"/>
    <cellStyle name="40% - Accent4 2 2 4" xfId="26042" xr:uid="{00000000-0005-0000-0000-0000E4000000}"/>
    <cellStyle name="40% - Accent4 2 2 5" xfId="41624" xr:uid="{00000000-0005-0000-0000-0000E4000000}"/>
    <cellStyle name="40% - Accent4 2 3" xfId="407" xr:uid="{00000000-0005-0000-0000-0000E8000000}"/>
    <cellStyle name="40% - Accent4 2 3 2" xfId="2270" xr:uid="{00000000-0005-0000-0000-0000E9000000}"/>
    <cellStyle name="40% - Accent4 2 3 2 2" xfId="28086" xr:uid="{00000000-0005-0000-0000-0000E9000000}"/>
    <cellStyle name="40% - Accent4 2 3 2 3" xfId="43603" xr:uid="{00000000-0005-0000-0000-0000E9000000}"/>
    <cellStyle name="40% - Accent4 2 3 3" xfId="26223" xr:uid="{00000000-0005-0000-0000-0000E8000000}"/>
    <cellStyle name="40% - Accent4 2 3 4" xfId="41743" xr:uid="{00000000-0005-0000-0000-0000E8000000}"/>
    <cellStyle name="40% - Accent4 2 4" xfId="2267" xr:uid="{00000000-0005-0000-0000-0000EA000000}"/>
    <cellStyle name="40% - Accent4 2 4 2" xfId="28083" xr:uid="{00000000-0005-0000-0000-0000EA000000}"/>
    <cellStyle name="40% - Accent4 2 4 3" xfId="43600" xr:uid="{00000000-0005-0000-0000-0000EA000000}"/>
    <cellStyle name="40% - Accent4 2 5" xfId="25919" xr:uid="{00000000-0005-0000-0000-0000E3000000}"/>
    <cellStyle name="40% - Accent4 2 6" xfId="41554" xr:uid="{00000000-0005-0000-0000-0000E3000000}"/>
    <cellStyle name="40% - Accent4 3" xfId="113" xr:uid="{00000000-0005-0000-0000-0000EB000000}"/>
    <cellStyle name="40% - Accent4 3 2" xfId="239" xr:uid="{00000000-0005-0000-0000-0000EC000000}"/>
    <cellStyle name="40% - Accent4 3 2 2" xfId="519" xr:uid="{00000000-0005-0000-0000-0000ED000000}"/>
    <cellStyle name="40% - Accent4 3 2 2 2" xfId="2273" xr:uid="{00000000-0005-0000-0000-0000EE000000}"/>
    <cellStyle name="40% - Accent4 3 2 2 2 2" xfId="28089" xr:uid="{00000000-0005-0000-0000-0000EE000000}"/>
    <cellStyle name="40% - Accent4 3 2 2 2 3" xfId="43606" xr:uid="{00000000-0005-0000-0000-0000EE000000}"/>
    <cellStyle name="40% - Accent4 3 2 2 3" xfId="26335" xr:uid="{00000000-0005-0000-0000-0000ED000000}"/>
    <cellStyle name="40% - Accent4 3 2 2 4" xfId="41852" xr:uid="{00000000-0005-0000-0000-0000ED000000}"/>
    <cellStyle name="40% - Accent4 3 2 3" xfId="2272" xr:uid="{00000000-0005-0000-0000-0000EF000000}"/>
    <cellStyle name="40% - Accent4 3 2 3 2" xfId="28088" xr:uid="{00000000-0005-0000-0000-0000EF000000}"/>
    <cellStyle name="40% - Accent4 3 2 3 3" xfId="43605" xr:uid="{00000000-0005-0000-0000-0000EF000000}"/>
    <cellStyle name="40% - Accent4 3 2 4" xfId="26057" xr:uid="{00000000-0005-0000-0000-0000EC000000}"/>
    <cellStyle name="40% - Accent4 3 2 5" xfId="41639" xr:uid="{00000000-0005-0000-0000-0000EC000000}"/>
    <cellStyle name="40% - Accent4 3 3" xfId="422" xr:uid="{00000000-0005-0000-0000-0000F0000000}"/>
    <cellStyle name="40% - Accent4 3 3 2" xfId="2274" xr:uid="{00000000-0005-0000-0000-0000F1000000}"/>
    <cellStyle name="40% - Accent4 3 3 2 2" xfId="28090" xr:uid="{00000000-0005-0000-0000-0000F1000000}"/>
    <cellStyle name="40% - Accent4 3 3 2 3" xfId="43607" xr:uid="{00000000-0005-0000-0000-0000F1000000}"/>
    <cellStyle name="40% - Accent4 3 3 3" xfId="26238" xr:uid="{00000000-0005-0000-0000-0000F0000000}"/>
    <cellStyle name="40% - Accent4 3 3 4" xfId="41758" xr:uid="{00000000-0005-0000-0000-0000F0000000}"/>
    <cellStyle name="40% - Accent4 3 4" xfId="2271" xr:uid="{00000000-0005-0000-0000-0000F2000000}"/>
    <cellStyle name="40% - Accent4 3 4 2" xfId="28087" xr:uid="{00000000-0005-0000-0000-0000F2000000}"/>
    <cellStyle name="40% - Accent4 3 4 3" xfId="43604" xr:uid="{00000000-0005-0000-0000-0000F2000000}"/>
    <cellStyle name="40% - Accent4 3 5" xfId="25934" xr:uid="{00000000-0005-0000-0000-0000EB000000}"/>
    <cellStyle name="40% - Accent4 3 6" xfId="41569" xr:uid="{00000000-0005-0000-0000-0000EB000000}"/>
    <cellStyle name="40% - Accent4 4" xfId="205" xr:uid="{00000000-0005-0000-0000-0000F3000000}"/>
    <cellStyle name="40% - Accent4 4 2" xfId="485" xr:uid="{00000000-0005-0000-0000-0000F4000000}"/>
    <cellStyle name="40% - Accent4 4 2 2" xfId="2276" xr:uid="{00000000-0005-0000-0000-0000F5000000}"/>
    <cellStyle name="40% - Accent4 4 2 2 2" xfId="28092" xr:uid="{00000000-0005-0000-0000-0000F5000000}"/>
    <cellStyle name="40% - Accent4 4 2 2 3" xfId="43609" xr:uid="{00000000-0005-0000-0000-0000F5000000}"/>
    <cellStyle name="40% - Accent4 4 2 3" xfId="26301" xr:uid="{00000000-0005-0000-0000-0000F4000000}"/>
    <cellStyle name="40% - Accent4 4 2 4" xfId="41818" xr:uid="{00000000-0005-0000-0000-0000F4000000}"/>
    <cellStyle name="40% - Accent4 4 3" xfId="2275" xr:uid="{00000000-0005-0000-0000-0000F6000000}"/>
    <cellStyle name="40% - Accent4 4 3 2" xfId="28091" xr:uid="{00000000-0005-0000-0000-0000F6000000}"/>
    <cellStyle name="40% - Accent4 4 3 3" xfId="43608" xr:uid="{00000000-0005-0000-0000-0000F6000000}"/>
    <cellStyle name="40% - Accent4 4 4" xfId="26023" xr:uid="{00000000-0005-0000-0000-0000F3000000}"/>
    <cellStyle name="40% - Accent4 4 5" xfId="41606" xr:uid="{00000000-0005-0000-0000-0000F3000000}"/>
    <cellStyle name="40% - Accent4 5" xfId="339" xr:uid="{00000000-0005-0000-0000-0000F7000000}"/>
    <cellStyle name="40% - Accent4 5 2" xfId="2277" xr:uid="{00000000-0005-0000-0000-0000F8000000}"/>
    <cellStyle name="40% - Accent4 5 2 2" xfId="28093" xr:uid="{00000000-0005-0000-0000-0000F8000000}"/>
    <cellStyle name="40% - Accent4 5 2 3" xfId="43610" xr:uid="{00000000-0005-0000-0000-0000F8000000}"/>
    <cellStyle name="40% - Accent4 5 3" xfId="26155" xr:uid="{00000000-0005-0000-0000-0000F7000000}"/>
    <cellStyle name="40% - Accent4 5 4" xfId="41686" xr:uid="{00000000-0005-0000-0000-0000F7000000}"/>
    <cellStyle name="40% - Accent4 6" xfId="389" xr:uid="{00000000-0005-0000-0000-0000F9000000}"/>
    <cellStyle name="40% - Accent4 6 2" xfId="2278" xr:uid="{00000000-0005-0000-0000-0000FA000000}"/>
    <cellStyle name="40% - Accent4 6 2 2" xfId="28094" xr:uid="{00000000-0005-0000-0000-0000FA000000}"/>
    <cellStyle name="40% - Accent4 6 2 3" xfId="43611" xr:uid="{00000000-0005-0000-0000-0000FA000000}"/>
    <cellStyle name="40% - Accent4 6 3" xfId="26205" xr:uid="{00000000-0005-0000-0000-0000F9000000}"/>
    <cellStyle name="40% - Accent4 6 4" xfId="41725" xr:uid="{00000000-0005-0000-0000-0000F9000000}"/>
    <cellStyle name="40% - Accent4 7" xfId="25896" xr:uid="{00000000-0005-0000-0000-0000ED650000}"/>
    <cellStyle name="40% - Accent4 8" xfId="41536" xr:uid="{00000000-0005-0000-0000-000025A30000}"/>
    <cellStyle name="40% - Accent5" xfId="30" builtinId="47" customBuiltin="1"/>
    <cellStyle name="40% - Accent5 2" xfId="100" xr:uid="{00000000-0005-0000-0000-0000FC000000}"/>
    <cellStyle name="40% - Accent5 2 2" xfId="226" xr:uid="{00000000-0005-0000-0000-0000FD000000}"/>
    <cellStyle name="40% - Accent5 2 2 2" xfId="506" xr:uid="{00000000-0005-0000-0000-0000FE000000}"/>
    <cellStyle name="40% - Accent5 2 2 2 2" xfId="2281" xr:uid="{00000000-0005-0000-0000-0000FF000000}"/>
    <cellStyle name="40% - Accent5 2 2 2 2 2" xfId="28097" xr:uid="{00000000-0005-0000-0000-0000FF000000}"/>
    <cellStyle name="40% - Accent5 2 2 2 2 3" xfId="43614" xr:uid="{00000000-0005-0000-0000-0000FF000000}"/>
    <cellStyle name="40% - Accent5 2 2 2 3" xfId="26322" xr:uid="{00000000-0005-0000-0000-0000FE000000}"/>
    <cellStyle name="40% - Accent5 2 2 2 4" xfId="41839" xr:uid="{00000000-0005-0000-0000-0000FE000000}"/>
    <cellStyle name="40% - Accent5 2 2 3" xfId="2280" xr:uid="{00000000-0005-0000-0000-000000010000}"/>
    <cellStyle name="40% - Accent5 2 2 3 2" xfId="28096" xr:uid="{00000000-0005-0000-0000-000000010000}"/>
    <cellStyle name="40% - Accent5 2 2 3 3" xfId="43613" xr:uid="{00000000-0005-0000-0000-000000010000}"/>
    <cellStyle name="40% - Accent5 2 2 4" xfId="26044" xr:uid="{00000000-0005-0000-0000-0000FD000000}"/>
    <cellStyle name="40% - Accent5 2 2 5" xfId="41626" xr:uid="{00000000-0005-0000-0000-0000FD000000}"/>
    <cellStyle name="40% - Accent5 2 3" xfId="409" xr:uid="{00000000-0005-0000-0000-000001010000}"/>
    <cellStyle name="40% - Accent5 2 3 2" xfId="2282" xr:uid="{00000000-0005-0000-0000-000002010000}"/>
    <cellStyle name="40% - Accent5 2 3 2 2" xfId="28098" xr:uid="{00000000-0005-0000-0000-000002010000}"/>
    <cellStyle name="40% - Accent5 2 3 2 3" xfId="43615" xr:uid="{00000000-0005-0000-0000-000002010000}"/>
    <cellStyle name="40% - Accent5 2 3 3" xfId="26225" xr:uid="{00000000-0005-0000-0000-000001010000}"/>
    <cellStyle name="40% - Accent5 2 3 4" xfId="41745" xr:uid="{00000000-0005-0000-0000-000001010000}"/>
    <cellStyle name="40% - Accent5 2 4" xfId="2279" xr:uid="{00000000-0005-0000-0000-000003010000}"/>
    <cellStyle name="40% - Accent5 2 4 2" xfId="28095" xr:uid="{00000000-0005-0000-0000-000003010000}"/>
    <cellStyle name="40% - Accent5 2 4 3" xfId="43612" xr:uid="{00000000-0005-0000-0000-000003010000}"/>
    <cellStyle name="40% - Accent5 2 5" xfId="25921" xr:uid="{00000000-0005-0000-0000-0000FC000000}"/>
    <cellStyle name="40% - Accent5 2 6" xfId="41556" xr:uid="{00000000-0005-0000-0000-0000FC000000}"/>
    <cellStyle name="40% - Accent5 3" xfId="115" xr:uid="{00000000-0005-0000-0000-000004010000}"/>
    <cellStyle name="40% - Accent5 3 2" xfId="241" xr:uid="{00000000-0005-0000-0000-000005010000}"/>
    <cellStyle name="40% - Accent5 3 2 2" xfId="521" xr:uid="{00000000-0005-0000-0000-000006010000}"/>
    <cellStyle name="40% - Accent5 3 2 2 2" xfId="2285" xr:uid="{00000000-0005-0000-0000-000007010000}"/>
    <cellStyle name="40% - Accent5 3 2 2 2 2" xfId="28101" xr:uid="{00000000-0005-0000-0000-000007010000}"/>
    <cellStyle name="40% - Accent5 3 2 2 2 3" xfId="43618" xr:uid="{00000000-0005-0000-0000-000007010000}"/>
    <cellStyle name="40% - Accent5 3 2 2 3" xfId="26337" xr:uid="{00000000-0005-0000-0000-000006010000}"/>
    <cellStyle name="40% - Accent5 3 2 2 4" xfId="41854" xr:uid="{00000000-0005-0000-0000-000006010000}"/>
    <cellStyle name="40% - Accent5 3 2 3" xfId="2284" xr:uid="{00000000-0005-0000-0000-000008010000}"/>
    <cellStyle name="40% - Accent5 3 2 3 2" xfId="28100" xr:uid="{00000000-0005-0000-0000-000008010000}"/>
    <cellStyle name="40% - Accent5 3 2 3 3" xfId="43617" xr:uid="{00000000-0005-0000-0000-000008010000}"/>
    <cellStyle name="40% - Accent5 3 2 4" xfId="26059" xr:uid="{00000000-0005-0000-0000-000005010000}"/>
    <cellStyle name="40% - Accent5 3 2 5" xfId="41641" xr:uid="{00000000-0005-0000-0000-000005010000}"/>
    <cellStyle name="40% - Accent5 3 3" xfId="424" xr:uid="{00000000-0005-0000-0000-000009010000}"/>
    <cellStyle name="40% - Accent5 3 3 2" xfId="2286" xr:uid="{00000000-0005-0000-0000-00000A010000}"/>
    <cellStyle name="40% - Accent5 3 3 2 2" xfId="28102" xr:uid="{00000000-0005-0000-0000-00000A010000}"/>
    <cellStyle name="40% - Accent5 3 3 2 3" xfId="43619" xr:uid="{00000000-0005-0000-0000-00000A010000}"/>
    <cellStyle name="40% - Accent5 3 3 3" xfId="26240" xr:uid="{00000000-0005-0000-0000-000009010000}"/>
    <cellStyle name="40% - Accent5 3 3 4" xfId="41760" xr:uid="{00000000-0005-0000-0000-000009010000}"/>
    <cellStyle name="40% - Accent5 3 4" xfId="2283" xr:uid="{00000000-0005-0000-0000-00000B010000}"/>
    <cellStyle name="40% - Accent5 3 4 2" xfId="28099" xr:uid="{00000000-0005-0000-0000-00000B010000}"/>
    <cellStyle name="40% - Accent5 3 4 3" xfId="43616" xr:uid="{00000000-0005-0000-0000-00000B010000}"/>
    <cellStyle name="40% - Accent5 3 5" xfId="25936" xr:uid="{00000000-0005-0000-0000-000004010000}"/>
    <cellStyle name="40% - Accent5 3 6" xfId="41571" xr:uid="{00000000-0005-0000-0000-000004010000}"/>
    <cellStyle name="40% - Accent5 4" xfId="207" xr:uid="{00000000-0005-0000-0000-00000C010000}"/>
    <cellStyle name="40% - Accent5 4 2" xfId="487" xr:uid="{00000000-0005-0000-0000-00000D010000}"/>
    <cellStyle name="40% - Accent5 4 2 2" xfId="2288" xr:uid="{00000000-0005-0000-0000-00000E010000}"/>
    <cellStyle name="40% - Accent5 4 2 2 2" xfId="28104" xr:uid="{00000000-0005-0000-0000-00000E010000}"/>
    <cellStyle name="40% - Accent5 4 2 2 3" xfId="43621" xr:uid="{00000000-0005-0000-0000-00000E010000}"/>
    <cellStyle name="40% - Accent5 4 2 3" xfId="26303" xr:uid="{00000000-0005-0000-0000-00000D010000}"/>
    <cellStyle name="40% - Accent5 4 2 4" xfId="41820" xr:uid="{00000000-0005-0000-0000-00000D010000}"/>
    <cellStyle name="40% - Accent5 4 3" xfId="2287" xr:uid="{00000000-0005-0000-0000-00000F010000}"/>
    <cellStyle name="40% - Accent5 4 3 2" xfId="28103" xr:uid="{00000000-0005-0000-0000-00000F010000}"/>
    <cellStyle name="40% - Accent5 4 3 3" xfId="43620" xr:uid="{00000000-0005-0000-0000-00000F010000}"/>
    <cellStyle name="40% - Accent5 4 4" xfId="26025" xr:uid="{00000000-0005-0000-0000-00000C010000}"/>
    <cellStyle name="40% - Accent5 4 5" xfId="41608" xr:uid="{00000000-0005-0000-0000-00000C010000}"/>
    <cellStyle name="40% - Accent5 5" xfId="342" xr:uid="{00000000-0005-0000-0000-000010010000}"/>
    <cellStyle name="40% - Accent5 5 2" xfId="2289" xr:uid="{00000000-0005-0000-0000-000011010000}"/>
    <cellStyle name="40% - Accent5 5 2 2" xfId="28105" xr:uid="{00000000-0005-0000-0000-000011010000}"/>
    <cellStyle name="40% - Accent5 5 2 3" xfId="43622" xr:uid="{00000000-0005-0000-0000-000011010000}"/>
    <cellStyle name="40% - Accent5 5 3" xfId="26158" xr:uid="{00000000-0005-0000-0000-000010010000}"/>
    <cellStyle name="40% - Accent5 5 4" xfId="41689" xr:uid="{00000000-0005-0000-0000-000010010000}"/>
    <cellStyle name="40% - Accent5 6" xfId="391" xr:uid="{00000000-0005-0000-0000-000012010000}"/>
    <cellStyle name="40% - Accent5 6 2" xfId="2290" xr:uid="{00000000-0005-0000-0000-000013010000}"/>
    <cellStyle name="40% - Accent5 6 2 2" xfId="28106" xr:uid="{00000000-0005-0000-0000-000013010000}"/>
    <cellStyle name="40% - Accent5 6 2 3" xfId="43623" xr:uid="{00000000-0005-0000-0000-000013010000}"/>
    <cellStyle name="40% - Accent5 6 3" xfId="26207" xr:uid="{00000000-0005-0000-0000-000012010000}"/>
    <cellStyle name="40% - Accent5 6 4" xfId="41727" xr:uid="{00000000-0005-0000-0000-000012010000}"/>
    <cellStyle name="40% - Accent5 7" xfId="25900" xr:uid="{00000000-0005-0000-0000-000006660000}"/>
    <cellStyle name="40% - Accent5 8" xfId="41538" xr:uid="{00000000-0005-0000-0000-00003EA30000}"/>
    <cellStyle name="40% - Accent6" xfId="33" builtinId="51" customBuiltin="1"/>
    <cellStyle name="40% - Accent6 2" xfId="102" xr:uid="{00000000-0005-0000-0000-000015010000}"/>
    <cellStyle name="40% - Accent6 2 2" xfId="228" xr:uid="{00000000-0005-0000-0000-000016010000}"/>
    <cellStyle name="40% - Accent6 2 2 2" xfId="508" xr:uid="{00000000-0005-0000-0000-000017010000}"/>
    <cellStyle name="40% - Accent6 2 2 2 2" xfId="2293" xr:uid="{00000000-0005-0000-0000-000018010000}"/>
    <cellStyle name="40% - Accent6 2 2 2 2 2" xfId="28109" xr:uid="{00000000-0005-0000-0000-000018010000}"/>
    <cellStyle name="40% - Accent6 2 2 2 2 3" xfId="43626" xr:uid="{00000000-0005-0000-0000-000018010000}"/>
    <cellStyle name="40% - Accent6 2 2 2 3" xfId="26324" xr:uid="{00000000-0005-0000-0000-000017010000}"/>
    <cellStyle name="40% - Accent6 2 2 2 4" xfId="41841" xr:uid="{00000000-0005-0000-0000-000017010000}"/>
    <cellStyle name="40% - Accent6 2 2 3" xfId="2292" xr:uid="{00000000-0005-0000-0000-000019010000}"/>
    <cellStyle name="40% - Accent6 2 2 3 2" xfId="28108" xr:uid="{00000000-0005-0000-0000-000019010000}"/>
    <cellStyle name="40% - Accent6 2 2 3 3" xfId="43625" xr:uid="{00000000-0005-0000-0000-000019010000}"/>
    <cellStyle name="40% - Accent6 2 2 4" xfId="26046" xr:uid="{00000000-0005-0000-0000-000016010000}"/>
    <cellStyle name="40% - Accent6 2 2 5" xfId="41628" xr:uid="{00000000-0005-0000-0000-000016010000}"/>
    <cellStyle name="40% - Accent6 2 3" xfId="411" xr:uid="{00000000-0005-0000-0000-00001A010000}"/>
    <cellStyle name="40% - Accent6 2 3 2" xfId="2294" xr:uid="{00000000-0005-0000-0000-00001B010000}"/>
    <cellStyle name="40% - Accent6 2 3 2 2" xfId="28110" xr:uid="{00000000-0005-0000-0000-00001B010000}"/>
    <cellStyle name="40% - Accent6 2 3 2 3" xfId="43627" xr:uid="{00000000-0005-0000-0000-00001B010000}"/>
    <cellStyle name="40% - Accent6 2 3 3" xfId="26227" xr:uid="{00000000-0005-0000-0000-00001A010000}"/>
    <cellStyle name="40% - Accent6 2 3 4" xfId="41747" xr:uid="{00000000-0005-0000-0000-00001A010000}"/>
    <cellStyle name="40% - Accent6 2 4" xfId="2291" xr:uid="{00000000-0005-0000-0000-00001C010000}"/>
    <cellStyle name="40% - Accent6 2 4 2" xfId="28107" xr:uid="{00000000-0005-0000-0000-00001C010000}"/>
    <cellStyle name="40% - Accent6 2 4 3" xfId="43624" xr:uid="{00000000-0005-0000-0000-00001C010000}"/>
    <cellStyle name="40% - Accent6 2 5" xfId="25923" xr:uid="{00000000-0005-0000-0000-000015010000}"/>
    <cellStyle name="40% - Accent6 2 6" xfId="41558" xr:uid="{00000000-0005-0000-0000-000015010000}"/>
    <cellStyle name="40% - Accent6 3" xfId="117" xr:uid="{00000000-0005-0000-0000-00001D010000}"/>
    <cellStyle name="40% - Accent6 3 2" xfId="243" xr:uid="{00000000-0005-0000-0000-00001E010000}"/>
    <cellStyle name="40% - Accent6 3 2 2" xfId="523" xr:uid="{00000000-0005-0000-0000-00001F010000}"/>
    <cellStyle name="40% - Accent6 3 2 2 2" xfId="2297" xr:uid="{00000000-0005-0000-0000-000020010000}"/>
    <cellStyle name="40% - Accent6 3 2 2 2 2" xfId="28113" xr:uid="{00000000-0005-0000-0000-000020010000}"/>
    <cellStyle name="40% - Accent6 3 2 2 2 3" xfId="43630" xr:uid="{00000000-0005-0000-0000-000020010000}"/>
    <cellStyle name="40% - Accent6 3 2 2 3" xfId="26339" xr:uid="{00000000-0005-0000-0000-00001F010000}"/>
    <cellStyle name="40% - Accent6 3 2 2 4" xfId="41856" xr:uid="{00000000-0005-0000-0000-00001F010000}"/>
    <cellStyle name="40% - Accent6 3 2 3" xfId="2296" xr:uid="{00000000-0005-0000-0000-000021010000}"/>
    <cellStyle name="40% - Accent6 3 2 3 2" xfId="28112" xr:uid="{00000000-0005-0000-0000-000021010000}"/>
    <cellStyle name="40% - Accent6 3 2 3 3" xfId="43629" xr:uid="{00000000-0005-0000-0000-000021010000}"/>
    <cellStyle name="40% - Accent6 3 2 4" xfId="26061" xr:uid="{00000000-0005-0000-0000-00001E010000}"/>
    <cellStyle name="40% - Accent6 3 2 5" xfId="41643" xr:uid="{00000000-0005-0000-0000-00001E010000}"/>
    <cellStyle name="40% - Accent6 3 3" xfId="426" xr:uid="{00000000-0005-0000-0000-000022010000}"/>
    <cellStyle name="40% - Accent6 3 3 2" xfId="2298" xr:uid="{00000000-0005-0000-0000-000023010000}"/>
    <cellStyle name="40% - Accent6 3 3 2 2" xfId="28114" xr:uid="{00000000-0005-0000-0000-000023010000}"/>
    <cellStyle name="40% - Accent6 3 3 2 3" xfId="43631" xr:uid="{00000000-0005-0000-0000-000023010000}"/>
    <cellStyle name="40% - Accent6 3 3 3" xfId="26242" xr:uid="{00000000-0005-0000-0000-000022010000}"/>
    <cellStyle name="40% - Accent6 3 3 4" xfId="41762" xr:uid="{00000000-0005-0000-0000-000022010000}"/>
    <cellStyle name="40% - Accent6 3 4" xfId="2295" xr:uid="{00000000-0005-0000-0000-000024010000}"/>
    <cellStyle name="40% - Accent6 3 4 2" xfId="28111" xr:uid="{00000000-0005-0000-0000-000024010000}"/>
    <cellStyle name="40% - Accent6 3 4 3" xfId="43628" xr:uid="{00000000-0005-0000-0000-000024010000}"/>
    <cellStyle name="40% - Accent6 3 5" xfId="25938" xr:uid="{00000000-0005-0000-0000-00001D010000}"/>
    <cellStyle name="40% - Accent6 3 6" xfId="41573" xr:uid="{00000000-0005-0000-0000-00001D010000}"/>
    <cellStyle name="40% - Accent6 4" xfId="210" xr:uid="{00000000-0005-0000-0000-000025010000}"/>
    <cellStyle name="40% - Accent6 4 2" xfId="490" xr:uid="{00000000-0005-0000-0000-000026010000}"/>
    <cellStyle name="40% - Accent6 4 2 2" xfId="2300" xr:uid="{00000000-0005-0000-0000-000027010000}"/>
    <cellStyle name="40% - Accent6 4 2 2 2" xfId="28116" xr:uid="{00000000-0005-0000-0000-000027010000}"/>
    <cellStyle name="40% - Accent6 4 2 2 3" xfId="43633" xr:uid="{00000000-0005-0000-0000-000027010000}"/>
    <cellStyle name="40% - Accent6 4 2 3" xfId="26306" xr:uid="{00000000-0005-0000-0000-000026010000}"/>
    <cellStyle name="40% - Accent6 4 2 4" xfId="41823" xr:uid="{00000000-0005-0000-0000-000026010000}"/>
    <cellStyle name="40% - Accent6 4 3" xfId="2299" xr:uid="{00000000-0005-0000-0000-000028010000}"/>
    <cellStyle name="40% - Accent6 4 3 2" xfId="28115" xr:uid="{00000000-0005-0000-0000-000028010000}"/>
    <cellStyle name="40% - Accent6 4 3 3" xfId="43632" xr:uid="{00000000-0005-0000-0000-000028010000}"/>
    <cellStyle name="40% - Accent6 4 4" xfId="26028" xr:uid="{00000000-0005-0000-0000-000025010000}"/>
    <cellStyle name="40% - Accent6 4 5" xfId="41610" xr:uid="{00000000-0005-0000-0000-000025010000}"/>
    <cellStyle name="40% - Accent6 5" xfId="345" xr:uid="{00000000-0005-0000-0000-000029010000}"/>
    <cellStyle name="40% - Accent6 5 2" xfId="2301" xr:uid="{00000000-0005-0000-0000-00002A010000}"/>
    <cellStyle name="40% - Accent6 5 2 2" xfId="28117" xr:uid="{00000000-0005-0000-0000-00002A010000}"/>
    <cellStyle name="40% - Accent6 5 2 3" xfId="43634" xr:uid="{00000000-0005-0000-0000-00002A010000}"/>
    <cellStyle name="40% - Accent6 5 3" xfId="26161" xr:uid="{00000000-0005-0000-0000-000029010000}"/>
    <cellStyle name="40% - Accent6 5 4" xfId="41692" xr:uid="{00000000-0005-0000-0000-000029010000}"/>
    <cellStyle name="40% - Accent6 6" xfId="393" xr:uid="{00000000-0005-0000-0000-00002B010000}"/>
    <cellStyle name="40% - Accent6 6 2" xfId="2302" xr:uid="{00000000-0005-0000-0000-00002C010000}"/>
    <cellStyle name="40% - Accent6 6 2 2" xfId="28118" xr:uid="{00000000-0005-0000-0000-00002C010000}"/>
    <cellStyle name="40% - Accent6 6 2 3" xfId="43635" xr:uid="{00000000-0005-0000-0000-00002C010000}"/>
    <cellStyle name="40% - Accent6 6 3" xfId="26209" xr:uid="{00000000-0005-0000-0000-00002B010000}"/>
    <cellStyle name="40% - Accent6 6 4" xfId="41729" xr:uid="{00000000-0005-0000-0000-00002B010000}"/>
    <cellStyle name="40% - Accent6 7" xfId="25904" xr:uid="{00000000-0005-0000-0000-00001F660000}"/>
    <cellStyle name="40% - Accent6 8" xfId="41540" xr:uid="{00000000-0005-0000-0000-000057A30000}"/>
    <cellStyle name="60% - Accent1 2" xfId="168" xr:uid="{00000000-0005-0000-0000-00002E010000}"/>
    <cellStyle name="60% - Accent1 3" xfId="310" xr:uid="{00000000-0005-0000-0000-00002F010000}"/>
    <cellStyle name="60% - Accent1 4" xfId="64" xr:uid="{00000000-0005-0000-0000-000050010000}"/>
    <cellStyle name="60% - Accent2 2" xfId="68" xr:uid="{00000000-0005-0000-0000-000053010000}"/>
    <cellStyle name="60% - Accent3 2" xfId="72" xr:uid="{00000000-0005-0000-0000-000054010000}"/>
    <cellStyle name="60% - Accent4 2" xfId="76" xr:uid="{00000000-0005-0000-0000-000055010000}"/>
    <cellStyle name="60% - Accent5 2" xfId="80" xr:uid="{00000000-0005-0000-0000-000056010000}"/>
    <cellStyle name="60% - Accent6 2" xfId="84" xr:uid="{00000000-0005-0000-0000-000057010000}"/>
    <cellStyle name="Accent1" xfId="17" builtinId="29" customBuiltin="1"/>
    <cellStyle name="Accent2" xfId="20" builtinId="33" customBuiltin="1"/>
    <cellStyle name="Accent3" xfId="23" builtinId="37" customBuiltin="1"/>
    <cellStyle name="Accent4" xfId="1" builtinId="41" customBuiltin="1"/>
    <cellStyle name="Accent5" xfId="28" builtinId="45" customBuiltin="1"/>
    <cellStyle name="Accent6" xfId="31" builtinId="49" customBuiltin="1"/>
    <cellStyle name="Bad" xfId="8" builtinId="27" customBuiltin="1"/>
    <cellStyle name="Calculation" xfId="11" builtinId="22" customBuiltin="1"/>
    <cellStyle name="Check Cell" xfId="13" builtinId="23" customBuiltin="1"/>
    <cellStyle name="Comma" xfId="2" builtinId="3"/>
    <cellStyle name="Comma 2" xfId="169" xr:uid="{00000000-0005-0000-0000-00003F010000}"/>
    <cellStyle name="Comma 2 2" xfId="162" xr:uid="{00000000-0005-0000-0000-000040010000}"/>
    <cellStyle name="Comma 2 3" xfId="25988" xr:uid="{00000000-0005-0000-0000-00003F010000}"/>
    <cellStyle name="Comma 2 4" xfId="41593" xr:uid="{00000000-0005-0000-0000-00003F010000}"/>
    <cellStyle name="Comma 3" xfId="170" xr:uid="{00000000-0005-0000-0000-000041010000}"/>
    <cellStyle name="Comma 3 2" xfId="171" xr:uid="{00000000-0005-0000-0000-000042010000}"/>
    <cellStyle name="Comma 3 3" xfId="25989" xr:uid="{00000000-0005-0000-0000-000041010000}"/>
    <cellStyle name="Comma 3 4" xfId="41594" xr:uid="{00000000-0005-0000-0000-000041010000}"/>
    <cellStyle name="Comma 4" xfId="172" xr:uid="{00000000-0005-0000-0000-000043010000}"/>
    <cellStyle name="Comma 4 2" xfId="465" xr:uid="{00000000-0005-0000-0000-000044010000}"/>
    <cellStyle name="Comma 4 2 2" xfId="2304" xr:uid="{00000000-0005-0000-0000-000045010000}"/>
    <cellStyle name="Comma 4 2 2 2" xfId="28120" xr:uid="{00000000-0005-0000-0000-000045010000}"/>
    <cellStyle name="Comma 4 2 2 3" xfId="43637" xr:uid="{00000000-0005-0000-0000-000045010000}"/>
    <cellStyle name="Comma 4 2 3" xfId="26281" xr:uid="{00000000-0005-0000-0000-000044010000}"/>
    <cellStyle name="Comma 4 2 4" xfId="41799" xr:uid="{00000000-0005-0000-0000-000044010000}"/>
    <cellStyle name="Comma 4 3" xfId="2303" xr:uid="{00000000-0005-0000-0000-000046010000}"/>
    <cellStyle name="Comma 4 3 2" xfId="28119" xr:uid="{00000000-0005-0000-0000-000046010000}"/>
    <cellStyle name="Comma 4 3 3" xfId="43636" xr:uid="{00000000-0005-0000-0000-000046010000}"/>
    <cellStyle name="Comma 4 4" xfId="25991" xr:uid="{00000000-0005-0000-0000-000043010000}"/>
    <cellStyle name="Comma 4 5" xfId="41595" xr:uid="{00000000-0005-0000-0000-000043010000}"/>
    <cellStyle name="Comma 5" xfId="173" xr:uid="{00000000-0005-0000-0000-000047010000}"/>
    <cellStyle name="Comma 6" xfId="305" xr:uid="{00000000-0005-0000-0000-000048010000}"/>
    <cellStyle name="Comma 7" xfId="460" xr:uid="{00000000-0005-0000-0000-000049010000}"/>
    <cellStyle name="Comma 8" xfId="2427" xr:uid="{00000000-0005-0000-0000-00004A010000}"/>
    <cellStyle name="Currency" xfId="41527" builtinId="4"/>
    <cellStyle name="Currency 10" xfId="148" xr:uid="{00000000-0005-0000-0000-00004C010000}"/>
    <cellStyle name="Currency 11" xfId="354" xr:uid="{00000000-0005-0000-0000-00004D010000}"/>
    <cellStyle name="Currency 12" xfId="373" xr:uid="{00000000-0005-0000-0000-00004E010000}"/>
    <cellStyle name="Currency 13" xfId="2428" xr:uid="{00000000-0005-0000-0000-00004F010000}"/>
    <cellStyle name="Currency 14" xfId="2430" xr:uid="{00000000-0005-0000-0000-000050010000}"/>
    <cellStyle name="Currency 14 2" xfId="28246" xr:uid="{00000000-0005-0000-0000-000050010000}"/>
    <cellStyle name="Currency 2" xfId="39" xr:uid="{00000000-0005-0000-0000-000051010000}"/>
    <cellStyle name="Currency 2 2" xfId="174" xr:uid="{00000000-0005-0000-0000-000052010000}"/>
    <cellStyle name="Currency 2 2 2" xfId="150" xr:uid="{00000000-0005-0000-0000-000053010000}"/>
    <cellStyle name="Currency 2 2 3" xfId="466" xr:uid="{00000000-0005-0000-0000-000054010000}"/>
    <cellStyle name="Currency 2 3" xfId="175" xr:uid="{00000000-0005-0000-0000-000055010000}"/>
    <cellStyle name="Currency 2 4" xfId="176" xr:uid="{00000000-0005-0000-0000-000056010000}"/>
    <cellStyle name="Currency 2 5" xfId="312" xr:uid="{00000000-0005-0000-0000-000057010000}"/>
    <cellStyle name="Currency 2 5 2" xfId="26128" xr:uid="{00000000-0005-0000-0000-000057010000}"/>
    <cellStyle name="Currency 2 5 3" xfId="41663" xr:uid="{00000000-0005-0000-0000-000057010000}"/>
    <cellStyle name="Currency 2 6" xfId="377" xr:uid="{00000000-0005-0000-0000-000058010000}"/>
    <cellStyle name="Currency 3" xfId="44" xr:uid="{00000000-0005-0000-0000-000059010000}"/>
    <cellStyle name="Currency 3 2" xfId="317" xr:uid="{00000000-0005-0000-0000-00005A010000}"/>
    <cellStyle name="Currency 3 2 2" xfId="26133" xr:uid="{00000000-0005-0000-0000-00005A010000}"/>
    <cellStyle name="Currency 3 2 3" xfId="41667" xr:uid="{00000000-0005-0000-0000-00005A010000}"/>
    <cellStyle name="Currency 3 3" xfId="381" xr:uid="{00000000-0005-0000-0000-00005B010000}"/>
    <cellStyle name="Currency 4" xfId="86" xr:uid="{00000000-0005-0000-0000-00005C010000}"/>
    <cellStyle name="Currency 4 2" xfId="212" xr:uid="{00000000-0005-0000-0000-00005D010000}"/>
    <cellStyle name="Currency 4 2 2" xfId="154" xr:uid="{00000000-0005-0000-0000-00005E010000}"/>
    <cellStyle name="Currency 4 2 2 2" xfId="272" xr:uid="{00000000-0005-0000-0000-00005F010000}"/>
    <cellStyle name="Currency 4 2 2 2 2" xfId="550" xr:uid="{00000000-0005-0000-0000-000060010000}"/>
    <cellStyle name="Currency 4 2 2 2 2 2" xfId="2309" xr:uid="{00000000-0005-0000-0000-000061010000}"/>
    <cellStyle name="Currency 4 2 2 2 2 2 2" xfId="28125" xr:uid="{00000000-0005-0000-0000-000061010000}"/>
    <cellStyle name="Currency 4 2 2 2 2 2 3" xfId="43642" xr:uid="{00000000-0005-0000-0000-000061010000}"/>
    <cellStyle name="Currency 4 2 2 2 2 3" xfId="26366" xr:uid="{00000000-0005-0000-0000-000060010000}"/>
    <cellStyle name="Currency 4 2 2 2 2 4" xfId="41883" xr:uid="{00000000-0005-0000-0000-000060010000}"/>
    <cellStyle name="Currency 4 2 2 2 3" xfId="2308" xr:uid="{00000000-0005-0000-0000-000062010000}"/>
    <cellStyle name="Currency 4 2 2 2 3 2" xfId="28124" xr:uid="{00000000-0005-0000-0000-000062010000}"/>
    <cellStyle name="Currency 4 2 2 2 3 3" xfId="43641" xr:uid="{00000000-0005-0000-0000-000062010000}"/>
    <cellStyle name="Currency 4 2 2 2 4" xfId="26090" xr:uid="{00000000-0005-0000-0000-00005F010000}"/>
    <cellStyle name="Currency 4 2 2 2 5" xfId="41656" xr:uid="{00000000-0005-0000-0000-00005F010000}"/>
    <cellStyle name="Currency 4 2 2 3" xfId="455" xr:uid="{00000000-0005-0000-0000-000063010000}"/>
    <cellStyle name="Currency 4 2 2 3 2" xfId="2310" xr:uid="{00000000-0005-0000-0000-000064010000}"/>
    <cellStyle name="Currency 4 2 2 3 2 2" xfId="28126" xr:uid="{00000000-0005-0000-0000-000064010000}"/>
    <cellStyle name="Currency 4 2 2 3 2 3" xfId="43643" xr:uid="{00000000-0005-0000-0000-000064010000}"/>
    <cellStyle name="Currency 4 2 2 3 3" xfId="26271" xr:uid="{00000000-0005-0000-0000-000063010000}"/>
    <cellStyle name="Currency 4 2 2 3 4" xfId="41791" xr:uid="{00000000-0005-0000-0000-000063010000}"/>
    <cellStyle name="Currency 4 2 2 4" xfId="2307" xr:uid="{00000000-0005-0000-0000-000065010000}"/>
    <cellStyle name="Currency 4 2 2 4 2" xfId="28123" xr:uid="{00000000-0005-0000-0000-000065010000}"/>
    <cellStyle name="Currency 4 2 2 4 3" xfId="43640" xr:uid="{00000000-0005-0000-0000-000065010000}"/>
    <cellStyle name="Currency 4 2 2 5" xfId="25973" xr:uid="{00000000-0005-0000-0000-00005E010000}"/>
    <cellStyle name="Currency 4 2 2 6" xfId="41586" xr:uid="{00000000-0005-0000-0000-00005E010000}"/>
    <cellStyle name="Currency 4 2 3" xfId="492" xr:uid="{00000000-0005-0000-0000-000066010000}"/>
    <cellStyle name="Currency 4 2 3 2" xfId="2311" xr:uid="{00000000-0005-0000-0000-000067010000}"/>
    <cellStyle name="Currency 4 2 3 2 2" xfId="28127" xr:uid="{00000000-0005-0000-0000-000067010000}"/>
    <cellStyle name="Currency 4 2 3 2 3" xfId="43644" xr:uid="{00000000-0005-0000-0000-000067010000}"/>
    <cellStyle name="Currency 4 2 3 3" xfId="26308" xr:uid="{00000000-0005-0000-0000-000066010000}"/>
    <cellStyle name="Currency 4 2 3 4" xfId="41825" xr:uid="{00000000-0005-0000-0000-000066010000}"/>
    <cellStyle name="Currency 4 2 4" xfId="2306" xr:uid="{00000000-0005-0000-0000-000068010000}"/>
    <cellStyle name="Currency 4 2 4 2" xfId="28122" xr:uid="{00000000-0005-0000-0000-000068010000}"/>
    <cellStyle name="Currency 4 2 4 3" xfId="43639" xr:uid="{00000000-0005-0000-0000-000068010000}"/>
    <cellStyle name="Currency 4 2 5" xfId="26030" xr:uid="{00000000-0005-0000-0000-00005D010000}"/>
    <cellStyle name="Currency 4 2 6" xfId="41612" xr:uid="{00000000-0005-0000-0000-00005D010000}"/>
    <cellStyle name="Currency 4 3" xfId="395" xr:uid="{00000000-0005-0000-0000-000069010000}"/>
    <cellStyle name="Currency 4 3 2" xfId="2312" xr:uid="{00000000-0005-0000-0000-00006A010000}"/>
    <cellStyle name="Currency 4 3 2 2" xfId="28128" xr:uid="{00000000-0005-0000-0000-00006A010000}"/>
    <cellStyle name="Currency 4 3 2 3" xfId="43645" xr:uid="{00000000-0005-0000-0000-00006A010000}"/>
    <cellStyle name="Currency 4 3 3" xfId="26211" xr:uid="{00000000-0005-0000-0000-000069010000}"/>
    <cellStyle name="Currency 4 3 4" xfId="41731" xr:uid="{00000000-0005-0000-0000-000069010000}"/>
    <cellStyle name="Currency 4 4" xfId="2305" xr:uid="{00000000-0005-0000-0000-00006B010000}"/>
    <cellStyle name="Currency 4 4 2" xfId="28121" xr:uid="{00000000-0005-0000-0000-00006B010000}"/>
    <cellStyle name="Currency 4 4 3" xfId="43638" xr:uid="{00000000-0005-0000-0000-00006B010000}"/>
    <cellStyle name="Currency 4 5" xfId="25907" xr:uid="{00000000-0005-0000-0000-00005C010000}"/>
    <cellStyle name="Currency 4 6" xfId="41542" xr:uid="{00000000-0005-0000-0000-00005C010000}"/>
    <cellStyle name="Currency 4 7" xfId="153" xr:uid="{00000000-0005-0000-0000-00006C010000}"/>
    <cellStyle name="Currency 4 7 2" xfId="271" xr:uid="{00000000-0005-0000-0000-00006D010000}"/>
    <cellStyle name="Currency 4 7 2 2" xfId="549" xr:uid="{00000000-0005-0000-0000-00006E010000}"/>
    <cellStyle name="Currency 4 7 2 2 2" xfId="2315" xr:uid="{00000000-0005-0000-0000-00006F010000}"/>
    <cellStyle name="Currency 4 7 2 2 2 2" xfId="28131" xr:uid="{00000000-0005-0000-0000-00006F010000}"/>
    <cellStyle name="Currency 4 7 2 2 2 3" xfId="43648" xr:uid="{00000000-0005-0000-0000-00006F010000}"/>
    <cellStyle name="Currency 4 7 2 2 3" xfId="26365" xr:uid="{00000000-0005-0000-0000-00006E010000}"/>
    <cellStyle name="Currency 4 7 2 2 4" xfId="41882" xr:uid="{00000000-0005-0000-0000-00006E010000}"/>
    <cellStyle name="Currency 4 7 2 3" xfId="2314" xr:uid="{00000000-0005-0000-0000-000070010000}"/>
    <cellStyle name="Currency 4 7 2 3 2" xfId="28130" xr:uid="{00000000-0005-0000-0000-000070010000}"/>
    <cellStyle name="Currency 4 7 2 3 3" xfId="43647" xr:uid="{00000000-0005-0000-0000-000070010000}"/>
    <cellStyle name="Currency 4 7 2 4" xfId="26089" xr:uid="{00000000-0005-0000-0000-00006D010000}"/>
    <cellStyle name="Currency 4 7 2 5" xfId="41655" xr:uid="{00000000-0005-0000-0000-00006D010000}"/>
    <cellStyle name="Currency 4 7 3" xfId="454" xr:uid="{00000000-0005-0000-0000-000071010000}"/>
    <cellStyle name="Currency 4 7 3 2" xfId="2316" xr:uid="{00000000-0005-0000-0000-000072010000}"/>
    <cellStyle name="Currency 4 7 3 2 2" xfId="28132" xr:uid="{00000000-0005-0000-0000-000072010000}"/>
    <cellStyle name="Currency 4 7 3 2 3" xfId="43649" xr:uid="{00000000-0005-0000-0000-000072010000}"/>
    <cellStyle name="Currency 4 7 3 3" xfId="26270" xr:uid="{00000000-0005-0000-0000-000071010000}"/>
    <cellStyle name="Currency 4 7 3 4" xfId="41790" xr:uid="{00000000-0005-0000-0000-000071010000}"/>
    <cellStyle name="Currency 4 7 4" xfId="2313" xr:uid="{00000000-0005-0000-0000-000073010000}"/>
    <cellStyle name="Currency 4 7 4 2" xfId="28129" xr:uid="{00000000-0005-0000-0000-000073010000}"/>
    <cellStyle name="Currency 4 7 4 3" xfId="43646" xr:uid="{00000000-0005-0000-0000-000073010000}"/>
    <cellStyle name="Currency 4 7 5" xfId="25972" xr:uid="{00000000-0005-0000-0000-00006C010000}"/>
    <cellStyle name="Currency 4 7 6" xfId="41585" xr:uid="{00000000-0005-0000-0000-00006C010000}"/>
    <cellStyle name="Currency 4 9" xfId="140" xr:uid="{00000000-0005-0000-0000-000074010000}"/>
    <cellStyle name="Currency 4 9 2" xfId="164" xr:uid="{00000000-0005-0000-0000-000075010000}"/>
    <cellStyle name="Currency 4 9 2 2" xfId="280" xr:uid="{00000000-0005-0000-0000-000076010000}"/>
    <cellStyle name="Currency 4 9 2 2 2" xfId="558" xr:uid="{00000000-0005-0000-0000-000077010000}"/>
    <cellStyle name="Currency 4 9 2 2 2 2" xfId="2320" xr:uid="{00000000-0005-0000-0000-000078010000}"/>
    <cellStyle name="Currency 4 9 2 2 2 2 2" xfId="28136" xr:uid="{00000000-0005-0000-0000-000078010000}"/>
    <cellStyle name="Currency 4 9 2 2 2 2 3" xfId="43653" xr:uid="{00000000-0005-0000-0000-000078010000}"/>
    <cellStyle name="Currency 4 9 2 2 2 3" xfId="26374" xr:uid="{00000000-0005-0000-0000-000077010000}"/>
    <cellStyle name="Currency 4 9 2 2 2 4" xfId="41891" xr:uid="{00000000-0005-0000-0000-000077010000}"/>
    <cellStyle name="Currency 4 9 2 2 3" xfId="2319" xr:uid="{00000000-0005-0000-0000-000079010000}"/>
    <cellStyle name="Currency 4 9 2 2 3 2" xfId="28135" xr:uid="{00000000-0005-0000-0000-000079010000}"/>
    <cellStyle name="Currency 4 9 2 2 3 3" xfId="43652" xr:uid="{00000000-0005-0000-0000-000079010000}"/>
    <cellStyle name="Currency 4 9 2 2 4" xfId="26098" xr:uid="{00000000-0005-0000-0000-000076010000}"/>
    <cellStyle name="Currency 4 9 2 2 5" xfId="41661" xr:uid="{00000000-0005-0000-0000-000076010000}"/>
    <cellStyle name="Currency 4 9 2 3" xfId="463" xr:uid="{00000000-0005-0000-0000-00007A010000}"/>
    <cellStyle name="Currency 4 9 2 3 2" xfId="2321" xr:uid="{00000000-0005-0000-0000-00007B010000}"/>
    <cellStyle name="Currency 4 9 2 3 2 2" xfId="28137" xr:uid="{00000000-0005-0000-0000-00007B010000}"/>
    <cellStyle name="Currency 4 9 2 3 2 3" xfId="43654" xr:uid="{00000000-0005-0000-0000-00007B010000}"/>
    <cellStyle name="Currency 4 9 2 3 3" xfId="26279" xr:uid="{00000000-0005-0000-0000-00007A010000}"/>
    <cellStyle name="Currency 4 9 2 3 4" xfId="41797" xr:uid="{00000000-0005-0000-0000-00007A010000}"/>
    <cellStyle name="Currency 4 9 2 4" xfId="2318" xr:uid="{00000000-0005-0000-0000-00007C010000}"/>
    <cellStyle name="Currency 4 9 2 4 2" xfId="28134" xr:uid="{00000000-0005-0000-0000-00007C010000}"/>
    <cellStyle name="Currency 4 9 2 4 3" xfId="43651" xr:uid="{00000000-0005-0000-0000-00007C010000}"/>
    <cellStyle name="Currency 4 9 2 5" xfId="25983" xr:uid="{00000000-0005-0000-0000-000075010000}"/>
    <cellStyle name="Currency 4 9 2 6" xfId="41591" xr:uid="{00000000-0005-0000-0000-000075010000}"/>
    <cellStyle name="Currency 4 9 3" xfId="263" xr:uid="{00000000-0005-0000-0000-00007D010000}"/>
    <cellStyle name="Currency 4 9 3 2" xfId="541" xr:uid="{00000000-0005-0000-0000-00007E010000}"/>
    <cellStyle name="Currency 4 9 3 2 2" xfId="2323" xr:uid="{00000000-0005-0000-0000-00007F010000}"/>
    <cellStyle name="Currency 4 9 3 2 2 2" xfId="28139" xr:uid="{00000000-0005-0000-0000-00007F010000}"/>
    <cellStyle name="Currency 4 9 3 2 2 3" xfId="43656" xr:uid="{00000000-0005-0000-0000-00007F010000}"/>
    <cellStyle name="Currency 4 9 3 2 3" xfId="26357" xr:uid="{00000000-0005-0000-0000-00007E010000}"/>
    <cellStyle name="Currency 4 9 3 2 4" xfId="41874" xr:uid="{00000000-0005-0000-0000-00007E010000}"/>
    <cellStyle name="Currency 4 9 3 3" xfId="2322" xr:uid="{00000000-0005-0000-0000-000080010000}"/>
    <cellStyle name="Currency 4 9 3 3 2" xfId="28138" xr:uid="{00000000-0005-0000-0000-000080010000}"/>
    <cellStyle name="Currency 4 9 3 3 3" xfId="43655" xr:uid="{00000000-0005-0000-0000-000080010000}"/>
    <cellStyle name="Currency 4 9 3 4" xfId="26081" xr:uid="{00000000-0005-0000-0000-00007D010000}"/>
    <cellStyle name="Currency 4 9 3 5" xfId="41648" xr:uid="{00000000-0005-0000-0000-00007D010000}"/>
    <cellStyle name="Currency 4 9 4" xfId="445" xr:uid="{00000000-0005-0000-0000-000081010000}"/>
    <cellStyle name="Currency 4 9 4 2" xfId="2324" xr:uid="{00000000-0005-0000-0000-000082010000}"/>
    <cellStyle name="Currency 4 9 4 2 2" xfId="28140" xr:uid="{00000000-0005-0000-0000-000082010000}"/>
    <cellStyle name="Currency 4 9 4 2 3" xfId="43657" xr:uid="{00000000-0005-0000-0000-000082010000}"/>
    <cellStyle name="Currency 4 9 4 3" xfId="26261" xr:uid="{00000000-0005-0000-0000-000081010000}"/>
    <cellStyle name="Currency 4 9 4 4" xfId="41781" xr:uid="{00000000-0005-0000-0000-000081010000}"/>
    <cellStyle name="Currency 4 9 5" xfId="2317" xr:uid="{00000000-0005-0000-0000-000083010000}"/>
    <cellStyle name="Currency 4 9 5 2" xfId="28133" xr:uid="{00000000-0005-0000-0000-000083010000}"/>
    <cellStyle name="Currency 4 9 5 3" xfId="43650" xr:uid="{00000000-0005-0000-0000-000083010000}"/>
    <cellStyle name="Currency 4 9 6" xfId="25959" xr:uid="{00000000-0005-0000-0000-000074010000}"/>
    <cellStyle name="Currency 4 9 7" xfId="41578" xr:uid="{00000000-0005-0000-0000-000074010000}"/>
    <cellStyle name="Currency 5" xfId="37" xr:uid="{00000000-0005-0000-0000-000084010000}"/>
    <cellStyle name="Currency 5 2" xfId="177" xr:uid="{00000000-0005-0000-0000-000085010000}"/>
    <cellStyle name="Currency 5 3" xfId="320" xr:uid="{00000000-0005-0000-0000-000086010000}"/>
    <cellStyle name="Currency 5 4" xfId="375" xr:uid="{00000000-0005-0000-0000-000087010000}"/>
    <cellStyle name="Currency 6" xfId="41" xr:uid="{00000000-0005-0000-0000-000088010000}"/>
    <cellStyle name="Currency 7" xfId="89" xr:uid="{00000000-0005-0000-0000-000089010000}"/>
    <cellStyle name="Currency 7 10" xfId="136" xr:uid="{00000000-0005-0000-0000-00008A010000}"/>
    <cellStyle name="Currency 7 2" xfId="215" xr:uid="{00000000-0005-0000-0000-00008B010000}"/>
    <cellStyle name="Currency 7 2 2" xfId="495" xr:uid="{00000000-0005-0000-0000-00008C010000}"/>
    <cellStyle name="Currency 7 2 2 2" xfId="2327" xr:uid="{00000000-0005-0000-0000-00008D010000}"/>
    <cellStyle name="Currency 7 2 2 2 2" xfId="28143" xr:uid="{00000000-0005-0000-0000-00008D010000}"/>
    <cellStyle name="Currency 7 2 2 2 3" xfId="43660" xr:uid="{00000000-0005-0000-0000-00008D010000}"/>
    <cellStyle name="Currency 7 2 2 3" xfId="26311" xr:uid="{00000000-0005-0000-0000-00008C010000}"/>
    <cellStyle name="Currency 7 2 2 4" xfId="41828" xr:uid="{00000000-0005-0000-0000-00008C010000}"/>
    <cellStyle name="Currency 7 2 3" xfId="2326" xr:uid="{00000000-0005-0000-0000-00008E010000}"/>
    <cellStyle name="Currency 7 2 3 2" xfId="28142" xr:uid="{00000000-0005-0000-0000-00008E010000}"/>
    <cellStyle name="Currency 7 2 3 3" xfId="43659" xr:uid="{00000000-0005-0000-0000-00008E010000}"/>
    <cellStyle name="Currency 7 2 4" xfId="26033" xr:uid="{00000000-0005-0000-0000-00008B010000}"/>
    <cellStyle name="Currency 7 2 5" xfId="41615" xr:uid="{00000000-0005-0000-0000-00008B010000}"/>
    <cellStyle name="Currency 7 3" xfId="398" xr:uid="{00000000-0005-0000-0000-00008F010000}"/>
    <cellStyle name="Currency 7 3 2" xfId="2328" xr:uid="{00000000-0005-0000-0000-000090010000}"/>
    <cellStyle name="Currency 7 3 2 2" xfId="28144" xr:uid="{00000000-0005-0000-0000-000090010000}"/>
    <cellStyle name="Currency 7 3 2 3" xfId="43661" xr:uid="{00000000-0005-0000-0000-000090010000}"/>
    <cellStyle name="Currency 7 3 3" xfId="26214" xr:uid="{00000000-0005-0000-0000-00008F010000}"/>
    <cellStyle name="Currency 7 3 4" xfId="41734" xr:uid="{00000000-0005-0000-0000-00008F010000}"/>
    <cellStyle name="Currency 7 4" xfId="2325" xr:uid="{00000000-0005-0000-0000-000091010000}"/>
    <cellStyle name="Currency 7 4 2" xfId="28141" xr:uid="{00000000-0005-0000-0000-000091010000}"/>
    <cellStyle name="Currency 7 4 3" xfId="43658" xr:uid="{00000000-0005-0000-0000-000091010000}"/>
    <cellStyle name="Currency 7 5" xfId="25910" xr:uid="{00000000-0005-0000-0000-000089010000}"/>
    <cellStyle name="Currency 7 6" xfId="41545" xr:uid="{00000000-0005-0000-0000-000089010000}"/>
    <cellStyle name="Currency 8" xfId="104" xr:uid="{00000000-0005-0000-0000-000092010000}"/>
    <cellStyle name="Currency 8 2" xfId="230" xr:uid="{00000000-0005-0000-0000-000093010000}"/>
    <cellStyle name="Currency 8 2 2" xfId="510" xr:uid="{00000000-0005-0000-0000-000094010000}"/>
    <cellStyle name="Currency 8 2 2 2" xfId="2331" xr:uid="{00000000-0005-0000-0000-000095010000}"/>
    <cellStyle name="Currency 8 2 2 2 2" xfId="28147" xr:uid="{00000000-0005-0000-0000-000095010000}"/>
    <cellStyle name="Currency 8 2 2 2 3" xfId="43664" xr:uid="{00000000-0005-0000-0000-000095010000}"/>
    <cellStyle name="Currency 8 2 2 3" xfId="26326" xr:uid="{00000000-0005-0000-0000-000094010000}"/>
    <cellStyle name="Currency 8 2 2 4" xfId="41843" xr:uid="{00000000-0005-0000-0000-000094010000}"/>
    <cellStyle name="Currency 8 2 3" xfId="2330" xr:uid="{00000000-0005-0000-0000-000096010000}"/>
    <cellStyle name="Currency 8 2 3 2" xfId="28146" xr:uid="{00000000-0005-0000-0000-000096010000}"/>
    <cellStyle name="Currency 8 2 3 3" xfId="43663" xr:uid="{00000000-0005-0000-0000-000096010000}"/>
    <cellStyle name="Currency 8 2 4" xfId="26048" xr:uid="{00000000-0005-0000-0000-000093010000}"/>
    <cellStyle name="Currency 8 2 5" xfId="41630" xr:uid="{00000000-0005-0000-0000-000093010000}"/>
    <cellStyle name="Currency 8 3" xfId="413" xr:uid="{00000000-0005-0000-0000-000097010000}"/>
    <cellStyle name="Currency 8 3 2" xfId="2332" xr:uid="{00000000-0005-0000-0000-000098010000}"/>
    <cellStyle name="Currency 8 3 2 2" xfId="28148" xr:uid="{00000000-0005-0000-0000-000098010000}"/>
    <cellStyle name="Currency 8 3 2 3" xfId="43665" xr:uid="{00000000-0005-0000-0000-000098010000}"/>
    <cellStyle name="Currency 8 3 3" xfId="26229" xr:uid="{00000000-0005-0000-0000-000097010000}"/>
    <cellStyle name="Currency 8 3 4" xfId="41749" xr:uid="{00000000-0005-0000-0000-000097010000}"/>
    <cellStyle name="Currency 8 4" xfId="134" xr:uid="{00000000-0005-0000-0000-000099010000}"/>
    <cellStyle name="Currency 8 4 2" xfId="259" xr:uid="{00000000-0005-0000-0000-00009A010000}"/>
    <cellStyle name="Currency 8 5" xfId="157" xr:uid="{00000000-0005-0000-0000-00009B010000}"/>
    <cellStyle name="Currency 8 6" xfId="2329" xr:uid="{00000000-0005-0000-0000-00009C010000}"/>
    <cellStyle name="Currency 8 6 2" xfId="28145" xr:uid="{00000000-0005-0000-0000-00009C010000}"/>
    <cellStyle name="Currency 8 6 3" xfId="43662" xr:uid="{00000000-0005-0000-0000-00009C010000}"/>
    <cellStyle name="Currency 8 7" xfId="25925" xr:uid="{00000000-0005-0000-0000-000092010000}"/>
    <cellStyle name="Currency 8 8" xfId="41560" xr:uid="{00000000-0005-0000-0000-000092010000}"/>
    <cellStyle name="Currency 9" xfId="131" xr:uid="{00000000-0005-0000-0000-00009D010000}"/>
    <cellStyle name="Currency 9 2" xfId="142" xr:uid="{00000000-0005-0000-0000-00009E010000}"/>
    <cellStyle name="Explanatory Text" xfId="15" builtinId="53" customBuiltin="1"/>
    <cellStyle name="Followed Hyperlink 10" xfId="32049" hidden="1" xr:uid="{00000000-0005-0000-0000-0000F0010000}"/>
    <cellStyle name="Followed Hyperlink 10" xfId="37071" hidden="1" xr:uid="{00000000-0005-0000-0000-0000E0010000}"/>
    <cellStyle name="Followed Hyperlink 10" xfId="30380" hidden="1" xr:uid="{00000000-0005-0000-0000-0000F0010000}"/>
    <cellStyle name="Followed Hyperlink 10" xfId="35464" hidden="1" xr:uid="{00000000-0005-0000-0000-0000E0010000}"/>
    <cellStyle name="Followed Hyperlink 10" xfId="32040" hidden="1" xr:uid="{00000000-0005-0000-0000-0000DC010000}"/>
    <cellStyle name="Followed Hyperlink 10" xfId="28303" hidden="1" xr:uid="{00000000-0005-0000-0000-0000F0010000}"/>
    <cellStyle name="Followed Hyperlink 10" xfId="32023" hidden="1" xr:uid="{00000000-0005-0000-0000-0000EC010000}"/>
    <cellStyle name="Followed Hyperlink 10" xfId="32168" hidden="1" xr:uid="{00000000-0005-0000-0000-0000E0010000}"/>
    <cellStyle name="Followed Hyperlink 10" xfId="28333" hidden="1" xr:uid="{00000000-0005-0000-0000-0000DC010000}"/>
    <cellStyle name="Followed Hyperlink 10" xfId="30513" hidden="1" xr:uid="{00000000-0005-0000-0000-0000E4010000}"/>
    <cellStyle name="Followed Hyperlink 10" xfId="30500" hidden="1" xr:uid="{00000000-0005-0000-0000-0000E0010000}"/>
    <cellStyle name="Followed Hyperlink 10" xfId="29599" hidden="1" xr:uid="{00000000-0005-0000-0000-0000F4010000}"/>
    <cellStyle name="Followed Hyperlink 10" xfId="30370" hidden="1" xr:uid="{00000000-0005-0000-0000-0000E8010000}"/>
    <cellStyle name="Followed Hyperlink 10" xfId="44197" hidden="1" xr:uid="{00000000-0005-0000-0000-0000E1010000}"/>
    <cellStyle name="Followed Hyperlink 10" xfId="44284" hidden="1" xr:uid="{00000000-0005-0000-0000-0000E2010000}"/>
    <cellStyle name="Followed Hyperlink 10" xfId="44634" hidden="1" xr:uid="{00000000-0005-0000-0000-0000E9010000}"/>
    <cellStyle name="Followed Hyperlink 10" xfId="44743" hidden="1" xr:uid="{00000000-0005-0000-0000-0000EB010000}"/>
    <cellStyle name="Followed Hyperlink 10" xfId="45144" hidden="1" xr:uid="{00000000-0005-0000-0000-0000F2010000}"/>
    <cellStyle name="Followed Hyperlink 10" xfId="45263" hidden="1" xr:uid="{00000000-0005-0000-0000-0000F5010000}"/>
    <cellStyle name="Followed Hyperlink 10" xfId="44841" hidden="1" xr:uid="{00000000-0005-0000-0000-0000F4010000}"/>
    <cellStyle name="Followed Hyperlink 10" xfId="43779" hidden="1" xr:uid="{00000000-0005-0000-0000-0000F0010000}"/>
    <cellStyle name="Followed Hyperlink 10" xfId="43805" hidden="1" xr:uid="{00000000-0005-0000-0000-0000DC010000}"/>
    <cellStyle name="Followed Hyperlink 10" xfId="42687" hidden="1" xr:uid="{00000000-0005-0000-0000-0000E9010000}"/>
    <cellStyle name="Followed Hyperlink 10" xfId="42796" hidden="1" xr:uid="{00000000-0005-0000-0000-0000EB010000}"/>
    <cellStyle name="Followed Hyperlink 10" xfId="43110" hidden="1" xr:uid="{00000000-0005-0000-0000-0000F1010000}"/>
    <cellStyle name="Followed Hyperlink 10" xfId="43316" hidden="1" xr:uid="{00000000-0005-0000-0000-0000F5010000}"/>
    <cellStyle name="Followed Hyperlink 10" xfId="43403" hidden="1" xr:uid="{00000000-0005-0000-0000-0000F6010000}"/>
    <cellStyle name="Followed Hyperlink 10" xfId="42359" hidden="1" xr:uid="{00000000-0005-0000-0000-0000E3010000}"/>
    <cellStyle name="Followed Hyperlink 10" xfId="42471" hidden="1" xr:uid="{00000000-0005-0000-0000-0000E5010000}"/>
    <cellStyle name="Followed Hyperlink 10" xfId="41438" hidden="1" xr:uid="{00000000-0005-0000-0000-0000F6010000}"/>
    <cellStyle name="Followed Hyperlink 10" xfId="41351" hidden="1" xr:uid="{00000000-0005-0000-0000-0000F5010000}"/>
    <cellStyle name="Followed Hyperlink 10" xfId="41232" hidden="1" xr:uid="{00000000-0005-0000-0000-0000F2010000}"/>
    <cellStyle name="Followed Hyperlink 10" xfId="42558" hidden="1" xr:uid="{00000000-0005-0000-0000-0000E6010000}"/>
    <cellStyle name="Followed Hyperlink 10" xfId="42774" hidden="1" xr:uid="{00000000-0005-0000-0000-0000EA010000}"/>
    <cellStyle name="Followed Hyperlink 10" xfId="44071" hidden="1" xr:uid="{00000000-0005-0000-0000-0000E0010000}"/>
    <cellStyle name="Followed Hyperlink 10" xfId="45372" hidden="1" xr:uid="{00000000-0005-0000-0000-0000F7010000}"/>
    <cellStyle name="Followed Hyperlink 10" xfId="44527" hidden="1" xr:uid="{00000000-0005-0000-0000-0000E7010000}"/>
    <cellStyle name="Followed Hyperlink 10" xfId="43993" hidden="1" xr:uid="{00000000-0005-0000-0000-0000DF010000}"/>
    <cellStyle name="Followed Hyperlink 10" xfId="26104" hidden="1" xr:uid="{00000000-0005-0000-0000-0000E8010000}"/>
    <cellStyle name="Followed Hyperlink 10" xfId="33836" hidden="1" xr:uid="{00000000-0005-0000-0000-0000E4010000}"/>
    <cellStyle name="Followed Hyperlink 10" xfId="32039" hidden="1" xr:uid="{00000000-0005-0000-0000-0000E8010000}"/>
    <cellStyle name="Followed Hyperlink 10" xfId="37084" hidden="1" xr:uid="{00000000-0005-0000-0000-0000E4010000}"/>
    <cellStyle name="Followed Hyperlink 10" xfId="36982" hidden="1" xr:uid="{00000000-0005-0000-0000-0000DC010000}"/>
    <cellStyle name="Followed Hyperlink 10" xfId="28475" hidden="1" xr:uid="{00000000-0005-0000-0000-0000DC010000}"/>
    <cellStyle name="Followed Hyperlink 10" xfId="31486" hidden="1" xr:uid="{00000000-0005-0000-0000-0000F1010000}"/>
    <cellStyle name="Followed Hyperlink 10" xfId="33447" hidden="1" xr:uid="{00000000-0005-0000-0000-0000F6010000}"/>
    <cellStyle name="Followed Hyperlink 10" xfId="32840" hidden="1" xr:uid="{00000000-0005-0000-0000-0000EB010000}"/>
    <cellStyle name="Followed Hyperlink 10" xfId="32515" hidden="1" xr:uid="{00000000-0005-0000-0000-0000E5010000}"/>
    <cellStyle name="Followed Hyperlink 10" xfId="31063" hidden="1" xr:uid="{00000000-0005-0000-0000-0000E9010000}"/>
    <cellStyle name="Followed Hyperlink 10" xfId="40032" hidden="1" xr:uid="{00000000-0005-0000-0000-0000DE010000}"/>
    <cellStyle name="Followed Hyperlink 10" xfId="43425" hidden="1" xr:uid="{00000000-0005-0000-0000-0000F7010000}"/>
    <cellStyle name="Followed Hyperlink 10" xfId="26620" hidden="1" xr:uid="{00000000-0005-0000-0000-0000E4010000}"/>
    <cellStyle name="Followed Hyperlink 10" xfId="12920" hidden="1" xr:uid="{00000000-0005-0000-0000-0000DD010000}"/>
    <cellStyle name="Followed Hyperlink 10" xfId="13393" hidden="1" xr:uid="{00000000-0005-0000-0000-0000E3010000}"/>
    <cellStyle name="Followed Hyperlink 10" xfId="12134" hidden="1" xr:uid="{00000000-0005-0000-0000-0000EA010000}"/>
    <cellStyle name="Followed Hyperlink 10" xfId="11719" hidden="1" xr:uid="{00000000-0005-0000-0000-0000E3010000}"/>
    <cellStyle name="Followed Hyperlink 10" xfId="11088" hidden="1" xr:uid="{00000000-0005-0000-0000-0000F6010000}"/>
    <cellStyle name="Followed Hyperlink 10" xfId="26607" hidden="1" xr:uid="{00000000-0005-0000-0000-0000E0010000}"/>
    <cellStyle name="Followed Hyperlink 10" xfId="34257" hidden="1" xr:uid="{00000000-0005-0000-0000-0000E6010000}"/>
    <cellStyle name="Followed Hyperlink 10" xfId="30847" hidden="1" xr:uid="{00000000-0005-0000-0000-0000E5010000}"/>
    <cellStyle name="Followed Hyperlink 10" xfId="32943" hidden="1" xr:uid="{00000000-0005-0000-0000-0000ED010000}"/>
    <cellStyle name="Followed Hyperlink 10" xfId="35477" hidden="1" xr:uid="{00000000-0005-0000-0000-0000E4010000}"/>
    <cellStyle name="Followed Hyperlink 10" xfId="9410" hidden="1" xr:uid="{00000000-0005-0000-0000-0000F6010000}"/>
    <cellStyle name="Followed Hyperlink 10" xfId="2623" hidden="1" xr:uid="{00000000-0005-0000-0000-0000E8010000}"/>
    <cellStyle name="Followed Hyperlink 10" xfId="4648" hidden="1" xr:uid="{00000000-0005-0000-0000-0000F0010000}"/>
    <cellStyle name="Followed Hyperlink 10" xfId="10459" hidden="1" xr:uid="{00000000-0005-0000-0000-0000EA010000}"/>
    <cellStyle name="Followed Hyperlink 10" xfId="9323" hidden="1" xr:uid="{00000000-0005-0000-0000-0000F5010000}"/>
    <cellStyle name="Followed Hyperlink 10" xfId="9015" hidden="1" xr:uid="{00000000-0005-0000-0000-0000EF010000}"/>
    <cellStyle name="Followed Hyperlink 10" xfId="8565" hidden="1" xr:uid="{00000000-0005-0000-0000-0000E6010000}"/>
    <cellStyle name="Followed Hyperlink 10" xfId="45350" hidden="1" xr:uid="{00000000-0005-0000-0000-0000F6010000}"/>
    <cellStyle name="Followed Hyperlink 10" xfId="39410" hidden="1" xr:uid="{00000000-0005-0000-0000-0000F4010000}"/>
    <cellStyle name="Followed Hyperlink 10" xfId="33687" hidden="1" xr:uid="{00000000-0005-0000-0000-0000EC010000}"/>
    <cellStyle name="Followed Hyperlink 10" xfId="16295" hidden="1" xr:uid="{00000000-0005-0000-0000-0000F0010000}"/>
    <cellStyle name="Followed Hyperlink 10" xfId="11338" hidden="1" xr:uid="{00000000-0005-0000-0000-0000EC010000}"/>
    <cellStyle name="Followed Hyperlink 10" xfId="13592" hidden="1" xr:uid="{00000000-0005-0000-0000-0000E6010000}"/>
    <cellStyle name="Followed Hyperlink 10" xfId="33241" hidden="1" xr:uid="{00000000-0005-0000-0000-0000F2010000}"/>
    <cellStyle name="Followed Hyperlink 10" xfId="34598" hidden="1" xr:uid="{00000000-0005-0000-0000-0000ED010000}"/>
    <cellStyle name="Followed Hyperlink 10" xfId="36326" hidden="1" xr:uid="{00000000-0005-0000-0000-0000EE010000}"/>
    <cellStyle name="Followed Hyperlink 10" xfId="28729" hidden="1" xr:uid="{00000000-0005-0000-0000-0000DE010000}"/>
    <cellStyle name="Followed Hyperlink 10" xfId="30021" hidden="1" xr:uid="{00000000-0005-0000-0000-0000F5010000}"/>
    <cellStyle name="Followed Hyperlink 10" xfId="24269" hidden="1" xr:uid="{00000000-0005-0000-0000-0000F7010000}"/>
    <cellStyle name="Followed Hyperlink 10" xfId="25159" hidden="1" xr:uid="{00000000-0005-0000-0000-0000EB010000}"/>
    <cellStyle name="Followed Hyperlink 10" xfId="24834" hidden="1" xr:uid="{00000000-0005-0000-0000-0000E5010000}"/>
    <cellStyle name="Followed Hyperlink 10" xfId="26954" hidden="1" xr:uid="{00000000-0005-0000-0000-0000E5010000}"/>
    <cellStyle name="Followed Hyperlink 10" xfId="25473" hidden="1" xr:uid="{00000000-0005-0000-0000-0000F1010000}"/>
    <cellStyle name="Followed Hyperlink 10" xfId="30130" hidden="1" xr:uid="{00000000-0005-0000-0000-0000F7010000}"/>
    <cellStyle name="Followed Hyperlink 10" xfId="29691" hidden="1" xr:uid="{00000000-0005-0000-0000-0000EE010000}"/>
    <cellStyle name="Followed Hyperlink 10" xfId="28642" hidden="1" xr:uid="{00000000-0005-0000-0000-0000DD010000}"/>
    <cellStyle name="Followed Hyperlink 10" xfId="20562" hidden="1" xr:uid="{00000000-0005-0000-0000-0000F4010000}"/>
    <cellStyle name="Followed Hyperlink 10" xfId="16360" hidden="1" xr:uid="{00000000-0005-0000-0000-0000DC010000}"/>
    <cellStyle name="Followed Hyperlink 10" xfId="9686" hidden="1" xr:uid="{00000000-0005-0000-0000-0000F0010000}"/>
    <cellStyle name="Followed Hyperlink 10" xfId="11354" hidden="1" xr:uid="{00000000-0005-0000-0000-0000E8010000}"/>
    <cellStyle name="Followed Hyperlink 10" xfId="13012" hidden="1" xr:uid="{00000000-0005-0000-0000-0000EC010000}"/>
    <cellStyle name="Followed Hyperlink 10" xfId="9678" hidden="1" xr:uid="{00000000-0005-0000-0000-0000DC010000}"/>
    <cellStyle name="Followed Hyperlink 10" xfId="11484" hidden="1" xr:uid="{00000000-0005-0000-0000-0000E0010000}"/>
    <cellStyle name="Followed Hyperlink 10" xfId="5844" hidden="1" xr:uid="{00000000-0005-0000-0000-0000F2010000}"/>
    <cellStyle name="Followed Hyperlink 10" xfId="6072" hidden="1" xr:uid="{00000000-0005-0000-0000-0000F7010000}"/>
    <cellStyle name="Followed Hyperlink 10" xfId="2540" hidden="1" xr:uid="{00000000-0005-0000-0000-0000DF010000}"/>
    <cellStyle name="Followed Hyperlink 10" xfId="6451" hidden="1" xr:uid="{00000000-0005-0000-0000-0000E0010000}"/>
    <cellStyle name="Followed Hyperlink 10" xfId="6907" hidden="1" xr:uid="{00000000-0005-0000-0000-0000E7010000}"/>
    <cellStyle name="Followed Hyperlink 10" xfId="2587" hidden="1" xr:uid="{00000000-0005-0000-0000-0000E8010000}"/>
    <cellStyle name="Followed Hyperlink 10" xfId="6301" hidden="1" xr:uid="{00000000-0005-0000-0000-0000EC010000}"/>
    <cellStyle name="Followed Hyperlink 10" xfId="2446" hidden="1" xr:uid="{00000000-0005-0000-0000-0000F0010000}"/>
    <cellStyle name="Followed Hyperlink 10" xfId="7437" hidden="1" xr:uid="{00000000-0005-0000-0000-0000F1010000}"/>
    <cellStyle name="Followed Hyperlink 10" xfId="4639" hidden="1" xr:uid="{00000000-0005-0000-0000-0000DC010000}"/>
    <cellStyle name="Followed Hyperlink 10" xfId="7843" hidden="1" xr:uid="{00000000-0005-0000-0000-0000DE010000}"/>
    <cellStyle name="Followed Hyperlink 10" xfId="7546" hidden="1" xr:uid="{00000000-0005-0000-0000-0000F3010000}"/>
    <cellStyle name="Followed Hyperlink 10" xfId="2588" hidden="1" xr:uid="{00000000-0005-0000-0000-0000DC010000}"/>
    <cellStyle name="Followed Hyperlink 10" xfId="20676" hidden="1" xr:uid="{00000000-0005-0000-0000-0000EF010000}"/>
    <cellStyle name="Followed Hyperlink 10" xfId="17260" hidden="1" xr:uid="{00000000-0005-0000-0000-0000ED010000}"/>
    <cellStyle name="Followed Hyperlink 10" xfId="17369" hidden="1" xr:uid="{00000000-0005-0000-0000-0000EF010000}"/>
    <cellStyle name="Followed Hyperlink 10" xfId="17677" hidden="1" xr:uid="{00000000-0005-0000-0000-0000F5010000}"/>
    <cellStyle name="Followed Hyperlink 10" xfId="17764" hidden="1" xr:uid="{00000000-0005-0000-0000-0000F6010000}"/>
    <cellStyle name="Followed Hyperlink 10" xfId="11318" hidden="1" xr:uid="{00000000-0005-0000-0000-0000DE010000}"/>
    <cellStyle name="Followed Hyperlink 10" xfId="8257" hidden="1" xr:uid="{00000000-0005-0000-0000-0000E1010000}"/>
    <cellStyle name="Followed Hyperlink 10" xfId="7123" hidden="1" xr:uid="{00000000-0005-0000-0000-0000EB010000}"/>
    <cellStyle name="Followed Hyperlink 10" xfId="5541" hidden="1" xr:uid="{00000000-0005-0000-0000-0000F4010000}"/>
    <cellStyle name="Followed Hyperlink 10" xfId="30713" hidden="1" xr:uid="{00000000-0005-0000-0000-0000E2010000}"/>
    <cellStyle name="Followed Hyperlink 10" xfId="26420" hidden="1" xr:uid="{00000000-0005-0000-0000-0000DD010000}"/>
    <cellStyle name="Followed Hyperlink 10" xfId="45057" hidden="1" xr:uid="{00000000-0005-0000-0000-0000F1010000}"/>
    <cellStyle name="Followed Hyperlink 10" xfId="6464" hidden="1" xr:uid="{00000000-0005-0000-0000-0000E4010000}"/>
    <cellStyle name="Followed Hyperlink 10" xfId="37197" hidden="1" xr:uid="{00000000-0005-0000-0000-0000E1010000}"/>
    <cellStyle name="Followed Hyperlink 10" xfId="12785" hidden="1" xr:uid="{00000000-0005-0000-0000-0000F7010000}"/>
    <cellStyle name="Followed Hyperlink 10" xfId="40929" hidden="1" xr:uid="{00000000-0005-0000-0000-0000F4010000}"/>
    <cellStyle name="Followed Hyperlink 10" xfId="28399" hidden="1" xr:uid="{00000000-0005-0000-0000-0000F0010000}"/>
    <cellStyle name="Followed Hyperlink 10" xfId="42024" hidden="1" xr:uid="{00000000-0005-0000-0000-0000DE010000}"/>
    <cellStyle name="Followed Hyperlink 10" xfId="41700" hidden="1" xr:uid="{00000000-0005-0000-0000-0000F0010000}"/>
    <cellStyle name="Followed Hyperlink 10" xfId="44846" hidden="1" xr:uid="{00000000-0005-0000-0000-0000ED010000}"/>
    <cellStyle name="Followed Hyperlink 10" xfId="28415" hidden="1" xr:uid="{00000000-0005-0000-0000-0000EC010000}"/>
    <cellStyle name="Followed Hyperlink 10" xfId="33702" hidden="1" xr:uid="{00000000-0005-0000-0000-0000E8010000}"/>
    <cellStyle name="Followed Hyperlink 10" xfId="35360" hidden="1" xr:uid="{00000000-0005-0000-0000-0000F0010000}"/>
    <cellStyle name="Followed Hyperlink 10" xfId="34170" hidden="1" xr:uid="{00000000-0005-0000-0000-0000E5010000}"/>
    <cellStyle name="Followed Hyperlink 10" xfId="31595" hidden="1" xr:uid="{00000000-0005-0000-0000-0000F3010000}"/>
    <cellStyle name="Followed Hyperlink 10" xfId="41254" hidden="1" xr:uid="{00000000-0005-0000-0000-0000F3010000}"/>
    <cellStyle name="Followed Hyperlink 10" xfId="24487" hidden="1" xr:uid="{00000000-0005-0000-0000-0000E0010000}"/>
    <cellStyle name="Followed Hyperlink 10" xfId="40113" hidden="1" xr:uid="{00000000-0005-0000-0000-0000EC010000}"/>
    <cellStyle name="Followed Hyperlink 10" xfId="42124" hidden="1" xr:uid="{00000000-0005-0000-0000-0000E0010000}"/>
    <cellStyle name="Followed Hyperlink 10" xfId="42894" hidden="1" xr:uid="{00000000-0005-0000-0000-0000F4010000}"/>
    <cellStyle name="Followed Hyperlink 10" xfId="44721" hidden="1" xr:uid="{00000000-0005-0000-0000-0000EA010000}"/>
    <cellStyle name="Followed Hyperlink 10" xfId="44306" hidden="1" xr:uid="{00000000-0005-0000-0000-0000E3010000}"/>
    <cellStyle name="Followed Hyperlink 10" xfId="43219" hidden="1" xr:uid="{00000000-0005-0000-0000-0000F3010000}"/>
    <cellStyle name="Followed Hyperlink 10" xfId="42250" hidden="1" xr:uid="{00000000-0005-0000-0000-0000E1010000}"/>
    <cellStyle name="Followed Hyperlink 10" xfId="41145" hidden="1" xr:uid="{00000000-0005-0000-0000-0000F1010000}"/>
    <cellStyle name="Followed Hyperlink 10" xfId="8144" hidden="1" xr:uid="{00000000-0005-0000-0000-0000E4010000}"/>
    <cellStyle name="Followed Hyperlink 10" xfId="8694" hidden="1" xr:uid="{00000000-0005-0000-0000-0000E9010000}"/>
    <cellStyle name="Followed Hyperlink 10" xfId="8803" hidden="1" xr:uid="{00000000-0005-0000-0000-0000EB010000}"/>
    <cellStyle name="Followed Hyperlink 10" xfId="9117" hidden="1" xr:uid="{00000000-0005-0000-0000-0000F1010000}"/>
    <cellStyle name="Followed Hyperlink 10" xfId="9226" hidden="1" xr:uid="{00000000-0005-0000-0000-0000F3010000}"/>
    <cellStyle name="Followed Hyperlink 10" xfId="9432" hidden="1" xr:uid="{00000000-0005-0000-0000-0000F7010000}"/>
    <cellStyle name="Followed Hyperlink 10" xfId="4710" hidden="1" xr:uid="{00000000-0005-0000-0000-0000DF010000}"/>
    <cellStyle name="Followed Hyperlink 10" xfId="10044" hidden="1" xr:uid="{00000000-0005-0000-0000-0000E3010000}"/>
    <cellStyle name="Followed Hyperlink 10" xfId="9822" hidden="1" xr:uid="{00000000-0005-0000-0000-0000E4010000}"/>
    <cellStyle name="Followed Hyperlink 10" xfId="10243" hidden="1" xr:uid="{00000000-0005-0000-0000-0000E6010000}"/>
    <cellStyle name="Followed Hyperlink 10" xfId="10584" hidden="1" xr:uid="{00000000-0005-0000-0000-0000ED010000}"/>
    <cellStyle name="Followed Hyperlink 10" xfId="10693" hidden="1" xr:uid="{00000000-0005-0000-0000-0000EF010000}"/>
    <cellStyle name="Followed Hyperlink 10" xfId="10795" hidden="1" xr:uid="{00000000-0005-0000-0000-0000F1010000}"/>
    <cellStyle name="Followed Hyperlink 10" xfId="7221" hidden="1" xr:uid="{00000000-0005-0000-0000-0000F4010000}"/>
    <cellStyle name="Followed Hyperlink 10" xfId="3526" hidden="1" xr:uid="{00000000-0005-0000-0000-0000E6010000}"/>
    <cellStyle name="Followed Hyperlink 10" xfId="3548" hidden="1" xr:uid="{00000000-0005-0000-0000-0000E7010000}"/>
    <cellStyle name="Followed Hyperlink 10" xfId="3954" hidden="1" xr:uid="{00000000-0005-0000-0000-0000EE010000}"/>
    <cellStyle name="Followed Hyperlink 10" xfId="3976" hidden="1" xr:uid="{00000000-0005-0000-0000-0000EF010000}"/>
    <cellStyle name="Followed Hyperlink 10" xfId="2672" hidden="1" xr:uid="{00000000-0005-0000-0000-0000EC010000}"/>
    <cellStyle name="Followed Hyperlink 10" xfId="10265" hidden="1" xr:uid="{00000000-0005-0000-0000-0000E7010000}"/>
    <cellStyle name="Followed Hyperlink 10" xfId="8781" hidden="1" xr:uid="{00000000-0005-0000-0000-0000EA010000}"/>
    <cellStyle name="Followed Hyperlink 10" xfId="42580" hidden="1" xr:uid="{00000000-0005-0000-0000-0000E7010000}"/>
    <cellStyle name="Followed Hyperlink 10" xfId="26251" hidden="1" xr:uid="{00000000-0005-0000-0000-0000DC010000}"/>
    <cellStyle name="Followed Hyperlink 10" xfId="12763" hidden="1" xr:uid="{00000000-0005-0000-0000-0000F6010000}"/>
    <cellStyle name="Followed Hyperlink 10" xfId="42337" hidden="1" xr:uid="{00000000-0005-0000-0000-0000E2010000}"/>
    <cellStyle name="Followed Hyperlink 10" xfId="30221" hidden="1" xr:uid="{00000000-0005-0000-0000-0000DE010000}"/>
    <cellStyle name="Followed Hyperlink 10" xfId="24404" hidden="1" xr:uid="{00000000-0005-0000-0000-0000DD010000}"/>
    <cellStyle name="Followed Hyperlink 10" xfId="24613" hidden="1" xr:uid="{00000000-0005-0000-0000-0000E1010000}"/>
    <cellStyle name="Followed Hyperlink 10" xfId="29902" hidden="1" xr:uid="{00000000-0005-0000-0000-0000F2010000}"/>
    <cellStyle name="Followed Hyperlink 10" xfId="29042" hidden="1" xr:uid="{00000000-0005-0000-0000-0000E2010000}"/>
    <cellStyle name="Followed Hyperlink 10" xfId="27593" hidden="1" xr:uid="{00000000-0005-0000-0000-0000F1010000}"/>
    <cellStyle name="Followed Hyperlink 10" xfId="36114" hidden="1" xr:uid="{00000000-0005-0000-0000-0000EA010000}"/>
    <cellStyle name="Followed Hyperlink 10" xfId="35102" hidden="1" xr:uid="{00000000-0005-0000-0000-0000F6010000}"/>
    <cellStyle name="Followed Hyperlink 10" xfId="27377" hidden="1" xr:uid="{00000000-0005-0000-0000-0000F4010000}"/>
    <cellStyle name="Followed Hyperlink 10" xfId="26138" hidden="1" xr:uid="{00000000-0005-0000-0000-0000E8010000}"/>
    <cellStyle name="Followed Hyperlink 10" xfId="25257" hidden="1" xr:uid="{00000000-0005-0000-0000-0000F4010000}"/>
    <cellStyle name="Followed Hyperlink 10" xfId="19688" hidden="1" xr:uid="{00000000-0005-0000-0000-0000F0010000}"/>
    <cellStyle name="Followed Hyperlink 10" xfId="23738" hidden="1" xr:uid="{00000000-0005-0000-0000-0000F4010000}"/>
    <cellStyle name="Followed Hyperlink 10" xfId="11001" hidden="1" xr:uid="{00000000-0005-0000-0000-0000F5010000}"/>
    <cellStyle name="Followed Hyperlink 10" xfId="11110" hidden="1" xr:uid="{00000000-0005-0000-0000-0000F7010000}"/>
    <cellStyle name="Followed Hyperlink 10" xfId="6390" hidden="1" xr:uid="{00000000-0005-0000-0000-0000DF010000}"/>
    <cellStyle name="Followed Hyperlink 10" xfId="11497" hidden="1" xr:uid="{00000000-0005-0000-0000-0000E4010000}"/>
    <cellStyle name="Followed Hyperlink 10" xfId="11831" hidden="1" xr:uid="{00000000-0005-0000-0000-0000E5010000}"/>
    <cellStyle name="Followed Hyperlink 10" xfId="12156" hidden="1" xr:uid="{00000000-0005-0000-0000-0000EB010000}"/>
    <cellStyle name="Followed Hyperlink 10" xfId="12259" hidden="1" xr:uid="{00000000-0005-0000-0000-0000ED010000}"/>
    <cellStyle name="Followed Hyperlink 10" xfId="12346" hidden="1" xr:uid="{00000000-0005-0000-0000-0000EE010000}"/>
    <cellStyle name="Followed Hyperlink 10" xfId="12254" hidden="1" xr:uid="{00000000-0005-0000-0000-0000F4010000}"/>
    <cellStyle name="Followed Hyperlink 10" xfId="12676" hidden="1" xr:uid="{00000000-0005-0000-0000-0000F5010000}"/>
    <cellStyle name="Followed Hyperlink 10" xfId="8070" hidden="1" xr:uid="{00000000-0005-0000-0000-0000DF010000}"/>
    <cellStyle name="Followed Hyperlink 10" xfId="13614" hidden="1" xr:uid="{00000000-0005-0000-0000-0000E7010000}"/>
    <cellStyle name="Followed Hyperlink 10" xfId="9677" hidden="1" xr:uid="{00000000-0005-0000-0000-0000E8010000}"/>
    <cellStyle name="Followed Hyperlink 10" xfId="13721" hidden="1" xr:uid="{00000000-0005-0000-0000-0000E9010000}"/>
    <cellStyle name="Followed Hyperlink 10" xfId="11918" hidden="1" xr:uid="{00000000-0005-0000-0000-0000E6010000}"/>
    <cellStyle name="Followed Hyperlink 10" xfId="12876" hidden="1" xr:uid="{00000000-0005-0000-0000-0000DE010000}"/>
    <cellStyle name="Followed Hyperlink 10" xfId="24441" hidden="1" xr:uid="{00000000-0005-0000-0000-0000EC010000}"/>
    <cellStyle name="Followed Hyperlink 10" xfId="2516" hidden="1" xr:uid="{00000000-0005-0000-0000-0000F0010000}"/>
    <cellStyle name="Followed Hyperlink 10" xfId="8906" hidden="1" xr:uid="{00000000-0005-0000-0000-0000ED010000}"/>
    <cellStyle name="Followed Hyperlink 10" xfId="36969" hidden="1" xr:uid="{00000000-0005-0000-0000-0000EC010000}"/>
    <cellStyle name="Followed Hyperlink 10" xfId="30735" hidden="1" xr:uid="{00000000-0005-0000-0000-0000E3010000}"/>
    <cellStyle name="Followed Hyperlink 10" xfId="29713" hidden="1" xr:uid="{00000000-0005-0000-0000-0000EF010000}"/>
    <cellStyle name="Followed Hyperlink 10" xfId="29392" hidden="1" xr:uid="{00000000-0005-0000-0000-0000E9010000}"/>
    <cellStyle name="Followed Hyperlink 10" xfId="27799" hidden="1" xr:uid="{00000000-0005-0000-0000-0000F5010000}"/>
    <cellStyle name="Followed Hyperlink 10" xfId="27491" hidden="1" xr:uid="{00000000-0005-0000-0000-0000EF010000}"/>
    <cellStyle name="Followed Hyperlink 10" xfId="34685" hidden="1" xr:uid="{00000000-0005-0000-0000-0000EE010000}"/>
    <cellStyle name="Followed Hyperlink 10" xfId="36900" hidden="1" xr:uid="{00000000-0005-0000-0000-0000DD010000}"/>
    <cellStyle name="Followed Hyperlink 10" xfId="36559" hidden="1" xr:uid="{00000000-0005-0000-0000-0000F3010000}"/>
    <cellStyle name="Followed Hyperlink 10" xfId="36027" hidden="1" xr:uid="{00000000-0005-0000-0000-0000E9010000}"/>
    <cellStyle name="Followed Hyperlink 10" xfId="34918" hidden="1" xr:uid="{00000000-0005-0000-0000-0000F3010000}"/>
    <cellStyle name="Followed Hyperlink 10" xfId="34279" hidden="1" xr:uid="{00000000-0005-0000-0000-0000E7010000}"/>
    <cellStyle name="Followed Hyperlink 10" xfId="34036" hidden="1" xr:uid="{00000000-0005-0000-0000-0000E2010000}"/>
    <cellStyle name="Followed Hyperlink 10" xfId="32624" hidden="1" xr:uid="{00000000-0005-0000-0000-0000E7010000}"/>
    <cellStyle name="Followed Hyperlink 10" xfId="32381" hidden="1" xr:uid="{00000000-0005-0000-0000-0000E2010000}"/>
    <cellStyle name="Followed Hyperlink 10" xfId="31801" hidden="1" xr:uid="{00000000-0005-0000-0000-0000F7010000}"/>
    <cellStyle name="Followed Hyperlink 10" xfId="30956" hidden="1" xr:uid="{00000000-0005-0000-0000-0000E7010000}"/>
    <cellStyle name="Followed Hyperlink 10" xfId="39524" hidden="1" xr:uid="{00000000-0005-0000-0000-0000EF010000}"/>
    <cellStyle name="Followed Hyperlink 10" xfId="30354" hidden="1" xr:uid="{00000000-0005-0000-0000-0000EC010000}"/>
    <cellStyle name="Followed Hyperlink 10" xfId="13505" hidden="1" xr:uid="{00000000-0005-0000-0000-0000E5010000}"/>
    <cellStyle name="Followed Hyperlink 10" xfId="13158" hidden="1" xr:uid="{00000000-0005-0000-0000-0000E0010000}"/>
    <cellStyle name="Followed Hyperlink 10" xfId="12557" hidden="1" xr:uid="{00000000-0005-0000-0000-0000F2010000}"/>
    <cellStyle name="Followed Hyperlink 10" xfId="11697" hidden="1" xr:uid="{00000000-0005-0000-0000-0000E2010000}"/>
    <cellStyle name="Followed Hyperlink 10" xfId="7998" hidden="1" xr:uid="{00000000-0005-0000-0000-0000DC010000}"/>
    <cellStyle name="Followed Hyperlink 10" xfId="21309" hidden="1" xr:uid="{00000000-0005-0000-0000-0000E8010000}"/>
    <cellStyle name="Followed Hyperlink 10" xfId="28842" hidden="1" xr:uid="{00000000-0005-0000-0000-0000E4010000}"/>
    <cellStyle name="Followed Hyperlink 10" xfId="28262" hidden="1" xr:uid="{00000000-0005-0000-0000-0000F0010000}"/>
    <cellStyle name="Followed Hyperlink 10" xfId="32181" hidden="1" xr:uid="{00000000-0005-0000-0000-0000E4010000}"/>
    <cellStyle name="Followed Hyperlink 10" xfId="36234" hidden="1" xr:uid="{00000000-0005-0000-0000-0000F4010000}"/>
    <cellStyle name="Followed Hyperlink 10" xfId="38640" hidden="1" xr:uid="{00000000-0005-0000-0000-0000E0010000}"/>
    <cellStyle name="Followed Hyperlink 10" xfId="26529" hidden="1" xr:uid="{00000000-0005-0000-0000-0000DF010000}"/>
    <cellStyle name="Followed Hyperlink 10" xfId="26842" hidden="1" xr:uid="{00000000-0005-0000-0000-0000E3010000}"/>
    <cellStyle name="Followed Hyperlink 10" xfId="27041" hidden="1" xr:uid="{00000000-0005-0000-0000-0000E6010000}"/>
    <cellStyle name="Followed Hyperlink 10" xfId="27170" hidden="1" xr:uid="{00000000-0005-0000-0000-0000E9010000}"/>
    <cellStyle name="Followed Hyperlink 10" xfId="24921" hidden="1" xr:uid="{00000000-0005-0000-0000-0000E6010000}"/>
    <cellStyle name="Followed Hyperlink 10" xfId="24943" hidden="1" xr:uid="{00000000-0005-0000-0000-0000E7010000}"/>
    <cellStyle name="Followed Hyperlink 10" xfId="25137" hidden="1" xr:uid="{00000000-0005-0000-0000-0000EA010000}"/>
    <cellStyle name="Followed Hyperlink 10" xfId="24360" hidden="1" xr:uid="{00000000-0005-0000-0000-0000DE010000}"/>
    <cellStyle name="Followed Hyperlink 10" xfId="19735" hidden="1" xr:uid="{00000000-0005-0000-0000-0000DF010000}"/>
    <cellStyle name="Followed Hyperlink 10" xfId="24041" hidden="1" xr:uid="{00000000-0005-0000-0000-0000F2010000}"/>
    <cellStyle name="Followed Hyperlink 10" xfId="24063" hidden="1" xr:uid="{00000000-0005-0000-0000-0000F3010000}"/>
    <cellStyle name="Followed Hyperlink 10" xfId="24722" hidden="1" xr:uid="{00000000-0005-0000-0000-0000E3010000}"/>
    <cellStyle name="Followed Hyperlink 10" xfId="27063" hidden="1" xr:uid="{00000000-0005-0000-0000-0000E7010000}"/>
    <cellStyle name="Followed Hyperlink 10" xfId="25582" hidden="1" xr:uid="{00000000-0005-0000-0000-0000F3010000}"/>
    <cellStyle name="Followed Hyperlink 10" xfId="30265" hidden="1" xr:uid="{00000000-0005-0000-0000-0000DD010000}"/>
    <cellStyle name="Followed Hyperlink 10" xfId="28553" hidden="1" xr:uid="{00000000-0005-0000-0000-0000DF010000}"/>
    <cellStyle name="Followed Hyperlink 10" xfId="29604" hidden="1" xr:uid="{00000000-0005-0000-0000-0000ED010000}"/>
    <cellStyle name="Followed Hyperlink 10" xfId="25262" hidden="1" xr:uid="{00000000-0005-0000-0000-0000ED010000}"/>
    <cellStyle name="Followed Hyperlink 10" xfId="25371" hidden="1" xr:uid="{00000000-0005-0000-0000-0000EF010000}"/>
    <cellStyle name="Followed Hyperlink 10" xfId="25679" hidden="1" xr:uid="{00000000-0005-0000-0000-0000F5010000}"/>
    <cellStyle name="Followed Hyperlink 10" xfId="25766" hidden="1" xr:uid="{00000000-0005-0000-0000-0000F6010000}"/>
    <cellStyle name="Followed Hyperlink 10" xfId="29479" hidden="1" xr:uid="{00000000-0005-0000-0000-0000EA010000}"/>
    <cellStyle name="Followed Hyperlink 10" xfId="29815" hidden="1" xr:uid="{00000000-0005-0000-0000-0000F1010000}"/>
    <cellStyle name="Followed Hyperlink 10" xfId="29924" hidden="1" xr:uid="{00000000-0005-0000-0000-0000F3010000}"/>
    <cellStyle name="Followed Hyperlink 10" xfId="30108" hidden="1" xr:uid="{00000000-0005-0000-0000-0000F6010000}"/>
    <cellStyle name="Followed Hyperlink 10" xfId="29285" hidden="1" xr:uid="{00000000-0005-0000-0000-0000E7010000}"/>
    <cellStyle name="Followed Hyperlink 10" xfId="28955" hidden="1" xr:uid="{00000000-0005-0000-0000-0000E1010000}"/>
    <cellStyle name="Followed Hyperlink 10" xfId="28751" hidden="1" xr:uid="{00000000-0005-0000-0000-0000DF010000}"/>
    <cellStyle name="Followed Hyperlink 10" xfId="29176" hidden="1" xr:uid="{00000000-0005-0000-0000-0000E5010000}"/>
    <cellStyle name="Followed Hyperlink 10" xfId="29501" hidden="1" xr:uid="{00000000-0005-0000-0000-0000EB010000}"/>
    <cellStyle name="Followed Hyperlink 10" xfId="25560" hidden="1" xr:uid="{00000000-0005-0000-0000-0000F2010000}"/>
    <cellStyle name="Followed Hyperlink 10" xfId="30626" hidden="1" xr:uid="{00000000-0005-0000-0000-0000E1010000}"/>
    <cellStyle name="Followed Hyperlink 10" xfId="26820" hidden="1" xr:uid="{00000000-0005-0000-0000-0000E2010000}"/>
    <cellStyle name="Followed Hyperlink 10" xfId="23954" hidden="1" xr:uid="{00000000-0005-0000-0000-0000F1010000}"/>
    <cellStyle name="Followed Hyperlink 10" xfId="24247" hidden="1" xr:uid="{00000000-0005-0000-0000-0000F6010000}"/>
    <cellStyle name="Followed Hyperlink 10" xfId="24700" hidden="1" xr:uid="{00000000-0005-0000-0000-0000E2010000}"/>
    <cellStyle name="Followed Hyperlink 10" xfId="26733" hidden="1" xr:uid="{00000000-0005-0000-0000-0000E1010000}"/>
    <cellStyle name="Followed Hyperlink 10" xfId="30371" hidden="1" xr:uid="{00000000-0005-0000-0000-0000DC010000}"/>
    <cellStyle name="Followed Hyperlink 10" xfId="26171" hidden="1" xr:uid="{00000000-0005-0000-0000-0000F0010000}"/>
    <cellStyle name="Followed Hyperlink 10" xfId="11940" hidden="1" xr:uid="{00000000-0005-0000-0000-0000E7010000}"/>
    <cellStyle name="Followed Hyperlink 10" xfId="11245" hidden="1" xr:uid="{00000000-0005-0000-0000-0000DD010000}"/>
    <cellStyle name="Followed Hyperlink 10" xfId="31275" hidden="1" xr:uid="{00000000-0005-0000-0000-0000ED010000}"/>
    <cellStyle name="Followed Hyperlink 10" xfId="33604" hidden="1" xr:uid="{00000000-0005-0000-0000-0000DD010000}"/>
    <cellStyle name="Followed Hyperlink 10" xfId="35259" hidden="1" xr:uid="{00000000-0005-0000-0000-0000DD010000}"/>
    <cellStyle name="Followed Hyperlink 10" xfId="37306" hidden="1" xr:uid="{00000000-0005-0000-0000-0000E3010000}"/>
    <cellStyle name="Followed Hyperlink 10" xfId="29064" hidden="1" xr:uid="{00000000-0005-0000-0000-0000E3010000}"/>
    <cellStyle name="Followed Hyperlink 10" xfId="25349" hidden="1" xr:uid="{00000000-0005-0000-0000-0000EE010000}"/>
    <cellStyle name="Followed Hyperlink 10" xfId="27257" hidden="1" xr:uid="{00000000-0005-0000-0000-0000EA010000}"/>
    <cellStyle name="Followed Hyperlink 10" xfId="12368" hidden="1" xr:uid="{00000000-0005-0000-0000-0000EF010000}"/>
    <cellStyle name="Followed Hyperlink 10" xfId="13371" hidden="1" xr:uid="{00000000-0005-0000-0000-0000E2010000}"/>
    <cellStyle name="Followed Hyperlink 10" xfId="12579" hidden="1" xr:uid="{00000000-0005-0000-0000-0000F3010000}"/>
    <cellStyle name="Followed Hyperlink 10" xfId="12047" hidden="1" xr:uid="{00000000-0005-0000-0000-0000E9010000}"/>
    <cellStyle name="Followed Hyperlink 10" xfId="11201" hidden="1" xr:uid="{00000000-0005-0000-0000-0000DE010000}"/>
    <cellStyle name="Followed Hyperlink 10" xfId="21310" hidden="1" xr:uid="{00000000-0005-0000-0000-0000DC010000}"/>
    <cellStyle name="Followed Hyperlink 10" xfId="26187" hidden="1" xr:uid="{00000000-0005-0000-0000-0000EC010000}"/>
    <cellStyle name="Followed Hyperlink 10" xfId="36765" hidden="1" xr:uid="{00000000-0005-0000-0000-0000F7010000}"/>
    <cellStyle name="Followed Hyperlink 10" xfId="25788" hidden="1" xr:uid="{00000000-0005-0000-0000-0000F7010000}"/>
    <cellStyle name="Followed Hyperlink 10" xfId="35677" hidden="1" xr:uid="{00000000-0005-0000-0000-0000E2010000}"/>
    <cellStyle name="Followed Hyperlink 10" xfId="43764" hidden="1" xr:uid="{00000000-0005-0000-0000-0000E8010000}"/>
    <cellStyle name="Followed Hyperlink 10" xfId="6318" hidden="1" xr:uid="{00000000-0005-0000-0000-0000DC010000}"/>
    <cellStyle name="Followed Hyperlink 10" xfId="3764" hidden="1" xr:uid="{00000000-0005-0000-0000-0000EB010000}"/>
    <cellStyle name="Followed Hyperlink 10" xfId="10904" hidden="1" xr:uid="{00000000-0005-0000-0000-0000F3010000}"/>
    <cellStyle name="Followed Hyperlink 10" xfId="10481" hidden="1" xr:uid="{00000000-0005-0000-0000-0000EB010000}"/>
    <cellStyle name="Followed Hyperlink 10" xfId="9809" hidden="1" xr:uid="{00000000-0005-0000-0000-0000E0010000}"/>
    <cellStyle name="Followed Hyperlink 10" xfId="9204" hidden="1" xr:uid="{00000000-0005-0000-0000-0000F2010000}"/>
    <cellStyle name="Followed Hyperlink 10" xfId="8478" hidden="1" xr:uid="{00000000-0005-0000-0000-0000E5010000}"/>
    <cellStyle name="Followed Hyperlink 10" xfId="42986" hidden="1" xr:uid="{00000000-0005-0000-0000-0000EE010000}"/>
    <cellStyle name="Followed Hyperlink 10" xfId="44955" hidden="1" xr:uid="{00000000-0005-0000-0000-0000EF010000}"/>
    <cellStyle name="Followed Hyperlink 10" xfId="38653" hidden="1" xr:uid="{00000000-0005-0000-0000-0000E4010000}"/>
    <cellStyle name="Followed Hyperlink 10" xfId="32818" hidden="1" xr:uid="{00000000-0005-0000-0000-0000EA010000}"/>
    <cellStyle name="Followed Hyperlink 10" xfId="32938" hidden="1" xr:uid="{00000000-0005-0000-0000-0000F4010000}"/>
    <cellStyle name="Followed Hyperlink 10" xfId="42046" hidden="1" xr:uid="{00000000-0005-0000-0000-0000DF010000}"/>
    <cellStyle name="Followed Hyperlink 10" xfId="31384" hidden="1" xr:uid="{00000000-0005-0000-0000-0000EF010000}"/>
    <cellStyle name="Followed Hyperlink 10" xfId="43971" hidden="1" xr:uid="{00000000-0005-0000-0000-0000DE010000}"/>
    <cellStyle name="Followed Hyperlink 10" xfId="16498" hidden="1" xr:uid="{00000000-0005-0000-0000-0000E4010000}"/>
    <cellStyle name="Followed Hyperlink 10" xfId="17580" hidden="1" xr:uid="{00000000-0005-0000-0000-0000F3010000}"/>
    <cellStyle name="Followed Hyperlink 10" xfId="11364" hidden="1" xr:uid="{00000000-0005-0000-0000-0000F0010000}"/>
    <cellStyle name="Followed Hyperlink 10" xfId="19681" hidden="1" xr:uid="{00000000-0005-0000-0000-0000E8010000}"/>
    <cellStyle name="Followed Hyperlink 10" xfId="7887" hidden="1" xr:uid="{00000000-0005-0000-0000-0000DD010000}"/>
    <cellStyle name="Followed Hyperlink 10" xfId="7226" hidden="1" xr:uid="{00000000-0005-0000-0000-0000ED010000}"/>
    <cellStyle name="Followed Hyperlink 10" xfId="6664" hidden="1" xr:uid="{00000000-0005-0000-0000-0000E2010000}"/>
    <cellStyle name="Followed Hyperlink 10" xfId="6050" hidden="1" xr:uid="{00000000-0005-0000-0000-0000F6010000}"/>
    <cellStyle name="Followed Hyperlink 10" xfId="13171" hidden="1" xr:uid="{00000000-0005-0000-0000-0000E4010000}"/>
    <cellStyle name="Followed Hyperlink 10" xfId="14767" hidden="1" xr:uid="{00000000-0005-0000-0000-0000F0010000}"/>
    <cellStyle name="Followed Hyperlink 10" xfId="29263" hidden="1" xr:uid="{00000000-0005-0000-0000-0000E6010000}"/>
    <cellStyle name="Followed Hyperlink 10" xfId="26507" hidden="1" xr:uid="{00000000-0005-0000-0000-0000DE010000}"/>
    <cellStyle name="Followed Hyperlink 10" xfId="24160" hidden="1" xr:uid="{00000000-0005-0000-0000-0000F5010000}"/>
    <cellStyle name="Followed Hyperlink 10" xfId="37634" hidden="1" xr:uid="{00000000-0005-0000-0000-0000E9010000}"/>
    <cellStyle name="Followed Hyperlink 10" xfId="31573" hidden="1" xr:uid="{00000000-0005-0000-0000-0000F2010000}"/>
    <cellStyle name="Followed Hyperlink 10" xfId="26105" hidden="1" xr:uid="{00000000-0005-0000-0000-0000DC010000}"/>
    <cellStyle name="Followed Hyperlink 10" xfId="41460" hidden="1" xr:uid="{00000000-0005-0000-0000-0000F7010000}"/>
    <cellStyle name="Followed Hyperlink 10" xfId="10022" hidden="1" xr:uid="{00000000-0005-0000-0000-0000E2010000}"/>
    <cellStyle name="Followed Hyperlink 10" xfId="2656" hidden="1" xr:uid="{00000000-0005-0000-0000-0000F0010000}"/>
    <cellStyle name="Followed Hyperlink 10" xfId="25050" hidden="1" xr:uid="{00000000-0005-0000-0000-0000E9010000}"/>
    <cellStyle name="Followed Hyperlink 10" xfId="24500" hidden="1" xr:uid="{00000000-0005-0000-0000-0000E4010000}"/>
    <cellStyle name="Followed Hyperlink 10" xfId="12470" hidden="1" xr:uid="{00000000-0005-0000-0000-0000F1010000}"/>
    <cellStyle name="Followed Hyperlink 10" xfId="33703" hidden="1" xr:uid="{00000000-0005-0000-0000-0000DC010000}"/>
    <cellStyle name="Followed Hyperlink 10" xfId="31936" hidden="1" xr:uid="{00000000-0005-0000-0000-0000DD010000}"/>
    <cellStyle name="Followed Hyperlink 10" xfId="33949" hidden="1" xr:uid="{00000000-0005-0000-0000-0000E1010000}"/>
    <cellStyle name="Followed Hyperlink 10" xfId="35354" hidden="1" xr:uid="{00000000-0005-0000-0000-0000DC010000}"/>
    <cellStyle name="Followed Hyperlink 10" xfId="28332" hidden="1" xr:uid="{00000000-0005-0000-0000-0000E8010000}"/>
    <cellStyle name="Followed Hyperlink 10" xfId="44933" hidden="1" xr:uid="{00000000-0005-0000-0000-0000EE010000}"/>
    <cellStyle name="Followed Hyperlink 10" xfId="43197" hidden="1" xr:uid="{00000000-0005-0000-0000-0000F2010000}"/>
    <cellStyle name="Followed Hyperlink 10" xfId="41937" hidden="1" xr:uid="{00000000-0005-0000-0000-0000DD010000}"/>
    <cellStyle name="Followed Hyperlink 10" xfId="43884" hidden="1" xr:uid="{00000000-0005-0000-0000-0000DD010000}"/>
    <cellStyle name="Followed Hyperlink 10" xfId="43008" hidden="1" xr:uid="{00000000-0005-0000-0000-0000EF010000}"/>
    <cellStyle name="Followed Hyperlink 10" xfId="44084" hidden="1" xr:uid="{00000000-0005-0000-0000-0000E4010000}"/>
    <cellStyle name="Followed Hyperlink 10" xfId="45166" hidden="1" xr:uid="{00000000-0005-0000-0000-0000F3010000}"/>
    <cellStyle name="Followed Hyperlink 10" xfId="44418" hidden="1" xr:uid="{00000000-0005-0000-0000-0000E5010000}"/>
    <cellStyle name="Followed Hyperlink 10" xfId="28829" hidden="1" xr:uid="{00000000-0005-0000-0000-0000E0010000}"/>
    <cellStyle name="Followed Hyperlink 10" xfId="31270" hidden="1" xr:uid="{00000000-0005-0000-0000-0000F4010000}"/>
    <cellStyle name="Followed Hyperlink 10" xfId="33823" hidden="1" xr:uid="{00000000-0005-0000-0000-0000E0010000}"/>
    <cellStyle name="Followed Hyperlink 10" xfId="35338" hidden="1" xr:uid="{00000000-0005-0000-0000-0000EC010000}"/>
    <cellStyle name="Followed Hyperlink 10" xfId="37841" hidden="1" xr:uid="{00000000-0005-0000-0000-0000F4010000}"/>
    <cellStyle name="Followed Hyperlink 10" xfId="23181" hidden="1" xr:uid="{00000000-0005-0000-0000-0000E2010000}"/>
    <cellStyle name="Followed Hyperlink 10" xfId="13928" hidden="1" xr:uid="{00000000-0005-0000-0000-0000F4010000}"/>
    <cellStyle name="Followed Hyperlink 10" xfId="7313" hidden="1" xr:uid="{00000000-0005-0000-0000-0000EE010000}"/>
    <cellStyle name="Followed Hyperlink 10" xfId="5421" hidden="1" xr:uid="{00000000-0005-0000-0000-0000EA010000}"/>
    <cellStyle name="Followed Hyperlink 10" xfId="1463" hidden="1" xr:uid="{00000000-0005-0000-0000-0000EB010000}"/>
    <cellStyle name="Followed Hyperlink 10" xfId="1138" hidden="1" xr:uid="{00000000-0005-0000-0000-0000E5010000}"/>
    <cellStyle name="Followed Hyperlink 10" xfId="3862" hidden="1" xr:uid="{00000000-0005-0000-0000-0000F4010000}"/>
    <cellStyle name="Followed Hyperlink 10" xfId="9661" hidden="1" xr:uid="{00000000-0005-0000-0000-0000EC010000}"/>
    <cellStyle name="Followed Hyperlink 10" xfId="8993" hidden="1" xr:uid="{00000000-0005-0000-0000-0000EE010000}"/>
    <cellStyle name="Followed Hyperlink 10" xfId="8344" hidden="1" xr:uid="{00000000-0005-0000-0000-0000E2010000}"/>
    <cellStyle name="Followed Hyperlink 10" xfId="20865" hidden="1" xr:uid="{00000000-0005-0000-0000-0000F2010000}"/>
    <cellStyle name="Followed Hyperlink 10" xfId="20984" hidden="1" xr:uid="{00000000-0005-0000-0000-0000F5010000}"/>
    <cellStyle name="Followed Hyperlink 10" xfId="18028" hidden="1" xr:uid="{00000000-0005-0000-0000-0000DC010000}"/>
    <cellStyle name="Followed Hyperlink 10" xfId="21228" hidden="1" xr:uid="{00000000-0005-0000-0000-0000DD010000}"/>
    <cellStyle name="Followed Hyperlink 10" xfId="21412" hidden="1" xr:uid="{00000000-0005-0000-0000-0000E4010000}"/>
    <cellStyle name="Followed Hyperlink 10" xfId="21962" hidden="1" xr:uid="{00000000-0005-0000-0000-0000E9010000}"/>
    <cellStyle name="Followed Hyperlink 10" xfId="22174" hidden="1" xr:uid="{00000000-0005-0000-0000-0000ED010000}"/>
    <cellStyle name="Followed Hyperlink 10" xfId="22283" hidden="1" xr:uid="{00000000-0005-0000-0000-0000EF010000}"/>
    <cellStyle name="Followed Hyperlink 10" xfId="22472" hidden="1" xr:uid="{00000000-0005-0000-0000-0000F2010000}"/>
    <cellStyle name="Followed Hyperlink 10" xfId="22678" hidden="1" xr:uid="{00000000-0005-0000-0000-0000F6010000}"/>
    <cellStyle name="Followed Hyperlink 10" xfId="22700" hidden="1" xr:uid="{00000000-0005-0000-0000-0000F7010000}"/>
    <cellStyle name="Followed Hyperlink 10" xfId="23094" hidden="1" xr:uid="{00000000-0005-0000-0000-0000E1010000}"/>
    <cellStyle name="Followed Hyperlink 10" xfId="23203" hidden="1" xr:uid="{00000000-0005-0000-0000-0000E3010000}"/>
    <cellStyle name="Followed Hyperlink 10" xfId="23402" hidden="1" xr:uid="{00000000-0005-0000-0000-0000E6010000}"/>
    <cellStyle name="Followed Hyperlink 10" xfId="23618" hidden="1" xr:uid="{00000000-0005-0000-0000-0000EA010000}"/>
    <cellStyle name="Followed Hyperlink 10" xfId="23852" hidden="1" xr:uid="{00000000-0005-0000-0000-0000EF010000}"/>
    <cellStyle name="Followed Hyperlink 10" xfId="22981" hidden="1" xr:uid="{00000000-0005-0000-0000-0000E4010000}"/>
    <cellStyle name="Followed Hyperlink 10" xfId="21399" hidden="1" xr:uid="{00000000-0005-0000-0000-0000E0010000}"/>
    <cellStyle name="Followed Hyperlink 10" xfId="21746" hidden="1" xr:uid="{00000000-0005-0000-0000-0000E5010000}"/>
    <cellStyle name="Followed Hyperlink 10" xfId="40934" hidden="1" xr:uid="{00000000-0005-0000-0000-0000ED010000}"/>
    <cellStyle name="Followed Hyperlink 10" xfId="38766" hidden="1" xr:uid="{00000000-0005-0000-0000-0000E1010000}"/>
    <cellStyle name="Followed Hyperlink 10" xfId="17048" hidden="1" xr:uid="{00000000-0005-0000-0000-0000E9010000}"/>
    <cellStyle name="Followed Hyperlink 10" xfId="5205" hidden="1" xr:uid="{00000000-0005-0000-0000-0000E6010000}"/>
    <cellStyle name="Followed Hyperlink 10" xfId="4528" hidden="1" xr:uid="{00000000-0005-0000-0000-0000DD010000}"/>
    <cellStyle name="Followed Hyperlink 10" xfId="4284" hidden="1" xr:uid="{00000000-0005-0000-0000-0000F5010000}"/>
    <cellStyle name="Followed Hyperlink 10" xfId="4638" hidden="1" xr:uid="{00000000-0005-0000-0000-0000E8010000}"/>
    <cellStyle name="Followed Hyperlink 10" xfId="10882" hidden="1" xr:uid="{00000000-0005-0000-0000-0000F2010000}"/>
    <cellStyle name="Followed Hyperlink 10" xfId="10156" hidden="1" xr:uid="{00000000-0005-0000-0000-0000E5010000}"/>
    <cellStyle name="Followed Hyperlink 10" xfId="9935" hidden="1" xr:uid="{00000000-0005-0000-0000-0000E1010000}"/>
    <cellStyle name="Followed Hyperlink 10" xfId="2558" hidden="1" xr:uid="{00000000-0005-0000-0000-0000F0010000}"/>
    <cellStyle name="Followed Hyperlink 10" xfId="8587" hidden="1" xr:uid="{00000000-0005-0000-0000-0000E7010000}"/>
    <cellStyle name="Followed Hyperlink 10" xfId="2436" hidden="1" xr:uid="{00000000-0005-0000-0000-0000DF010000}"/>
    <cellStyle name="Followed Hyperlink 10" xfId="6885" hidden="1" xr:uid="{00000000-0005-0000-0000-0000E6010000}"/>
    <cellStyle name="Followed Hyperlink 10" xfId="6577" hidden="1" xr:uid="{00000000-0005-0000-0000-0000E1010000}"/>
    <cellStyle name="Followed Hyperlink 10" xfId="6207" hidden="1" xr:uid="{00000000-0005-0000-0000-0000DD010000}"/>
    <cellStyle name="Followed Hyperlink 10" xfId="6327" hidden="1" xr:uid="{00000000-0005-0000-0000-0000F0010000}"/>
    <cellStyle name="Followed Hyperlink 10" xfId="13029" hidden="1" xr:uid="{00000000-0005-0000-0000-0000DC010000}"/>
    <cellStyle name="Followed Hyperlink 10" xfId="19805" hidden="1" xr:uid="{00000000-0005-0000-0000-0000E4010000}"/>
    <cellStyle name="Followed Hyperlink 10" xfId="22892" hidden="1" xr:uid="{00000000-0005-0000-0000-0000EC010000}"/>
    <cellStyle name="Followed Hyperlink 10" xfId="22591" hidden="1" xr:uid="{00000000-0005-0000-0000-0000F5010000}"/>
    <cellStyle name="Followed Hyperlink 10" xfId="21855" hidden="1" xr:uid="{00000000-0005-0000-0000-0000E7010000}"/>
    <cellStyle name="Followed Hyperlink 10" xfId="21634" hidden="1" xr:uid="{00000000-0005-0000-0000-0000E3010000}"/>
    <cellStyle name="Followed Hyperlink 10" xfId="20778" hidden="1" xr:uid="{00000000-0005-0000-0000-0000F1010000}"/>
    <cellStyle name="Followed Hyperlink 10" xfId="14781" hidden="1" xr:uid="{00000000-0005-0000-0000-0000E8010000}"/>
    <cellStyle name="Followed Hyperlink 10" xfId="17960" hidden="1" xr:uid="{00000000-0005-0000-0000-0000DF010000}"/>
    <cellStyle name="Followed Hyperlink 10" xfId="19430" hidden="1" xr:uid="{00000000-0005-0000-0000-0000F6010000}"/>
    <cellStyle name="Followed Hyperlink 10" xfId="23424" hidden="1" xr:uid="{00000000-0005-0000-0000-0000E7010000}"/>
    <cellStyle name="Followed Hyperlink 10" xfId="2992" hidden="1" xr:uid="{00000000-0005-0000-0000-0000DE010000}"/>
    <cellStyle name="Followed Hyperlink 10" xfId="3218" hidden="1" xr:uid="{00000000-0005-0000-0000-0000E1010000}"/>
    <cellStyle name="Followed Hyperlink 10" xfId="3105" hidden="1" xr:uid="{00000000-0005-0000-0000-0000E4010000}"/>
    <cellStyle name="Followed Hyperlink 10" xfId="1225" hidden="1" xr:uid="{00000000-0005-0000-0000-0000E6010000}"/>
    <cellStyle name="Followed Hyperlink 10" xfId="1441" hidden="1" xr:uid="{00000000-0005-0000-0000-0000EA010000}"/>
    <cellStyle name="Followed Hyperlink 10" xfId="371" hidden="1" xr:uid="{00000000-0005-0000-0000-0000EC010000}"/>
    <cellStyle name="Followed Hyperlink 10" xfId="804" hidden="1" xr:uid="{00000000-0005-0000-0000-0000E4010000}"/>
    <cellStyle name="Followed Hyperlink 10" xfId="713" hidden="1" xr:uid="{00000000-0005-0000-0000-0000DF010000}"/>
    <cellStyle name="Followed Hyperlink 10" xfId="435" hidden="1" xr:uid="{00000000-0005-0000-0000-0000DC010000}"/>
    <cellStyle name="Followed Hyperlink 10" xfId="917" hidden="1" xr:uid="{00000000-0005-0000-0000-0000E1010000}"/>
    <cellStyle name="Followed Hyperlink 10" xfId="3327" hidden="1" xr:uid="{00000000-0005-0000-0000-0000E3010000}"/>
    <cellStyle name="Followed Hyperlink 10" xfId="3014" hidden="1" xr:uid="{00000000-0005-0000-0000-0000DF010000}"/>
    <cellStyle name="Followed Hyperlink 10" xfId="1675" hidden="1" xr:uid="{00000000-0005-0000-0000-0000EF010000}"/>
    <cellStyle name="Followed Hyperlink 10" xfId="4622" hidden="1" xr:uid="{00000000-0005-0000-0000-0000EC010000}"/>
    <cellStyle name="Followed Hyperlink 10" xfId="1653" hidden="1" xr:uid="{00000000-0005-0000-0000-0000EE010000}"/>
    <cellStyle name="Followed Hyperlink 10" xfId="355" hidden="1" xr:uid="{00000000-0005-0000-0000-0000F0010000}"/>
    <cellStyle name="Followed Hyperlink 10" xfId="1777" hidden="1" xr:uid="{00000000-0005-0000-0000-0000F1010000}"/>
    <cellStyle name="Followed Hyperlink 10" xfId="1983" hidden="1" xr:uid="{00000000-0005-0000-0000-0000F5010000}"/>
    <cellStyle name="Followed Hyperlink 10" xfId="2736" hidden="1" xr:uid="{00000000-0005-0000-0000-0000DC010000}"/>
    <cellStyle name="Followed Hyperlink 10" xfId="2815" hidden="1" xr:uid="{00000000-0005-0000-0000-0000DF010000}"/>
    <cellStyle name="Followed Hyperlink 10" xfId="5227" hidden="1" xr:uid="{00000000-0005-0000-0000-0000E7010000}"/>
    <cellStyle name="Followed Hyperlink 10" xfId="286" hidden="1" xr:uid="{00000000-0005-0000-0000-0000E8010000}"/>
    <cellStyle name="Followed Hyperlink 10" xfId="4484" hidden="1" xr:uid="{00000000-0005-0000-0000-0000DE010000}"/>
    <cellStyle name="Followed Hyperlink 10" xfId="4371" hidden="1" xr:uid="{00000000-0005-0000-0000-0000F6010000}"/>
    <cellStyle name="Followed Hyperlink 10" xfId="4187" hidden="1" xr:uid="{00000000-0005-0000-0000-0000F3010000}"/>
    <cellStyle name="Followed Hyperlink 10" xfId="4393" hidden="1" xr:uid="{00000000-0005-0000-0000-0000F7010000}"/>
    <cellStyle name="Followed Hyperlink 10" xfId="4897" hidden="1" xr:uid="{00000000-0005-0000-0000-0000E1010000}"/>
    <cellStyle name="Followed Hyperlink 10" xfId="5546" hidden="1" xr:uid="{00000000-0005-0000-0000-0000ED010000}"/>
    <cellStyle name="Followed Hyperlink 10" xfId="2092" hidden="1" xr:uid="{00000000-0005-0000-0000-0000F7010000}"/>
    <cellStyle name="Followed Hyperlink 10" xfId="691" hidden="1" xr:uid="{00000000-0005-0000-0000-0000DE010000}"/>
    <cellStyle name="Followed Hyperlink 10" xfId="1026" hidden="1" xr:uid="{00000000-0005-0000-0000-0000E3010000}"/>
    <cellStyle name="Followed Hyperlink 10" xfId="322" hidden="1" xr:uid="{00000000-0005-0000-0000-0000E8010000}"/>
    <cellStyle name="Followed Hyperlink 10" xfId="3092" hidden="1" xr:uid="{00000000-0005-0000-0000-0000E0010000}"/>
    <cellStyle name="Followed Hyperlink 10" xfId="19224" hidden="1" xr:uid="{00000000-0005-0000-0000-0000F2010000}"/>
    <cellStyle name="Followed Hyperlink 10" xfId="21297" hidden="1" xr:uid="{00000000-0005-0000-0000-0000EC010000}"/>
    <cellStyle name="Followed Hyperlink 10" xfId="18027" hidden="1" xr:uid="{00000000-0005-0000-0000-0000E8010000}"/>
    <cellStyle name="Followed Hyperlink 10" xfId="5757" hidden="1" xr:uid="{00000000-0005-0000-0000-0000F1010000}"/>
    <cellStyle name="Followed Hyperlink 10" xfId="7524" hidden="1" xr:uid="{00000000-0005-0000-0000-0000F2010000}"/>
    <cellStyle name="Followed Hyperlink 10" xfId="7981" hidden="1" xr:uid="{00000000-0005-0000-0000-0000EC010000}"/>
    <cellStyle name="Followed Hyperlink 10" xfId="10372" hidden="1" xr:uid="{00000000-0005-0000-0000-0000E9010000}"/>
    <cellStyle name="Followed Hyperlink 10" xfId="4078" hidden="1" xr:uid="{00000000-0005-0000-0000-0000F1010000}"/>
    <cellStyle name="Followed Hyperlink 10" xfId="2070" hidden="1" xr:uid="{00000000-0005-0000-0000-0000F6010000}"/>
    <cellStyle name="Followed Hyperlink 10" xfId="18082" hidden="1" xr:uid="{00000000-0005-0000-0000-0000F0010000}"/>
    <cellStyle name="Followed Hyperlink 10" xfId="23531" hidden="1" xr:uid="{00000000-0005-0000-0000-0000E9010000}"/>
    <cellStyle name="Followed Hyperlink 10" xfId="22968" hidden="1" xr:uid="{00000000-0005-0000-0000-0000E0010000}"/>
    <cellStyle name="Followed Hyperlink 10" xfId="22494" hidden="1" xr:uid="{00000000-0005-0000-0000-0000F3010000}"/>
    <cellStyle name="Followed Hyperlink 10" xfId="22049" hidden="1" xr:uid="{00000000-0005-0000-0000-0000EA010000}"/>
    <cellStyle name="Followed Hyperlink 10" xfId="18041" hidden="1" xr:uid="{00000000-0005-0000-0000-0000DF010000}"/>
    <cellStyle name="Followed Hyperlink 10" xfId="9523" hidden="1" xr:uid="{00000000-0005-0000-0000-0000DE010000}"/>
    <cellStyle name="Followed Hyperlink 10" xfId="5655" hidden="1" xr:uid="{00000000-0005-0000-0000-0000EF010000}"/>
    <cellStyle name="Followed Hyperlink 10" xfId="3439" hidden="1" xr:uid="{00000000-0005-0000-0000-0000E5010000}"/>
    <cellStyle name="Followed Hyperlink 10" xfId="18926" hidden="1" xr:uid="{00000000-0005-0000-0000-0000ED010000}"/>
    <cellStyle name="Followed Hyperlink 10" xfId="39502" hidden="1" xr:uid="{00000000-0005-0000-0000-0000EE010000}"/>
    <cellStyle name="Followed Hyperlink 10" xfId="40615" hidden="1" xr:uid="{00000000-0005-0000-0000-0000E7010000}"/>
    <cellStyle name="Followed Hyperlink 10" xfId="40285" hidden="1" xr:uid="{00000000-0005-0000-0000-0000E1010000}"/>
    <cellStyle name="Followed Hyperlink 10" xfId="39203" hidden="1" xr:uid="{00000000-0005-0000-0000-0000E9010000}"/>
    <cellStyle name="Followed Hyperlink 10" xfId="38463" hidden="1" xr:uid="{00000000-0005-0000-0000-0000DE010000}"/>
    <cellStyle name="Followed Hyperlink 10" xfId="37955" hidden="1" xr:uid="{00000000-0005-0000-0000-0000EF010000}"/>
    <cellStyle name="Followed Hyperlink 10" xfId="14253" hidden="1" xr:uid="{00000000-0005-0000-0000-0000F3010000}"/>
    <cellStyle name="Followed Hyperlink 10" xfId="15921" hidden="1" xr:uid="{00000000-0005-0000-0000-0000F3010000}"/>
    <cellStyle name="Followed Hyperlink 10" xfId="6340" hidden="1" xr:uid="{00000000-0005-0000-0000-0000DF010000}"/>
    <cellStyle name="Followed Hyperlink 10" xfId="7643" hidden="1" xr:uid="{00000000-0005-0000-0000-0000F5010000}"/>
    <cellStyle name="Followed Hyperlink 10" xfId="8007" hidden="1" xr:uid="{00000000-0005-0000-0000-0000F0010000}"/>
    <cellStyle name="Followed Hyperlink 10" xfId="17255" hidden="1" xr:uid="{00000000-0005-0000-0000-0000F4010000}"/>
    <cellStyle name="Followed Hyperlink 10" xfId="20027" hidden="1" xr:uid="{00000000-0005-0000-0000-0000E3010000}"/>
    <cellStyle name="Followed Hyperlink 10" xfId="35124" hidden="1" xr:uid="{00000000-0005-0000-0000-0000F7010000}"/>
    <cellStyle name="Followed Hyperlink 10" xfId="27908" hidden="1" xr:uid="{00000000-0005-0000-0000-0000F7010000}"/>
    <cellStyle name="Followed Hyperlink 10" xfId="27469" hidden="1" xr:uid="{00000000-0005-0000-0000-0000EE010000}"/>
    <cellStyle name="Followed Hyperlink 10" xfId="33360" hidden="1" xr:uid="{00000000-0005-0000-0000-0000F5010000}"/>
    <cellStyle name="Followed Hyperlink 10" xfId="36743" hidden="1" xr:uid="{00000000-0005-0000-0000-0000F6010000}"/>
    <cellStyle name="Followed Hyperlink 10" xfId="36348" hidden="1" xr:uid="{00000000-0005-0000-0000-0000EF010000}"/>
    <cellStyle name="Followed Hyperlink 10" xfId="35699" hidden="1" xr:uid="{00000000-0005-0000-0000-0000E3010000}"/>
    <cellStyle name="Followed Hyperlink 10" xfId="35015" hidden="1" xr:uid="{00000000-0005-0000-0000-0000F5010000}"/>
    <cellStyle name="Followed Hyperlink 10" xfId="34495" hidden="1" xr:uid="{00000000-0005-0000-0000-0000EB010000}"/>
    <cellStyle name="Followed Hyperlink 10" xfId="5006" hidden="1" xr:uid="{00000000-0005-0000-0000-0000E3010000}"/>
    <cellStyle name="Followed Hyperlink 10" xfId="2905" hidden="1" xr:uid="{00000000-0005-0000-0000-0000DD010000}"/>
    <cellStyle name="Followed Hyperlink 10" xfId="10671" hidden="1" xr:uid="{00000000-0005-0000-0000-0000EE010000}"/>
    <cellStyle name="Followed Hyperlink 10" xfId="18151" hidden="1" xr:uid="{00000000-0005-0000-0000-0000E0010000}"/>
    <cellStyle name="Followed Hyperlink 10" xfId="18714" hidden="1" xr:uid="{00000000-0005-0000-0000-0000E9010000}"/>
    <cellStyle name="Followed Hyperlink 10" xfId="13808" hidden="1" xr:uid="{00000000-0005-0000-0000-0000EA010000}"/>
    <cellStyle name="Followed Hyperlink 10" xfId="39713" hidden="1" xr:uid="{00000000-0005-0000-0000-0000F2010000}"/>
    <cellStyle name="Followed Hyperlink 10" xfId="40831" hidden="1" xr:uid="{00000000-0005-0000-0000-0000EB010000}"/>
    <cellStyle name="Followed Hyperlink 10" xfId="4784" hidden="1" xr:uid="{00000000-0005-0000-0000-0000E4010000}"/>
    <cellStyle name="Followed Hyperlink 10" xfId="23315" hidden="1" xr:uid="{00000000-0005-0000-0000-0000E5010000}"/>
    <cellStyle name="Followed Hyperlink 10" xfId="14826" hidden="1" xr:uid="{00000000-0005-0000-0000-0000E0010000}"/>
    <cellStyle name="Followed Hyperlink 10" xfId="6686" hidden="1" xr:uid="{00000000-0005-0000-0000-0000E3010000}"/>
    <cellStyle name="Followed Hyperlink 10" xfId="16349" hidden="1" xr:uid="{00000000-0005-0000-0000-0000EC010000}"/>
    <cellStyle name="Followed Hyperlink 10" xfId="18364" hidden="1" xr:uid="{00000000-0005-0000-0000-0000E2010000}"/>
    <cellStyle name="Followed Hyperlink 10" xfId="20226" hidden="1" xr:uid="{00000000-0005-0000-0000-0000E6010000}"/>
    <cellStyle name="Followed Hyperlink 10" xfId="16262" hidden="1" xr:uid="{00000000-0005-0000-0000-0000DD010000}"/>
    <cellStyle name="Followed Hyperlink 10" xfId="14459" hidden="1" xr:uid="{00000000-0005-0000-0000-0000F7010000}"/>
    <cellStyle name="Followed Hyperlink 10" xfId="15389" hidden="1" xr:uid="{00000000-0005-0000-0000-0000E9010000}"/>
    <cellStyle name="Followed Hyperlink 10" xfId="14550" hidden="1" xr:uid="{00000000-0005-0000-0000-0000DE010000}"/>
    <cellStyle name="Followed Hyperlink 10" xfId="16919" hidden="1" xr:uid="{00000000-0005-0000-0000-0000E6010000}"/>
    <cellStyle name="Followed Hyperlink 10" xfId="16105" hidden="1" xr:uid="{00000000-0005-0000-0000-0000F6010000}"/>
    <cellStyle name="Followed Hyperlink 10" xfId="15710" hidden="1" xr:uid="{00000000-0005-0000-0000-0000EF010000}"/>
    <cellStyle name="Followed Hyperlink 10" xfId="20442" hidden="1" xr:uid="{00000000-0005-0000-0000-0000EA010000}"/>
    <cellStyle name="Followed Hyperlink 10" xfId="18921" hidden="1" xr:uid="{00000000-0005-0000-0000-0000F4010000}"/>
    <cellStyle name="Followed Hyperlink 10" xfId="18801" hidden="1" xr:uid="{00000000-0005-0000-0000-0000EA010000}"/>
    <cellStyle name="Followed Hyperlink 10" xfId="18277" hidden="1" xr:uid="{00000000-0005-0000-0000-0000E1010000}"/>
    <cellStyle name="Followed Hyperlink 10" xfId="28366" hidden="1" xr:uid="{00000000-0005-0000-0000-0000E8010000}"/>
    <cellStyle name="Followed Hyperlink 10" xfId="25997" hidden="1" xr:uid="{00000000-0005-0000-0000-0000F0010000}"/>
    <cellStyle name="Followed Hyperlink 10" xfId="34593" hidden="1" xr:uid="{00000000-0005-0000-0000-0000F4010000}"/>
    <cellStyle name="Followed Hyperlink 10" xfId="40172" hidden="1" xr:uid="{00000000-0005-0000-0000-0000E4010000}"/>
    <cellStyle name="Followed Hyperlink 10" xfId="44505" hidden="1" xr:uid="{00000000-0005-0000-0000-0000E6010000}"/>
    <cellStyle name="Followed Hyperlink 10" xfId="42899" hidden="1" xr:uid="{00000000-0005-0000-0000-0000ED010000}"/>
    <cellStyle name="Followed Hyperlink 10" xfId="40722" hidden="1" xr:uid="{00000000-0005-0000-0000-0000E9010000}"/>
    <cellStyle name="Followed Hyperlink 10" xfId="38987" hidden="1" xr:uid="{00000000-0005-0000-0000-0000E5010000}"/>
    <cellStyle name="Followed Hyperlink 10" xfId="38350" hidden="1" xr:uid="{00000000-0005-0000-0000-0000F6010000}"/>
    <cellStyle name="Followed Hyperlink 10" xfId="37743" hidden="1" xr:uid="{00000000-0005-0000-0000-0000EB010000}"/>
    <cellStyle name="Followed Hyperlink 10" xfId="31150" hidden="1" xr:uid="{00000000-0005-0000-0000-0000EA010000}"/>
    <cellStyle name="Followed Hyperlink 10" xfId="31362" hidden="1" xr:uid="{00000000-0005-0000-0000-0000EE010000}"/>
    <cellStyle name="Followed Hyperlink 10" xfId="31692" hidden="1" xr:uid="{00000000-0005-0000-0000-0000F5010000}"/>
    <cellStyle name="Followed Hyperlink 10" xfId="31779" hidden="1" xr:uid="{00000000-0005-0000-0000-0000F6010000}"/>
    <cellStyle name="Followed Hyperlink 10" xfId="31892" hidden="1" xr:uid="{00000000-0005-0000-0000-0000DE010000}"/>
    <cellStyle name="Followed Hyperlink 10" xfId="32294" hidden="1" xr:uid="{00000000-0005-0000-0000-0000E1010000}"/>
    <cellStyle name="Followed Hyperlink 10" xfId="32403" hidden="1" xr:uid="{00000000-0005-0000-0000-0000E3010000}"/>
    <cellStyle name="Followed Hyperlink 10" xfId="32602" hidden="1" xr:uid="{00000000-0005-0000-0000-0000E6010000}"/>
    <cellStyle name="Followed Hyperlink 10" xfId="33030" hidden="1" xr:uid="{00000000-0005-0000-0000-0000EE010000}"/>
    <cellStyle name="Followed Hyperlink 10" xfId="33052" hidden="1" xr:uid="{00000000-0005-0000-0000-0000EF010000}"/>
    <cellStyle name="Followed Hyperlink 10" xfId="33154" hidden="1" xr:uid="{00000000-0005-0000-0000-0000F1010000}"/>
    <cellStyle name="Followed Hyperlink 10" xfId="33469" hidden="1" xr:uid="{00000000-0005-0000-0000-0000F7010000}"/>
    <cellStyle name="Followed Hyperlink 10" xfId="33560" hidden="1" xr:uid="{00000000-0005-0000-0000-0000DE010000}"/>
    <cellStyle name="Followed Hyperlink 10" xfId="25873" hidden="1" xr:uid="{00000000-0005-0000-0000-0000DF010000}"/>
    <cellStyle name="Followed Hyperlink 10" xfId="34058" hidden="1" xr:uid="{00000000-0005-0000-0000-0000E3010000}"/>
    <cellStyle name="Followed Hyperlink 10" xfId="41670" hidden="1" xr:uid="{00000000-0005-0000-0000-0000E8010000}"/>
    <cellStyle name="Followed Hyperlink 10" xfId="13284" hidden="1" xr:uid="{00000000-0005-0000-0000-0000E1010000}"/>
    <cellStyle name="Followed Hyperlink 10" xfId="11610" hidden="1" xr:uid="{00000000-0005-0000-0000-0000E1010000}"/>
    <cellStyle name="Followed Hyperlink 10" xfId="41716" hidden="1" xr:uid="{00000000-0005-0000-0000-0000EC010000}"/>
    <cellStyle name="Followed Hyperlink 10" xfId="42137" hidden="1" xr:uid="{00000000-0005-0000-0000-0000E4010000}"/>
    <cellStyle name="Followed Hyperlink 10" xfId="41771" hidden="1" xr:uid="{00000000-0005-0000-0000-0000DC010000}"/>
    <cellStyle name="Followed Hyperlink 10" xfId="36981" hidden="1" xr:uid="{00000000-0005-0000-0000-0000E8010000}"/>
    <cellStyle name="Followed Hyperlink 10" xfId="33710" hidden="1" xr:uid="{00000000-0005-0000-0000-0000F0010000}"/>
    <cellStyle name="Followed Hyperlink 10" xfId="38564" hidden="1" xr:uid="{00000000-0005-0000-0000-0000EC010000}"/>
    <cellStyle name="Followed Hyperlink 10" xfId="35353" hidden="1" xr:uid="{00000000-0005-0000-0000-0000E8010000}"/>
    <cellStyle name="Followed Hyperlink 10" xfId="40159" hidden="1" xr:uid="{00000000-0005-0000-0000-0000E0010000}"/>
    <cellStyle name="Followed Hyperlink 10" xfId="33263" hidden="1" xr:uid="{00000000-0005-0000-0000-0000F3010000}"/>
    <cellStyle name="Followed Hyperlink 10" xfId="32731" hidden="1" xr:uid="{00000000-0005-0000-0000-0000E9010000}"/>
    <cellStyle name="Followed Hyperlink 10" xfId="31172" hidden="1" xr:uid="{00000000-0005-0000-0000-0000EB010000}"/>
    <cellStyle name="Followed Hyperlink 10" xfId="43795" hidden="1" xr:uid="{00000000-0005-0000-0000-0000EC010000}"/>
    <cellStyle name="Followed Hyperlink 10" xfId="19918" hidden="1" xr:uid="{00000000-0005-0000-0000-0000E1010000}"/>
    <cellStyle name="Followed Hyperlink 10" xfId="14231" hidden="1" xr:uid="{00000000-0005-0000-0000-0000F2010000}"/>
    <cellStyle name="Followed Hyperlink 10" xfId="21525" hidden="1" xr:uid="{00000000-0005-0000-0000-0000E1010000}"/>
    <cellStyle name="Followed Hyperlink 10" xfId="1247" hidden="1" xr:uid="{00000000-0005-0000-0000-0000E7010000}"/>
    <cellStyle name="Followed Hyperlink 10" xfId="37505" hidden="1" xr:uid="{00000000-0005-0000-0000-0000E6010000}"/>
    <cellStyle name="Followed Hyperlink 10" xfId="20005" hidden="1" xr:uid="{00000000-0005-0000-0000-0000E2010000}"/>
    <cellStyle name="Followed Hyperlink 10" xfId="39735" hidden="1" xr:uid="{00000000-0005-0000-0000-0000F3010000}"/>
    <cellStyle name="Followed Hyperlink 10" xfId="20887" hidden="1" xr:uid="{00000000-0005-0000-0000-0000F3010000}"/>
    <cellStyle name="Followed Hyperlink 10" xfId="5633" hidden="1" xr:uid="{00000000-0005-0000-0000-0000EE010000}"/>
    <cellStyle name="Followed Hyperlink 10" xfId="20567" hidden="1" xr:uid="{00000000-0005-0000-0000-0000ED010000}"/>
    <cellStyle name="Followed Hyperlink 10" xfId="1561" hidden="1" xr:uid="{00000000-0005-0000-0000-0000F4010000}"/>
    <cellStyle name="Followed Hyperlink 10" xfId="5118" hidden="1" xr:uid="{00000000-0005-0000-0000-0000E5010000}"/>
    <cellStyle name="Followed Hyperlink 10" xfId="5443" hidden="1" xr:uid="{00000000-0005-0000-0000-0000EB010000}"/>
    <cellStyle name="Followed Hyperlink 10" xfId="1566" hidden="1" xr:uid="{00000000-0005-0000-0000-0000ED010000}"/>
    <cellStyle name="Followed Hyperlink 10" xfId="18164" hidden="1" xr:uid="{00000000-0005-0000-0000-0000E4010000}"/>
    <cellStyle name="Followed Hyperlink 10" xfId="22791" hidden="1" xr:uid="{00000000-0005-0000-0000-0000DE010000}"/>
    <cellStyle name="Followed Hyperlink 10" xfId="7752" hidden="1" xr:uid="{00000000-0005-0000-0000-0000F7010000}"/>
    <cellStyle name="Followed Hyperlink 10" xfId="3655" hidden="1" xr:uid="{00000000-0005-0000-0000-0000E9010000}"/>
    <cellStyle name="Followed Hyperlink 10" xfId="23830" hidden="1" xr:uid="{00000000-0005-0000-0000-0000EE010000}"/>
    <cellStyle name="Followed Hyperlink 10" xfId="22835" hidden="1" xr:uid="{00000000-0005-0000-0000-0000DD010000}"/>
    <cellStyle name="Followed Hyperlink 10" xfId="21612" hidden="1" xr:uid="{00000000-0005-0000-0000-0000E2010000}"/>
    <cellStyle name="Followed Hyperlink 10" xfId="3742" hidden="1" xr:uid="{00000000-0005-0000-0000-0000EA010000}"/>
    <cellStyle name="Followed Hyperlink 10" xfId="16832" hidden="1" xr:uid="{00000000-0005-0000-0000-0000E5010000}"/>
    <cellStyle name="Followed Hyperlink 10" xfId="8366" hidden="1" xr:uid="{00000000-0005-0000-0000-0000E3010000}"/>
    <cellStyle name="Followed Hyperlink 10" xfId="3867" hidden="1" xr:uid="{00000000-0005-0000-0000-0000ED010000}"/>
    <cellStyle name="Followed Hyperlink 10" xfId="4984" hidden="1" xr:uid="{00000000-0005-0000-0000-0000E2010000}"/>
    <cellStyle name="Followed Hyperlink 10" xfId="1886" hidden="1" xr:uid="{00000000-0005-0000-0000-0000F3010000}"/>
    <cellStyle name="Followed Hyperlink 10" xfId="604" hidden="1" xr:uid="{00000000-0005-0000-0000-0000DD010000}"/>
    <cellStyle name="Followed Hyperlink 10" xfId="791" hidden="1" xr:uid="{00000000-0005-0000-0000-0000E0010000}"/>
    <cellStyle name="Followed Hyperlink 10" xfId="3305" hidden="1" xr:uid="{00000000-0005-0000-0000-0000E2010000}"/>
    <cellStyle name="Followed Hyperlink 10" xfId="1864" hidden="1" xr:uid="{00000000-0005-0000-0000-0000F2010000}"/>
    <cellStyle name="Followed Hyperlink 10" xfId="4771" hidden="1" xr:uid="{00000000-0005-0000-0000-0000E0010000}"/>
    <cellStyle name="Followed Hyperlink 10" xfId="5334" hidden="1" xr:uid="{00000000-0005-0000-0000-0000E9010000}"/>
    <cellStyle name="Followed Hyperlink 10" xfId="287" hidden="1" xr:uid="{00000000-0005-0000-0000-0000DC010000}"/>
    <cellStyle name="Followed Hyperlink 10" xfId="34386" hidden="1" xr:uid="{00000000-0005-0000-0000-0000E9010000}"/>
    <cellStyle name="Followed Hyperlink 10" xfId="34473" hidden="1" xr:uid="{00000000-0005-0000-0000-0000EA010000}"/>
    <cellStyle name="Followed Hyperlink 10" xfId="34707" hidden="1" xr:uid="{00000000-0005-0000-0000-0000EF010000}"/>
    <cellStyle name="Followed Hyperlink 10" xfId="34809" hidden="1" xr:uid="{00000000-0005-0000-0000-0000F1010000}"/>
    <cellStyle name="Followed Hyperlink 10" xfId="35215" hidden="1" xr:uid="{00000000-0005-0000-0000-0000DE010000}"/>
    <cellStyle name="Followed Hyperlink 10" xfId="30439" hidden="1" xr:uid="{00000000-0005-0000-0000-0000DF010000}"/>
    <cellStyle name="Followed Hyperlink 10" xfId="35590" hidden="1" xr:uid="{00000000-0005-0000-0000-0000E1010000}"/>
    <cellStyle name="Followed Hyperlink 10" xfId="35811" hidden="1" xr:uid="{00000000-0005-0000-0000-0000E5010000}"/>
    <cellStyle name="Followed Hyperlink 10" xfId="35898" hidden="1" xr:uid="{00000000-0005-0000-0000-0000E6010000}"/>
    <cellStyle name="Followed Hyperlink 10" xfId="36136" hidden="1" xr:uid="{00000000-0005-0000-0000-0000EB010000}"/>
    <cellStyle name="Followed Hyperlink 10" xfId="36450" hidden="1" xr:uid="{00000000-0005-0000-0000-0000F1010000}"/>
    <cellStyle name="Followed Hyperlink 10" xfId="36537" hidden="1" xr:uid="{00000000-0005-0000-0000-0000F2010000}"/>
    <cellStyle name="Followed Hyperlink 10" xfId="36656" hidden="1" xr:uid="{00000000-0005-0000-0000-0000F5010000}"/>
    <cellStyle name="Followed Hyperlink 10" xfId="36856" hidden="1" xr:uid="{00000000-0005-0000-0000-0000DE010000}"/>
    <cellStyle name="Followed Hyperlink 10" xfId="32107" hidden="1" xr:uid="{00000000-0005-0000-0000-0000DF010000}"/>
    <cellStyle name="Followed Hyperlink 10" xfId="37418" hidden="1" xr:uid="{00000000-0005-0000-0000-0000E5010000}"/>
    <cellStyle name="Followed Hyperlink 10" xfId="37527" hidden="1" xr:uid="{00000000-0005-0000-0000-0000E7010000}"/>
    <cellStyle name="Followed Hyperlink 10" xfId="37721" hidden="1" xr:uid="{00000000-0005-0000-0000-0000EA010000}"/>
    <cellStyle name="Followed Hyperlink 10" xfId="35920" hidden="1" xr:uid="{00000000-0005-0000-0000-0000E7010000}"/>
    <cellStyle name="Followed Hyperlink 10" xfId="27279" hidden="1" xr:uid="{00000000-0005-0000-0000-0000EB010000}"/>
    <cellStyle name="Followed Hyperlink 10" xfId="27382" hidden="1" xr:uid="{00000000-0005-0000-0000-0000ED010000}"/>
    <cellStyle name="Followed Hyperlink 10" xfId="27680" hidden="1" xr:uid="{00000000-0005-0000-0000-0000F2010000}"/>
    <cellStyle name="Followed Hyperlink 10" xfId="27702" hidden="1" xr:uid="{00000000-0005-0000-0000-0000F3010000}"/>
    <cellStyle name="Followed Hyperlink 10" xfId="27886" hidden="1" xr:uid="{00000000-0005-0000-0000-0000F6010000}"/>
    <cellStyle name="Followed Hyperlink 10" xfId="30934" hidden="1" xr:uid="{00000000-0005-0000-0000-0000E6010000}"/>
    <cellStyle name="Followed Hyperlink 10" xfId="37284" hidden="1" xr:uid="{00000000-0005-0000-0000-0000E2010000}"/>
    <cellStyle name="Followed Hyperlink 10" xfId="36239" hidden="1" xr:uid="{00000000-0005-0000-0000-0000ED010000}"/>
    <cellStyle name="Followed Hyperlink 10" xfId="4165" hidden="1" xr:uid="{00000000-0005-0000-0000-0000F2010000}"/>
    <cellStyle name="Followed Hyperlink 10" xfId="1354" hidden="1" xr:uid="{00000000-0005-0000-0000-0000E9010000}"/>
    <cellStyle name="Followed Hyperlink 10" xfId="9567" hidden="1" xr:uid="{00000000-0005-0000-0000-0000DD010000}"/>
    <cellStyle name="Followed Hyperlink 10" xfId="38875" hidden="1" xr:uid="{00000000-0005-0000-0000-0000E3010000}"/>
    <cellStyle name="Followed Hyperlink 10" xfId="21071" hidden="1" xr:uid="{00000000-0005-0000-0000-0000F6010000}"/>
    <cellStyle name="Followed Hyperlink 10" xfId="21833" hidden="1" xr:uid="{00000000-0005-0000-0000-0000E6010000}"/>
    <cellStyle name="Followed Hyperlink 10" xfId="7730" hidden="1" xr:uid="{00000000-0005-0000-0000-0000F6010000}"/>
    <cellStyle name="Followed Hyperlink 10" xfId="16698" hidden="1" xr:uid="{00000000-0005-0000-0000-0000E2010000}"/>
    <cellStyle name="Followed Hyperlink 10" xfId="15061" hidden="1" xr:uid="{00000000-0005-0000-0000-0000E3010000}"/>
    <cellStyle name="Followed Hyperlink 10" xfId="16611" hidden="1" xr:uid="{00000000-0005-0000-0000-0000E1010000}"/>
    <cellStyle name="Followed Hyperlink 10" xfId="15601" hidden="1" xr:uid="{00000000-0005-0000-0000-0000ED010000}"/>
    <cellStyle name="Followed Hyperlink 10" xfId="8031" hidden="1" xr:uid="{00000000-0005-0000-0000-0000EC010000}"/>
    <cellStyle name="Followed Hyperlink 10" xfId="17920" hidden="1" xr:uid="{00000000-0005-0000-0000-0000DD010000}"/>
    <cellStyle name="Followed Hyperlink 10" xfId="22071" hidden="1" xr:uid="{00000000-0005-0000-0000-0000EB010000}"/>
    <cellStyle name="Followed Hyperlink 10" xfId="6798" hidden="1" xr:uid="{00000000-0005-0000-0000-0000E5010000}"/>
    <cellStyle name="Followed Hyperlink 10" xfId="10579" hidden="1" xr:uid="{00000000-0005-0000-0000-0000F4010000}"/>
    <cellStyle name="Followed Hyperlink 10" xfId="14713" hidden="1" xr:uid="{00000000-0005-0000-0000-0000E8010000}"/>
    <cellStyle name="Followed Hyperlink 10" xfId="17786" hidden="1" xr:uid="{00000000-0005-0000-0000-0000F7010000}"/>
    <cellStyle name="Followed Hyperlink 10" xfId="17347" hidden="1" xr:uid="{00000000-0005-0000-0000-0000EE010000}"/>
    <cellStyle name="Followed Hyperlink 10" xfId="16485" hidden="1" xr:uid="{00000000-0005-0000-0000-0000E0010000}"/>
    <cellStyle name="Followed Hyperlink 10" xfId="15688" hidden="1" xr:uid="{00000000-0005-0000-0000-0000EE010000}"/>
    <cellStyle name="Followed Hyperlink 10" xfId="15476" hidden="1" xr:uid="{00000000-0005-0000-0000-0000EA010000}"/>
    <cellStyle name="Followed Hyperlink 10" xfId="14042" hidden="1" xr:uid="{00000000-0005-0000-0000-0000EF010000}"/>
    <cellStyle name="Followed Hyperlink 10" xfId="37846" hidden="1" xr:uid="{00000000-0005-0000-0000-0000ED010000}"/>
    <cellStyle name="Followed Hyperlink 10" xfId="37933" hidden="1" xr:uid="{00000000-0005-0000-0000-0000EE010000}"/>
    <cellStyle name="Followed Hyperlink 10" xfId="38166" hidden="1" xr:uid="{00000000-0005-0000-0000-0000F3010000}"/>
    <cellStyle name="Followed Hyperlink 10" xfId="38263" hidden="1" xr:uid="{00000000-0005-0000-0000-0000F5010000}"/>
    <cellStyle name="Followed Hyperlink 10" xfId="38372" hidden="1" xr:uid="{00000000-0005-0000-0000-0000F7010000}"/>
    <cellStyle name="Followed Hyperlink 10" xfId="33765" hidden="1" xr:uid="{00000000-0005-0000-0000-0000DF010000}"/>
    <cellStyle name="Followed Hyperlink 10" xfId="39074" hidden="1" xr:uid="{00000000-0005-0000-0000-0000E6010000}"/>
    <cellStyle name="Followed Hyperlink 10" xfId="39096" hidden="1" xr:uid="{00000000-0005-0000-0000-0000E7010000}"/>
    <cellStyle name="Followed Hyperlink 10" xfId="39312" hidden="1" xr:uid="{00000000-0005-0000-0000-0000EB010000}"/>
    <cellStyle name="Followed Hyperlink 10" xfId="39415" hidden="1" xr:uid="{00000000-0005-0000-0000-0000ED010000}"/>
    <cellStyle name="Followed Hyperlink 10" xfId="39626" hidden="1" xr:uid="{00000000-0005-0000-0000-0000F1010000}"/>
    <cellStyle name="Followed Hyperlink 10" xfId="39832" hidden="1" xr:uid="{00000000-0005-0000-0000-0000F5010000}"/>
    <cellStyle name="Followed Hyperlink 10" xfId="39919" hidden="1" xr:uid="{00000000-0005-0000-0000-0000F6010000}"/>
    <cellStyle name="Followed Hyperlink 10" xfId="40076" hidden="1" xr:uid="{00000000-0005-0000-0000-0000DD010000}"/>
    <cellStyle name="Followed Hyperlink 10" xfId="40506" hidden="1" xr:uid="{00000000-0005-0000-0000-0000E5010000}"/>
    <cellStyle name="Followed Hyperlink 10" xfId="40593" hidden="1" xr:uid="{00000000-0005-0000-0000-0000E6010000}"/>
    <cellStyle name="Followed Hyperlink 10" xfId="41021" hidden="1" xr:uid="{00000000-0005-0000-0000-0000EE010000}"/>
    <cellStyle name="Followed Hyperlink 10" xfId="41043" hidden="1" xr:uid="{00000000-0005-0000-0000-0000EF010000}"/>
    <cellStyle name="Followed Hyperlink 10" xfId="35407" hidden="1" xr:uid="{00000000-0005-0000-0000-0000DF010000}"/>
    <cellStyle name="Followed Hyperlink 10" xfId="38853" hidden="1" xr:uid="{00000000-0005-0000-0000-0000E2010000}"/>
    <cellStyle name="Followed Hyperlink 10" xfId="11355" hidden="1" xr:uid="{00000000-0005-0000-0000-0000DC010000}"/>
    <cellStyle name="Followed Hyperlink 10" xfId="40372" hidden="1" xr:uid="{00000000-0005-0000-0000-0000E2010000}"/>
    <cellStyle name="Followed Hyperlink 10" xfId="14952" hidden="1" xr:uid="{00000000-0005-0000-0000-0000E1010000}"/>
    <cellStyle name="Followed Hyperlink 10" xfId="19013" hidden="1" xr:uid="{00000000-0005-0000-0000-0000EE010000}"/>
    <cellStyle name="Followed Hyperlink 10" xfId="28285" hidden="1" xr:uid="{00000000-0005-0000-0000-0000DF010000}"/>
    <cellStyle name="Followed Hyperlink 10" xfId="34896" hidden="1" xr:uid="{00000000-0005-0000-0000-0000F2010000}"/>
    <cellStyle name="Followed Hyperlink 10" xfId="7101" hidden="1" xr:uid="{00000000-0005-0000-0000-0000EA010000}"/>
    <cellStyle name="Followed Hyperlink 10" xfId="14683" hidden="1" xr:uid="{00000000-0005-0000-0000-0000EC010000}"/>
    <cellStyle name="Followed Hyperlink 10" xfId="20464" hidden="1" xr:uid="{00000000-0005-0000-0000-0000EB010000}"/>
    <cellStyle name="Followed Hyperlink 10" xfId="19792" hidden="1" xr:uid="{00000000-0005-0000-0000-0000E0010000}"/>
    <cellStyle name="Followed Hyperlink 10" xfId="19343" hidden="1" xr:uid="{00000000-0005-0000-0000-0000F5010000}"/>
    <cellStyle name="Followed Hyperlink 10" xfId="18607" hidden="1" xr:uid="{00000000-0005-0000-0000-0000E7010000}"/>
    <cellStyle name="Followed Hyperlink 10" xfId="13017" hidden="1" xr:uid="{00000000-0005-0000-0000-0000DC010000}"/>
    <cellStyle name="Followed Hyperlink 10" xfId="17471" hidden="1" xr:uid="{00000000-0005-0000-0000-0000F1010000}"/>
    <cellStyle name="Followed Hyperlink 10" xfId="17157" hidden="1" xr:uid="{00000000-0005-0000-0000-0000EB010000}"/>
    <cellStyle name="Followed Hyperlink 10" xfId="8131" hidden="1" xr:uid="{00000000-0005-0000-0000-0000E0010000}"/>
    <cellStyle name="Followed Hyperlink 10" xfId="7335" hidden="1" xr:uid="{00000000-0005-0000-0000-0000EF010000}"/>
    <cellStyle name="Followed Hyperlink 10" xfId="7014" hidden="1" xr:uid="{00000000-0005-0000-0000-0000E9010000}"/>
    <cellStyle name="Followed Hyperlink 10" xfId="6163" hidden="1" xr:uid="{00000000-0005-0000-0000-0000DE010000}"/>
    <cellStyle name="Followed Hyperlink 10" xfId="5866" hidden="1" xr:uid="{00000000-0005-0000-0000-0000F3010000}"/>
    <cellStyle name="Followed Hyperlink 10" xfId="7997" hidden="1" xr:uid="{00000000-0005-0000-0000-0000E8010000}"/>
    <cellStyle name="Followed Hyperlink 10" xfId="19666" hidden="1" xr:uid="{00000000-0005-0000-0000-0000EC010000}"/>
    <cellStyle name="Followed Hyperlink 10" xfId="19682" hidden="1" xr:uid="{00000000-0005-0000-0000-0000DC010000}"/>
    <cellStyle name="Followed Hyperlink 10" xfId="23743" hidden="1" xr:uid="{00000000-0005-0000-0000-0000ED010000}"/>
    <cellStyle name="Followed Hyperlink 10" xfId="16370" hidden="1" xr:uid="{00000000-0005-0000-0000-0000DF010000}"/>
    <cellStyle name="Followed Hyperlink 10" xfId="22169" hidden="1" xr:uid="{00000000-0005-0000-0000-0000F4010000}"/>
    <cellStyle name="Followed Hyperlink 10" xfId="22261" hidden="1" xr:uid="{00000000-0005-0000-0000-0000EE010000}"/>
    <cellStyle name="Followed Hyperlink 10" xfId="21093" hidden="1" xr:uid="{00000000-0005-0000-0000-0000F7010000}"/>
    <cellStyle name="Followed Hyperlink 10" xfId="18052" hidden="1" xr:uid="{00000000-0005-0000-0000-0000F0010000}"/>
    <cellStyle name="Followed Hyperlink 10" xfId="6317" hidden="1" xr:uid="{00000000-0005-0000-0000-0000E8010000}"/>
    <cellStyle name="Followed Hyperlink 10" xfId="8901" hidden="1" xr:uid="{00000000-0005-0000-0000-0000F4010000}"/>
    <cellStyle name="Followed Hyperlink 10" xfId="38144" hidden="1" xr:uid="{00000000-0005-0000-0000-0000F2010000}"/>
    <cellStyle name="Followed Hyperlink 10" xfId="40809" hidden="1" xr:uid="{00000000-0005-0000-0000-0000EA010000}"/>
    <cellStyle name="Followed Hyperlink 10" xfId="40394" hidden="1" xr:uid="{00000000-0005-0000-0000-0000E3010000}"/>
    <cellStyle name="Followed Hyperlink 10" xfId="39941" hidden="1" xr:uid="{00000000-0005-0000-0000-0000F7010000}"/>
    <cellStyle name="Followed Hyperlink 10" xfId="39290" hidden="1" xr:uid="{00000000-0005-0000-0000-0000EA010000}"/>
    <cellStyle name="Followed Hyperlink 10" xfId="38507" hidden="1" xr:uid="{00000000-0005-0000-0000-0000DD010000}"/>
    <cellStyle name="Followed Hyperlink 10" xfId="38057" hidden="1" xr:uid="{00000000-0005-0000-0000-0000F1010000}"/>
    <cellStyle name="Followed Hyperlink 10" xfId="15173" hidden="1" xr:uid="{00000000-0005-0000-0000-0000E5010000}"/>
    <cellStyle name="Followed Hyperlink 10" xfId="16127" hidden="1" xr:uid="{00000000-0005-0000-0000-0000F7010000}"/>
    <cellStyle name="Followed Hyperlink 10" xfId="17558" hidden="1" xr:uid="{00000000-0005-0000-0000-0000F2010000}"/>
    <cellStyle name="Followed Hyperlink 10" xfId="21184" hidden="1" xr:uid="{00000000-0005-0000-0000-0000DE010000}"/>
    <cellStyle name="Followed Hyperlink 10" xfId="22385" hidden="1" xr:uid="{00000000-0005-0000-0000-0000F1010000}"/>
    <cellStyle name="Followed Hyperlink 10" xfId="23640" hidden="1" xr:uid="{00000000-0005-0000-0000-0000EB010000}"/>
    <cellStyle name="Followed Hyperlink 10" xfId="5963" hidden="1" xr:uid="{00000000-0005-0000-0000-0000F5010000}"/>
    <cellStyle name="Followed Hyperlink 10" xfId="1004" hidden="1" xr:uid="{00000000-0005-0000-0000-0000E2010000}"/>
    <cellStyle name="Followed Hyperlink 10" xfId="16218" hidden="1" xr:uid="{00000000-0005-0000-0000-0000DE010000}"/>
    <cellStyle name="Followed Hyperlink 10" xfId="11424" hidden="1" xr:uid="{00000000-0005-0000-0000-0000DF010000}"/>
    <cellStyle name="Followed Hyperlink 10" xfId="16720" hidden="1" xr:uid="{00000000-0005-0000-0000-0000E3010000}"/>
    <cellStyle name="Followed Hyperlink 10" xfId="16941" hidden="1" xr:uid="{00000000-0005-0000-0000-0000E7010000}"/>
    <cellStyle name="Followed Hyperlink 10" xfId="17135" hidden="1" xr:uid="{00000000-0005-0000-0000-0000EA010000}"/>
    <cellStyle name="Followed Hyperlink 10" xfId="14594" hidden="1" xr:uid="{00000000-0005-0000-0000-0000DD010000}"/>
    <cellStyle name="Followed Hyperlink 10" xfId="15039" hidden="1" xr:uid="{00000000-0005-0000-0000-0000E2010000}"/>
    <cellStyle name="Followed Hyperlink 10" xfId="14839" hidden="1" xr:uid="{00000000-0005-0000-0000-0000E4010000}"/>
    <cellStyle name="Followed Hyperlink 10" xfId="15282" hidden="1" xr:uid="{00000000-0005-0000-0000-0000E7010000}"/>
    <cellStyle name="Followed Hyperlink 10" xfId="14144" hidden="1" xr:uid="{00000000-0005-0000-0000-0000F1010000}"/>
    <cellStyle name="Followed Hyperlink 10" xfId="14350" hidden="1" xr:uid="{00000000-0005-0000-0000-0000F5010000}"/>
    <cellStyle name="Followed Hyperlink 10" xfId="14437" hidden="1" xr:uid="{00000000-0005-0000-0000-0000F6010000}"/>
    <cellStyle name="Followed Hyperlink 10" xfId="13933" hidden="1" xr:uid="{00000000-0005-0000-0000-0000ED010000}"/>
    <cellStyle name="Followed Hyperlink 10" xfId="13830" hidden="1" xr:uid="{00000000-0005-0000-0000-0000EB010000}"/>
    <cellStyle name="Followed Hyperlink 10" xfId="14020" hidden="1" xr:uid="{00000000-0005-0000-0000-0000EE010000}"/>
    <cellStyle name="Followed Hyperlink 10" xfId="15260" hidden="1" xr:uid="{00000000-0005-0000-0000-0000E6010000}"/>
    <cellStyle name="Followed Hyperlink 10" xfId="9748" hidden="1" xr:uid="{00000000-0005-0000-0000-0000DF010000}"/>
    <cellStyle name="Followed Hyperlink 10" xfId="13028" hidden="1" xr:uid="{00000000-0005-0000-0000-0000E8010000}"/>
    <cellStyle name="Followed Hyperlink 10" xfId="15899" hidden="1" xr:uid="{00000000-0005-0000-0000-0000F2010000}"/>
    <cellStyle name="Followed Hyperlink 10" xfId="20139" hidden="1" xr:uid="{00000000-0005-0000-0000-0000E5010000}"/>
    <cellStyle name="Followed Hyperlink 10" xfId="20248" hidden="1" xr:uid="{00000000-0005-0000-0000-0000E7010000}"/>
    <cellStyle name="Followed Hyperlink 10" xfId="20355" hidden="1" xr:uid="{00000000-0005-0000-0000-0000E9010000}"/>
    <cellStyle name="Followed Hyperlink 10" xfId="20654" hidden="1" xr:uid="{00000000-0005-0000-0000-0000EE010000}"/>
    <cellStyle name="Followed Hyperlink 10" xfId="19246" hidden="1" xr:uid="{00000000-0005-0000-0000-0000F3010000}"/>
    <cellStyle name="Followed Hyperlink 10" xfId="15498" hidden="1" xr:uid="{00000000-0005-0000-0000-0000EB010000}"/>
    <cellStyle name="Followed Hyperlink 10" xfId="15812" hidden="1" xr:uid="{00000000-0005-0000-0000-0000F1010000}"/>
    <cellStyle name="Followed Hyperlink 10" xfId="15596" hidden="1" xr:uid="{00000000-0005-0000-0000-0000F4010000}"/>
    <cellStyle name="Followed Hyperlink 10" xfId="16018" hidden="1" xr:uid="{00000000-0005-0000-0000-0000F5010000}"/>
    <cellStyle name="Followed Hyperlink 10" xfId="19035" hidden="1" xr:uid="{00000000-0005-0000-0000-0000EF010000}"/>
    <cellStyle name="Followed Hyperlink 10" xfId="19137" hidden="1" xr:uid="{00000000-0005-0000-0000-0000F1010000}"/>
    <cellStyle name="Followed Hyperlink 10" xfId="19452" hidden="1" xr:uid="{00000000-0005-0000-0000-0000F7010000}"/>
    <cellStyle name="Followed Hyperlink 10" xfId="19587" hidden="1" xr:uid="{00000000-0005-0000-0000-0000DD010000}"/>
    <cellStyle name="Followed Hyperlink 10" xfId="19543" hidden="1" xr:uid="{00000000-0005-0000-0000-0000DE010000}"/>
    <cellStyle name="Followed Hyperlink 10" xfId="18585" hidden="1" xr:uid="{00000000-0005-0000-0000-0000E6010000}"/>
    <cellStyle name="Followed Hyperlink 10" xfId="18823" hidden="1" xr:uid="{00000000-0005-0000-0000-0000EB010000}"/>
    <cellStyle name="Followed Hyperlink 10" xfId="18498" hidden="1" xr:uid="{00000000-0005-0000-0000-0000E5010000}"/>
    <cellStyle name="Followed Hyperlink 10" xfId="18386" hidden="1" xr:uid="{00000000-0005-0000-0000-0000E3010000}"/>
    <cellStyle name="Followed Hyperlink 11" xfId="42072" hidden="1" xr:uid="{00000000-0005-0000-0000-0000FB010000}"/>
    <cellStyle name="Followed Hyperlink 11" xfId="43114" hidden="1" xr:uid="{00000000-0005-0000-0000-00000D020000}"/>
    <cellStyle name="Followed Hyperlink 11" xfId="42714" hidden="1" xr:uid="{00000000-0005-0000-0000-000006020000}"/>
    <cellStyle name="Followed Hyperlink 11" xfId="42385" hidden="1" xr:uid="{00000000-0005-0000-0000-0000FF010000}"/>
    <cellStyle name="Followed Hyperlink 11" xfId="39859" hidden="1" xr:uid="{00000000-0005-0000-0000-000012020000}"/>
    <cellStyle name="Followed Hyperlink 11" xfId="10507" hidden="1" xr:uid="{00000000-0005-0000-0000-000007020000}"/>
    <cellStyle name="Followed Hyperlink 11" xfId="10160" hidden="1" xr:uid="{00000000-0005-0000-0000-000001020000}"/>
    <cellStyle name="Followed Hyperlink 11" xfId="9350" hidden="1" xr:uid="{00000000-0005-0000-0000-000012020000}"/>
    <cellStyle name="Followed Hyperlink 11" xfId="9041" hidden="1" xr:uid="{00000000-0005-0000-0000-00000B020000}"/>
    <cellStyle name="Followed Hyperlink 11" xfId="8829" hidden="1" xr:uid="{00000000-0005-0000-0000-000007020000}"/>
    <cellStyle name="Followed Hyperlink 11" xfId="18281" hidden="1" xr:uid="{00000000-0005-0000-0000-0000FD010000}"/>
    <cellStyle name="Followed Hyperlink 11" xfId="43137" hidden="1" xr:uid="{00000000-0005-0000-0000-00000E020000}"/>
    <cellStyle name="Followed Hyperlink 11" xfId="16494" hidden="1" xr:uid="{00000000-0005-0000-0000-000008020000}"/>
    <cellStyle name="Followed Hyperlink 11" xfId="31302" hidden="1" xr:uid="{00000000-0005-0000-0000-00000A020000}"/>
    <cellStyle name="Followed Hyperlink 11" xfId="31490" hidden="1" xr:uid="{00000000-0005-0000-0000-00000D020000}"/>
    <cellStyle name="Followed Hyperlink 11" xfId="31513" hidden="1" xr:uid="{00000000-0005-0000-0000-00000E020000}"/>
    <cellStyle name="Followed Hyperlink 11" xfId="31719" hidden="1" xr:uid="{00000000-0005-0000-0000-000012020000}"/>
    <cellStyle name="Followed Hyperlink 11" xfId="26125" hidden="1" xr:uid="{00000000-0005-0000-0000-0000F8010000}"/>
    <cellStyle name="Followed Hyperlink 11" xfId="30319" hidden="1" xr:uid="{00000000-0005-0000-0000-0000FA010000}"/>
    <cellStyle name="Followed Hyperlink 11" xfId="32321" hidden="1" xr:uid="{00000000-0005-0000-0000-0000FE010000}"/>
    <cellStyle name="Followed Hyperlink 11" xfId="32429" hidden="1" xr:uid="{00000000-0005-0000-0000-0000FF010000}"/>
    <cellStyle name="Followed Hyperlink 11" xfId="31946" hidden="1" xr:uid="{00000000-0005-0000-0000-000000020000}"/>
    <cellStyle name="Followed Hyperlink 11" xfId="32735" hidden="1" xr:uid="{00000000-0005-0000-0000-000005020000}"/>
    <cellStyle name="Followed Hyperlink 11" xfId="32758" hidden="1" xr:uid="{00000000-0005-0000-0000-000006020000}"/>
    <cellStyle name="Followed Hyperlink 11" xfId="32866" hidden="1" xr:uid="{00000000-0005-0000-0000-000007020000}"/>
    <cellStyle name="Followed Hyperlink 11" xfId="33158" hidden="1" xr:uid="{00000000-0005-0000-0000-00000D020000}"/>
    <cellStyle name="Followed Hyperlink 11" xfId="33289" hidden="1" xr:uid="{00000000-0005-0000-0000-00000F020000}"/>
    <cellStyle name="Followed Hyperlink 11" xfId="32210" hidden="1" xr:uid="{00000000-0005-0000-0000-000010020000}"/>
    <cellStyle name="Followed Hyperlink 11" xfId="33387" hidden="1" xr:uid="{00000000-0005-0000-0000-000012020000}"/>
    <cellStyle name="Followed Hyperlink 11" xfId="41486" hidden="1" xr:uid="{00000000-0005-0000-0000-000013020000}"/>
    <cellStyle name="Followed Hyperlink 11" xfId="38649" hidden="1" xr:uid="{00000000-0005-0000-0000-000008020000}"/>
    <cellStyle name="Followed Hyperlink 11" xfId="42241" hidden="1" xr:uid="{00000000-0005-0000-0000-000004020000}"/>
    <cellStyle name="Followed Hyperlink 11" xfId="38757" hidden="1" xr:uid="{00000000-0005-0000-0000-000004020000}"/>
    <cellStyle name="Followed Hyperlink 11" xfId="44873" hidden="1" xr:uid="{00000000-0005-0000-0000-00000A020000}"/>
    <cellStyle name="Followed Hyperlink 11" xfId="41378" hidden="1" xr:uid="{00000000-0005-0000-0000-000012020000}"/>
    <cellStyle name="Followed Hyperlink 11" xfId="41941" hidden="1" xr:uid="{00000000-0005-0000-0000-0000F9010000}"/>
    <cellStyle name="Followed Hyperlink 11" xfId="42475" hidden="1" xr:uid="{00000000-0005-0000-0000-000001020000}"/>
    <cellStyle name="Followed Hyperlink 11" xfId="42691" hidden="1" xr:uid="{00000000-0005-0000-0000-000005020000}"/>
    <cellStyle name="Followed Hyperlink 11" xfId="42822" hidden="1" xr:uid="{00000000-0005-0000-0000-000007020000}"/>
    <cellStyle name="Followed Hyperlink 11" xfId="42926" hidden="1" xr:uid="{00000000-0005-0000-0000-00000A020000}"/>
    <cellStyle name="Followed Hyperlink 11" xfId="43245" hidden="1" xr:uid="{00000000-0005-0000-0000-00000F020000}"/>
    <cellStyle name="Followed Hyperlink 11" xfId="43320" hidden="1" xr:uid="{00000000-0005-0000-0000-000011020000}"/>
    <cellStyle name="Followed Hyperlink 11" xfId="43343" hidden="1" xr:uid="{00000000-0005-0000-0000-000012020000}"/>
    <cellStyle name="Followed Hyperlink 11" xfId="44019" hidden="1" xr:uid="{00000000-0005-0000-0000-0000FB010000}"/>
    <cellStyle name="Followed Hyperlink 11" xfId="44224" hidden="1" xr:uid="{00000000-0005-0000-0000-0000FE010000}"/>
    <cellStyle name="Followed Hyperlink 11" xfId="38546" hidden="1" xr:uid="{00000000-0005-0000-0000-0000FA010000}"/>
    <cellStyle name="Followed Hyperlink 11" xfId="40312" hidden="1" xr:uid="{00000000-0005-0000-0000-0000FE010000}"/>
    <cellStyle name="Followed Hyperlink 11" xfId="40533" hidden="1" xr:uid="{00000000-0005-0000-0000-000002020000}"/>
    <cellStyle name="Followed Hyperlink 11" xfId="40641" hidden="1" xr:uid="{00000000-0005-0000-0000-000003020000}"/>
    <cellStyle name="Followed Hyperlink 11" xfId="17498" hidden="1" xr:uid="{00000000-0005-0000-0000-00000E020000}"/>
    <cellStyle name="Followed Hyperlink 11" xfId="17681" hidden="1" xr:uid="{00000000-0005-0000-0000-000011020000}"/>
    <cellStyle name="Followed Hyperlink 11" xfId="17704" hidden="1" xr:uid="{00000000-0005-0000-0000-000012020000}"/>
    <cellStyle name="Followed Hyperlink 11" xfId="17906" hidden="1" xr:uid="{00000000-0005-0000-0000-0000FA010000}"/>
    <cellStyle name="Followed Hyperlink 11" xfId="41964" hidden="1" xr:uid="{00000000-0005-0000-0000-0000FA010000}"/>
    <cellStyle name="Followed Hyperlink 11" xfId="8910" hidden="1" xr:uid="{00000000-0005-0000-0000-000009020000}"/>
    <cellStyle name="Followed Hyperlink 11" xfId="9121" hidden="1" xr:uid="{00000000-0005-0000-0000-00000D020000}"/>
    <cellStyle name="Followed Hyperlink 11" xfId="8173" hidden="1" xr:uid="{00000000-0005-0000-0000-000010020000}"/>
    <cellStyle name="Followed Hyperlink 11" xfId="9327" hidden="1" xr:uid="{00000000-0005-0000-0000-000011020000}"/>
    <cellStyle name="Followed Hyperlink 11" xfId="2596" hidden="1" xr:uid="{00000000-0005-0000-0000-0000F8010000}"/>
    <cellStyle name="Followed Hyperlink 11" xfId="9563" hidden="1" xr:uid="{00000000-0005-0000-0000-0000F9010000}"/>
    <cellStyle name="Followed Hyperlink 11" xfId="9939" hidden="1" xr:uid="{00000000-0005-0000-0000-0000FD010000}"/>
    <cellStyle name="Followed Hyperlink 11" xfId="10070" hidden="1" xr:uid="{00000000-0005-0000-0000-0000FF010000}"/>
    <cellStyle name="Followed Hyperlink 11" xfId="10183" hidden="1" xr:uid="{00000000-0005-0000-0000-000002020000}"/>
    <cellStyle name="Followed Hyperlink 11" xfId="9926" hidden="1" xr:uid="{00000000-0005-0000-0000-000004020000}"/>
    <cellStyle name="Followed Hyperlink 11" xfId="9818" hidden="1" xr:uid="{00000000-0005-0000-0000-000008020000}"/>
    <cellStyle name="Followed Hyperlink 11" xfId="13048" hidden="1" xr:uid="{00000000-0005-0000-0000-0000F8010000}"/>
    <cellStyle name="Followed Hyperlink 11" xfId="17606" hidden="1" xr:uid="{00000000-0005-0000-0000-00000F020000}"/>
    <cellStyle name="Followed Hyperlink 11" xfId="40086" hidden="1" xr:uid="{00000000-0005-0000-0000-000000020000}"/>
    <cellStyle name="Followed Hyperlink 11" xfId="40201" hidden="1" xr:uid="{00000000-0005-0000-0000-000010020000}"/>
    <cellStyle name="Followed Hyperlink 11" xfId="8721" hidden="1" xr:uid="{00000000-0005-0000-0000-000006020000}"/>
    <cellStyle name="Followed Hyperlink 11" xfId="42277" hidden="1" xr:uid="{00000000-0005-0000-0000-0000FE010000}"/>
    <cellStyle name="Followed Hyperlink 11" xfId="41172" hidden="1" xr:uid="{00000000-0005-0000-0000-00000E020000}"/>
    <cellStyle name="Followed Hyperlink 11" xfId="18741" hidden="1" xr:uid="{00000000-0005-0000-0000-000006020000}"/>
    <cellStyle name="Followed Hyperlink 11" xfId="42903" hidden="1" xr:uid="{00000000-0005-0000-0000-000009020000}"/>
    <cellStyle name="Followed Hyperlink 11" xfId="42606" hidden="1" xr:uid="{00000000-0005-0000-0000-000003020000}"/>
    <cellStyle name="Followed Hyperlink 11" xfId="43451" hidden="1" xr:uid="{00000000-0005-0000-0000-000013020000}"/>
    <cellStyle name="Followed Hyperlink 11" xfId="18502" hidden="1" xr:uid="{00000000-0005-0000-0000-000001020000}"/>
    <cellStyle name="Followed Hyperlink 11" xfId="8140" hidden="1" xr:uid="{00000000-0005-0000-0000-000008020000}"/>
    <cellStyle name="Followed Hyperlink 11" xfId="17395" hidden="1" xr:uid="{00000000-0005-0000-0000-00000B020000}"/>
    <cellStyle name="Followed Hyperlink 11" xfId="10376" hidden="1" xr:uid="{00000000-0005-0000-0000-000005020000}"/>
    <cellStyle name="Followed Hyperlink 11" xfId="9962" hidden="1" xr:uid="{00000000-0005-0000-0000-0000FE010000}"/>
    <cellStyle name="Followed Hyperlink 11" xfId="9458" hidden="1" xr:uid="{00000000-0005-0000-0000-000013020000}"/>
    <cellStyle name="Followed Hyperlink 11" xfId="8933" hidden="1" xr:uid="{00000000-0005-0000-0000-00000A020000}"/>
    <cellStyle name="Followed Hyperlink 11" xfId="14727" hidden="1" xr:uid="{00000000-0005-0000-0000-0000F9010000}"/>
    <cellStyle name="Followed Hyperlink 11" xfId="42254" hidden="1" xr:uid="{00000000-0005-0000-0000-0000FD010000}"/>
    <cellStyle name="Followed Hyperlink 11" xfId="40289" hidden="1" xr:uid="{00000000-0005-0000-0000-0000FD010000}"/>
    <cellStyle name="Followed Hyperlink 11" xfId="43911" hidden="1" xr:uid="{00000000-0005-0000-0000-0000FA010000}"/>
    <cellStyle name="Followed Hyperlink 11" xfId="43034" hidden="1" xr:uid="{00000000-0005-0000-0000-00000B020000}"/>
    <cellStyle name="Followed Hyperlink 11" xfId="42498" hidden="1" xr:uid="{00000000-0005-0000-0000-000002020000}"/>
    <cellStyle name="Followed Hyperlink 11" xfId="41280" hidden="1" xr:uid="{00000000-0005-0000-0000-00000F020000}"/>
    <cellStyle name="Followed Hyperlink 11" xfId="10588" hidden="1" xr:uid="{00000000-0005-0000-0000-000009020000}"/>
    <cellStyle name="Followed Hyperlink 11" xfId="33364" hidden="1" xr:uid="{00000000-0005-0000-0000-000011020000}"/>
    <cellStyle name="Followed Hyperlink 11" xfId="32970" hidden="1" xr:uid="{00000000-0005-0000-0000-00000A020000}"/>
    <cellStyle name="Followed Hyperlink 11" xfId="32650" hidden="1" xr:uid="{00000000-0005-0000-0000-000003020000}"/>
    <cellStyle name="Followed Hyperlink 11" xfId="25886" hidden="1" xr:uid="{00000000-0005-0000-0000-0000FB010000}"/>
    <cellStyle name="Followed Hyperlink 11" xfId="31621" hidden="1" xr:uid="{00000000-0005-0000-0000-00000F020000}"/>
    <cellStyle name="Followed Hyperlink 11" xfId="31279" hidden="1" xr:uid="{00000000-0005-0000-0000-000009020000}"/>
    <cellStyle name="Followed Hyperlink 11" xfId="38654" hidden="1" xr:uid="{00000000-0005-0000-0000-00000C020000}"/>
    <cellStyle name="Followed Hyperlink 11" xfId="6363" hidden="1" xr:uid="{00000000-0005-0000-0000-0000FB010000}"/>
    <cellStyle name="Followed Hyperlink 11" xfId="41355" hidden="1" xr:uid="{00000000-0005-0000-0000-000011020000}"/>
    <cellStyle name="Followed Hyperlink 11" xfId="43888" hidden="1" xr:uid="{00000000-0005-0000-0000-0000F9010000}"/>
    <cellStyle name="Followed Hyperlink 11" xfId="13092" hidden="1" xr:uid="{00000000-0005-0000-0000-0000F8010000}"/>
    <cellStyle name="Followed Hyperlink 11" xfId="21224" hidden="1" xr:uid="{00000000-0005-0000-0000-0000F9010000}"/>
    <cellStyle name="Followed Hyperlink 11" xfId="19636" hidden="1" xr:uid="{00000000-0005-0000-0000-0000FA010000}"/>
    <cellStyle name="Followed Hyperlink 11" xfId="21552" hidden="1" xr:uid="{00000000-0005-0000-0000-0000FE010000}"/>
    <cellStyle name="Followed Hyperlink 11" xfId="21660" hidden="1" xr:uid="{00000000-0005-0000-0000-0000FF010000}"/>
    <cellStyle name="Followed Hyperlink 11" xfId="21238" hidden="1" xr:uid="{00000000-0005-0000-0000-000000020000}"/>
    <cellStyle name="Followed Hyperlink 11" xfId="21773" hidden="1" xr:uid="{00000000-0005-0000-0000-000002020000}"/>
    <cellStyle name="Followed Hyperlink 11" xfId="21408" hidden="1" xr:uid="{00000000-0005-0000-0000-000008020000}"/>
    <cellStyle name="Followed Hyperlink 11" xfId="22178" hidden="1" xr:uid="{00000000-0005-0000-0000-000009020000}"/>
    <cellStyle name="Followed Hyperlink 11" xfId="22309" hidden="1" xr:uid="{00000000-0005-0000-0000-00000B020000}"/>
    <cellStyle name="Followed Hyperlink 11" xfId="22389" hidden="1" xr:uid="{00000000-0005-0000-0000-00000D020000}"/>
    <cellStyle name="Followed Hyperlink 11" xfId="22412" hidden="1" xr:uid="{00000000-0005-0000-0000-00000E020000}"/>
    <cellStyle name="Followed Hyperlink 11" xfId="21441" hidden="1" xr:uid="{00000000-0005-0000-0000-000010020000}"/>
    <cellStyle name="Followed Hyperlink 11" xfId="22726" hidden="1" xr:uid="{00000000-0005-0000-0000-000013020000}"/>
    <cellStyle name="Followed Hyperlink 11" xfId="19715" hidden="1" xr:uid="{00000000-0005-0000-0000-0000FB010000}"/>
    <cellStyle name="Followed Hyperlink 11" xfId="22969" hidden="1" xr:uid="{00000000-0005-0000-0000-0000FC010000}"/>
    <cellStyle name="Followed Hyperlink 11" xfId="23098" hidden="1" xr:uid="{00000000-0005-0000-0000-0000FD010000}"/>
    <cellStyle name="Followed Hyperlink 11" xfId="23121" hidden="1" xr:uid="{00000000-0005-0000-0000-0000FE010000}"/>
    <cellStyle name="Followed Hyperlink 11" xfId="23229" hidden="1" xr:uid="{00000000-0005-0000-0000-0000FF010000}"/>
    <cellStyle name="Followed Hyperlink 11" xfId="23558" hidden="1" xr:uid="{00000000-0005-0000-0000-000006020000}"/>
    <cellStyle name="Followed Hyperlink 11" xfId="23666" hidden="1" xr:uid="{00000000-0005-0000-0000-000007020000}"/>
    <cellStyle name="Followed Hyperlink 11" xfId="23770" hidden="1" xr:uid="{00000000-0005-0000-0000-00000A020000}"/>
    <cellStyle name="Followed Hyperlink 11" xfId="23878" hidden="1" xr:uid="{00000000-0005-0000-0000-00000B020000}"/>
    <cellStyle name="Followed Hyperlink 11" xfId="23981" hidden="1" xr:uid="{00000000-0005-0000-0000-00000E020000}"/>
    <cellStyle name="Followed Hyperlink 11" xfId="24089" hidden="1" xr:uid="{00000000-0005-0000-0000-00000F020000}"/>
    <cellStyle name="Followed Hyperlink 11" xfId="24187" hidden="1" xr:uid="{00000000-0005-0000-0000-000012020000}"/>
    <cellStyle name="Followed Hyperlink 11" xfId="24295" hidden="1" xr:uid="{00000000-0005-0000-0000-000013020000}"/>
    <cellStyle name="Followed Hyperlink 11" xfId="17973" hidden="1" xr:uid="{00000000-0005-0000-0000-0000F8010000}"/>
    <cellStyle name="Followed Hyperlink 11" xfId="24640" hidden="1" xr:uid="{00000000-0005-0000-0000-0000FE010000}"/>
    <cellStyle name="Followed Hyperlink 11" xfId="24748" hidden="1" xr:uid="{00000000-0005-0000-0000-0000FF010000}"/>
    <cellStyle name="Followed Hyperlink 11" xfId="24414" hidden="1" xr:uid="{00000000-0005-0000-0000-000000020000}"/>
    <cellStyle name="Followed Hyperlink 11" xfId="25054" hidden="1" xr:uid="{00000000-0005-0000-0000-000005020000}"/>
    <cellStyle name="Followed Hyperlink 11" xfId="25077" hidden="1" xr:uid="{00000000-0005-0000-0000-000006020000}"/>
    <cellStyle name="Followed Hyperlink 11" xfId="24496" hidden="1" xr:uid="{00000000-0005-0000-0000-000008020000}"/>
    <cellStyle name="Followed Hyperlink 11" xfId="25266" hidden="1" xr:uid="{00000000-0005-0000-0000-000009020000}"/>
    <cellStyle name="Followed Hyperlink 11" xfId="25397" hidden="1" xr:uid="{00000000-0005-0000-0000-00000B020000}"/>
    <cellStyle name="Followed Hyperlink 11" xfId="25608" hidden="1" xr:uid="{00000000-0005-0000-0000-00000F020000}"/>
    <cellStyle name="Followed Hyperlink 11" xfId="25683" hidden="1" xr:uid="{00000000-0005-0000-0000-000011020000}"/>
    <cellStyle name="Followed Hyperlink 11" xfId="25814" hidden="1" xr:uid="{00000000-0005-0000-0000-000013020000}"/>
    <cellStyle name="Followed Hyperlink 11" xfId="26424" hidden="1" xr:uid="{00000000-0005-0000-0000-0000F9010000}"/>
    <cellStyle name="Followed Hyperlink 11" xfId="26447" hidden="1" xr:uid="{00000000-0005-0000-0000-0000FA010000}"/>
    <cellStyle name="Followed Hyperlink 11" xfId="26608" hidden="1" xr:uid="{00000000-0005-0000-0000-0000FC010000}"/>
    <cellStyle name="Followed Hyperlink 11" xfId="26868" hidden="1" xr:uid="{00000000-0005-0000-0000-0000FF010000}"/>
    <cellStyle name="Followed Hyperlink 11" xfId="27089" hidden="1" xr:uid="{00000000-0005-0000-0000-000003020000}"/>
    <cellStyle name="Followed Hyperlink 11" xfId="27197" hidden="1" xr:uid="{00000000-0005-0000-0000-000006020000}"/>
    <cellStyle name="Followed Hyperlink 11" xfId="27305" hidden="1" xr:uid="{00000000-0005-0000-0000-000007020000}"/>
    <cellStyle name="Followed Hyperlink 11" xfId="27386" hidden="1" xr:uid="{00000000-0005-0000-0000-000009020000}"/>
    <cellStyle name="Followed Hyperlink 11" xfId="27409" hidden="1" xr:uid="{00000000-0005-0000-0000-00000A020000}"/>
    <cellStyle name="Followed Hyperlink 11" xfId="27517" hidden="1" xr:uid="{00000000-0005-0000-0000-00000B020000}"/>
    <cellStyle name="Followed Hyperlink 11" xfId="27803" hidden="1" xr:uid="{00000000-0005-0000-0000-000011020000}"/>
    <cellStyle name="Followed Hyperlink 11" xfId="27826" hidden="1" xr:uid="{00000000-0005-0000-0000-000012020000}"/>
    <cellStyle name="Followed Hyperlink 11" xfId="27934" hidden="1" xr:uid="{00000000-0005-0000-0000-000013020000}"/>
    <cellStyle name="Followed Hyperlink 11" xfId="28476" hidden="1" xr:uid="{00000000-0005-0000-0000-0000F8010000}"/>
    <cellStyle name="Followed Hyperlink 11" xfId="28646" hidden="1" xr:uid="{00000000-0005-0000-0000-0000F9010000}"/>
    <cellStyle name="Followed Hyperlink 11" xfId="29090" hidden="1" xr:uid="{00000000-0005-0000-0000-0000FF010000}"/>
    <cellStyle name="Followed Hyperlink 11" xfId="28625" hidden="1" xr:uid="{00000000-0005-0000-0000-000000020000}"/>
    <cellStyle name="Followed Hyperlink 11" xfId="28669" hidden="1" xr:uid="{00000000-0005-0000-0000-0000FA010000}"/>
    <cellStyle name="Followed Hyperlink 11" xfId="26724" hidden="1" xr:uid="{00000000-0005-0000-0000-000004020000}"/>
    <cellStyle name="Followed Hyperlink 11" xfId="23535" hidden="1" xr:uid="{00000000-0005-0000-0000-000005020000}"/>
    <cellStyle name="Followed Hyperlink 11" xfId="22520" hidden="1" xr:uid="{00000000-0005-0000-0000-00000F020000}"/>
    <cellStyle name="Followed Hyperlink 11" xfId="21529" hidden="1" xr:uid="{00000000-0005-0000-0000-0000FD010000}"/>
    <cellStyle name="Followed Hyperlink 11" xfId="20382" hidden="1" xr:uid="{00000000-0005-0000-0000-000006020000}"/>
    <cellStyle name="Followed Hyperlink 11" xfId="44332" hidden="1" xr:uid="{00000000-0005-0000-0000-0000FF010000}"/>
    <cellStyle name="Followed Hyperlink 11" xfId="44638" hidden="1" xr:uid="{00000000-0005-0000-0000-000005020000}"/>
    <cellStyle name="Followed Hyperlink 11" xfId="44661" hidden="1" xr:uid="{00000000-0005-0000-0000-000006020000}"/>
    <cellStyle name="Followed Hyperlink 11" xfId="44850" hidden="1" xr:uid="{00000000-0005-0000-0000-000009020000}"/>
    <cellStyle name="Followed Hyperlink 11" xfId="44981" hidden="1" xr:uid="{00000000-0005-0000-0000-00000B020000}"/>
    <cellStyle name="Followed Hyperlink 11" xfId="45084" hidden="1" xr:uid="{00000000-0005-0000-0000-00000E020000}"/>
    <cellStyle name="Followed Hyperlink 11" xfId="45290" hidden="1" xr:uid="{00000000-0005-0000-0000-000012020000}"/>
    <cellStyle name="Followed Hyperlink 11" xfId="45398" hidden="1" xr:uid="{00000000-0005-0000-0000-000013020000}"/>
    <cellStyle name="Followed Hyperlink 11" xfId="44085" hidden="1" xr:uid="{00000000-0005-0000-0000-00000C020000}"/>
    <cellStyle name="Followed Hyperlink 11" xfId="44188" hidden="1" xr:uid="{00000000-0005-0000-0000-000004020000}"/>
    <cellStyle name="Followed Hyperlink 11" xfId="43867" hidden="1" xr:uid="{00000000-0005-0000-0000-000000020000}"/>
    <cellStyle name="Followed Hyperlink 11" xfId="44072" hidden="1" xr:uid="{00000000-0005-0000-0000-0000FC010000}"/>
    <cellStyle name="Followed Hyperlink 11" xfId="42138" hidden="1" xr:uid="{00000000-0005-0000-0000-00000C020000}"/>
    <cellStyle name="Followed Hyperlink 11" xfId="44080" hidden="1" xr:uid="{00000000-0005-0000-0000-000008020000}"/>
    <cellStyle name="Followed Hyperlink 11" xfId="45061" hidden="1" xr:uid="{00000000-0005-0000-0000-00000D020000}"/>
    <cellStyle name="Followed Hyperlink 11" xfId="28959" hidden="1" xr:uid="{00000000-0005-0000-0000-0000FD010000}"/>
    <cellStyle name="Followed Hyperlink 11" xfId="27174" hidden="1" xr:uid="{00000000-0005-0000-0000-000005020000}"/>
    <cellStyle name="Followed Hyperlink 11" xfId="26555" hidden="1" xr:uid="{00000000-0005-0000-0000-0000FB010000}"/>
    <cellStyle name="Followed Hyperlink 11" xfId="24969" hidden="1" xr:uid="{00000000-0005-0000-0000-000003020000}"/>
    <cellStyle name="Followed Hyperlink 11" xfId="24400" hidden="1" xr:uid="{00000000-0005-0000-0000-0000F9010000}"/>
    <cellStyle name="Followed Hyperlink 11" xfId="22982" hidden="1" xr:uid="{00000000-0005-0000-0000-00000C020000}"/>
    <cellStyle name="Followed Hyperlink 11" xfId="23342" hidden="1" xr:uid="{00000000-0005-0000-0000-000002020000}"/>
    <cellStyle name="Followed Hyperlink 11" xfId="21750" hidden="1" xr:uid="{00000000-0005-0000-0000-000001020000}"/>
    <cellStyle name="Followed Hyperlink 11" xfId="21119" hidden="1" xr:uid="{00000000-0005-0000-0000-000013020000}"/>
    <cellStyle name="Followed Hyperlink 11" xfId="20053" hidden="1" xr:uid="{00000000-0005-0000-0000-0000FF010000}"/>
    <cellStyle name="Followed Hyperlink 11" xfId="19370" hidden="1" xr:uid="{00000000-0005-0000-0000-000012020000}"/>
    <cellStyle name="Followed Hyperlink 11" xfId="37422" hidden="1" xr:uid="{00000000-0005-0000-0000-000001020000}"/>
    <cellStyle name="Followed Hyperlink 11" xfId="19801" hidden="1" xr:uid="{00000000-0005-0000-0000-000008020000}"/>
    <cellStyle name="Followed Hyperlink 11" xfId="12263" hidden="1" xr:uid="{00000000-0005-0000-0000-000009020000}"/>
    <cellStyle name="Followed Hyperlink 11" xfId="5990" hidden="1" xr:uid="{00000000-0005-0000-0000-000012020000}"/>
    <cellStyle name="Followed Hyperlink 11" xfId="5032" hidden="1" xr:uid="{00000000-0005-0000-0000-0000FF010000}"/>
    <cellStyle name="Followed Hyperlink 11" xfId="16836" hidden="1" xr:uid="{00000000-0005-0000-0000-000001020000}"/>
    <cellStyle name="Followed Hyperlink 11" xfId="16153" hidden="1" xr:uid="{00000000-0005-0000-0000-000013020000}"/>
    <cellStyle name="Followed Hyperlink 11" xfId="15605" hidden="1" xr:uid="{00000000-0005-0000-0000-000009020000}"/>
    <cellStyle name="Followed Hyperlink 11" xfId="14604" hidden="1" xr:uid="{00000000-0005-0000-0000-000000020000}"/>
    <cellStyle name="Followed Hyperlink 11" xfId="14377" hidden="1" xr:uid="{00000000-0005-0000-0000-000012020000}"/>
    <cellStyle name="Followed Hyperlink 11" xfId="12182" hidden="1" xr:uid="{00000000-0005-0000-0000-000007020000}"/>
    <cellStyle name="Followed Hyperlink 11" xfId="10930" hidden="1" xr:uid="{00000000-0005-0000-0000-00000F020000}"/>
    <cellStyle name="Followed Hyperlink 11" xfId="10399" hidden="1" xr:uid="{00000000-0005-0000-0000-000006020000}"/>
    <cellStyle name="Followed Hyperlink 11" xfId="9810" hidden="1" xr:uid="{00000000-0005-0000-0000-0000FC010000}"/>
    <cellStyle name="Followed Hyperlink 11" xfId="9252" hidden="1" xr:uid="{00000000-0005-0000-0000-00000F020000}"/>
    <cellStyle name="Followed Hyperlink 11" xfId="11614" hidden="1" xr:uid="{00000000-0005-0000-0000-0000FD010000}"/>
    <cellStyle name="Followed Hyperlink 11" xfId="18160" hidden="1" xr:uid="{00000000-0005-0000-0000-000008020000}"/>
    <cellStyle name="Followed Hyperlink 11" xfId="28982" hidden="1" xr:uid="{00000000-0005-0000-0000-0000FE010000}"/>
    <cellStyle name="Followed Hyperlink 11" xfId="26760" hidden="1" xr:uid="{00000000-0005-0000-0000-0000FE010000}"/>
    <cellStyle name="Followed Hyperlink 11" xfId="24838" hidden="1" xr:uid="{00000000-0005-0000-0000-000001020000}"/>
    <cellStyle name="Followed Hyperlink 11" xfId="23085" hidden="1" xr:uid="{00000000-0005-0000-0000-000004020000}"/>
    <cellStyle name="Followed Hyperlink 11" xfId="21989" hidden="1" xr:uid="{00000000-0005-0000-0000-000006020000}"/>
    <cellStyle name="Followed Hyperlink 11" xfId="8132" hidden="1" xr:uid="{00000000-0005-0000-0000-0000FC010000}"/>
    <cellStyle name="Followed Hyperlink 11" xfId="7897" hidden="1" xr:uid="{00000000-0005-0000-0000-000000020000}"/>
    <cellStyle name="Followed Hyperlink 11" xfId="8248" hidden="1" xr:uid="{00000000-0005-0000-0000-000004020000}"/>
    <cellStyle name="Followed Hyperlink 11" xfId="6933" hidden="1" xr:uid="{00000000-0005-0000-0000-000003020000}"/>
    <cellStyle name="Followed Hyperlink 11" xfId="6568" hidden="1" xr:uid="{00000000-0005-0000-0000-000004020000}"/>
    <cellStyle name="Followed Hyperlink 11" xfId="7149" hidden="1" xr:uid="{00000000-0005-0000-0000-000007020000}"/>
    <cellStyle name="Followed Hyperlink 11" xfId="7230" hidden="1" xr:uid="{00000000-0005-0000-0000-000009020000}"/>
    <cellStyle name="Followed Hyperlink 11" xfId="6581" hidden="1" xr:uid="{00000000-0005-0000-0000-0000FD010000}"/>
    <cellStyle name="Followed Hyperlink 11" xfId="6217" hidden="1" xr:uid="{00000000-0005-0000-0000-000000020000}"/>
    <cellStyle name="Followed Hyperlink 11" xfId="6452" hidden="1" xr:uid="{00000000-0005-0000-0000-0000FC010000}"/>
    <cellStyle name="Followed Hyperlink 11" xfId="6203" hidden="1" xr:uid="{00000000-0005-0000-0000-0000F9010000}"/>
    <cellStyle name="Followed Hyperlink 11" xfId="6802" hidden="1" xr:uid="{00000000-0005-0000-0000-000001020000}"/>
    <cellStyle name="Followed Hyperlink 11" xfId="6465" hidden="1" xr:uid="{00000000-0005-0000-0000-00000C020000}"/>
    <cellStyle name="Followed Hyperlink 11" xfId="8505" hidden="1" xr:uid="{00000000-0005-0000-0000-000002020000}"/>
    <cellStyle name="Followed Hyperlink 11" xfId="8261" hidden="1" xr:uid="{00000000-0005-0000-0000-0000FD010000}"/>
    <cellStyle name="Followed Hyperlink 11" xfId="2562" hidden="1" xr:uid="{00000000-0005-0000-0000-0000F8010000}"/>
    <cellStyle name="Followed Hyperlink 11" xfId="805" hidden="1" xr:uid="{00000000-0005-0000-0000-00000C020000}"/>
    <cellStyle name="Followed Hyperlink 11" xfId="1381" hidden="1" xr:uid="{00000000-0005-0000-0000-000006020000}"/>
    <cellStyle name="Followed Hyperlink 11" xfId="7018" hidden="1" xr:uid="{00000000-0005-0000-0000-000005020000}"/>
    <cellStyle name="Followed Hyperlink 11" xfId="7253" hidden="1" xr:uid="{00000000-0005-0000-0000-00000A020000}"/>
    <cellStyle name="Followed Hyperlink 11" xfId="8284" hidden="1" xr:uid="{00000000-0005-0000-0000-0000FE010000}"/>
    <cellStyle name="Followed Hyperlink 11" xfId="44422" hidden="1" xr:uid="{00000000-0005-0000-0000-000001020000}"/>
    <cellStyle name="Followed Hyperlink 11" xfId="13419" hidden="1" xr:uid="{00000000-0005-0000-0000-0000FF010000}"/>
    <cellStyle name="Followed Hyperlink 11" xfId="20594" hidden="1" xr:uid="{00000000-0005-0000-0000-00000A020000}"/>
    <cellStyle name="Followed Hyperlink 11" xfId="25477" hidden="1" xr:uid="{00000000-0005-0000-0000-00000D020000}"/>
    <cellStyle name="Followed Hyperlink 11" xfId="42166" hidden="1" xr:uid="{00000000-0005-0000-0000-000010020000}"/>
    <cellStyle name="Followed Hyperlink 11" xfId="45192" hidden="1" xr:uid="{00000000-0005-0000-0000-00000F020000}"/>
    <cellStyle name="Followed Hyperlink 11" xfId="18193" hidden="1" xr:uid="{00000000-0005-0000-0000-000010020000}"/>
    <cellStyle name="Followed Hyperlink 11" xfId="29180" hidden="1" xr:uid="{00000000-0005-0000-0000-000001020000}"/>
    <cellStyle name="Followed Hyperlink 11" xfId="27728" hidden="1" xr:uid="{00000000-0005-0000-0000-00000F020000}"/>
    <cellStyle name="Followed Hyperlink 11" xfId="24529" hidden="1" xr:uid="{00000000-0005-0000-0000-000010020000}"/>
    <cellStyle name="Followed Hyperlink 11" xfId="24861" hidden="1" xr:uid="{00000000-0005-0000-0000-000002020000}"/>
    <cellStyle name="Followed Hyperlink 11" xfId="24164" hidden="1" xr:uid="{00000000-0005-0000-0000-000011020000}"/>
    <cellStyle name="Followed Hyperlink 11" xfId="23450" hidden="1" xr:uid="{00000000-0005-0000-0000-000003020000}"/>
    <cellStyle name="Followed Hyperlink 11" xfId="22595" hidden="1" xr:uid="{00000000-0005-0000-0000-000011020000}"/>
    <cellStyle name="Followed Hyperlink 11" xfId="21881" hidden="1" xr:uid="{00000000-0005-0000-0000-000003020000}"/>
    <cellStyle name="Followed Hyperlink 11" xfId="21011" hidden="1" xr:uid="{00000000-0005-0000-0000-000012020000}"/>
    <cellStyle name="Followed Hyperlink 11" xfId="34305" hidden="1" xr:uid="{00000000-0005-0000-0000-000003020000}"/>
    <cellStyle name="Followed Hyperlink 11" xfId="18064" hidden="1" xr:uid="{00000000-0005-0000-0000-0000FB010000}"/>
    <cellStyle name="Followed Hyperlink 11" xfId="15947" hidden="1" xr:uid="{00000000-0005-0000-0000-00000F020000}"/>
    <cellStyle name="Followed Hyperlink 11" xfId="36266" hidden="1" xr:uid="{00000000-0005-0000-0000-00000A020000}"/>
    <cellStyle name="Followed Hyperlink 11" xfId="40749" hidden="1" xr:uid="{00000000-0005-0000-0000-000006020000}"/>
    <cellStyle name="Followed Hyperlink 11" xfId="39419" hidden="1" xr:uid="{00000000-0005-0000-0000-000009020000}"/>
    <cellStyle name="Followed Hyperlink 11" xfId="40857" hidden="1" xr:uid="{00000000-0005-0000-0000-000007020000}"/>
    <cellStyle name="Followed Hyperlink 11" xfId="34733" hidden="1" xr:uid="{00000000-0005-0000-0000-00000B020000}"/>
    <cellStyle name="Followed Hyperlink 11" xfId="32285" hidden="1" xr:uid="{00000000-0005-0000-0000-000004020000}"/>
    <cellStyle name="Followed Hyperlink 11" xfId="12680" hidden="1" xr:uid="{00000000-0005-0000-0000-000011020000}"/>
    <cellStyle name="Followed Hyperlink 11" xfId="5361" hidden="1" xr:uid="{00000000-0005-0000-0000-000006020000}"/>
    <cellStyle name="Followed Hyperlink 11" xfId="5573" hidden="1" xr:uid="{00000000-0005-0000-0000-00000A020000}"/>
    <cellStyle name="Followed Hyperlink 11" xfId="8145" hidden="1" xr:uid="{00000000-0005-0000-0000-00000C020000}"/>
    <cellStyle name="Followed Hyperlink 11" xfId="17052" hidden="1" xr:uid="{00000000-0005-0000-0000-000005020000}"/>
    <cellStyle name="Followed Hyperlink 11" xfId="15416" hidden="1" xr:uid="{00000000-0005-0000-0000-000006020000}"/>
    <cellStyle name="Followed Hyperlink 11" xfId="6410" hidden="1" xr:uid="{00000000-0005-0000-0000-0000F8010000}"/>
    <cellStyle name="Followed Hyperlink 11" xfId="13275" hidden="1" xr:uid="{00000000-0005-0000-0000-000004020000}"/>
    <cellStyle name="Followed Hyperlink 11" xfId="12916" hidden="1" xr:uid="{00000000-0005-0000-0000-0000F9010000}"/>
    <cellStyle name="Followed Hyperlink 11" xfId="12074" hidden="1" xr:uid="{00000000-0005-0000-0000-000006020000}"/>
    <cellStyle name="Followed Hyperlink 11" xfId="9624" hidden="1" xr:uid="{00000000-0005-0000-0000-0000FA010000}"/>
    <cellStyle name="Followed Hyperlink 11" xfId="19478" hidden="1" xr:uid="{00000000-0005-0000-0000-000013020000}"/>
    <cellStyle name="Followed Hyperlink 11" xfId="30413" hidden="1" xr:uid="{00000000-0005-0000-0000-0000FB010000}"/>
    <cellStyle name="Followed Hyperlink 11" xfId="33953" hidden="1" xr:uid="{00000000-0005-0000-0000-0000FD010000}"/>
    <cellStyle name="Followed Hyperlink 11" xfId="33976" hidden="1" xr:uid="{00000000-0005-0000-0000-0000FE010000}"/>
    <cellStyle name="Followed Hyperlink 11" xfId="34084" hidden="1" xr:uid="{00000000-0005-0000-0000-0000FF010000}"/>
    <cellStyle name="Followed Hyperlink 11" xfId="34174" hidden="1" xr:uid="{00000000-0005-0000-0000-000001020000}"/>
    <cellStyle name="Followed Hyperlink 11" xfId="33940" hidden="1" xr:uid="{00000000-0005-0000-0000-000004020000}"/>
    <cellStyle name="Followed Hyperlink 11" xfId="34602" hidden="1" xr:uid="{00000000-0005-0000-0000-000009020000}"/>
    <cellStyle name="Followed Hyperlink 11" xfId="33837" hidden="1" xr:uid="{00000000-0005-0000-0000-00000C020000}"/>
    <cellStyle name="Followed Hyperlink 11" xfId="34813" hidden="1" xr:uid="{00000000-0005-0000-0000-00000D020000}"/>
    <cellStyle name="Followed Hyperlink 11" xfId="34836" hidden="1" xr:uid="{00000000-0005-0000-0000-00000E020000}"/>
    <cellStyle name="Followed Hyperlink 11" xfId="34944" hidden="1" xr:uid="{00000000-0005-0000-0000-00000F020000}"/>
    <cellStyle name="Followed Hyperlink 11" xfId="35019" hidden="1" xr:uid="{00000000-0005-0000-0000-000011020000}"/>
    <cellStyle name="Followed Hyperlink 11" xfId="35255" hidden="1" xr:uid="{00000000-0005-0000-0000-0000F9010000}"/>
    <cellStyle name="Followed Hyperlink 11" xfId="33655" hidden="1" xr:uid="{00000000-0005-0000-0000-0000FA010000}"/>
    <cellStyle name="Followed Hyperlink 11" xfId="35617" hidden="1" xr:uid="{00000000-0005-0000-0000-0000FE010000}"/>
    <cellStyle name="Followed Hyperlink 11" xfId="35725" hidden="1" xr:uid="{00000000-0005-0000-0000-0000FF010000}"/>
    <cellStyle name="Followed Hyperlink 11" xfId="35269" hidden="1" xr:uid="{00000000-0005-0000-0000-000000020000}"/>
    <cellStyle name="Followed Hyperlink 11" xfId="35946" hidden="1" xr:uid="{00000000-0005-0000-0000-000003020000}"/>
    <cellStyle name="Followed Hyperlink 11" xfId="36054" hidden="1" xr:uid="{00000000-0005-0000-0000-000006020000}"/>
    <cellStyle name="Followed Hyperlink 11" xfId="35473" hidden="1" xr:uid="{00000000-0005-0000-0000-000008020000}"/>
    <cellStyle name="Followed Hyperlink 11" xfId="36243" hidden="1" xr:uid="{00000000-0005-0000-0000-000009020000}"/>
    <cellStyle name="Followed Hyperlink 11" xfId="36477" hidden="1" xr:uid="{00000000-0005-0000-0000-00000E020000}"/>
    <cellStyle name="Followed Hyperlink 11" xfId="36585" hidden="1" xr:uid="{00000000-0005-0000-0000-00000F020000}"/>
    <cellStyle name="Followed Hyperlink 11" xfId="36683" hidden="1" xr:uid="{00000000-0005-0000-0000-000012020000}"/>
    <cellStyle name="Followed Hyperlink 11" xfId="36896" hidden="1" xr:uid="{00000000-0005-0000-0000-0000F9010000}"/>
    <cellStyle name="Followed Hyperlink 11" xfId="35308" hidden="1" xr:uid="{00000000-0005-0000-0000-0000FA010000}"/>
    <cellStyle name="Followed Hyperlink 11" xfId="33740" hidden="1" xr:uid="{00000000-0005-0000-0000-0000FB010000}"/>
    <cellStyle name="Followed Hyperlink 11" xfId="37201" hidden="1" xr:uid="{00000000-0005-0000-0000-0000FD010000}"/>
    <cellStyle name="Followed Hyperlink 11" xfId="37332" hidden="1" xr:uid="{00000000-0005-0000-0000-0000FF010000}"/>
    <cellStyle name="Followed Hyperlink 11" xfId="37553" hidden="1" xr:uid="{00000000-0005-0000-0000-000003020000}"/>
    <cellStyle name="Followed Hyperlink 11" xfId="37188" hidden="1" xr:uid="{00000000-0005-0000-0000-000004020000}"/>
    <cellStyle name="Followed Hyperlink 11" xfId="37638" hidden="1" xr:uid="{00000000-0005-0000-0000-000005020000}"/>
    <cellStyle name="Followed Hyperlink 11" xfId="37981" hidden="1" xr:uid="{00000000-0005-0000-0000-00000B020000}"/>
    <cellStyle name="Followed Hyperlink 11" xfId="37085" hidden="1" xr:uid="{00000000-0005-0000-0000-00000C020000}"/>
    <cellStyle name="Followed Hyperlink 11" xfId="38061" hidden="1" xr:uid="{00000000-0005-0000-0000-00000D020000}"/>
    <cellStyle name="Followed Hyperlink 11" xfId="38267" hidden="1" xr:uid="{00000000-0005-0000-0000-000011020000}"/>
    <cellStyle name="Followed Hyperlink 11" xfId="30459" hidden="1" xr:uid="{00000000-0005-0000-0000-0000F8010000}"/>
    <cellStyle name="Followed Hyperlink 11" xfId="38503" hidden="1" xr:uid="{00000000-0005-0000-0000-0000F9010000}"/>
    <cellStyle name="Followed Hyperlink 11" xfId="36945" hidden="1" xr:uid="{00000000-0005-0000-0000-0000FA010000}"/>
    <cellStyle name="Followed Hyperlink 11" xfId="35387" hidden="1" xr:uid="{00000000-0005-0000-0000-0000FB010000}"/>
    <cellStyle name="Followed Hyperlink 11" xfId="38770" hidden="1" xr:uid="{00000000-0005-0000-0000-0000FD010000}"/>
    <cellStyle name="Followed Hyperlink 11" xfId="38901" hidden="1" xr:uid="{00000000-0005-0000-0000-0000FF010000}"/>
    <cellStyle name="Followed Hyperlink 11" xfId="37113" hidden="1" xr:uid="{00000000-0005-0000-0000-000010020000}"/>
    <cellStyle name="Followed Hyperlink 11" xfId="37080" hidden="1" xr:uid="{00000000-0005-0000-0000-000008020000}"/>
    <cellStyle name="Followed Hyperlink 11" xfId="36910" hidden="1" xr:uid="{00000000-0005-0000-0000-000000020000}"/>
    <cellStyle name="Followed Hyperlink 11" xfId="35581" hidden="1" xr:uid="{00000000-0005-0000-0000-000004020000}"/>
    <cellStyle name="Followed Hyperlink 11" xfId="33832" hidden="1" xr:uid="{00000000-0005-0000-0000-000008020000}"/>
    <cellStyle name="Followed Hyperlink 11" xfId="33614" hidden="1" xr:uid="{00000000-0005-0000-0000-000000020000}"/>
    <cellStyle name="Followed Hyperlink 11" xfId="28307" hidden="1" xr:uid="{00000000-0005-0000-0000-0000F8010000}"/>
    <cellStyle name="Followed Hyperlink 11" xfId="32169" hidden="1" xr:uid="{00000000-0005-0000-0000-0000FC010000}"/>
    <cellStyle name="Followed Hyperlink 11" xfId="30542" hidden="1" xr:uid="{00000000-0005-0000-0000-000010020000}"/>
    <cellStyle name="Followed Hyperlink 11" xfId="30509" hidden="1" xr:uid="{00000000-0005-0000-0000-000008020000}"/>
    <cellStyle name="Followed Hyperlink 11" xfId="28946" hidden="1" xr:uid="{00000000-0005-0000-0000-000004020000}"/>
    <cellStyle name="Followed Hyperlink 11" xfId="26649" hidden="1" xr:uid="{00000000-0005-0000-0000-000010020000}"/>
    <cellStyle name="Followed Hyperlink 11" xfId="26616" hidden="1" xr:uid="{00000000-0005-0000-0000-000008020000}"/>
    <cellStyle name="Followed Hyperlink 11" xfId="26403" hidden="1" xr:uid="{00000000-0005-0000-0000-000000020000}"/>
    <cellStyle name="Followed Hyperlink 11" xfId="24501" hidden="1" xr:uid="{00000000-0005-0000-0000-00000C020000}"/>
    <cellStyle name="Followed Hyperlink 11" xfId="24488" hidden="1" xr:uid="{00000000-0005-0000-0000-0000FC010000}"/>
    <cellStyle name="Followed Hyperlink 11" xfId="14627" hidden="1" xr:uid="{00000000-0005-0000-0000-0000F8010000}"/>
    <cellStyle name="Followed Hyperlink 11" xfId="21413" hidden="1" xr:uid="{00000000-0005-0000-0000-00000C020000}"/>
    <cellStyle name="Followed Hyperlink 11" xfId="21516" hidden="1" xr:uid="{00000000-0005-0000-0000-000004020000}"/>
    <cellStyle name="Followed Hyperlink 11" xfId="19834" hidden="1" xr:uid="{00000000-0005-0000-0000-000010020000}"/>
    <cellStyle name="Followed Hyperlink 11" xfId="9699" hidden="1" xr:uid="{00000000-0005-0000-0000-0000F8010000}"/>
    <cellStyle name="Followed Hyperlink 11" xfId="18152" hidden="1" xr:uid="{00000000-0005-0000-0000-0000FC010000}"/>
    <cellStyle name="Followed Hyperlink 11" xfId="16527" hidden="1" xr:uid="{00000000-0005-0000-0000-000010020000}"/>
    <cellStyle name="Followed Hyperlink 11" xfId="21400" hidden="1" xr:uid="{00000000-0005-0000-0000-0000FC010000}"/>
    <cellStyle name="Followed Hyperlink 11" xfId="30275" hidden="1" xr:uid="{00000000-0005-0000-0000-000000020000}"/>
    <cellStyle name="Followed Hyperlink 11" xfId="37850" hidden="1" xr:uid="{00000000-0005-0000-0000-000009020000}"/>
    <cellStyle name="Followed Hyperlink 11" xfId="35506" hidden="1" xr:uid="{00000000-0005-0000-0000-000010020000}"/>
    <cellStyle name="Followed Hyperlink 11" xfId="32081" hidden="1" xr:uid="{00000000-0005-0000-0000-0000FB010000}"/>
    <cellStyle name="Followed Hyperlink 11" xfId="31696" hidden="1" xr:uid="{00000000-0005-0000-0000-000011020000}"/>
    <cellStyle name="Followed Hyperlink 11" xfId="1987" hidden="1" xr:uid="{00000000-0005-0000-0000-000011020000}"/>
    <cellStyle name="Followed Hyperlink 11" xfId="2010" hidden="1" xr:uid="{00000000-0005-0000-0000-000012020000}"/>
    <cellStyle name="Followed Hyperlink 11" xfId="2737" hidden="1" xr:uid="{00000000-0005-0000-0000-0000F8010000}"/>
    <cellStyle name="Followed Hyperlink 11" xfId="1052" hidden="1" xr:uid="{00000000-0005-0000-0000-0000FF010000}"/>
    <cellStyle name="Followed Hyperlink 11" xfId="1165" hidden="1" xr:uid="{00000000-0005-0000-0000-000002020000}"/>
    <cellStyle name="Followed Hyperlink 11" xfId="908" hidden="1" xr:uid="{00000000-0005-0000-0000-000004020000}"/>
    <cellStyle name="Followed Hyperlink 11" xfId="921" hidden="1" xr:uid="{00000000-0005-0000-0000-0000FD010000}"/>
    <cellStyle name="Followed Hyperlink 11" xfId="608" hidden="1" xr:uid="{00000000-0005-0000-0000-0000F9010000}"/>
    <cellStyle name="Followed Hyperlink 11" xfId="631" hidden="1" xr:uid="{00000000-0005-0000-0000-0000FA010000}"/>
    <cellStyle name="Followed Hyperlink 11" xfId="436" hidden="1" xr:uid="{00000000-0005-0000-0000-0000F8010000}"/>
    <cellStyle name="Followed Hyperlink 11" xfId="1358" hidden="1" xr:uid="{00000000-0005-0000-0000-000005020000}"/>
    <cellStyle name="Followed Hyperlink 11" xfId="2118" hidden="1" xr:uid="{00000000-0005-0000-0000-000013020000}"/>
    <cellStyle name="Followed Hyperlink 11" xfId="1912" hidden="1" xr:uid="{00000000-0005-0000-0000-00000F020000}"/>
    <cellStyle name="Followed Hyperlink 11" xfId="2787" hidden="1" xr:uid="{00000000-0005-0000-0000-0000FA010000}"/>
    <cellStyle name="Followed Hyperlink 11" xfId="4311" hidden="1" xr:uid="{00000000-0005-0000-0000-000012020000}"/>
    <cellStyle name="Followed Hyperlink 11" xfId="739" hidden="1" xr:uid="{00000000-0005-0000-0000-0000FB010000}"/>
    <cellStyle name="Followed Hyperlink 11" xfId="833" hidden="1" xr:uid="{00000000-0005-0000-0000-000010020000}"/>
    <cellStyle name="Followed Hyperlink 11" xfId="39014" hidden="1" xr:uid="{00000000-0005-0000-0000-000002020000}"/>
    <cellStyle name="Followed Hyperlink 11" xfId="19597" hidden="1" xr:uid="{00000000-0005-0000-0000-000000020000}"/>
    <cellStyle name="Followed Hyperlink 11" xfId="24604" hidden="1" xr:uid="{00000000-0005-0000-0000-000004020000}"/>
    <cellStyle name="Followed Hyperlink 11" xfId="33865" hidden="1" xr:uid="{00000000-0005-0000-0000-000010020000}"/>
    <cellStyle name="Followed Hyperlink 11" xfId="38290" hidden="1" xr:uid="{00000000-0005-0000-0000-000012020000}"/>
    <cellStyle name="Followed Hyperlink 11" xfId="37661" hidden="1" xr:uid="{00000000-0005-0000-0000-000006020000}"/>
    <cellStyle name="Followed Hyperlink 11" xfId="37072" hidden="1" xr:uid="{00000000-0005-0000-0000-0000FC010000}"/>
    <cellStyle name="Followed Hyperlink 11" xfId="36454" hidden="1" xr:uid="{00000000-0005-0000-0000-00000D020000}"/>
    <cellStyle name="Followed Hyperlink 11" xfId="35838" hidden="1" xr:uid="{00000000-0005-0000-0000-000002020000}"/>
    <cellStyle name="Followed Hyperlink 11" xfId="35042" hidden="1" xr:uid="{00000000-0005-0000-0000-000012020000}"/>
    <cellStyle name="Followed Hyperlink 11" xfId="32519" hidden="1" xr:uid="{00000000-0005-0000-0000-000001020000}"/>
    <cellStyle name="Followed Hyperlink 11" xfId="31827" hidden="1" xr:uid="{00000000-0005-0000-0000-000013020000}"/>
    <cellStyle name="Followed Hyperlink 11" xfId="31198" hidden="1" xr:uid="{00000000-0005-0000-0000-000007020000}"/>
    <cellStyle name="Followed Hyperlink 11" xfId="11526" hidden="1" xr:uid="{00000000-0005-0000-0000-000010020000}"/>
    <cellStyle name="Followed Hyperlink 11" xfId="13167" hidden="1" xr:uid="{00000000-0005-0000-0000-000008020000}"/>
    <cellStyle name="Followed Hyperlink 11" xfId="33078" hidden="1" xr:uid="{00000000-0005-0000-0000-00000B020000}"/>
    <cellStyle name="Followed Hyperlink 11" xfId="27620" hidden="1" xr:uid="{00000000-0005-0000-0000-00000E020000}"/>
    <cellStyle name="Followed Hyperlink 11" xfId="45267" hidden="1" xr:uid="{00000000-0005-0000-0000-000011020000}"/>
    <cellStyle name="Followed Hyperlink 11" xfId="44553" hidden="1" xr:uid="{00000000-0005-0000-0000-000003020000}"/>
    <cellStyle name="Followed Hyperlink 11" xfId="21333" hidden="1" xr:uid="{00000000-0005-0000-0000-0000FB010000}"/>
    <cellStyle name="Followed Hyperlink 11" xfId="28777" hidden="1" xr:uid="{00000000-0005-0000-0000-0000FB010000}"/>
    <cellStyle name="Followed Hyperlink 11" xfId="26621" hidden="1" xr:uid="{00000000-0005-0000-0000-00000C020000}"/>
    <cellStyle name="Followed Hyperlink 11" xfId="25706" hidden="1" xr:uid="{00000000-0005-0000-0000-000012020000}"/>
    <cellStyle name="Followed Hyperlink 11" xfId="24617" hidden="1" xr:uid="{00000000-0005-0000-0000-0000FD010000}"/>
    <cellStyle name="Followed Hyperlink 11" xfId="23319" hidden="1" xr:uid="{00000000-0005-0000-0000-000001020000}"/>
    <cellStyle name="Followed Hyperlink 11" xfId="22618" hidden="1" xr:uid="{00000000-0005-0000-0000-000012020000}"/>
    <cellStyle name="Followed Hyperlink 11" xfId="22097" hidden="1" xr:uid="{00000000-0005-0000-0000-000007020000}"/>
    <cellStyle name="Followed Hyperlink 11" xfId="20782" hidden="1" xr:uid="{00000000-0005-0000-0000-00000D020000}"/>
    <cellStyle name="Followed Hyperlink 11" xfId="20166" hidden="1" xr:uid="{00000000-0005-0000-0000-000002020000}"/>
    <cellStyle name="Followed Hyperlink 11" xfId="25185" hidden="1" xr:uid="{00000000-0005-0000-0000-000007020000}"/>
    <cellStyle name="Followed Hyperlink 11" xfId="34521" hidden="1" xr:uid="{00000000-0005-0000-0000-000007020000}"/>
    <cellStyle name="Followed Hyperlink 11" xfId="1804" hidden="1" xr:uid="{00000000-0005-0000-0000-00000E020000}"/>
    <cellStyle name="Followed Hyperlink 11" xfId="22845" hidden="1" xr:uid="{00000000-0005-0000-0000-000000020000}"/>
    <cellStyle name="Followed Hyperlink 11" xfId="28581" hidden="1" xr:uid="{00000000-0005-0000-0000-0000F8010000}"/>
    <cellStyle name="Followed Hyperlink 11" xfId="37769" hidden="1" xr:uid="{00000000-0005-0000-0000-000007020000}"/>
    <cellStyle name="Followed Hyperlink 11" xfId="36162" hidden="1" xr:uid="{00000000-0005-0000-0000-000007020000}"/>
    <cellStyle name="Followed Hyperlink 11" xfId="34390" hidden="1" xr:uid="{00000000-0005-0000-0000-000005020000}"/>
    <cellStyle name="Followed Hyperlink 11" xfId="13085" hidden="1" xr:uid="{00000000-0005-0000-0000-0000FB010000}"/>
    <cellStyle name="Followed Hyperlink 11" xfId="17928" hidden="1" xr:uid="{00000000-0005-0000-0000-000000020000}"/>
    <cellStyle name="Followed Hyperlink 11" xfId="18525" hidden="1" xr:uid="{00000000-0005-0000-0000-000002020000}"/>
    <cellStyle name="Followed Hyperlink 11" xfId="18718" hidden="1" xr:uid="{00000000-0005-0000-0000-000005020000}"/>
    <cellStyle name="Followed Hyperlink 11" xfId="18849" hidden="1" xr:uid="{00000000-0005-0000-0000-000007020000}"/>
    <cellStyle name="Followed Hyperlink 11" xfId="40160" hidden="1" xr:uid="{00000000-0005-0000-0000-0000FC010000}"/>
    <cellStyle name="Followed Hyperlink 11" xfId="38682" hidden="1" xr:uid="{00000000-0005-0000-0000-000010020000}"/>
    <cellStyle name="Followed Hyperlink 11" xfId="17264" hidden="1" xr:uid="{00000000-0005-0000-0000-000009020000}"/>
    <cellStyle name="Followed Hyperlink 11" xfId="41772" hidden="1" xr:uid="{00000000-0005-0000-0000-0000F8010000}"/>
    <cellStyle name="Followed Hyperlink 11" xfId="40173" hidden="1" xr:uid="{00000000-0005-0000-0000-00000C020000}"/>
    <cellStyle name="Followed Hyperlink 11" xfId="40276" hidden="1" xr:uid="{00000000-0005-0000-0000-000004020000}"/>
    <cellStyle name="Followed Hyperlink 11" xfId="41920" hidden="1" xr:uid="{00000000-0005-0000-0000-000000020000}"/>
    <cellStyle name="Followed Hyperlink 11" xfId="42125" hidden="1" xr:uid="{00000000-0005-0000-0000-0000FC010000}"/>
    <cellStyle name="Followed Hyperlink 11" xfId="42133" hidden="1" xr:uid="{00000000-0005-0000-0000-000008020000}"/>
    <cellStyle name="Followed Hyperlink 11" xfId="40168" hidden="1" xr:uid="{00000000-0005-0000-0000-000008020000}"/>
    <cellStyle name="Followed Hyperlink 11" xfId="32127" hidden="1" xr:uid="{00000000-0005-0000-0000-0000F8010000}"/>
    <cellStyle name="Followed Hyperlink 11" xfId="18633" hidden="1" xr:uid="{00000000-0005-0000-0000-000003020000}"/>
    <cellStyle name="Followed Hyperlink 11" xfId="18304" hidden="1" xr:uid="{00000000-0005-0000-0000-0000FE010000}"/>
    <cellStyle name="Followed Hyperlink 11" xfId="17812" hidden="1" xr:uid="{00000000-0005-0000-0000-000013020000}"/>
    <cellStyle name="Followed Hyperlink 11" xfId="17475" hidden="1" xr:uid="{00000000-0005-0000-0000-00000D020000}"/>
    <cellStyle name="Followed Hyperlink 11" xfId="40420" hidden="1" xr:uid="{00000000-0005-0000-0000-0000FF010000}"/>
    <cellStyle name="Followed Hyperlink 11" xfId="17287" hidden="1" xr:uid="{00000000-0005-0000-0000-00000A020000}"/>
    <cellStyle name="Followed Hyperlink 11" xfId="16499" hidden="1" xr:uid="{00000000-0005-0000-0000-00000C020000}"/>
    <cellStyle name="Followed Hyperlink 11" xfId="18412" hidden="1" xr:uid="{00000000-0005-0000-0000-0000FF010000}"/>
    <cellStyle name="Followed Hyperlink 11" xfId="1489" hidden="1" xr:uid="{00000000-0005-0000-0000-000007020000}"/>
    <cellStyle name="Followed Hyperlink 11" xfId="23958" hidden="1" xr:uid="{00000000-0005-0000-0000-00000D020000}"/>
    <cellStyle name="Followed Hyperlink 11" xfId="43806" hidden="1" xr:uid="{00000000-0005-0000-0000-0000F8010000}"/>
    <cellStyle name="Followed Hyperlink 11" xfId="33181" hidden="1" xr:uid="{00000000-0005-0000-0000-00000E020000}"/>
    <cellStyle name="Followed Hyperlink 11" xfId="26009" hidden="1" xr:uid="{00000000-0005-0000-0000-0000F8010000}"/>
    <cellStyle name="Followed Hyperlink 11" xfId="1701" hidden="1" xr:uid="{00000000-0005-0000-0000-00000B020000}"/>
    <cellStyle name="Followed Hyperlink 11" xfId="792" hidden="1" xr:uid="{00000000-0005-0000-0000-0000FC010000}"/>
    <cellStyle name="Followed Hyperlink 11" xfId="32947" hidden="1" xr:uid="{00000000-0005-0000-0000-000009020000}"/>
    <cellStyle name="Followed Hyperlink 11" xfId="18165" hidden="1" xr:uid="{00000000-0005-0000-0000-00000C020000}"/>
    <cellStyle name="Followed Hyperlink 11" xfId="26252" hidden="1" xr:uid="{00000000-0005-0000-0000-0000F8010000}"/>
    <cellStyle name="Followed Hyperlink 11" xfId="32182" hidden="1" xr:uid="{00000000-0005-0000-0000-00000C020000}"/>
    <cellStyle name="Followed Hyperlink 11" xfId="38641" hidden="1" xr:uid="{00000000-0005-0000-0000-0000FC010000}"/>
    <cellStyle name="Followed Hyperlink 11" xfId="38192" hidden="1" xr:uid="{00000000-0005-0000-0000-00000F020000}"/>
    <cellStyle name="Followed Hyperlink 11" xfId="37224" hidden="1" xr:uid="{00000000-0005-0000-0000-0000FE010000}"/>
    <cellStyle name="Followed Hyperlink 11" xfId="36374" hidden="1" xr:uid="{00000000-0005-0000-0000-00000B020000}"/>
    <cellStyle name="Followed Hyperlink 11" xfId="35594" hidden="1" xr:uid="{00000000-0005-0000-0000-0000FD010000}"/>
    <cellStyle name="Followed Hyperlink 11" xfId="34625" hidden="1" xr:uid="{00000000-0005-0000-0000-00000A020000}"/>
    <cellStyle name="Followed Hyperlink 11" xfId="33495" hidden="1" xr:uid="{00000000-0005-0000-0000-000013020000}"/>
    <cellStyle name="Followed Hyperlink 11" xfId="16045" hidden="1" xr:uid="{00000000-0005-0000-0000-000012020000}"/>
    <cellStyle name="Followed Hyperlink 11" xfId="10291" hidden="1" xr:uid="{00000000-0005-0000-0000-000003020000}"/>
    <cellStyle name="Followed Hyperlink 11" xfId="36660" hidden="1" xr:uid="{00000000-0005-0000-0000-000011020000}"/>
    <cellStyle name="Followed Hyperlink 11" xfId="26981" hidden="1" xr:uid="{00000000-0005-0000-0000-000002020000}"/>
    <cellStyle name="Followed Hyperlink 11" xfId="5550" hidden="1" xr:uid="{00000000-0005-0000-0000-000009020000}"/>
    <cellStyle name="Followed Hyperlink 11" xfId="7464" hidden="1" xr:uid="{00000000-0005-0000-0000-00000E020000}"/>
    <cellStyle name="Followed Hyperlink 11" xfId="2489" hidden="1" xr:uid="{00000000-0005-0000-0000-0000FB010000}"/>
    <cellStyle name="Followed Hyperlink 11" xfId="8482" hidden="1" xr:uid="{00000000-0005-0000-0000-000001020000}"/>
    <cellStyle name="Followed Hyperlink 11" xfId="44769" hidden="1" xr:uid="{00000000-0005-0000-0000-000007020000}"/>
    <cellStyle name="Followed Hyperlink 11" xfId="13937" hidden="1" xr:uid="{00000000-0005-0000-0000-000009020000}"/>
    <cellStyle name="Followed Hyperlink 11" xfId="16258" hidden="1" xr:uid="{00000000-0005-0000-0000-0000F9010000}"/>
    <cellStyle name="Followed Hyperlink 11" xfId="22201" hidden="1" xr:uid="{00000000-0005-0000-0000-00000A020000}"/>
    <cellStyle name="Followed Hyperlink 11" xfId="25500" hidden="1" xr:uid="{00000000-0005-0000-0000-00000E020000}"/>
    <cellStyle name="Followed Hyperlink 11" xfId="44113" hidden="1" xr:uid="{00000000-0005-0000-0000-000010020000}"/>
    <cellStyle name="Followed Hyperlink 11" xfId="44445" hidden="1" xr:uid="{00000000-0005-0000-0000-000002020000}"/>
    <cellStyle name="Followed Hyperlink 11" xfId="29203" hidden="1" xr:uid="{00000000-0005-0000-0000-000002020000}"/>
    <cellStyle name="Followed Hyperlink 11" xfId="27597" hidden="1" xr:uid="{00000000-0005-0000-0000-00000D020000}"/>
    <cellStyle name="Followed Hyperlink 11" xfId="26737" hidden="1" xr:uid="{00000000-0005-0000-0000-0000FD010000}"/>
    <cellStyle name="Followed Hyperlink 11" xfId="25289" hidden="1" xr:uid="{00000000-0005-0000-0000-00000A020000}"/>
    <cellStyle name="Followed Hyperlink 11" xfId="22874" hidden="1" xr:uid="{00000000-0005-0000-0000-0000FA010000}"/>
    <cellStyle name="Followed Hyperlink 11" xfId="23747" hidden="1" xr:uid="{00000000-0005-0000-0000-000009020000}"/>
    <cellStyle name="Followed Hyperlink 11" xfId="21273" hidden="1" xr:uid="{00000000-0005-0000-0000-0000FA010000}"/>
    <cellStyle name="Followed Hyperlink 11" xfId="21966" hidden="1" xr:uid="{00000000-0005-0000-0000-000005020000}"/>
    <cellStyle name="Followed Hyperlink 11" xfId="31410" hidden="1" xr:uid="{00000000-0005-0000-0000-00000B020000}"/>
    <cellStyle name="Followed Hyperlink 11" xfId="12930" hidden="1" xr:uid="{00000000-0005-0000-0000-000000020000}"/>
    <cellStyle name="Followed Hyperlink 11" xfId="13509" hidden="1" xr:uid="{00000000-0005-0000-0000-000001020000}"/>
    <cellStyle name="Followed Hyperlink 11" xfId="13532" hidden="1" xr:uid="{00000000-0005-0000-0000-000002020000}"/>
    <cellStyle name="Followed Hyperlink 11" xfId="13640" hidden="1" xr:uid="{00000000-0005-0000-0000-000003020000}"/>
    <cellStyle name="Followed Hyperlink 11" xfId="13856" hidden="1" xr:uid="{00000000-0005-0000-0000-000007020000}"/>
    <cellStyle name="Followed Hyperlink 11" xfId="14068" hidden="1" xr:uid="{00000000-0005-0000-0000-00000B020000}"/>
    <cellStyle name="Followed Hyperlink 11" xfId="13172" hidden="1" xr:uid="{00000000-0005-0000-0000-00000C020000}"/>
    <cellStyle name="Followed Hyperlink 11" xfId="14171" hidden="1" xr:uid="{00000000-0005-0000-0000-00000E020000}"/>
    <cellStyle name="Followed Hyperlink 11" xfId="13200" hidden="1" xr:uid="{00000000-0005-0000-0000-000010020000}"/>
    <cellStyle name="Followed Hyperlink 11" xfId="14354" hidden="1" xr:uid="{00000000-0005-0000-0000-000011020000}"/>
    <cellStyle name="Followed Hyperlink 11" xfId="14590" hidden="1" xr:uid="{00000000-0005-0000-0000-0000F9010000}"/>
    <cellStyle name="Followed Hyperlink 11" xfId="12976" hidden="1" xr:uid="{00000000-0005-0000-0000-0000FA010000}"/>
    <cellStyle name="Followed Hyperlink 11" xfId="14956" hidden="1" xr:uid="{00000000-0005-0000-0000-0000FD010000}"/>
    <cellStyle name="Followed Hyperlink 11" xfId="14979" hidden="1" xr:uid="{00000000-0005-0000-0000-0000FE010000}"/>
    <cellStyle name="Followed Hyperlink 11" xfId="15087" hidden="1" xr:uid="{00000000-0005-0000-0000-0000FF010000}"/>
    <cellStyle name="Followed Hyperlink 11" xfId="15177" hidden="1" xr:uid="{00000000-0005-0000-0000-000001020000}"/>
    <cellStyle name="Followed Hyperlink 11" xfId="15393" hidden="1" xr:uid="{00000000-0005-0000-0000-000005020000}"/>
    <cellStyle name="Followed Hyperlink 11" xfId="15524" hidden="1" xr:uid="{00000000-0005-0000-0000-000007020000}"/>
    <cellStyle name="Followed Hyperlink 11" xfId="14835" hidden="1" xr:uid="{00000000-0005-0000-0000-000008020000}"/>
    <cellStyle name="Followed Hyperlink 11" xfId="15628" hidden="1" xr:uid="{00000000-0005-0000-0000-00000A020000}"/>
    <cellStyle name="Followed Hyperlink 11" xfId="15736" hidden="1" xr:uid="{00000000-0005-0000-0000-00000B020000}"/>
    <cellStyle name="Followed Hyperlink 11" xfId="15839" hidden="1" xr:uid="{00000000-0005-0000-0000-00000E020000}"/>
    <cellStyle name="Followed Hyperlink 11" xfId="16022" hidden="1" xr:uid="{00000000-0005-0000-0000-000011020000}"/>
    <cellStyle name="Followed Hyperlink 11" xfId="8090" hidden="1" xr:uid="{00000000-0005-0000-0000-0000F8010000}"/>
    <cellStyle name="Followed Hyperlink 11" xfId="14648" hidden="1" xr:uid="{00000000-0005-0000-0000-0000FA010000}"/>
    <cellStyle name="Followed Hyperlink 11" xfId="13071" hidden="1" xr:uid="{00000000-0005-0000-0000-0000FB010000}"/>
    <cellStyle name="Followed Hyperlink 11" xfId="16486" hidden="1" xr:uid="{00000000-0005-0000-0000-0000FC010000}"/>
    <cellStyle name="Followed Hyperlink 11" xfId="16746" hidden="1" xr:uid="{00000000-0005-0000-0000-0000FF010000}"/>
    <cellStyle name="Followed Hyperlink 11" xfId="16967" hidden="1" xr:uid="{00000000-0005-0000-0000-000003020000}"/>
    <cellStyle name="Followed Hyperlink 11" xfId="16602" hidden="1" xr:uid="{00000000-0005-0000-0000-000004020000}"/>
    <cellStyle name="Followed Hyperlink 11" xfId="17075" hidden="1" xr:uid="{00000000-0005-0000-0000-000006020000}"/>
    <cellStyle name="Followed Hyperlink 11" xfId="17183" hidden="1" xr:uid="{00000000-0005-0000-0000-000007020000}"/>
    <cellStyle name="Followed Hyperlink 11" xfId="16272" hidden="1" xr:uid="{00000000-0005-0000-0000-000000020000}"/>
    <cellStyle name="Followed Hyperlink 11" xfId="4730" hidden="1" xr:uid="{00000000-0005-0000-0000-0000F8010000}"/>
    <cellStyle name="Followed Hyperlink 11" xfId="11601" hidden="1" xr:uid="{00000000-0005-0000-0000-000004020000}"/>
    <cellStyle name="Followed Hyperlink 11" xfId="9851" hidden="1" xr:uid="{00000000-0005-0000-0000-000010020000}"/>
    <cellStyle name="Followed Hyperlink 11" xfId="9577" hidden="1" xr:uid="{00000000-0005-0000-0000-000000020000}"/>
    <cellStyle name="Followed Hyperlink 11" xfId="4538" hidden="1" xr:uid="{00000000-0005-0000-0000-000000020000}"/>
    <cellStyle name="Followed Hyperlink 11" xfId="5145" hidden="1" xr:uid="{00000000-0005-0000-0000-000002020000}"/>
    <cellStyle name="Followed Hyperlink 11" xfId="5253" hidden="1" xr:uid="{00000000-0005-0000-0000-000003020000}"/>
    <cellStyle name="Followed Hyperlink 11" xfId="5338" hidden="1" xr:uid="{00000000-0005-0000-0000-000005020000}"/>
    <cellStyle name="Followed Hyperlink 11" xfId="5469" hidden="1" xr:uid="{00000000-0005-0000-0000-000007020000}"/>
    <cellStyle name="Followed Hyperlink 11" xfId="4780" hidden="1" xr:uid="{00000000-0005-0000-0000-000008020000}"/>
    <cellStyle name="Followed Hyperlink 11" xfId="5681" hidden="1" xr:uid="{00000000-0005-0000-0000-00000B020000}"/>
    <cellStyle name="Followed Hyperlink 11" xfId="5761" hidden="1" xr:uid="{00000000-0005-0000-0000-00000D020000}"/>
    <cellStyle name="Followed Hyperlink 11" xfId="5892" hidden="1" xr:uid="{00000000-0005-0000-0000-00000F020000}"/>
    <cellStyle name="Followed Hyperlink 11" xfId="4813" hidden="1" xr:uid="{00000000-0005-0000-0000-000010020000}"/>
    <cellStyle name="Followed Hyperlink 11" xfId="5967" hidden="1" xr:uid="{00000000-0005-0000-0000-000011020000}"/>
    <cellStyle name="Followed Hyperlink 11" xfId="6098" hidden="1" xr:uid="{00000000-0005-0000-0000-000013020000}"/>
    <cellStyle name="Followed Hyperlink 11" xfId="5784" hidden="1" xr:uid="{00000000-0005-0000-0000-00000E020000}"/>
    <cellStyle name="Followed Hyperlink 11" xfId="14827" hidden="1" xr:uid="{00000000-0005-0000-0000-0000FC010000}"/>
    <cellStyle name="Followed Hyperlink 11" xfId="16859" hidden="1" xr:uid="{00000000-0005-0000-0000-000002020000}"/>
    <cellStyle name="Followed Hyperlink 11" xfId="14943" hidden="1" xr:uid="{00000000-0005-0000-0000-000004020000}"/>
    <cellStyle name="Followed Hyperlink 11" xfId="11397" hidden="1" xr:uid="{00000000-0005-0000-0000-0000FB010000}"/>
    <cellStyle name="Followed Hyperlink 11" xfId="14279" hidden="1" xr:uid="{00000000-0005-0000-0000-00000F020000}"/>
    <cellStyle name="Followed Hyperlink 11" xfId="13748" hidden="1" xr:uid="{00000000-0005-0000-0000-000006020000}"/>
    <cellStyle name="Followed Hyperlink 11" xfId="11255" hidden="1" xr:uid="{00000000-0005-0000-0000-000000020000}"/>
    <cellStyle name="Followed Hyperlink 11" xfId="2843" hidden="1" xr:uid="{00000000-0005-0000-0000-0000F8010000}"/>
    <cellStyle name="Followed Hyperlink 11" xfId="10719" hidden="1" xr:uid="{00000000-0005-0000-0000-00000B020000}"/>
    <cellStyle name="Followed Hyperlink 11" xfId="7944" hidden="1" xr:uid="{00000000-0005-0000-0000-0000FA010000}"/>
    <cellStyle name="Followed Hyperlink 11" xfId="9144" hidden="1" xr:uid="{00000000-0005-0000-0000-00000E020000}"/>
    <cellStyle name="Followed Hyperlink 11" xfId="8698" hidden="1" xr:uid="{00000000-0005-0000-0000-000005020000}"/>
    <cellStyle name="Followed Hyperlink 11" xfId="28830" hidden="1" xr:uid="{00000000-0005-0000-0000-0000FC010000}"/>
    <cellStyle name="Followed Hyperlink 11" xfId="35478" hidden="1" xr:uid="{00000000-0005-0000-0000-00000C020000}"/>
    <cellStyle name="Followed Hyperlink 11" xfId="38517" hidden="1" xr:uid="{00000000-0005-0000-0000-000000020000}"/>
    <cellStyle name="Followed Hyperlink 11" xfId="38398" hidden="1" xr:uid="{00000000-0005-0000-0000-000013020000}"/>
    <cellStyle name="Followed Hyperlink 11" xfId="37873" hidden="1" xr:uid="{00000000-0005-0000-0000-00000A020000}"/>
    <cellStyle name="Followed Hyperlink 11" xfId="35815" hidden="1" xr:uid="{00000000-0005-0000-0000-000001020000}"/>
    <cellStyle name="Followed Hyperlink 11" xfId="28340" hidden="1" xr:uid="{00000000-0005-0000-0000-0000F8010000}"/>
    <cellStyle name="Followed Hyperlink 11" xfId="33600" hidden="1" xr:uid="{00000000-0005-0000-0000-0000F9010000}"/>
    <cellStyle name="Followed Hyperlink 11" xfId="32542" hidden="1" xr:uid="{00000000-0005-0000-0000-000002020000}"/>
    <cellStyle name="Followed Hyperlink 11" xfId="31932" hidden="1" xr:uid="{00000000-0005-0000-0000-0000F9010000}"/>
    <cellStyle name="Followed Hyperlink 11" xfId="30514" hidden="1" xr:uid="{00000000-0005-0000-0000-00000C020000}"/>
    <cellStyle name="Followed Hyperlink 11" xfId="28526" hidden="1" xr:uid="{00000000-0005-0000-0000-0000FA010000}"/>
    <cellStyle name="Followed Hyperlink 11" xfId="29819" hidden="1" xr:uid="{00000000-0005-0000-0000-00000D020000}"/>
    <cellStyle name="Followed Hyperlink 11" xfId="34197" hidden="1" xr:uid="{00000000-0005-0000-0000-000002020000}"/>
    <cellStyle name="Followed Hyperlink 11" xfId="2492" hidden="1" xr:uid="{00000000-0005-0000-0000-0000F8010000}"/>
    <cellStyle name="Followed Hyperlink 11" xfId="4924" hidden="1" xr:uid="{00000000-0005-0000-0000-0000FE010000}"/>
    <cellStyle name="Followed Hyperlink 11" xfId="16615" hidden="1" xr:uid="{00000000-0005-0000-0000-0000FD010000}"/>
    <cellStyle name="Followed Hyperlink 11" xfId="13960" hidden="1" xr:uid="{00000000-0005-0000-0000-00000A020000}"/>
    <cellStyle name="Followed Hyperlink 11" xfId="12497" hidden="1" xr:uid="{00000000-0005-0000-0000-00000E020000}"/>
    <cellStyle name="Followed Hyperlink 11" xfId="11241" hidden="1" xr:uid="{00000000-0005-0000-0000-0000F9010000}"/>
    <cellStyle name="Followed Hyperlink 11" xfId="40938" hidden="1" xr:uid="{00000000-0005-0000-0000-000009020000}"/>
    <cellStyle name="Followed Hyperlink 11" xfId="40961" hidden="1" xr:uid="{00000000-0005-0000-0000-00000A020000}"/>
    <cellStyle name="Followed Hyperlink 11" xfId="39630" hidden="1" xr:uid="{00000000-0005-0000-0000-00000D020000}"/>
    <cellStyle name="Followed Hyperlink 11" xfId="39653" hidden="1" xr:uid="{00000000-0005-0000-0000-00000E020000}"/>
    <cellStyle name="Followed Hyperlink 11" xfId="39836" hidden="1" xr:uid="{00000000-0005-0000-0000-000011020000}"/>
    <cellStyle name="Followed Hyperlink 11" xfId="39967" hidden="1" xr:uid="{00000000-0005-0000-0000-000013020000}"/>
    <cellStyle name="Followed Hyperlink 11" xfId="39338" hidden="1" xr:uid="{00000000-0005-0000-0000-000007020000}"/>
    <cellStyle name="Followed Hyperlink 11" xfId="39442" hidden="1" xr:uid="{00000000-0005-0000-0000-00000A020000}"/>
    <cellStyle name="Followed Hyperlink 11" xfId="39230" hidden="1" xr:uid="{00000000-0005-0000-0000-000006020000}"/>
    <cellStyle name="Followed Hyperlink 11" xfId="39122" hidden="1" xr:uid="{00000000-0005-0000-0000-000003020000}"/>
    <cellStyle name="Followed Hyperlink 11" xfId="39550" hidden="1" xr:uid="{00000000-0005-0000-0000-00000B020000}"/>
    <cellStyle name="Followed Hyperlink 11" xfId="40072" hidden="1" xr:uid="{00000000-0005-0000-0000-0000F9010000}"/>
    <cellStyle name="Followed Hyperlink 11" xfId="39761" hidden="1" xr:uid="{00000000-0005-0000-0000-00000F020000}"/>
    <cellStyle name="Followed Hyperlink 11" xfId="41069" hidden="1" xr:uid="{00000000-0005-0000-0000-00000B020000}"/>
    <cellStyle name="Followed Hyperlink 11" xfId="37005" hidden="1" xr:uid="{00000000-0005-0000-0000-0000FB010000}"/>
    <cellStyle name="Followed Hyperlink 11" xfId="40510" hidden="1" xr:uid="{00000000-0005-0000-0000-000001020000}"/>
    <cellStyle name="Followed Hyperlink 11" xfId="39207" hidden="1" xr:uid="{00000000-0005-0000-0000-000005020000}"/>
    <cellStyle name="Followed Hyperlink 11" xfId="41149" hidden="1" xr:uid="{00000000-0005-0000-0000-00000D020000}"/>
    <cellStyle name="Followed Hyperlink 11" xfId="15308" hidden="1" xr:uid="{00000000-0005-0000-0000-000003020000}"/>
    <cellStyle name="Followed Hyperlink 11" xfId="30982" hidden="1" xr:uid="{00000000-0005-0000-0000-000003020000}"/>
    <cellStyle name="Followed Hyperlink 11" xfId="23010" hidden="1" xr:uid="{00000000-0005-0000-0000-000010020000}"/>
    <cellStyle name="Followed Hyperlink 11" xfId="13311" hidden="1" xr:uid="{00000000-0005-0000-0000-0000FE010000}"/>
    <cellStyle name="Followed Hyperlink 11" xfId="4901" hidden="1" xr:uid="{00000000-0005-0000-0000-0000FD010000}"/>
    <cellStyle name="Followed Hyperlink 11" xfId="4785" hidden="1" xr:uid="{00000000-0005-0000-0000-00000C020000}"/>
    <cellStyle name="Followed Hyperlink 11" xfId="5122" hidden="1" xr:uid="{00000000-0005-0000-0000-000001020000}"/>
    <cellStyle name="Followed Hyperlink 11" xfId="14840" hidden="1" xr:uid="{00000000-0005-0000-0000-00000C020000}"/>
    <cellStyle name="Followed Hyperlink 11" xfId="16638" hidden="1" xr:uid="{00000000-0005-0000-0000-0000FE010000}"/>
    <cellStyle name="Followed Hyperlink 11" xfId="15200" hidden="1" xr:uid="{00000000-0005-0000-0000-000002020000}"/>
    <cellStyle name="Followed Hyperlink 11" xfId="14485" hidden="1" xr:uid="{00000000-0005-0000-0000-000013020000}"/>
    <cellStyle name="Followed Hyperlink 11" xfId="13725" hidden="1" xr:uid="{00000000-0005-0000-0000-000005020000}"/>
    <cellStyle name="Followed Hyperlink 11" xfId="12394" hidden="1" xr:uid="{00000000-0005-0000-0000-00000B020000}"/>
    <cellStyle name="Followed Hyperlink 11" xfId="11745" hidden="1" xr:uid="{00000000-0005-0000-0000-0000FF010000}"/>
    <cellStyle name="Followed Hyperlink 11" xfId="10822" hidden="1" xr:uid="{00000000-0005-0000-0000-00000E020000}"/>
    <cellStyle name="Followed Hyperlink 11" xfId="26958" hidden="1" xr:uid="{00000000-0005-0000-0000-000001020000}"/>
    <cellStyle name="Followed Hyperlink 11" xfId="22831" hidden="1" xr:uid="{00000000-0005-0000-0000-0000F9010000}"/>
    <cellStyle name="Followed Hyperlink 11" xfId="33824" hidden="1" xr:uid="{00000000-0005-0000-0000-0000FC010000}"/>
    <cellStyle name="Followed Hyperlink 11" xfId="38991" hidden="1" xr:uid="{00000000-0005-0000-0000-000001020000}"/>
    <cellStyle name="Followed Hyperlink 11" xfId="1142" hidden="1" xr:uid="{00000000-0005-0000-0000-000001020000}"/>
    <cellStyle name="Followed Hyperlink 11" xfId="944" hidden="1" xr:uid="{00000000-0005-0000-0000-0000FE010000}"/>
    <cellStyle name="Followed Hyperlink 11" xfId="587" hidden="1" xr:uid="{00000000-0005-0000-0000-000000020000}"/>
    <cellStyle name="Followed Hyperlink 11" xfId="18268" hidden="1" xr:uid="{00000000-0005-0000-0000-000004020000}"/>
    <cellStyle name="Followed Hyperlink 11" xfId="22977" hidden="1" xr:uid="{00000000-0005-0000-0000-000008020000}"/>
    <cellStyle name="Followed Hyperlink 11" xfId="28843" hidden="1" xr:uid="{00000000-0005-0000-0000-00000C020000}"/>
    <cellStyle name="Followed Hyperlink 11" xfId="35465" hidden="1" xr:uid="{00000000-0005-0000-0000-0000FC010000}"/>
    <cellStyle name="Followed Hyperlink 11" xfId="38793" hidden="1" xr:uid="{00000000-0005-0000-0000-0000FE010000}"/>
    <cellStyle name="Followed Hyperlink 11" xfId="37445" hidden="1" xr:uid="{00000000-0005-0000-0000-000002020000}"/>
    <cellStyle name="Followed Hyperlink 11" xfId="36031" hidden="1" xr:uid="{00000000-0005-0000-0000-000005020000}"/>
    <cellStyle name="Followed Hyperlink 11" xfId="35150" hidden="1" xr:uid="{00000000-0005-0000-0000-000013020000}"/>
    <cellStyle name="Followed Hyperlink 11" xfId="34413" hidden="1" xr:uid="{00000000-0005-0000-0000-000006020000}"/>
    <cellStyle name="Followed Hyperlink 11" xfId="31989" hidden="1" xr:uid="{00000000-0005-0000-0000-0000FA010000}"/>
    <cellStyle name="Followed Hyperlink 11" xfId="32177" hidden="1" xr:uid="{00000000-0005-0000-0000-000008020000}"/>
    <cellStyle name="Followed Hyperlink 11" xfId="32298" hidden="1" xr:uid="{00000000-0005-0000-0000-0000FD010000}"/>
    <cellStyle name="Followed Hyperlink 11" xfId="38084" hidden="1" xr:uid="{00000000-0005-0000-0000-00000E020000}"/>
    <cellStyle name="Followed Hyperlink 11" xfId="9721" hidden="1" xr:uid="{00000000-0005-0000-0000-0000FB010000}"/>
    <cellStyle name="Followed Hyperlink 11" xfId="44201" hidden="1" xr:uid="{00000000-0005-0000-0000-0000FD010000}"/>
    <cellStyle name="Followed Hyperlink 11" xfId="40726" hidden="1" xr:uid="{00000000-0005-0000-0000-000005020000}"/>
    <cellStyle name="Followed Hyperlink 11" xfId="36791" hidden="1" xr:uid="{00000000-0005-0000-0000-000013020000}"/>
    <cellStyle name="Followed Hyperlink 11" xfId="15816" hidden="1" xr:uid="{00000000-0005-0000-0000-00000D020000}"/>
    <cellStyle name="Followed Hyperlink 11" xfId="4772" hidden="1" xr:uid="{00000000-0005-0000-0000-0000FC010000}"/>
    <cellStyle name="Followed Hyperlink 11" xfId="14868" hidden="1" xr:uid="{00000000-0005-0000-0000-000010020000}"/>
    <cellStyle name="Followed Hyperlink 11" xfId="14148" hidden="1" xr:uid="{00000000-0005-0000-0000-00000D020000}"/>
    <cellStyle name="Followed Hyperlink 11" xfId="30501" hidden="1" xr:uid="{00000000-0005-0000-0000-0000FC010000}"/>
    <cellStyle name="Followed Hyperlink 11" xfId="30653" hidden="1" xr:uid="{00000000-0005-0000-0000-0000FE010000}"/>
    <cellStyle name="Followed Hyperlink 11" xfId="30851" hidden="1" xr:uid="{00000000-0005-0000-0000-000001020000}"/>
    <cellStyle name="Followed Hyperlink 11" xfId="30874" hidden="1" xr:uid="{00000000-0005-0000-0000-000002020000}"/>
    <cellStyle name="Followed Hyperlink 11" xfId="31090" hidden="1" xr:uid="{00000000-0005-0000-0000-000006020000}"/>
    <cellStyle name="Followed Hyperlink 11" xfId="7572" hidden="1" xr:uid="{00000000-0005-0000-0000-00000F020000}"/>
    <cellStyle name="Followed Hyperlink 11" xfId="7361" hidden="1" xr:uid="{00000000-0005-0000-0000-00000B020000}"/>
    <cellStyle name="Followed Hyperlink 11" xfId="6604" hidden="1" xr:uid="{00000000-0005-0000-0000-0000FE010000}"/>
    <cellStyle name="Followed Hyperlink 11" xfId="29419" hidden="1" xr:uid="{00000000-0005-0000-0000-000006020000}"/>
    <cellStyle name="Followed Hyperlink 11" xfId="3222" hidden="1" xr:uid="{00000000-0005-0000-0000-0000FD010000}"/>
    <cellStyle name="Followed Hyperlink 11" xfId="8613" hidden="1" xr:uid="{00000000-0005-0000-0000-000003020000}"/>
    <cellStyle name="Followed Hyperlink 11" xfId="8392" hidden="1" xr:uid="{00000000-0005-0000-0000-0000FF010000}"/>
    <cellStyle name="Followed Hyperlink 11" xfId="3682" hidden="1" xr:uid="{00000000-0005-0000-0000-000006020000}"/>
    <cellStyle name="Followed Hyperlink 11" xfId="3466" hidden="1" xr:uid="{00000000-0005-0000-0000-000002020000}"/>
    <cellStyle name="Followed Hyperlink 11" xfId="4105" hidden="1" xr:uid="{00000000-0005-0000-0000-00000E020000}"/>
    <cellStyle name="Followed Hyperlink 11" xfId="4684" hidden="1" xr:uid="{00000000-0005-0000-0000-0000FB010000}"/>
    <cellStyle name="Followed Hyperlink 11" xfId="28838" hidden="1" xr:uid="{00000000-0005-0000-0000-000008020000}"/>
    <cellStyle name="Followed Hyperlink 11" xfId="7041" hidden="1" xr:uid="{00000000-0005-0000-0000-000006020000}"/>
    <cellStyle name="Followed Hyperlink 11" xfId="30617" hidden="1" xr:uid="{00000000-0005-0000-0000-000004020000}"/>
    <cellStyle name="Followed Hyperlink 11" xfId="30630" hidden="1" xr:uid="{00000000-0005-0000-0000-0000FD010000}"/>
    <cellStyle name="Followed Hyperlink 11" xfId="30048" hidden="1" xr:uid="{00000000-0005-0000-0000-000012020000}"/>
    <cellStyle name="Followed Hyperlink 11" xfId="29631" hidden="1" xr:uid="{00000000-0005-0000-0000-00000A020000}"/>
    <cellStyle name="Followed Hyperlink 11" xfId="7883" hidden="1" xr:uid="{00000000-0005-0000-0000-0000F9010000}"/>
    <cellStyle name="Followed Hyperlink 11" xfId="7441" hidden="1" xr:uid="{00000000-0005-0000-0000-00000D020000}"/>
    <cellStyle name="Followed Hyperlink 11" xfId="1570" hidden="1" xr:uid="{00000000-0005-0000-0000-000009020000}"/>
    <cellStyle name="Followed Hyperlink 11" xfId="4524" hidden="1" xr:uid="{00000000-0005-0000-0000-0000F9010000}"/>
    <cellStyle name="Followed Hyperlink 11" xfId="4082" hidden="1" xr:uid="{00000000-0005-0000-0000-00000D020000}"/>
    <cellStyle name="Followed Hyperlink 11" xfId="3659" hidden="1" xr:uid="{00000000-0005-0000-0000-000005020000}"/>
    <cellStyle name="Followed Hyperlink 11" xfId="3040" hidden="1" xr:uid="{00000000-0005-0000-0000-0000FB010000}"/>
    <cellStyle name="Followed Hyperlink 11" xfId="4585" hidden="1" xr:uid="{00000000-0005-0000-0000-0000FA010000}"/>
    <cellStyle name="Followed Hyperlink 11" xfId="20913" hidden="1" xr:uid="{00000000-0005-0000-0000-00000F020000}"/>
    <cellStyle name="Followed Hyperlink 11" xfId="20571" hidden="1" xr:uid="{00000000-0005-0000-0000-000009020000}"/>
    <cellStyle name="Followed Hyperlink 11" xfId="20274" hidden="1" xr:uid="{00000000-0005-0000-0000-000003020000}"/>
    <cellStyle name="Followed Hyperlink 11" xfId="19793" hidden="1" xr:uid="{00000000-0005-0000-0000-0000FC010000}"/>
    <cellStyle name="Followed Hyperlink 11" xfId="19347" hidden="1" xr:uid="{00000000-0005-0000-0000-000011020000}"/>
    <cellStyle name="Followed Hyperlink 11" xfId="18953" hidden="1" xr:uid="{00000000-0005-0000-0000-00000A020000}"/>
    <cellStyle name="Followed Hyperlink 11" xfId="7778" hidden="1" xr:uid="{00000000-0005-0000-0000-000013020000}"/>
    <cellStyle name="Followed Hyperlink 11" xfId="30025" hidden="1" xr:uid="{00000000-0005-0000-0000-000011020000}"/>
    <cellStyle name="Followed Hyperlink 11" xfId="6460" hidden="1" xr:uid="{00000000-0005-0000-0000-000008020000}"/>
    <cellStyle name="Followed Hyperlink 11" xfId="29311" hidden="1" xr:uid="{00000000-0005-0000-0000-000003020000}"/>
    <cellStyle name="Followed Hyperlink 11" xfId="10611" hidden="1" xr:uid="{00000000-0005-0000-0000-00000A020000}"/>
    <cellStyle name="Followed Hyperlink 11" xfId="9823" hidden="1" xr:uid="{00000000-0005-0000-0000-00000C020000}"/>
    <cellStyle name="Followed Hyperlink 11" xfId="10799" hidden="1" xr:uid="{00000000-0005-0000-0000-00000D020000}"/>
    <cellStyle name="Followed Hyperlink 11" xfId="11005" hidden="1" xr:uid="{00000000-0005-0000-0000-000011020000}"/>
    <cellStyle name="Followed Hyperlink 11" xfId="11028" hidden="1" xr:uid="{00000000-0005-0000-0000-000012020000}"/>
    <cellStyle name="Followed Hyperlink 11" xfId="11136" hidden="1" xr:uid="{00000000-0005-0000-0000-000013020000}"/>
    <cellStyle name="Followed Hyperlink 11" xfId="8043" hidden="1" xr:uid="{00000000-0005-0000-0000-0000FB010000}"/>
    <cellStyle name="Followed Hyperlink 11" xfId="11485" hidden="1" xr:uid="{00000000-0005-0000-0000-0000FC010000}"/>
    <cellStyle name="Followed Hyperlink 11" xfId="11637" hidden="1" xr:uid="{00000000-0005-0000-0000-0000FE010000}"/>
    <cellStyle name="Followed Hyperlink 11" xfId="11835" hidden="1" xr:uid="{00000000-0005-0000-0000-000001020000}"/>
    <cellStyle name="Followed Hyperlink 11" xfId="11858" hidden="1" xr:uid="{00000000-0005-0000-0000-000002020000}"/>
    <cellStyle name="Followed Hyperlink 11" xfId="11966" hidden="1" xr:uid="{00000000-0005-0000-0000-000003020000}"/>
    <cellStyle name="Followed Hyperlink 11" xfId="12051" hidden="1" xr:uid="{00000000-0005-0000-0000-000005020000}"/>
    <cellStyle name="Followed Hyperlink 11" xfId="11493" hidden="1" xr:uid="{00000000-0005-0000-0000-000008020000}"/>
    <cellStyle name="Followed Hyperlink 11" xfId="12286" hidden="1" xr:uid="{00000000-0005-0000-0000-00000A020000}"/>
    <cellStyle name="Followed Hyperlink 11" xfId="11498" hidden="1" xr:uid="{00000000-0005-0000-0000-00000C020000}"/>
    <cellStyle name="Followed Hyperlink 11" xfId="12474" hidden="1" xr:uid="{00000000-0005-0000-0000-00000D020000}"/>
    <cellStyle name="Followed Hyperlink 11" xfId="12605" hidden="1" xr:uid="{00000000-0005-0000-0000-00000F020000}"/>
    <cellStyle name="Followed Hyperlink 11" xfId="12703" hidden="1" xr:uid="{00000000-0005-0000-0000-000012020000}"/>
    <cellStyle name="Followed Hyperlink 11" xfId="12811" hidden="1" xr:uid="{00000000-0005-0000-0000-000013020000}"/>
    <cellStyle name="Followed Hyperlink 11" xfId="11302" hidden="1" xr:uid="{00000000-0005-0000-0000-0000FA010000}"/>
    <cellStyle name="Followed Hyperlink 11" xfId="13159" hidden="1" xr:uid="{00000000-0005-0000-0000-0000FC010000}"/>
    <cellStyle name="Followed Hyperlink 11" xfId="13288" hidden="1" xr:uid="{00000000-0005-0000-0000-0000FD010000}"/>
    <cellStyle name="Followed Hyperlink 11" xfId="4213" hidden="1" xr:uid="{00000000-0005-0000-0000-00000F020000}"/>
    <cellStyle name="Followed Hyperlink 11" xfId="29396" hidden="1" xr:uid="{00000000-0005-0000-0000-000005020000}"/>
    <cellStyle name="Followed Hyperlink 11" xfId="19061" hidden="1" xr:uid="{00000000-0005-0000-0000-00000B020000}"/>
    <cellStyle name="Followed Hyperlink 11" xfId="6712" hidden="1" xr:uid="{00000000-0005-0000-0000-0000FF010000}"/>
    <cellStyle name="Followed Hyperlink 11" xfId="1273" hidden="1" xr:uid="{00000000-0005-0000-0000-000003020000}"/>
    <cellStyle name="Followed Hyperlink 11" xfId="4888" hidden="1" xr:uid="{00000000-0005-0000-0000-000004020000}"/>
    <cellStyle name="Followed Hyperlink 11" xfId="2932" hidden="1" xr:uid="{00000000-0005-0000-0000-0000FA010000}"/>
    <cellStyle name="Followed Hyperlink 11" xfId="3245" hidden="1" xr:uid="{00000000-0005-0000-0000-0000FE010000}"/>
    <cellStyle name="Followed Hyperlink 11" xfId="3353" hidden="1" xr:uid="{00000000-0005-0000-0000-0000FF010000}"/>
    <cellStyle name="Followed Hyperlink 11" xfId="3790" hidden="1" xr:uid="{00000000-0005-0000-0000-000007020000}"/>
    <cellStyle name="Followed Hyperlink 11" xfId="4002" hidden="1" xr:uid="{00000000-0005-0000-0000-00000B020000}"/>
    <cellStyle name="Followed Hyperlink 11" xfId="3106" hidden="1" xr:uid="{00000000-0005-0000-0000-00000C020000}"/>
    <cellStyle name="Followed Hyperlink 11" xfId="3134" hidden="1" xr:uid="{00000000-0005-0000-0000-000010020000}"/>
    <cellStyle name="Followed Hyperlink 11" xfId="4288" hidden="1" xr:uid="{00000000-0005-0000-0000-000011020000}"/>
    <cellStyle name="Followed Hyperlink 11" xfId="4419" hidden="1" xr:uid="{00000000-0005-0000-0000-000013020000}"/>
    <cellStyle name="Followed Hyperlink 11" xfId="59" hidden="1" xr:uid="{00000000-0005-0000-0000-0000FB010000}"/>
    <cellStyle name="Followed Hyperlink 11" xfId="2888" hidden="1" xr:uid="{00000000-0005-0000-0000-000000020000}"/>
    <cellStyle name="Followed Hyperlink 11" xfId="800" hidden="1" xr:uid="{00000000-0005-0000-0000-000008020000}"/>
    <cellStyle name="Followed Hyperlink 11" xfId="1593" hidden="1" xr:uid="{00000000-0005-0000-0000-00000A020000}"/>
    <cellStyle name="Followed Hyperlink 11" xfId="1781" hidden="1" xr:uid="{00000000-0005-0000-0000-00000D020000}"/>
    <cellStyle name="Followed Hyperlink 11" xfId="3443" hidden="1" xr:uid="{00000000-0005-0000-0000-000001020000}"/>
    <cellStyle name="Followed Hyperlink 11" xfId="6493" hidden="1" xr:uid="{00000000-0005-0000-0000-000010020000}"/>
    <cellStyle name="Followed Hyperlink 11" xfId="7647" hidden="1" xr:uid="{00000000-0005-0000-0000-000011020000}"/>
    <cellStyle name="Followed Hyperlink 11" xfId="7670" hidden="1" xr:uid="{00000000-0005-0000-0000-000012020000}"/>
    <cellStyle name="Followed Hyperlink 11" xfId="6264" hidden="1" xr:uid="{00000000-0005-0000-0000-0000FA010000}"/>
    <cellStyle name="Followed Hyperlink 11" xfId="3101" hidden="1" xr:uid="{00000000-0005-0000-0000-000008020000}"/>
    <cellStyle name="Followed Hyperlink 11" xfId="29608" hidden="1" xr:uid="{00000000-0005-0000-0000-000009020000}"/>
    <cellStyle name="Followed Hyperlink 11" xfId="29842" hidden="1" xr:uid="{00000000-0005-0000-0000-00000E020000}"/>
    <cellStyle name="Followed Hyperlink 11" xfId="29950" hidden="1" xr:uid="{00000000-0005-0000-0000-00000F020000}"/>
    <cellStyle name="Followed Hyperlink 11" xfId="28871" hidden="1" xr:uid="{00000000-0005-0000-0000-000010020000}"/>
    <cellStyle name="Followed Hyperlink 11" xfId="30156" hidden="1" xr:uid="{00000000-0005-0000-0000-000013020000}"/>
    <cellStyle name="Followed Hyperlink 11" xfId="30261" hidden="1" xr:uid="{00000000-0005-0000-0000-0000F9010000}"/>
    <cellStyle name="Followed Hyperlink 11" xfId="3574" hidden="1" xr:uid="{00000000-0005-0000-0000-000003020000}"/>
    <cellStyle name="Followed Hyperlink 11" xfId="19164" hidden="1" xr:uid="{00000000-0005-0000-0000-00000E020000}"/>
    <cellStyle name="Followed Hyperlink 11" xfId="19272" hidden="1" xr:uid="{00000000-0005-0000-0000-00000F020000}"/>
    <cellStyle name="Followed Hyperlink 11" xfId="19583" hidden="1" xr:uid="{00000000-0005-0000-0000-0000F9010000}"/>
    <cellStyle name="Followed Hyperlink 11" xfId="17971" hidden="1" xr:uid="{00000000-0005-0000-0000-0000FA010000}"/>
    <cellStyle name="Followed Hyperlink 11" xfId="16444" hidden="1" xr:uid="{00000000-0005-0000-0000-0000FB010000}"/>
    <cellStyle name="Followed Hyperlink 11" xfId="19922" hidden="1" xr:uid="{00000000-0005-0000-0000-0000FD010000}"/>
    <cellStyle name="Followed Hyperlink 11" xfId="19945" hidden="1" xr:uid="{00000000-0005-0000-0000-0000FE010000}"/>
    <cellStyle name="Followed Hyperlink 11" xfId="20143" hidden="1" xr:uid="{00000000-0005-0000-0000-000001020000}"/>
    <cellStyle name="Followed Hyperlink 11" xfId="19909" hidden="1" xr:uid="{00000000-0005-0000-0000-000004020000}"/>
    <cellStyle name="Followed Hyperlink 11" xfId="20359" hidden="1" xr:uid="{00000000-0005-0000-0000-000005020000}"/>
    <cellStyle name="Followed Hyperlink 11" xfId="20490" hidden="1" xr:uid="{00000000-0005-0000-0000-000007020000}"/>
    <cellStyle name="Followed Hyperlink 11" xfId="20702" hidden="1" xr:uid="{00000000-0005-0000-0000-00000B020000}"/>
    <cellStyle name="Followed Hyperlink 11" xfId="19806" hidden="1" xr:uid="{00000000-0005-0000-0000-00000C020000}"/>
    <cellStyle name="Followed Hyperlink 11" xfId="20805" hidden="1" xr:uid="{00000000-0005-0000-0000-00000E020000}"/>
    <cellStyle name="Followed Hyperlink 11" xfId="20988" hidden="1" xr:uid="{00000000-0005-0000-0000-000011020000}"/>
    <cellStyle name="Followed Hyperlink 11" xfId="29739" hidden="1" xr:uid="{00000000-0005-0000-0000-00000B020000}"/>
    <cellStyle name="Followed Hyperlink 11" xfId="29527" hidden="1" xr:uid="{00000000-0005-0000-0000-000007020000}"/>
    <cellStyle name="Followed Hyperlink 11" xfId="6825" hidden="1" xr:uid="{00000000-0005-0000-0000-000002020000}"/>
    <cellStyle name="Followed Hyperlink 11" xfId="2909" hidden="1" xr:uid="{00000000-0005-0000-0000-0000F9010000}"/>
    <cellStyle name="Followed Hyperlink 11" xfId="3894" hidden="1" xr:uid="{00000000-0005-0000-0000-00000A020000}"/>
    <cellStyle name="Followed Hyperlink 11" xfId="18930" hidden="1" xr:uid="{00000000-0005-0000-0000-000009020000}"/>
    <cellStyle name="Followed Hyperlink 11" xfId="19141" hidden="1" xr:uid="{00000000-0005-0000-0000-00000D020000}"/>
    <cellStyle name="Followed Hyperlink 11" xfId="3093" hidden="1" xr:uid="{00000000-0005-0000-0000-0000FC010000}"/>
    <cellStyle name="Followed Hyperlink 11" xfId="31067" hidden="1" xr:uid="{00000000-0005-0000-0000-000005020000}"/>
    <cellStyle name="Followed Hyperlink 11" xfId="30761" hidden="1" xr:uid="{00000000-0005-0000-0000-0000FF010000}"/>
    <cellStyle name="Followed Hyperlink 11" xfId="26194" hidden="1" xr:uid="{00000000-0005-0000-0000-0000FB010000}"/>
    <cellStyle name="Followed Hyperlink 11" xfId="3871" hidden="1" xr:uid="{00000000-0005-0000-0000-000009020000}"/>
    <cellStyle name="Followed Hyperlink 11" xfId="3209" hidden="1" xr:uid="{00000000-0005-0000-0000-000004020000}"/>
    <cellStyle name="Followed Hyperlink 11" xfId="191" hidden="1" xr:uid="{00000000-0005-0000-0000-0000F8010000}"/>
    <cellStyle name="Followed Hyperlink 12" xfId="25871" hidden="1" xr:uid="{00000000-0005-0000-0000-00001C020000}"/>
    <cellStyle name="Followed Hyperlink 12" xfId="26013" hidden="1" xr:uid="{00000000-0005-0000-0000-000014020000}"/>
    <cellStyle name="Followed Hyperlink 12" xfId="28936" hidden="1" xr:uid="{00000000-0005-0000-0000-000028020000}"/>
    <cellStyle name="Followed Hyperlink 12" xfId="28831" hidden="1" xr:uid="{00000000-0005-0000-0000-000018020000}"/>
    <cellStyle name="Followed Hyperlink 12" xfId="26169" hidden="1" xr:uid="{00000000-0005-0000-0000-00002C020000}"/>
    <cellStyle name="Followed Hyperlink 12" xfId="26678" hidden="1" xr:uid="{00000000-0005-0000-0000-000024020000}"/>
    <cellStyle name="Followed Hyperlink 12" xfId="26253" hidden="1" xr:uid="{00000000-0005-0000-0000-000014020000}"/>
    <cellStyle name="Followed Hyperlink 12" xfId="24489" hidden="1" xr:uid="{00000000-0005-0000-0000-000018020000}"/>
    <cellStyle name="Followed Hyperlink 12" xfId="23039" hidden="1" xr:uid="{00000000-0005-0000-0000-000024020000}"/>
    <cellStyle name="Followed Hyperlink 12" xfId="21344" hidden="1" xr:uid="{00000000-0005-0000-0000-00001C020000}"/>
    <cellStyle name="Followed Hyperlink 12" xfId="11763" hidden="1" xr:uid="{00000000-0005-0000-0000-00001A020000}"/>
    <cellStyle name="Followed Hyperlink 12" xfId="9743" hidden="1" xr:uid="{00000000-0005-0000-0000-00001C020000}"/>
    <cellStyle name="Followed Hyperlink 12" xfId="11984" hidden="1" xr:uid="{00000000-0005-0000-0000-00001E020000}"/>
    <cellStyle name="Followed Hyperlink 12" xfId="12168" hidden="1" xr:uid="{00000000-0005-0000-0000-000021020000}"/>
    <cellStyle name="Followed Hyperlink 12" xfId="11555" hidden="1" xr:uid="{00000000-0005-0000-0000-000024020000}"/>
    <cellStyle name="Followed Hyperlink 12" xfId="12380" hidden="1" xr:uid="{00000000-0005-0000-0000-000025020000}"/>
    <cellStyle name="Followed Hyperlink 12" xfId="12412" hidden="1" xr:uid="{00000000-0005-0000-0000-000026020000}"/>
    <cellStyle name="Followed Hyperlink 12" xfId="12425" hidden="1" xr:uid="{00000000-0005-0000-0000-000027020000}"/>
    <cellStyle name="Followed Hyperlink 12" xfId="12200" hidden="1" xr:uid="{00000000-0005-0000-0000-000022020000}"/>
    <cellStyle name="Followed Hyperlink 12" xfId="26132" hidden="1" xr:uid="{00000000-0005-0000-0000-00001C020000}"/>
    <cellStyle name="Followed Hyperlink 12" xfId="33692" hidden="1" xr:uid="{00000000-0005-0000-0000-00002C020000}"/>
    <cellStyle name="Followed Hyperlink 12" xfId="44800" hidden="1" xr:uid="{00000000-0005-0000-0000-000023020000}"/>
    <cellStyle name="Followed Hyperlink 12" xfId="43437" hidden="1" xr:uid="{00000000-0005-0000-0000-00002D020000}"/>
    <cellStyle name="Followed Hyperlink 12" xfId="41055" hidden="1" xr:uid="{00000000-0005-0000-0000-000025020000}"/>
    <cellStyle name="Followed Hyperlink 12" xfId="37999" hidden="1" xr:uid="{00000000-0005-0000-0000-000026020000}"/>
    <cellStyle name="Followed Hyperlink 12" xfId="36822" hidden="1" xr:uid="{00000000-0005-0000-0000-00002F020000}"/>
    <cellStyle name="Followed Hyperlink 12" xfId="29936" hidden="1" xr:uid="{00000000-0005-0000-0000-000029020000}"/>
    <cellStyle name="Followed Hyperlink 12" xfId="29968" hidden="1" xr:uid="{00000000-0005-0000-0000-00002A020000}"/>
    <cellStyle name="Followed Hyperlink 12" xfId="30142" hidden="1" xr:uid="{00000000-0005-0000-0000-00002D020000}"/>
    <cellStyle name="Followed Hyperlink 12" xfId="30187" hidden="1" xr:uid="{00000000-0005-0000-0000-00002F020000}"/>
    <cellStyle name="Followed Hyperlink 12" xfId="30208" hidden="1" xr:uid="{00000000-0005-0000-0000-000015020000}"/>
    <cellStyle name="Followed Hyperlink 12" xfId="30466" hidden="1" xr:uid="{00000000-0005-0000-0000-000016020000}"/>
    <cellStyle name="Followed Hyperlink 12" xfId="30479" hidden="1" xr:uid="{00000000-0005-0000-0000-000017020000}"/>
    <cellStyle name="Followed Hyperlink 12" xfId="30747" hidden="1" xr:uid="{00000000-0005-0000-0000-000019020000}"/>
    <cellStyle name="Followed Hyperlink 12" xfId="30779" hidden="1" xr:uid="{00000000-0005-0000-0000-00001A020000}"/>
    <cellStyle name="Followed Hyperlink 12" xfId="31013" hidden="1" xr:uid="{00000000-0005-0000-0000-00001F020000}"/>
    <cellStyle name="Followed Hyperlink 12" xfId="31000" hidden="1" xr:uid="{00000000-0005-0000-0000-00001E020000}"/>
    <cellStyle name="Followed Hyperlink 12" xfId="30310" hidden="1" xr:uid="{00000000-0005-0000-0000-000020020000}"/>
    <cellStyle name="Followed Hyperlink 12" xfId="40161" hidden="1" xr:uid="{00000000-0005-0000-0000-000018020000}"/>
    <cellStyle name="Followed Hyperlink 12" xfId="40438" hidden="1" xr:uid="{00000000-0005-0000-0000-00001A020000}"/>
    <cellStyle name="Followed Hyperlink 12" xfId="40451" hidden="1" xr:uid="{00000000-0005-0000-0000-00001B020000}"/>
    <cellStyle name="Followed Hyperlink 12" xfId="40659" hidden="1" xr:uid="{00000000-0005-0000-0000-00001E020000}"/>
    <cellStyle name="Followed Hyperlink 12" xfId="31980" hidden="1" xr:uid="{00000000-0005-0000-0000-000020020000}"/>
    <cellStyle name="Followed Hyperlink 12" xfId="40843" hidden="1" xr:uid="{00000000-0005-0000-0000-000021020000}"/>
    <cellStyle name="Followed Hyperlink 12" xfId="40888" hidden="1" xr:uid="{00000000-0005-0000-0000-000023020000}"/>
    <cellStyle name="Followed Hyperlink 12" xfId="41087" hidden="1" xr:uid="{00000000-0005-0000-0000-000026020000}"/>
    <cellStyle name="Followed Hyperlink 12" xfId="41100" hidden="1" xr:uid="{00000000-0005-0000-0000-000027020000}"/>
    <cellStyle name="Followed Hyperlink 12" xfId="41266" hidden="1" xr:uid="{00000000-0005-0000-0000-000029020000}"/>
    <cellStyle name="Followed Hyperlink 12" xfId="41298" hidden="1" xr:uid="{00000000-0005-0000-0000-00002A020000}"/>
    <cellStyle name="Followed Hyperlink 12" xfId="41504" hidden="1" xr:uid="{00000000-0005-0000-0000-00002E020000}"/>
    <cellStyle name="Followed Hyperlink 12" xfId="41773" hidden="1" xr:uid="{00000000-0005-0000-0000-000014020000}"/>
    <cellStyle name="Followed Hyperlink 12" xfId="42058" hidden="1" xr:uid="{00000000-0005-0000-0000-000015020000}"/>
    <cellStyle name="Followed Hyperlink 12" xfId="42103" hidden="1" xr:uid="{00000000-0005-0000-0000-000017020000}"/>
    <cellStyle name="Followed Hyperlink 12" xfId="42371" hidden="1" xr:uid="{00000000-0005-0000-0000-000019020000}"/>
    <cellStyle name="Followed Hyperlink 12" xfId="41666" hidden="1" xr:uid="{00000000-0005-0000-0000-00001C020000}"/>
    <cellStyle name="Followed Hyperlink 12" xfId="42592" hidden="1" xr:uid="{00000000-0005-0000-0000-00001D020000}"/>
    <cellStyle name="Followed Hyperlink 12" xfId="42637" hidden="1" xr:uid="{00000000-0005-0000-0000-00001F020000}"/>
    <cellStyle name="Followed Hyperlink 12" xfId="42808" hidden="1" xr:uid="{00000000-0005-0000-0000-000021020000}"/>
    <cellStyle name="Followed Hyperlink 12" xfId="42853" hidden="1" xr:uid="{00000000-0005-0000-0000-000023020000}"/>
    <cellStyle name="Followed Hyperlink 12" xfId="43020" hidden="1" xr:uid="{00000000-0005-0000-0000-000025020000}"/>
    <cellStyle name="Followed Hyperlink 12" xfId="43052" hidden="1" xr:uid="{00000000-0005-0000-0000-000026020000}"/>
    <cellStyle name="Followed Hyperlink 12" xfId="43065" hidden="1" xr:uid="{00000000-0005-0000-0000-000027020000}"/>
    <cellStyle name="Followed Hyperlink 12" xfId="43231" hidden="1" xr:uid="{00000000-0005-0000-0000-000029020000}"/>
    <cellStyle name="Followed Hyperlink 12" xfId="44005" hidden="1" xr:uid="{00000000-0005-0000-0000-000015020000}"/>
    <cellStyle name="Followed Hyperlink 12" xfId="44037" hidden="1" xr:uid="{00000000-0005-0000-0000-000016020000}"/>
    <cellStyle name="Followed Hyperlink 12" xfId="44050" hidden="1" xr:uid="{00000000-0005-0000-0000-000017020000}"/>
    <cellStyle name="Followed Hyperlink 12" xfId="44073" hidden="1" xr:uid="{00000000-0005-0000-0000-000018020000}"/>
    <cellStyle name="Followed Hyperlink 12" xfId="44318" hidden="1" xr:uid="{00000000-0005-0000-0000-000019020000}"/>
    <cellStyle name="Followed Hyperlink 12" xfId="44350" hidden="1" xr:uid="{00000000-0005-0000-0000-00001A020000}"/>
    <cellStyle name="Followed Hyperlink 12" xfId="41699" hidden="1" xr:uid="{00000000-0005-0000-0000-00002C020000}"/>
    <cellStyle name="Followed Hyperlink 12" xfId="38919" hidden="1" xr:uid="{00000000-0005-0000-0000-00001A020000}"/>
    <cellStyle name="Followed Hyperlink 12" xfId="38932" hidden="1" xr:uid="{00000000-0005-0000-0000-00001B020000}"/>
    <cellStyle name="Followed Hyperlink 12" xfId="39108" hidden="1" xr:uid="{00000000-0005-0000-0000-00001D020000}"/>
    <cellStyle name="Followed Hyperlink 12" xfId="39140" hidden="1" xr:uid="{00000000-0005-0000-0000-00001E020000}"/>
    <cellStyle name="Followed Hyperlink 12" xfId="39153" hidden="1" xr:uid="{00000000-0005-0000-0000-00001F020000}"/>
    <cellStyle name="Followed Hyperlink 12" xfId="39324" hidden="1" xr:uid="{00000000-0005-0000-0000-000021020000}"/>
    <cellStyle name="Followed Hyperlink 12" xfId="38711" hidden="1" xr:uid="{00000000-0005-0000-0000-000024020000}"/>
    <cellStyle name="Followed Hyperlink 12" xfId="39581" hidden="1" xr:uid="{00000000-0005-0000-0000-000027020000}"/>
    <cellStyle name="Followed Hyperlink 12" xfId="39747" hidden="1" xr:uid="{00000000-0005-0000-0000-000029020000}"/>
    <cellStyle name="Followed Hyperlink 12" xfId="39779" hidden="1" xr:uid="{00000000-0005-0000-0000-00002A020000}"/>
    <cellStyle name="Followed Hyperlink 12" xfId="38568" hidden="1" xr:uid="{00000000-0005-0000-0000-00002C020000}"/>
    <cellStyle name="Followed Hyperlink 12" xfId="39998" hidden="1" xr:uid="{00000000-0005-0000-0000-00002F020000}"/>
    <cellStyle name="Followed Hyperlink 12" xfId="40019" hidden="1" xr:uid="{00000000-0005-0000-0000-000015020000}"/>
    <cellStyle name="Followed Hyperlink 12" xfId="40125" hidden="1" xr:uid="{00000000-0005-0000-0000-000016020000}"/>
    <cellStyle name="Followed Hyperlink 12" xfId="37967" hidden="1" xr:uid="{00000000-0005-0000-0000-000025020000}"/>
    <cellStyle name="Followed Hyperlink 12" xfId="38012" hidden="1" xr:uid="{00000000-0005-0000-0000-000027020000}"/>
    <cellStyle name="Followed Hyperlink 12" xfId="37178" hidden="1" xr:uid="{00000000-0005-0000-0000-000028020000}"/>
    <cellStyle name="Followed Hyperlink 12" xfId="38223" hidden="1" xr:uid="{00000000-0005-0000-0000-00002B020000}"/>
    <cellStyle name="Followed Hyperlink 12" xfId="38384" hidden="1" xr:uid="{00000000-0005-0000-0000-00002D020000}"/>
    <cellStyle name="Followed Hyperlink 12" xfId="38416" hidden="1" xr:uid="{00000000-0005-0000-0000-00002E020000}"/>
    <cellStyle name="Followed Hyperlink 12" xfId="32077" hidden="1" xr:uid="{00000000-0005-0000-0000-000014020000}"/>
    <cellStyle name="Followed Hyperlink 12" xfId="37571" hidden="1" xr:uid="{00000000-0005-0000-0000-00001E020000}"/>
    <cellStyle name="Followed Hyperlink 12" xfId="37755" hidden="1" xr:uid="{00000000-0005-0000-0000-000021020000}"/>
    <cellStyle name="Followed Hyperlink 12" xfId="37787" hidden="1" xr:uid="{00000000-0005-0000-0000-000022020000}"/>
    <cellStyle name="Followed Hyperlink 12" xfId="37800" hidden="1" xr:uid="{00000000-0005-0000-0000-000023020000}"/>
    <cellStyle name="Followed Hyperlink 12" xfId="37350" hidden="1" xr:uid="{00000000-0005-0000-0000-00001A020000}"/>
    <cellStyle name="Followed Hyperlink 12" xfId="37363" hidden="1" xr:uid="{00000000-0005-0000-0000-00001B020000}"/>
    <cellStyle name="Followed Hyperlink 12" xfId="37539" hidden="1" xr:uid="{00000000-0005-0000-0000-00001D020000}"/>
    <cellStyle name="Followed Hyperlink 12" xfId="37073" hidden="1" xr:uid="{00000000-0005-0000-0000-000018020000}"/>
    <cellStyle name="Followed Hyperlink 12" xfId="37584" hidden="1" xr:uid="{00000000-0005-0000-0000-00001F020000}"/>
    <cellStyle name="Followed Hyperlink 12" xfId="38178" hidden="1" xr:uid="{00000000-0005-0000-0000-000029020000}"/>
    <cellStyle name="Followed Hyperlink 12" xfId="39953" hidden="1" xr:uid="{00000000-0005-0000-0000-00002D020000}"/>
    <cellStyle name="Followed Hyperlink 12" xfId="39369" hidden="1" xr:uid="{00000000-0005-0000-0000-000023020000}"/>
    <cellStyle name="Followed Hyperlink 12" xfId="43482" hidden="1" xr:uid="{00000000-0005-0000-0000-00002F020000}"/>
    <cellStyle name="Followed Hyperlink 12" xfId="42840" hidden="1" xr:uid="{00000000-0005-0000-0000-000022020000}"/>
    <cellStyle name="Followed Hyperlink 12" xfId="40266" hidden="1" xr:uid="{00000000-0005-0000-0000-000028020000}"/>
    <cellStyle name="Followed Hyperlink 12" xfId="40627" hidden="1" xr:uid="{00000000-0005-0000-0000-00001D020000}"/>
    <cellStyle name="Followed Hyperlink 12" xfId="30968" hidden="1" xr:uid="{00000000-0005-0000-0000-00001D020000}"/>
    <cellStyle name="Followed Hyperlink 12" xfId="30174" hidden="1" xr:uid="{00000000-0005-0000-0000-00002E020000}"/>
    <cellStyle name="Followed Hyperlink 12" xfId="39985" hidden="1" xr:uid="{00000000-0005-0000-0000-00002E020000}"/>
    <cellStyle name="Followed Hyperlink 12" xfId="12623" hidden="1" xr:uid="{00000000-0005-0000-0000-00002A020000}"/>
    <cellStyle name="Followed Hyperlink 12" xfId="11952" hidden="1" xr:uid="{00000000-0005-0000-0000-00001D020000}"/>
    <cellStyle name="Followed Hyperlink 12" xfId="30571" hidden="1" xr:uid="{00000000-0005-0000-0000-000024020000}"/>
    <cellStyle name="Followed Hyperlink 12" xfId="28315" hidden="1" xr:uid="{00000000-0005-0000-0000-000020020000}"/>
    <cellStyle name="Followed Hyperlink 12" xfId="38591" hidden="1" xr:uid="{00000000-0005-0000-0000-00001C020000}"/>
    <cellStyle name="Followed Hyperlink 12" xfId="45416" hidden="1" xr:uid="{00000000-0005-0000-0000-00002E020000}"/>
    <cellStyle name="Followed Hyperlink 12" xfId="34764" hidden="1" xr:uid="{00000000-0005-0000-0000-000027020000}"/>
    <cellStyle name="Followed Hyperlink 12" xfId="40875" hidden="1" xr:uid="{00000000-0005-0000-0000-000022020000}"/>
    <cellStyle name="Followed Hyperlink 12" xfId="7830" hidden="1" xr:uid="{00000000-0005-0000-0000-000015020000}"/>
    <cellStyle name="Followed Hyperlink 12" xfId="41472" hidden="1" xr:uid="{00000000-0005-0000-0000-00002D020000}"/>
    <cellStyle name="Followed Hyperlink 12" xfId="35404" hidden="1" xr:uid="{00000000-0005-0000-0000-00001C020000}"/>
    <cellStyle name="Followed Hyperlink 12" xfId="31184" hidden="1" xr:uid="{00000000-0005-0000-0000-000021020000}"/>
    <cellStyle name="Followed Hyperlink 12" xfId="35711" hidden="1" xr:uid="{00000000-0005-0000-0000-000019020000}"/>
    <cellStyle name="Followed Hyperlink 12" xfId="23075" hidden="1" xr:uid="{00000000-0005-0000-0000-000028020000}"/>
    <cellStyle name="Followed Hyperlink 12" xfId="23896" hidden="1" xr:uid="{00000000-0005-0000-0000-000026020000}"/>
    <cellStyle name="Followed Hyperlink 12" xfId="24120" hidden="1" xr:uid="{00000000-0005-0000-0000-00002B020000}"/>
    <cellStyle name="Followed Hyperlink 12" xfId="22919" hidden="1" xr:uid="{00000000-0005-0000-0000-00001C020000}"/>
    <cellStyle name="Followed Hyperlink 12" xfId="28900" hidden="1" xr:uid="{00000000-0005-0000-0000-000024020000}"/>
    <cellStyle name="Followed Hyperlink 12" xfId="28808" hidden="1" xr:uid="{00000000-0005-0000-0000-000017020000}"/>
    <cellStyle name="Followed Hyperlink 12" xfId="27107" hidden="1" xr:uid="{00000000-0005-0000-0000-00001E020000}"/>
    <cellStyle name="Followed Hyperlink 12" xfId="30607" hidden="1" xr:uid="{00000000-0005-0000-0000-000028020000}"/>
    <cellStyle name="Followed Hyperlink 12" xfId="35202" hidden="1" xr:uid="{00000000-0005-0000-0000-000015020000}"/>
    <cellStyle name="Followed Hyperlink 12" xfId="34751" hidden="1" xr:uid="{00000000-0005-0000-0000-000026020000}"/>
    <cellStyle name="Followed Hyperlink 12" xfId="33307" hidden="1" xr:uid="{00000000-0005-0000-0000-00002A020000}"/>
    <cellStyle name="Followed Hyperlink 12" xfId="32681" hidden="1" xr:uid="{00000000-0005-0000-0000-00001F020000}"/>
    <cellStyle name="Followed Hyperlink 12" xfId="20039" hidden="1" xr:uid="{00000000-0005-0000-0000-000019020000}"/>
    <cellStyle name="Followed Hyperlink 12" xfId="20071" hidden="1" xr:uid="{00000000-0005-0000-0000-00001A020000}"/>
    <cellStyle name="Followed Hyperlink 12" xfId="20292" hidden="1" xr:uid="{00000000-0005-0000-0000-00001E020000}"/>
    <cellStyle name="Followed Hyperlink 12" xfId="7937" hidden="1" xr:uid="{00000000-0005-0000-0000-000020020000}"/>
    <cellStyle name="Followed Hyperlink 12" xfId="20476" hidden="1" xr:uid="{00000000-0005-0000-0000-000021020000}"/>
    <cellStyle name="Followed Hyperlink 12" xfId="19863" hidden="1" xr:uid="{00000000-0005-0000-0000-000024020000}"/>
    <cellStyle name="Followed Hyperlink 12" xfId="20688" hidden="1" xr:uid="{00000000-0005-0000-0000-000025020000}"/>
    <cellStyle name="Followed Hyperlink 12" xfId="20899" hidden="1" xr:uid="{00000000-0005-0000-0000-000029020000}"/>
    <cellStyle name="Followed Hyperlink 12" xfId="20931" hidden="1" xr:uid="{00000000-0005-0000-0000-00002A020000}"/>
    <cellStyle name="Followed Hyperlink 12" xfId="20944" hidden="1" xr:uid="{00000000-0005-0000-0000-00002B020000}"/>
    <cellStyle name="Followed Hyperlink 12" xfId="21105" hidden="1" xr:uid="{00000000-0005-0000-0000-00002D020000}"/>
    <cellStyle name="Followed Hyperlink 12" xfId="21137" hidden="1" xr:uid="{00000000-0005-0000-0000-00002E020000}"/>
    <cellStyle name="Followed Hyperlink 12" xfId="21365" hidden="1" xr:uid="{00000000-0005-0000-0000-000016020000}"/>
    <cellStyle name="Followed Hyperlink 12" xfId="19899" hidden="1" xr:uid="{00000000-0005-0000-0000-000028020000}"/>
    <cellStyle name="Followed Hyperlink 12" xfId="27714" hidden="1" xr:uid="{00000000-0005-0000-0000-000029020000}"/>
    <cellStyle name="Followed Hyperlink 12" xfId="44787" hidden="1" xr:uid="{00000000-0005-0000-0000-000022020000}"/>
    <cellStyle name="Followed Hyperlink 12" xfId="38606" hidden="1" xr:uid="{00000000-0005-0000-0000-000016020000}"/>
    <cellStyle name="Followed Hyperlink 12" xfId="38429" hidden="1" xr:uid="{00000000-0005-0000-0000-00002F020000}"/>
    <cellStyle name="Followed Hyperlink 12" xfId="39536" hidden="1" xr:uid="{00000000-0005-0000-0000-000025020000}"/>
    <cellStyle name="Followed Hyperlink 12" xfId="41517" hidden="1" xr:uid="{00000000-0005-0000-0000-00002F020000}"/>
    <cellStyle name="Followed Hyperlink 12" xfId="2749" hidden="1" xr:uid="{00000000-0005-0000-0000-000020020000}"/>
    <cellStyle name="Followed Hyperlink 12" xfId="37016" hidden="1" xr:uid="{00000000-0005-0000-0000-00001C020000}"/>
    <cellStyle name="Followed Hyperlink 12" xfId="11776" hidden="1" xr:uid="{00000000-0005-0000-0000-00001B020000}"/>
    <cellStyle name="Followed Hyperlink 12" xfId="28358" hidden="1" xr:uid="{00000000-0005-0000-0000-000014020000}"/>
    <cellStyle name="Followed Hyperlink 12" xfId="25832" hidden="1" xr:uid="{00000000-0005-0000-0000-00002E020000}"/>
    <cellStyle name="Followed Hyperlink 12" xfId="24075" hidden="1" xr:uid="{00000000-0005-0000-0000-000029020000}"/>
    <cellStyle name="Followed Hyperlink 12" xfId="24281" hidden="1" xr:uid="{00000000-0005-0000-0000-00002D020000}"/>
    <cellStyle name="Followed Hyperlink 12" xfId="24313" hidden="1" xr:uid="{00000000-0005-0000-0000-00002E020000}"/>
    <cellStyle name="Followed Hyperlink 12" xfId="24326" hidden="1" xr:uid="{00000000-0005-0000-0000-00002F020000}"/>
    <cellStyle name="Followed Hyperlink 12" xfId="24453" hidden="1" xr:uid="{00000000-0005-0000-0000-000016020000}"/>
    <cellStyle name="Followed Hyperlink 12" xfId="23684" hidden="1" xr:uid="{00000000-0005-0000-0000-000022020000}"/>
    <cellStyle name="Followed Hyperlink 12" xfId="23697" hidden="1" xr:uid="{00000000-0005-0000-0000-000023020000}"/>
    <cellStyle name="Followed Hyperlink 12" xfId="23864" hidden="1" xr:uid="{00000000-0005-0000-0000-000025020000}"/>
    <cellStyle name="Followed Hyperlink 12" xfId="23481" hidden="1" xr:uid="{00000000-0005-0000-0000-00001F020000}"/>
    <cellStyle name="Followed Hyperlink 12" xfId="23652" hidden="1" xr:uid="{00000000-0005-0000-0000-000021020000}"/>
    <cellStyle name="Followed Hyperlink 12" xfId="23468" hidden="1" xr:uid="{00000000-0005-0000-0000-00001E020000}"/>
    <cellStyle name="Followed Hyperlink 12" xfId="23436" hidden="1" xr:uid="{00000000-0005-0000-0000-00001D020000}"/>
    <cellStyle name="Followed Hyperlink 12" xfId="13060" hidden="1" xr:uid="{00000000-0005-0000-0000-000020020000}"/>
    <cellStyle name="Followed Hyperlink 12" xfId="24347" hidden="1" xr:uid="{00000000-0005-0000-0000-000015020000}"/>
    <cellStyle name="Followed Hyperlink 12" xfId="25415" hidden="1" xr:uid="{00000000-0005-0000-0000-000026020000}"/>
    <cellStyle name="Followed Hyperlink 12" xfId="28360" hidden="1" xr:uid="{00000000-0005-0000-0000-00001C020000}"/>
    <cellStyle name="Followed Hyperlink 12" xfId="27965" hidden="1" xr:uid="{00000000-0005-0000-0000-00002F020000}"/>
    <cellStyle name="Followed Hyperlink 12" xfId="27535" hidden="1" xr:uid="{00000000-0005-0000-0000-000026020000}"/>
    <cellStyle name="Followed Hyperlink 12" xfId="27075" hidden="1" xr:uid="{00000000-0005-0000-0000-00001D020000}"/>
    <cellStyle name="Followed Hyperlink 12" xfId="25845" hidden="1" xr:uid="{00000000-0005-0000-0000-00002F020000}"/>
    <cellStyle name="Followed Hyperlink 12" xfId="34539" hidden="1" xr:uid="{00000000-0005-0000-0000-000022020000}"/>
    <cellStyle name="Followed Hyperlink 12" xfId="34070" hidden="1" xr:uid="{00000000-0005-0000-0000-000019020000}"/>
    <cellStyle name="Followed Hyperlink 12" xfId="32884" hidden="1" xr:uid="{00000000-0005-0000-0000-000022020000}"/>
    <cellStyle name="Followed Hyperlink 12" xfId="32415" hidden="1" xr:uid="{00000000-0005-0000-0000-000019020000}"/>
    <cellStyle name="Followed Hyperlink 12" xfId="31652" hidden="1" xr:uid="{00000000-0005-0000-0000-00002B020000}"/>
    <cellStyle name="Followed Hyperlink 12" xfId="30502" hidden="1" xr:uid="{00000000-0005-0000-0000-000018020000}"/>
    <cellStyle name="Followed Hyperlink 12" xfId="42416" hidden="1" xr:uid="{00000000-0005-0000-0000-00001B020000}"/>
    <cellStyle name="Followed Hyperlink 12" xfId="12591" hidden="1" xr:uid="{00000000-0005-0000-0000-000029020000}"/>
    <cellStyle name="Followed Hyperlink 12" xfId="11997" hidden="1" xr:uid="{00000000-0005-0000-0000-00001F020000}"/>
    <cellStyle name="Followed Hyperlink 12" xfId="28482" hidden="1" xr:uid="{00000000-0005-0000-0000-000020020000}"/>
    <cellStyle name="Followed Hyperlink 12" xfId="32275" hidden="1" xr:uid="{00000000-0005-0000-0000-000028020000}"/>
    <cellStyle name="Followed Hyperlink 12" xfId="40230" hidden="1" xr:uid="{00000000-0005-0000-0000-000024020000}"/>
    <cellStyle name="Followed Hyperlink 12" xfId="45429" hidden="1" xr:uid="{00000000-0005-0000-0000-00002F020000}"/>
    <cellStyle name="Followed Hyperlink 12" xfId="44999" hidden="1" xr:uid="{00000000-0005-0000-0000-000026020000}"/>
    <cellStyle name="Followed Hyperlink 12" xfId="44363" hidden="1" xr:uid="{00000000-0005-0000-0000-00001B020000}"/>
    <cellStyle name="Followed Hyperlink 12" xfId="43469" hidden="1" xr:uid="{00000000-0005-0000-0000-00002E020000}"/>
    <cellStyle name="Followed Hyperlink 12" xfId="42403" hidden="1" xr:uid="{00000000-0005-0000-0000-00001A020000}"/>
    <cellStyle name="Followed Hyperlink 12" xfId="40406" hidden="1" xr:uid="{00000000-0005-0000-0000-000019020000}"/>
    <cellStyle name="Followed Hyperlink 12" xfId="39792" hidden="1" xr:uid="{00000000-0005-0000-0000-00002B020000}"/>
    <cellStyle name="Followed Hyperlink 12" xfId="39356" hidden="1" xr:uid="{00000000-0005-0000-0000-000022020000}"/>
    <cellStyle name="Followed Hyperlink 12" xfId="38619" hidden="1" xr:uid="{00000000-0005-0000-0000-000017020000}"/>
    <cellStyle name="Followed Hyperlink 12" xfId="38210" hidden="1" xr:uid="{00000000-0005-0000-0000-00002A020000}"/>
    <cellStyle name="Followed Hyperlink 12" xfId="28488" hidden="1" xr:uid="{00000000-0005-0000-0000-000020020000}"/>
    <cellStyle name="Followed Hyperlink 12" xfId="7392" hidden="1" xr:uid="{00000000-0005-0000-0000-000027020000}"/>
    <cellStyle name="Followed Hyperlink 12" xfId="6558" hidden="1" xr:uid="{00000000-0005-0000-0000-000028020000}"/>
    <cellStyle name="Followed Hyperlink 12" xfId="7558" hidden="1" xr:uid="{00000000-0005-0000-0000-000029020000}"/>
    <cellStyle name="Followed Hyperlink 12" xfId="7590" hidden="1" xr:uid="{00000000-0005-0000-0000-00002A020000}"/>
    <cellStyle name="Followed Hyperlink 12" xfId="7764" hidden="1" xr:uid="{00000000-0005-0000-0000-00002D020000}"/>
    <cellStyle name="Followed Hyperlink 12" xfId="7796" hidden="1" xr:uid="{00000000-0005-0000-0000-00002E020000}"/>
    <cellStyle name="Followed Hyperlink 12" xfId="8097" hidden="1" xr:uid="{00000000-0005-0000-0000-000016020000}"/>
    <cellStyle name="Followed Hyperlink 12" xfId="8133" hidden="1" xr:uid="{00000000-0005-0000-0000-000018020000}"/>
    <cellStyle name="Followed Hyperlink 12" xfId="8378" hidden="1" xr:uid="{00000000-0005-0000-0000-000019020000}"/>
    <cellStyle name="Followed Hyperlink 12" xfId="6385" hidden="1" xr:uid="{00000000-0005-0000-0000-00001C020000}"/>
    <cellStyle name="Followed Hyperlink 12" xfId="8599" hidden="1" xr:uid="{00000000-0005-0000-0000-00001D020000}"/>
    <cellStyle name="Followed Hyperlink 12" xfId="2615" hidden="1" xr:uid="{00000000-0005-0000-0000-000014020000}"/>
    <cellStyle name="Followed Hyperlink 12" xfId="29981" hidden="1" xr:uid="{00000000-0005-0000-0000-00002B020000}"/>
    <cellStyle name="Followed Hyperlink 12" xfId="29757" hidden="1" xr:uid="{00000000-0005-0000-0000-000026020000}"/>
    <cellStyle name="Followed Hyperlink 12" xfId="25216" hidden="1" xr:uid="{00000000-0005-0000-0000-000023020000}"/>
    <cellStyle name="Followed Hyperlink 12" xfId="29513" hidden="1" xr:uid="{00000000-0005-0000-0000-000021020000}"/>
    <cellStyle name="Followed Hyperlink 12" xfId="27548" hidden="1" xr:uid="{00000000-0005-0000-0000-000027020000}"/>
    <cellStyle name="Followed Hyperlink 12" xfId="33547" hidden="1" xr:uid="{00000000-0005-0000-0000-000015020000}"/>
    <cellStyle name="Followed Hyperlink 12" xfId="33481" hidden="1" xr:uid="{00000000-0005-0000-0000-00002D020000}"/>
    <cellStyle name="Followed Hyperlink 12" xfId="32147" hidden="1" xr:uid="{00000000-0005-0000-0000-000017020000}"/>
    <cellStyle name="Followed Hyperlink 12" xfId="44539" hidden="1" xr:uid="{00000000-0005-0000-0000-00001D020000}"/>
    <cellStyle name="Followed Hyperlink 12" xfId="44584" hidden="1" xr:uid="{00000000-0005-0000-0000-00001F020000}"/>
    <cellStyle name="Followed Hyperlink 12" xfId="43810" hidden="1" xr:uid="{00000000-0005-0000-0000-000020020000}"/>
    <cellStyle name="Followed Hyperlink 12" xfId="44755" hidden="1" xr:uid="{00000000-0005-0000-0000-000021020000}"/>
    <cellStyle name="Followed Hyperlink 12" xfId="44967" hidden="1" xr:uid="{00000000-0005-0000-0000-000025020000}"/>
    <cellStyle name="Followed Hyperlink 12" xfId="45012" hidden="1" xr:uid="{00000000-0005-0000-0000-000027020000}"/>
    <cellStyle name="Followed Hyperlink 12" xfId="44178" hidden="1" xr:uid="{00000000-0005-0000-0000-000028020000}"/>
    <cellStyle name="Followed Hyperlink 12" xfId="45178" hidden="1" xr:uid="{00000000-0005-0000-0000-000029020000}"/>
    <cellStyle name="Followed Hyperlink 12" xfId="45223" hidden="1" xr:uid="{00000000-0005-0000-0000-00002B020000}"/>
    <cellStyle name="Followed Hyperlink 12" xfId="45384" hidden="1" xr:uid="{00000000-0005-0000-0000-00002D020000}"/>
    <cellStyle name="Followed Hyperlink 12" xfId="43778" hidden="1" xr:uid="{00000000-0005-0000-0000-00002C020000}"/>
    <cellStyle name="Followed Hyperlink 12" xfId="43761" hidden="1" xr:uid="{00000000-0005-0000-0000-00001C020000}"/>
    <cellStyle name="Followed Hyperlink 12" xfId="44142" hidden="1" xr:uid="{00000000-0005-0000-0000-000024020000}"/>
    <cellStyle name="Followed Hyperlink 12" xfId="7603" hidden="1" xr:uid="{00000000-0005-0000-0000-00002B020000}"/>
    <cellStyle name="Followed Hyperlink 12" xfId="34975" hidden="1" xr:uid="{00000000-0005-0000-0000-00002B020000}"/>
    <cellStyle name="Followed Hyperlink 12" xfId="26854" hidden="1" xr:uid="{00000000-0005-0000-0000-000019020000}"/>
    <cellStyle name="Followed Hyperlink 12" xfId="26886" hidden="1" xr:uid="{00000000-0005-0000-0000-00001A020000}"/>
    <cellStyle name="Followed Hyperlink 12" xfId="26899" hidden="1" xr:uid="{00000000-0005-0000-0000-00001B020000}"/>
    <cellStyle name="Followed Hyperlink 12" xfId="27120" hidden="1" xr:uid="{00000000-0005-0000-0000-00001F020000}"/>
    <cellStyle name="Followed Hyperlink 12" xfId="26258" hidden="1" xr:uid="{00000000-0005-0000-0000-000020020000}"/>
    <cellStyle name="Followed Hyperlink 12" xfId="27291" hidden="1" xr:uid="{00000000-0005-0000-0000-000021020000}"/>
    <cellStyle name="Followed Hyperlink 12" xfId="27323" hidden="1" xr:uid="{00000000-0005-0000-0000-000022020000}"/>
    <cellStyle name="Followed Hyperlink 12" xfId="27503" hidden="1" xr:uid="{00000000-0005-0000-0000-000025020000}"/>
    <cellStyle name="Followed Hyperlink 12" xfId="26714" hidden="1" xr:uid="{00000000-0005-0000-0000-000028020000}"/>
    <cellStyle name="Followed Hyperlink 12" xfId="27746" hidden="1" xr:uid="{00000000-0005-0000-0000-00002A020000}"/>
    <cellStyle name="Followed Hyperlink 12" xfId="27759" hidden="1" xr:uid="{00000000-0005-0000-0000-00002B020000}"/>
    <cellStyle name="Followed Hyperlink 12" xfId="27920" hidden="1" xr:uid="{00000000-0005-0000-0000-00002D020000}"/>
    <cellStyle name="Followed Hyperlink 12" xfId="27952" hidden="1" xr:uid="{00000000-0005-0000-0000-00002E020000}"/>
    <cellStyle name="Followed Hyperlink 12" xfId="28477" hidden="1" xr:uid="{00000000-0005-0000-0000-000014020000}"/>
    <cellStyle name="Followed Hyperlink 12" xfId="28795" hidden="1" xr:uid="{00000000-0005-0000-0000-000016020000}"/>
    <cellStyle name="Followed Hyperlink 12" xfId="29076" hidden="1" xr:uid="{00000000-0005-0000-0000-000019020000}"/>
    <cellStyle name="Followed Hyperlink 12" xfId="29108" hidden="1" xr:uid="{00000000-0005-0000-0000-00001A020000}"/>
    <cellStyle name="Followed Hyperlink 12" xfId="29121" hidden="1" xr:uid="{00000000-0005-0000-0000-00001B020000}"/>
    <cellStyle name="Followed Hyperlink 12" xfId="29297" hidden="1" xr:uid="{00000000-0005-0000-0000-00001D020000}"/>
    <cellStyle name="Followed Hyperlink 12" xfId="29329" hidden="1" xr:uid="{00000000-0005-0000-0000-00001E020000}"/>
    <cellStyle name="Followed Hyperlink 12" xfId="29545" hidden="1" xr:uid="{00000000-0005-0000-0000-000022020000}"/>
    <cellStyle name="Followed Hyperlink 12" xfId="29725" hidden="1" xr:uid="{00000000-0005-0000-0000-000025020000}"/>
    <cellStyle name="Followed Hyperlink 12" xfId="29770" hidden="1" xr:uid="{00000000-0005-0000-0000-000027020000}"/>
    <cellStyle name="Followed Hyperlink 12" xfId="29342" hidden="1" xr:uid="{00000000-0005-0000-0000-00001F020000}"/>
    <cellStyle name="Followed Hyperlink 12" xfId="24466" hidden="1" xr:uid="{00000000-0005-0000-0000-000017020000}"/>
    <cellStyle name="Followed Hyperlink 12" xfId="24734" hidden="1" xr:uid="{00000000-0005-0000-0000-000019020000}"/>
    <cellStyle name="Followed Hyperlink 12" xfId="24766" hidden="1" xr:uid="{00000000-0005-0000-0000-00001A020000}"/>
    <cellStyle name="Followed Hyperlink 12" xfId="24779" hidden="1" xr:uid="{00000000-0005-0000-0000-00001B020000}"/>
    <cellStyle name="Followed Hyperlink 12" xfId="25000" hidden="1" xr:uid="{00000000-0005-0000-0000-00001F020000}"/>
    <cellStyle name="Followed Hyperlink 12" xfId="25171" hidden="1" xr:uid="{00000000-0005-0000-0000-000021020000}"/>
    <cellStyle name="Followed Hyperlink 12" xfId="24558" hidden="1" xr:uid="{00000000-0005-0000-0000-000024020000}"/>
    <cellStyle name="Followed Hyperlink 12" xfId="25383" hidden="1" xr:uid="{00000000-0005-0000-0000-000025020000}"/>
    <cellStyle name="Followed Hyperlink 12" xfId="25428" hidden="1" xr:uid="{00000000-0005-0000-0000-000027020000}"/>
    <cellStyle name="Followed Hyperlink 12" xfId="25626" hidden="1" xr:uid="{00000000-0005-0000-0000-00002A020000}"/>
    <cellStyle name="Followed Hyperlink 12" xfId="25639" hidden="1" xr:uid="{00000000-0005-0000-0000-00002B020000}"/>
    <cellStyle name="Followed Hyperlink 12" xfId="25800" hidden="1" xr:uid="{00000000-0005-0000-0000-00002D020000}"/>
    <cellStyle name="Followed Hyperlink 12" xfId="25203" hidden="1" xr:uid="{00000000-0005-0000-0000-000022020000}"/>
    <cellStyle name="Followed Hyperlink 12" xfId="26191" hidden="1" xr:uid="{00000000-0005-0000-0000-000020020000}"/>
    <cellStyle name="Followed Hyperlink 12" xfId="34507" hidden="1" xr:uid="{00000000-0005-0000-0000-000021020000}"/>
    <cellStyle name="Followed Hyperlink 12" xfId="34552" hidden="1" xr:uid="{00000000-0005-0000-0000-000023020000}"/>
    <cellStyle name="Followed Hyperlink 12" xfId="34719" hidden="1" xr:uid="{00000000-0005-0000-0000-000025020000}"/>
    <cellStyle name="Followed Hyperlink 12" xfId="33930" hidden="1" xr:uid="{00000000-0005-0000-0000-000028020000}"/>
    <cellStyle name="Followed Hyperlink 12" xfId="34962" hidden="1" xr:uid="{00000000-0005-0000-0000-00002A020000}"/>
    <cellStyle name="Followed Hyperlink 12" xfId="35136" hidden="1" xr:uid="{00000000-0005-0000-0000-00002D020000}"/>
    <cellStyle name="Followed Hyperlink 12" xfId="35168" hidden="1" xr:uid="{00000000-0005-0000-0000-00002E020000}"/>
    <cellStyle name="Followed Hyperlink 12" xfId="35181" hidden="1" xr:uid="{00000000-0005-0000-0000-00002F020000}"/>
    <cellStyle name="Followed Hyperlink 12" xfId="28437" hidden="1" xr:uid="{00000000-0005-0000-0000-000014020000}"/>
    <cellStyle name="Followed Hyperlink 12" xfId="35430" hidden="1" xr:uid="{00000000-0005-0000-0000-000016020000}"/>
    <cellStyle name="Followed Hyperlink 12" xfId="35443" hidden="1" xr:uid="{00000000-0005-0000-0000-000017020000}"/>
    <cellStyle name="Followed Hyperlink 12" xfId="35756" hidden="1" xr:uid="{00000000-0005-0000-0000-00001B020000}"/>
    <cellStyle name="Followed Hyperlink 12" xfId="33760" hidden="1" xr:uid="{00000000-0005-0000-0000-00001C020000}"/>
    <cellStyle name="Followed Hyperlink 12" xfId="35964" hidden="1" xr:uid="{00000000-0005-0000-0000-00001E020000}"/>
    <cellStyle name="Followed Hyperlink 12" xfId="35932" hidden="1" xr:uid="{00000000-0005-0000-0000-00001D020000}"/>
    <cellStyle name="Followed Hyperlink 12" xfId="26541" hidden="1" xr:uid="{00000000-0005-0000-0000-000015020000}"/>
    <cellStyle name="Followed Hyperlink 12" xfId="26573" hidden="1" xr:uid="{00000000-0005-0000-0000-000016020000}"/>
    <cellStyle name="Followed Hyperlink 12" xfId="26586" hidden="1" xr:uid="{00000000-0005-0000-0000-000017020000}"/>
    <cellStyle name="Followed Hyperlink 12" xfId="33513" hidden="1" xr:uid="{00000000-0005-0000-0000-00002E020000}"/>
    <cellStyle name="Followed Hyperlink 12" xfId="33526" hidden="1" xr:uid="{00000000-0005-0000-0000-00002F020000}"/>
    <cellStyle name="Followed Hyperlink 12" xfId="33789" hidden="1" xr:uid="{00000000-0005-0000-0000-000016020000}"/>
    <cellStyle name="Followed Hyperlink 12" xfId="33802" hidden="1" xr:uid="{00000000-0005-0000-0000-000017020000}"/>
    <cellStyle name="Followed Hyperlink 12" xfId="33825" hidden="1" xr:uid="{00000000-0005-0000-0000-000018020000}"/>
    <cellStyle name="Followed Hyperlink 12" xfId="34102" hidden="1" xr:uid="{00000000-0005-0000-0000-00001A020000}"/>
    <cellStyle name="Followed Hyperlink 12" xfId="34291" hidden="1" xr:uid="{00000000-0005-0000-0000-00001D020000}"/>
    <cellStyle name="Followed Hyperlink 12" xfId="34336" hidden="1" xr:uid="{00000000-0005-0000-0000-00001F020000}"/>
    <cellStyle name="Followed Hyperlink 12" xfId="32239" hidden="1" xr:uid="{00000000-0005-0000-0000-000024020000}"/>
    <cellStyle name="Followed Hyperlink 12" xfId="33064" hidden="1" xr:uid="{00000000-0005-0000-0000-000025020000}"/>
    <cellStyle name="Followed Hyperlink 12" xfId="33096" hidden="1" xr:uid="{00000000-0005-0000-0000-000026020000}"/>
    <cellStyle name="Followed Hyperlink 12" xfId="33109" hidden="1" xr:uid="{00000000-0005-0000-0000-000027020000}"/>
    <cellStyle name="Followed Hyperlink 12" xfId="33275" hidden="1" xr:uid="{00000000-0005-0000-0000-000029020000}"/>
    <cellStyle name="Followed Hyperlink 12" xfId="32668" hidden="1" xr:uid="{00000000-0005-0000-0000-00001E020000}"/>
    <cellStyle name="Followed Hyperlink 12" xfId="32897" hidden="1" xr:uid="{00000000-0005-0000-0000-000023020000}"/>
    <cellStyle name="Followed Hyperlink 12" xfId="32636" hidden="1" xr:uid="{00000000-0005-0000-0000-00001D020000}"/>
    <cellStyle name="Followed Hyperlink 12" xfId="30434" hidden="1" xr:uid="{00000000-0005-0000-0000-00001C020000}"/>
    <cellStyle name="Followed Hyperlink 12" xfId="32852" hidden="1" xr:uid="{00000000-0005-0000-0000-000021020000}"/>
    <cellStyle name="Followed Hyperlink 12" xfId="34323" hidden="1" xr:uid="{00000000-0005-0000-0000-00001E020000}"/>
    <cellStyle name="Followed Hyperlink 12" xfId="32029" hidden="1" xr:uid="{00000000-0005-0000-0000-00002C020000}"/>
    <cellStyle name="Followed Hyperlink 12" xfId="35743" hidden="1" xr:uid="{00000000-0005-0000-0000-00001A020000}"/>
    <cellStyle name="Followed Hyperlink 12" xfId="34930" hidden="1" xr:uid="{00000000-0005-0000-0000-000029020000}"/>
    <cellStyle name="Followed Hyperlink 12" xfId="24445" hidden="1" xr:uid="{00000000-0005-0000-0000-00002C020000}"/>
    <cellStyle name="Followed Hyperlink 12" xfId="24987" hidden="1" xr:uid="{00000000-0005-0000-0000-00001E020000}"/>
    <cellStyle name="Followed Hyperlink 12" xfId="29558" hidden="1" xr:uid="{00000000-0005-0000-0000-000023020000}"/>
    <cellStyle name="Followed Hyperlink 12" xfId="28763" hidden="1" xr:uid="{00000000-0005-0000-0000-000015020000}"/>
    <cellStyle name="Followed Hyperlink 12" xfId="27336" hidden="1" xr:uid="{00000000-0005-0000-0000-000023020000}"/>
    <cellStyle name="Followed Hyperlink 12" xfId="26609" hidden="1" xr:uid="{00000000-0005-0000-0000-000018020000}"/>
    <cellStyle name="Followed Hyperlink 12" xfId="45210" hidden="1" xr:uid="{00000000-0005-0000-0000-00002A020000}"/>
    <cellStyle name="Followed Hyperlink 12" xfId="44571" hidden="1" xr:uid="{00000000-0005-0000-0000-00001E020000}"/>
    <cellStyle name="Followed Hyperlink 12" xfId="18058" hidden="1" xr:uid="{00000000-0005-0000-0000-000014020000}"/>
    <cellStyle name="Followed Hyperlink 12" xfId="8110" hidden="1" xr:uid="{00000000-0005-0000-0000-000017020000}"/>
    <cellStyle name="Followed Hyperlink 12" xfId="37050" hidden="1" xr:uid="{00000000-0005-0000-0000-000017020000}"/>
    <cellStyle name="Followed Hyperlink 12" xfId="42195" hidden="1" xr:uid="{00000000-0005-0000-0000-000024020000}"/>
    <cellStyle name="Followed Hyperlink 12" xfId="22896" hidden="1" xr:uid="{00000000-0005-0000-0000-00002C020000}"/>
    <cellStyle name="Followed Hyperlink 12" xfId="33320" hidden="1" xr:uid="{00000000-0005-0000-0000-00002B020000}"/>
    <cellStyle name="Followed Hyperlink 12" xfId="24955" hidden="1" xr:uid="{00000000-0005-0000-0000-00001D020000}"/>
    <cellStyle name="Followed Hyperlink 12" xfId="23909" hidden="1" xr:uid="{00000000-0005-0000-0000-000027020000}"/>
    <cellStyle name="Followed Hyperlink 12" xfId="24107" hidden="1" xr:uid="{00000000-0005-0000-0000-00002A020000}"/>
    <cellStyle name="Followed Hyperlink 12" xfId="43276" hidden="1" xr:uid="{00000000-0005-0000-0000-00002B020000}"/>
    <cellStyle name="Followed Hyperlink 12" xfId="21150" hidden="1" xr:uid="{00000000-0005-0000-0000-00002F020000}"/>
    <cellStyle name="Followed Hyperlink 12" xfId="20508" hidden="1" xr:uid="{00000000-0005-0000-0000-000022020000}"/>
    <cellStyle name="Followed Hyperlink 12" xfId="34115" hidden="1" xr:uid="{00000000-0005-0000-0000-00001B020000}"/>
    <cellStyle name="Followed Hyperlink 12" xfId="25594" hidden="1" xr:uid="{00000000-0005-0000-0000-000029020000}"/>
    <cellStyle name="Followed Hyperlink 12" xfId="7347" hidden="1" xr:uid="{00000000-0005-0000-0000-000025020000}"/>
    <cellStyle name="Followed Hyperlink 12" xfId="24594" hidden="1" xr:uid="{00000000-0005-0000-0000-000028020000}"/>
    <cellStyle name="Followed Hyperlink 12" xfId="42090" hidden="1" xr:uid="{00000000-0005-0000-0000-000016020000}"/>
    <cellStyle name="Followed Hyperlink 12" xfId="37318" hidden="1" xr:uid="{00000000-0005-0000-0000-000019020000}"/>
    <cellStyle name="Followed Hyperlink 12" xfId="38450" hidden="1" xr:uid="{00000000-0005-0000-0000-000015020000}"/>
    <cellStyle name="Followed Hyperlink 12" xfId="40138" hidden="1" xr:uid="{00000000-0005-0000-0000-000017020000}"/>
    <cellStyle name="Followed Hyperlink 12" xfId="39568" hidden="1" xr:uid="{00000000-0005-0000-0000-000026020000}"/>
    <cellStyle name="Followed Hyperlink 12" xfId="38887" hidden="1" xr:uid="{00000000-0005-0000-0000-000019020000}"/>
    <cellStyle name="Followed Hyperlink 12" xfId="43263" hidden="1" xr:uid="{00000000-0005-0000-0000-00002A020000}"/>
    <cellStyle name="Followed Hyperlink 12" xfId="42624" hidden="1" xr:uid="{00000000-0005-0000-0000-00001E020000}"/>
    <cellStyle name="Followed Hyperlink 12" xfId="41311" hidden="1" xr:uid="{00000000-0005-0000-0000-00002B020000}"/>
    <cellStyle name="Followed Hyperlink 12" xfId="40672" hidden="1" xr:uid="{00000000-0005-0000-0000-00001F020000}"/>
    <cellStyle name="Followed Hyperlink 12" xfId="30792" hidden="1" xr:uid="{00000000-0005-0000-0000-00001B020000}"/>
    <cellStyle name="Followed Hyperlink 12" xfId="28397" hidden="1" xr:uid="{00000000-0005-0000-0000-00002C020000}"/>
    <cellStyle name="Followed Hyperlink 12" xfId="41778" hidden="1" xr:uid="{00000000-0005-0000-0000-000020020000}"/>
    <cellStyle name="Followed Hyperlink 12" xfId="12213" hidden="1" xr:uid="{00000000-0005-0000-0000-000023020000}"/>
    <cellStyle name="Followed Hyperlink 12" xfId="16374" hidden="1" xr:uid="{00000000-0005-0000-0000-000020020000}"/>
    <cellStyle name="Followed Hyperlink 12" xfId="30360" hidden="1" xr:uid="{00000000-0005-0000-0000-00002C020000}"/>
    <cellStyle name="Followed Hyperlink 12" xfId="1291" hidden="1" xr:uid="{00000000-0005-0000-0000-00001E020000}"/>
    <cellStyle name="Followed Hyperlink 12" xfId="2104" hidden="1" xr:uid="{00000000-0005-0000-0000-00002D020000}"/>
    <cellStyle name="Followed Hyperlink 12" xfId="5667" hidden="1" xr:uid="{00000000-0005-0000-0000-000025020000}"/>
    <cellStyle name="Followed Hyperlink 12" xfId="5239" hidden="1" xr:uid="{00000000-0005-0000-0000-00001D020000}"/>
    <cellStyle name="Followed Hyperlink 12" xfId="4199" hidden="1" xr:uid="{00000000-0005-0000-0000-000029020000}"/>
    <cellStyle name="Followed Hyperlink 12" xfId="3776" hidden="1" xr:uid="{00000000-0005-0000-0000-000021020000}"/>
    <cellStyle name="Followed Hyperlink 12" xfId="4679" hidden="1" xr:uid="{00000000-0005-0000-0000-000014020000}"/>
    <cellStyle name="Followed Hyperlink 12" xfId="9916" hidden="1" xr:uid="{00000000-0005-0000-0000-000028020000}"/>
    <cellStyle name="Followed Hyperlink 12" xfId="9811" hidden="1" xr:uid="{00000000-0005-0000-0000-000018020000}"/>
    <cellStyle name="Followed Hyperlink 12" xfId="8423" hidden="1" xr:uid="{00000000-0005-0000-0000-00001B020000}"/>
    <cellStyle name="Followed Hyperlink 12" xfId="7809" hidden="1" xr:uid="{00000000-0005-0000-0000-00002F020000}"/>
    <cellStyle name="Followed Hyperlink 12" xfId="7379" hidden="1" xr:uid="{00000000-0005-0000-0000-000026020000}"/>
    <cellStyle name="Followed Hyperlink 12" xfId="6951" hidden="1" xr:uid="{00000000-0005-0000-0000-00001E020000}"/>
    <cellStyle name="Followed Hyperlink 12" xfId="16556" hidden="1" xr:uid="{00000000-0005-0000-0000-000024020000}"/>
    <cellStyle name="Followed Hyperlink 12" xfId="19732" hidden="1" xr:uid="{00000000-0005-0000-0000-00001C020000}"/>
    <cellStyle name="Followed Hyperlink 12" xfId="14707" hidden="1" xr:uid="{00000000-0005-0000-0000-000014020000}"/>
    <cellStyle name="Followed Hyperlink 12" xfId="20733" hidden="1" xr:uid="{00000000-0005-0000-0000-000027020000}"/>
    <cellStyle name="Followed Hyperlink 12" xfId="20305" hidden="1" xr:uid="{00000000-0005-0000-0000-00001F020000}"/>
    <cellStyle name="Followed Hyperlink 12" xfId="19758" hidden="1" xr:uid="{00000000-0005-0000-0000-000016020000}"/>
    <cellStyle name="Followed Hyperlink 12" xfId="19290" hidden="1" xr:uid="{00000000-0005-0000-0000-00002A020000}"/>
    <cellStyle name="Followed Hyperlink 12" xfId="18835" hidden="1" xr:uid="{00000000-0005-0000-0000-000021020000}"/>
    <cellStyle name="Followed Hyperlink 12" xfId="17214" hidden="1" xr:uid="{00000000-0005-0000-0000-000023020000}"/>
    <cellStyle name="Followed Hyperlink 12" xfId="16777" hidden="1" xr:uid="{00000000-0005-0000-0000-00001B020000}"/>
    <cellStyle name="Followed Hyperlink 12" xfId="15754" hidden="1" xr:uid="{00000000-0005-0000-0000-000026020000}"/>
    <cellStyle name="Followed Hyperlink 12" xfId="15294" hidden="1" xr:uid="{00000000-0005-0000-0000-00001D020000}"/>
    <cellStyle name="Followed Hyperlink 12" xfId="14537" hidden="1" xr:uid="{00000000-0005-0000-0000-000015020000}"/>
    <cellStyle name="Followed Hyperlink 12" xfId="13265" hidden="1" xr:uid="{00000000-0005-0000-0000-000028020000}"/>
    <cellStyle name="Followed Hyperlink 12" xfId="13137" hidden="1" xr:uid="{00000000-0005-0000-0000-000017020000}"/>
    <cellStyle name="Followed Hyperlink 12" xfId="35977" hidden="1" xr:uid="{00000000-0005-0000-0000-00001F020000}"/>
    <cellStyle name="Followed Hyperlink 12" xfId="36180" hidden="1" xr:uid="{00000000-0005-0000-0000-000022020000}"/>
    <cellStyle name="Followed Hyperlink 12" xfId="36193" hidden="1" xr:uid="{00000000-0005-0000-0000-000023020000}"/>
    <cellStyle name="Followed Hyperlink 12" xfId="35535" hidden="1" xr:uid="{00000000-0005-0000-0000-000024020000}"/>
    <cellStyle name="Followed Hyperlink 12" xfId="36392" hidden="1" xr:uid="{00000000-0005-0000-0000-000026020000}"/>
    <cellStyle name="Followed Hyperlink 12" xfId="36405" hidden="1" xr:uid="{00000000-0005-0000-0000-000027020000}"/>
    <cellStyle name="Followed Hyperlink 12" xfId="35343" hidden="1" xr:uid="{00000000-0005-0000-0000-00002C020000}"/>
    <cellStyle name="Followed Hyperlink 12" xfId="36777" hidden="1" xr:uid="{00000000-0005-0000-0000-00002D020000}"/>
    <cellStyle name="Followed Hyperlink 12" xfId="36809" hidden="1" xr:uid="{00000000-0005-0000-0000-00002E020000}"/>
    <cellStyle name="Followed Hyperlink 12" xfId="37037" hidden="1" xr:uid="{00000000-0005-0000-0000-000016020000}"/>
    <cellStyle name="Followed Hyperlink 12" xfId="36571" hidden="1" xr:uid="{00000000-0005-0000-0000-000029020000}"/>
    <cellStyle name="Followed Hyperlink 12" xfId="16171" hidden="1" xr:uid="{00000000-0005-0000-0000-00002E020000}"/>
    <cellStyle name="Followed Hyperlink 12" xfId="6417" hidden="1" xr:uid="{00000000-0005-0000-0000-000016020000}"/>
    <cellStyle name="Followed Hyperlink 12" xfId="1687" hidden="1" xr:uid="{00000000-0005-0000-0000-000025020000}"/>
    <cellStyle name="Followed Hyperlink 12" xfId="3058" hidden="1" xr:uid="{00000000-0005-0000-0000-000016020000}"/>
    <cellStyle name="Followed Hyperlink 12" xfId="4737" hidden="1" xr:uid="{00000000-0005-0000-0000-000016020000}"/>
    <cellStyle name="Followed Hyperlink 12" xfId="9880" hidden="1" xr:uid="{00000000-0005-0000-0000-000024020000}"/>
    <cellStyle name="Followed Hyperlink 12" xfId="9444" hidden="1" xr:uid="{00000000-0005-0000-0000-00002D020000}"/>
    <cellStyle name="Followed Hyperlink 12" xfId="8410" hidden="1" xr:uid="{00000000-0005-0000-0000-00001A020000}"/>
    <cellStyle name="Followed Hyperlink 12" xfId="18880" hidden="1" xr:uid="{00000000-0005-0000-0000-000023020000}"/>
    <cellStyle name="Followed Hyperlink 12" xfId="19047" hidden="1" xr:uid="{00000000-0005-0000-0000-000025020000}"/>
    <cellStyle name="Followed Hyperlink 12" xfId="19079" hidden="1" xr:uid="{00000000-0005-0000-0000-000026020000}"/>
    <cellStyle name="Followed Hyperlink 12" xfId="19092" hidden="1" xr:uid="{00000000-0005-0000-0000-000027020000}"/>
    <cellStyle name="Followed Hyperlink 12" xfId="19258" hidden="1" xr:uid="{00000000-0005-0000-0000-000029020000}"/>
    <cellStyle name="Followed Hyperlink 12" xfId="19303" hidden="1" xr:uid="{00000000-0005-0000-0000-00002B020000}"/>
    <cellStyle name="Followed Hyperlink 12" xfId="14739" hidden="1" xr:uid="{00000000-0005-0000-0000-00002C020000}"/>
    <cellStyle name="Followed Hyperlink 12" xfId="19509" hidden="1" xr:uid="{00000000-0005-0000-0000-00002F020000}"/>
    <cellStyle name="Followed Hyperlink 12" xfId="11417" hidden="1" xr:uid="{00000000-0005-0000-0000-000014020000}"/>
    <cellStyle name="Followed Hyperlink 12" xfId="19530" hidden="1" xr:uid="{00000000-0005-0000-0000-000015020000}"/>
    <cellStyle name="Followed Hyperlink 12" xfId="19771" hidden="1" xr:uid="{00000000-0005-0000-0000-000017020000}"/>
    <cellStyle name="Followed Hyperlink 12" xfId="19794" hidden="1" xr:uid="{00000000-0005-0000-0000-000018020000}"/>
    <cellStyle name="Followed Hyperlink 12" xfId="9283" hidden="1" xr:uid="{00000000-0005-0000-0000-00002B020000}"/>
    <cellStyle name="Followed Hyperlink 12" xfId="4033" hidden="1" xr:uid="{00000000-0005-0000-0000-000027020000}"/>
    <cellStyle name="Followed Hyperlink 12" xfId="3199" hidden="1" xr:uid="{00000000-0005-0000-0000-000028020000}"/>
    <cellStyle name="Followed Hyperlink 12" xfId="4231" hidden="1" xr:uid="{00000000-0005-0000-0000-00002A020000}"/>
    <cellStyle name="Followed Hyperlink 12" xfId="4244" hidden="1" xr:uid="{00000000-0005-0000-0000-00002B020000}"/>
    <cellStyle name="Followed Hyperlink 12" xfId="2654" hidden="1" xr:uid="{00000000-0005-0000-0000-00002C020000}"/>
    <cellStyle name="Followed Hyperlink 12" xfId="4405" hidden="1" xr:uid="{00000000-0005-0000-0000-00002D020000}"/>
    <cellStyle name="Followed Hyperlink 12" xfId="4437" hidden="1" xr:uid="{00000000-0005-0000-0000-00002E020000}"/>
    <cellStyle name="Followed Hyperlink 12" xfId="4750" hidden="1" xr:uid="{00000000-0005-0000-0000-000017020000}"/>
    <cellStyle name="Followed Hyperlink 12" xfId="4773" hidden="1" xr:uid="{00000000-0005-0000-0000-000018020000}"/>
    <cellStyle name="Followed Hyperlink 12" xfId="5018" hidden="1" xr:uid="{00000000-0005-0000-0000-000019020000}"/>
    <cellStyle name="Followed Hyperlink 12" xfId="5050" hidden="1" xr:uid="{00000000-0005-0000-0000-00001A020000}"/>
    <cellStyle name="Followed Hyperlink 12" xfId="5063" hidden="1" xr:uid="{00000000-0005-0000-0000-00001B020000}"/>
    <cellStyle name="Followed Hyperlink 12" xfId="2448" hidden="1" xr:uid="{00000000-0005-0000-0000-00001C020000}"/>
    <cellStyle name="Followed Hyperlink 12" xfId="5284" hidden="1" xr:uid="{00000000-0005-0000-0000-00001F020000}"/>
    <cellStyle name="Followed Hyperlink 12" xfId="5487" hidden="1" xr:uid="{00000000-0005-0000-0000-000022020000}"/>
    <cellStyle name="Followed Hyperlink 12" xfId="5500" hidden="1" xr:uid="{00000000-0005-0000-0000-000023020000}"/>
    <cellStyle name="Followed Hyperlink 12" xfId="4842" hidden="1" xr:uid="{00000000-0005-0000-0000-000024020000}"/>
    <cellStyle name="Followed Hyperlink 12" xfId="5699" hidden="1" xr:uid="{00000000-0005-0000-0000-000026020000}"/>
    <cellStyle name="Followed Hyperlink 12" xfId="5910" hidden="1" xr:uid="{00000000-0005-0000-0000-00002A020000}"/>
    <cellStyle name="Followed Hyperlink 12" xfId="5923" hidden="1" xr:uid="{00000000-0005-0000-0000-00002B020000}"/>
    <cellStyle name="Followed Hyperlink 12" xfId="6084" hidden="1" xr:uid="{00000000-0005-0000-0000-00002D020000}"/>
    <cellStyle name="Followed Hyperlink 12" xfId="6129" hidden="1" xr:uid="{00000000-0005-0000-0000-00002F020000}"/>
    <cellStyle name="Followed Hyperlink 12" xfId="4878" hidden="1" xr:uid="{00000000-0005-0000-0000-000028020000}"/>
    <cellStyle name="Followed Hyperlink 12" xfId="898" hidden="1" xr:uid="{00000000-0005-0000-0000-000028020000}"/>
    <cellStyle name="Followed Hyperlink 12" xfId="1930" hidden="1" xr:uid="{00000000-0005-0000-0000-00002A020000}"/>
    <cellStyle name="Followed Hyperlink 12" xfId="1943" hidden="1" xr:uid="{00000000-0005-0000-0000-00002B020000}"/>
    <cellStyle name="Followed Hyperlink 12" xfId="353" hidden="1" xr:uid="{00000000-0005-0000-0000-00002C020000}"/>
    <cellStyle name="Followed Hyperlink 12" xfId="2149" hidden="1" xr:uid="{00000000-0005-0000-0000-00002F020000}"/>
    <cellStyle name="Followed Hyperlink 12" xfId="2738" hidden="1" xr:uid="{00000000-0005-0000-0000-000014020000}"/>
    <cellStyle name="Followed Hyperlink 12" xfId="3094" hidden="1" xr:uid="{00000000-0005-0000-0000-000018020000}"/>
    <cellStyle name="Followed Hyperlink 12" xfId="3371" hidden="1" xr:uid="{00000000-0005-0000-0000-00001A020000}"/>
    <cellStyle name="Followed Hyperlink 12" xfId="2617" hidden="1" xr:uid="{00000000-0005-0000-0000-00001C020000}"/>
    <cellStyle name="Followed Hyperlink 12" xfId="3560" hidden="1" xr:uid="{00000000-0005-0000-0000-00001D020000}"/>
    <cellStyle name="Followed Hyperlink 12" xfId="3605" hidden="1" xr:uid="{00000000-0005-0000-0000-00001F020000}"/>
    <cellStyle name="Followed Hyperlink 12" xfId="3384" hidden="1" xr:uid="{00000000-0005-0000-0000-00001B020000}"/>
    <cellStyle name="Followed Hyperlink 12" xfId="10309" hidden="1" xr:uid="{00000000-0005-0000-0000-00001E020000}"/>
    <cellStyle name="Followed Hyperlink 12" xfId="10493" hidden="1" xr:uid="{00000000-0005-0000-0000-000021020000}"/>
    <cellStyle name="Followed Hyperlink 12" xfId="10525" hidden="1" xr:uid="{00000000-0005-0000-0000-000022020000}"/>
    <cellStyle name="Followed Hyperlink 12" xfId="10538" hidden="1" xr:uid="{00000000-0005-0000-0000-000023020000}"/>
    <cellStyle name="Followed Hyperlink 12" xfId="10705" hidden="1" xr:uid="{00000000-0005-0000-0000-000025020000}"/>
    <cellStyle name="Followed Hyperlink 12" xfId="10750" hidden="1" xr:uid="{00000000-0005-0000-0000-000027020000}"/>
    <cellStyle name="Followed Hyperlink 12" xfId="10916" hidden="1" xr:uid="{00000000-0005-0000-0000-000029020000}"/>
    <cellStyle name="Followed Hyperlink 12" xfId="10961" hidden="1" xr:uid="{00000000-0005-0000-0000-00002B020000}"/>
    <cellStyle name="Followed Hyperlink 12" xfId="9667" hidden="1" xr:uid="{00000000-0005-0000-0000-00002C020000}"/>
    <cellStyle name="Followed Hyperlink 12" xfId="11154" hidden="1" xr:uid="{00000000-0005-0000-0000-00002E020000}"/>
    <cellStyle name="Followed Hyperlink 12" xfId="11167" hidden="1" xr:uid="{00000000-0005-0000-0000-00002F020000}"/>
    <cellStyle name="Followed Hyperlink 12" xfId="11450" hidden="1" xr:uid="{00000000-0005-0000-0000-000016020000}"/>
    <cellStyle name="Followed Hyperlink 12" xfId="11731" hidden="1" xr:uid="{00000000-0005-0000-0000-000019020000}"/>
    <cellStyle name="Followed Hyperlink 12" xfId="11486" hidden="1" xr:uid="{00000000-0005-0000-0000-000018020000}"/>
    <cellStyle name="Followed Hyperlink 12" xfId="6307" hidden="1" xr:uid="{00000000-0005-0000-0000-00002C020000}"/>
    <cellStyle name="Followed Hyperlink 12" xfId="3808" hidden="1" xr:uid="{00000000-0005-0000-0000-000022020000}"/>
    <cellStyle name="Followed Hyperlink 12" xfId="3821" hidden="1" xr:uid="{00000000-0005-0000-0000-000023020000}"/>
    <cellStyle name="Followed Hyperlink 12" xfId="3163" hidden="1" xr:uid="{00000000-0005-0000-0000-000024020000}"/>
    <cellStyle name="Followed Hyperlink 12" xfId="9476" hidden="1" xr:uid="{00000000-0005-0000-0000-00002E020000}"/>
    <cellStyle name="Followed Hyperlink 12" xfId="9489" hidden="1" xr:uid="{00000000-0005-0000-0000-00002F020000}"/>
    <cellStyle name="Followed Hyperlink 12" xfId="9510" hidden="1" xr:uid="{00000000-0005-0000-0000-000015020000}"/>
    <cellStyle name="Followed Hyperlink 12" xfId="9788" hidden="1" xr:uid="{00000000-0005-0000-0000-000017020000}"/>
    <cellStyle name="Followed Hyperlink 12" xfId="10056" hidden="1" xr:uid="{00000000-0005-0000-0000-000019020000}"/>
    <cellStyle name="Followed Hyperlink 12" xfId="10088" hidden="1" xr:uid="{00000000-0005-0000-0000-00001A020000}"/>
    <cellStyle name="Followed Hyperlink 12" xfId="10277" hidden="1" xr:uid="{00000000-0005-0000-0000-00001D020000}"/>
    <cellStyle name="Followed Hyperlink 12" xfId="9027" hidden="1" xr:uid="{00000000-0005-0000-0000-000025020000}"/>
    <cellStyle name="Followed Hyperlink 12" xfId="9059" hidden="1" xr:uid="{00000000-0005-0000-0000-000026020000}"/>
    <cellStyle name="Followed Hyperlink 12" xfId="8238" hidden="1" xr:uid="{00000000-0005-0000-0000-000028020000}"/>
    <cellStyle name="Followed Hyperlink 12" xfId="9238" hidden="1" xr:uid="{00000000-0005-0000-0000-000029020000}"/>
    <cellStyle name="Followed Hyperlink 12" xfId="9270" hidden="1" xr:uid="{00000000-0005-0000-0000-00002A020000}"/>
    <cellStyle name="Followed Hyperlink 12" xfId="8815" hidden="1" xr:uid="{00000000-0005-0000-0000-000021020000}"/>
    <cellStyle name="Followed Hyperlink 12" xfId="8202" hidden="1" xr:uid="{00000000-0005-0000-0000-000024020000}"/>
    <cellStyle name="Followed Hyperlink 12" xfId="2488" hidden="1" xr:uid="{00000000-0005-0000-0000-000020020000}"/>
    <cellStyle name="Followed Hyperlink 12" xfId="8644" hidden="1" xr:uid="{00000000-0005-0000-0000-00001F020000}"/>
    <cellStyle name="Followed Hyperlink 12" xfId="8847" hidden="1" xr:uid="{00000000-0005-0000-0000-000022020000}"/>
    <cellStyle name="Followed Hyperlink 12" xfId="8065" hidden="1" xr:uid="{00000000-0005-0000-0000-00001C020000}"/>
    <cellStyle name="Followed Hyperlink 12" xfId="7987" hidden="1" xr:uid="{00000000-0005-0000-0000-00002C020000}"/>
    <cellStyle name="Followed Hyperlink 12" xfId="11188" hidden="1" xr:uid="{00000000-0005-0000-0000-000015020000}"/>
    <cellStyle name="Followed Hyperlink 12" xfId="10737" hidden="1" xr:uid="{00000000-0005-0000-0000-000026020000}"/>
    <cellStyle name="Followed Hyperlink 12" xfId="2136" hidden="1" xr:uid="{00000000-0005-0000-0000-00002E020000}"/>
    <cellStyle name="Followed Hyperlink 12" xfId="4628" hidden="1" xr:uid="{00000000-0005-0000-0000-00002C020000}"/>
    <cellStyle name="Followed Hyperlink 12" xfId="127" hidden="1" xr:uid="{00000000-0005-0000-0000-000020020000}"/>
    <cellStyle name="Followed Hyperlink 12" xfId="195" hidden="1" xr:uid="{00000000-0005-0000-0000-000014020000}"/>
    <cellStyle name="Followed Hyperlink 12" xfId="3988" hidden="1" xr:uid="{00000000-0005-0000-0000-000025020000}"/>
    <cellStyle name="Followed Hyperlink 12" xfId="19464" hidden="1" xr:uid="{00000000-0005-0000-0000-00002D020000}"/>
    <cellStyle name="Followed Hyperlink 12" xfId="18867" hidden="1" xr:uid="{00000000-0005-0000-0000-000022020000}"/>
    <cellStyle name="Followed Hyperlink 12" xfId="6116" hidden="1" xr:uid="{00000000-0005-0000-0000-00002E020000}"/>
    <cellStyle name="Followed Hyperlink 12" xfId="36603" hidden="1" xr:uid="{00000000-0005-0000-0000-00002A020000}"/>
    <cellStyle name="Followed Hyperlink 12" xfId="12636" hidden="1" xr:uid="{00000000-0005-0000-0000-00002B020000}"/>
    <cellStyle name="Followed Hyperlink 12" xfId="16355" hidden="1" xr:uid="{00000000-0005-0000-0000-00002C020000}"/>
    <cellStyle name="Followed Hyperlink 12" xfId="22712" hidden="1" xr:uid="{00000000-0005-0000-0000-00002D020000}"/>
    <cellStyle name="Followed Hyperlink 12" xfId="2570" hidden="1" xr:uid="{00000000-0005-0000-0000-000020020000}"/>
    <cellStyle name="Followed Hyperlink 12" xfId="3339" hidden="1" xr:uid="{00000000-0005-0000-0000-000019020000}"/>
    <cellStyle name="Followed Hyperlink 12" xfId="316" hidden="1" xr:uid="{00000000-0005-0000-0000-00001C020000}"/>
    <cellStyle name="Followed Hyperlink 12" xfId="18619" hidden="1" xr:uid="{00000000-0005-0000-0000-00001D020000}"/>
    <cellStyle name="Followed Hyperlink 12" xfId="32447" hidden="1" xr:uid="{00000000-0005-0000-0000-00001A020000}"/>
    <cellStyle name="Followed Hyperlink 12" xfId="31441" hidden="1" xr:uid="{00000000-0005-0000-0000-000027020000}"/>
    <cellStyle name="Followed Hyperlink 12" xfId="9775" hidden="1" xr:uid="{00000000-0005-0000-0000-000016020000}"/>
    <cellStyle name="Followed Hyperlink 12" xfId="3071" hidden="1" xr:uid="{00000000-0005-0000-0000-000017020000}"/>
    <cellStyle name="Followed Hyperlink 12" xfId="4575" hidden="1" xr:uid="{00000000-0005-0000-0000-000020020000}"/>
    <cellStyle name="Followed Hyperlink 12" xfId="21899" hidden="1" xr:uid="{00000000-0005-0000-0000-00001E020000}"/>
    <cellStyle name="Followed Hyperlink 12" xfId="17426" hidden="1" xr:uid="{00000000-0005-0000-0000-000027020000}"/>
    <cellStyle name="Followed Hyperlink 12" xfId="11344" hidden="1" xr:uid="{00000000-0005-0000-0000-00002C020000}"/>
    <cellStyle name="Followed Hyperlink 12" xfId="14086" hidden="1" xr:uid="{00000000-0005-0000-0000-000026020000}"/>
    <cellStyle name="Followed Hyperlink 12" xfId="14897" hidden="1" xr:uid="{00000000-0005-0000-0000-000024020000}"/>
    <cellStyle name="Followed Hyperlink 12" xfId="14828" hidden="1" xr:uid="{00000000-0005-0000-0000-000018020000}"/>
    <cellStyle name="Followed Hyperlink 12" xfId="14265" hidden="1" xr:uid="{00000000-0005-0000-0000-000029020000}"/>
    <cellStyle name="Followed Hyperlink 12" xfId="18117" hidden="1" xr:uid="{00000000-0005-0000-0000-000016020000}"/>
    <cellStyle name="Followed Hyperlink 12" xfId="16592" hidden="1" xr:uid="{00000000-0005-0000-0000-000028020000}"/>
    <cellStyle name="Followed Hyperlink 12" xfId="15978" hidden="1" xr:uid="{00000000-0005-0000-0000-00002B020000}"/>
    <cellStyle name="Followed Hyperlink 12" xfId="7167" hidden="1" xr:uid="{00000000-0005-0000-0000-000022020000}"/>
    <cellStyle name="Followed Hyperlink 12" xfId="6453" hidden="1" xr:uid="{00000000-0005-0000-0000-000018020000}"/>
    <cellStyle name="Followed Hyperlink 12" xfId="11279" hidden="1" xr:uid="{00000000-0005-0000-0000-00001C020000}"/>
    <cellStyle name="Followed Hyperlink 12" xfId="22778" hidden="1" xr:uid="{00000000-0005-0000-0000-000015020000}"/>
    <cellStyle name="Followed Hyperlink 12" xfId="22128" hidden="1" xr:uid="{00000000-0005-0000-0000-000023020000}"/>
    <cellStyle name="Followed Hyperlink 12" xfId="21378" hidden="1" xr:uid="{00000000-0005-0000-0000-000017020000}"/>
    <cellStyle name="Followed Hyperlink 12" xfId="43807" hidden="1" xr:uid="{00000000-0005-0000-0000-000014020000}"/>
    <cellStyle name="Followed Hyperlink 12" xfId="42231" hidden="1" xr:uid="{00000000-0005-0000-0000-000028020000}"/>
    <cellStyle name="Followed Hyperlink 12" xfId="42126" hidden="1" xr:uid="{00000000-0005-0000-0000-000018020000}"/>
    <cellStyle name="Followed Hyperlink 12" xfId="40117" hidden="1" xr:uid="{00000000-0005-0000-0000-00002C020000}"/>
    <cellStyle name="Followed Hyperlink 12" xfId="33736" hidden="1" xr:uid="{00000000-0005-0000-0000-000014020000}"/>
    <cellStyle name="Followed Hyperlink 12" xfId="38747" hidden="1" xr:uid="{00000000-0005-0000-0000-000028020000}"/>
    <cellStyle name="Followed Hyperlink 12" xfId="38642" hidden="1" xr:uid="{00000000-0005-0000-0000-000018020000}"/>
    <cellStyle name="Followed Hyperlink 12" xfId="36973" hidden="1" xr:uid="{00000000-0005-0000-0000-00002C020000}"/>
    <cellStyle name="Followed Hyperlink 12" xfId="30409" hidden="1" xr:uid="{00000000-0005-0000-0000-000014020000}"/>
    <cellStyle name="Followed Hyperlink 12" xfId="35571" hidden="1" xr:uid="{00000000-0005-0000-0000-000028020000}"/>
    <cellStyle name="Followed Hyperlink 12" xfId="35466" hidden="1" xr:uid="{00000000-0005-0000-0000-000018020000}"/>
    <cellStyle name="Followed Hyperlink 12" xfId="33894" hidden="1" xr:uid="{00000000-0005-0000-0000-000024020000}"/>
    <cellStyle name="Followed Hyperlink 12" xfId="32102" hidden="1" xr:uid="{00000000-0005-0000-0000-00001C020000}"/>
    <cellStyle name="Followed Hyperlink 12" xfId="26000" hidden="1" xr:uid="{00000000-0005-0000-0000-000020020000}"/>
    <cellStyle name="Followed Hyperlink 12" xfId="32170" hidden="1" xr:uid="{00000000-0005-0000-0000-000018020000}"/>
    <cellStyle name="Followed Hyperlink 12" xfId="37142" hidden="1" xr:uid="{00000000-0005-0000-0000-000024020000}"/>
    <cellStyle name="Followed Hyperlink 12" xfId="16764" hidden="1" xr:uid="{00000000-0005-0000-0000-00001A020000}"/>
    <cellStyle name="Followed Hyperlink 12" xfId="442" hidden="1" xr:uid="{00000000-0005-0000-0000-000020020000}"/>
    <cellStyle name="Followed Hyperlink 12" xfId="3592" hidden="1" xr:uid="{00000000-0005-0000-0000-00001E020000}"/>
    <cellStyle name="Followed Hyperlink 12" xfId="10101" hidden="1" xr:uid="{00000000-0005-0000-0000-00001B020000}"/>
    <cellStyle name="Followed Hyperlink 12" xfId="11122" hidden="1" xr:uid="{00000000-0005-0000-0000-00002D020000}"/>
    <cellStyle name="Followed Hyperlink 12" xfId="3026" hidden="1" xr:uid="{00000000-0005-0000-0000-000015020000}"/>
    <cellStyle name="Followed Hyperlink 12" xfId="5455" hidden="1" xr:uid="{00000000-0005-0000-0000-000021020000}"/>
    <cellStyle name="Followed Hyperlink 12" xfId="36616" hidden="1" xr:uid="{00000000-0005-0000-0000-00002B020000}"/>
    <cellStyle name="Followed Hyperlink 12" xfId="2694" hidden="1" xr:uid="{00000000-0005-0000-0000-000014020000}"/>
    <cellStyle name="Followed Hyperlink 12" xfId="36148" hidden="1" xr:uid="{00000000-0005-0000-0000-000021020000}"/>
    <cellStyle name="Followed Hyperlink 12" xfId="23247" hidden="1" xr:uid="{00000000-0005-0000-0000-00001A020000}"/>
    <cellStyle name="Followed Hyperlink 12" xfId="13626" hidden="1" xr:uid="{00000000-0005-0000-0000-00001D020000}"/>
    <cellStyle name="Followed Hyperlink 12" xfId="13658" hidden="1" xr:uid="{00000000-0005-0000-0000-00001E020000}"/>
    <cellStyle name="Followed Hyperlink 12" xfId="13671" hidden="1" xr:uid="{00000000-0005-0000-0000-00001F020000}"/>
    <cellStyle name="Followed Hyperlink 12" xfId="13842" hidden="1" xr:uid="{00000000-0005-0000-0000-000021020000}"/>
    <cellStyle name="Followed Hyperlink 12" xfId="13874" hidden="1" xr:uid="{00000000-0005-0000-0000-000022020000}"/>
    <cellStyle name="Followed Hyperlink 12" xfId="13887" hidden="1" xr:uid="{00000000-0005-0000-0000-000023020000}"/>
    <cellStyle name="Followed Hyperlink 12" xfId="13229" hidden="1" xr:uid="{00000000-0005-0000-0000-000024020000}"/>
    <cellStyle name="Followed Hyperlink 12" xfId="12863" hidden="1" xr:uid="{00000000-0005-0000-0000-000015020000}"/>
    <cellStyle name="Followed Hyperlink 12" xfId="13160" hidden="1" xr:uid="{00000000-0005-0000-0000-000018020000}"/>
    <cellStyle name="Followed Hyperlink 12" xfId="13405" hidden="1" xr:uid="{00000000-0005-0000-0000-000019020000}"/>
    <cellStyle name="Followed Hyperlink 12" xfId="13437" hidden="1" xr:uid="{00000000-0005-0000-0000-00001A020000}"/>
    <cellStyle name="Followed Hyperlink 12" xfId="12829" hidden="1" xr:uid="{00000000-0005-0000-0000-00002E020000}"/>
    <cellStyle name="Followed Hyperlink 12" xfId="6358" hidden="1" xr:uid="{00000000-0005-0000-0000-000014020000}"/>
    <cellStyle name="Followed Hyperlink 12" xfId="12797" hidden="1" xr:uid="{00000000-0005-0000-0000-00002D020000}"/>
    <cellStyle name="Followed Hyperlink 12" xfId="12842" hidden="1" xr:uid="{00000000-0005-0000-0000-00002F020000}"/>
    <cellStyle name="Followed Hyperlink 12" xfId="14054" hidden="1" xr:uid="{00000000-0005-0000-0000-000025020000}"/>
    <cellStyle name="Followed Hyperlink 12" xfId="13450" hidden="1" xr:uid="{00000000-0005-0000-0000-00001B020000}"/>
    <cellStyle name="Followed Hyperlink 12" xfId="15118" hidden="1" xr:uid="{00000000-0005-0000-0000-00001B020000}"/>
    <cellStyle name="Followed Hyperlink 12" xfId="14503" hidden="1" xr:uid="{00000000-0005-0000-0000-00002E020000}"/>
    <cellStyle name="Followed Hyperlink 12" xfId="18664" hidden="1" xr:uid="{00000000-0005-0000-0000-00001F020000}"/>
    <cellStyle name="Followed Hyperlink 12" xfId="9614" hidden="1" xr:uid="{00000000-0005-0000-0000-000014020000}"/>
    <cellStyle name="Followed Hyperlink 12" xfId="16184" hidden="1" xr:uid="{00000000-0005-0000-0000-00002F020000}"/>
    <cellStyle name="Followed Hyperlink 12" xfId="15722" hidden="1" xr:uid="{00000000-0005-0000-0000-000025020000}"/>
    <cellStyle name="Followed Hyperlink 12" xfId="6964" hidden="1" xr:uid="{00000000-0005-0000-0000-00001F020000}"/>
    <cellStyle name="Followed Hyperlink 12" xfId="18258" hidden="1" xr:uid="{00000000-0005-0000-0000-000028020000}"/>
    <cellStyle name="Followed Hyperlink 12" xfId="22947" hidden="1" xr:uid="{00000000-0005-0000-0000-000017020000}"/>
    <cellStyle name="Followed Hyperlink 12" xfId="21506" hidden="1" xr:uid="{00000000-0005-0000-0000-000028020000}"/>
    <cellStyle name="Followed Hyperlink 12" xfId="21171" hidden="1" xr:uid="{00000000-0005-0000-0000-000015020000}"/>
    <cellStyle name="Followed Hyperlink 12" xfId="20720" hidden="1" xr:uid="{00000000-0005-0000-0000-000026020000}"/>
    <cellStyle name="Followed Hyperlink 12" xfId="20084" hidden="1" xr:uid="{00000000-0005-0000-0000-00001B020000}"/>
    <cellStyle name="Followed Hyperlink 12" xfId="19496" hidden="1" xr:uid="{00000000-0005-0000-0000-00002E020000}"/>
    <cellStyle name="Followed Hyperlink 12" xfId="18222" hidden="1" xr:uid="{00000000-0005-0000-0000-000024020000}"/>
    <cellStyle name="Followed Hyperlink 12" xfId="5878" hidden="1" xr:uid="{00000000-0005-0000-0000-000029020000}"/>
    <cellStyle name="Followed Hyperlink 12" xfId="36843" hidden="1" xr:uid="{00000000-0005-0000-0000-000015020000}"/>
    <cellStyle name="Followed Hyperlink 12" xfId="18398" hidden="1" xr:uid="{00000000-0005-0000-0000-000019020000}"/>
    <cellStyle name="Followed Hyperlink 12" xfId="22295" hidden="1" xr:uid="{00000000-0005-0000-0000-000025020000}"/>
    <cellStyle name="Followed Hyperlink 12" xfId="8860" hidden="1" xr:uid="{00000000-0005-0000-0000-000023020000}"/>
    <cellStyle name="Followed Hyperlink 12" xfId="4471" hidden="1" xr:uid="{00000000-0005-0000-0000-000015020000}"/>
    <cellStyle name="Followed Hyperlink 12" xfId="437" hidden="1" xr:uid="{00000000-0005-0000-0000-000014020000}"/>
    <cellStyle name="Followed Hyperlink 12" xfId="1038" hidden="1" xr:uid="{00000000-0005-0000-0000-000019020000}"/>
    <cellStyle name="Followed Hyperlink 12" xfId="2743" hidden="1" xr:uid="{00000000-0005-0000-0000-000020020000}"/>
    <cellStyle name="Followed Hyperlink 12" xfId="1898" hidden="1" xr:uid="{00000000-0005-0000-0000-000029020000}"/>
    <cellStyle name="Followed Hyperlink 12" xfId="5712" hidden="1" xr:uid="{00000000-0005-0000-0000-000027020000}"/>
    <cellStyle name="Followed Hyperlink 12" xfId="5271" hidden="1" xr:uid="{00000000-0005-0000-0000-00001E020000}"/>
    <cellStyle name="Followed Hyperlink 12" xfId="4450" hidden="1" xr:uid="{00000000-0005-0000-0000-00002F020000}"/>
    <cellStyle name="Followed Hyperlink 12" xfId="4020" hidden="1" xr:uid="{00000000-0005-0000-0000-000026020000}"/>
    <cellStyle name="Followed Hyperlink 12" xfId="11463" hidden="1" xr:uid="{00000000-0005-0000-0000-000017020000}"/>
    <cellStyle name="Followed Hyperlink 12" xfId="10322" hidden="1" xr:uid="{00000000-0005-0000-0000-00001F020000}"/>
    <cellStyle name="Followed Hyperlink 12" xfId="9072" hidden="1" xr:uid="{00000000-0005-0000-0000-000027020000}"/>
    <cellStyle name="Followed Hyperlink 12" xfId="8631" hidden="1" xr:uid="{00000000-0005-0000-0000-00001E020000}"/>
    <cellStyle name="Followed Hyperlink 12" xfId="25948" hidden="1" xr:uid="{00000000-0005-0000-0000-000020020000}"/>
    <cellStyle name="Followed Hyperlink 12" xfId="31216" hidden="1" xr:uid="{00000000-0005-0000-0000-000022020000}"/>
    <cellStyle name="Followed Hyperlink 12" xfId="31229" hidden="1" xr:uid="{00000000-0005-0000-0000-000023020000}"/>
    <cellStyle name="Followed Hyperlink 12" xfId="31396" hidden="1" xr:uid="{00000000-0005-0000-0000-000025020000}"/>
    <cellStyle name="Followed Hyperlink 12" xfId="31428" hidden="1" xr:uid="{00000000-0005-0000-0000-000026020000}"/>
    <cellStyle name="Followed Hyperlink 12" xfId="31639" hidden="1" xr:uid="{00000000-0005-0000-0000-00002A020000}"/>
    <cellStyle name="Followed Hyperlink 12" xfId="31813" hidden="1" xr:uid="{00000000-0005-0000-0000-00002D020000}"/>
    <cellStyle name="Followed Hyperlink 12" xfId="31845" hidden="1" xr:uid="{00000000-0005-0000-0000-00002E020000}"/>
    <cellStyle name="Followed Hyperlink 12" xfId="31858" hidden="1" xr:uid="{00000000-0005-0000-0000-00002F020000}"/>
    <cellStyle name="Followed Hyperlink 12" xfId="31879" hidden="1" xr:uid="{00000000-0005-0000-0000-000015020000}"/>
    <cellStyle name="Followed Hyperlink 12" xfId="32134" hidden="1" xr:uid="{00000000-0005-0000-0000-000016020000}"/>
    <cellStyle name="Followed Hyperlink 12" xfId="32460" hidden="1" xr:uid="{00000000-0005-0000-0000-00001B020000}"/>
    <cellStyle name="Followed Hyperlink 12" xfId="26192" hidden="1" xr:uid="{00000000-0005-0000-0000-000014020000}"/>
    <cellStyle name="Followed Hyperlink 12" xfId="10948" hidden="1" xr:uid="{00000000-0005-0000-0000-00002A020000}"/>
    <cellStyle name="Followed Hyperlink 12" xfId="36360" hidden="1" xr:uid="{00000000-0005-0000-0000-000025020000}"/>
    <cellStyle name="Followed Hyperlink 12" xfId="16953" hidden="1" xr:uid="{00000000-0005-0000-0000-00001D020000}"/>
    <cellStyle name="Followed Hyperlink 12" xfId="13124" hidden="1" xr:uid="{00000000-0005-0000-0000-000016020000}"/>
    <cellStyle name="Followed Hyperlink 12" xfId="13093" hidden="1" xr:uid="{00000000-0005-0000-0000-00001C020000}"/>
    <cellStyle name="Followed Hyperlink 12" xfId="17169" hidden="1" xr:uid="{00000000-0005-0000-0000-000021020000}"/>
    <cellStyle name="Followed Hyperlink 12" xfId="14933" hidden="1" xr:uid="{00000000-0005-0000-0000-000028020000}"/>
    <cellStyle name="Followed Hyperlink 12" xfId="2496" hidden="1" xr:uid="{00000000-0005-0000-0000-000014020000}"/>
    <cellStyle name="Followed Hyperlink 12" xfId="22757" hidden="1" xr:uid="{00000000-0005-0000-0000-00002F020000}"/>
    <cellStyle name="Followed Hyperlink 12" xfId="21401" hidden="1" xr:uid="{00000000-0005-0000-0000-000018020000}"/>
    <cellStyle name="Followed Hyperlink 12" xfId="20260" hidden="1" xr:uid="{00000000-0005-0000-0000-00001D020000}"/>
    <cellStyle name="Followed Hyperlink 12" xfId="1304" hidden="1" xr:uid="{00000000-0005-0000-0000-00001F020000}"/>
    <cellStyle name="Followed Hyperlink 12" xfId="1475" hidden="1" xr:uid="{00000000-0005-0000-0000-000021020000}"/>
    <cellStyle name="Followed Hyperlink 12" xfId="1507" hidden="1" xr:uid="{00000000-0005-0000-0000-000022020000}"/>
    <cellStyle name="Followed Hyperlink 12" xfId="1520" hidden="1" xr:uid="{00000000-0005-0000-0000-000023020000}"/>
    <cellStyle name="Followed Hyperlink 12" xfId="862" hidden="1" xr:uid="{00000000-0005-0000-0000-000024020000}"/>
    <cellStyle name="Followed Hyperlink 12" xfId="1732" hidden="1" xr:uid="{00000000-0005-0000-0000-000027020000}"/>
    <cellStyle name="Followed Hyperlink 12" xfId="1070" hidden="1" xr:uid="{00000000-0005-0000-0000-00001A020000}"/>
    <cellStyle name="Followed Hyperlink 12" xfId="1083" hidden="1" xr:uid="{00000000-0005-0000-0000-00001B020000}"/>
    <cellStyle name="Followed Hyperlink 12" xfId="1259" hidden="1" xr:uid="{00000000-0005-0000-0000-00001D020000}"/>
    <cellStyle name="Followed Hyperlink 12" xfId="757" hidden="1" xr:uid="{00000000-0005-0000-0000-000016020000}"/>
    <cellStyle name="Followed Hyperlink 12" xfId="793" hidden="1" xr:uid="{00000000-0005-0000-0000-000018020000}"/>
    <cellStyle name="Followed Hyperlink 12" xfId="725" hidden="1" xr:uid="{00000000-0005-0000-0000-000015020000}"/>
    <cellStyle name="Followed Hyperlink 12" xfId="1719" hidden="1" xr:uid="{00000000-0005-0000-0000-000026020000}"/>
    <cellStyle name="Followed Hyperlink 12" xfId="770" hidden="1" xr:uid="{00000000-0005-0000-0000-000017020000}"/>
    <cellStyle name="Followed Hyperlink 12" xfId="31607" hidden="1" xr:uid="{00000000-0005-0000-0000-000029020000}"/>
    <cellStyle name="Followed Hyperlink 12" xfId="6150" hidden="1" xr:uid="{00000000-0005-0000-0000-000015020000}"/>
    <cellStyle name="Followed Hyperlink 12" xfId="15965" hidden="1" xr:uid="{00000000-0005-0000-0000-00002A020000}"/>
    <cellStyle name="Followed Hyperlink 12" xfId="14689" hidden="1" xr:uid="{00000000-0005-0000-0000-00002C020000}"/>
    <cellStyle name="Followed Hyperlink 12" xfId="16139" hidden="1" xr:uid="{00000000-0005-0000-0000-00002D020000}"/>
    <cellStyle name="Followed Hyperlink 12" xfId="16205" hidden="1" xr:uid="{00000000-0005-0000-0000-000015020000}"/>
    <cellStyle name="Followed Hyperlink 12" xfId="16451" hidden="1" xr:uid="{00000000-0005-0000-0000-000016020000}"/>
    <cellStyle name="Followed Hyperlink 12" xfId="16464" hidden="1" xr:uid="{00000000-0005-0000-0000-000017020000}"/>
    <cellStyle name="Followed Hyperlink 12" xfId="16487" hidden="1" xr:uid="{00000000-0005-0000-0000-000018020000}"/>
    <cellStyle name="Followed Hyperlink 12" xfId="16732" hidden="1" xr:uid="{00000000-0005-0000-0000-000019020000}"/>
    <cellStyle name="Followed Hyperlink 12" xfId="14763" hidden="1" xr:uid="{00000000-0005-0000-0000-00001C020000}"/>
    <cellStyle name="Followed Hyperlink 12" xfId="16985" hidden="1" xr:uid="{00000000-0005-0000-0000-00001E020000}"/>
    <cellStyle name="Followed Hyperlink 12" xfId="16998" hidden="1" xr:uid="{00000000-0005-0000-0000-00001F020000}"/>
    <cellStyle name="Followed Hyperlink 12" xfId="7934" hidden="1" xr:uid="{00000000-0005-0000-0000-000020020000}"/>
    <cellStyle name="Followed Hyperlink 12" xfId="17201" hidden="1" xr:uid="{00000000-0005-0000-0000-000022020000}"/>
    <cellStyle name="Followed Hyperlink 12" xfId="17381" hidden="1" xr:uid="{00000000-0005-0000-0000-000025020000}"/>
    <cellStyle name="Followed Hyperlink 12" xfId="17413" hidden="1" xr:uid="{00000000-0005-0000-0000-000026020000}"/>
    <cellStyle name="Followed Hyperlink 12" xfId="17592" hidden="1" xr:uid="{00000000-0005-0000-0000-000029020000}"/>
    <cellStyle name="Followed Hyperlink 12" xfId="17624" hidden="1" xr:uid="{00000000-0005-0000-0000-00002A020000}"/>
    <cellStyle name="Followed Hyperlink 12" xfId="17637" hidden="1" xr:uid="{00000000-0005-0000-0000-00002B020000}"/>
    <cellStyle name="Followed Hyperlink 12" xfId="17798" hidden="1" xr:uid="{00000000-0005-0000-0000-00002D020000}"/>
    <cellStyle name="Followed Hyperlink 12" xfId="17830" hidden="1" xr:uid="{00000000-0005-0000-0000-00002E020000}"/>
    <cellStyle name="Followed Hyperlink 12" xfId="17843" hidden="1" xr:uid="{00000000-0005-0000-0000-00002F020000}"/>
    <cellStyle name="Followed Hyperlink 12" xfId="14673" hidden="1" xr:uid="{00000000-0005-0000-0000-000015020000}"/>
    <cellStyle name="Followed Hyperlink 12" xfId="18430" hidden="1" xr:uid="{00000000-0005-0000-0000-00001A020000}"/>
    <cellStyle name="Followed Hyperlink 12" xfId="18443" hidden="1" xr:uid="{00000000-0005-0000-0000-00001B020000}"/>
    <cellStyle name="Followed Hyperlink 12" xfId="14773" hidden="1" xr:uid="{00000000-0005-0000-0000-00001C020000}"/>
    <cellStyle name="Followed Hyperlink 12" xfId="18651" hidden="1" xr:uid="{00000000-0005-0000-0000-00001E020000}"/>
    <cellStyle name="Followed Hyperlink 12" xfId="14746" hidden="1" xr:uid="{00000000-0005-0000-0000-000020020000}"/>
    <cellStyle name="Followed Hyperlink 12" xfId="18130" hidden="1" xr:uid="{00000000-0005-0000-0000-000017020000}"/>
    <cellStyle name="Followed Hyperlink 12" xfId="14099" hidden="1" xr:uid="{00000000-0005-0000-0000-000027020000}"/>
    <cellStyle name="Followed Hyperlink 12" xfId="14297" hidden="1" xr:uid="{00000000-0005-0000-0000-00002A020000}"/>
    <cellStyle name="Followed Hyperlink 12" xfId="14310" hidden="1" xr:uid="{00000000-0005-0000-0000-00002B020000}"/>
    <cellStyle name="Followed Hyperlink 12" xfId="14471" hidden="1" xr:uid="{00000000-0005-0000-0000-00002D020000}"/>
    <cellStyle name="Followed Hyperlink 12" xfId="14516" hidden="1" xr:uid="{00000000-0005-0000-0000-00002F020000}"/>
    <cellStyle name="Followed Hyperlink 12" xfId="8038" hidden="1" xr:uid="{00000000-0005-0000-0000-000014020000}"/>
    <cellStyle name="Followed Hyperlink 12" xfId="14792" hidden="1" xr:uid="{00000000-0005-0000-0000-000016020000}"/>
    <cellStyle name="Followed Hyperlink 12" xfId="15073" hidden="1" xr:uid="{00000000-0005-0000-0000-000019020000}"/>
    <cellStyle name="Followed Hyperlink 12" xfId="15105" hidden="1" xr:uid="{00000000-0005-0000-0000-00001A020000}"/>
    <cellStyle name="Followed Hyperlink 12" xfId="15326" hidden="1" xr:uid="{00000000-0005-0000-0000-00001E020000}"/>
    <cellStyle name="Followed Hyperlink 12" xfId="15339" hidden="1" xr:uid="{00000000-0005-0000-0000-00001F020000}"/>
    <cellStyle name="Followed Hyperlink 12" xfId="15510" hidden="1" xr:uid="{00000000-0005-0000-0000-000021020000}"/>
    <cellStyle name="Followed Hyperlink 12" xfId="15542" hidden="1" xr:uid="{00000000-0005-0000-0000-000022020000}"/>
    <cellStyle name="Followed Hyperlink 12" xfId="15555" hidden="1" xr:uid="{00000000-0005-0000-0000-000023020000}"/>
    <cellStyle name="Followed Hyperlink 12" xfId="14805" hidden="1" xr:uid="{00000000-0005-0000-0000-000017020000}"/>
    <cellStyle name="Followed Hyperlink 12" xfId="19671" hidden="1" xr:uid="{00000000-0005-0000-0000-00002C020000}"/>
    <cellStyle name="Followed Hyperlink 12" xfId="18153" hidden="1" xr:uid="{00000000-0005-0000-0000-000018020000}"/>
    <cellStyle name="Followed Hyperlink 12" xfId="9717" hidden="1" xr:uid="{00000000-0005-0000-0000-000014020000}"/>
    <cellStyle name="Followed Hyperlink 12" xfId="6254" hidden="1" xr:uid="{00000000-0005-0000-0000-000020020000}"/>
    <cellStyle name="Followed Hyperlink 12" xfId="13018" hidden="1" xr:uid="{00000000-0005-0000-0000-00002C020000}"/>
    <cellStyle name="Followed Hyperlink 12" xfId="11419" hidden="1" xr:uid="{00000000-0005-0000-0000-00001C020000}"/>
    <cellStyle name="Followed Hyperlink 12" xfId="11591" hidden="1" xr:uid="{00000000-0005-0000-0000-000028020000}"/>
    <cellStyle name="Followed Hyperlink 12" xfId="6430" hidden="1" xr:uid="{00000000-0005-0000-0000-000017020000}"/>
    <cellStyle name="Followed Hyperlink 12" xfId="6698" hidden="1" xr:uid="{00000000-0005-0000-0000-000019020000}"/>
    <cellStyle name="Followed Hyperlink 12" xfId="6730" hidden="1" xr:uid="{00000000-0005-0000-0000-00001A020000}"/>
    <cellStyle name="Followed Hyperlink 12" xfId="6743" hidden="1" xr:uid="{00000000-0005-0000-0000-00001B020000}"/>
    <cellStyle name="Followed Hyperlink 12" xfId="4705" hidden="1" xr:uid="{00000000-0005-0000-0000-00001C020000}"/>
    <cellStyle name="Followed Hyperlink 12" xfId="6919" hidden="1" xr:uid="{00000000-0005-0000-0000-00001D020000}"/>
    <cellStyle name="Followed Hyperlink 12" xfId="79" hidden="1" xr:uid="{00000000-0005-0000-0000-000020020000}"/>
    <cellStyle name="Followed Hyperlink 12" xfId="7135" hidden="1" xr:uid="{00000000-0005-0000-0000-000021020000}"/>
    <cellStyle name="Followed Hyperlink 12" xfId="6522" hidden="1" xr:uid="{00000000-0005-0000-0000-000024020000}"/>
    <cellStyle name="Followed Hyperlink 12" xfId="7180" hidden="1" xr:uid="{00000000-0005-0000-0000-000023020000}"/>
    <cellStyle name="Followed Hyperlink 12" xfId="22744" hidden="1" xr:uid="{00000000-0005-0000-0000-00002E020000}"/>
    <cellStyle name="Followed Hyperlink 12" xfId="20521" hidden="1" xr:uid="{00000000-0005-0000-0000-000023020000}"/>
    <cellStyle name="Followed Hyperlink 12" xfId="15767" hidden="1" xr:uid="{00000000-0005-0000-0000-000027020000}"/>
    <cellStyle name="Followed Hyperlink 12" xfId="15933" hidden="1" xr:uid="{00000000-0005-0000-0000-000029020000}"/>
    <cellStyle name="Followed Hyperlink 12" xfId="22506" hidden="1" xr:uid="{00000000-0005-0000-0000-000029020000}"/>
    <cellStyle name="Followed Hyperlink 12" xfId="22538" hidden="1" xr:uid="{00000000-0005-0000-0000-00002A020000}"/>
    <cellStyle name="Followed Hyperlink 12" xfId="22551" hidden="1" xr:uid="{00000000-0005-0000-0000-00002B020000}"/>
    <cellStyle name="Followed Hyperlink 12" xfId="21301" hidden="1" xr:uid="{00000000-0005-0000-0000-00002C020000}"/>
    <cellStyle name="Followed Hyperlink 12" xfId="22934" hidden="1" xr:uid="{00000000-0005-0000-0000-000016020000}"/>
    <cellStyle name="Followed Hyperlink 12" xfId="22970" hidden="1" xr:uid="{00000000-0005-0000-0000-000018020000}"/>
    <cellStyle name="Followed Hyperlink 12" xfId="23215" hidden="1" xr:uid="{00000000-0005-0000-0000-000019020000}"/>
    <cellStyle name="Followed Hyperlink 12" xfId="23260" hidden="1" xr:uid="{00000000-0005-0000-0000-00001B020000}"/>
    <cellStyle name="Followed Hyperlink 12" xfId="14754" hidden="1" xr:uid="{00000000-0005-0000-0000-000014020000}"/>
    <cellStyle name="Followed Hyperlink 12" xfId="12950" hidden="1" xr:uid="{00000000-0005-0000-0000-000020020000}"/>
    <cellStyle name="Followed Hyperlink 12" xfId="22083" hidden="1" xr:uid="{00000000-0005-0000-0000-000021020000}"/>
    <cellStyle name="Followed Hyperlink 12" xfId="22115" hidden="1" xr:uid="{00000000-0005-0000-0000-000022020000}"/>
    <cellStyle name="Followed Hyperlink 12" xfId="21470" hidden="1" xr:uid="{00000000-0005-0000-0000-000024020000}"/>
    <cellStyle name="Followed Hyperlink 12" xfId="22327" hidden="1" xr:uid="{00000000-0005-0000-0000-000026020000}"/>
    <cellStyle name="Followed Hyperlink 12" xfId="22340" hidden="1" xr:uid="{00000000-0005-0000-0000-000027020000}"/>
    <cellStyle name="Followed Hyperlink 12" xfId="21691" hidden="1" xr:uid="{00000000-0005-0000-0000-00001B020000}"/>
    <cellStyle name="Followed Hyperlink 12" xfId="21867" hidden="1" xr:uid="{00000000-0005-0000-0000-00001D020000}"/>
    <cellStyle name="Followed Hyperlink 12" xfId="21912" hidden="1" xr:uid="{00000000-0005-0000-0000-00001F020000}"/>
    <cellStyle name="Followed Hyperlink 12" xfId="21678" hidden="1" xr:uid="{00000000-0005-0000-0000-00001A020000}"/>
    <cellStyle name="Followed Hyperlink 12" xfId="21646" hidden="1" xr:uid="{00000000-0005-0000-0000-000019020000}"/>
    <cellStyle name="Followed Hyperlink 13" xfId="23166" hidden="1" xr:uid="{00000000-0005-0000-0000-000037020000}"/>
    <cellStyle name="Followed Hyperlink 13" xfId="23388" hidden="1" xr:uid="{00000000-0005-0000-0000-000039020000}"/>
    <cellStyle name="Followed Hyperlink 13" xfId="23371" hidden="1" xr:uid="{00000000-0005-0000-0000-00003A020000}"/>
    <cellStyle name="Followed Hyperlink 13" xfId="23387" hidden="1" xr:uid="{00000000-0005-0000-0000-00003B020000}"/>
    <cellStyle name="Followed Hyperlink 13" xfId="23076" hidden="1" xr:uid="{00000000-0005-0000-0000-00003C020000}"/>
    <cellStyle name="Followed Hyperlink 13" xfId="23604" hidden="1" xr:uid="{00000000-0005-0000-0000-00003D020000}"/>
    <cellStyle name="Followed Hyperlink 13" xfId="23018" hidden="1" xr:uid="{00000000-0005-0000-0000-000040020000}"/>
    <cellStyle name="Followed Hyperlink 13" xfId="24027" hidden="1" xr:uid="{00000000-0005-0000-0000-000045020000}"/>
    <cellStyle name="Followed Hyperlink 13" xfId="24010" hidden="1" xr:uid="{00000000-0005-0000-0000-000046020000}"/>
    <cellStyle name="Followed Hyperlink 13" xfId="24026" hidden="1" xr:uid="{00000000-0005-0000-0000-000047020000}"/>
    <cellStyle name="Followed Hyperlink 13" xfId="24233" hidden="1" xr:uid="{00000000-0005-0000-0000-000049020000}"/>
    <cellStyle name="Followed Hyperlink 13" xfId="24216" hidden="1" xr:uid="{00000000-0005-0000-0000-00004A020000}"/>
    <cellStyle name="Followed Hyperlink 13" xfId="23587" hidden="1" xr:uid="{00000000-0005-0000-0000-00003E020000}"/>
    <cellStyle name="Followed Hyperlink 13" xfId="22458" hidden="1" xr:uid="{00000000-0005-0000-0000-000045020000}"/>
    <cellStyle name="Followed Hyperlink 13" xfId="19991" hidden="1" xr:uid="{00000000-0005-0000-0000-000035020000}"/>
    <cellStyle name="Followed Hyperlink 13" xfId="18570" hidden="1" xr:uid="{00000000-0005-0000-0000-00003B020000}"/>
    <cellStyle name="Followed Hyperlink 13" xfId="17333" hidden="1" xr:uid="{00000000-0005-0000-0000-000041020000}"/>
    <cellStyle name="Followed Hyperlink 13" xfId="15884" hidden="1" xr:uid="{00000000-0005-0000-0000-000047020000}"/>
    <cellStyle name="Followed Hyperlink 13" xfId="14560" hidden="1" xr:uid="{00000000-0005-0000-0000-000031020000}"/>
    <cellStyle name="Followed Hyperlink 13" xfId="30418" hidden="1" xr:uid="{00000000-0005-0000-0000-000048020000}"/>
    <cellStyle name="Followed Hyperlink 13" xfId="2766" hidden="1" xr:uid="{00000000-0005-0000-0000-000032020000}"/>
    <cellStyle name="Followed Hyperlink 13" xfId="44270" hidden="1" xr:uid="{00000000-0005-0000-0000-000035020000}"/>
    <cellStyle name="Followed Hyperlink 13" xfId="8075" hidden="1" xr:uid="{00000000-0005-0000-0000-000032020000}"/>
    <cellStyle name="Followed Hyperlink 13" xfId="11057" hidden="1" xr:uid="{00000000-0005-0000-0000-00004A020000}"/>
    <cellStyle name="Followed Hyperlink 13" xfId="34670" hidden="1" xr:uid="{00000000-0005-0000-0000-000043020000}"/>
    <cellStyle name="Followed Hyperlink 13" xfId="43183" hidden="1" xr:uid="{00000000-0005-0000-0000-000045020000}"/>
    <cellStyle name="Followed Hyperlink 13" xfId="31559" hidden="1" xr:uid="{00000000-0005-0000-0000-000045020000}"/>
    <cellStyle name="Followed Hyperlink 13" xfId="31765" hidden="1" xr:uid="{00000000-0005-0000-0000-000049020000}"/>
    <cellStyle name="Followed Hyperlink 13" xfId="31764" hidden="1" xr:uid="{00000000-0005-0000-0000-00004B020000}"/>
    <cellStyle name="Followed Hyperlink 13" xfId="28290" hidden="1" xr:uid="{00000000-0005-0000-0000-000030020000}"/>
    <cellStyle name="Followed Hyperlink 13" xfId="31902" hidden="1" xr:uid="{00000000-0005-0000-0000-000031020000}"/>
    <cellStyle name="Followed Hyperlink 13" xfId="30698" hidden="1" xr:uid="{00000000-0005-0000-0000-000037020000}"/>
    <cellStyle name="Followed Hyperlink 13" xfId="30903" hidden="1" xr:uid="{00000000-0005-0000-0000-00003A020000}"/>
    <cellStyle name="Followed Hyperlink 13" xfId="31136" hidden="1" xr:uid="{00000000-0005-0000-0000-00003D020000}"/>
    <cellStyle name="Followed Hyperlink 13" xfId="30503" hidden="1" xr:uid="{00000000-0005-0000-0000-000034020000}"/>
    <cellStyle name="Followed Hyperlink 13" xfId="28463" hidden="1" xr:uid="{00000000-0005-0000-0000-000032020000}"/>
    <cellStyle name="Followed Hyperlink 13" xfId="28430" hidden="1" xr:uid="{00000000-0005-0000-0000-000033020000}"/>
    <cellStyle name="Followed Hyperlink 13" xfId="30231" hidden="1" xr:uid="{00000000-0005-0000-0000-000031020000}"/>
    <cellStyle name="Followed Hyperlink 13" xfId="30920" hidden="1" xr:uid="{00000000-0005-0000-0000-000039020000}"/>
    <cellStyle name="Followed Hyperlink 13" xfId="30608" hidden="1" xr:uid="{00000000-0005-0000-0000-00003C020000}"/>
    <cellStyle name="Followed Hyperlink 13" xfId="32588" hidden="1" xr:uid="{00000000-0005-0000-0000-000039020000}"/>
    <cellStyle name="Followed Hyperlink 13" xfId="35646" hidden="1" xr:uid="{00000000-0005-0000-0000-000036020000}"/>
    <cellStyle name="Followed Hyperlink 13" xfId="39487" hidden="1" xr:uid="{00000000-0005-0000-0000-000043020000}"/>
    <cellStyle name="Followed Hyperlink 13" xfId="39699" hidden="1" xr:uid="{00000000-0005-0000-0000-000045020000}"/>
    <cellStyle name="Followed Hyperlink 13" xfId="32086" hidden="1" xr:uid="{00000000-0005-0000-0000-000048020000}"/>
    <cellStyle name="Followed Hyperlink 13" xfId="39905" hidden="1" xr:uid="{00000000-0005-0000-0000-000049020000}"/>
    <cellStyle name="Followed Hyperlink 13" xfId="39888" hidden="1" xr:uid="{00000000-0005-0000-0000-00004A020000}"/>
    <cellStyle name="Followed Hyperlink 13" xfId="39904" hidden="1" xr:uid="{00000000-0005-0000-0000-00004B020000}"/>
    <cellStyle name="Followed Hyperlink 13" xfId="40042" hidden="1" xr:uid="{00000000-0005-0000-0000-000031020000}"/>
    <cellStyle name="Followed Hyperlink 13" xfId="40162" hidden="1" xr:uid="{00000000-0005-0000-0000-000034020000}"/>
    <cellStyle name="Followed Hyperlink 13" xfId="40357" hidden="1" xr:uid="{00000000-0005-0000-0000-000037020000}"/>
    <cellStyle name="Followed Hyperlink 13" xfId="40579" hidden="1" xr:uid="{00000000-0005-0000-0000-000039020000}"/>
    <cellStyle name="Followed Hyperlink 13" xfId="40562" hidden="1" xr:uid="{00000000-0005-0000-0000-00003A020000}"/>
    <cellStyle name="Followed Hyperlink 13" xfId="40578" hidden="1" xr:uid="{00000000-0005-0000-0000-00003B020000}"/>
    <cellStyle name="Followed Hyperlink 13" xfId="40267" hidden="1" xr:uid="{00000000-0005-0000-0000-00003C020000}"/>
    <cellStyle name="Followed Hyperlink 13" xfId="40795" hidden="1" xr:uid="{00000000-0005-0000-0000-00003D020000}"/>
    <cellStyle name="Followed Hyperlink 13" xfId="40990" hidden="1" xr:uid="{00000000-0005-0000-0000-000042020000}"/>
    <cellStyle name="Followed Hyperlink 13" xfId="41006" hidden="1" xr:uid="{00000000-0005-0000-0000-000043020000}"/>
    <cellStyle name="Followed Hyperlink 13" xfId="40200" hidden="1" xr:uid="{00000000-0005-0000-0000-000044020000}"/>
    <cellStyle name="Followed Hyperlink 13" xfId="41218" hidden="1" xr:uid="{00000000-0005-0000-0000-000045020000}"/>
    <cellStyle name="Followed Hyperlink 13" xfId="41201" hidden="1" xr:uid="{00000000-0005-0000-0000-000046020000}"/>
    <cellStyle name="Followed Hyperlink 13" xfId="41407" hidden="1" xr:uid="{00000000-0005-0000-0000-00004A020000}"/>
    <cellStyle name="Followed Hyperlink 13" xfId="41774" hidden="1" xr:uid="{00000000-0005-0000-0000-000030020000}"/>
    <cellStyle name="Followed Hyperlink 13" xfId="41993" hidden="1" xr:uid="{00000000-0005-0000-0000-000032020000}"/>
    <cellStyle name="Followed Hyperlink 13" xfId="42009" hidden="1" xr:uid="{00000000-0005-0000-0000-000033020000}"/>
    <cellStyle name="Followed Hyperlink 13" xfId="42306" hidden="1" xr:uid="{00000000-0005-0000-0000-000036020000}"/>
    <cellStyle name="Followed Hyperlink 13" xfId="42322" hidden="1" xr:uid="{00000000-0005-0000-0000-000037020000}"/>
    <cellStyle name="Followed Hyperlink 13" xfId="41916" hidden="1" xr:uid="{00000000-0005-0000-0000-000038020000}"/>
    <cellStyle name="Followed Hyperlink 13" xfId="42543" hidden="1" xr:uid="{00000000-0005-0000-0000-00003B020000}"/>
    <cellStyle name="Followed Hyperlink 13" xfId="42760" hidden="1" xr:uid="{00000000-0005-0000-0000-00003D020000}"/>
    <cellStyle name="Followed Hyperlink 13" xfId="42174" hidden="1" xr:uid="{00000000-0005-0000-0000-000040020000}"/>
    <cellStyle name="Followed Hyperlink 13" xfId="42972" hidden="1" xr:uid="{00000000-0005-0000-0000-000041020000}"/>
    <cellStyle name="Followed Hyperlink 13" xfId="42955" hidden="1" xr:uid="{00000000-0005-0000-0000-000042020000}"/>
    <cellStyle name="Followed Hyperlink 13" xfId="42971" hidden="1" xr:uid="{00000000-0005-0000-0000-000043020000}"/>
    <cellStyle name="Followed Hyperlink 13" xfId="43166" hidden="1" xr:uid="{00000000-0005-0000-0000-000046020000}"/>
    <cellStyle name="Followed Hyperlink 13" xfId="43182" hidden="1" xr:uid="{00000000-0005-0000-0000-000047020000}"/>
    <cellStyle name="Followed Hyperlink 13" xfId="43389" hidden="1" xr:uid="{00000000-0005-0000-0000-000049020000}"/>
    <cellStyle name="Followed Hyperlink 13" xfId="43388" hidden="1" xr:uid="{00000000-0005-0000-0000-00004B020000}"/>
    <cellStyle name="Followed Hyperlink 13" xfId="43957" hidden="1" xr:uid="{00000000-0005-0000-0000-000031020000}"/>
    <cellStyle name="Followed Hyperlink 13" xfId="43940" hidden="1" xr:uid="{00000000-0005-0000-0000-000032020000}"/>
    <cellStyle name="Followed Hyperlink 13" xfId="44074" hidden="1" xr:uid="{00000000-0005-0000-0000-000034020000}"/>
    <cellStyle name="Followed Hyperlink 13" xfId="44253" hidden="1" xr:uid="{00000000-0005-0000-0000-000036020000}"/>
    <cellStyle name="Followed Hyperlink 13" xfId="44269" hidden="1" xr:uid="{00000000-0005-0000-0000-000037020000}"/>
    <cellStyle name="Followed Hyperlink 13" xfId="39471" hidden="1" xr:uid="{00000000-0005-0000-0000-000042020000}"/>
    <cellStyle name="Followed Hyperlink 13" xfId="37179" hidden="1" xr:uid="{00000000-0005-0000-0000-00003C020000}"/>
    <cellStyle name="Followed Hyperlink 13" xfId="37690" hidden="1" xr:uid="{00000000-0005-0000-0000-00003E020000}"/>
    <cellStyle name="Followed Hyperlink 13" xfId="37919" hidden="1" xr:uid="{00000000-0005-0000-0000-000041020000}"/>
    <cellStyle name="Followed Hyperlink 13" xfId="37902" hidden="1" xr:uid="{00000000-0005-0000-0000-000042020000}"/>
    <cellStyle name="Followed Hyperlink 13" xfId="37112" hidden="1" xr:uid="{00000000-0005-0000-0000-000044020000}"/>
    <cellStyle name="Followed Hyperlink 13" xfId="38113" hidden="1" xr:uid="{00000000-0005-0000-0000-000046020000}"/>
    <cellStyle name="Followed Hyperlink 13" xfId="38336" hidden="1" xr:uid="{00000000-0005-0000-0000-000049020000}"/>
    <cellStyle name="Followed Hyperlink 13" xfId="32113" hidden="1" xr:uid="{00000000-0005-0000-0000-000030020000}"/>
    <cellStyle name="Followed Hyperlink 13" xfId="38473" hidden="1" xr:uid="{00000000-0005-0000-0000-000031020000}"/>
    <cellStyle name="Followed Hyperlink 13" xfId="30444" hidden="1" xr:uid="{00000000-0005-0000-0000-000032020000}"/>
    <cellStyle name="Followed Hyperlink 13" xfId="33777" hidden="1" xr:uid="{00000000-0005-0000-0000-000033020000}"/>
    <cellStyle name="Followed Hyperlink 13" xfId="38822" hidden="1" xr:uid="{00000000-0005-0000-0000-000036020000}"/>
    <cellStyle name="Followed Hyperlink 13" xfId="38838" hidden="1" xr:uid="{00000000-0005-0000-0000-000037020000}"/>
    <cellStyle name="Followed Hyperlink 13" xfId="38515" hidden="1" xr:uid="{00000000-0005-0000-0000-000038020000}"/>
    <cellStyle name="Followed Hyperlink 13" xfId="39059" hidden="1" xr:uid="{00000000-0005-0000-0000-00003B020000}"/>
    <cellStyle name="Followed Hyperlink 13" xfId="39276" hidden="1" xr:uid="{00000000-0005-0000-0000-00003D020000}"/>
    <cellStyle name="Followed Hyperlink 13" xfId="39275" hidden="1" xr:uid="{00000000-0005-0000-0000-00003F020000}"/>
    <cellStyle name="Followed Hyperlink 13" xfId="38690" hidden="1" xr:uid="{00000000-0005-0000-0000-000040020000}"/>
    <cellStyle name="Followed Hyperlink 13" xfId="39488" hidden="1" xr:uid="{00000000-0005-0000-0000-000041020000}"/>
    <cellStyle name="Followed Hyperlink 13" xfId="27242" hidden="1" xr:uid="{00000000-0005-0000-0000-00003F020000}"/>
    <cellStyle name="Followed Hyperlink 13" xfId="23009" hidden="1" xr:uid="{00000000-0005-0000-0000-000044020000}"/>
    <cellStyle name="Followed Hyperlink 13" xfId="22018" hidden="1" xr:uid="{00000000-0005-0000-0000-00003E020000}"/>
    <cellStyle name="Followed Hyperlink 13" xfId="21057" hidden="1" xr:uid="{00000000-0005-0000-0000-000049020000}"/>
    <cellStyle name="Followed Hyperlink 13" xfId="19595" hidden="1" xr:uid="{00000000-0005-0000-0000-000038020000}"/>
    <cellStyle name="Followed Hyperlink 13" xfId="18998" hidden="1" xr:uid="{00000000-0005-0000-0000-000043020000}"/>
    <cellStyle name="Followed Hyperlink 13" xfId="17121" hidden="1" xr:uid="{00000000-0005-0000-0000-00003D020000}"/>
    <cellStyle name="Followed Hyperlink 13" xfId="15024" hidden="1" xr:uid="{00000000-0005-0000-0000-000037020000}"/>
    <cellStyle name="Followed Hyperlink 13" xfId="28396" hidden="1" xr:uid="{00000000-0005-0000-0000-000030020000}"/>
    <cellStyle name="Followed Hyperlink 13" xfId="29011" hidden="1" xr:uid="{00000000-0005-0000-0000-000036020000}"/>
    <cellStyle name="Followed Hyperlink 13" xfId="28621" hidden="1" xr:uid="{00000000-0005-0000-0000-000038020000}"/>
    <cellStyle name="Followed Hyperlink 13" xfId="29249" hidden="1" xr:uid="{00000000-0005-0000-0000-000039020000}"/>
    <cellStyle name="Followed Hyperlink 13" xfId="28937" hidden="1" xr:uid="{00000000-0005-0000-0000-00003C020000}"/>
    <cellStyle name="Followed Hyperlink 13" xfId="29028" hidden="1" xr:uid="{00000000-0005-0000-0000-000035020000}"/>
    <cellStyle name="Followed Hyperlink 13" xfId="28715" hidden="1" xr:uid="{00000000-0005-0000-0000-000031020000}"/>
    <cellStyle name="Followed Hyperlink 13" xfId="28698" hidden="1" xr:uid="{00000000-0005-0000-0000-000032020000}"/>
    <cellStyle name="Followed Hyperlink 13" xfId="27871" hidden="1" xr:uid="{00000000-0005-0000-0000-00004B020000}"/>
    <cellStyle name="Followed Hyperlink 13" xfId="28478" hidden="1" xr:uid="{00000000-0005-0000-0000-000030020000}"/>
    <cellStyle name="Followed Hyperlink 13" xfId="27855" hidden="1" xr:uid="{00000000-0005-0000-0000-00004A020000}"/>
    <cellStyle name="Followed Hyperlink 13" xfId="29248" hidden="1" xr:uid="{00000000-0005-0000-0000-00003B020000}"/>
    <cellStyle name="Followed Hyperlink 13" xfId="29232" hidden="1" xr:uid="{00000000-0005-0000-0000-00003A020000}"/>
    <cellStyle name="Followed Hyperlink 13" xfId="37918" hidden="1" xr:uid="{00000000-0005-0000-0000-000043020000}"/>
    <cellStyle name="Followed Hyperlink 13" xfId="41424" hidden="1" xr:uid="{00000000-0005-0000-0000-000049020000}"/>
    <cellStyle name="Followed Hyperlink 13" xfId="34882" hidden="1" xr:uid="{00000000-0005-0000-0000-000045020000}"/>
    <cellStyle name="Followed Hyperlink 13" xfId="34881" hidden="1" xr:uid="{00000000-0005-0000-0000-000047020000}"/>
    <cellStyle name="Followed Hyperlink 13" xfId="35088" hidden="1" xr:uid="{00000000-0005-0000-0000-000049020000}"/>
    <cellStyle name="Followed Hyperlink 13" xfId="35071" hidden="1" xr:uid="{00000000-0005-0000-0000-00004A020000}"/>
    <cellStyle name="Followed Hyperlink 13" xfId="35087" hidden="1" xr:uid="{00000000-0005-0000-0000-00004B020000}"/>
    <cellStyle name="Followed Hyperlink 13" xfId="28549" hidden="1" xr:uid="{00000000-0005-0000-0000-000030020000}"/>
    <cellStyle name="Followed Hyperlink 13" xfId="28505" hidden="1" xr:uid="{00000000-0005-0000-0000-000032020000}"/>
    <cellStyle name="Followed Hyperlink 13" xfId="35662" hidden="1" xr:uid="{00000000-0005-0000-0000-000037020000}"/>
    <cellStyle name="Followed Hyperlink 13" xfId="35267" hidden="1" xr:uid="{00000000-0005-0000-0000-000038020000}"/>
    <cellStyle name="Followed Hyperlink 13" xfId="35884" hidden="1" xr:uid="{00000000-0005-0000-0000-000039020000}"/>
    <cellStyle name="Followed Hyperlink 13" xfId="35867" hidden="1" xr:uid="{00000000-0005-0000-0000-00003A020000}"/>
    <cellStyle name="Followed Hyperlink 13" xfId="35883" hidden="1" xr:uid="{00000000-0005-0000-0000-00003B020000}"/>
    <cellStyle name="Followed Hyperlink 13" xfId="36099" hidden="1" xr:uid="{00000000-0005-0000-0000-00003F020000}"/>
    <cellStyle name="Followed Hyperlink 13" xfId="35514" hidden="1" xr:uid="{00000000-0005-0000-0000-000040020000}"/>
    <cellStyle name="Followed Hyperlink 13" xfId="36295" hidden="1" xr:uid="{00000000-0005-0000-0000-000042020000}"/>
    <cellStyle name="Followed Hyperlink 13" xfId="36311" hidden="1" xr:uid="{00000000-0005-0000-0000-000043020000}"/>
    <cellStyle name="Followed Hyperlink 13" xfId="36523" hidden="1" xr:uid="{00000000-0005-0000-0000-000045020000}"/>
    <cellStyle name="Followed Hyperlink 13" xfId="36522" hidden="1" xr:uid="{00000000-0005-0000-0000-000047020000}"/>
    <cellStyle name="Followed Hyperlink 13" xfId="36729" hidden="1" xr:uid="{00000000-0005-0000-0000-000049020000}"/>
    <cellStyle name="Followed Hyperlink 13" xfId="36712" hidden="1" xr:uid="{00000000-0005-0000-0000-00004A020000}"/>
    <cellStyle name="Followed Hyperlink 13" xfId="36728" hidden="1" xr:uid="{00000000-0005-0000-0000-00004B020000}"/>
    <cellStyle name="Followed Hyperlink 13" xfId="26195" hidden="1" xr:uid="{00000000-0005-0000-0000-000032020000}"/>
    <cellStyle name="Followed Hyperlink 13" xfId="37074" hidden="1" xr:uid="{00000000-0005-0000-0000-000034020000}"/>
    <cellStyle name="Followed Hyperlink 13" xfId="37270" hidden="1" xr:uid="{00000000-0005-0000-0000-000035020000}"/>
    <cellStyle name="Followed Hyperlink 13" xfId="37269" hidden="1" xr:uid="{00000000-0005-0000-0000-000037020000}"/>
    <cellStyle name="Followed Hyperlink 13" xfId="37491" hidden="1" xr:uid="{00000000-0005-0000-0000-000039020000}"/>
    <cellStyle name="Followed Hyperlink 13" xfId="37474" hidden="1" xr:uid="{00000000-0005-0000-0000-00003A020000}"/>
    <cellStyle name="Followed Hyperlink 13" xfId="33826" hidden="1" xr:uid="{00000000-0005-0000-0000-000034020000}"/>
    <cellStyle name="Followed Hyperlink 13" xfId="32367" hidden="1" xr:uid="{00000000-0005-0000-0000-000035020000}"/>
    <cellStyle name="Followed Hyperlink 13" xfId="32350" hidden="1" xr:uid="{00000000-0005-0000-0000-000036020000}"/>
    <cellStyle name="Followed Hyperlink 13" xfId="31944" hidden="1" xr:uid="{00000000-0005-0000-0000-000038020000}"/>
    <cellStyle name="Followed Hyperlink 13" xfId="32571" hidden="1" xr:uid="{00000000-0005-0000-0000-00003A020000}"/>
    <cellStyle name="Followed Hyperlink 13" xfId="32804" hidden="1" xr:uid="{00000000-0005-0000-0000-00003D020000}"/>
    <cellStyle name="Followed Hyperlink 13" xfId="32787" hidden="1" xr:uid="{00000000-0005-0000-0000-00003E020000}"/>
    <cellStyle name="Followed Hyperlink 13" xfId="32803" hidden="1" xr:uid="{00000000-0005-0000-0000-00003F020000}"/>
    <cellStyle name="Followed Hyperlink 13" xfId="33016" hidden="1" xr:uid="{00000000-0005-0000-0000-000041020000}"/>
    <cellStyle name="Followed Hyperlink 13" xfId="33015" hidden="1" xr:uid="{00000000-0005-0000-0000-000043020000}"/>
    <cellStyle name="Followed Hyperlink 13" xfId="33210" hidden="1" xr:uid="{00000000-0005-0000-0000-000046020000}"/>
    <cellStyle name="Followed Hyperlink 13" xfId="33226" hidden="1" xr:uid="{00000000-0005-0000-0000-000047020000}"/>
    <cellStyle name="Followed Hyperlink 13" xfId="28487" hidden="1" xr:uid="{00000000-0005-0000-0000-000048020000}"/>
    <cellStyle name="Followed Hyperlink 13" xfId="33433" hidden="1" xr:uid="{00000000-0005-0000-0000-000049020000}"/>
    <cellStyle name="Followed Hyperlink 13" xfId="33416" hidden="1" xr:uid="{00000000-0005-0000-0000-00004A020000}"/>
    <cellStyle name="Followed Hyperlink 13" xfId="25977" hidden="1" xr:uid="{00000000-0005-0000-0000-000033020000}"/>
    <cellStyle name="Followed Hyperlink 13" xfId="31135" hidden="1" xr:uid="{00000000-0005-0000-0000-00003F020000}"/>
    <cellStyle name="Followed Hyperlink 13" xfId="31348" hidden="1" xr:uid="{00000000-0005-0000-0000-000041020000}"/>
    <cellStyle name="Followed Hyperlink 13" xfId="31331" hidden="1" xr:uid="{00000000-0005-0000-0000-000042020000}"/>
    <cellStyle name="Followed Hyperlink 13" xfId="31347" hidden="1" xr:uid="{00000000-0005-0000-0000-000043020000}"/>
    <cellStyle name="Followed Hyperlink 13" xfId="30541" hidden="1" xr:uid="{00000000-0005-0000-0000-000044020000}"/>
    <cellStyle name="Followed Hyperlink 13" xfId="33864" hidden="1" xr:uid="{00000000-0005-0000-0000-000044020000}"/>
    <cellStyle name="Followed Hyperlink 13" xfId="44474" hidden="1" xr:uid="{00000000-0005-0000-0000-00003A020000}"/>
    <cellStyle name="Followed Hyperlink 13" xfId="44490" hidden="1" xr:uid="{00000000-0005-0000-0000-00003B020000}"/>
    <cellStyle name="Followed Hyperlink 13" xfId="44179" hidden="1" xr:uid="{00000000-0005-0000-0000-00003C020000}"/>
    <cellStyle name="Followed Hyperlink 13" xfId="44707" hidden="1" xr:uid="{00000000-0005-0000-0000-00003D020000}"/>
    <cellStyle name="Followed Hyperlink 13" xfId="44919" hidden="1" xr:uid="{00000000-0005-0000-0000-000041020000}"/>
    <cellStyle name="Followed Hyperlink 13" xfId="44902" hidden="1" xr:uid="{00000000-0005-0000-0000-000042020000}"/>
    <cellStyle name="Followed Hyperlink 13" xfId="44112" hidden="1" xr:uid="{00000000-0005-0000-0000-000044020000}"/>
    <cellStyle name="Followed Hyperlink 13" xfId="45129" hidden="1" xr:uid="{00000000-0005-0000-0000-000047020000}"/>
    <cellStyle name="Followed Hyperlink 13" xfId="45319" hidden="1" xr:uid="{00000000-0005-0000-0000-00004A020000}"/>
    <cellStyle name="Followed Hyperlink 13" xfId="45335" hidden="1" xr:uid="{00000000-0005-0000-0000-00004B020000}"/>
    <cellStyle name="Followed Hyperlink 13" xfId="44121" hidden="1" xr:uid="{00000000-0005-0000-0000-000040020000}"/>
    <cellStyle name="Followed Hyperlink 13" xfId="44918" hidden="1" xr:uid="{00000000-0005-0000-0000-000043020000}"/>
    <cellStyle name="Followed Hyperlink 13" xfId="42527" hidden="1" xr:uid="{00000000-0005-0000-0000-00003A020000}"/>
    <cellStyle name="Followed Hyperlink 13" xfId="32112" hidden="1" xr:uid="{00000000-0005-0000-0000-000032020000}"/>
    <cellStyle name="Followed Hyperlink 13" xfId="34005" hidden="1" xr:uid="{00000000-0005-0000-0000-000036020000}"/>
    <cellStyle name="Followed Hyperlink 13" xfId="34021" hidden="1" xr:uid="{00000000-0005-0000-0000-000037020000}"/>
    <cellStyle name="Followed Hyperlink 13" xfId="34226" hidden="1" xr:uid="{00000000-0005-0000-0000-00003A020000}"/>
    <cellStyle name="Followed Hyperlink 13" xfId="34242" hidden="1" xr:uid="{00000000-0005-0000-0000-00003B020000}"/>
    <cellStyle name="Followed Hyperlink 13" xfId="33931" hidden="1" xr:uid="{00000000-0005-0000-0000-00003C020000}"/>
    <cellStyle name="Followed Hyperlink 13" xfId="34442" hidden="1" xr:uid="{00000000-0005-0000-0000-00003E020000}"/>
    <cellStyle name="Followed Hyperlink 13" xfId="34458" hidden="1" xr:uid="{00000000-0005-0000-0000-00003F020000}"/>
    <cellStyle name="Followed Hyperlink 13" xfId="34654" hidden="1" xr:uid="{00000000-0005-0000-0000-000042020000}"/>
    <cellStyle name="Followed Hyperlink 13" xfId="24669" hidden="1" xr:uid="{00000000-0005-0000-0000-000036020000}"/>
    <cellStyle name="Followed Hyperlink 13" xfId="23603" hidden="1" xr:uid="{00000000-0005-0000-0000-00003F020000}"/>
    <cellStyle name="Followed Hyperlink 13" xfId="17993" hidden="1" xr:uid="{00000000-0005-0000-0000-000048020000}"/>
    <cellStyle name="Followed Hyperlink 13" xfId="21598" hidden="1" xr:uid="{00000000-0005-0000-0000-000035020000}"/>
    <cellStyle name="Followed Hyperlink 13" xfId="19193" hidden="1" xr:uid="{00000000-0005-0000-0000-000046020000}"/>
    <cellStyle name="Followed Hyperlink 13" xfId="11298" hidden="1" xr:uid="{00000000-0005-0000-0000-000033020000}"/>
    <cellStyle name="Followed Hyperlink 13" xfId="15673" hidden="1" xr:uid="{00000000-0005-0000-0000-000043020000}"/>
    <cellStyle name="Followed Hyperlink 13" xfId="8076" hidden="1" xr:uid="{00000000-0005-0000-0000-000030020000}"/>
    <cellStyle name="Followed Hyperlink 13" xfId="36908" hidden="1" xr:uid="{00000000-0005-0000-0000-000038020000}"/>
    <cellStyle name="Followed Hyperlink 13" xfId="13035" hidden="1" xr:uid="{00000000-0005-0000-0000-000030020000}"/>
    <cellStyle name="Followed Hyperlink 13" xfId="39259" hidden="1" xr:uid="{00000000-0005-0000-0000-00003E020000}"/>
    <cellStyle name="Followed Hyperlink 13" xfId="36506" hidden="1" xr:uid="{00000000-0005-0000-0000-000046020000}"/>
    <cellStyle name="Followed Hyperlink 13" xfId="26493" hidden="1" xr:uid="{00000000-0005-0000-0000-000031020000}"/>
    <cellStyle name="Followed Hyperlink 13" xfId="26492" hidden="1" xr:uid="{00000000-0005-0000-0000-000033020000}"/>
    <cellStyle name="Followed Hyperlink 13" xfId="26610" hidden="1" xr:uid="{00000000-0005-0000-0000-000034020000}"/>
    <cellStyle name="Followed Hyperlink 13" xfId="26789" hidden="1" xr:uid="{00000000-0005-0000-0000-000036020000}"/>
    <cellStyle name="Followed Hyperlink 13" xfId="26805" hidden="1" xr:uid="{00000000-0005-0000-0000-000037020000}"/>
    <cellStyle name="Followed Hyperlink 13" xfId="25751" hidden="1" xr:uid="{00000000-0005-0000-0000-00004B020000}"/>
    <cellStyle name="Followed Hyperlink 13" xfId="25529" hidden="1" xr:uid="{00000000-0005-0000-0000-000046020000}"/>
    <cellStyle name="Followed Hyperlink 13" xfId="25545" hidden="1" xr:uid="{00000000-0005-0000-0000-000047020000}"/>
    <cellStyle name="Followed Hyperlink 13" xfId="25334" hidden="1" xr:uid="{00000000-0005-0000-0000-000043020000}"/>
    <cellStyle name="Followed Hyperlink 13" xfId="24528" hidden="1" xr:uid="{00000000-0005-0000-0000-000044020000}"/>
    <cellStyle name="Followed Hyperlink 13" xfId="25318" hidden="1" xr:uid="{00000000-0005-0000-0000-000042020000}"/>
    <cellStyle name="Followed Hyperlink 13" xfId="16372" hidden="1" xr:uid="{00000000-0005-0000-0000-000048020000}"/>
    <cellStyle name="Followed Hyperlink 13" xfId="26476" hidden="1" xr:uid="{00000000-0005-0000-0000-000032020000}"/>
    <cellStyle name="Followed Hyperlink 13" xfId="16904" hidden="1" xr:uid="{00000000-0005-0000-0000-00003B020000}"/>
    <cellStyle name="Followed Hyperlink 13" xfId="34671" hidden="1" xr:uid="{00000000-0005-0000-0000-000041020000}"/>
    <cellStyle name="Followed Hyperlink 13" xfId="34022" hidden="1" xr:uid="{00000000-0005-0000-0000-000035020000}"/>
    <cellStyle name="Followed Hyperlink 13" xfId="45113" hidden="1" xr:uid="{00000000-0005-0000-0000-000046020000}"/>
    <cellStyle name="Followed Hyperlink 13" xfId="44491" hidden="1" xr:uid="{00000000-0005-0000-0000-000039020000}"/>
    <cellStyle name="Followed Hyperlink 13" xfId="33432" hidden="1" xr:uid="{00000000-0005-0000-0000-00004B020000}"/>
    <cellStyle name="Followed Hyperlink 13" xfId="32218" hidden="1" xr:uid="{00000000-0005-0000-0000-000040020000}"/>
    <cellStyle name="Followed Hyperlink 13" xfId="25953" hidden="1" xr:uid="{00000000-0005-0000-0000-000033020000}"/>
    <cellStyle name="Followed Hyperlink 13" xfId="36866" hidden="1" xr:uid="{00000000-0005-0000-0000-000031020000}"/>
    <cellStyle name="Followed Hyperlink 13" xfId="36312" hidden="1" xr:uid="{00000000-0005-0000-0000-000041020000}"/>
    <cellStyle name="Followed Hyperlink 13" xfId="35663" hidden="1" xr:uid="{00000000-0005-0000-0000-000035020000}"/>
    <cellStyle name="Followed Hyperlink 13" xfId="31119" hidden="1" xr:uid="{00000000-0005-0000-0000-00003E020000}"/>
    <cellStyle name="Followed Hyperlink 13" xfId="28714" hidden="1" xr:uid="{00000000-0005-0000-0000-000033020000}"/>
    <cellStyle name="Followed Hyperlink 13" xfId="40209" hidden="1" xr:uid="{00000000-0005-0000-0000-000040020000}"/>
    <cellStyle name="Followed Hyperlink 13" xfId="14697" hidden="1" xr:uid="{00000000-0005-0000-0000-000033020000}"/>
    <cellStyle name="Followed Hyperlink 13" xfId="39043" hidden="1" xr:uid="{00000000-0005-0000-0000-00003A020000}"/>
    <cellStyle name="Followed Hyperlink 13" xfId="38319" hidden="1" xr:uid="{00000000-0005-0000-0000-00004A020000}"/>
    <cellStyle name="Followed Hyperlink 13" xfId="37490" hidden="1" xr:uid="{00000000-0005-0000-0000-00003B020000}"/>
    <cellStyle name="Followed Hyperlink 13" xfId="43372" hidden="1" xr:uid="{00000000-0005-0000-0000-00004A020000}"/>
    <cellStyle name="Followed Hyperlink 13" xfId="42743" hidden="1" xr:uid="{00000000-0005-0000-0000-00003E020000}"/>
    <cellStyle name="Followed Hyperlink 13" xfId="42010" hidden="1" xr:uid="{00000000-0005-0000-0000-000031020000}"/>
    <cellStyle name="Followed Hyperlink 13" xfId="40794" hidden="1" xr:uid="{00000000-0005-0000-0000-00003F020000}"/>
    <cellStyle name="Followed Hyperlink 13" xfId="35418" hidden="1" xr:uid="{00000000-0005-0000-0000-000033020000}"/>
    <cellStyle name="Followed Hyperlink 13" xfId="45130" hidden="1" xr:uid="{00000000-0005-0000-0000-000045020000}"/>
    <cellStyle name="Followed Hyperlink 13" xfId="30699" hidden="1" xr:uid="{00000000-0005-0000-0000-000035020000}"/>
    <cellStyle name="Followed Hyperlink 13" xfId="31748" hidden="1" xr:uid="{00000000-0005-0000-0000-00004A020000}"/>
    <cellStyle name="Followed Hyperlink 13" xfId="3711" hidden="1" xr:uid="{00000000-0005-0000-0000-00003E020000}"/>
    <cellStyle name="Followed Hyperlink 13" xfId="21056" hidden="1" xr:uid="{00000000-0005-0000-0000-00004B020000}"/>
    <cellStyle name="Followed Hyperlink 13" xfId="23799" hidden="1" xr:uid="{00000000-0005-0000-0000-000042020000}"/>
    <cellStyle name="Followed Hyperlink 13" xfId="23150" hidden="1" xr:uid="{00000000-0005-0000-0000-000036020000}"/>
    <cellStyle name="Followed Hyperlink 13" xfId="18554" hidden="1" xr:uid="{00000000-0005-0000-0000-00003A020000}"/>
    <cellStyle name="Followed Hyperlink 13" xfId="4536" hidden="1" xr:uid="{00000000-0005-0000-0000-000038020000}"/>
    <cellStyle name="Followed Hyperlink 13" xfId="4340" hidden="1" xr:uid="{00000000-0005-0000-0000-00004A020000}"/>
    <cellStyle name="Followed Hyperlink 13" xfId="14005" hidden="1" xr:uid="{00000000-0005-0000-0000-000043020000}"/>
    <cellStyle name="Followed Hyperlink 13" xfId="13356" hidden="1" xr:uid="{00000000-0005-0000-0000-000037020000}"/>
    <cellStyle name="Followed Hyperlink 13" xfId="4151" hidden="1" xr:uid="{00000000-0005-0000-0000-000045020000}"/>
    <cellStyle name="Followed Hyperlink 13" xfId="2739" hidden="1" xr:uid="{00000000-0005-0000-0000-000030020000}"/>
    <cellStyle name="Followed Hyperlink 13" xfId="7070" hidden="1" xr:uid="{00000000-0005-0000-0000-00003E020000}"/>
    <cellStyle name="Followed Hyperlink 13" xfId="6454" hidden="1" xr:uid="{00000000-0005-0000-0000-000034020000}"/>
    <cellStyle name="Followed Hyperlink 13" xfId="5830" hidden="1" xr:uid="{00000000-0005-0000-0000-000045020000}"/>
    <cellStyle name="Followed Hyperlink 13" xfId="660" hidden="1" xr:uid="{00000000-0005-0000-0000-000032020000}"/>
    <cellStyle name="Followed Hyperlink 13" xfId="29464" hidden="1" xr:uid="{00000000-0005-0000-0000-00003F020000}"/>
    <cellStyle name="Followed Hyperlink 13" xfId="14829" hidden="1" xr:uid="{00000000-0005-0000-0000-000034020000}"/>
    <cellStyle name="Followed Hyperlink 13" xfId="13041" hidden="1" xr:uid="{00000000-0005-0000-0000-000048020000}"/>
    <cellStyle name="Followed Hyperlink 13" xfId="8978" hidden="1" xr:uid="{00000000-0005-0000-0000-000043020000}"/>
    <cellStyle name="Followed Hyperlink 13" xfId="8551" hidden="1" xr:uid="{00000000-0005-0000-0000-000039020000}"/>
    <cellStyle name="Followed Hyperlink 13" xfId="2748" hidden="1" xr:uid="{00000000-0005-0000-0000-000048020000}"/>
    <cellStyle name="Followed Hyperlink 13" xfId="12732" hidden="1" xr:uid="{00000000-0005-0000-0000-00004A020000}"/>
    <cellStyle name="Followed Hyperlink 13" xfId="12119" hidden="1" xr:uid="{00000000-0005-0000-0000-00003F020000}"/>
    <cellStyle name="Followed Hyperlink 13" xfId="6404" hidden="1" xr:uid="{00000000-0005-0000-0000-000033020000}"/>
    <cellStyle name="Followed Hyperlink 13" xfId="10868" hidden="1" xr:uid="{00000000-0005-0000-0000-000045020000}"/>
    <cellStyle name="Followed Hyperlink 13" xfId="9395" hidden="1" xr:uid="{00000000-0005-0000-0000-00004B020000}"/>
    <cellStyle name="Followed Hyperlink 13" xfId="676" hidden="1" xr:uid="{00000000-0005-0000-0000-000033020000}"/>
    <cellStyle name="Followed Hyperlink 13" xfId="1833" hidden="1" xr:uid="{00000000-0005-0000-0000-000046020000}"/>
    <cellStyle name="Followed Hyperlink 13" xfId="33745" hidden="1" xr:uid="{00000000-0005-0000-0000-000048020000}"/>
    <cellStyle name="Followed Hyperlink 13" xfId="22647" hidden="1" xr:uid="{00000000-0005-0000-0000-00004A020000}"/>
    <cellStyle name="Followed Hyperlink 13" xfId="24890" hidden="1" xr:uid="{00000000-0005-0000-0000-00003A020000}"/>
    <cellStyle name="Followed Hyperlink 13" xfId="24232" hidden="1" xr:uid="{00000000-0005-0000-0000-00004B020000}"/>
    <cellStyle name="Followed Hyperlink 13" xfId="8048" hidden="1" xr:uid="{00000000-0005-0000-0000-000048020000}"/>
    <cellStyle name="Followed Hyperlink 13" xfId="24907" hidden="1" xr:uid="{00000000-0005-0000-0000-000039020000}"/>
    <cellStyle name="Followed Hyperlink 13" xfId="39060" hidden="1" xr:uid="{00000000-0005-0000-0000-000039020000}"/>
    <cellStyle name="Followed Hyperlink 13" xfId="38335" hidden="1" xr:uid="{00000000-0005-0000-0000-00004B020000}"/>
    <cellStyle name="Followed Hyperlink 13" xfId="37706" hidden="1" xr:uid="{00000000-0005-0000-0000-00003F020000}"/>
    <cellStyle name="Followed Hyperlink 13" xfId="43956" hidden="1" xr:uid="{00000000-0005-0000-0000-000033020000}"/>
    <cellStyle name="Followed Hyperlink 13" xfId="42544" hidden="1" xr:uid="{00000000-0005-0000-0000-000039020000}"/>
    <cellStyle name="Followed Hyperlink 13" xfId="41423" hidden="1" xr:uid="{00000000-0005-0000-0000-00004B020000}"/>
    <cellStyle name="Followed Hyperlink 13" xfId="40341" hidden="1" xr:uid="{00000000-0005-0000-0000-000036020000}"/>
    <cellStyle name="Followed Hyperlink 13" xfId="39682" hidden="1" xr:uid="{00000000-0005-0000-0000-000046020000}"/>
    <cellStyle name="Followed Hyperlink 13" xfId="30682" hidden="1" xr:uid="{00000000-0005-0000-0000-000036020000}"/>
    <cellStyle name="Followed Hyperlink 13" xfId="30919" hidden="1" xr:uid="{00000000-0005-0000-0000-00003B020000}"/>
    <cellStyle name="Followed Hyperlink 13" xfId="31558" hidden="1" xr:uid="{00000000-0005-0000-0000-000047020000}"/>
    <cellStyle name="Followed Hyperlink 13" xfId="33570" hidden="1" xr:uid="{00000000-0005-0000-0000-000031020000}"/>
    <cellStyle name="Followed Hyperlink 13" xfId="32999" hidden="1" xr:uid="{00000000-0005-0000-0000-000042020000}"/>
    <cellStyle name="Followed Hyperlink 13" xfId="32366" hidden="1" xr:uid="{00000000-0005-0000-0000-000037020000}"/>
    <cellStyle name="Followed Hyperlink 13" xfId="37253" hidden="1" xr:uid="{00000000-0005-0000-0000-000036020000}"/>
    <cellStyle name="Followed Hyperlink 13" xfId="25878" hidden="1" xr:uid="{00000000-0005-0000-0000-000048020000}"/>
    <cellStyle name="Followed Hyperlink 13" xfId="36083" hidden="1" xr:uid="{00000000-0005-0000-0000-00003E020000}"/>
    <cellStyle name="Followed Hyperlink 13" xfId="35225" hidden="1" xr:uid="{00000000-0005-0000-0000-000031020000}"/>
    <cellStyle name="Followed Hyperlink 13" xfId="34243" hidden="1" xr:uid="{00000000-0005-0000-0000-000039020000}"/>
    <cellStyle name="Followed Hyperlink 13" xfId="43780" hidden="1" xr:uid="{00000000-0005-0000-0000-000048020000}"/>
    <cellStyle name="Followed Hyperlink 13" xfId="44706" hidden="1" xr:uid="{00000000-0005-0000-0000-00003F020000}"/>
    <cellStyle name="Followed Hyperlink 13" xfId="20428" hidden="1" xr:uid="{00000000-0005-0000-0000-00003D020000}"/>
    <cellStyle name="Followed Hyperlink 13" xfId="26806" hidden="1" xr:uid="{00000000-0005-0000-0000-000035020000}"/>
    <cellStyle name="Followed Hyperlink 13" xfId="25546" hidden="1" xr:uid="{00000000-0005-0000-0000-000045020000}"/>
    <cellStyle name="Followed Hyperlink 13" xfId="21402" hidden="1" xr:uid="{00000000-0005-0000-0000-000034020000}"/>
    <cellStyle name="Followed Hyperlink 13" xfId="2611" hidden="1" xr:uid="{00000000-0005-0000-0000-000048020000}"/>
    <cellStyle name="Followed Hyperlink 13" xfId="8766" hidden="1" xr:uid="{00000000-0005-0000-0000-00003F020000}"/>
    <cellStyle name="Followed Hyperlink 13" xfId="8330" hidden="1" xr:uid="{00000000-0005-0000-0000-000035020000}"/>
    <cellStyle name="Followed Hyperlink 13" xfId="7509" hidden="1" xr:uid="{00000000-0005-0000-0000-000047020000}"/>
    <cellStyle name="Followed Hyperlink 13" xfId="12748" hidden="1" xr:uid="{00000000-0005-0000-0000-00004B020000}"/>
    <cellStyle name="Followed Hyperlink 13" xfId="12315" hidden="1" xr:uid="{00000000-0005-0000-0000-000042020000}"/>
    <cellStyle name="Followed Hyperlink 13" xfId="11253" hidden="1" xr:uid="{00000000-0005-0000-0000-000038020000}"/>
    <cellStyle name="Followed Hyperlink 13" xfId="10007" hidden="1" xr:uid="{00000000-0005-0000-0000-000037020000}"/>
    <cellStyle name="Followed Hyperlink 13" xfId="13989" hidden="1" xr:uid="{00000000-0005-0000-0000-000042020000}"/>
    <cellStyle name="Followed Hyperlink 13" xfId="677" hidden="1" xr:uid="{00000000-0005-0000-0000-000031020000}"/>
    <cellStyle name="Followed Hyperlink 13" xfId="2056" hidden="1" xr:uid="{00000000-0005-0000-0000-000049020000}"/>
    <cellStyle name="Followed Hyperlink 13" xfId="3923" hidden="1" xr:uid="{00000000-0005-0000-0000-000042020000}"/>
    <cellStyle name="Followed Hyperlink 13" xfId="3512" hidden="1" xr:uid="{00000000-0005-0000-0000-000039020000}"/>
    <cellStyle name="Followed Hyperlink 13" xfId="2055" hidden="1" xr:uid="{00000000-0005-0000-0000-00004B020000}"/>
    <cellStyle name="Followed Hyperlink 13" xfId="7086" hidden="1" xr:uid="{00000000-0005-0000-0000-00003F020000}"/>
    <cellStyle name="Followed Hyperlink 13" xfId="6633" hidden="1" xr:uid="{00000000-0005-0000-0000-000036020000}"/>
    <cellStyle name="Followed Hyperlink 13" xfId="6036" hidden="1" xr:uid="{00000000-0005-0000-0000-000049020000}"/>
    <cellStyle name="Followed Hyperlink 13" xfId="5406" hidden="1" xr:uid="{00000000-0005-0000-0000-00003F020000}"/>
    <cellStyle name="Followed Hyperlink 13" xfId="4953" hidden="1" xr:uid="{00000000-0005-0000-0000-000036020000}"/>
    <cellStyle name="Followed Hyperlink 13" xfId="4357" hidden="1" xr:uid="{00000000-0005-0000-0000-000049020000}"/>
    <cellStyle name="Followed Hyperlink 13" xfId="13199" hidden="1" xr:uid="{00000000-0005-0000-0000-000044020000}"/>
    <cellStyle name="Followed Hyperlink 13" xfId="24685" hidden="1" xr:uid="{00000000-0005-0000-0000-000037020000}"/>
    <cellStyle name="Followed Hyperlink 13" xfId="27454" hidden="1" xr:uid="{00000000-0005-0000-0000-000043020000}"/>
    <cellStyle name="Followed Hyperlink 13" xfId="26399" hidden="1" xr:uid="{00000000-0005-0000-0000-000038020000}"/>
    <cellStyle name="Followed Hyperlink 13" xfId="31542" hidden="1" xr:uid="{00000000-0005-0000-0000-000046020000}"/>
    <cellStyle name="Followed Hyperlink 13" xfId="28466" hidden="1" xr:uid="{00000000-0005-0000-0000-000032020000}"/>
    <cellStyle name="Followed Hyperlink 13" xfId="32587" hidden="1" xr:uid="{00000000-0005-0000-0000-00003B020000}"/>
    <cellStyle name="Followed Hyperlink 13" xfId="28500" hidden="1" xr:uid="{00000000-0005-0000-0000-000032020000}"/>
    <cellStyle name="Followed Hyperlink 13" xfId="32121" hidden="1" xr:uid="{00000000-0005-0000-0000-000033020000}"/>
    <cellStyle name="Followed Hyperlink 13" xfId="36100" hidden="1" xr:uid="{00000000-0005-0000-0000-00003D020000}"/>
    <cellStyle name="Followed Hyperlink 13" xfId="30453" hidden="1" xr:uid="{00000000-0005-0000-0000-000033020000}"/>
    <cellStyle name="Followed Hyperlink 13" xfId="34865" hidden="1" xr:uid="{00000000-0005-0000-0000-000046020000}"/>
    <cellStyle name="Followed Hyperlink 13" xfId="34459" hidden="1" xr:uid="{00000000-0005-0000-0000-00003D020000}"/>
    <cellStyle name="Followed Hyperlink 13" xfId="38130" hidden="1" xr:uid="{00000000-0005-0000-0000-000045020000}"/>
    <cellStyle name="Followed Hyperlink 13" xfId="44690" hidden="1" xr:uid="{00000000-0005-0000-0000-00003E020000}"/>
    <cellStyle name="Followed Hyperlink 13" xfId="41701" hidden="1" xr:uid="{00000000-0005-0000-0000-000048020000}"/>
    <cellStyle name="Followed Hyperlink 13" xfId="42759" hidden="1" xr:uid="{00000000-0005-0000-0000-00003F020000}"/>
    <cellStyle name="Followed Hyperlink 13" xfId="42323" hidden="1" xr:uid="{00000000-0005-0000-0000-000035020000}"/>
    <cellStyle name="Followed Hyperlink 13" xfId="41217" hidden="1" xr:uid="{00000000-0005-0000-0000-000047020000}"/>
    <cellStyle name="Followed Hyperlink 13" xfId="40778" hidden="1" xr:uid="{00000000-0005-0000-0000-00003E020000}"/>
    <cellStyle name="Followed Hyperlink 13" xfId="40358" hidden="1" xr:uid="{00000000-0005-0000-0000-000035020000}"/>
    <cellStyle name="Followed Hyperlink 13" xfId="38839" hidden="1" xr:uid="{00000000-0005-0000-0000-000035020000}"/>
    <cellStyle name="Followed Hyperlink 13" xfId="38129" hidden="1" xr:uid="{00000000-0005-0000-0000-000047020000}"/>
    <cellStyle name="Followed Hyperlink 13" xfId="37707" hidden="1" xr:uid="{00000000-0005-0000-0000-00003D020000}"/>
    <cellStyle name="Followed Hyperlink 13" xfId="16434" hidden="1" xr:uid="{00000000-0005-0000-0000-000032020000}"/>
    <cellStyle name="Followed Hyperlink 13" xfId="25735" hidden="1" xr:uid="{00000000-0005-0000-0000-00004A020000}"/>
    <cellStyle name="Followed Hyperlink 13" xfId="29027" hidden="1" xr:uid="{00000000-0005-0000-0000-000037020000}"/>
    <cellStyle name="Followed Hyperlink 13" xfId="1638" hidden="1" xr:uid="{00000000-0005-0000-0000-000043020000}"/>
    <cellStyle name="Followed Hyperlink 13" xfId="4134" hidden="1" xr:uid="{00000000-0005-0000-0000-000046020000}"/>
    <cellStyle name="Followed Hyperlink 13" xfId="3274" hidden="1" xr:uid="{00000000-0005-0000-0000-000036020000}"/>
    <cellStyle name="Followed Hyperlink 13" xfId="2039" hidden="1" xr:uid="{00000000-0005-0000-0000-00004A020000}"/>
    <cellStyle name="Followed Hyperlink 13" xfId="6501" hidden="1" xr:uid="{00000000-0005-0000-0000-000040020000}"/>
    <cellStyle name="Followed Hyperlink 13" xfId="2545" hidden="1" xr:uid="{00000000-0005-0000-0000-000030020000}"/>
    <cellStyle name="Followed Hyperlink 13" xfId="4812" hidden="1" xr:uid="{00000000-0005-0000-0000-000044020000}"/>
    <cellStyle name="Followed Hyperlink 13" xfId="4774" hidden="1" xr:uid="{00000000-0005-0000-0000-000034020000}"/>
    <cellStyle name="Followed Hyperlink 13" xfId="8134" hidden="1" xr:uid="{00000000-0005-0000-0000-000034020000}"/>
    <cellStyle name="Followed Hyperlink 13" xfId="13266" hidden="1" xr:uid="{00000000-0005-0000-0000-00003C020000}"/>
    <cellStyle name="Followed Hyperlink 13" xfId="13161" hidden="1" xr:uid="{00000000-0005-0000-0000-000034020000}"/>
    <cellStyle name="Followed Hyperlink 13" xfId="4689" hidden="1" xr:uid="{00000000-0005-0000-0000-000048020000}"/>
    <cellStyle name="Followed Hyperlink 13" xfId="11534" hidden="1" xr:uid="{00000000-0005-0000-0000-000040020000}"/>
    <cellStyle name="Followed Hyperlink 13" xfId="11073" hidden="1" xr:uid="{00000000-0005-0000-0000-00004B020000}"/>
    <cellStyle name="Followed Hyperlink 13" xfId="10656" hidden="1" xr:uid="{00000000-0005-0000-0000-000043020000}"/>
    <cellStyle name="Followed Hyperlink 13" xfId="10228" hidden="1" xr:uid="{00000000-0005-0000-0000-00003B020000}"/>
    <cellStyle name="Followed Hyperlink 13" xfId="8750" hidden="1" xr:uid="{00000000-0005-0000-0000-00003E020000}"/>
    <cellStyle name="Followed Hyperlink 13" xfId="8313" hidden="1" xr:uid="{00000000-0005-0000-0000-000036020000}"/>
    <cellStyle name="Followed Hyperlink 13" xfId="7716" hidden="1" xr:uid="{00000000-0005-0000-0000-000049020000}"/>
    <cellStyle name="Followed Hyperlink 13" xfId="26657" hidden="1" xr:uid="{00000000-0005-0000-0000-000040020000}"/>
    <cellStyle name="Followed Hyperlink 13" xfId="29871" hidden="1" xr:uid="{00000000-0005-0000-0000-000046020000}"/>
    <cellStyle name="Followed Hyperlink 13" xfId="29465" hidden="1" xr:uid="{00000000-0005-0000-0000-00003D020000}"/>
    <cellStyle name="Followed Hyperlink 13" xfId="43863" hidden="1" xr:uid="{00000000-0005-0000-0000-000038020000}"/>
    <cellStyle name="Followed Hyperlink 13" xfId="43808" hidden="1" xr:uid="{00000000-0005-0000-0000-000030020000}"/>
    <cellStyle name="Followed Hyperlink 13" xfId="42232" hidden="1" xr:uid="{00000000-0005-0000-0000-00003C020000}"/>
    <cellStyle name="Followed Hyperlink 13" xfId="42127" hidden="1" xr:uid="{00000000-0005-0000-0000-000034020000}"/>
    <cellStyle name="Followed Hyperlink 13" xfId="40084" hidden="1" xr:uid="{00000000-0005-0000-0000-000038020000}"/>
    <cellStyle name="Followed Hyperlink 13" xfId="33769" hidden="1" xr:uid="{00000000-0005-0000-0000-000030020000}"/>
    <cellStyle name="Followed Hyperlink 13" xfId="38748" hidden="1" xr:uid="{00000000-0005-0000-0000-00003C020000}"/>
    <cellStyle name="Followed Hyperlink 13" xfId="38643" hidden="1" xr:uid="{00000000-0005-0000-0000-000034020000}"/>
    <cellStyle name="Followed Hyperlink 13" xfId="37121" hidden="1" xr:uid="{00000000-0005-0000-0000-000040020000}"/>
    <cellStyle name="Followed Hyperlink 13" xfId="30445" hidden="1" xr:uid="{00000000-0005-0000-0000-000030020000}"/>
    <cellStyle name="Followed Hyperlink 13" xfId="35505" hidden="1" xr:uid="{00000000-0005-0000-0000-000044020000}"/>
    <cellStyle name="Followed Hyperlink 13" xfId="35572" hidden="1" xr:uid="{00000000-0005-0000-0000-00003C020000}"/>
    <cellStyle name="Followed Hyperlink 13" xfId="35467" hidden="1" xr:uid="{00000000-0005-0000-0000-000034020000}"/>
    <cellStyle name="Followed Hyperlink 13" xfId="28354" hidden="1" xr:uid="{00000000-0005-0000-0000-000048020000}"/>
    <cellStyle name="Followed Hyperlink 13" xfId="33873" hidden="1" xr:uid="{00000000-0005-0000-0000-000040020000}"/>
    <cellStyle name="Followed Hyperlink 13" xfId="33612" hidden="1" xr:uid="{00000000-0005-0000-0000-000038020000}"/>
    <cellStyle name="Followed Hyperlink 13" xfId="32209" hidden="1" xr:uid="{00000000-0005-0000-0000-000044020000}"/>
    <cellStyle name="Followed Hyperlink 13" xfId="30550" hidden="1" xr:uid="{00000000-0005-0000-0000-000040020000}"/>
    <cellStyle name="Followed Hyperlink 13" xfId="30273" hidden="1" xr:uid="{00000000-0005-0000-0000-000038020000}"/>
    <cellStyle name="Followed Hyperlink 13" xfId="26062" hidden="1" xr:uid="{00000000-0005-0000-0000-000030020000}"/>
    <cellStyle name="Followed Hyperlink 13" xfId="14406" hidden="1" xr:uid="{00000000-0005-0000-0000-00004A020000}"/>
    <cellStyle name="Followed Hyperlink 13" xfId="14422" hidden="1" xr:uid="{00000000-0005-0000-0000-00004B020000}"/>
    <cellStyle name="Followed Hyperlink 13" xfId="6395" hidden="1" xr:uid="{00000000-0005-0000-0000-000032020000}"/>
    <cellStyle name="Followed Hyperlink 13" xfId="9762" hidden="1" xr:uid="{00000000-0005-0000-0000-000033020000}"/>
    <cellStyle name="Followed Hyperlink 13" xfId="15025" hidden="1" xr:uid="{00000000-0005-0000-0000-000035020000}"/>
    <cellStyle name="Followed Hyperlink 13" xfId="15008" hidden="1" xr:uid="{00000000-0005-0000-0000-000036020000}"/>
    <cellStyle name="Followed Hyperlink 13" xfId="14602" hidden="1" xr:uid="{00000000-0005-0000-0000-000038020000}"/>
    <cellStyle name="Followed Hyperlink 13" xfId="15246" hidden="1" xr:uid="{00000000-0005-0000-0000-000039020000}"/>
    <cellStyle name="Followed Hyperlink 13" xfId="15229" hidden="1" xr:uid="{00000000-0005-0000-0000-00003A020000}"/>
    <cellStyle name="Followed Hyperlink 13" xfId="15245" hidden="1" xr:uid="{00000000-0005-0000-0000-00003B020000}"/>
    <cellStyle name="Followed Hyperlink 13" xfId="15462" hidden="1" xr:uid="{00000000-0005-0000-0000-00003D020000}"/>
    <cellStyle name="Followed Hyperlink 13" xfId="15461" hidden="1" xr:uid="{00000000-0005-0000-0000-00003F020000}"/>
    <cellStyle name="Followed Hyperlink 13" xfId="15674" hidden="1" xr:uid="{00000000-0005-0000-0000-000041020000}"/>
    <cellStyle name="Followed Hyperlink 13" xfId="15657" hidden="1" xr:uid="{00000000-0005-0000-0000-000042020000}"/>
    <cellStyle name="Followed Hyperlink 13" xfId="15885" hidden="1" xr:uid="{00000000-0005-0000-0000-000045020000}"/>
    <cellStyle name="Followed Hyperlink 13" xfId="15868" hidden="1" xr:uid="{00000000-0005-0000-0000-000046020000}"/>
    <cellStyle name="Followed Hyperlink 13" xfId="16091" hidden="1" xr:uid="{00000000-0005-0000-0000-000049020000}"/>
    <cellStyle name="Followed Hyperlink 13" xfId="16074" hidden="1" xr:uid="{00000000-0005-0000-0000-00004A020000}"/>
    <cellStyle name="Followed Hyperlink 13" xfId="16090" hidden="1" xr:uid="{00000000-0005-0000-0000-00004B020000}"/>
    <cellStyle name="Followed Hyperlink 13" xfId="9754" hidden="1" xr:uid="{00000000-0005-0000-0000-000030020000}"/>
    <cellStyle name="Followed Hyperlink 13" xfId="16228" hidden="1" xr:uid="{00000000-0005-0000-0000-000031020000}"/>
    <cellStyle name="Followed Hyperlink 13" xfId="11438" hidden="1" xr:uid="{00000000-0005-0000-0000-000033020000}"/>
    <cellStyle name="Followed Hyperlink 13" xfId="16488" hidden="1" xr:uid="{00000000-0005-0000-0000-000034020000}"/>
    <cellStyle name="Followed Hyperlink 13" xfId="16684" hidden="1" xr:uid="{00000000-0005-0000-0000-000035020000}"/>
    <cellStyle name="Followed Hyperlink 13" xfId="16683" hidden="1" xr:uid="{00000000-0005-0000-0000-000037020000}"/>
    <cellStyle name="Followed Hyperlink 13" xfId="16905" hidden="1" xr:uid="{00000000-0005-0000-0000-000039020000}"/>
    <cellStyle name="Followed Hyperlink 13" xfId="16888" hidden="1" xr:uid="{00000000-0005-0000-0000-00003A020000}"/>
    <cellStyle name="Followed Hyperlink 13" xfId="17104" hidden="1" xr:uid="{00000000-0005-0000-0000-00003E020000}"/>
    <cellStyle name="Followed Hyperlink 13" xfId="17120" hidden="1" xr:uid="{00000000-0005-0000-0000-00003F020000}"/>
    <cellStyle name="Followed Hyperlink 13" xfId="16535" hidden="1" xr:uid="{00000000-0005-0000-0000-000040020000}"/>
    <cellStyle name="Followed Hyperlink 13" xfId="17316" hidden="1" xr:uid="{00000000-0005-0000-0000-000042020000}"/>
    <cellStyle name="Followed Hyperlink 13" xfId="17332" hidden="1" xr:uid="{00000000-0005-0000-0000-000043020000}"/>
    <cellStyle name="Followed Hyperlink 13" xfId="17544" hidden="1" xr:uid="{00000000-0005-0000-0000-000045020000}"/>
    <cellStyle name="Followed Hyperlink 13" xfId="17527" hidden="1" xr:uid="{00000000-0005-0000-0000-000046020000}"/>
    <cellStyle name="Followed Hyperlink 13" xfId="17543" hidden="1" xr:uid="{00000000-0005-0000-0000-000047020000}"/>
    <cellStyle name="Followed Hyperlink 13" xfId="17750" hidden="1" xr:uid="{00000000-0005-0000-0000-000049020000}"/>
    <cellStyle name="Followed Hyperlink 13" xfId="17733" hidden="1" xr:uid="{00000000-0005-0000-0000-00004A020000}"/>
    <cellStyle name="Followed Hyperlink 13" xfId="11324" hidden="1" xr:uid="{00000000-0005-0000-0000-000030020000}"/>
    <cellStyle name="Followed Hyperlink 13" xfId="14661" hidden="1" xr:uid="{00000000-0005-0000-0000-000031020000}"/>
    <cellStyle name="Followed Hyperlink 13" xfId="18154" hidden="1" xr:uid="{00000000-0005-0000-0000-000034020000}"/>
    <cellStyle name="Followed Hyperlink 13" xfId="18350" hidden="1" xr:uid="{00000000-0005-0000-0000-000035020000}"/>
    <cellStyle name="Followed Hyperlink 13" xfId="18333" hidden="1" xr:uid="{00000000-0005-0000-0000-000036020000}"/>
    <cellStyle name="Followed Hyperlink 13" xfId="14634" hidden="1" xr:uid="{00000000-0005-0000-0000-000038020000}"/>
    <cellStyle name="Followed Hyperlink 13" xfId="18571" hidden="1" xr:uid="{00000000-0005-0000-0000-000039020000}"/>
    <cellStyle name="Followed Hyperlink 13" xfId="18787" hidden="1" xr:uid="{00000000-0005-0000-0000-00003D020000}"/>
    <cellStyle name="Followed Hyperlink 13" xfId="18770" hidden="1" xr:uid="{00000000-0005-0000-0000-00003E020000}"/>
    <cellStyle name="Followed Hyperlink 13" xfId="18786" hidden="1" xr:uid="{00000000-0005-0000-0000-00003F020000}"/>
    <cellStyle name="Followed Hyperlink 13" xfId="18201" hidden="1" xr:uid="{00000000-0005-0000-0000-000040020000}"/>
    <cellStyle name="Followed Hyperlink 13" xfId="18999" hidden="1" xr:uid="{00000000-0005-0000-0000-000041020000}"/>
    <cellStyle name="Followed Hyperlink 13" xfId="18982" hidden="1" xr:uid="{00000000-0005-0000-0000-000042020000}"/>
    <cellStyle name="Followed Hyperlink 13" xfId="19210" hidden="1" xr:uid="{00000000-0005-0000-0000-000045020000}"/>
    <cellStyle name="Followed Hyperlink 13" xfId="19209" hidden="1" xr:uid="{00000000-0005-0000-0000-000047020000}"/>
    <cellStyle name="Followed Hyperlink 13" xfId="11414" hidden="1" xr:uid="{00000000-0005-0000-0000-000048020000}"/>
    <cellStyle name="Followed Hyperlink 13" xfId="19416" hidden="1" xr:uid="{00000000-0005-0000-0000-000049020000}"/>
    <cellStyle name="Followed Hyperlink 13" xfId="19399" hidden="1" xr:uid="{00000000-0005-0000-0000-00004A020000}"/>
    <cellStyle name="Followed Hyperlink 13" xfId="19415" hidden="1" xr:uid="{00000000-0005-0000-0000-00004B020000}"/>
    <cellStyle name="Followed Hyperlink 13" xfId="14771" hidden="1" xr:uid="{00000000-0005-0000-0000-000032020000}"/>
    <cellStyle name="Followed Hyperlink 13" xfId="19795" hidden="1" xr:uid="{00000000-0005-0000-0000-000034020000}"/>
    <cellStyle name="Followed Hyperlink 13" xfId="19974" hidden="1" xr:uid="{00000000-0005-0000-0000-000036020000}"/>
    <cellStyle name="Followed Hyperlink 13" xfId="19990" hidden="1" xr:uid="{00000000-0005-0000-0000-000037020000}"/>
    <cellStyle name="Followed Hyperlink 13" xfId="20212" hidden="1" xr:uid="{00000000-0005-0000-0000-000039020000}"/>
    <cellStyle name="Followed Hyperlink 13" xfId="20195" hidden="1" xr:uid="{00000000-0005-0000-0000-00003A020000}"/>
    <cellStyle name="Followed Hyperlink 13" xfId="20211" hidden="1" xr:uid="{00000000-0005-0000-0000-00003B020000}"/>
    <cellStyle name="Followed Hyperlink 13" xfId="20411" hidden="1" xr:uid="{00000000-0005-0000-0000-00003E020000}"/>
    <cellStyle name="Followed Hyperlink 13" xfId="20427" hidden="1" xr:uid="{00000000-0005-0000-0000-00003F020000}"/>
    <cellStyle name="Followed Hyperlink 13" xfId="20640" hidden="1" xr:uid="{00000000-0005-0000-0000-000041020000}"/>
    <cellStyle name="Followed Hyperlink 13" xfId="20623" hidden="1" xr:uid="{00000000-0005-0000-0000-000042020000}"/>
    <cellStyle name="Followed Hyperlink 13" xfId="19833" hidden="1" xr:uid="{00000000-0005-0000-0000-000044020000}"/>
    <cellStyle name="Followed Hyperlink 13" xfId="20851" hidden="1" xr:uid="{00000000-0005-0000-0000-000045020000}"/>
    <cellStyle name="Followed Hyperlink 13" xfId="20834" hidden="1" xr:uid="{00000000-0005-0000-0000-000046020000}"/>
    <cellStyle name="Followed Hyperlink 13" xfId="20850" hidden="1" xr:uid="{00000000-0005-0000-0000-000047020000}"/>
    <cellStyle name="Followed Hyperlink 13" xfId="14758" hidden="1" xr:uid="{00000000-0005-0000-0000-000048020000}"/>
    <cellStyle name="Followed Hyperlink 13" xfId="16288" hidden="1" xr:uid="{00000000-0005-0000-0000-000030020000}"/>
    <cellStyle name="Followed Hyperlink 13" xfId="21194" hidden="1" xr:uid="{00000000-0005-0000-0000-000031020000}"/>
    <cellStyle name="Followed Hyperlink 13" xfId="16432" hidden="1" xr:uid="{00000000-0005-0000-0000-000032020000}"/>
    <cellStyle name="Followed Hyperlink 13" xfId="18079" hidden="1" xr:uid="{00000000-0005-0000-0000-000033020000}"/>
    <cellStyle name="Followed Hyperlink 13" xfId="21597" hidden="1" xr:uid="{00000000-0005-0000-0000-000037020000}"/>
    <cellStyle name="Followed Hyperlink 13" xfId="21236" hidden="1" xr:uid="{00000000-0005-0000-0000-000038020000}"/>
    <cellStyle name="Followed Hyperlink 13" xfId="21802" hidden="1" xr:uid="{00000000-0005-0000-0000-00003A020000}"/>
    <cellStyle name="Followed Hyperlink 13" xfId="21818" hidden="1" xr:uid="{00000000-0005-0000-0000-00003B020000}"/>
    <cellStyle name="Followed Hyperlink 13" xfId="21507" hidden="1" xr:uid="{00000000-0005-0000-0000-00003C020000}"/>
    <cellStyle name="Followed Hyperlink 13" xfId="22035" hidden="1" xr:uid="{00000000-0005-0000-0000-00003D020000}"/>
    <cellStyle name="Followed Hyperlink 13" xfId="22034" hidden="1" xr:uid="{00000000-0005-0000-0000-00003F020000}"/>
    <cellStyle name="Followed Hyperlink 13" xfId="21449" hidden="1" xr:uid="{00000000-0005-0000-0000-000040020000}"/>
    <cellStyle name="Followed Hyperlink 13" xfId="22247" hidden="1" xr:uid="{00000000-0005-0000-0000-000041020000}"/>
    <cellStyle name="Followed Hyperlink 13" xfId="22230" hidden="1" xr:uid="{00000000-0005-0000-0000-000042020000}"/>
    <cellStyle name="Followed Hyperlink 13" xfId="22246" hidden="1" xr:uid="{00000000-0005-0000-0000-000043020000}"/>
    <cellStyle name="Followed Hyperlink 13" xfId="22457" hidden="1" xr:uid="{00000000-0005-0000-0000-000047020000}"/>
    <cellStyle name="Followed Hyperlink 13" xfId="22664" hidden="1" xr:uid="{00000000-0005-0000-0000-000049020000}"/>
    <cellStyle name="Followed Hyperlink 13" xfId="16379" hidden="1" xr:uid="{00000000-0005-0000-0000-000030020000}"/>
    <cellStyle name="Followed Hyperlink 13" xfId="22801" hidden="1" xr:uid="{00000000-0005-0000-0000-000031020000}"/>
    <cellStyle name="Followed Hyperlink 13" xfId="16413" hidden="1" xr:uid="{00000000-0005-0000-0000-000032020000}"/>
    <cellStyle name="Followed Hyperlink 13" xfId="22971" hidden="1" xr:uid="{00000000-0005-0000-0000-000034020000}"/>
    <cellStyle name="Followed Hyperlink 13" xfId="23167" hidden="1" xr:uid="{00000000-0005-0000-0000-000035020000}"/>
    <cellStyle name="Followed Hyperlink 13" xfId="22441" hidden="1" xr:uid="{00000000-0005-0000-0000-000046020000}"/>
    <cellStyle name="Followed Hyperlink 13" xfId="21040" hidden="1" xr:uid="{00000000-0005-0000-0000-00004A020000}"/>
    <cellStyle name="Followed Hyperlink 13" xfId="18003" hidden="1" xr:uid="{00000000-0005-0000-0000-000033020000}"/>
    <cellStyle name="Followed Hyperlink 13" xfId="18349" hidden="1" xr:uid="{00000000-0005-0000-0000-000037020000}"/>
    <cellStyle name="Followed Hyperlink 13" xfId="16593" hidden="1" xr:uid="{00000000-0005-0000-0000-00003C020000}"/>
    <cellStyle name="Followed Hyperlink 13" xfId="14876" hidden="1" xr:uid="{00000000-0005-0000-0000-000040020000}"/>
    <cellStyle name="Followed Hyperlink 13" xfId="32276" hidden="1" xr:uid="{00000000-0005-0000-0000-00003C020000}"/>
    <cellStyle name="Followed Hyperlink 13" xfId="42165" hidden="1" xr:uid="{00000000-0005-0000-0000-000044020000}"/>
    <cellStyle name="Followed Hyperlink 13" xfId="14217" hidden="1" xr:uid="{00000000-0005-0000-0000-000045020000}"/>
    <cellStyle name="Followed Hyperlink 13" xfId="39698" hidden="1" xr:uid="{00000000-0005-0000-0000-000047020000}"/>
    <cellStyle name="Followed Hyperlink 13" xfId="33227" hidden="1" xr:uid="{00000000-0005-0000-0000-000045020000}"/>
    <cellStyle name="Followed Hyperlink 13" xfId="841" hidden="1" xr:uid="{00000000-0005-0000-0000-000040020000}"/>
    <cellStyle name="Followed Hyperlink 13" xfId="4879" hidden="1" xr:uid="{00000000-0005-0000-0000-00003C020000}"/>
    <cellStyle name="Followed Hyperlink 13" xfId="41007" hidden="1" xr:uid="{00000000-0005-0000-0000-000041020000}"/>
    <cellStyle name="Followed Hyperlink 13" xfId="10212" hidden="1" xr:uid="{00000000-0005-0000-0000-00003A020000}"/>
    <cellStyle name="Followed Hyperlink 13" xfId="3511" hidden="1" xr:uid="{00000000-0005-0000-0000-00003B020000}"/>
    <cellStyle name="Followed Hyperlink 13" xfId="19842" hidden="1" xr:uid="{00000000-0005-0000-0000-000040020000}"/>
    <cellStyle name="Followed Hyperlink 13" xfId="18259" hidden="1" xr:uid="{00000000-0005-0000-0000-00003C020000}"/>
    <cellStyle name="Followed Hyperlink 13" xfId="9726" hidden="1" xr:uid="{00000000-0005-0000-0000-000048020000}"/>
    <cellStyle name="Followed Hyperlink 13" xfId="16270" hidden="1" xr:uid="{00000000-0005-0000-0000-000038020000}"/>
    <cellStyle name="Followed Hyperlink 13" xfId="14867" hidden="1" xr:uid="{00000000-0005-0000-0000-000044020000}"/>
    <cellStyle name="Followed Hyperlink 13" xfId="29888" hidden="1" xr:uid="{00000000-0005-0000-0000-000045020000}"/>
    <cellStyle name="Followed Hyperlink 13" xfId="28400" hidden="1" xr:uid="{00000000-0005-0000-0000-000048020000}"/>
    <cellStyle name="Followed Hyperlink 13" xfId="30094" hidden="1" xr:uid="{00000000-0005-0000-0000-000049020000}"/>
    <cellStyle name="Followed Hyperlink 13" xfId="30077" hidden="1" xr:uid="{00000000-0005-0000-0000-00004A020000}"/>
    <cellStyle name="Followed Hyperlink 13" xfId="28870" hidden="1" xr:uid="{00000000-0005-0000-0000-000044020000}"/>
    <cellStyle name="Followed Hyperlink 13" xfId="29660" hidden="1" xr:uid="{00000000-0005-0000-0000-000042020000}"/>
    <cellStyle name="Followed Hyperlink 13" xfId="28879" hidden="1" xr:uid="{00000000-0005-0000-0000-000040020000}"/>
    <cellStyle name="Followed Hyperlink 13" xfId="29448" hidden="1" xr:uid="{00000000-0005-0000-0000-00003E020000}"/>
    <cellStyle name="Followed Hyperlink 13" xfId="29676" hidden="1" xr:uid="{00000000-0005-0000-0000-000043020000}"/>
    <cellStyle name="Followed Hyperlink 13" xfId="29887" hidden="1" xr:uid="{00000000-0005-0000-0000-000047020000}"/>
    <cellStyle name="Followed Hyperlink 13" xfId="29677" hidden="1" xr:uid="{00000000-0005-0000-0000-000041020000}"/>
    <cellStyle name="Followed Hyperlink 13" xfId="7895" hidden="1" xr:uid="{00000000-0005-0000-0000-000038020000}"/>
    <cellStyle name="Followed Hyperlink 13" xfId="11487" hidden="1" xr:uid="{00000000-0005-0000-0000-000034020000}"/>
    <cellStyle name="Followed Hyperlink 13" xfId="5174" hidden="1" xr:uid="{00000000-0005-0000-0000-00003A020000}"/>
    <cellStyle name="Followed Hyperlink 13" xfId="5190" hidden="1" xr:uid="{00000000-0005-0000-0000-00003B020000}"/>
    <cellStyle name="Followed Hyperlink 13" xfId="5407" hidden="1" xr:uid="{00000000-0005-0000-0000-00003D020000}"/>
    <cellStyle name="Followed Hyperlink 13" xfId="4821" hidden="1" xr:uid="{00000000-0005-0000-0000-000040020000}"/>
    <cellStyle name="Followed Hyperlink 13" xfId="5619" hidden="1" xr:uid="{00000000-0005-0000-0000-000041020000}"/>
    <cellStyle name="Followed Hyperlink 13" xfId="5602" hidden="1" xr:uid="{00000000-0005-0000-0000-000042020000}"/>
    <cellStyle name="Followed Hyperlink 13" xfId="5618" hidden="1" xr:uid="{00000000-0005-0000-0000-000043020000}"/>
    <cellStyle name="Followed Hyperlink 13" xfId="5829" hidden="1" xr:uid="{00000000-0005-0000-0000-000047020000}"/>
    <cellStyle name="Followed Hyperlink 13" xfId="2437" hidden="1" xr:uid="{00000000-0005-0000-0000-000048020000}"/>
    <cellStyle name="Followed Hyperlink 13" xfId="6019" hidden="1" xr:uid="{00000000-0005-0000-0000-00004A020000}"/>
    <cellStyle name="Followed Hyperlink 13" xfId="6035" hidden="1" xr:uid="{00000000-0005-0000-0000-00004B020000}"/>
    <cellStyle name="Followed Hyperlink 13" xfId="6173" hidden="1" xr:uid="{00000000-0005-0000-0000-000031020000}"/>
    <cellStyle name="Followed Hyperlink 13" xfId="2761" hidden="1" xr:uid="{00000000-0005-0000-0000-000032020000}"/>
    <cellStyle name="Followed Hyperlink 13" xfId="2454" hidden="1" xr:uid="{00000000-0005-0000-0000-000033020000}"/>
    <cellStyle name="Followed Hyperlink 13" xfId="6650" hidden="1" xr:uid="{00000000-0005-0000-0000-000035020000}"/>
    <cellStyle name="Followed Hyperlink 13" xfId="6649" hidden="1" xr:uid="{00000000-0005-0000-0000-000037020000}"/>
    <cellStyle name="Followed Hyperlink 13" xfId="6871" hidden="1" xr:uid="{00000000-0005-0000-0000-000039020000}"/>
    <cellStyle name="Followed Hyperlink 13" xfId="6854" hidden="1" xr:uid="{00000000-0005-0000-0000-00003A020000}"/>
    <cellStyle name="Followed Hyperlink 13" xfId="6870" hidden="1" xr:uid="{00000000-0005-0000-0000-00003B020000}"/>
    <cellStyle name="Followed Hyperlink 13" xfId="6559" hidden="1" xr:uid="{00000000-0005-0000-0000-00003C020000}"/>
    <cellStyle name="Followed Hyperlink 13" xfId="7087" hidden="1" xr:uid="{00000000-0005-0000-0000-00003D020000}"/>
    <cellStyle name="Followed Hyperlink 13" xfId="7299" hidden="1" xr:uid="{00000000-0005-0000-0000-000041020000}"/>
    <cellStyle name="Followed Hyperlink 13" xfId="7298" hidden="1" xr:uid="{00000000-0005-0000-0000-000043020000}"/>
    <cellStyle name="Followed Hyperlink 13" xfId="6492" hidden="1" xr:uid="{00000000-0005-0000-0000-000044020000}"/>
    <cellStyle name="Followed Hyperlink 13" xfId="7510" hidden="1" xr:uid="{00000000-0005-0000-0000-000045020000}"/>
    <cellStyle name="Followed Hyperlink 13" xfId="7493" hidden="1" xr:uid="{00000000-0005-0000-0000-000046020000}"/>
    <cellStyle name="Followed Hyperlink 13" xfId="2657" hidden="1" xr:uid="{00000000-0005-0000-0000-000048020000}"/>
    <cellStyle name="Followed Hyperlink 13" xfId="2978" hidden="1" xr:uid="{00000000-0005-0000-0000-000031020000}"/>
    <cellStyle name="Followed Hyperlink 13" xfId="2961" hidden="1" xr:uid="{00000000-0005-0000-0000-000032020000}"/>
    <cellStyle name="Followed Hyperlink 13" xfId="2977" hidden="1" xr:uid="{00000000-0005-0000-0000-000033020000}"/>
    <cellStyle name="Followed Hyperlink 13" xfId="3291" hidden="1" xr:uid="{00000000-0005-0000-0000-000035020000}"/>
    <cellStyle name="Followed Hyperlink 13" xfId="3290" hidden="1" xr:uid="{00000000-0005-0000-0000-000037020000}"/>
    <cellStyle name="Followed Hyperlink 13" xfId="2884" hidden="1" xr:uid="{00000000-0005-0000-0000-000038020000}"/>
    <cellStyle name="Followed Hyperlink 13" xfId="3495" hidden="1" xr:uid="{00000000-0005-0000-0000-00003A020000}"/>
    <cellStyle name="Followed Hyperlink 13" xfId="3200" hidden="1" xr:uid="{00000000-0005-0000-0000-00003C020000}"/>
    <cellStyle name="Followed Hyperlink 13" xfId="3728" hidden="1" xr:uid="{00000000-0005-0000-0000-00003D020000}"/>
    <cellStyle name="Followed Hyperlink 13" xfId="3727" hidden="1" xr:uid="{00000000-0005-0000-0000-00003F020000}"/>
    <cellStyle name="Followed Hyperlink 13" xfId="3142" hidden="1" xr:uid="{00000000-0005-0000-0000-000040020000}"/>
    <cellStyle name="Followed Hyperlink 13" xfId="3940" hidden="1" xr:uid="{00000000-0005-0000-0000-000041020000}"/>
    <cellStyle name="Followed Hyperlink 13" xfId="3939" hidden="1" xr:uid="{00000000-0005-0000-0000-000043020000}"/>
    <cellStyle name="Followed Hyperlink 13" xfId="3133" hidden="1" xr:uid="{00000000-0005-0000-0000-000044020000}"/>
    <cellStyle name="Followed Hyperlink 13" xfId="4150" hidden="1" xr:uid="{00000000-0005-0000-0000-000047020000}"/>
    <cellStyle name="Followed Hyperlink 13" xfId="1427" hidden="1" xr:uid="{00000000-0005-0000-0000-00003D020000}"/>
    <cellStyle name="Followed Hyperlink 13" xfId="1410" hidden="1" xr:uid="{00000000-0005-0000-0000-00003E020000}"/>
    <cellStyle name="Followed Hyperlink 13" xfId="1426" hidden="1" xr:uid="{00000000-0005-0000-0000-00003F020000}"/>
    <cellStyle name="Followed Hyperlink 13" xfId="1639" hidden="1" xr:uid="{00000000-0005-0000-0000-000041020000}"/>
    <cellStyle name="Followed Hyperlink 13" xfId="1622" hidden="1" xr:uid="{00000000-0005-0000-0000-000042020000}"/>
    <cellStyle name="Followed Hyperlink 13" xfId="5390" hidden="1" xr:uid="{00000000-0005-0000-0000-00003E020000}"/>
    <cellStyle name="Followed Hyperlink 13" xfId="12928" hidden="1" xr:uid="{00000000-0005-0000-0000-000038020000}"/>
    <cellStyle name="Followed Hyperlink 13" xfId="13561" hidden="1" xr:uid="{00000000-0005-0000-0000-00003A020000}"/>
    <cellStyle name="Followed Hyperlink 13" xfId="13577" hidden="1" xr:uid="{00000000-0005-0000-0000-00003B020000}"/>
    <cellStyle name="Followed Hyperlink 13" xfId="13794" hidden="1" xr:uid="{00000000-0005-0000-0000-00003D020000}"/>
    <cellStyle name="Followed Hyperlink 13" xfId="13777" hidden="1" xr:uid="{00000000-0005-0000-0000-00003E020000}"/>
    <cellStyle name="Followed Hyperlink 13" xfId="14006" hidden="1" xr:uid="{00000000-0005-0000-0000-000041020000}"/>
    <cellStyle name="Followed Hyperlink 13" xfId="14200" hidden="1" xr:uid="{00000000-0005-0000-0000-000046020000}"/>
    <cellStyle name="Followed Hyperlink 13" xfId="14216" hidden="1" xr:uid="{00000000-0005-0000-0000-000047020000}"/>
    <cellStyle name="Followed Hyperlink 13" xfId="6368" hidden="1" xr:uid="{00000000-0005-0000-0000-000048020000}"/>
    <cellStyle name="Followed Hyperlink 13" xfId="14423" hidden="1" xr:uid="{00000000-0005-0000-0000-000049020000}"/>
    <cellStyle name="Followed Hyperlink 13" xfId="13208" hidden="1" xr:uid="{00000000-0005-0000-0000-000040020000}"/>
    <cellStyle name="Followed Hyperlink 13" xfId="11592" hidden="1" xr:uid="{00000000-0005-0000-0000-00003C020000}"/>
    <cellStyle name="Followed Hyperlink 13" xfId="9575" hidden="1" xr:uid="{00000000-0005-0000-0000-000038020000}"/>
    <cellStyle name="Followed Hyperlink 13" xfId="4356" hidden="1" xr:uid="{00000000-0005-0000-0000-00004B020000}"/>
    <cellStyle name="Followed Hyperlink 13" xfId="244" hidden="1" xr:uid="{00000000-0005-0000-0000-000030020000}"/>
    <cellStyle name="Followed Hyperlink 13" xfId="4494" hidden="1" xr:uid="{00000000-0005-0000-0000-000031020000}"/>
    <cellStyle name="Followed Hyperlink 13" xfId="2722" hidden="1" xr:uid="{00000000-0005-0000-0000-000032020000}"/>
    <cellStyle name="Followed Hyperlink 13" xfId="2687" hidden="1" xr:uid="{00000000-0005-0000-0000-000033020000}"/>
    <cellStyle name="Followed Hyperlink 13" xfId="4970" hidden="1" xr:uid="{00000000-0005-0000-0000-000035020000}"/>
    <cellStyle name="Followed Hyperlink 13" xfId="4969" hidden="1" xr:uid="{00000000-0005-0000-0000-000037020000}"/>
    <cellStyle name="Followed Hyperlink 13" xfId="5191" hidden="1" xr:uid="{00000000-0005-0000-0000-000039020000}"/>
    <cellStyle name="Followed Hyperlink 13" xfId="25752" hidden="1" xr:uid="{00000000-0005-0000-0000-000049020000}"/>
    <cellStyle name="Followed Hyperlink 13" xfId="23816" hidden="1" xr:uid="{00000000-0005-0000-0000-000041020000}"/>
    <cellStyle name="Followed Hyperlink 13" xfId="22663" hidden="1" xr:uid="{00000000-0005-0000-0000-00004B020000}"/>
    <cellStyle name="Followed Hyperlink 13" xfId="21819" hidden="1" xr:uid="{00000000-0005-0000-0000-000039020000}"/>
    <cellStyle name="Followed Hyperlink 13" xfId="20639" hidden="1" xr:uid="{00000000-0005-0000-0000-000043020000}"/>
    <cellStyle name="Followed Hyperlink 13" xfId="19553" hidden="1" xr:uid="{00000000-0005-0000-0000-000031020000}"/>
    <cellStyle name="Followed Hyperlink 13" xfId="16526" hidden="1" xr:uid="{00000000-0005-0000-0000-000044020000}"/>
    <cellStyle name="Followed Hyperlink 13" xfId="14934" hidden="1" xr:uid="{00000000-0005-0000-0000-00003C020000}"/>
    <cellStyle name="Followed Hyperlink 13" xfId="25877" hidden="1" xr:uid="{00000000-0005-0000-0000-000048020000}"/>
    <cellStyle name="Followed Hyperlink 13" xfId="38681" hidden="1" xr:uid="{00000000-0005-0000-0000-000044020000}"/>
    <cellStyle name="Followed Hyperlink 13" xfId="9173" hidden="1" xr:uid="{00000000-0005-0000-0000-000046020000}"/>
    <cellStyle name="Followed Hyperlink 13" xfId="6215" hidden="1" xr:uid="{00000000-0005-0000-0000-000038020000}"/>
    <cellStyle name="Followed Hyperlink 13" xfId="27438" hidden="1" xr:uid="{00000000-0005-0000-0000-000042020000}"/>
    <cellStyle name="Followed Hyperlink 13" xfId="27666" hidden="1" xr:uid="{00000000-0005-0000-0000-000045020000}"/>
    <cellStyle name="Followed Hyperlink 13" xfId="27649" hidden="1" xr:uid="{00000000-0005-0000-0000-000046020000}"/>
    <cellStyle name="Followed Hyperlink 13" xfId="26172" hidden="1" xr:uid="{00000000-0005-0000-0000-000048020000}"/>
    <cellStyle name="Followed Hyperlink 13" xfId="27455" hidden="1" xr:uid="{00000000-0005-0000-0000-000041020000}"/>
    <cellStyle name="Followed Hyperlink 13" xfId="26715" hidden="1" xr:uid="{00000000-0005-0000-0000-00003C020000}"/>
    <cellStyle name="Followed Hyperlink 13" xfId="27243" hidden="1" xr:uid="{00000000-0005-0000-0000-00003D020000}"/>
    <cellStyle name="Followed Hyperlink 13" xfId="27010" hidden="1" xr:uid="{00000000-0005-0000-0000-00003A020000}"/>
    <cellStyle name="Followed Hyperlink 13" xfId="27026" hidden="1" xr:uid="{00000000-0005-0000-0000-00003B020000}"/>
    <cellStyle name="Followed Hyperlink 13" xfId="27027" hidden="1" xr:uid="{00000000-0005-0000-0000-000039020000}"/>
    <cellStyle name="Followed Hyperlink 13" xfId="27226" hidden="1" xr:uid="{00000000-0005-0000-0000-00003E020000}"/>
    <cellStyle name="Followed Hyperlink 13" xfId="26648" hidden="1" xr:uid="{00000000-0005-0000-0000-000044020000}"/>
    <cellStyle name="Followed Hyperlink 13" xfId="27665" hidden="1" xr:uid="{00000000-0005-0000-0000-000047020000}"/>
    <cellStyle name="Followed Hyperlink 13" xfId="13793" hidden="1" xr:uid="{00000000-0005-0000-0000-00003F020000}"/>
    <cellStyle name="Followed Hyperlink 13" xfId="7282" hidden="1" xr:uid="{00000000-0005-0000-0000-000042020000}"/>
    <cellStyle name="Followed Hyperlink 13" xfId="30093" hidden="1" xr:uid="{00000000-0005-0000-0000-00004B020000}"/>
    <cellStyle name="Followed Hyperlink 13" xfId="9859" hidden="1" xr:uid="{00000000-0005-0000-0000-000040020000}"/>
    <cellStyle name="Followed Hyperlink 13" xfId="10640" hidden="1" xr:uid="{00000000-0005-0000-0000-000042020000}"/>
    <cellStyle name="Followed Hyperlink 13" xfId="9850" hidden="1" xr:uid="{00000000-0005-0000-0000-000044020000}"/>
    <cellStyle name="Followed Hyperlink 13" xfId="10851" hidden="1" xr:uid="{00000000-0005-0000-0000-000046020000}"/>
    <cellStyle name="Followed Hyperlink 13" xfId="10867" hidden="1" xr:uid="{00000000-0005-0000-0000-000047020000}"/>
    <cellStyle name="Followed Hyperlink 13" xfId="2482" hidden="1" xr:uid="{00000000-0005-0000-0000-000048020000}"/>
    <cellStyle name="Followed Hyperlink 13" xfId="11074" hidden="1" xr:uid="{00000000-0005-0000-0000-000049020000}"/>
    <cellStyle name="Followed Hyperlink 13" xfId="4716" hidden="1" xr:uid="{00000000-0005-0000-0000-000030020000}"/>
    <cellStyle name="Followed Hyperlink 13" xfId="11211" hidden="1" xr:uid="{00000000-0005-0000-0000-000031020000}"/>
    <cellStyle name="Followed Hyperlink 13" xfId="61" hidden="1" xr:uid="{00000000-0005-0000-0000-000032020000}"/>
    <cellStyle name="Followed Hyperlink 13" xfId="11683" hidden="1" xr:uid="{00000000-0005-0000-0000-000035020000}"/>
    <cellStyle name="Followed Hyperlink 13" xfId="11666" hidden="1" xr:uid="{00000000-0005-0000-0000-000036020000}"/>
    <cellStyle name="Followed Hyperlink 13" xfId="11904" hidden="1" xr:uid="{00000000-0005-0000-0000-000039020000}"/>
    <cellStyle name="Followed Hyperlink 13" xfId="11887" hidden="1" xr:uid="{00000000-0005-0000-0000-00003A020000}"/>
    <cellStyle name="Followed Hyperlink 13" xfId="11903" hidden="1" xr:uid="{00000000-0005-0000-0000-00003B020000}"/>
    <cellStyle name="Followed Hyperlink 13" xfId="12120" hidden="1" xr:uid="{00000000-0005-0000-0000-00003D020000}"/>
    <cellStyle name="Followed Hyperlink 13" xfId="12103" hidden="1" xr:uid="{00000000-0005-0000-0000-00003E020000}"/>
    <cellStyle name="Followed Hyperlink 13" xfId="12332" hidden="1" xr:uid="{00000000-0005-0000-0000-000041020000}"/>
    <cellStyle name="Followed Hyperlink 13" xfId="12331" hidden="1" xr:uid="{00000000-0005-0000-0000-000043020000}"/>
    <cellStyle name="Followed Hyperlink 13" xfId="11525" hidden="1" xr:uid="{00000000-0005-0000-0000-000044020000}"/>
    <cellStyle name="Followed Hyperlink 13" xfId="12543" hidden="1" xr:uid="{00000000-0005-0000-0000-000045020000}"/>
    <cellStyle name="Followed Hyperlink 13" xfId="12526" hidden="1" xr:uid="{00000000-0005-0000-0000-000046020000}"/>
    <cellStyle name="Followed Hyperlink 13" xfId="12542" hidden="1" xr:uid="{00000000-0005-0000-0000-000047020000}"/>
    <cellStyle name="Followed Hyperlink 13" xfId="12749" hidden="1" xr:uid="{00000000-0005-0000-0000-000049020000}"/>
    <cellStyle name="Followed Hyperlink 13" xfId="6396" hidden="1" xr:uid="{00000000-0005-0000-0000-000030020000}"/>
    <cellStyle name="Followed Hyperlink 13" xfId="12886" hidden="1" xr:uid="{00000000-0005-0000-0000-000031020000}"/>
    <cellStyle name="Followed Hyperlink 13" xfId="4715" hidden="1" xr:uid="{00000000-0005-0000-0000-000032020000}"/>
    <cellStyle name="Followed Hyperlink 13" xfId="8084" hidden="1" xr:uid="{00000000-0005-0000-0000-000033020000}"/>
    <cellStyle name="Followed Hyperlink 13" xfId="13357" hidden="1" xr:uid="{00000000-0005-0000-0000-000035020000}"/>
    <cellStyle name="Followed Hyperlink 13" xfId="13340" hidden="1" xr:uid="{00000000-0005-0000-0000-000036020000}"/>
    <cellStyle name="Followed Hyperlink 13" xfId="9379" hidden="1" xr:uid="{00000000-0005-0000-0000-00004A020000}"/>
    <cellStyle name="Followed Hyperlink 13" xfId="7699" hidden="1" xr:uid="{00000000-0005-0000-0000-00004A020000}"/>
    <cellStyle name="Followed Hyperlink 13" xfId="7715" hidden="1" xr:uid="{00000000-0005-0000-0000-00004B020000}"/>
    <cellStyle name="Followed Hyperlink 13" xfId="2653" hidden="1" xr:uid="{00000000-0005-0000-0000-000030020000}"/>
    <cellStyle name="Followed Hyperlink 13" xfId="7853" hidden="1" xr:uid="{00000000-0005-0000-0000-000031020000}"/>
    <cellStyle name="Followed Hyperlink 13" xfId="2727" hidden="1" xr:uid="{00000000-0005-0000-0000-000032020000}"/>
    <cellStyle name="Followed Hyperlink 13" xfId="47" hidden="1" xr:uid="{00000000-0005-0000-0000-000033020000}"/>
    <cellStyle name="Followed Hyperlink 13" xfId="8329" hidden="1" xr:uid="{00000000-0005-0000-0000-000037020000}"/>
    <cellStyle name="Followed Hyperlink 13" xfId="8534" hidden="1" xr:uid="{00000000-0005-0000-0000-00003A020000}"/>
    <cellStyle name="Followed Hyperlink 13" xfId="8550" hidden="1" xr:uid="{00000000-0005-0000-0000-00003B020000}"/>
    <cellStyle name="Followed Hyperlink 13" xfId="8239" hidden="1" xr:uid="{00000000-0005-0000-0000-00003C020000}"/>
    <cellStyle name="Followed Hyperlink 13" xfId="8767" hidden="1" xr:uid="{00000000-0005-0000-0000-00003D020000}"/>
    <cellStyle name="Followed Hyperlink 13" xfId="8181" hidden="1" xr:uid="{00000000-0005-0000-0000-000040020000}"/>
    <cellStyle name="Followed Hyperlink 13" xfId="8979" hidden="1" xr:uid="{00000000-0005-0000-0000-000041020000}"/>
    <cellStyle name="Followed Hyperlink 13" xfId="8962" hidden="1" xr:uid="{00000000-0005-0000-0000-000042020000}"/>
    <cellStyle name="Followed Hyperlink 13" xfId="8172" hidden="1" xr:uid="{00000000-0005-0000-0000-000044020000}"/>
    <cellStyle name="Followed Hyperlink 13" xfId="9190" hidden="1" xr:uid="{00000000-0005-0000-0000-000045020000}"/>
    <cellStyle name="Followed Hyperlink 13" xfId="9189" hidden="1" xr:uid="{00000000-0005-0000-0000-000047020000}"/>
    <cellStyle name="Followed Hyperlink 13" xfId="9396" hidden="1" xr:uid="{00000000-0005-0000-0000-000049020000}"/>
    <cellStyle name="Followed Hyperlink 13" xfId="28832" hidden="1" xr:uid="{00000000-0005-0000-0000-000034020000}"/>
    <cellStyle name="Followed Hyperlink 13" xfId="26254" hidden="1" xr:uid="{00000000-0005-0000-0000-000030020000}"/>
    <cellStyle name="Followed Hyperlink 13" xfId="24595" hidden="1" xr:uid="{00000000-0005-0000-0000-00003C020000}"/>
    <cellStyle name="Followed Hyperlink 13" xfId="22843" hidden="1" xr:uid="{00000000-0005-0000-0000-000038020000}"/>
    <cellStyle name="Followed Hyperlink 13" xfId="21440" hidden="1" xr:uid="{00000000-0005-0000-0000-000044020000}"/>
    <cellStyle name="Followed Hyperlink 13" xfId="10444" hidden="1" xr:uid="{00000000-0005-0000-0000-00003F020000}"/>
    <cellStyle name="Followed Hyperlink 13" xfId="832" hidden="1" xr:uid="{00000000-0005-0000-0000-000044020000}"/>
    <cellStyle name="Followed Hyperlink 13" xfId="1850" hidden="1" xr:uid="{00000000-0005-0000-0000-000045020000}"/>
    <cellStyle name="Followed Hyperlink 13" xfId="1849" hidden="1" xr:uid="{00000000-0005-0000-0000-000047020000}"/>
    <cellStyle name="Followed Hyperlink 13" xfId="356" hidden="1" xr:uid="{00000000-0005-0000-0000-000048020000}"/>
    <cellStyle name="Followed Hyperlink 13" xfId="973" hidden="1" xr:uid="{00000000-0005-0000-0000-000036020000}"/>
    <cellStyle name="Followed Hyperlink 13" xfId="583" hidden="1" xr:uid="{00000000-0005-0000-0000-000038020000}"/>
    <cellStyle name="Followed Hyperlink 13" xfId="1211" hidden="1" xr:uid="{00000000-0005-0000-0000-000039020000}"/>
    <cellStyle name="Followed Hyperlink 13" xfId="1210" hidden="1" xr:uid="{00000000-0005-0000-0000-00003B020000}"/>
    <cellStyle name="Followed Hyperlink 13" xfId="899" hidden="1" xr:uid="{00000000-0005-0000-0000-00003C020000}"/>
    <cellStyle name="Followed Hyperlink 13" xfId="794" hidden="1" xr:uid="{00000000-0005-0000-0000-000034020000}"/>
    <cellStyle name="Followed Hyperlink 13" xfId="438" hidden="1" xr:uid="{00000000-0005-0000-0000-000030020000}"/>
    <cellStyle name="Followed Hyperlink 13" xfId="990" hidden="1" xr:uid="{00000000-0005-0000-0000-000035020000}"/>
    <cellStyle name="Followed Hyperlink 13" xfId="989" hidden="1" xr:uid="{00000000-0005-0000-0000-000037020000}"/>
    <cellStyle name="Followed Hyperlink 13" xfId="1194" hidden="1" xr:uid="{00000000-0005-0000-0000-00003A020000}"/>
    <cellStyle name="Followed Hyperlink 13" xfId="3095" hidden="1" xr:uid="{00000000-0005-0000-0000-000034020000}"/>
    <cellStyle name="Followed Hyperlink 13" xfId="5813" hidden="1" xr:uid="{00000000-0005-0000-0000-000046020000}"/>
    <cellStyle name="Followed Hyperlink 13" xfId="2811" hidden="1" xr:uid="{00000000-0005-0000-0000-000030020000}"/>
    <cellStyle name="Followed Hyperlink 13" xfId="9533" hidden="1" xr:uid="{00000000-0005-0000-0000-000031020000}"/>
    <cellStyle name="Followed Hyperlink 13" xfId="4724" hidden="1" xr:uid="{00000000-0005-0000-0000-000033020000}"/>
    <cellStyle name="Followed Hyperlink 13" xfId="9812" hidden="1" xr:uid="{00000000-0005-0000-0000-000034020000}"/>
    <cellStyle name="Followed Hyperlink 13" xfId="10008" hidden="1" xr:uid="{00000000-0005-0000-0000-000035020000}"/>
    <cellStyle name="Followed Hyperlink 13" xfId="9991" hidden="1" xr:uid="{00000000-0005-0000-0000-000036020000}"/>
    <cellStyle name="Followed Hyperlink 13" xfId="10229" hidden="1" xr:uid="{00000000-0005-0000-0000-000039020000}"/>
    <cellStyle name="Followed Hyperlink 13" xfId="9917" hidden="1" xr:uid="{00000000-0005-0000-0000-00003C020000}"/>
    <cellStyle name="Followed Hyperlink 13" xfId="10445" hidden="1" xr:uid="{00000000-0005-0000-0000-00003D020000}"/>
    <cellStyle name="Followed Hyperlink 13" xfId="10428" hidden="1" xr:uid="{00000000-0005-0000-0000-00003E020000}"/>
    <cellStyle name="Followed Hyperlink 13" xfId="23815" hidden="1" xr:uid="{00000000-0005-0000-0000-000043020000}"/>
    <cellStyle name="Followed Hyperlink 13" xfId="21581" hidden="1" xr:uid="{00000000-0005-0000-0000-000036020000}"/>
    <cellStyle name="Followed Hyperlink 13" xfId="19900" hidden="1" xr:uid="{00000000-0005-0000-0000-00003C020000}"/>
    <cellStyle name="Followed Hyperlink 13" xfId="18192" hidden="1" xr:uid="{00000000-0005-0000-0000-000044020000}"/>
    <cellStyle name="Followed Hyperlink 13" xfId="17749" hidden="1" xr:uid="{00000000-0005-0000-0000-00004B020000}"/>
    <cellStyle name="Followed Hyperlink 13" xfId="16667" hidden="1" xr:uid="{00000000-0005-0000-0000-000036020000}"/>
    <cellStyle name="Followed Hyperlink 13" xfId="15445" hidden="1" xr:uid="{00000000-0005-0000-0000-00003E020000}"/>
    <cellStyle name="Followed Hyperlink 13" xfId="32171" hidden="1" xr:uid="{00000000-0005-0000-0000-000034020000}"/>
    <cellStyle name="Followed Hyperlink 13" xfId="11682" hidden="1" xr:uid="{00000000-0005-0000-0000-000037020000}"/>
    <cellStyle name="Followed Hyperlink 13" xfId="27872" hidden="1" xr:uid="{00000000-0005-0000-0000-000049020000}"/>
    <cellStyle name="Followed Hyperlink 13" xfId="45336" hidden="1" xr:uid="{00000000-0005-0000-0000-000049020000}"/>
    <cellStyle name="Followed Hyperlink 13" xfId="13578" hidden="1" xr:uid="{00000000-0005-0000-0000-000039020000}"/>
    <cellStyle name="Followed Hyperlink 13" xfId="10657" hidden="1" xr:uid="{00000000-0005-0000-0000-000041020000}"/>
    <cellStyle name="Followed Hyperlink 13" xfId="24412" hidden="1" xr:uid="{00000000-0005-0000-0000-000038020000}"/>
    <cellStyle name="Followed Hyperlink 13" xfId="24906" hidden="1" xr:uid="{00000000-0005-0000-0000-00003B020000}"/>
    <cellStyle name="Followed Hyperlink 13" xfId="25106" hidden="1" xr:uid="{00000000-0005-0000-0000-00003E020000}"/>
    <cellStyle name="Followed Hyperlink 13" xfId="25122" hidden="1" xr:uid="{00000000-0005-0000-0000-00003F020000}"/>
    <cellStyle name="Followed Hyperlink 13" xfId="24537" hidden="1" xr:uid="{00000000-0005-0000-0000-000040020000}"/>
    <cellStyle name="Followed Hyperlink 13" xfId="25335" hidden="1" xr:uid="{00000000-0005-0000-0000-000041020000}"/>
    <cellStyle name="Followed Hyperlink 13" xfId="25123" hidden="1" xr:uid="{00000000-0005-0000-0000-00003D020000}"/>
    <cellStyle name="Followed Hyperlink 13" xfId="19746" hidden="1" xr:uid="{00000000-0005-0000-0000-000033020000}"/>
    <cellStyle name="Followed Hyperlink 13" xfId="24490" hidden="1" xr:uid="{00000000-0005-0000-0000-000034020000}"/>
    <cellStyle name="Followed Hyperlink 13" xfId="24686" hidden="1" xr:uid="{00000000-0005-0000-0000-000035020000}"/>
    <cellStyle name="Followed Hyperlink 13" xfId="24370" hidden="1" xr:uid="{00000000-0005-0000-0000-000031020000}"/>
    <cellStyle name="Followed Hyperlink 13" xfId="17985" hidden="1" xr:uid="{00000000-0005-0000-0000-000032020000}"/>
    <cellStyle name="Followed Hyperlink 13" xfId="18088" hidden="1" xr:uid="{00000000-0005-0000-0000-000030020000}"/>
    <cellStyle name="Followed Hyperlink 14" xfId="29618" hidden="1" xr:uid="{00000000-0005-0000-0000-00005D020000}"/>
    <cellStyle name="Followed Hyperlink 14" xfId="29707" hidden="1" xr:uid="{00000000-0005-0000-0000-00005E020000}"/>
    <cellStyle name="Followed Hyperlink 14" xfId="28377" hidden="1" xr:uid="{00000000-0005-0000-0000-000060020000}"/>
    <cellStyle name="Followed Hyperlink 14" xfId="29829" hidden="1" xr:uid="{00000000-0005-0000-0000-000061020000}"/>
    <cellStyle name="Followed Hyperlink 14" xfId="29918" hidden="1" xr:uid="{00000000-0005-0000-0000-000062020000}"/>
    <cellStyle name="Followed Hyperlink 14" xfId="29965" hidden="1" xr:uid="{00000000-0005-0000-0000-000063020000}"/>
    <cellStyle name="Followed Hyperlink 14" xfId="28409" hidden="1" xr:uid="{00000000-0005-0000-0000-000064020000}"/>
    <cellStyle name="Followed Hyperlink 14" xfId="30124" hidden="1" xr:uid="{00000000-0005-0000-0000-000066020000}"/>
    <cellStyle name="Followed Hyperlink 14" xfId="30171" hidden="1" xr:uid="{00000000-0005-0000-0000-000067020000}"/>
    <cellStyle name="Followed Hyperlink 14" xfId="28247" hidden="1" xr:uid="{00000000-0005-0000-0000-00004E020000}"/>
    <cellStyle name="Followed Hyperlink 14" xfId="30556" hidden="1" xr:uid="{00000000-0005-0000-0000-000050020000}"/>
    <cellStyle name="Followed Hyperlink 14" xfId="29105" hidden="1" xr:uid="{00000000-0005-0000-0000-000053020000}"/>
    <cellStyle name="Followed Hyperlink 14" xfId="25487" hidden="1" xr:uid="{00000000-0005-0000-0000-000061020000}"/>
    <cellStyle name="Followed Hyperlink 14" xfId="15915" hidden="1" xr:uid="{00000000-0005-0000-0000-000062020000}"/>
    <cellStyle name="Followed Hyperlink 14" xfId="37347" hidden="1" xr:uid="{00000000-0005-0000-0000-000053020000}"/>
    <cellStyle name="Followed Hyperlink 14" xfId="37432" hidden="1" xr:uid="{00000000-0005-0000-0000-000055020000}"/>
    <cellStyle name="Followed Hyperlink 14" xfId="36670" hidden="1" xr:uid="{00000000-0005-0000-0000-000065020000}"/>
    <cellStyle name="Followed Hyperlink 14" xfId="36759" hidden="1" xr:uid="{00000000-0005-0000-0000-000066020000}"/>
    <cellStyle name="Followed Hyperlink 14" xfId="36553" hidden="1" xr:uid="{00000000-0005-0000-0000-000062020000}"/>
    <cellStyle name="Followed Hyperlink 14" xfId="36600" hidden="1" xr:uid="{00000000-0005-0000-0000-000063020000}"/>
    <cellStyle name="Followed Hyperlink 14" xfId="36464" hidden="1" xr:uid="{00000000-0005-0000-0000-000061020000}"/>
    <cellStyle name="Followed Hyperlink 14" xfId="37127" hidden="1" xr:uid="{00000000-0005-0000-0000-000050020000}"/>
    <cellStyle name="Followed Hyperlink 14" xfId="42264" hidden="1" xr:uid="{00000000-0005-0000-0000-000051020000}"/>
    <cellStyle name="Followed Hyperlink 14" xfId="42353" hidden="1" xr:uid="{00000000-0005-0000-0000-000052020000}"/>
    <cellStyle name="Followed Hyperlink 14" xfId="42400" hidden="1" xr:uid="{00000000-0005-0000-0000-000053020000}"/>
    <cellStyle name="Followed Hyperlink 14" xfId="42485" hidden="1" xr:uid="{00000000-0005-0000-0000-000055020000}"/>
    <cellStyle name="Followed Hyperlink 14" xfId="42574" hidden="1" xr:uid="{00000000-0005-0000-0000-000056020000}"/>
    <cellStyle name="Followed Hyperlink 14" xfId="42621" hidden="1" xr:uid="{00000000-0005-0000-0000-000057020000}"/>
    <cellStyle name="Followed Hyperlink 14" xfId="42196" hidden="1" xr:uid="{00000000-0005-0000-0000-00005C020000}"/>
    <cellStyle name="Followed Hyperlink 14" xfId="42913" hidden="1" xr:uid="{00000000-0005-0000-0000-00005D020000}"/>
    <cellStyle name="Followed Hyperlink 14" xfId="43049" hidden="1" xr:uid="{00000000-0005-0000-0000-00005F020000}"/>
    <cellStyle name="Followed Hyperlink 14" xfId="43124" hidden="1" xr:uid="{00000000-0005-0000-0000-000061020000}"/>
    <cellStyle name="Followed Hyperlink 14" xfId="43213" hidden="1" xr:uid="{00000000-0005-0000-0000-000062020000}"/>
    <cellStyle name="Followed Hyperlink 14" xfId="43260" hidden="1" xr:uid="{00000000-0005-0000-0000-000063020000}"/>
    <cellStyle name="Followed Hyperlink 14" xfId="41710" hidden="1" xr:uid="{00000000-0005-0000-0000-000064020000}"/>
    <cellStyle name="Followed Hyperlink 14" xfId="43898" hidden="1" xr:uid="{00000000-0005-0000-0000-00004D020000}"/>
    <cellStyle name="Followed Hyperlink 14" xfId="43987" hidden="1" xr:uid="{00000000-0005-0000-0000-00004E020000}"/>
    <cellStyle name="Followed Hyperlink 14" xfId="44034" hidden="1" xr:uid="{00000000-0005-0000-0000-00004F020000}"/>
    <cellStyle name="Followed Hyperlink 14" xfId="44127" hidden="1" xr:uid="{00000000-0005-0000-0000-000050020000}"/>
    <cellStyle name="Followed Hyperlink 14" xfId="44300" hidden="1" xr:uid="{00000000-0005-0000-0000-000052020000}"/>
    <cellStyle name="Followed Hyperlink 14" xfId="44521" hidden="1" xr:uid="{00000000-0005-0000-0000-000056020000}"/>
    <cellStyle name="Followed Hyperlink 14" xfId="44568" hidden="1" xr:uid="{00000000-0005-0000-0000-000057020000}"/>
    <cellStyle name="Followed Hyperlink 14" xfId="44648" hidden="1" xr:uid="{00000000-0005-0000-0000-000059020000}"/>
    <cellStyle name="Followed Hyperlink 14" xfId="44737" hidden="1" xr:uid="{00000000-0005-0000-0000-00005A020000}"/>
    <cellStyle name="Followed Hyperlink 14" xfId="44784" hidden="1" xr:uid="{00000000-0005-0000-0000-00005B020000}"/>
    <cellStyle name="Followed Hyperlink 14" xfId="44860" hidden="1" xr:uid="{00000000-0005-0000-0000-00005D020000}"/>
    <cellStyle name="Followed Hyperlink 14" xfId="40656" hidden="1" xr:uid="{00000000-0005-0000-0000-000057020000}"/>
    <cellStyle name="Followed Hyperlink 14" xfId="40234" hidden="1" xr:uid="{00000000-0005-0000-0000-000058020000}"/>
    <cellStyle name="Followed Hyperlink 14" xfId="40736" hidden="1" xr:uid="{00000000-0005-0000-0000-000059020000}"/>
    <cellStyle name="Followed Hyperlink 14" xfId="40872" hidden="1" xr:uid="{00000000-0005-0000-0000-00005B020000}"/>
    <cellStyle name="Followed Hyperlink 14" xfId="40948" hidden="1" xr:uid="{00000000-0005-0000-0000-00005D020000}"/>
    <cellStyle name="Followed Hyperlink 14" xfId="41084" hidden="1" xr:uid="{00000000-0005-0000-0000-00005F020000}"/>
    <cellStyle name="Followed Hyperlink 14" xfId="41159" hidden="1" xr:uid="{00000000-0005-0000-0000-000061020000}"/>
    <cellStyle name="Followed Hyperlink 14" xfId="41248" hidden="1" xr:uid="{00000000-0005-0000-0000-000062020000}"/>
    <cellStyle name="Followed Hyperlink 14" xfId="41295" hidden="1" xr:uid="{00000000-0005-0000-0000-000063020000}"/>
    <cellStyle name="Followed Hyperlink 14" xfId="41365" hidden="1" xr:uid="{00000000-0005-0000-0000-000065020000}"/>
    <cellStyle name="Followed Hyperlink 14" xfId="41951" hidden="1" xr:uid="{00000000-0005-0000-0000-00004D020000}"/>
    <cellStyle name="Followed Hyperlink 14" xfId="42040" hidden="1" xr:uid="{00000000-0005-0000-0000-00004E020000}"/>
    <cellStyle name="Followed Hyperlink 14" xfId="41857" hidden="1" xr:uid="{00000000-0005-0000-0000-00004C020000}"/>
    <cellStyle name="Followed Hyperlink 14" xfId="24716" hidden="1" xr:uid="{00000000-0005-0000-0000-000052020000}"/>
    <cellStyle name="Followed Hyperlink 14" xfId="24763" hidden="1" xr:uid="{00000000-0005-0000-0000-000053020000}"/>
    <cellStyle name="Followed Hyperlink 14" xfId="19675" hidden="1" xr:uid="{00000000-0005-0000-0000-000054020000}"/>
    <cellStyle name="Followed Hyperlink 14" xfId="24848" hidden="1" xr:uid="{00000000-0005-0000-0000-000055020000}"/>
    <cellStyle name="Followed Hyperlink 14" xfId="21896" hidden="1" xr:uid="{00000000-0005-0000-0000-000057020000}"/>
    <cellStyle name="Followed Hyperlink 14" xfId="40609" hidden="1" xr:uid="{00000000-0005-0000-0000-000056020000}"/>
    <cellStyle name="Followed Hyperlink 14" xfId="18073" hidden="1" xr:uid="{00000000-0005-0000-0000-00004C020000}"/>
    <cellStyle name="Followed Hyperlink 14" xfId="21280" hidden="1" xr:uid="{00000000-0005-0000-0000-00004D020000}"/>
    <cellStyle name="Followed Hyperlink 14" xfId="21343" hidden="1" xr:uid="{00000000-0005-0000-0000-00004E020000}"/>
    <cellStyle name="Followed Hyperlink 14" xfId="24450" hidden="1" xr:uid="{00000000-0005-0000-0000-00004F020000}"/>
    <cellStyle name="Followed Hyperlink 14" xfId="24263" hidden="1" xr:uid="{00000000-0005-0000-0000-000066020000}"/>
    <cellStyle name="Followed Hyperlink 14" xfId="24174" hidden="1" xr:uid="{00000000-0005-0000-0000-000065020000}"/>
    <cellStyle name="Followed Hyperlink 14" xfId="19932" hidden="1" xr:uid="{00000000-0005-0000-0000-000051020000}"/>
    <cellStyle name="Followed Hyperlink 14" xfId="44211" hidden="1" xr:uid="{00000000-0005-0000-0000-000051020000}"/>
    <cellStyle name="Followed Hyperlink 14" xfId="38712" hidden="1" xr:uid="{00000000-0005-0000-0000-00005C020000}"/>
    <cellStyle name="Followed Hyperlink 14" xfId="39429" hidden="1" xr:uid="{00000000-0005-0000-0000-00005D020000}"/>
    <cellStyle name="Followed Hyperlink 14" xfId="39518" hidden="1" xr:uid="{00000000-0005-0000-0000-00005E020000}"/>
    <cellStyle name="Followed Hyperlink 14" xfId="39565" hidden="1" xr:uid="{00000000-0005-0000-0000-00005F020000}"/>
    <cellStyle name="Followed Hyperlink 14" xfId="39729" hidden="1" xr:uid="{00000000-0005-0000-0000-000062020000}"/>
    <cellStyle name="Followed Hyperlink 14" xfId="39846" hidden="1" xr:uid="{00000000-0005-0000-0000-000065020000}"/>
    <cellStyle name="Followed Hyperlink 14" xfId="39982" hidden="1" xr:uid="{00000000-0005-0000-0000-000067020000}"/>
    <cellStyle name="Followed Hyperlink 14" xfId="36952" hidden="1" xr:uid="{00000000-0005-0000-0000-00004D020000}"/>
    <cellStyle name="Followed Hyperlink 14" xfId="37015" hidden="1" xr:uid="{00000000-0005-0000-0000-00004E020000}"/>
    <cellStyle name="Followed Hyperlink 14" xfId="40122" hidden="1" xr:uid="{00000000-0005-0000-0000-00004F020000}"/>
    <cellStyle name="Followed Hyperlink 14" xfId="40215" hidden="1" xr:uid="{00000000-0005-0000-0000-000050020000}"/>
    <cellStyle name="Followed Hyperlink 14" xfId="40520" hidden="1" xr:uid="{00000000-0005-0000-0000-000055020000}"/>
    <cellStyle name="Followed Hyperlink 14" xfId="37521" hidden="1" xr:uid="{00000000-0005-0000-0000-000056020000}"/>
    <cellStyle name="Followed Hyperlink 14" xfId="37568" hidden="1" xr:uid="{00000000-0005-0000-0000-000057020000}"/>
    <cellStyle name="Followed Hyperlink 14" xfId="37146" hidden="1" xr:uid="{00000000-0005-0000-0000-000058020000}"/>
    <cellStyle name="Followed Hyperlink 14" xfId="37648" hidden="1" xr:uid="{00000000-0005-0000-0000-000059020000}"/>
    <cellStyle name="Followed Hyperlink 14" xfId="37784" hidden="1" xr:uid="{00000000-0005-0000-0000-00005B020000}"/>
    <cellStyle name="Followed Hyperlink 14" xfId="37860" hidden="1" xr:uid="{00000000-0005-0000-0000-00005D020000}"/>
    <cellStyle name="Followed Hyperlink 14" xfId="33716" hidden="1" xr:uid="{00000000-0005-0000-0000-000060020000}"/>
    <cellStyle name="Followed Hyperlink 14" xfId="38071" hidden="1" xr:uid="{00000000-0005-0000-0000-000061020000}"/>
    <cellStyle name="Followed Hyperlink 14" xfId="38160" hidden="1" xr:uid="{00000000-0005-0000-0000-000062020000}"/>
    <cellStyle name="Followed Hyperlink 14" xfId="38366" hidden="1" xr:uid="{00000000-0005-0000-0000-000066020000}"/>
    <cellStyle name="Followed Hyperlink 14" xfId="38413" hidden="1" xr:uid="{00000000-0005-0000-0000-000067020000}"/>
    <cellStyle name="Followed Hyperlink 14" xfId="32080" hidden="1" xr:uid="{00000000-0005-0000-0000-00004C020000}"/>
    <cellStyle name="Followed Hyperlink 14" xfId="33662" hidden="1" xr:uid="{00000000-0005-0000-0000-00004D020000}"/>
    <cellStyle name="Followed Hyperlink 14" xfId="37034" hidden="1" xr:uid="{00000000-0005-0000-0000-00004F020000}"/>
    <cellStyle name="Followed Hyperlink 14" xfId="37211" hidden="1" xr:uid="{00000000-0005-0000-0000-000051020000}"/>
    <cellStyle name="Followed Hyperlink 14" xfId="37300" hidden="1" xr:uid="{00000000-0005-0000-0000-000052020000}"/>
    <cellStyle name="Followed Hyperlink 14" xfId="43771" hidden="1" xr:uid="{00000000-0005-0000-0000-000060020000}"/>
    <cellStyle name="Followed Hyperlink 14" xfId="45071" hidden="1" xr:uid="{00000000-0005-0000-0000-000061020000}"/>
    <cellStyle name="Followed Hyperlink 14" xfId="45207" hidden="1" xr:uid="{00000000-0005-0000-0000-000063020000}"/>
    <cellStyle name="Followed Hyperlink 14" xfId="45277" hidden="1" xr:uid="{00000000-0005-0000-0000-000065020000}"/>
    <cellStyle name="Followed Hyperlink 14" xfId="43789" hidden="1" xr:uid="{00000000-0005-0000-0000-000064020000}"/>
    <cellStyle name="Followed Hyperlink 14" xfId="44143" hidden="1" xr:uid="{00000000-0005-0000-0000-00005C020000}"/>
    <cellStyle name="Followed Hyperlink 14" xfId="42790" hidden="1" xr:uid="{00000000-0005-0000-0000-00005A020000}"/>
    <cellStyle name="Followed Hyperlink 14" xfId="35315" hidden="1" xr:uid="{00000000-0005-0000-0000-00004D020000}"/>
    <cellStyle name="Followed Hyperlink 14" xfId="38603" hidden="1" xr:uid="{00000000-0005-0000-0000-00004F020000}"/>
    <cellStyle name="Followed Hyperlink 14" xfId="38780" hidden="1" xr:uid="{00000000-0005-0000-0000-000051020000}"/>
    <cellStyle name="Followed Hyperlink 14" xfId="38916" hidden="1" xr:uid="{00000000-0005-0000-0000-000053020000}"/>
    <cellStyle name="Followed Hyperlink 14" xfId="39090" hidden="1" xr:uid="{00000000-0005-0000-0000-000056020000}"/>
    <cellStyle name="Followed Hyperlink 14" xfId="39137" hidden="1" xr:uid="{00000000-0005-0000-0000-000057020000}"/>
    <cellStyle name="Followed Hyperlink 14" xfId="39306" hidden="1" xr:uid="{00000000-0005-0000-0000-00005A020000}"/>
    <cellStyle name="Followed Hyperlink 14" xfId="39001" hidden="1" xr:uid="{00000000-0005-0000-0000-000055020000}"/>
    <cellStyle name="Followed Hyperlink 14" xfId="13230" hidden="1" xr:uid="{00000000-0005-0000-0000-00005C020000}"/>
    <cellStyle name="Followed Hyperlink 14" xfId="13947" hidden="1" xr:uid="{00000000-0005-0000-0000-00005D020000}"/>
    <cellStyle name="Followed Hyperlink 14" xfId="14036" hidden="1" xr:uid="{00000000-0005-0000-0000-00005E020000}"/>
    <cellStyle name="Followed Hyperlink 14" xfId="6362" hidden="1" xr:uid="{00000000-0005-0000-0000-00004C020000}"/>
    <cellStyle name="Followed Hyperlink 14" xfId="10687" hidden="1" xr:uid="{00000000-0005-0000-0000-00005E020000}"/>
    <cellStyle name="Followed Hyperlink 14" xfId="26405" hidden="1" xr:uid="{00000000-0005-0000-0000-000054020000}"/>
    <cellStyle name="Followed Hyperlink 14" xfId="34701" hidden="1" xr:uid="{00000000-0005-0000-0000-00005E020000}"/>
    <cellStyle name="Followed Hyperlink 14" xfId="13655" hidden="1" xr:uid="{00000000-0005-0000-0000-000057020000}"/>
    <cellStyle name="Followed Hyperlink 14" xfId="13233" hidden="1" xr:uid="{00000000-0005-0000-0000-000058020000}"/>
    <cellStyle name="Followed Hyperlink 14" xfId="13735" hidden="1" xr:uid="{00000000-0005-0000-0000-000059020000}"/>
    <cellStyle name="Followed Hyperlink 14" xfId="7991" hidden="1" xr:uid="{00000000-0005-0000-0000-000054020000}"/>
    <cellStyle name="Followed Hyperlink 14" xfId="13519" hidden="1" xr:uid="{00000000-0005-0000-0000-000055020000}"/>
    <cellStyle name="Followed Hyperlink 14" xfId="13434" hidden="1" xr:uid="{00000000-0005-0000-0000-000053020000}"/>
    <cellStyle name="Followed Hyperlink 14" xfId="13824" hidden="1" xr:uid="{00000000-0005-0000-0000-00005A020000}"/>
    <cellStyle name="Followed Hyperlink 14" xfId="14158" hidden="1" xr:uid="{00000000-0005-0000-0000-000061020000}"/>
    <cellStyle name="Followed Hyperlink 14" xfId="33696" hidden="1" xr:uid="{00000000-0005-0000-0000-000054020000}"/>
    <cellStyle name="Followed Hyperlink 14" xfId="45366" hidden="1" xr:uid="{00000000-0005-0000-0000-000066020000}"/>
    <cellStyle name="Followed Hyperlink 14" xfId="33758" hidden="1" xr:uid="{00000000-0005-0000-0000-00004E020000}"/>
    <cellStyle name="Followed Hyperlink 14" xfId="37996" hidden="1" xr:uid="{00000000-0005-0000-0000-00005F020000}"/>
    <cellStyle name="Followed Hyperlink 14" xfId="40388" hidden="1" xr:uid="{00000000-0005-0000-0000-000052020000}"/>
    <cellStyle name="Followed Hyperlink 14" xfId="39640" hidden="1" xr:uid="{00000000-0005-0000-0000-000061020000}"/>
    <cellStyle name="Followed Hyperlink 14" xfId="24310" hidden="1" xr:uid="{00000000-0005-0000-0000-000067020000}"/>
    <cellStyle name="Followed Hyperlink 14" xfId="23846" hidden="1" xr:uid="{00000000-0005-0000-0000-00005E020000}"/>
    <cellStyle name="Followed Hyperlink 14" xfId="41454" hidden="1" xr:uid="{00000000-0005-0000-0000-000066020000}"/>
    <cellStyle name="Followed Hyperlink 14" xfId="40825" hidden="1" xr:uid="{00000000-0005-0000-0000-00005A020000}"/>
    <cellStyle name="Followed Hyperlink 14" xfId="44146" hidden="1" xr:uid="{00000000-0005-0000-0000-000058020000}"/>
    <cellStyle name="Followed Hyperlink 14" xfId="43419" hidden="1" xr:uid="{00000000-0005-0000-0000-000066020000}"/>
    <cellStyle name="Followed Hyperlink 14" xfId="42701" hidden="1" xr:uid="{00000000-0005-0000-0000-000059020000}"/>
    <cellStyle name="Followed Hyperlink 14" xfId="36806" hidden="1" xr:uid="{00000000-0005-0000-0000-000067020000}"/>
    <cellStyle name="Followed Hyperlink 14" xfId="22324" hidden="1" xr:uid="{00000000-0005-0000-0000-00005F020000}"/>
    <cellStyle name="Followed Hyperlink 14" xfId="30035" hidden="1" xr:uid="{00000000-0005-0000-0000-000065020000}"/>
    <cellStyle name="Followed Hyperlink 14" xfId="28901" hidden="1" xr:uid="{00000000-0005-0000-0000-00005C020000}"/>
    <cellStyle name="Followed Hyperlink 14" xfId="10475" hidden="1" xr:uid="{00000000-0005-0000-0000-00005A020000}"/>
    <cellStyle name="Followed Hyperlink 14" xfId="10522" hidden="1" xr:uid="{00000000-0005-0000-0000-00005B020000}"/>
    <cellStyle name="Followed Hyperlink 14" xfId="6334" hidden="1" xr:uid="{00000000-0005-0000-0000-000060020000}"/>
    <cellStyle name="Followed Hyperlink 14" xfId="10809" hidden="1" xr:uid="{00000000-0005-0000-0000-000061020000}"/>
    <cellStyle name="Followed Hyperlink 14" xfId="10898" hidden="1" xr:uid="{00000000-0005-0000-0000-000062020000}"/>
    <cellStyle name="Followed Hyperlink 14" xfId="10945" hidden="1" xr:uid="{00000000-0005-0000-0000-000063020000}"/>
    <cellStyle name="Followed Hyperlink 14" xfId="2675" hidden="1" xr:uid="{00000000-0005-0000-0000-000064020000}"/>
    <cellStyle name="Followed Hyperlink 14" xfId="11015" hidden="1" xr:uid="{00000000-0005-0000-0000-000065020000}"/>
    <cellStyle name="Followed Hyperlink 14" xfId="11104" hidden="1" xr:uid="{00000000-0005-0000-0000-000066020000}"/>
    <cellStyle name="Followed Hyperlink 14" xfId="4683" hidden="1" xr:uid="{00000000-0005-0000-0000-00004C020000}"/>
    <cellStyle name="Followed Hyperlink 14" xfId="8061" hidden="1" xr:uid="{00000000-0005-0000-0000-00004E020000}"/>
    <cellStyle name="Followed Hyperlink 14" xfId="11447" hidden="1" xr:uid="{00000000-0005-0000-0000-00004F020000}"/>
    <cellStyle name="Followed Hyperlink 14" xfId="11540" hidden="1" xr:uid="{00000000-0005-0000-0000-000050020000}"/>
    <cellStyle name="Followed Hyperlink 14" xfId="11713" hidden="1" xr:uid="{00000000-0005-0000-0000-000052020000}"/>
    <cellStyle name="Followed Hyperlink 14" xfId="11760" hidden="1" xr:uid="{00000000-0005-0000-0000-000053020000}"/>
    <cellStyle name="Followed Hyperlink 14" xfId="11934" hidden="1" xr:uid="{00000000-0005-0000-0000-000056020000}"/>
    <cellStyle name="Followed Hyperlink 14" xfId="11981" hidden="1" xr:uid="{00000000-0005-0000-0000-000057020000}"/>
    <cellStyle name="Followed Hyperlink 14" xfId="11559" hidden="1" xr:uid="{00000000-0005-0000-0000-000058020000}"/>
    <cellStyle name="Followed Hyperlink 14" xfId="12061" hidden="1" xr:uid="{00000000-0005-0000-0000-000059020000}"/>
    <cellStyle name="Followed Hyperlink 14" xfId="12150" hidden="1" xr:uid="{00000000-0005-0000-0000-00005A020000}"/>
    <cellStyle name="Followed Hyperlink 14" xfId="11556" hidden="1" xr:uid="{00000000-0005-0000-0000-00005C020000}"/>
    <cellStyle name="Followed Hyperlink 14" xfId="12273" hidden="1" xr:uid="{00000000-0005-0000-0000-00005D020000}"/>
    <cellStyle name="Followed Hyperlink 14" xfId="12362" hidden="1" xr:uid="{00000000-0005-0000-0000-00005E020000}"/>
    <cellStyle name="Followed Hyperlink 14" xfId="12409" hidden="1" xr:uid="{00000000-0005-0000-0000-00005F020000}"/>
    <cellStyle name="Followed Hyperlink 14" xfId="12573" hidden="1" xr:uid="{00000000-0005-0000-0000-000062020000}"/>
    <cellStyle name="Followed Hyperlink 14" xfId="12620" hidden="1" xr:uid="{00000000-0005-0000-0000-000063020000}"/>
    <cellStyle name="Followed Hyperlink 14" xfId="4554" hidden="1" xr:uid="{00000000-0005-0000-0000-000064020000}"/>
    <cellStyle name="Followed Hyperlink 14" xfId="12690" hidden="1" xr:uid="{00000000-0005-0000-0000-000065020000}"/>
    <cellStyle name="Followed Hyperlink 14" xfId="9739" hidden="1" xr:uid="{00000000-0005-0000-0000-00004E020000}"/>
    <cellStyle name="Followed Hyperlink 14" xfId="13121" hidden="1" xr:uid="{00000000-0005-0000-0000-00004F020000}"/>
    <cellStyle name="Followed Hyperlink 14" xfId="13298" hidden="1" xr:uid="{00000000-0005-0000-0000-000051020000}"/>
    <cellStyle name="Followed Hyperlink 14" xfId="13387" hidden="1" xr:uid="{00000000-0005-0000-0000-000052020000}"/>
    <cellStyle name="Followed Hyperlink 14" xfId="9631" hidden="1" xr:uid="{00000000-0005-0000-0000-00004D020000}"/>
    <cellStyle name="Followed Hyperlink 14" xfId="11845" hidden="1" xr:uid="{00000000-0005-0000-0000-000055020000}"/>
    <cellStyle name="Followed Hyperlink 14" xfId="10598" hidden="1" xr:uid="{00000000-0005-0000-0000-00005D020000}"/>
    <cellStyle name="Followed Hyperlink 14" xfId="9426" hidden="1" xr:uid="{00000000-0005-0000-0000-000066020000}"/>
    <cellStyle name="Followed Hyperlink 14" xfId="28904" hidden="1" xr:uid="{00000000-0005-0000-0000-000058020000}"/>
    <cellStyle name="Followed Hyperlink 14" xfId="35740" hidden="1" xr:uid="{00000000-0005-0000-0000-000053020000}"/>
    <cellStyle name="Followed Hyperlink 14" xfId="45413" hidden="1" xr:uid="{00000000-0005-0000-0000-000067020000}"/>
    <cellStyle name="Followed Hyperlink 14" xfId="23465" hidden="1" xr:uid="{00000000-0005-0000-0000-000057020000}"/>
    <cellStyle name="Followed Hyperlink 14" xfId="32745" hidden="1" xr:uid="{00000000-0005-0000-0000-000059020000}"/>
    <cellStyle name="Followed Hyperlink 14" xfId="31500" hidden="1" xr:uid="{00000000-0005-0000-0000-000061020000}"/>
    <cellStyle name="Followed Hyperlink 14" xfId="28453" hidden="1" xr:uid="{00000000-0005-0000-0000-00004D020000}"/>
    <cellStyle name="Followed Hyperlink 14" xfId="27396" hidden="1" xr:uid="{00000000-0005-0000-0000-00005D020000}"/>
    <cellStyle name="Followed Hyperlink 14" xfId="25782" hidden="1" xr:uid="{00000000-0005-0000-0000-000066020000}"/>
    <cellStyle name="Followed Hyperlink 14" xfId="5484" hidden="1" xr:uid="{00000000-0005-0000-0000-00005B020000}"/>
    <cellStyle name="Followed Hyperlink 14" xfId="6271" hidden="1" xr:uid="{00000000-0005-0000-0000-00004D020000}"/>
    <cellStyle name="Followed Hyperlink 14" xfId="24057" hidden="1" xr:uid="{00000000-0005-0000-0000-000062020000}"/>
    <cellStyle name="Followed Hyperlink 14" xfId="19731" hidden="1" xr:uid="{00000000-0005-0000-0000-00004E020000}"/>
    <cellStyle name="Followed Hyperlink 14" xfId="21760" hidden="1" xr:uid="{00000000-0005-0000-0000-000055020000}"/>
    <cellStyle name="Followed Hyperlink 14" xfId="5860" hidden="1" xr:uid="{00000000-0005-0000-0000-000062020000}"/>
    <cellStyle name="Followed Hyperlink 14" xfId="5348" hidden="1" xr:uid="{00000000-0005-0000-0000-000059020000}"/>
    <cellStyle name="Followed Hyperlink 14" xfId="245" hidden="1" xr:uid="{00000000-0005-0000-0000-000064020000}"/>
    <cellStyle name="Followed Hyperlink 14" xfId="7164" hidden="1" xr:uid="{00000000-0005-0000-0000-00005B020000}"/>
    <cellStyle name="Followed Hyperlink 14" xfId="6591" hidden="1" xr:uid="{00000000-0005-0000-0000-000051020000}"/>
    <cellStyle name="Followed Hyperlink 14" xfId="524" hidden="1" xr:uid="{00000000-0005-0000-0000-00004C020000}"/>
    <cellStyle name="Followed Hyperlink 14" xfId="866" hidden="1" xr:uid="{00000000-0005-0000-0000-000058020000}"/>
    <cellStyle name="Followed Hyperlink 14" xfId="2919" hidden="1" xr:uid="{00000000-0005-0000-0000-00004D020000}"/>
    <cellStyle name="Followed Hyperlink 14" xfId="2500" hidden="1" xr:uid="{00000000-0005-0000-0000-00004E020000}"/>
    <cellStyle name="Followed Hyperlink 14" xfId="2634" hidden="1" xr:uid="{00000000-0005-0000-0000-000060020000}"/>
    <cellStyle name="Followed Hyperlink 14" xfId="3589" hidden="1" xr:uid="{00000000-0005-0000-0000-000057020000}"/>
    <cellStyle name="Followed Hyperlink 14" xfId="9009" hidden="1" xr:uid="{00000000-0005-0000-0000-00005E020000}"/>
    <cellStyle name="Followed Hyperlink 14" xfId="25365" hidden="1" xr:uid="{00000000-0005-0000-0000-00005E020000}"/>
    <cellStyle name="Followed Hyperlink 14" xfId="33879" hidden="1" xr:uid="{00000000-0005-0000-0000-000050020000}"/>
    <cellStyle name="Followed Hyperlink 14" xfId="33304" hidden="1" xr:uid="{00000000-0005-0000-0000-000063020000}"/>
    <cellStyle name="Followed Hyperlink 14" xfId="14247" hidden="1" xr:uid="{00000000-0005-0000-0000-000062020000}"/>
    <cellStyle name="Followed Hyperlink 14" xfId="14364" hidden="1" xr:uid="{00000000-0005-0000-0000-000065020000}"/>
    <cellStyle name="Followed Hyperlink 14" xfId="14453" hidden="1" xr:uid="{00000000-0005-0000-0000-000066020000}"/>
    <cellStyle name="Followed Hyperlink 14" xfId="14500" hidden="1" xr:uid="{00000000-0005-0000-0000-000067020000}"/>
    <cellStyle name="Followed Hyperlink 14" xfId="8042" hidden="1" xr:uid="{00000000-0005-0000-0000-00004C020000}"/>
    <cellStyle name="Followed Hyperlink 14" xfId="11309" hidden="1" xr:uid="{00000000-0005-0000-0000-00004D020000}"/>
    <cellStyle name="Followed Hyperlink 14" xfId="11415" hidden="1" xr:uid="{00000000-0005-0000-0000-00004E020000}"/>
    <cellStyle name="Followed Hyperlink 14" xfId="14789" hidden="1" xr:uid="{00000000-0005-0000-0000-00004F020000}"/>
    <cellStyle name="Followed Hyperlink 14" xfId="15055" hidden="1" xr:uid="{00000000-0005-0000-0000-000052020000}"/>
    <cellStyle name="Followed Hyperlink 14" xfId="9671" hidden="1" xr:uid="{00000000-0005-0000-0000-000054020000}"/>
    <cellStyle name="Followed Hyperlink 14" xfId="15323" hidden="1" xr:uid="{00000000-0005-0000-0000-000057020000}"/>
    <cellStyle name="Followed Hyperlink 14" xfId="14901" hidden="1" xr:uid="{00000000-0005-0000-0000-000058020000}"/>
    <cellStyle name="Followed Hyperlink 14" xfId="15403" hidden="1" xr:uid="{00000000-0005-0000-0000-000059020000}"/>
    <cellStyle name="Followed Hyperlink 14" xfId="15492" hidden="1" xr:uid="{00000000-0005-0000-0000-00005A020000}"/>
    <cellStyle name="Followed Hyperlink 14" xfId="15539" hidden="1" xr:uid="{00000000-0005-0000-0000-00005B020000}"/>
    <cellStyle name="Followed Hyperlink 14" xfId="15615" hidden="1" xr:uid="{00000000-0005-0000-0000-00005D020000}"/>
    <cellStyle name="Followed Hyperlink 14" xfId="15704" hidden="1" xr:uid="{00000000-0005-0000-0000-00005E020000}"/>
    <cellStyle name="Followed Hyperlink 14" xfId="15751" hidden="1" xr:uid="{00000000-0005-0000-0000-00005F020000}"/>
    <cellStyle name="Followed Hyperlink 14" xfId="11370" hidden="1" xr:uid="{00000000-0005-0000-0000-000060020000}"/>
    <cellStyle name="Followed Hyperlink 14" xfId="15826" hidden="1" xr:uid="{00000000-0005-0000-0000-000061020000}"/>
    <cellStyle name="Followed Hyperlink 14" xfId="15962" hidden="1" xr:uid="{00000000-0005-0000-0000-000063020000}"/>
    <cellStyle name="Followed Hyperlink 14" xfId="7913" hidden="1" xr:uid="{00000000-0005-0000-0000-000064020000}"/>
    <cellStyle name="Followed Hyperlink 14" xfId="16121" hidden="1" xr:uid="{00000000-0005-0000-0000-000066020000}"/>
    <cellStyle name="Followed Hyperlink 14" xfId="13089" hidden="1" xr:uid="{00000000-0005-0000-0000-00004E020000}"/>
    <cellStyle name="Followed Hyperlink 14" xfId="16448" hidden="1" xr:uid="{00000000-0005-0000-0000-00004F020000}"/>
    <cellStyle name="Followed Hyperlink 14" xfId="16541" hidden="1" xr:uid="{00000000-0005-0000-0000-000050020000}"/>
    <cellStyle name="Followed Hyperlink 14" xfId="16625" hidden="1" xr:uid="{00000000-0005-0000-0000-000051020000}"/>
    <cellStyle name="Followed Hyperlink 14" xfId="16032" hidden="1" xr:uid="{00000000-0005-0000-0000-000065020000}"/>
    <cellStyle name="Followed Hyperlink 14" xfId="15187" hidden="1" xr:uid="{00000000-0005-0000-0000-000055020000}"/>
    <cellStyle name="Followed Hyperlink 14" xfId="13214" hidden="1" xr:uid="{00000000-0005-0000-0000-000050020000}"/>
    <cellStyle name="Followed Hyperlink 14" xfId="12197" hidden="1" xr:uid="{00000000-0005-0000-0000-00005B020000}"/>
    <cellStyle name="Followed Hyperlink 14" xfId="11151" hidden="1" xr:uid="{00000000-0005-0000-0000-000067020000}"/>
    <cellStyle name="Followed Hyperlink 14" xfId="9220" hidden="1" xr:uid="{00000000-0005-0000-0000-000062020000}"/>
    <cellStyle name="Followed Hyperlink 14" xfId="26019" hidden="1" xr:uid="{00000000-0005-0000-0000-00004C020000}"/>
    <cellStyle name="Followed Hyperlink 14" xfId="35825" hidden="1" xr:uid="{00000000-0005-0000-0000-000055020000}"/>
    <cellStyle name="Followed Hyperlink 14" xfId="30387" hidden="1" xr:uid="{00000000-0005-0000-0000-000060020000}"/>
    <cellStyle name="Followed Hyperlink 14" xfId="33786" hidden="1" xr:uid="{00000000-0005-0000-0000-00004F020000}"/>
    <cellStyle name="Followed Hyperlink 14" xfId="28280" hidden="1" xr:uid="{00000000-0005-0000-0000-000054020000}"/>
    <cellStyle name="Followed Hyperlink 14" xfId="28745" hidden="1" xr:uid="{00000000-0005-0000-0000-00004E020000}"/>
    <cellStyle name="Followed Hyperlink 14" xfId="27184" hidden="1" xr:uid="{00000000-0005-0000-0000-000059020000}"/>
    <cellStyle name="Followed Hyperlink 14" xfId="16383" hidden="1" xr:uid="{00000000-0005-0000-0000-000064020000}"/>
    <cellStyle name="Followed Hyperlink 14" xfId="43869" hidden="1" xr:uid="{00000000-0005-0000-0000-000054020000}"/>
    <cellStyle name="Followed Hyperlink 14" xfId="43823" hidden="1" xr:uid="{00000000-0005-0000-0000-00004C020000}"/>
    <cellStyle name="Followed Hyperlink 14" xfId="42180" hidden="1" xr:uid="{00000000-0005-0000-0000-000050020000}"/>
    <cellStyle name="Followed Hyperlink 14" xfId="33629" hidden="1" xr:uid="{00000000-0005-0000-0000-000064020000}"/>
    <cellStyle name="Followed Hyperlink 14" xfId="40231" hidden="1" xr:uid="{00000000-0005-0000-0000-00005C020000}"/>
    <cellStyle name="Followed Hyperlink 14" xfId="35347" hidden="1" xr:uid="{00000000-0005-0000-0000-000054020000}"/>
    <cellStyle name="Followed Hyperlink 14" xfId="33739" hidden="1" xr:uid="{00000000-0005-0000-0000-00004C020000}"/>
    <cellStyle name="Followed Hyperlink 14" xfId="35366" hidden="1" xr:uid="{00000000-0005-0000-0000-000060020000}"/>
    <cellStyle name="Followed Hyperlink 14" xfId="38696" hidden="1" xr:uid="{00000000-0005-0000-0000-000050020000}"/>
    <cellStyle name="Followed Hyperlink 14" xfId="30291" hidden="1" xr:uid="{00000000-0005-0000-0000-000064020000}"/>
    <cellStyle name="Followed Hyperlink 14" xfId="37143" hidden="1" xr:uid="{00000000-0005-0000-0000-00005C020000}"/>
    <cellStyle name="Followed Hyperlink 14" xfId="32033" hidden="1" xr:uid="{00000000-0005-0000-0000-000054020000}"/>
    <cellStyle name="Followed Hyperlink 14" xfId="32055" hidden="1" xr:uid="{00000000-0005-0000-0000-000060020000}"/>
    <cellStyle name="Followed Hyperlink 14" xfId="17410" hidden="1" xr:uid="{00000000-0005-0000-0000-00005F020000}"/>
    <cellStyle name="Followed Hyperlink 14" xfId="13044" hidden="1" xr:uid="{00000000-0005-0000-0000-000060020000}"/>
    <cellStyle name="Followed Hyperlink 14" xfId="17574" hidden="1" xr:uid="{00000000-0005-0000-0000-000062020000}"/>
    <cellStyle name="Followed Hyperlink 14" xfId="9593" hidden="1" xr:uid="{00000000-0005-0000-0000-000064020000}"/>
    <cellStyle name="Followed Hyperlink 14" xfId="17691" hidden="1" xr:uid="{00000000-0005-0000-0000-000065020000}"/>
    <cellStyle name="Followed Hyperlink 14" xfId="17780" hidden="1" xr:uid="{00000000-0005-0000-0000-000066020000}"/>
    <cellStyle name="Followed Hyperlink 14" xfId="17955" hidden="1" xr:uid="{00000000-0005-0000-0000-00004C020000}"/>
    <cellStyle name="Followed Hyperlink 14" xfId="16439" hidden="1" xr:uid="{00000000-0005-0000-0000-00004D020000}"/>
    <cellStyle name="Followed Hyperlink 14" xfId="18114" hidden="1" xr:uid="{00000000-0005-0000-0000-00004F020000}"/>
    <cellStyle name="Followed Hyperlink 14" xfId="18291" hidden="1" xr:uid="{00000000-0005-0000-0000-000051020000}"/>
    <cellStyle name="Followed Hyperlink 14" xfId="18427" hidden="1" xr:uid="{00000000-0005-0000-0000-000053020000}"/>
    <cellStyle name="Followed Hyperlink 14" xfId="17926" hidden="1" xr:uid="{00000000-0005-0000-0000-000054020000}"/>
    <cellStyle name="Followed Hyperlink 14" xfId="18512" hidden="1" xr:uid="{00000000-0005-0000-0000-000055020000}"/>
    <cellStyle name="Followed Hyperlink 14" xfId="18601" hidden="1" xr:uid="{00000000-0005-0000-0000-000056020000}"/>
    <cellStyle name="Followed Hyperlink 14" xfId="18728" hidden="1" xr:uid="{00000000-0005-0000-0000-000059020000}"/>
    <cellStyle name="Followed Hyperlink 14" xfId="18817" hidden="1" xr:uid="{00000000-0005-0000-0000-00005A020000}"/>
    <cellStyle name="Followed Hyperlink 14" xfId="18864" hidden="1" xr:uid="{00000000-0005-0000-0000-00005B020000}"/>
    <cellStyle name="Followed Hyperlink 14" xfId="18940" hidden="1" xr:uid="{00000000-0005-0000-0000-00005D020000}"/>
    <cellStyle name="Followed Hyperlink 14" xfId="19029" hidden="1" xr:uid="{00000000-0005-0000-0000-00005E020000}"/>
    <cellStyle name="Followed Hyperlink 14" xfId="19076" hidden="1" xr:uid="{00000000-0005-0000-0000-00005F020000}"/>
    <cellStyle name="Followed Hyperlink 14" xfId="19240" hidden="1" xr:uid="{00000000-0005-0000-0000-000062020000}"/>
    <cellStyle name="Followed Hyperlink 14" xfId="19287" hidden="1" xr:uid="{00000000-0005-0000-0000-000063020000}"/>
    <cellStyle name="Followed Hyperlink 14" xfId="18009" hidden="1" xr:uid="{00000000-0005-0000-0000-000064020000}"/>
    <cellStyle name="Followed Hyperlink 14" xfId="19357" hidden="1" xr:uid="{00000000-0005-0000-0000-000065020000}"/>
    <cellStyle name="Followed Hyperlink 14" xfId="19446" hidden="1" xr:uid="{00000000-0005-0000-0000-000066020000}"/>
    <cellStyle name="Followed Hyperlink 14" xfId="19493" hidden="1" xr:uid="{00000000-0005-0000-0000-000067020000}"/>
    <cellStyle name="Followed Hyperlink 14" xfId="18103" hidden="1" xr:uid="{00000000-0005-0000-0000-00004D020000}"/>
    <cellStyle name="Followed Hyperlink 14" xfId="18060" hidden="1" xr:uid="{00000000-0005-0000-0000-00004E020000}"/>
    <cellStyle name="Followed Hyperlink 14" xfId="19755" hidden="1" xr:uid="{00000000-0005-0000-0000-00004F020000}"/>
    <cellStyle name="Followed Hyperlink 14" xfId="20021" hidden="1" xr:uid="{00000000-0005-0000-0000-000052020000}"/>
    <cellStyle name="Followed Hyperlink 14" xfId="20068" hidden="1" xr:uid="{00000000-0005-0000-0000-000053020000}"/>
    <cellStyle name="Followed Hyperlink 14" xfId="20242" hidden="1" xr:uid="{00000000-0005-0000-0000-000056020000}"/>
    <cellStyle name="Followed Hyperlink 14" xfId="20289" hidden="1" xr:uid="{00000000-0005-0000-0000-000057020000}"/>
    <cellStyle name="Followed Hyperlink 14" xfId="20369" hidden="1" xr:uid="{00000000-0005-0000-0000-000059020000}"/>
    <cellStyle name="Followed Hyperlink 14" xfId="20458" hidden="1" xr:uid="{00000000-0005-0000-0000-00005A020000}"/>
    <cellStyle name="Followed Hyperlink 14" xfId="20505" hidden="1" xr:uid="{00000000-0005-0000-0000-00005B020000}"/>
    <cellStyle name="Followed Hyperlink 14" xfId="19864" hidden="1" xr:uid="{00000000-0005-0000-0000-00005C020000}"/>
    <cellStyle name="Followed Hyperlink 14" xfId="20717" hidden="1" xr:uid="{00000000-0005-0000-0000-00005F020000}"/>
    <cellStyle name="Followed Hyperlink 14" xfId="20153" hidden="1" xr:uid="{00000000-0005-0000-0000-000055020000}"/>
    <cellStyle name="Followed Hyperlink 14" xfId="18223" hidden="1" xr:uid="{00000000-0005-0000-0000-00005C020000}"/>
    <cellStyle name="Followed Hyperlink 14" xfId="17621" hidden="1" xr:uid="{00000000-0005-0000-0000-000063020000}"/>
    <cellStyle name="Followed Hyperlink 14" xfId="41680" hidden="1" xr:uid="{00000000-0005-0000-0000-000060020000}"/>
    <cellStyle name="Followed Hyperlink 14" xfId="9693" hidden="1" xr:uid="{00000000-0005-0000-0000-000060020000}"/>
    <cellStyle name="Followed Hyperlink 14" xfId="14898" hidden="1" xr:uid="{00000000-0005-0000-0000-00005C020000}"/>
    <cellStyle name="Followed Hyperlink 14" xfId="8271" hidden="1" xr:uid="{00000000-0005-0000-0000-000051020000}"/>
    <cellStyle name="Followed Hyperlink 14" xfId="34536" hidden="1" xr:uid="{00000000-0005-0000-0000-00005B020000}"/>
    <cellStyle name="Followed Hyperlink 14" xfId="12484" hidden="1" xr:uid="{00000000-0005-0000-0000-000061020000}"/>
    <cellStyle name="Followed Hyperlink 14" xfId="7951" hidden="1" xr:uid="{00000000-0005-0000-0000-00004D020000}"/>
    <cellStyle name="Followed Hyperlink 14" xfId="10085" hidden="1" xr:uid="{00000000-0005-0000-0000-000053020000}"/>
    <cellStyle name="Followed Hyperlink 14" xfId="9601" hidden="1" xr:uid="{00000000-0005-0000-0000-000054020000}"/>
    <cellStyle name="Followed Hyperlink 14" xfId="35536" hidden="1" xr:uid="{00000000-0005-0000-0000-00005C020000}"/>
    <cellStyle name="Followed Hyperlink 14" xfId="34912" hidden="1" xr:uid="{00000000-0005-0000-0000-000062020000}"/>
    <cellStyle name="Followed Hyperlink 14" xfId="43002" hidden="1" xr:uid="{00000000-0005-0000-0000-00005E020000}"/>
    <cellStyle name="Followed Hyperlink 14" xfId="19867" hidden="1" xr:uid="{00000000-0005-0000-0000-000058020000}"/>
    <cellStyle name="Followed Hyperlink 14" xfId="32957" hidden="1" xr:uid="{00000000-0005-0000-0000-00005D020000}"/>
    <cellStyle name="Followed Hyperlink 14" xfId="31636" hidden="1" xr:uid="{00000000-0005-0000-0000-000063020000}"/>
    <cellStyle name="Followed Hyperlink 14" xfId="42087" hidden="1" xr:uid="{00000000-0005-0000-0000-00004F020000}"/>
    <cellStyle name="Followed Hyperlink 14" xfId="36986" hidden="1" xr:uid="{00000000-0005-0000-0000-000060020000}"/>
    <cellStyle name="Followed Hyperlink 14" xfId="44996" hidden="1" xr:uid="{00000000-0005-0000-0000-00005F020000}"/>
    <cellStyle name="Followed Hyperlink 14" xfId="43330" hidden="1" xr:uid="{00000000-0005-0000-0000-000065020000}"/>
    <cellStyle name="Followed Hyperlink 14" xfId="42837" hidden="1" xr:uid="{00000000-0005-0000-0000-00005B020000}"/>
    <cellStyle name="Followed Hyperlink 14" xfId="39935" hidden="1" xr:uid="{00000000-0005-0000-0000-000066020000}"/>
    <cellStyle name="Followed Hyperlink 14" xfId="28418" hidden="1" xr:uid="{00000000-0005-0000-0000-000064020000}"/>
    <cellStyle name="Followed Hyperlink 14" xfId="38277" hidden="1" xr:uid="{00000000-0005-0000-0000-000065020000}"/>
    <cellStyle name="Followed Hyperlink 14" xfId="37949" hidden="1" xr:uid="{00000000-0005-0000-0000-00005E020000}"/>
    <cellStyle name="Followed Hyperlink 14" xfId="40435" hidden="1" xr:uid="{00000000-0005-0000-0000-000053020000}"/>
    <cellStyle name="Followed Hyperlink 14" xfId="39776" hidden="1" xr:uid="{00000000-0005-0000-0000-000063020000}"/>
    <cellStyle name="Followed Hyperlink 14" xfId="39217" hidden="1" xr:uid="{00000000-0005-0000-0000-000059020000}"/>
    <cellStyle name="Followed Hyperlink 14" xfId="35403" hidden="1" xr:uid="{00000000-0005-0000-0000-00004E020000}"/>
    <cellStyle name="Followed Hyperlink 14" xfId="45160" hidden="1" xr:uid="{00000000-0005-0000-0000-000062020000}"/>
    <cellStyle name="Followed Hyperlink 14" xfId="14083" hidden="1" xr:uid="{00000000-0005-0000-0000-00005F020000}"/>
    <cellStyle name="Followed Hyperlink 14" xfId="13608" hidden="1" xr:uid="{00000000-0005-0000-0000-000056020000}"/>
    <cellStyle name="Followed Hyperlink 14" xfId="17987" hidden="1" xr:uid="{00000000-0005-0000-0000-000054020000}"/>
    <cellStyle name="Followed Hyperlink 14" xfId="21849" hidden="1" xr:uid="{00000000-0005-0000-0000-000056020000}"/>
    <cellStyle name="Followed Hyperlink 14" xfId="22065" hidden="1" xr:uid="{00000000-0005-0000-0000-00005A020000}"/>
    <cellStyle name="Followed Hyperlink 14" xfId="22112" hidden="1" xr:uid="{00000000-0005-0000-0000-00005B020000}"/>
    <cellStyle name="Followed Hyperlink 14" xfId="21471" hidden="1" xr:uid="{00000000-0005-0000-0000-00005C020000}"/>
    <cellStyle name="Followed Hyperlink 14" xfId="22188" hidden="1" xr:uid="{00000000-0005-0000-0000-00005D020000}"/>
    <cellStyle name="Followed Hyperlink 14" xfId="22277" hidden="1" xr:uid="{00000000-0005-0000-0000-00005E020000}"/>
    <cellStyle name="Followed Hyperlink 14" xfId="18037" hidden="1" xr:uid="{00000000-0005-0000-0000-000060020000}"/>
    <cellStyle name="Followed Hyperlink 14" xfId="22488" hidden="1" xr:uid="{00000000-0005-0000-0000-000062020000}"/>
    <cellStyle name="Followed Hyperlink 14" xfId="22535" hidden="1" xr:uid="{00000000-0005-0000-0000-000063020000}"/>
    <cellStyle name="Followed Hyperlink 14" xfId="13066" hidden="1" xr:uid="{00000000-0005-0000-0000-000064020000}"/>
    <cellStyle name="Followed Hyperlink 14" xfId="22694" hidden="1" xr:uid="{00000000-0005-0000-0000-000066020000}"/>
    <cellStyle name="Followed Hyperlink 14" xfId="22741" hidden="1" xr:uid="{00000000-0005-0000-0000-000067020000}"/>
    <cellStyle name="Followed Hyperlink 14" xfId="19643" hidden="1" xr:uid="{00000000-0005-0000-0000-00004D020000}"/>
    <cellStyle name="Followed Hyperlink 14" xfId="22931" hidden="1" xr:uid="{00000000-0005-0000-0000-00004F020000}"/>
    <cellStyle name="Followed Hyperlink 14" xfId="23024" hidden="1" xr:uid="{00000000-0005-0000-0000-000050020000}"/>
    <cellStyle name="Followed Hyperlink 14" xfId="23108" hidden="1" xr:uid="{00000000-0005-0000-0000-000051020000}"/>
    <cellStyle name="Followed Hyperlink 14" xfId="23244" hidden="1" xr:uid="{00000000-0005-0000-0000-000053020000}"/>
    <cellStyle name="Followed Hyperlink 14" xfId="18019" hidden="1" xr:uid="{00000000-0005-0000-0000-000054020000}"/>
    <cellStyle name="Followed Hyperlink 14" xfId="23329" hidden="1" xr:uid="{00000000-0005-0000-0000-000055020000}"/>
    <cellStyle name="Followed Hyperlink 14" xfId="23418" hidden="1" xr:uid="{00000000-0005-0000-0000-000056020000}"/>
    <cellStyle name="Followed Hyperlink 14" xfId="23043" hidden="1" xr:uid="{00000000-0005-0000-0000-000058020000}"/>
    <cellStyle name="Followed Hyperlink 14" xfId="23545" hidden="1" xr:uid="{00000000-0005-0000-0000-000059020000}"/>
    <cellStyle name="Followed Hyperlink 14" xfId="23681" hidden="1" xr:uid="{00000000-0005-0000-0000-00005B020000}"/>
    <cellStyle name="Followed Hyperlink 14" xfId="23757" hidden="1" xr:uid="{00000000-0005-0000-0000-00005D020000}"/>
    <cellStyle name="Followed Hyperlink 14" xfId="23893" hidden="1" xr:uid="{00000000-0005-0000-0000-00005F020000}"/>
    <cellStyle name="Followed Hyperlink 14" xfId="19694" hidden="1" xr:uid="{00000000-0005-0000-0000-000060020000}"/>
    <cellStyle name="Followed Hyperlink 14" xfId="23968" hidden="1" xr:uid="{00000000-0005-0000-0000-000061020000}"/>
    <cellStyle name="Followed Hyperlink 14" xfId="24104" hidden="1" xr:uid="{00000000-0005-0000-0000-000063020000}"/>
    <cellStyle name="Followed Hyperlink 14" xfId="23634" hidden="1" xr:uid="{00000000-0005-0000-0000-00005A020000}"/>
    <cellStyle name="Followed Hyperlink 14" xfId="22605" hidden="1" xr:uid="{00000000-0005-0000-0000-000065020000}"/>
    <cellStyle name="Followed Hyperlink 14" xfId="21675" hidden="1" xr:uid="{00000000-0005-0000-0000-000053020000}"/>
    <cellStyle name="Followed Hyperlink 14" xfId="12998" hidden="1" xr:uid="{00000000-0005-0000-0000-00004C020000}"/>
    <cellStyle name="Followed Hyperlink 14" xfId="18648" hidden="1" xr:uid="{00000000-0005-0000-0000-000057020000}"/>
    <cellStyle name="Followed Hyperlink 14" xfId="42199" hidden="1" xr:uid="{00000000-0005-0000-0000-000058020000}"/>
    <cellStyle name="Followed Hyperlink 14" xfId="10259" hidden="1" xr:uid="{00000000-0005-0000-0000-000056020000}"/>
    <cellStyle name="Followed Hyperlink 14" xfId="14966" hidden="1" xr:uid="{00000000-0005-0000-0000-000051020000}"/>
    <cellStyle name="Followed Hyperlink 14" xfId="13871" hidden="1" xr:uid="{00000000-0005-0000-0000-00005B020000}"/>
    <cellStyle name="Followed Hyperlink 14" xfId="12779" hidden="1" xr:uid="{00000000-0005-0000-0000-000066020000}"/>
    <cellStyle name="Followed Hyperlink 14" xfId="6311" hidden="1" xr:uid="{00000000-0005-0000-0000-000054020000}"/>
    <cellStyle name="Followed Hyperlink 14" xfId="10734" hidden="1" xr:uid="{00000000-0005-0000-0000-00005F020000}"/>
    <cellStyle name="Followed Hyperlink 14" xfId="23040" hidden="1" xr:uid="{00000000-0005-0000-0000-00005C020000}"/>
    <cellStyle name="Followed Hyperlink 14" xfId="36177" hidden="1" xr:uid="{00000000-0005-0000-0000-00005B020000}"/>
    <cellStyle name="Followed Hyperlink 14" xfId="35029" hidden="1" xr:uid="{00000000-0005-0000-0000-000065020000}"/>
    <cellStyle name="Followed Hyperlink 14" xfId="2133" hidden="1" xr:uid="{00000000-0005-0000-0000-000067020000}"/>
    <cellStyle name="Followed Hyperlink 14" xfId="1716" hidden="1" xr:uid="{00000000-0005-0000-0000-00005F020000}"/>
    <cellStyle name="Followed Hyperlink 14" xfId="4827" hidden="1" xr:uid="{00000000-0005-0000-0000-000050020000}"/>
    <cellStyle name="Followed Hyperlink 14" xfId="2890" hidden="1" xr:uid="{00000000-0005-0000-0000-000054020000}"/>
    <cellStyle name="Followed Hyperlink 14" xfId="8203" hidden="1" xr:uid="{00000000-0005-0000-0000-00005C020000}"/>
    <cellStyle name="Followed Hyperlink 14" xfId="2646" hidden="1" xr:uid="{00000000-0005-0000-0000-000054020000}"/>
    <cellStyle name="Followed Hyperlink 14" xfId="2647" hidden="1" xr:uid="{00000000-0005-0000-0000-00004C020000}"/>
    <cellStyle name="Followed Hyperlink 14" xfId="2593" hidden="1" xr:uid="{00000000-0005-0000-0000-000060020000}"/>
    <cellStyle name="Followed Hyperlink 14" xfId="6526" hidden="1" xr:uid="{00000000-0005-0000-0000-000058020000}"/>
    <cellStyle name="Followed Hyperlink 14" xfId="6414" hidden="1" xr:uid="{00000000-0005-0000-0000-00004F020000}"/>
    <cellStyle name="Followed Hyperlink 14" xfId="5907" hidden="1" xr:uid="{00000000-0005-0000-0000-000063020000}"/>
    <cellStyle name="Followed Hyperlink 14" xfId="9881" hidden="1" xr:uid="{00000000-0005-0000-0000-00005C020000}"/>
    <cellStyle name="Followed Hyperlink 14" xfId="17151" hidden="1" xr:uid="{00000000-0005-0000-0000-00005A020000}"/>
    <cellStyle name="Followed Hyperlink 14" xfId="16714" hidden="1" xr:uid="{00000000-0005-0000-0000-000052020000}"/>
    <cellStyle name="Followed Hyperlink 14" xfId="24937" hidden="1" xr:uid="{00000000-0005-0000-0000-000056020000}"/>
    <cellStyle name="Followed Hyperlink 14" xfId="24984" hidden="1" xr:uid="{00000000-0005-0000-0000-000057020000}"/>
    <cellStyle name="Followed Hyperlink 14" xfId="25064" hidden="1" xr:uid="{00000000-0005-0000-0000-000059020000}"/>
    <cellStyle name="Followed Hyperlink 14" xfId="25153" hidden="1" xr:uid="{00000000-0005-0000-0000-00005A020000}"/>
    <cellStyle name="Followed Hyperlink 14" xfId="24559" hidden="1" xr:uid="{00000000-0005-0000-0000-00005C020000}"/>
    <cellStyle name="Followed Hyperlink 14" xfId="25276" hidden="1" xr:uid="{00000000-0005-0000-0000-00005D020000}"/>
    <cellStyle name="Followed Hyperlink 14" xfId="25412" hidden="1" xr:uid="{00000000-0005-0000-0000-00005F020000}"/>
    <cellStyle name="Followed Hyperlink 14" xfId="25576" hidden="1" xr:uid="{00000000-0005-0000-0000-000062020000}"/>
    <cellStyle name="Followed Hyperlink 14" xfId="25623" hidden="1" xr:uid="{00000000-0005-0000-0000-000063020000}"/>
    <cellStyle name="Followed Hyperlink 14" xfId="25693" hidden="1" xr:uid="{00000000-0005-0000-0000-000065020000}"/>
    <cellStyle name="Followed Hyperlink 14" xfId="25829" hidden="1" xr:uid="{00000000-0005-0000-0000-000067020000}"/>
    <cellStyle name="Followed Hyperlink 14" xfId="26340" hidden="1" xr:uid="{00000000-0005-0000-0000-00004C020000}"/>
    <cellStyle name="Followed Hyperlink 14" xfId="26434" hidden="1" xr:uid="{00000000-0005-0000-0000-00004D020000}"/>
    <cellStyle name="Followed Hyperlink 14" xfId="26523" hidden="1" xr:uid="{00000000-0005-0000-0000-00004E020000}"/>
    <cellStyle name="Followed Hyperlink 14" xfId="26663" hidden="1" xr:uid="{00000000-0005-0000-0000-000050020000}"/>
    <cellStyle name="Followed Hyperlink 14" xfId="26747" hidden="1" xr:uid="{00000000-0005-0000-0000-000051020000}"/>
    <cellStyle name="Followed Hyperlink 14" xfId="26836" hidden="1" xr:uid="{00000000-0005-0000-0000-000052020000}"/>
    <cellStyle name="Followed Hyperlink 14" xfId="26883" hidden="1" xr:uid="{00000000-0005-0000-0000-000053020000}"/>
    <cellStyle name="Followed Hyperlink 14" xfId="26968" hidden="1" xr:uid="{00000000-0005-0000-0000-000055020000}"/>
    <cellStyle name="Followed Hyperlink 14" xfId="27104" hidden="1" xr:uid="{00000000-0005-0000-0000-000057020000}"/>
    <cellStyle name="Followed Hyperlink 14" xfId="26682" hidden="1" xr:uid="{00000000-0005-0000-0000-000058020000}"/>
    <cellStyle name="Followed Hyperlink 14" xfId="27273" hidden="1" xr:uid="{00000000-0005-0000-0000-00005A020000}"/>
    <cellStyle name="Followed Hyperlink 14" xfId="27320" hidden="1" xr:uid="{00000000-0005-0000-0000-00005B020000}"/>
    <cellStyle name="Followed Hyperlink 14" xfId="26679" hidden="1" xr:uid="{00000000-0005-0000-0000-00005C020000}"/>
    <cellStyle name="Followed Hyperlink 14" xfId="27485" hidden="1" xr:uid="{00000000-0005-0000-0000-00005E020000}"/>
    <cellStyle name="Followed Hyperlink 14" xfId="27532" hidden="1" xr:uid="{00000000-0005-0000-0000-00005F020000}"/>
    <cellStyle name="Followed Hyperlink 14" xfId="26149" hidden="1" xr:uid="{00000000-0005-0000-0000-000060020000}"/>
    <cellStyle name="Followed Hyperlink 14" xfId="27696" hidden="1" xr:uid="{00000000-0005-0000-0000-000062020000}"/>
    <cellStyle name="Followed Hyperlink 14" xfId="27743" hidden="1" xr:uid="{00000000-0005-0000-0000-000063020000}"/>
    <cellStyle name="Followed Hyperlink 14" xfId="27813" hidden="1" xr:uid="{00000000-0005-0000-0000-000065020000}"/>
    <cellStyle name="Followed Hyperlink 14" xfId="27902" hidden="1" xr:uid="{00000000-0005-0000-0000-000066020000}"/>
    <cellStyle name="Followed Hyperlink 14" xfId="28563" hidden="1" xr:uid="{00000000-0005-0000-0000-00004C020000}"/>
    <cellStyle name="Followed Hyperlink 14" xfId="28656" hidden="1" xr:uid="{00000000-0005-0000-0000-00004D020000}"/>
    <cellStyle name="Followed Hyperlink 14" xfId="28792" hidden="1" xr:uid="{00000000-0005-0000-0000-00004F020000}"/>
    <cellStyle name="Followed Hyperlink 14" xfId="28969" hidden="1" xr:uid="{00000000-0005-0000-0000-000051020000}"/>
    <cellStyle name="Followed Hyperlink 14" xfId="29058" hidden="1" xr:uid="{00000000-0005-0000-0000-000052020000}"/>
    <cellStyle name="Followed Hyperlink 14" xfId="28627" hidden="1" xr:uid="{00000000-0005-0000-0000-000054020000}"/>
    <cellStyle name="Followed Hyperlink 14" xfId="29279" hidden="1" xr:uid="{00000000-0005-0000-0000-000056020000}"/>
    <cellStyle name="Followed Hyperlink 14" xfId="29326" hidden="1" xr:uid="{00000000-0005-0000-0000-000057020000}"/>
    <cellStyle name="Followed Hyperlink 14" xfId="29495" hidden="1" xr:uid="{00000000-0005-0000-0000-00005A020000}"/>
    <cellStyle name="Followed Hyperlink 14" xfId="29542" hidden="1" xr:uid="{00000000-0005-0000-0000-00005B020000}"/>
    <cellStyle name="Followed Hyperlink 14" xfId="28885" hidden="1" xr:uid="{00000000-0005-0000-0000-000050020000}"/>
    <cellStyle name="Followed Hyperlink 14" xfId="27057" hidden="1" xr:uid="{00000000-0005-0000-0000-000056020000}"/>
    <cellStyle name="Followed Hyperlink 14" xfId="25200" hidden="1" xr:uid="{00000000-0005-0000-0000-00005B020000}"/>
    <cellStyle name="Followed Hyperlink 14" xfId="3164" hidden="1" xr:uid="{00000000-0005-0000-0000-00005C020000}"/>
    <cellStyle name="Followed Hyperlink 14" xfId="20670" hidden="1" xr:uid="{00000000-0005-0000-0000-00005E020000}"/>
    <cellStyle name="Followed Hyperlink 14" xfId="23197" hidden="1" xr:uid="{00000000-0005-0000-0000-000052020000}"/>
    <cellStyle name="Followed Hyperlink 14" xfId="21976" hidden="1" xr:uid="{00000000-0005-0000-0000-000059020000}"/>
    <cellStyle name="Followed Hyperlink 14" xfId="44347" hidden="1" xr:uid="{00000000-0005-0000-0000-000053020000}"/>
    <cellStyle name="Followed Hyperlink 14" xfId="14294" hidden="1" xr:uid="{00000000-0005-0000-0000-000063020000}"/>
    <cellStyle name="Followed Hyperlink 14" xfId="19848" hidden="1" xr:uid="{00000000-0005-0000-0000-000050020000}"/>
    <cellStyle name="Followed Hyperlink 14" xfId="18226" hidden="1" xr:uid="{00000000-0005-0000-0000-000058020000}"/>
    <cellStyle name="Followed Hyperlink 14" xfId="30412" hidden="1" xr:uid="{00000000-0005-0000-0000-00004C020000}"/>
    <cellStyle name="Followed Hyperlink 14" xfId="29754" hidden="1" xr:uid="{00000000-0005-0000-0000-00005F020000}"/>
    <cellStyle name="Followed Hyperlink 14" xfId="16168" hidden="1" xr:uid="{00000000-0005-0000-0000-000067020000}"/>
    <cellStyle name="Followed Hyperlink 14" xfId="14882" hidden="1" xr:uid="{00000000-0005-0000-0000-000050020000}"/>
    <cellStyle name="Followed Hyperlink 14" xfId="1669" hidden="1" xr:uid="{00000000-0005-0000-0000-00005E020000}"/>
    <cellStyle name="Followed Hyperlink 14" xfId="29190" hidden="1" xr:uid="{00000000-0005-0000-0000-000055020000}"/>
    <cellStyle name="Followed Hyperlink 14" xfId="12826" hidden="1" xr:uid="{00000000-0005-0000-0000-000067020000}"/>
    <cellStyle name="Followed Hyperlink 14" xfId="11624" hidden="1" xr:uid="{00000000-0005-0000-0000-000051020000}"/>
    <cellStyle name="Followed Hyperlink 14" xfId="3453" hidden="1" xr:uid="{00000000-0005-0000-0000-000055020000}"/>
    <cellStyle name="Followed Hyperlink 14" xfId="8797" hidden="1" xr:uid="{00000000-0005-0000-0000-00005A020000}"/>
    <cellStyle name="Followed Hyperlink 14" xfId="589" hidden="1" xr:uid="{00000000-0005-0000-0000-000054020000}"/>
    <cellStyle name="Followed Hyperlink 14" xfId="1927" hidden="1" xr:uid="{00000000-0005-0000-0000-000063020000}"/>
    <cellStyle name="Followed Hyperlink 14" xfId="5000" hidden="1" xr:uid="{00000000-0005-0000-0000-000052020000}"/>
    <cellStyle name="Followed Hyperlink 14" xfId="4181" hidden="1" xr:uid="{00000000-0005-0000-0000-000062020000}"/>
    <cellStyle name="Followed Hyperlink 14" xfId="16761" hidden="1" xr:uid="{00000000-0005-0000-0000-000053020000}"/>
    <cellStyle name="Followed Hyperlink 14" xfId="6233" hidden="1" xr:uid="{00000000-0005-0000-0000-000064020000}"/>
    <cellStyle name="Followed Hyperlink 14" xfId="5977" hidden="1" xr:uid="{00000000-0005-0000-0000-000065020000}"/>
    <cellStyle name="Followed Hyperlink 14" xfId="4846" hidden="1" xr:uid="{00000000-0005-0000-0000-000058020000}"/>
    <cellStyle name="Followed Hyperlink 14" xfId="8094" hidden="1" xr:uid="{00000000-0005-0000-0000-00004F020000}"/>
    <cellStyle name="Followed Hyperlink 14" xfId="7376" hidden="1" xr:uid="{00000000-0005-0000-0000-00005F020000}"/>
    <cellStyle name="Followed Hyperlink 14" xfId="6812" hidden="1" xr:uid="{00000000-0005-0000-0000-000055020000}"/>
    <cellStyle name="Followed Hyperlink 14" xfId="1241" hidden="1" xr:uid="{00000000-0005-0000-0000-000056020000}"/>
    <cellStyle name="Followed Hyperlink 14" xfId="15102" hidden="1" xr:uid="{00000000-0005-0000-0000-000053020000}"/>
    <cellStyle name="Followed Hyperlink 14" xfId="16305" hidden="1" xr:uid="{00000000-0005-0000-0000-00004D020000}"/>
    <cellStyle name="Followed Hyperlink 14" xfId="16365" hidden="1" xr:uid="{00000000-0005-0000-0000-000060020000}"/>
    <cellStyle name="Followed Hyperlink 14" xfId="30640" hidden="1" xr:uid="{00000000-0005-0000-0000-000051020000}"/>
    <cellStyle name="Followed Hyperlink 14" xfId="30729" hidden="1" xr:uid="{00000000-0005-0000-0000-000052020000}"/>
    <cellStyle name="Followed Hyperlink 14" xfId="30861" hidden="1" xr:uid="{00000000-0005-0000-0000-000055020000}"/>
    <cellStyle name="Followed Hyperlink 14" xfId="30950" hidden="1" xr:uid="{00000000-0005-0000-0000-000056020000}"/>
    <cellStyle name="Followed Hyperlink 14" xfId="30997" hidden="1" xr:uid="{00000000-0005-0000-0000-000057020000}"/>
    <cellStyle name="Followed Hyperlink 14" xfId="30575" hidden="1" xr:uid="{00000000-0005-0000-0000-000058020000}"/>
    <cellStyle name="Followed Hyperlink 14" xfId="31077" hidden="1" xr:uid="{00000000-0005-0000-0000-000059020000}"/>
    <cellStyle name="Followed Hyperlink 14" xfId="31166" hidden="1" xr:uid="{00000000-0005-0000-0000-00005A020000}"/>
    <cellStyle name="Followed Hyperlink 14" xfId="31289" hidden="1" xr:uid="{00000000-0005-0000-0000-00005D020000}"/>
    <cellStyle name="Followed Hyperlink 14" xfId="31378" hidden="1" xr:uid="{00000000-0005-0000-0000-00005E020000}"/>
    <cellStyle name="Followed Hyperlink 14" xfId="31425" hidden="1" xr:uid="{00000000-0005-0000-0000-00005F020000}"/>
    <cellStyle name="Followed Hyperlink 14" xfId="26110" hidden="1" xr:uid="{00000000-0005-0000-0000-000060020000}"/>
    <cellStyle name="Followed Hyperlink 14" xfId="28485" hidden="1" xr:uid="{00000000-0005-0000-0000-000064020000}"/>
    <cellStyle name="Followed Hyperlink 14" xfId="31795" hidden="1" xr:uid="{00000000-0005-0000-0000-000066020000}"/>
    <cellStyle name="Followed Hyperlink 14" xfId="31842" hidden="1" xr:uid="{00000000-0005-0000-0000-000067020000}"/>
    <cellStyle name="Followed Hyperlink 14" xfId="28249" hidden="1" xr:uid="{00000000-0005-0000-0000-00004C020000}"/>
    <cellStyle name="Followed Hyperlink 14" xfId="28506" hidden="1" xr:uid="{00000000-0005-0000-0000-00004D020000}"/>
    <cellStyle name="Followed Hyperlink 14" xfId="25862" hidden="1" xr:uid="{00000000-0005-0000-0000-00004E020000}"/>
    <cellStyle name="Followed Hyperlink 14" xfId="32131" hidden="1" xr:uid="{00000000-0005-0000-0000-00004F020000}"/>
    <cellStyle name="Followed Hyperlink 14" xfId="32308" hidden="1" xr:uid="{00000000-0005-0000-0000-000051020000}"/>
    <cellStyle name="Followed Hyperlink 14" xfId="32397" hidden="1" xr:uid="{00000000-0005-0000-0000-000052020000}"/>
    <cellStyle name="Followed Hyperlink 14" xfId="32444" hidden="1" xr:uid="{00000000-0005-0000-0000-000053020000}"/>
    <cellStyle name="Followed Hyperlink 14" xfId="28493" hidden="1" xr:uid="{00000000-0005-0000-0000-000054020000}"/>
    <cellStyle name="Followed Hyperlink 14" xfId="32529" hidden="1" xr:uid="{00000000-0005-0000-0000-000055020000}"/>
    <cellStyle name="Followed Hyperlink 14" xfId="32618" hidden="1" xr:uid="{00000000-0005-0000-0000-000056020000}"/>
    <cellStyle name="Followed Hyperlink 14" xfId="32665" hidden="1" xr:uid="{00000000-0005-0000-0000-000057020000}"/>
    <cellStyle name="Followed Hyperlink 14" xfId="32881" hidden="1" xr:uid="{00000000-0005-0000-0000-00005B020000}"/>
    <cellStyle name="Followed Hyperlink 14" xfId="33046" hidden="1" xr:uid="{00000000-0005-0000-0000-00005E020000}"/>
    <cellStyle name="Followed Hyperlink 14" xfId="33093" hidden="1" xr:uid="{00000000-0005-0000-0000-00005F020000}"/>
    <cellStyle name="Followed Hyperlink 14" xfId="33168" hidden="1" xr:uid="{00000000-0005-0000-0000-000061020000}"/>
    <cellStyle name="Followed Hyperlink 14" xfId="33257" hidden="1" xr:uid="{00000000-0005-0000-0000-000062020000}"/>
    <cellStyle name="Followed Hyperlink 14" xfId="32243" hidden="1" xr:uid="{00000000-0005-0000-0000-000058020000}"/>
    <cellStyle name="Followed Hyperlink 14" xfId="31589" hidden="1" xr:uid="{00000000-0005-0000-0000-000062020000}"/>
    <cellStyle name="Followed Hyperlink 14" xfId="30463" hidden="1" xr:uid="{00000000-0005-0000-0000-00004F020000}"/>
    <cellStyle name="Followed Hyperlink 14" xfId="29406" hidden="1" xr:uid="{00000000-0005-0000-0000-000059020000}"/>
    <cellStyle name="Followed Hyperlink 14" xfId="27607" hidden="1" xr:uid="{00000000-0005-0000-0000-000061020000}"/>
    <cellStyle name="Followed Hyperlink 14" xfId="26570" hidden="1" xr:uid="{00000000-0005-0000-0000-00004F020000}"/>
    <cellStyle name="Followed Hyperlink 14" xfId="24562" hidden="1" xr:uid="{00000000-0005-0000-0000-000058020000}"/>
    <cellStyle name="Followed Hyperlink 14" xfId="2666" hidden="1" xr:uid="{00000000-0005-0000-0000-000064020000}"/>
    <cellStyle name="Followed Hyperlink 14" xfId="22399" hidden="1" xr:uid="{00000000-0005-0000-0000-000061020000}"/>
    <cellStyle name="Followed Hyperlink 14" xfId="14708" hidden="1" xr:uid="{00000000-0005-0000-0000-00004E020000}"/>
    <cellStyle name="Followed Hyperlink 14" xfId="19151" hidden="1" xr:uid="{00000000-0005-0000-0000-000061020000}"/>
    <cellStyle name="Followed Hyperlink 14" xfId="17871" hidden="1" xr:uid="{00000000-0005-0000-0000-00004E020000}"/>
    <cellStyle name="Followed Hyperlink 14" xfId="38715" hidden="1" xr:uid="{00000000-0005-0000-0000-000058020000}"/>
    <cellStyle name="Followed Hyperlink 14" xfId="32834" hidden="1" xr:uid="{00000000-0005-0000-0000-00005A020000}"/>
    <cellStyle name="Followed Hyperlink 14" xfId="12983" hidden="1" xr:uid="{00000000-0005-0000-0000-00004D020000}"/>
    <cellStyle name="Followed Hyperlink 14" xfId="15276" hidden="1" xr:uid="{00000000-0005-0000-0000-000056020000}"/>
    <cellStyle name="Followed Hyperlink 14" xfId="38207" hidden="1" xr:uid="{00000000-0005-0000-0000-000063020000}"/>
    <cellStyle name="Followed Hyperlink 14" xfId="37737" hidden="1" xr:uid="{00000000-0005-0000-0000-00005A020000}"/>
    <cellStyle name="Followed Hyperlink 14" xfId="40299" hidden="1" xr:uid="{00000000-0005-0000-0000-000051020000}"/>
    <cellStyle name="Followed Hyperlink 14" xfId="31962" hidden="1" xr:uid="{00000000-0005-0000-0000-000064020000}"/>
    <cellStyle name="Followed Hyperlink 14" xfId="39353" hidden="1" xr:uid="{00000000-0005-0000-0000-00005B020000}"/>
    <cellStyle name="Followed Hyperlink 14" xfId="38869" hidden="1" xr:uid="{00000000-0005-0000-0000-000052020000}"/>
    <cellStyle name="Followed Hyperlink 14" xfId="44949" hidden="1" xr:uid="{00000000-0005-0000-0000-00005E020000}"/>
    <cellStyle name="Followed Hyperlink 14" xfId="44432" hidden="1" xr:uid="{00000000-0005-0000-0000-000055020000}"/>
    <cellStyle name="Followed Hyperlink 14" xfId="43466" hidden="1" xr:uid="{00000000-0005-0000-0000-000067020000}"/>
    <cellStyle name="Followed Hyperlink 14" xfId="41922" hidden="1" xr:uid="{00000000-0005-0000-0000-000054020000}"/>
    <cellStyle name="Followed Hyperlink 14" xfId="41501" hidden="1" xr:uid="{00000000-0005-0000-0000-000067020000}"/>
    <cellStyle name="Followed Hyperlink 14" xfId="41037" hidden="1" xr:uid="{00000000-0005-0000-0000-00005E020000}"/>
    <cellStyle name="Followed Hyperlink 14" xfId="17827" hidden="1" xr:uid="{00000000-0005-0000-0000-000067020000}"/>
    <cellStyle name="Followed Hyperlink 14" xfId="24627" hidden="1" xr:uid="{00000000-0005-0000-0000-000051020000}"/>
    <cellStyle name="Followed Hyperlink 14" xfId="16290" hidden="1" xr:uid="{00000000-0005-0000-0000-000064020000}"/>
    <cellStyle name="Followed Hyperlink 14" xfId="34273" hidden="1" xr:uid="{00000000-0005-0000-0000-000056020000}"/>
    <cellStyle name="Followed Hyperlink 14" xfId="34320" hidden="1" xr:uid="{00000000-0005-0000-0000-000057020000}"/>
    <cellStyle name="Followed Hyperlink 14" xfId="33898" hidden="1" xr:uid="{00000000-0005-0000-0000-000058020000}"/>
    <cellStyle name="Followed Hyperlink 14" xfId="34400" hidden="1" xr:uid="{00000000-0005-0000-0000-000059020000}"/>
    <cellStyle name="Followed Hyperlink 14" xfId="34489" hidden="1" xr:uid="{00000000-0005-0000-0000-00005A020000}"/>
    <cellStyle name="Followed Hyperlink 14" xfId="33895" hidden="1" xr:uid="{00000000-0005-0000-0000-00005C020000}"/>
    <cellStyle name="Followed Hyperlink 14" xfId="34612" hidden="1" xr:uid="{00000000-0005-0000-0000-00005D020000}"/>
    <cellStyle name="Followed Hyperlink 14" xfId="34748" hidden="1" xr:uid="{00000000-0005-0000-0000-00005F020000}"/>
    <cellStyle name="Followed Hyperlink 14" xfId="34959" hidden="1" xr:uid="{00000000-0005-0000-0000-000063020000}"/>
    <cellStyle name="Followed Hyperlink 14" xfId="35118" hidden="1" xr:uid="{00000000-0005-0000-0000-000066020000}"/>
    <cellStyle name="Followed Hyperlink 14" xfId="35165" hidden="1" xr:uid="{00000000-0005-0000-0000-000067020000}"/>
    <cellStyle name="Followed Hyperlink 14" xfId="28530" hidden="1" xr:uid="{00000000-0005-0000-0000-00004C020000}"/>
    <cellStyle name="Followed Hyperlink 14" xfId="31996" hidden="1" xr:uid="{00000000-0005-0000-0000-00004D020000}"/>
    <cellStyle name="Followed Hyperlink 14" xfId="32099" hidden="1" xr:uid="{00000000-0005-0000-0000-00004E020000}"/>
    <cellStyle name="Followed Hyperlink 14" xfId="35427" hidden="1" xr:uid="{00000000-0005-0000-0000-00004F020000}"/>
    <cellStyle name="Followed Hyperlink 14" xfId="35520" hidden="1" xr:uid="{00000000-0005-0000-0000-000050020000}"/>
    <cellStyle name="Followed Hyperlink 14" xfId="35604" hidden="1" xr:uid="{00000000-0005-0000-0000-000051020000}"/>
    <cellStyle name="Followed Hyperlink 14" xfId="35693" hidden="1" xr:uid="{00000000-0005-0000-0000-000052020000}"/>
    <cellStyle name="Followed Hyperlink 14" xfId="30364" hidden="1" xr:uid="{00000000-0005-0000-0000-000054020000}"/>
    <cellStyle name="Followed Hyperlink 14" xfId="35914" hidden="1" xr:uid="{00000000-0005-0000-0000-000056020000}"/>
    <cellStyle name="Followed Hyperlink 14" xfId="35961" hidden="1" xr:uid="{00000000-0005-0000-0000-000057020000}"/>
    <cellStyle name="Followed Hyperlink 14" xfId="36041" hidden="1" xr:uid="{00000000-0005-0000-0000-000059020000}"/>
    <cellStyle name="Followed Hyperlink 14" xfId="36130" hidden="1" xr:uid="{00000000-0005-0000-0000-00005A020000}"/>
    <cellStyle name="Followed Hyperlink 14" xfId="36253" hidden="1" xr:uid="{00000000-0005-0000-0000-00005D020000}"/>
    <cellStyle name="Followed Hyperlink 14" xfId="36342" hidden="1" xr:uid="{00000000-0005-0000-0000-00005E020000}"/>
    <cellStyle name="Followed Hyperlink 14" xfId="36389" hidden="1" xr:uid="{00000000-0005-0000-0000-00005F020000}"/>
    <cellStyle name="Followed Hyperlink 14" xfId="35539" hidden="1" xr:uid="{00000000-0005-0000-0000-000058020000}"/>
    <cellStyle name="Followed Hyperlink 14" xfId="28291" hidden="1" xr:uid="{00000000-0005-0000-0000-000064020000}"/>
    <cellStyle name="Followed Hyperlink 14" xfId="28389" hidden="1" xr:uid="{00000000-0005-0000-0000-000054020000}"/>
    <cellStyle name="Followed Hyperlink 14" xfId="28338" hidden="1" xr:uid="{00000000-0005-0000-0000-000060020000}"/>
    <cellStyle name="Followed Hyperlink 14" xfId="32224" hidden="1" xr:uid="{00000000-0005-0000-0000-000050020000}"/>
    <cellStyle name="Followed Hyperlink 14" xfId="30572" hidden="1" xr:uid="{00000000-0005-0000-0000-00005C020000}"/>
    <cellStyle name="Followed Hyperlink 14" xfId="26181" hidden="1" xr:uid="{00000000-0005-0000-0000-000064020000}"/>
    <cellStyle name="Followed Hyperlink 14" xfId="21314" hidden="1" xr:uid="{00000000-0005-0000-0000-000060020000}"/>
    <cellStyle name="Followed Hyperlink 14" xfId="24543" hidden="1" xr:uid="{00000000-0005-0000-0000-000050020000}"/>
    <cellStyle name="Followed Hyperlink 14" xfId="16331" hidden="1" xr:uid="{00000000-0005-0000-0000-00004C020000}"/>
    <cellStyle name="Followed Hyperlink 14" xfId="21474" hidden="1" xr:uid="{00000000-0005-0000-0000-000058020000}"/>
    <cellStyle name="Followed Hyperlink 14" xfId="17994" hidden="1" xr:uid="{00000000-0005-0000-0000-000064020000}"/>
    <cellStyle name="Followed Hyperlink 14" xfId="18020" hidden="1" xr:uid="{00000000-0005-0000-0000-000060020000}"/>
    <cellStyle name="Followed Hyperlink 14" xfId="9056" hidden="1" xr:uid="{00000000-0005-0000-0000-00005F020000}"/>
    <cellStyle name="Followed Hyperlink 14" xfId="4655" hidden="1" xr:uid="{00000000-0005-0000-0000-000060020000}"/>
    <cellStyle name="Followed Hyperlink 14" xfId="9131" hidden="1" xr:uid="{00000000-0005-0000-0000-000061020000}"/>
    <cellStyle name="Followed Hyperlink 14" xfId="9267" hidden="1" xr:uid="{00000000-0005-0000-0000-000063020000}"/>
    <cellStyle name="Followed Hyperlink 14" xfId="2546" hidden="1" xr:uid="{00000000-0005-0000-0000-000064020000}"/>
    <cellStyle name="Followed Hyperlink 14" xfId="9337" hidden="1" xr:uid="{00000000-0005-0000-0000-000065020000}"/>
    <cellStyle name="Followed Hyperlink 14" xfId="9473" hidden="1" xr:uid="{00000000-0005-0000-0000-000067020000}"/>
    <cellStyle name="Followed Hyperlink 14" xfId="2791" hidden="1" xr:uid="{00000000-0005-0000-0000-00004C020000}"/>
    <cellStyle name="Followed Hyperlink 14" xfId="6381" hidden="1" xr:uid="{00000000-0005-0000-0000-00004E020000}"/>
    <cellStyle name="Followed Hyperlink 14" xfId="9772" hidden="1" xr:uid="{00000000-0005-0000-0000-00004F020000}"/>
    <cellStyle name="Followed Hyperlink 14" xfId="9865" hidden="1" xr:uid="{00000000-0005-0000-0000-000050020000}"/>
    <cellStyle name="Followed Hyperlink 14" xfId="9949" hidden="1" xr:uid="{00000000-0005-0000-0000-000051020000}"/>
    <cellStyle name="Followed Hyperlink 14" xfId="10038" hidden="1" xr:uid="{00000000-0005-0000-0000-000052020000}"/>
    <cellStyle name="Followed Hyperlink 14" xfId="4632" hidden="1" xr:uid="{00000000-0005-0000-0000-000054020000}"/>
    <cellStyle name="Followed Hyperlink 14" xfId="10170" hidden="1" xr:uid="{00000000-0005-0000-0000-000055020000}"/>
    <cellStyle name="Followed Hyperlink 14" xfId="10306" hidden="1" xr:uid="{00000000-0005-0000-0000-000057020000}"/>
    <cellStyle name="Followed Hyperlink 14" xfId="9884" hidden="1" xr:uid="{00000000-0005-0000-0000-000058020000}"/>
    <cellStyle name="Followed Hyperlink 14" xfId="10386" hidden="1" xr:uid="{00000000-0005-0000-0000-000059020000}"/>
    <cellStyle name="Followed Hyperlink 14" xfId="18207" hidden="1" xr:uid="{00000000-0005-0000-0000-000050020000}"/>
    <cellStyle name="Followed Hyperlink 14" xfId="34823" hidden="1" xr:uid="{00000000-0005-0000-0000-000061020000}"/>
    <cellStyle name="Followed Hyperlink 14" xfId="17485" hidden="1" xr:uid="{00000000-0005-0000-0000-000061020000}"/>
    <cellStyle name="Followed Hyperlink 14" xfId="31213" hidden="1" xr:uid="{00000000-0005-0000-0000-00005B020000}"/>
    <cellStyle name="Followed Hyperlink 14" xfId="2534" hidden="1" xr:uid="{00000000-0005-0000-0000-000054020000}"/>
    <cellStyle name="Followed Hyperlink 14" xfId="16935" hidden="1" xr:uid="{00000000-0005-0000-0000-000056020000}"/>
    <cellStyle name="Followed Hyperlink 14" xfId="16982" hidden="1" xr:uid="{00000000-0005-0000-0000-000057020000}"/>
    <cellStyle name="Followed Hyperlink 14" xfId="16560" hidden="1" xr:uid="{00000000-0005-0000-0000-000058020000}"/>
    <cellStyle name="Followed Hyperlink 14" xfId="11348" hidden="1" xr:uid="{00000000-0005-0000-0000-000054020000}"/>
    <cellStyle name="Followed Hyperlink 14" xfId="16846" hidden="1" xr:uid="{00000000-0005-0000-0000-000055020000}"/>
    <cellStyle name="Followed Hyperlink 14" xfId="17062" hidden="1" xr:uid="{00000000-0005-0000-0000-000059020000}"/>
    <cellStyle name="Followed Hyperlink 14" xfId="17363" hidden="1" xr:uid="{00000000-0005-0000-0000-00005E020000}"/>
    <cellStyle name="Followed Hyperlink 14" xfId="4702" hidden="1" xr:uid="{00000000-0005-0000-0000-00004E020000}"/>
    <cellStyle name="Followed Hyperlink 14" xfId="3881" hidden="1" xr:uid="{00000000-0005-0000-0000-00005D020000}"/>
    <cellStyle name="Followed Hyperlink 14" xfId="3970" hidden="1" xr:uid="{00000000-0005-0000-0000-00005E020000}"/>
    <cellStyle name="Followed Hyperlink 14" xfId="4017" hidden="1" xr:uid="{00000000-0005-0000-0000-00005F020000}"/>
    <cellStyle name="Followed Hyperlink 14" xfId="4092" hidden="1" xr:uid="{00000000-0005-0000-0000-000061020000}"/>
    <cellStyle name="Followed Hyperlink 14" xfId="4228" hidden="1" xr:uid="{00000000-0005-0000-0000-000063020000}"/>
    <cellStyle name="Followed Hyperlink 14" xfId="4298" hidden="1" xr:uid="{00000000-0005-0000-0000-000065020000}"/>
    <cellStyle name="Followed Hyperlink 14" xfId="4434" hidden="1" xr:uid="{00000000-0005-0000-0000-000067020000}"/>
    <cellStyle name="Followed Hyperlink 14" xfId="201" hidden="1" xr:uid="{00000000-0005-0000-0000-00004C020000}"/>
    <cellStyle name="Followed Hyperlink 14" xfId="2711" hidden="1" xr:uid="{00000000-0005-0000-0000-00004D020000}"/>
    <cellStyle name="Followed Hyperlink 14" xfId="4734" hidden="1" xr:uid="{00000000-0005-0000-0000-00004F020000}"/>
    <cellStyle name="Followed Hyperlink 14" xfId="4911" hidden="1" xr:uid="{00000000-0005-0000-0000-000051020000}"/>
    <cellStyle name="Followed Hyperlink 14" xfId="5047" hidden="1" xr:uid="{00000000-0005-0000-0000-000053020000}"/>
    <cellStyle name="Followed Hyperlink 14" xfId="1504" hidden="1" xr:uid="{00000000-0005-0000-0000-00005B020000}"/>
    <cellStyle name="Followed Hyperlink 14" xfId="863" hidden="1" xr:uid="{00000000-0005-0000-0000-00005C020000}"/>
    <cellStyle name="Followed Hyperlink 14" xfId="1580" hidden="1" xr:uid="{00000000-0005-0000-0000-00005D020000}"/>
    <cellStyle name="Followed Hyperlink 14" xfId="333" hidden="1" xr:uid="{00000000-0005-0000-0000-000060020000}"/>
    <cellStyle name="Followed Hyperlink 14" xfId="1791" hidden="1" xr:uid="{00000000-0005-0000-0000-000061020000}"/>
    <cellStyle name="Followed Hyperlink 14" xfId="1880" hidden="1" xr:uid="{00000000-0005-0000-0000-000062020000}"/>
    <cellStyle name="Followed Hyperlink 14" xfId="365" hidden="1" xr:uid="{00000000-0005-0000-0000-000064020000}"/>
    <cellStyle name="Followed Hyperlink 14" xfId="2086" hidden="1" xr:uid="{00000000-0005-0000-0000-000066020000}"/>
    <cellStyle name="Followed Hyperlink 14" xfId="3008" hidden="1" xr:uid="{00000000-0005-0000-0000-00004E020000}"/>
    <cellStyle name="Followed Hyperlink 14" xfId="3055" hidden="1" xr:uid="{00000000-0005-0000-0000-00004F020000}"/>
    <cellStyle name="Followed Hyperlink 14" xfId="2825" hidden="1" xr:uid="{00000000-0005-0000-0000-00004C020000}"/>
    <cellStyle name="Followed Hyperlink 14" xfId="1067" hidden="1" xr:uid="{00000000-0005-0000-0000-000053020000}"/>
    <cellStyle name="Followed Hyperlink 14" xfId="1152" hidden="1" xr:uid="{00000000-0005-0000-0000-000055020000}"/>
    <cellStyle name="Followed Hyperlink 14" xfId="1288" hidden="1" xr:uid="{00000000-0005-0000-0000-000057020000}"/>
    <cellStyle name="Followed Hyperlink 14" xfId="1368" hidden="1" xr:uid="{00000000-0005-0000-0000-000059020000}"/>
    <cellStyle name="Followed Hyperlink 14" xfId="3805" hidden="1" xr:uid="{00000000-0005-0000-0000-00005B020000}"/>
    <cellStyle name="Followed Hyperlink 14" xfId="8628" hidden="1" xr:uid="{00000000-0005-0000-0000-000057020000}"/>
    <cellStyle name="Followed Hyperlink 14" xfId="8206" hidden="1" xr:uid="{00000000-0005-0000-0000-000058020000}"/>
    <cellStyle name="Followed Hyperlink 14" xfId="8708" hidden="1" xr:uid="{00000000-0005-0000-0000-000059020000}"/>
    <cellStyle name="Followed Hyperlink 14" xfId="8844" hidden="1" xr:uid="{00000000-0005-0000-0000-00005B020000}"/>
    <cellStyle name="Followed Hyperlink 14" xfId="8920" hidden="1" xr:uid="{00000000-0005-0000-0000-00005D020000}"/>
    <cellStyle name="Followed Hyperlink 14" xfId="2754" hidden="1" xr:uid="{00000000-0005-0000-0000-000054020000}"/>
    <cellStyle name="Followed Hyperlink 14" xfId="3148" hidden="1" xr:uid="{00000000-0005-0000-0000-000050020000}"/>
    <cellStyle name="Followed Hyperlink 14" xfId="3232" hidden="1" xr:uid="{00000000-0005-0000-0000-000051020000}"/>
    <cellStyle name="Followed Hyperlink 14" xfId="3321" hidden="1" xr:uid="{00000000-0005-0000-0000-000052020000}"/>
    <cellStyle name="Followed Hyperlink 14" xfId="3368" hidden="1" xr:uid="{00000000-0005-0000-0000-000053020000}"/>
    <cellStyle name="Followed Hyperlink 14" xfId="3542" hidden="1" xr:uid="{00000000-0005-0000-0000-000056020000}"/>
    <cellStyle name="Followed Hyperlink 14" xfId="3167" hidden="1" xr:uid="{00000000-0005-0000-0000-000058020000}"/>
    <cellStyle name="Followed Hyperlink 14" xfId="3669" hidden="1" xr:uid="{00000000-0005-0000-0000-000059020000}"/>
    <cellStyle name="Followed Hyperlink 14" xfId="3758" hidden="1" xr:uid="{00000000-0005-0000-0000-00005A020000}"/>
    <cellStyle name="Followed Hyperlink 14" xfId="33963" hidden="1" xr:uid="{00000000-0005-0000-0000-000051020000}"/>
    <cellStyle name="Followed Hyperlink 14" xfId="34052" hidden="1" xr:uid="{00000000-0005-0000-0000-000052020000}"/>
    <cellStyle name="Followed Hyperlink 14" xfId="34099" hidden="1" xr:uid="{00000000-0005-0000-0000-000053020000}"/>
    <cellStyle name="Followed Hyperlink 14" xfId="32240" hidden="1" xr:uid="{00000000-0005-0000-0000-00005C020000}"/>
    <cellStyle name="Followed Hyperlink 14" xfId="30776" hidden="1" xr:uid="{00000000-0005-0000-0000-000053020000}"/>
    <cellStyle name="Followed Hyperlink 14" xfId="27949" hidden="1" xr:uid="{00000000-0005-0000-0000-000067020000}"/>
    <cellStyle name="Followed Hyperlink 14" xfId="8581" hidden="1" xr:uid="{00000000-0005-0000-0000-000056020000}"/>
    <cellStyle name="Followed Hyperlink 14" xfId="33510" hidden="1" xr:uid="{00000000-0005-0000-0000-000067020000}"/>
    <cellStyle name="Followed Hyperlink 14" xfId="28390" hidden="1" xr:uid="{00000000-0005-0000-0000-00004C020000}"/>
    <cellStyle name="Followed Hyperlink 14" xfId="30326" hidden="1" xr:uid="{00000000-0005-0000-0000-00004D020000}"/>
    <cellStyle name="Followed Hyperlink 14" xfId="33374" hidden="1" xr:uid="{00000000-0005-0000-0000-000065020000}"/>
    <cellStyle name="Followed Hyperlink 14" xfId="33463" hidden="1" xr:uid="{00000000-0005-0000-0000-000066020000}"/>
    <cellStyle name="Followed Hyperlink 14" xfId="26063" hidden="1" xr:uid="{00000000-0005-0000-0000-000064020000}"/>
    <cellStyle name="Followed Hyperlink 14" xfId="30431" hidden="1" xr:uid="{00000000-0005-0000-0000-00004E020000}"/>
    <cellStyle name="Followed Hyperlink 14" xfId="34184" hidden="1" xr:uid="{00000000-0005-0000-0000-000055020000}"/>
    <cellStyle name="Followed Hyperlink 14" xfId="1997" hidden="1" xr:uid="{00000000-0005-0000-0000-000065020000}"/>
    <cellStyle name="Followed Hyperlink 14" xfId="6523" hidden="1" xr:uid="{00000000-0005-0000-0000-00005C020000}"/>
    <cellStyle name="Followed Hyperlink 14" xfId="7240" hidden="1" xr:uid="{00000000-0005-0000-0000-00005D020000}"/>
    <cellStyle name="Followed Hyperlink 14" xfId="7329" hidden="1" xr:uid="{00000000-0005-0000-0000-00005E020000}"/>
    <cellStyle name="Followed Hyperlink 14" xfId="7451" hidden="1" xr:uid="{00000000-0005-0000-0000-000061020000}"/>
    <cellStyle name="Followed Hyperlink 14" xfId="7540" hidden="1" xr:uid="{00000000-0005-0000-0000-000062020000}"/>
    <cellStyle name="Followed Hyperlink 14" xfId="7587" hidden="1" xr:uid="{00000000-0005-0000-0000-000063020000}"/>
    <cellStyle name="Followed Hyperlink 14" xfId="7657" hidden="1" xr:uid="{00000000-0005-0000-0000-000065020000}"/>
    <cellStyle name="Followed Hyperlink 14" xfId="7746" hidden="1" xr:uid="{00000000-0005-0000-0000-000066020000}"/>
    <cellStyle name="Followed Hyperlink 14" xfId="7793" hidden="1" xr:uid="{00000000-0005-0000-0000-000067020000}"/>
    <cellStyle name="Followed Hyperlink 14" xfId="4592" hidden="1" xr:uid="{00000000-0005-0000-0000-00004D020000}"/>
    <cellStyle name="Followed Hyperlink 14" xfId="8187" hidden="1" xr:uid="{00000000-0005-0000-0000-000050020000}"/>
    <cellStyle name="Followed Hyperlink 14" xfId="8360" hidden="1" xr:uid="{00000000-0005-0000-0000-000052020000}"/>
    <cellStyle name="Followed Hyperlink 14" xfId="8407" hidden="1" xr:uid="{00000000-0005-0000-0000-000053020000}"/>
    <cellStyle name="Followed Hyperlink 14" xfId="8492" hidden="1" xr:uid="{00000000-0005-0000-0000-000055020000}"/>
    <cellStyle name="Followed Hyperlink 14" xfId="5132" hidden="1" xr:uid="{00000000-0005-0000-0000-000055020000}"/>
    <cellStyle name="Followed Hyperlink 14" xfId="5221" hidden="1" xr:uid="{00000000-0005-0000-0000-000056020000}"/>
    <cellStyle name="Followed Hyperlink 14" xfId="5268" hidden="1" xr:uid="{00000000-0005-0000-0000-000057020000}"/>
    <cellStyle name="Followed Hyperlink 14" xfId="5437" hidden="1" xr:uid="{00000000-0005-0000-0000-00005A020000}"/>
    <cellStyle name="Followed Hyperlink 14" xfId="4843" hidden="1" xr:uid="{00000000-0005-0000-0000-00005C020000}"/>
    <cellStyle name="Followed Hyperlink 14" xfId="5560" hidden="1" xr:uid="{00000000-0005-0000-0000-00005D020000}"/>
    <cellStyle name="Followed Hyperlink 14" xfId="5649" hidden="1" xr:uid="{00000000-0005-0000-0000-00005E020000}"/>
    <cellStyle name="Followed Hyperlink 14" xfId="5696" hidden="1" xr:uid="{00000000-0005-0000-0000-00005F020000}"/>
    <cellStyle name="Followed Hyperlink 14" xfId="292" hidden="1" xr:uid="{00000000-0005-0000-0000-000060020000}"/>
    <cellStyle name="Followed Hyperlink 14" xfId="5771" hidden="1" xr:uid="{00000000-0005-0000-0000-000061020000}"/>
    <cellStyle name="Followed Hyperlink 14" xfId="6066" hidden="1" xr:uid="{00000000-0005-0000-0000-000066020000}"/>
    <cellStyle name="Followed Hyperlink 14" xfId="6113" hidden="1" xr:uid="{00000000-0005-0000-0000-000067020000}"/>
    <cellStyle name="Followed Hyperlink 14" xfId="2746" hidden="1" xr:uid="{00000000-0005-0000-0000-000064020000}"/>
    <cellStyle name="Followed Hyperlink 14" xfId="17198" hidden="1" xr:uid="{00000000-0005-0000-0000-00005B020000}"/>
    <cellStyle name="Followed Hyperlink 14" xfId="16557" hidden="1" xr:uid="{00000000-0005-0000-0000-00005C020000}"/>
    <cellStyle name="Followed Hyperlink 14" xfId="17274" hidden="1" xr:uid="{00000000-0005-0000-0000-00005D020000}"/>
    <cellStyle name="Followed Hyperlink 14" xfId="9720" hidden="1" xr:uid="{00000000-0005-0000-0000-00004C020000}"/>
    <cellStyle name="Followed Hyperlink 14" xfId="8014" hidden="1" xr:uid="{00000000-0005-0000-0000-000060020000}"/>
    <cellStyle name="Followed Hyperlink 14" xfId="754" hidden="1" xr:uid="{00000000-0005-0000-0000-00004F020000}"/>
    <cellStyle name="Followed Hyperlink 14" xfId="847" hidden="1" xr:uid="{00000000-0005-0000-0000-000050020000}"/>
    <cellStyle name="Followed Hyperlink 14" xfId="931" hidden="1" xr:uid="{00000000-0005-0000-0000-000051020000}"/>
    <cellStyle name="Followed Hyperlink 14" xfId="618" hidden="1" xr:uid="{00000000-0005-0000-0000-00004D020000}"/>
    <cellStyle name="Followed Hyperlink 14" xfId="707" hidden="1" xr:uid="{00000000-0005-0000-0000-00004E020000}"/>
    <cellStyle name="Followed Hyperlink 14" xfId="1020" hidden="1" xr:uid="{00000000-0005-0000-0000-000052020000}"/>
    <cellStyle name="Followed Hyperlink 14" xfId="4387" hidden="1" xr:uid="{00000000-0005-0000-0000-000066020000}"/>
    <cellStyle name="Followed Hyperlink 14" xfId="2502" hidden="1" xr:uid="{00000000-0005-0000-0000-00004C020000}"/>
    <cellStyle name="Followed Hyperlink 14" xfId="2767" hidden="1" xr:uid="{00000000-0005-0000-0000-00004D020000}"/>
    <cellStyle name="Followed Hyperlink 14" xfId="2456" hidden="1" xr:uid="{00000000-0005-0000-0000-00004E020000}"/>
    <cellStyle name="Followed Hyperlink 14" xfId="6507" hidden="1" xr:uid="{00000000-0005-0000-0000-000050020000}"/>
    <cellStyle name="Followed Hyperlink 14" xfId="6680" hidden="1" xr:uid="{00000000-0005-0000-0000-000052020000}"/>
    <cellStyle name="Followed Hyperlink 14" xfId="6727" hidden="1" xr:uid="{00000000-0005-0000-0000-000053020000}"/>
    <cellStyle name="Followed Hyperlink 14" xfId="6948" hidden="1" xr:uid="{00000000-0005-0000-0000-000057020000}"/>
    <cellStyle name="Followed Hyperlink 14" xfId="7028" hidden="1" xr:uid="{00000000-0005-0000-0000-000059020000}"/>
    <cellStyle name="Followed Hyperlink 14" xfId="7117" hidden="1" xr:uid="{00000000-0005-0000-0000-00005A020000}"/>
    <cellStyle name="Followed Hyperlink 14" xfId="6901" hidden="1" xr:uid="{00000000-0005-0000-0000-000056020000}"/>
    <cellStyle name="Followed Hyperlink 14" xfId="21362" hidden="1" xr:uid="{00000000-0005-0000-0000-00004F020000}"/>
    <cellStyle name="Followed Hyperlink 14" xfId="21455" hidden="1" xr:uid="{00000000-0005-0000-0000-000050020000}"/>
    <cellStyle name="Followed Hyperlink 14" xfId="21539" hidden="1" xr:uid="{00000000-0005-0000-0000-000051020000}"/>
    <cellStyle name="Followed Hyperlink 14" xfId="21628" hidden="1" xr:uid="{00000000-0005-0000-0000-000052020000}"/>
    <cellStyle name="Followed Hyperlink 14" xfId="20581" hidden="1" xr:uid="{00000000-0005-0000-0000-00005D020000}"/>
    <cellStyle name="Followed Hyperlink 14" xfId="18380" hidden="1" xr:uid="{00000000-0005-0000-0000-000052020000}"/>
    <cellStyle name="Followed Hyperlink 14" xfId="31706" hidden="1" xr:uid="{00000000-0005-0000-0000-000065020000}"/>
    <cellStyle name="Followed Hyperlink 14" xfId="1457" hidden="1" xr:uid="{00000000-0005-0000-0000-00005A020000}"/>
    <cellStyle name="Followed Hyperlink 14" xfId="20998" hidden="1" xr:uid="{00000000-0005-0000-0000-000065020000}"/>
    <cellStyle name="Followed Hyperlink 14" xfId="21087" hidden="1" xr:uid="{00000000-0005-0000-0000-000066020000}"/>
    <cellStyle name="Followed Hyperlink 14" xfId="21134" hidden="1" xr:uid="{00000000-0005-0000-0000-000067020000}"/>
    <cellStyle name="Followed Hyperlink 14" xfId="14738" hidden="1" xr:uid="{00000000-0005-0000-0000-00004C020000}"/>
    <cellStyle name="Followed Hyperlink 14" xfId="20881" hidden="1" xr:uid="{00000000-0005-0000-0000-000062020000}"/>
    <cellStyle name="Followed Hyperlink 14" xfId="20928" hidden="1" xr:uid="{00000000-0005-0000-0000-000063020000}"/>
    <cellStyle name="Followed Hyperlink 14" xfId="20792" hidden="1" xr:uid="{00000000-0005-0000-0000-000061020000}"/>
    <cellStyle name="Followed Hyperlink 15" xfId="11650" hidden="1" xr:uid="{00000000-0005-0000-0000-00006E020000}"/>
    <cellStyle name="Followed Hyperlink 15" xfId="11256" hidden="1" xr:uid="{00000000-0005-0000-0000-000070020000}"/>
    <cellStyle name="Followed Hyperlink 15" xfId="11843" hidden="1" xr:uid="{00000000-0005-0000-0000-000071020000}"/>
    <cellStyle name="Followed Hyperlink 15" xfId="11871" hidden="1" xr:uid="{00000000-0005-0000-0000-000072020000}"/>
    <cellStyle name="Followed Hyperlink 15" xfId="11983" hidden="1" xr:uid="{00000000-0005-0000-0000-000073020000}"/>
    <cellStyle name="Followed Hyperlink 15" xfId="11449" hidden="1" xr:uid="{00000000-0005-0000-0000-00006B020000}"/>
    <cellStyle name="Followed Hyperlink 15" xfId="43051" hidden="1" xr:uid="{00000000-0005-0000-0000-00007B020000}"/>
    <cellStyle name="Followed Hyperlink 15" xfId="43150" hidden="1" xr:uid="{00000000-0005-0000-0000-00007E020000}"/>
    <cellStyle name="Followed Hyperlink 15" xfId="41703" hidden="1" xr:uid="{00000000-0005-0000-0000-000078020000}"/>
    <cellStyle name="Followed Hyperlink 15" xfId="42727" hidden="1" xr:uid="{00000000-0005-0000-0000-000076020000}"/>
    <cellStyle name="Followed Hyperlink 15" xfId="44458" hidden="1" xr:uid="{00000000-0005-0000-0000-000072020000}"/>
    <cellStyle name="Followed Hyperlink 15" xfId="44189" hidden="1" xr:uid="{00000000-0005-0000-0000-000074020000}"/>
    <cellStyle name="Followed Hyperlink 15" xfId="44646" hidden="1" xr:uid="{00000000-0005-0000-0000-000075020000}"/>
    <cellStyle name="Followed Hyperlink 15" xfId="44674" hidden="1" xr:uid="{00000000-0005-0000-0000-000076020000}"/>
    <cellStyle name="Followed Hyperlink 15" xfId="44886" hidden="1" xr:uid="{00000000-0005-0000-0000-00007A020000}"/>
    <cellStyle name="Followed Hyperlink 15" xfId="44998" hidden="1" xr:uid="{00000000-0005-0000-0000-00007B020000}"/>
    <cellStyle name="Followed Hyperlink 15" xfId="44089" hidden="1" xr:uid="{00000000-0005-0000-0000-00007C020000}"/>
    <cellStyle name="Followed Hyperlink 15" xfId="21758" hidden="1" xr:uid="{00000000-0005-0000-0000-000071020000}"/>
    <cellStyle name="Followed Hyperlink 15" xfId="44209" hidden="1" xr:uid="{00000000-0005-0000-0000-00006D020000}"/>
    <cellStyle name="Followed Hyperlink 15" xfId="44349" hidden="1" xr:uid="{00000000-0005-0000-0000-00006F020000}"/>
    <cellStyle name="Followed Hyperlink 15" xfId="44430" hidden="1" xr:uid="{00000000-0005-0000-0000-000071020000}"/>
    <cellStyle name="Followed Hyperlink 15" xfId="22114" hidden="1" xr:uid="{00000000-0005-0000-0000-000077020000}"/>
    <cellStyle name="Followed Hyperlink 15" xfId="45303" hidden="1" xr:uid="{00000000-0005-0000-0000-000082020000}"/>
    <cellStyle name="Followed Hyperlink 15" xfId="41687" hidden="1" xr:uid="{00000000-0005-0000-0000-000080020000}"/>
    <cellStyle name="Followed Hyperlink 15" xfId="43328" hidden="1" xr:uid="{00000000-0005-0000-0000-000081020000}"/>
    <cellStyle name="Followed Hyperlink 15" xfId="43356" hidden="1" xr:uid="{00000000-0005-0000-0000-000082020000}"/>
    <cellStyle name="Followed Hyperlink 15" xfId="43468" hidden="1" xr:uid="{00000000-0005-0000-0000-000083020000}"/>
    <cellStyle name="Followed Hyperlink 15" xfId="43896" hidden="1" xr:uid="{00000000-0005-0000-0000-000069020000}"/>
    <cellStyle name="Followed Hyperlink 15" xfId="44128" hidden="1" xr:uid="{00000000-0005-0000-0000-00006C020000}"/>
    <cellStyle name="Followed Hyperlink 15" xfId="42939" hidden="1" xr:uid="{00000000-0005-0000-0000-00007A020000}"/>
    <cellStyle name="Followed Hyperlink 15" xfId="10308" hidden="1" xr:uid="{00000000-0005-0000-0000-000073020000}"/>
    <cellStyle name="Followed Hyperlink 15" xfId="9774" hidden="1" xr:uid="{00000000-0005-0000-0000-00006B020000}"/>
    <cellStyle name="Followed Hyperlink 15" xfId="45069" hidden="1" xr:uid="{00000000-0005-0000-0000-00007D020000}"/>
    <cellStyle name="Followed Hyperlink 15" xfId="45097" hidden="1" xr:uid="{00000000-0005-0000-0000-00007E020000}"/>
    <cellStyle name="Followed Hyperlink 15" xfId="45209" hidden="1" xr:uid="{00000000-0005-0000-0000-00007F020000}"/>
    <cellStyle name="Followed Hyperlink 15" xfId="10196" hidden="1" xr:uid="{00000000-0005-0000-0000-000072020000}"/>
    <cellStyle name="Followed Hyperlink 15" xfId="9975" hidden="1" xr:uid="{00000000-0005-0000-0000-00006E020000}"/>
    <cellStyle name="Followed Hyperlink 15" xfId="9947" hidden="1" xr:uid="{00000000-0005-0000-0000-00006D020000}"/>
    <cellStyle name="Followed Hyperlink 15" xfId="9578" hidden="1" xr:uid="{00000000-0005-0000-0000-000070020000}"/>
    <cellStyle name="Followed Hyperlink 15" xfId="44036" hidden="1" xr:uid="{00000000-0005-0000-0000-00006B020000}"/>
    <cellStyle name="Followed Hyperlink 15" xfId="22002" hidden="1" xr:uid="{00000000-0005-0000-0000-000076020000}"/>
    <cellStyle name="Followed Hyperlink 15" xfId="44858" hidden="1" xr:uid="{00000000-0005-0000-0000-000079020000}"/>
    <cellStyle name="Followed Hyperlink 15" xfId="43122" hidden="1" xr:uid="{00000000-0005-0000-0000-00007D020000}"/>
    <cellStyle name="Followed Hyperlink 15" xfId="11622" hidden="1" xr:uid="{00000000-0005-0000-0000-00006D020000}"/>
    <cellStyle name="Followed Hyperlink 15" xfId="35582" hidden="1" xr:uid="{00000000-0005-0000-0000-000074020000}"/>
    <cellStyle name="Followed Hyperlink 15" xfId="34961" hidden="1" xr:uid="{00000000-0005-0000-0000-00007F020000}"/>
    <cellStyle name="Followed Hyperlink 15" xfId="33961" hidden="1" xr:uid="{00000000-0005-0000-0000-00006D020000}"/>
    <cellStyle name="Followed Hyperlink 15" xfId="28342" hidden="1" xr:uid="{00000000-0005-0000-0000-000078020000}"/>
    <cellStyle name="Followed Hyperlink 15" xfId="31732" hidden="1" xr:uid="{00000000-0005-0000-0000-000082020000}"/>
    <cellStyle name="Followed Hyperlink 15" xfId="29644" hidden="1" xr:uid="{00000000-0005-0000-0000-00007A020000}"/>
    <cellStyle name="Followed Hyperlink 15" xfId="28654" hidden="1" xr:uid="{00000000-0005-0000-0000-000069020000}"/>
    <cellStyle name="Followed Hyperlink 15" xfId="40106" hidden="1" xr:uid="{00000000-0005-0000-0000-000068020000}"/>
    <cellStyle name="Followed Hyperlink 15" xfId="4324" hidden="1" xr:uid="{00000000-0005-0000-0000-000082020000}"/>
    <cellStyle name="Followed Hyperlink 15" xfId="3451" hidden="1" xr:uid="{00000000-0005-0000-0000-000071020000}"/>
    <cellStyle name="Followed Hyperlink 15" xfId="9363" hidden="1" xr:uid="{00000000-0005-0000-0000-000082020000}"/>
    <cellStyle name="Followed Hyperlink 15" xfId="7898" hidden="1" xr:uid="{00000000-0005-0000-0000-000070020000}"/>
    <cellStyle name="Followed Hyperlink 15" xfId="12199" hidden="1" xr:uid="{00000000-0005-0000-0000-000077020000}"/>
    <cellStyle name="Followed Hyperlink 15" xfId="8040" hidden="1" xr:uid="{00000000-0005-0000-0000-000078020000}"/>
    <cellStyle name="Followed Hyperlink 15" xfId="12299" hidden="1" xr:uid="{00000000-0005-0000-0000-00007A020000}"/>
    <cellStyle name="Followed Hyperlink 15" xfId="12411" hidden="1" xr:uid="{00000000-0005-0000-0000-00007B020000}"/>
    <cellStyle name="Followed Hyperlink 15" xfId="11502" hidden="1" xr:uid="{00000000-0005-0000-0000-00007C020000}"/>
    <cellStyle name="Followed Hyperlink 15" xfId="12482" hidden="1" xr:uid="{00000000-0005-0000-0000-00007D020000}"/>
    <cellStyle name="Followed Hyperlink 15" xfId="12622" hidden="1" xr:uid="{00000000-0005-0000-0000-00007F020000}"/>
    <cellStyle name="Followed Hyperlink 15" xfId="2745" hidden="1" xr:uid="{00000000-0005-0000-0000-000080020000}"/>
    <cellStyle name="Followed Hyperlink 15" xfId="12912" hidden="1" xr:uid="{00000000-0005-0000-0000-000069020000}"/>
    <cellStyle name="Followed Hyperlink 15" xfId="12901" hidden="1" xr:uid="{00000000-0005-0000-0000-00006A020000}"/>
    <cellStyle name="Followed Hyperlink 15" xfId="13215" hidden="1" xr:uid="{00000000-0005-0000-0000-00006C020000}"/>
    <cellStyle name="Followed Hyperlink 15" xfId="13296" hidden="1" xr:uid="{00000000-0005-0000-0000-00006D020000}"/>
    <cellStyle name="Followed Hyperlink 15" xfId="13324" hidden="1" xr:uid="{00000000-0005-0000-0000-00006E020000}"/>
    <cellStyle name="Followed Hyperlink 15" xfId="13436" hidden="1" xr:uid="{00000000-0005-0000-0000-00006F020000}"/>
    <cellStyle name="Followed Hyperlink 15" xfId="12931" hidden="1" xr:uid="{00000000-0005-0000-0000-000070020000}"/>
    <cellStyle name="Followed Hyperlink 15" xfId="13517" hidden="1" xr:uid="{00000000-0005-0000-0000-000071020000}"/>
    <cellStyle name="Followed Hyperlink 15" xfId="13657" hidden="1" xr:uid="{00000000-0005-0000-0000-000073020000}"/>
    <cellStyle name="Followed Hyperlink 15" xfId="13276" hidden="1" xr:uid="{00000000-0005-0000-0000-000074020000}"/>
    <cellStyle name="Followed Hyperlink 15" xfId="13733" hidden="1" xr:uid="{00000000-0005-0000-0000-000075020000}"/>
    <cellStyle name="Followed Hyperlink 15" xfId="13761" hidden="1" xr:uid="{00000000-0005-0000-0000-000076020000}"/>
    <cellStyle name="Followed Hyperlink 15" xfId="13873" hidden="1" xr:uid="{00000000-0005-0000-0000-000077020000}"/>
    <cellStyle name="Followed Hyperlink 15" xfId="9718" hidden="1" xr:uid="{00000000-0005-0000-0000-000078020000}"/>
    <cellStyle name="Followed Hyperlink 15" xfId="12510" hidden="1" xr:uid="{00000000-0005-0000-0000-00007E020000}"/>
    <cellStyle name="Followed Hyperlink 15" xfId="5558" hidden="1" xr:uid="{00000000-0005-0000-0000-000079020000}"/>
    <cellStyle name="Followed Hyperlink 15" xfId="2917" hidden="1" xr:uid="{00000000-0005-0000-0000-000069020000}"/>
    <cellStyle name="Followed Hyperlink 15" xfId="756" hidden="1" xr:uid="{00000000-0005-0000-0000-00006B020000}"/>
    <cellStyle name="Followed Hyperlink 15" xfId="1394" hidden="1" xr:uid="{00000000-0005-0000-0000-000076020000}"/>
    <cellStyle name="Followed Hyperlink 15" xfId="3230" hidden="1" xr:uid="{00000000-0005-0000-0000-00006D020000}"/>
    <cellStyle name="Followed Hyperlink 15" xfId="39872" hidden="1" xr:uid="{00000000-0005-0000-0000-000082020000}"/>
    <cellStyle name="Followed Hyperlink 15" xfId="24452" hidden="1" xr:uid="{00000000-0005-0000-0000-00006B020000}"/>
    <cellStyle name="Followed Hyperlink 15" xfId="24625" hidden="1" xr:uid="{00000000-0005-0000-0000-00006D020000}"/>
    <cellStyle name="Followed Hyperlink 15" xfId="24653" hidden="1" xr:uid="{00000000-0005-0000-0000-00006E020000}"/>
    <cellStyle name="Followed Hyperlink 15" xfId="24765" hidden="1" xr:uid="{00000000-0005-0000-0000-00006F020000}"/>
    <cellStyle name="Followed Hyperlink 15" xfId="24846" hidden="1" xr:uid="{00000000-0005-0000-0000-000071020000}"/>
    <cellStyle name="Followed Hyperlink 15" xfId="24874" hidden="1" xr:uid="{00000000-0005-0000-0000-000072020000}"/>
    <cellStyle name="Followed Hyperlink 15" xfId="24986" hidden="1" xr:uid="{00000000-0005-0000-0000-000073020000}"/>
    <cellStyle name="Followed Hyperlink 15" xfId="25062" hidden="1" xr:uid="{00000000-0005-0000-0000-000075020000}"/>
    <cellStyle name="Followed Hyperlink 15" xfId="25090" hidden="1" xr:uid="{00000000-0005-0000-0000-000076020000}"/>
    <cellStyle name="Followed Hyperlink 15" xfId="21331" hidden="1" xr:uid="{00000000-0005-0000-0000-000078020000}"/>
    <cellStyle name="Followed Hyperlink 15" xfId="25274" hidden="1" xr:uid="{00000000-0005-0000-0000-000079020000}"/>
    <cellStyle name="Followed Hyperlink 15" xfId="25302" hidden="1" xr:uid="{00000000-0005-0000-0000-00007A020000}"/>
    <cellStyle name="Followed Hyperlink 15" xfId="24505" hidden="1" xr:uid="{00000000-0005-0000-0000-00007C020000}"/>
    <cellStyle name="Followed Hyperlink 15" xfId="25513" hidden="1" xr:uid="{00000000-0005-0000-0000-00007E020000}"/>
    <cellStyle name="Followed Hyperlink 15" xfId="25625" hidden="1" xr:uid="{00000000-0005-0000-0000-00007F020000}"/>
    <cellStyle name="Followed Hyperlink 15" xfId="25691" hidden="1" xr:uid="{00000000-0005-0000-0000-000081020000}"/>
    <cellStyle name="Followed Hyperlink 15" xfId="25719" hidden="1" xr:uid="{00000000-0005-0000-0000-000082020000}"/>
    <cellStyle name="Followed Hyperlink 15" xfId="26432" hidden="1" xr:uid="{00000000-0005-0000-0000-000069020000}"/>
    <cellStyle name="Followed Hyperlink 15" xfId="26460" hidden="1" xr:uid="{00000000-0005-0000-0000-00006A020000}"/>
    <cellStyle name="Followed Hyperlink 15" xfId="26572" hidden="1" xr:uid="{00000000-0005-0000-0000-00006B020000}"/>
    <cellStyle name="Followed Hyperlink 15" xfId="26664" hidden="1" xr:uid="{00000000-0005-0000-0000-00006C020000}"/>
    <cellStyle name="Followed Hyperlink 15" xfId="26745" hidden="1" xr:uid="{00000000-0005-0000-0000-00006D020000}"/>
    <cellStyle name="Followed Hyperlink 15" xfId="16366" hidden="1" xr:uid="{00000000-0005-0000-0000-000080020000}"/>
    <cellStyle name="Followed Hyperlink 15" xfId="24544" hidden="1" xr:uid="{00000000-0005-0000-0000-00006C020000}"/>
    <cellStyle name="Followed Hyperlink 15" xfId="12271" hidden="1" xr:uid="{00000000-0005-0000-0000-000079020000}"/>
    <cellStyle name="Followed Hyperlink 15" xfId="36881" hidden="1" xr:uid="{00000000-0005-0000-0000-00006A020000}"/>
    <cellStyle name="Followed Hyperlink 15" xfId="21136" hidden="1" xr:uid="{00000000-0005-0000-0000-000083020000}"/>
    <cellStyle name="Followed Hyperlink 15" xfId="43824" hidden="1" xr:uid="{00000000-0005-0000-0000-000068020000}"/>
    <cellStyle name="Followed Hyperlink 15" xfId="38758" hidden="1" xr:uid="{00000000-0005-0000-0000-000074020000}"/>
    <cellStyle name="Followed Hyperlink 15" xfId="41297" hidden="1" xr:uid="{00000000-0005-0000-0000-00007F020000}"/>
    <cellStyle name="Followed Hyperlink 15" xfId="14964" hidden="1" xr:uid="{00000000-0005-0000-0000-00006D020000}"/>
    <cellStyle name="Followed Hyperlink 15" xfId="2598" hidden="1" xr:uid="{00000000-0005-0000-0000-000078020000}"/>
    <cellStyle name="Followed Hyperlink 15" xfId="5909" hidden="1" xr:uid="{00000000-0005-0000-0000-00007F020000}"/>
    <cellStyle name="Followed Hyperlink 15" xfId="19579" hidden="1" xr:uid="{00000000-0005-0000-0000-000069020000}"/>
    <cellStyle name="Followed Hyperlink 15" xfId="13022" hidden="1" xr:uid="{00000000-0005-0000-0000-000070020000}"/>
    <cellStyle name="Followed Hyperlink 15" xfId="13068" hidden="1" xr:uid="{00000000-0005-0000-0000-000078020000}"/>
    <cellStyle name="Followed Hyperlink 15" xfId="15964" hidden="1" xr:uid="{00000000-0005-0000-0000-00007F020000}"/>
    <cellStyle name="Followed Hyperlink 15" xfId="14575" hidden="1" xr:uid="{00000000-0005-0000-0000-00006A020000}"/>
    <cellStyle name="Followed Hyperlink 15" xfId="41977" hidden="1" xr:uid="{00000000-0005-0000-0000-00006A020000}"/>
    <cellStyle name="Followed Hyperlink 15" xfId="8734" hidden="1" xr:uid="{00000000-0005-0000-0000-000076020000}"/>
    <cellStyle name="Followed Hyperlink 15" xfId="42699" hidden="1" xr:uid="{00000000-0005-0000-0000-000075020000}"/>
    <cellStyle name="Followed Hyperlink 15" xfId="28564" hidden="1" xr:uid="{00000000-0005-0000-0000-000068020000}"/>
    <cellStyle name="Followed Hyperlink 15" xfId="13123" hidden="1" xr:uid="{00000000-0005-0000-0000-00006B020000}"/>
    <cellStyle name="Followed Hyperlink 15" xfId="31638" hidden="1" xr:uid="{00000000-0005-0000-0000-00007F020000}"/>
    <cellStyle name="Followed Hyperlink 15" xfId="31704" hidden="1" xr:uid="{00000000-0005-0000-0000-000081020000}"/>
    <cellStyle name="Followed Hyperlink 15" xfId="31844" hidden="1" xr:uid="{00000000-0005-0000-0000-000083020000}"/>
    <cellStyle name="Followed Hyperlink 15" xfId="31928" hidden="1" xr:uid="{00000000-0005-0000-0000-000069020000}"/>
    <cellStyle name="Followed Hyperlink 15" xfId="31917" hidden="1" xr:uid="{00000000-0005-0000-0000-00006A020000}"/>
    <cellStyle name="Followed Hyperlink 15" xfId="32133" hidden="1" xr:uid="{00000000-0005-0000-0000-00006B020000}"/>
    <cellStyle name="Followed Hyperlink 15" xfId="32225" hidden="1" xr:uid="{00000000-0005-0000-0000-00006C020000}"/>
    <cellStyle name="Followed Hyperlink 15" xfId="32306" hidden="1" xr:uid="{00000000-0005-0000-0000-00006D020000}"/>
    <cellStyle name="Followed Hyperlink 15" xfId="32334" hidden="1" xr:uid="{00000000-0005-0000-0000-00006E020000}"/>
    <cellStyle name="Followed Hyperlink 15" xfId="32446" hidden="1" xr:uid="{00000000-0005-0000-0000-00006F020000}"/>
    <cellStyle name="Followed Hyperlink 15" xfId="32527" hidden="1" xr:uid="{00000000-0005-0000-0000-000071020000}"/>
    <cellStyle name="Followed Hyperlink 15" xfId="32771" hidden="1" xr:uid="{00000000-0005-0000-0000-000076020000}"/>
    <cellStyle name="Followed Hyperlink 15" xfId="32883" hidden="1" xr:uid="{00000000-0005-0000-0000-000077020000}"/>
    <cellStyle name="Followed Hyperlink 15" xfId="32955" hidden="1" xr:uid="{00000000-0005-0000-0000-000079020000}"/>
    <cellStyle name="Followed Hyperlink 15" xfId="32983" hidden="1" xr:uid="{00000000-0005-0000-0000-00007A020000}"/>
    <cellStyle name="Followed Hyperlink 15" xfId="33095" hidden="1" xr:uid="{00000000-0005-0000-0000-00007B020000}"/>
    <cellStyle name="Followed Hyperlink 15" xfId="33166" hidden="1" xr:uid="{00000000-0005-0000-0000-00007D020000}"/>
    <cellStyle name="Followed Hyperlink 15" xfId="33194" hidden="1" xr:uid="{00000000-0005-0000-0000-00007E020000}"/>
    <cellStyle name="Followed Hyperlink 15" xfId="33306" hidden="1" xr:uid="{00000000-0005-0000-0000-00007F020000}"/>
    <cellStyle name="Followed Hyperlink 15" xfId="28480" hidden="1" xr:uid="{00000000-0005-0000-0000-000080020000}"/>
    <cellStyle name="Followed Hyperlink 15" xfId="33372" hidden="1" xr:uid="{00000000-0005-0000-0000-000081020000}"/>
    <cellStyle name="Followed Hyperlink 15" xfId="33400" hidden="1" xr:uid="{00000000-0005-0000-0000-000082020000}"/>
    <cellStyle name="Followed Hyperlink 15" xfId="33512" hidden="1" xr:uid="{00000000-0005-0000-0000-000083020000}"/>
    <cellStyle name="Followed Hyperlink 15" xfId="33596" hidden="1" xr:uid="{00000000-0005-0000-0000-000069020000}"/>
    <cellStyle name="Followed Hyperlink 15" xfId="33585" hidden="1" xr:uid="{00000000-0005-0000-0000-00006A020000}"/>
    <cellStyle name="Followed Hyperlink 15" xfId="33788" hidden="1" xr:uid="{00000000-0005-0000-0000-00006B020000}"/>
    <cellStyle name="Followed Hyperlink 15" xfId="33989" hidden="1" xr:uid="{00000000-0005-0000-0000-00006E020000}"/>
    <cellStyle name="Followed Hyperlink 15" xfId="34101" hidden="1" xr:uid="{00000000-0005-0000-0000-00006F020000}"/>
    <cellStyle name="Followed Hyperlink 15" xfId="33615" hidden="1" xr:uid="{00000000-0005-0000-0000-000070020000}"/>
    <cellStyle name="Followed Hyperlink 15" xfId="34182" hidden="1" xr:uid="{00000000-0005-0000-0000-000071020000}"/>
    <cellStyle name="Followed Hyperlink 15" xfId="34322" hidden="1" xr:uid="{00000000-0005-0000-0000-000073020000}"/>
    <cellStyle name="Followed Hyperlink 15" xfId="33941" hidden="1" xr:uid="{00000000-0005-0000-0000-000074020000}"/>
    <cellStyle name="Followed Hyperlink 15" xfId="34398" hidden="1" xr:uid="{00000000-0005-0000-0000-000075020000}"/>
    <cellStyle name="Followed Hyperlink 15" xfId="34426" hidden="1" xr:uid="{00000000-0005-0000-0000-000076020000}"/>
    <cellStyle name="Followed Hyperlink 15" xfId="34538" hidden="1" xr:uid="{00000000-0005-0000-0000-000077020000}"/>
    <cellStyle name="Followed Hyperlink 15" xfId="34610" hidden="1" xr:uid="{00000000-0005-0000-0000-000079020000}"/>
    <cellStyle name="Followed Hyperlink 15" xfId="34750" hidden="1" xr:uid="{00000000-0005-0000-0000-00007B020000}"/>
    <cellStyle name="Followed Hyperlink 15" xfId="33841" hidden="1" xr:uid="{00000000-0005-0000-0000-00007C020000}"/>
    <cellStyle name="Followed Hyperlink 15" xfId="34821" hidden="1" xr:uid="{00000000-0005-0000-0000-00007D020000}"/>
    <cellStyle name="Followed Hyperlink 15" xfId="35027" hidden="1" xr:uid="{00000000-0005-0000-0000-000081020000}"/>
    <cellStyle name="Followed Hyperlink 15" xfId="35055" hidden="1" xr:uid="{00000000-0005-0000-0000-000082020000}"/>
    <cellStyle name="Followed Hyperlink 15" xfId="35293" hidden="1" xr:uid="{00000000-0005-0000-0000-000068020000}"/>
    <cellStyle name="Followed Hyperlink 15" xfId="35251" hidden="1" xr:uid="{00000000-0005-0000-0000-000069020000}"/>
    <cellStyle name="Followed Hyperlink 15" xfId="35429" hidden="1" xr:uid="{00000000-0005-0000-0000-00006B020000}"/>
    <cellStyle name="Followed Hyperlink 15" xfId="35602" hidden="1" xr:uid="{00000000-0005-0000-0000-00006D020000}"/>
    <cellStyle name="Followed Hyperlink 15" xfId="35630" hidden="1" xr:uid="{00000000-0005-0000-0000-00006E020000}"/>
    <cellStyle name="Followed Hyperlink 15" xfId="35742" hidden="1" xr:uid="{00000000-0005-0000-0000-00006F020000}"/>
    <cellStyle name="Followed Hyperlink 15" xfId="35270" hidden="1" xr:uid="{00000000-0005-0000-0000-000070020000}"/>
    <cellStyle name="Followed Hyperlink 15" xfId="35823" hidden="1" xr:uid="{00000000-0005-0000-0000-000071020000}"/>
    <cellStyle name="Followed Hyperlink 15" xfId="35851" hidden="1" xr:uid="{00000000-0005-0000-0000-000072020000}"/>
    <cellStyle name="Followed Hyperlink 15" xfId="35963" hidden="1" xr:uid="{00000000-0005-0000-0000-000073020000}"/>
    <cellStyle name="Followed Hyperlink 15" xfId="36039" hidden="1" xr:uid="{00000000-0005-0000-0000-000075020000}"/>
    <cellStyle name="Followed Hyperlink 15" xfId="36067" hidden="1" xr:uid="{00000000-0005-0000-0000-000076020000}"/>
    <cellStyle name="Followed Hyperlink 15" xfId="36179" hidden="1" xr:uid="{00000000-0005-0000-0000-000077020000}"/>
    <cellStyle name="Followed Hyperlink 15" xfId="32078" hidden="1" xr:uid="{00000000-0005-0000-0000-000078020000}"/>
    <cellStyle name="Followed Hyperlink 15" xfId="36251" hidden="1" xr:uid="{00000000-0005-0000-0000-000079020000}"/>
    <cellStyle name="Followed Hyperlink 15" xfId="36391" hidden="1" xr:uid="{00000000-0005-0000-0000-00007B020000}"/>
    <cellStyle name="Followed Hyperlink 15" xfId="36490" hidden="1" xr:uid="{00000000-0005-0000-0000-00007E020000}"/>
    <cellStyle name="Followed Hyperlink 15" xfId="36602" hidden="1" xr:uid="{00000000-0005-0000-0000-00007F020000}"/>
    <cellStyle name="Followed Hyperlink 15" xfId="36668" hidden="1" xr:uid="{00000000-0005-0000-0000-000081020000}"/>
    <cellStyle name="Followed Hyperlink 15" xfId="36696" hidden="1" xr:uid="{00000000-0005-0000-0000-000082020000}"/>
    <cellStyle name="Followed Hyperlink 15" xfId="36808" hidden="1" xr:uid="{00000000-0005-0000-0000-000083020000}"/>
    <cellStyle name="Followed Hyperlink 15" xfId="36933" hidden="1" xr:uid="{00000000-0005-0000-0000-000068020000}"/>
    <cellStyle name="Followed Hyperlink 15" xfId="36892" hidden="1" xr:uid="{00000000-0005-0000-0000-000069020000}"/>
    <cellStyle name="Followed Hyperlink 15" xfId="37036" hidden="1" xr:uid="{00000000-0005-0000-0000-00006B020000}"/>
    <cellStyle name="Followed Hyperlink 15" xfId="37209" hidden="1" xr:uid="{00000000-0005-0000-0000-00006D020000}"/>
    <cellStyle name="Followed Hyperlink 15" xfId="37237" hidden="1" xr:uid="{00000000-0005-0000-0000-00006E020000}"/>
    <cellStyle name="Followed Hyperlink 15" xfId="37349" hidden="1" xr:uid="{00000000-0005-0000-0000-00006F020000}"/>
    <cellStyle name="Followed Hyperlink 15" xfId="37458" hidden="1" xr:uid="{00000000-0005-0000-0000-000072020000}"/>
    <cellStyle name="Followed Hyperlink 15" xfId="37570" hidden="1" xr:uid="{00000000-0005-0000-0000-000073020000}"/>
    <cellStyle name="Followed Hyperlink 15" xfId="37189" hidden="1" xr:uid="{00000000-0005-0000-0000-000074020000}"/>
    <cellStyle name="Followed Hyperlink 15" xfId="37786" hidden="1" xr:uid="{00000000-0005-0000-0000-000077020000}"/>
    <cellStyle name="Followed Hyperlink 15" xfId="33737" hidden="1" xr:uid="{00000000-0005-0000-0000-000078020000}"/>
    <cellStyle name="Followed Hyperlink 15" xfId="37858" hidden="1" xr:uid="{00000000-0005-0000-0000-000079020000}"/>
    <cellStyle name="Followed Hyperlink 15" xfId="37886" hidden="1" xr:uid="{00000000-0005-0000-0000-00007A020000}"/>
    <cellStyle name="Followed Hyperlink 15" xfId="37089" hidden="1" xr:uid="{00000000-0005-0000-0000-00007C020000}"/>
    <cellStyle name="Followed Hyperlink 15" xfId="38069" hidden="1" xr:uid="{00000000-0005-0000-0000-00007D020000}"/>
    <cellStyle name="Followed Hyperlink 15" xfId="38097" hidden="1" xr:uid="{00000000-0005-0000-0000-00007E020000}"/>
    <cellStyle name="Followed Hyperlink 15" xfId="38209" hidden="1" xr:uid="{00000000-0005-0000-0000-00007F020000}"/>
    <cellStyle name="Followed Hyperlink 15" xfId="28298" hidden="1" xr:uid="{00000000-0005-0000-0000-000080020000}"/>
    <cellStyle name="Followed Hyperlink 15" xfId="34638" hidden="1" xr:uid="{00000000-0005-0000-0000-00007A020000}"/>
    <cellStyle name="Followed Hyperlink 15" xfId="32667" hidden="1" xr:uid="{00000000-0005-0000-0000-000073020000}"/>
    <cellStyle name="Followed Hyperlink 15" xfId="30638" hidden="1" xr:uid="{00000000-0005-0000-0000-00006D020000}"/>
    <cellStyle name="Followed Hyperlink 15" xfId="27951" hidden="1" xr:uid="{00000000-0005-0000-0000-000083020000}"/>
    <cellStyle name="Followed Hyperlink 15" xfId="22186" hidden="1" xr:uid="{00000000-0005-0000-0000-000079020000}"/>
    <cellStyle name="Followed Hyperlink 15" xfId="22326" hidden="1" xr:uid="{00000000-0005-0000-0000-00007B020000}"/>
    <cellStyle name="Followed Hyperlink 15" xfId="22425" hidden="1" xr:uid="{00000000-0005-0000-0000-00007E020000}"/>
    <cellStyle name="Followed Hyperlink 15" xfId="22537" hidden="1" xr:uid="{00000000-0005-0000-0000-00007F020000}"/>
    <cellStyle name="Followed Hyperlink 15" xfId="22603" hidden="1" xr:uid="{00000000-0005-0000-0000-000081020000}"/>
    <cellStyle name="Followed Hyperlink 15" xfId="22631" hidden="1" xr:uid="{00000000-0005-0000-0000-000082020000}"/>
    <cellStyle name="Followed Hyperlink 15" xfId="22743" hidden="1" xr:uid="{00000000-0005-0000-0000-000083020000}"/>
    <cellStyle name="Followed Hyperlink 15" xfId="22827" hidden="1" xr:uid="{00000000-0005-0000-0000-000069020000}"/>
    <cellStyle name="Followed Hyperlink 15" xfId="22816" hidden="1" xr:uid="{00000000-0005-0000-0000-00006A020000}"/>
    <cellStyle name="Followed Hyperlink 15" xfId="22933" hidden="1" xr:uid="{00000000-0005-0000-0000-00006B020000}"/>
    <cellStyle name="Followed Hyperlink 15" xfId="23025" hidden="1" xr:uid="{00000000-0005-0000-0000-00006C020000}"/>
    <cellStyle name="Followed Hyperlink 15" xfId="23106" hidden="1" xr:uid="{00000000-0005-0000-0000-00006D020000}"/>
    <cellStyle name="Followed Hyperlink 15" xfId="23134" hidden="1" xr:uid="{00000000-0005-0000-0000-00006E020000}"/>
    <cellStyle name="Followed Hyperlink 15" xfId="23327" hidden="1" xr:uid="{00000000-0005-0000-0000-000071020000}"/>
    <cellStyle name="Followed Hyperlink 15" xfId="23467" hidden="1" xr:uid="{00000000-0005-0000-0000-000073020000}"/>
    <cellStyle name="Followed Hyperlink 15" xfId="23086" hidden="1" xr:uid="{00000000-0005-0000-0000-000074020000}"/>
    <cellStyle name="Followed Hyperlink 15" xfId="23571" hidden="1" xr:uid="{00000000-0005-0000-0000-000076020000}"/>
    <cellStyle name="Followed Hyperlink 15" xfId="19713" hidden="1" xr:uid="{00000000-0005-0000-0000-000078020000}"/>
    <cellStyle name="Followed Hyperlink 15" xfId="23755" hidden="1" xr:uid="{00000000-0005-0000-0000-000079020000}"/>
    <cellStyle name="Followed Hyperlink 15" xfId="23783" hidden="1" xr:uid="{00000000-0005-0000-0000-00007A020000}"/>
    <cellStyle name="Followed Hyperlink 15" xfId="23895" hidden="1" xr:uid="{00000000-0005-0000-0000-00007B020000}"/>
    <cellStyle name="Followed Hyperlink 15" xfId="22986" hidden="1" xr:uid="{00000000-0005-0000-0000-00007C020000}"/>
    <cellStyle name="Followed Hyperlink 15" xfId="23966" hidden="1" xr:uid="{00000000-0005-0000-0000-00007D020000}"/>
    <cellStyle name="Followed Hyperlink 15" xfId="23994" hidden="1" xr:uid="{00000000-0005-0000-0000-00007E020000}"/>
    <cellStyle name="Followed Hyperlink 15" xfId="24106" hidden="1" xr:uid="{00000000-0005-0000-0000-00007F020000}"/>
    <cellStyle name="Followed Hyperlink 15" xfId="24172" hidden="1" xr:uid="{00000000-0005-0000-0000-000081020000}"/>
    <cellStyle name="Followed Hyperlink 15" xfId="24200" hidden="1" xr:uid="{00000000-0005-0000-0000-000082020000}"/>
    <cellStyle name="Followed Hyperlink 15" xfId="24312" hidden="1" xr:uid="{00000000-0005-0000-0000-000083020000}"/>
    <cellStyle name="Followed Hyperlink 15" xfId="24396" hidden="1" xr:uid="{00000000-0005-0000-0000-000069020000}"/>
    <cellStyle name="Followed Hyperlink 15" xfId="22866" hidden="1" xr:uid="{00000000-0005-0000-0000-000068020000}"/>
    <cellStyle name="Followed Hyperlink 15" xfId="37128" hidden="1" xr:uid="{00000000-0005-0000-0000-00006C020000}"/>
    <cellStyle name="Followed Hyperlink 15" xfId="34849" hidden="1" xr:uid="{00000000-0005-0000-0000-00007E020000}"/>
    <cellStyle name="Followed Hyperlink 15" xfId="30246" hidden="1" xr:uid="{00000000-0005-0000-0000-00006A020000}"/>
    <cellStyle name="Followed Hyperlink 15" xfId="9927" hidden="1" xr:uid="{00000000-0005-0000-0000-000074020000}"/>
    <cellStyle name="Followed Hyperlink 15" xfId="10384" hidden="1" xr:uid="{00000000-0005-0000-0000-000075020000}"/>
    <cellStyle name="Followed Hyperlink 15" xfId="8149" hidden="1" xr:uid="{00000000-0005-0000-0000-00007C020000}"/>
    <cellStyle name="Followed Hyperlink 15" xfId="3479" hidden="1" xr:uid="{00000000-0005-0000-0000-000072020000}"/>
    <cellStyle name="Followed Hyperlink 15" xfId="3591" hidden="1" xr:uid="{00000000-0005-0000-0000-000073020000}"/>
    <cellStyle name="Followed Hyperlink 15" xfId="3210" hidden="1" xr:uid="{00000000-0005-0000-0000-000074020000}"/>
    <cellStyle name="Followed Hyperlink 15" xfId="3667" hidden="1" xr:uid="{00000000-0005-0000-0000-000075020000}"/>
    <cellStyle name="Followed Hyperlink 15" xfId="3695" hidden="1" xr:uid="{00000000-0005-0000-0000-000076020000}"/>
    <cellStyle name="Followed Hyperlink 15" xfId="3807" hidden="1" xr:uid="{00000000-0005-0000-0000-000077020000}"/>
    <cellStyle name="Followed Hyperlink 15" xfId="4019" hidden="1" xr:uid="{00000000-0005-0000-0000-00007B020000}"/>
    <cellStyle name="Followed Hyperlink 15" xfId="3110" hidden="1" xr:uid="{00000000-0005-0000-0000-00007C020000}"/>
    <cellStyle name="Followed Hyperlink 15" xfId="4090" hidden="1" xr:uid="{00000000-0005-0000-0000-00007D020000}"/>
    <cellStyle name="Followed Hyperlink 15" xfId="4118" hidden="1" xr:uid="{00000000-0005-0000-0000-00007E020000}"/>
    <cellStyle name="Followed Hyperlink 15" xfId="4230" hidden="1" xr:uid="{00000000-0005-0000-0000-00007F020000}"/>
    <cellStyle name="Followed Hyperlink 15" xfId="4296" hidden="1" xr:uid="{00000000-0005-0000-0000-000081020000}"/>
    <cellStyle name="Followed Hyperlink 15" xfId="4436" hidden="1" xr:uid="{00000000-0005-0000-0000-000083020000}"/>
    <cellStyle name="Followed Hyperlink 15" xfId="4567" hidden="1" xr:uid="{00000000-0005-0000-0000-000068020000}"/>
    <cellStyle name="Followed Hyperlink 15" xfId="4520" hidden="1" xr:uid="{00000000-0005-0000-0000-000069020000}"/>
    <cellStyle name="Followed Hyperlink 15" xfId="4509" hidden="1" xr:uid="{00000000-0005-0000-0000-00006A020000}"/>
    <cellStyle name="Followed Hyperlink 15" xfId="4736" hidden="1" xr:uid="{00000000-0005-0000-0000-00006B020000}"/>
    <cellStyle name="Followed Hyperlink 15" xfId="4828" hidden="1" xr:uid="{00000000-0005-0000-0000-00006C020000}"/>
    <cellStyle name="Followed Hyperlink 15" xfId="4937" hidden="1" xr:uid="{00000000-0005-0000-0000-00006E020000}"/>
    <cellStyle name="Followed Hyperlink 15" xfId="4539" hidden="1" xr:uid="{00000000-0005-0000-0000-000070020000}"/>
    <cellStyle name="Followed Hyperlink 15" xfId="5130" hidden="1" xr:uid="{00000000-0005-0000-0000-000071020000}"/>
    <cellStyle name="Followed Hyperlink 15" xfId="5158" hidden="1" xr:uid="{00000000-0005-0000-0000-000072020000}"/>
    <cellStyle name="Followed Hyperlink 15" xfId="5270" hidden="1" xr:uid="{00000000-0005-0000-0000-000073020000}"/>
    <cellStyle name="Followed Hyperlink 15" xfId="5346" hidden="1" xr:uid="{00000000-0005-0000-0000-000075020000}"/>
    <cellStyle name="Followed Hyperlink 15" xfId="4909" hidden="1" xr:uid="{00000000-0005-0000-0000-00006D020000}"/>
    <cellStyle name="Followed Hyperlink 15" xfId="3879" hidden="1" xr:uid="{00000000-0005-0000-0000-000079020000}"/>
    <cellStyle name="Followed Hyperlink 15" xfId="7868" hidden="1" xr:uid="{00000000-0005-0000-0000-00006A020000}"/>
    <cellStyle name="Followed Hyperlink 15" xfId="7054" hidden="1" xr:uid="{00000000-0005-0000-0000-000076020000}"/>
    <cellStyle name="Followed Hyperlink 15" xfId="6003" hidden="1" xr:uid="{00000000-0005-0000-0000-000082020000}"/>
    <cellStyle name="Followed Hyperlink 15" xfId="19958" hidden="1" xr:uid="{00000000-0005-0000-0000-00006E020000}"/>
    <cellStyle name="Followed Hyperlink 15" xfId="3907" hidden="1" xr:uid="{00000000-0005-0000-0000-00007A020000}"/>
    <cellStyle name="Followed Hyperlink 15" xfId="23246" hidden="1" xr:uid="{00000000-0005-0000-0000-00006F020000}"/>
    <cellStyle name="Followed Hyperlink 15" xfId="37430" hidden="1" xr:uid="{00000000-0005-0000-0000-000071020000}"/>
    <cellStyle name="Followed Hyperlink 15" xfId="26070" hidden="1" xr:uid="{00000000-0005-0000-0000-000080020000}"/>
    <cellStyle name="Followed Hyperlink 15" xfId="31947" hidden="1" xr:uid="{00000000-0005-0000-0000-000070020000}"/>
    <cellStyle name="Followed Hyperlink 15" xfId="11602" hidden="1" xr:uid="{00000000-0005-0000-0000-000074020000}"/>
    <cellStyle name="Followed Hyperlink 15" xfId="12059" hidden="1" xr:uid="{00000000-0005-0000-0000-000075020000}"/>
    <cellStyle name="Followed Hyperlink 15" xfId="10624" hidden="1" xr:uid="{00000000-0005-0000-0000-00007A020000}"/>
    <cellStyle name="Followed Hyperlink 15" xfId="525" hidden="1" xr:uid="{00000000-0005-0000-0000-000068020000}"/>
    <cellStyle name="Followed Hyperlink 15" xfId="644" hidden="1" xr:uid="{00000000-0005-0000-0000-00006A020000}"/>
    <cellStyle name="Followed Hyperlink 15" xfId="1506" hidden="1" xr:uid="{00000000-0005-0000-0000-000077020000}"/>
    <cellStyle name="Followed Hyperlink 15" xfId="1718" hidden="1" xr:uid="{00000000-0005-0000-0000-00007B020000}"/>
    <cellStyle name="Followed Hyperlink 15" xfId="5374" hidden="1" xr:uid="{00000000-0005-0000-0000-000076020000}"/>
    <cellStyle name="Followed Hyperlink 15" xfId="38275" hidden="1" xr:uid="{00000000-0005-0000-0000-000081020000}"/>
    <cellStyle name="Followed Hyperlink 15" xfId="38415" hidden="1" xr:uid="{00000000-0005-0000-0000-000083020000}"/>
    <cellStyle name="Followed Hyperlink 15" xfId="38538" hidden="1" xr:uid="{00000000-0005-0000-0000-000068020000}"/>
    <cellStyle name="Followed Hyperlink 15" xfId="38499" hidden="1" xr:uid="{00000000-0005-0000-0000-000069020000}"/>
    <cellStyle name="Followed Hyperlink 15" xfId="38605" hidden="1" xr:uid="{00000000-0005-0000-0000-00006B020000}"/>
    <cellStyle name="Followed Hyperlink 15" xfId="38697" hidden="1" xr:uid="{00000000-0005-0000-0000-00006C020000}"/>
    <cellStyle name="Followed Hyperlink 15" xfId="38778" hidden="1" xr:uid="{00000000-0005-0000-0000-00006D020000}"/>
    <cellStyle name="Followed Hyperlink 15" xfId="38806" hidden="1" xr:uid="{00000000-0005-0000-0000-00006E020000}"/>
    <cellStyle name="Followed Hyperlink 15" xfId="38918" hidden="1" xr:uid="{00000000-0005-0000-0000-00006F020000}"/>
    <cellStyle name="Followed Hyperlink 15" xfId="38518" hidden="1" xr:uid="{00000000-0005-0000-0000-000070020000}"/>
    <cellStyle name="Followed Hyperlink 15" xfId="38999" hidden="1" xr:uid="{00000000-0005-0000-0000-000071020000}"/>
    <cellStyle name="Followed Hyperlink 15" xfId="39027" hidden="1" xr:uid="{00000000-0005-0000-0000-000072020000}"/>
    <cellStyle name="Followed Hyperlink 15" xfId="39215" hidden="1" xr:uid="{00000000-0005-0000-0000-000075020000}"/>
    <cellStyle name="Followed Hyperlink 15" xfId="39355" hidden="1" xr:uid="{00000000-0005-0000-0000-000077020000}"/>
    <cellStyle name="Followed Hyperlink 15" xfId="39427" hidden="1" xr:uid="{00000000-0005-0000-0000-000079020000}"/>
    <cellStyle name="Followed Hyperlink 15" xfId="39455" hidden="1" xr:uid="{00000000-0005-0000-0000-00007A020000}"/>
    <cellStyle name="Followed Hyperlink 15" xfId="38658" hidden="1" xr:uid="{00000000-0005-0000-0000-00007C020000}"/>
    <cellStyle name="Followed Hyperlink 15" xfId="39638" hidden="1" xr:uid="{00000000-0005-0000-0000-00007D020000}"/>
    <cellStyle name="Followed Hyperlink 15" xfId="39666" hidden="1" xr:uid="{00000000-0005-0000-0000-00007E020000}"/>
    <cellStyle name="Followed Hyperlink 15" xfId="39778" hidden="1" xr:uid="{00000000-0005-0000-0000-00007F020000}"/>
    <cellStyle name="Followed Hyperlink 15" xfId="39844" hidden="1" xr:uid="{00000000-0005-0000-0000-000081020000}"/>
    <cellStyle name="Followed Hyperlink 15" xfId="35385" hidden="1" xr:uid="{00000000-0005-0000-0000-000078020000}"/>
    <cellStyle name="Followed Hyperlink 15" xfId="38303" hidden="1" xr:uid="{00000000-0005-0000-0000-000082020000}"/>
    <cellStyle name="Followed Hyperlink 15" xfId="11762" hidden="1" xr:uid="{00000000-0005-0000-0000-00006F020000}"/>
    <cellStyle name="Followed Hyperlink 15" xfId="6360" hidden="1" xr:uid="{00000000-0005-0000-0000-000078020000}"/>
    <cellStyle name="Followed Hyperlink 15" xfId="30410" hidden="1" xr:uid="{00000000-0005-0000-0000-000078020000}"/>
    <cellStyle name="Followed Hyperlink 15" xfId="40277" hidden="1" xr:uid="{00000000-0005-0000-0000-000074020000}"/>
    <cellStyle name="Followed Hyperlink 15" xfId="7655" hidden="1" xr:uid="{00000000-0005-0000-0000-000081020000}"/>
    <cellStyle name="Followed Hyperlink 15" xfId="12958" hidden="1" xr:uid="{00000000-0005-0000-0000-000068020000}"/>
    <cellStyle name="Followed Hyperlink 15" xfId="19355" hidden="1" xr:uid="{00000000-0005-0000-0000-000081020000}"/>
    <cellStyle name="Followed Hyperlink 15" xfId="18317" hidden="1" xr:uid="{00000000-0005-0000-0000-00006E020000}"/>
    <cellStyle name="Followed Hyperlink 15" xfId="17272" hidden="1" xr:uid="{00000000-0005-0000-0000-000079020000}"/>
    <cellStyle name="Followed Hyperlink 15" xfId="16058" hidden="1" xr:uid="{00000000-0005-0000-0000-000082020000}"/>
    <cellStyle name="Followed Hyperlink 15" xfId="15185" hidden="1" xr:uid="{00000000-0005-0000-0000-000071020000}"/>
    <cellStyle name="Followed Hyperlink 15" xfId="13945" hidden="1" xr:uid="{00000000-0005-0000-0000-000079020000}"/>
    <cellStyle name="Followed Hyperlink 15" xfId="12828" hidden="1" xr:uid="{00000000-0005-0000-0000-000083020000}"/>
    <cellStyle name="Followed Hyperlink 15" xfId="10087" hidden="1" xr:uid="{00000000-0005-0000-0000-00006F020000}"/>
    <cellStyle name="Followed Hyperlink 15" xfId="26966" hidden="1" xr:uid="{00000000-0005-0000-0000-000071020000}"/>
    <cellStyle name="Followed Hyperlink 15" xfId="20818" hidden="1" xr:uid="{00000000-0005-0000-0000-00007E020000}"/>
    <cellStyle name="Followed Hyperlink 15" xfId="45415" hidden="1" xr:uid="{00000000-0005-0000-0000-000083020000}"/>
    <cellStyle name="Followed Hyperlink 15" xfId="24415" hidden="1" xr:uid="{00000000-0005-0000-0000-000070020000}"/>
    <cellStyle name="Followed Hyperlink 15" xfId="29756" hidden="1" xr:uid="{00000000-0005-0000-0000-00007B020000}"/>
    <cellStyle name="Followed Hyperlink 15" xfId="29827" hidden="1" xr:uid="{00000000-0005-0000-0000-00007D020000}"/>
    <cellStyle name="Followed Hyperlink 15" xfId="29967" hidden="1" xr:uid="{00000000-0005-0000-0000-00007F020000}"/>
    <cellStyle name="Followed Hyperlink 15" xfId="30033" hidden="1" xr:uid="{00000000-0005-0000-0000-000081020000}"/>
    <cellStyle name="Followed Hyperlink 15" xfId="30061" hidden="1" xr:uid="{00000000-0005-0000-0000-000082020000}"/>
    <cellStyle name="Followed Hyperlink 15" xfId="30173" hidden="1" xr:uid="{00000000-0005-0000-0000-000083020000}"/>
    <cellStyle name="Followed Hyperlink 15" xfId="30302" hidden="1" xr:uid="{00000000-0005-0000-0000-000068020000}"/>
    <cellStyle name="Followed Hyperlink 15" xfId="30257" hidden="1" xr:uid="{00000000-0005-0000-0000-000069020000}"/>
    <cellStyle name="Followed Hyperlink 15" xfId="30465" hidden="1" xr:uid="{00000000-0005-0000-0000-00006B020000}"/>
    <cellStyle name="Followed Hyperlink 15" xfId="30557" hidden="1" xr:uid="{00000000-0005-0000-0000-00006C020000}"/>
    <cellStyle name="Followed Hyperlink 15" xfId="30666" hidden="1" xr:uid="{00000000-0005-0000-0000-00006E020000}"/>
    <cellStyle name="Followed Hyperlink 15" xfId="30778" hidden="1" xr:uid="{00000000-0005-0000-0000-00006F020000}"/>
    <cellStyle name="Followed Hyperlink 15" xfId="30999" hidden="1" xr:uid="{00000000-0005-0000-0000-000073020000}"/>
    <cellStyle name="Followed Hyperlink 15" xfId="30618" hidden="1" xr:uid="{00000000-0005-0000-0000-000074020000}"/>
    <cellStyle name="Followed Hyperlink 15" xfId="31075" hidden="1" xr:uid="{00000000-0005-0000-0000-000075020000}"/>
    <cellStyle name="Followed Hyperlink 15" xfId="31103" hidden="1" xr:uid="{00000000-0005-0000-0000-000076020000}"/>
    <cellStyle name="Followed Hyperlink 15" xfId="31215" hidden="1" xr:uid="{00000000-0005-0000-0000-000077020000}"/>
    <cellStyle name="Followed Hyperlink 15" xfId="31287" hidden="1" xr:uid="{00000000-0005-0000-0000-000079020000}"/>
    <cellStyle name="Followed Hyperlink 15" xfId="31315" hidden="1" xr:uid="{00000000-0005-0000-0000-00007A020000}"/>
    <cellStyle name="Followed Hyperlink 15" xfId="31427" hidden="1" xr:uid="{00000000-0005-0000-0000-00007B020000}"/>
    <cellStyle name="Followed Hyperlink 15" xfId="30518" hidden="1" xr:uid="{00000000-0005-0000-0000-00007C020000}"/>
    <cellStyle name="Followed Hyperlink 15" xfId="31498" hidden="1" xr:uid="{00000000-0005-0000-0000-00007D020000}"/>
    <cellStyle name="Followed Hyperlink 15" xfId="31526" hidden="1" xr:uid="{00000000-0005-0000-0000-00007E020000}"/>
    <cellStyle name="Followed Hyperlink 15" xfId="28384" hidden="1" xr:uid="{00000000-0005-0000-0000-000080020000}"/>
    <cellStyle name="Followed Hyperlink 15" xfId="21974" hidden="1" xr:uid="{00000000-0005-0000-0000-000075020000}"/>
    <cellStyle name="Followed Hyperlink 15" xfId="21517" hidden="1" xr:uid="{00000000-0005-0000-0000-000074020000}"/>
    <cellStyle name="Followed Hyperlink 15" xfId="18059" hidden="1" xr:uid="{00000000-0005-0000-0000-000078020000}"/>
    <cellStyle name="Followed Hyperlink 15" xfId="44570" hidden="1" xr:uid="{00000000-0005-0000-0000-000073020000}"/>
    <cellStyle name="Followed Hyperlink 15" xfId="42911" hidden="1" xr:uid="{00000000-0005-0000-0000-000079020000}"/>
    <cellStyle name="Followed Hyperlink 15" xfId="43262" hidden="1" xr:uid="{00000000-0005-0000-0000-00007F020000}"/>
    <cellStyle name="Followed Hyperlink 15" xfId="10168" hidden="1" xr:uid="{00000000-0005-0000-0000-000071020000}"/>
    <cellStyle name="Followed Hyperlink 15" xfId="33639" hidden="1" xr:uid="{00000000-0005-0000-0000-000068020000}"/>
    <cellStyle name="Followed Hyperlink 15" xfId="28305" hidden="1" xr:uid="{00000000-0005-0000-0000-000080020000}"/>
    <cellStyle name="Followed Hyperlink 15" xfId="30276" hidden="1" xr:uid="{00000000-0005-0000-0000-000070020000}"/>
    <cellStyle name="Followed Hyperlink 15" xfId="28847" hidden="1" xr:uid="{00000000-0005-0000-0000-00007C020000}"/>
    <cellStyle name="Followed Hyperlink 15" xfId="28886" hidden="1" xr:uid="{00000000-0005-0000-0000-00006C020000}"/>
    <cellStyle name="Followed Hyperlink 15" xfId="26174" hidden="1" xr:uid="{00000000-0005-0000-0000-000078020000}"/>
    <cellStyle name="Followed Hyperlink 15" xfId="26341" hidden="1" xr:uid="{00000000-0005-0000-0000-000068020000}"/>
    <cellStyle name="Followed Hyperlink 15" xfId="22846" hidden="1" xr:uid="{00000000-0005-0000-0000-000070020000}"/>
    <cellStyle name="Followed Hyperlink 15" xfId="21417" hidden="1" xr:uid="{00000000-0005-0000-0000-00007C020000}"/>
    <cellStyle name="Followed Hyperlink 15" xfId="21456" hidden="1" xr:uid="{00000000-0005-0000-0000-00006C020000}"/>
    <cellStyle name="Followed Hyperlink 15" xfId="16380" hidden="1" xr:uid="{00000000-0005-0000-0000-000078020000}"/>
    <cellStyle name="Followed Hyperlink 15" xfId="10412" hidden="1" xr:uid="{00000000-0005-0000-0000-000076020000}"/>
    <cellStyle name="Followed Hyperlink 15" xfId="10524" hidden="1" xr:uid="{00000000-0005-0000-0000-000077020000}"/>
    <cellStyle name="Followed Hyperlink 15" xfId="10596" hidden="1" xr:uid="{00000000-0005-0000-0000-000079020000}"/>
    <cellStyle name="Followed Hyperlink 15" xfId="10736" hidden="1" xr:uid="{00000000-0005-0000-0000-00007B020000}"/>
    <cellStyle name="Followed Hyperlink 15" xfId="9827" hidden="1" xr:uid="{00000000-0005-0000-0000-00007C020000}"/>
    <cellStyle name="Followed Hyperlink 15" xfId="10835" hidden="1" xr:uid="{00000000-0005-0000-0000-00007E020000}"/>
    <cellStyle name="Followed Hyperlink 15" xfId="10947" hidden="1" xr:uid="{00000000-0005-0000-0000-00007F020000}"/>
    <cellStyle name="Followed Hyperlink 15" xfId="11013" hidden="1" xr:uid="{00000000-0005-0000-0000-000081020000}"/>
    <cellStyle name="Followed Hyperlink 15" xfId="11153" hidden="1" xr:uid="{00000000-0005-0000-0000-000083020000}"/>
    <cellStyle name="Followed Hyperlink 15" xfId="11284" hidden="1" xr:uid="{00000000-0005-0000-0000-000068020000}"/>
    <cellStyle name="Followed Hyperlink 15" xfId="11226" hidden="1" xr:uid="{00000000-0005-0000-0000-00006A020000}"/>
    <cellStyle name="Followed Hyperlink 15" xfId="11541" hidden="1" xr:uid="{00000000-0005-0000-0000-00006C020000}"/>
    <cellStyle name="Followed Hyperlink 15" xfId="10807" hidden="1" xr:uid="{00000000-0005-0000-0000-00007D020000}"/>
    <cellStyle name="Followed Hyperlink 15" xfId="32286" hidden="1" xr:uid="{00000000-0005-0000-0000-000074020000}"/>
    <cellStyle name="Followed Hyperlink 15" xfId="26114" hidden="1" xr:uid="{00000000-0005-0000-0000-000078020000}"/>
    <cellStyle name="Followed Hyperlink 15" xfId="29855" hidden="1" xr:uid="{00000000-0005-0000-0000-00007E020000}"/>
    <cellStyle name="Followed Hyperlink 15" xfId="6218" hidden="1" xr:uid="{00000000-0005-0000-0000-000070020000}"/>
    <cellStyle name="Followed Hyperlink 15" xfId="39243" hidden="1" xr:uid="{00000000-0005-0000-0000-000076020000}"/>
    <cellStyle name="Followed Hyperlink 15" xfId="2135" hidden="1" xr:uid="{00000000-0005-0000-0000-000083020000}"/>
    <cellStyle name="Followed Hyperlink 15" xfId="8946" hidden="1" xr:uid="{00000000-0005-0000-0000-00007A020000}"/>
    <cellStyle name="Followed Hyperlink 15" xfId="2641" hidden="1" xr:uid="{00000000-0005-0000-0000-000080020000}"/>
    <cellStyle name="Followed Hyperlink 15" xfId="32743" hidden="1" xr:uid="{00000000-0005-0000-0000-000075020000}"/>
    <cellStyle name="Followed Hyperlink 15" xfId="23683" hidden="1" xr:uid="{00000000-0005-0000-0000-000077020000}"/>
    <cellStyle name="Followed Hyperlink 15" xfId="22397" hidden="1" xr:uid="{00000000-0005-0000-0000-00007D020000}"/>
    <cellStyle name="Followed Hyperlink 15" xfId="37674" hidden="1" xr:uid="{00000000-0005-0000-0000-000076020000}"/>
    <cellStyle name="Followed Hyperlink 15" xfId="36279" hidden="1" xr:uid="{00000000-0005-0000-0000-00007A020000}"/>
    <cellStyle name="Followed Hyperlink 15" xfId="35167" hidden="1" xr:uid="{00000000-0005-0000-0000-000083020000}"/>
    <cellStyle name="Followed Hyperlink 15" xfId="33880" hidden="1" xr:uid="{00000000-0005-0000-0000-00006C020000}"/>
    <cellStyle name="Followed Hyperlink 15" xfId="32555" hidden="1" xr:uid="{00000000-0005-0000-0000-000072020000}"/>
    <cellStyle name="Followed Hyperlink 15" xfId="29432" hidden="1" xr:uid="{00000000-0005-0000-0000-000076020000}"/>
    <cellStyle name="Followed Hyperlink 15" xfId="13545" hidden="1" xr:uid="{00000000-0005-0000-0000-000072020000}"/>
    <cellStyle name="Followed Hyperlink 15" xfId="25202" hidden="1" xr:uid="{00000000-0005-0000-0000-000077020000}"/>
    <cellStyle name="Followed Hyperlink 15" xfId="5486" hidden="1" xr:uid="{00000000-0005-0000-0000-000077020000}"/>
    <cellStyle name="Followed Hyperlink 15" xfId="12716" hidden="1" xr:uid="{00000000-0005-0000-0000-000082020000}"/>
    <cellStyle name="Followed Hyperlink 15" xfId="30859" hidden="1" xr:uid="{00000000-0005-0000-0000-000071020000}"/>
    <cellStyle name="Followed Hyperlink 15" xfId="16030" hidden="1" xr:uid="{00000000-0005-0000-0000-000081020000}"/>
    <cellStyle name="Followed Hyperlink 15" xfId="16170" hidden="1" xr:uid="{00000000-0005-0000-0000-000083020000}"/>
    <cellStyle name="Followed Hyperlink 15" xfId="16300" hidden="1" xr:uid="{00000000-0005-0000-0000-000068020000}"/>
    <cellStyle name="Followed Hyperlink 15" xfId="16254" hidden="1" xr:uid="{00000000-0005-0000-0000-000069020000}"/>
    <cellStyle name="Followed Hyperlink 15" xfId="16243" hidden="1" xr:uid="{00000000-0005-0000-0000-00006A020000}"/>
    <cellStyle name="Followed Hyperlink 15" xfId="16450" hidden="1" xr:uid="{00000000-0005-0000-0000-00006B020000}"/>
    <cellStyle name="Followed Hyperlink 15" xfId="16542" hidden="1" xr:uid="{00000000-0005-0000-0000-00006C020000}"/>
    <cellStyle name="Followed Hyperlink 15" xfId="16623" hidden="1" xr:uid="{00000000-0005-0000-0000-00006D020000}"/>
    <cellStyle name="Followed Hyperlink 15" xfId="16651" hidden="1" xr:uid="{00000000-0005-0000-0000-00006E020000}"/>
    <cellStyle name="Followed Hyperlink 15" xfId="16763" hidden="1" xr:uid="{00000000-0005-0000-0000-00006F020000}"/>
    <cellStyle name="Followed Hyperlink 15" xfId="16872" hidden="1" xr:uid="{00000000-0005-0000-0000-000072020000}"/>
    <cellStyle name="Followed Hyperlink 15" xfId="16984" hidden="1" xr:uid="{00000000-0005-0000-0000-000073020000}"/>
    <cellStyle name="Followed Hyperlink 15" xfId="17088" hidden="1" xr:uid="{00000000-0005-0000-0000-000076020000}"/>
    <cellStyle name="Followed Hyperlink 15" xfId="17200" hidden="1" xr:uid="{00000000-0005-0000-0000-000077020000}"/>
    <cellStyle name="Followed Hyperlink 15" xfId="17412" hidden="1" xr:uid="{00000000-0005-0000-0000-00007B020000}"/>
    <cellStyle name="Followed Hyperlink 15" xfId="16503" hidden="1" xr:uid="{00000000-0005-0000-0000-00007C020000}"/>
    <cellStyle name="Followed Hyperlink 15" xfId="17483" hidden="1" xr:uid="{00000000-0005-0000-0000-00007D020000}"/>
    <cellStyle name="Followed Hyperlink 15" xfId="17511" hidden="1" xr:uid="{00000000-0005-0000-0000-00007E020000}"/>
    <cellStyle name="Followed Hyperlink 15" xfId="17623" hidden="1" xr:uid="{00000000-0005-0000-0000-00007F020000}"/>
    <cellStyle name="Followed Hyperlink 15" xfId="7986" hidden="1" xr:uid="{00000000-0005-0000-0000-000080020000}"/>
    <cellStyle name="Followed Hyperlink 15" xfId="17689" hidden="1" xr:uid="{00000000-0005-0000-0000-000081020000}"/>
    <cellStyle name="Followed Hyperlink 15" xfId="17717" hidden="1" xr:uid="{00000000-0005-0000-0000-000082020000}"/>
    <cellStyle name="Followed Hyperlink 15" xfId="17829" hidden="1" xr:uid="{00000000-0005-0000-0000-000083020000}"/>
    <cellStyle name="Followed Hyperlink 15" xfId="17956" hidden="1" xr:uid="{00000000-0005-0000-0000-000068020000}"/>
    <cellStyle name="Followed Hyperlink 15" xfId="11362" hidden="1" xr:uid="{00000000-0005-0000-0000-00006A020000}"/>
    <cellStyle name="Followed Hyperlink 15" xfId="18116" hidden="1" xr:uid="{00000000-0005-0000-0000-00006B020000}"/>
    <cellStyle name="Followed Hyperlink 15" xfId="18208" hidden="1" xr:uid="{00000000-0005-0000-0000-00006C020000}"/>
    <cellStyle name="Followed Hyperlink 15" xfId="18289" hidden="1" xr:uid="{00000000-0005-0000-0000-00006D020000}"/>
    <cellStyle name="Followed Hyperlink 15" xfId="18429" hidden="1" xr:uid="{00000000-0005-0000-0000-00006F020000}"/>
    <cellStyle name="Followed Hyperlink 15" xfId="18510" hidden="1" xr:uid="{00000000-0005-0000-0000-000071020000}"/>
    <cellStyle name="Followed Hyperlink 15" xfId="18538" hidden="1" xr:uid="{00000000-0005-0000-0000-000072020000}"/>
    <cellStyle name="Followed Hyperlink 15" xfId="18650" hidden="1" xr:uid="{00000000-0005-0000-0000-000073020000}"/>
    <cellStyle name="Followed Hyperlink 15" xfId="18726" hidden="1" xr:uid="{00000000-0005-0000-0000-000075020000}"/>
    <cellStyle name="Followed Hyperlink 15" xfId="18754" hidden="1" xr:uid="{00000000-0005-0000-0000-000076020000}"/>
    <cellStyle name="Followed Hyperlink 15" xfId="18866" hidden="1" xr:uid="{00000000-0005-0000-0000-000077020000}"/>
    <cellStyle name="Followed Hyperlink 15" xfId="18008" hidden="1" xr:uid="{00000000-0005-0000-0000-000078020000}"/>
    <cellStyle name="Followed Hyperlink 15" xfId="18938" hidden="1" xr:uid="{00000000-0005-0000-0000-000079020000}"/>
    <cellStyle name="Followed Hyperlink 15" xfId="19078" hidden="1" xr:uid="{00000000-0005-0000-0000-00007B020000}"/>
    <cellStyle name="Followed Hyperlink 15" xfId="19149" hidden="1" xr:uid="{00000000-0005-0000-0000-00007D020000}"/>
    <cellStyle name="Followed Hyperlink 15" xfId="19177" hidden="1" xr:uid="{00000000-0005-0000-0000-00007E020000}"/>
    <cellStyle name="Followed Hyperlink 15" xfId="19289" hidden="1" xr:uid="{00000000-0005-0000-0000-00007F020000}"/>
    <cellStyle name="Followed Hyperlink 15" xfId="19383" hidden="1" xr:uid="{00000000-0005-0000-0000-000082020000}"/>
    <cellStyle name="Followed Hyperlink 15" xfId="19495" hidden="1" xr:uid="{00000000-0005-0000-0000-000083020000}"/>
    <cellStyle name="Followed Hyperlink 15" xfId="19568" hidden="1" xr:uid="{00000000-0005-0000-0000-00006A020000}"/>
    <cellStyle name="Followed Hyperlink 15" xfId="19757" hidden="1" xr:uid="{00000000-0005-0000-0000-00006B020000}"/>
    <cellStyle name="Followed Hyperlink 15" xfId="19849" hidden="1" xr:uid="{00000000-0005-0000-0000-00006C020000}"/>
    <cellStyle name="Followed Hyperlink 15" xfId="19930" hidden="1" xr:uid="{00000000-0005-0000-0000-00006D020000}"/>
    <cellStyle name="Followed Hyperlink 15" xfId="20070" hidden="1" xr:uid="{00000000-0005-0000-0000-00006F020000}"/>
    <cellStyle name="Followed Hyperlink 15" xfId="19598" hidden="1" xr:uid="{00000000-0005-0000-0000-000070020000}"/>
    <cellStyle name="Followed Hyperlink 15" xfId="20151" hidden="1" xr:uid="{00000000-0005-0000-0000-000071020000}"/>
    <cellStyle name="Followed Hyperlink 15" xfId="20179" hidden="1" xr:uid="{00000000-0005-0000-0000-000072020000}"/>
    <cellStyle name="Followed Hyperlink 15" xfId="18269" hidden="1" xr:uid="{00000000-0005-0000-0000-000074020000}"/>
    <cellStyle name="Followed Hyperlink 15" xfId="16273" hidden="1" xr:uid="{00000000-0005-0000-0000-000070020000}"/>
    <cellStyle name="Followed Hyperlink 15" xfId="14883" hidden="1" xr:uid="{00000000-0005-0000-0000-00006C020000}"/>
    <cellStyle name="Followed Hyperlink 15" xfId="2553" hidden="1" xr:uid="{00000000-0005-0000-0000-000080020000}"/>
    <cellStyle name="Followed Hyperlink 15" xfId="4789" hidden="1" xr:uid="{00000000-0005-0000-0000-00007C020000}"/>
    <cellStyle name="Followed Hyperlink 15" xfId="5769" hidden="1" xr:uid="{00000000-0005-0000-0000-00007D020000}"/>
    <cellStyle name="Followed Hyperlink 15" xfId="5797" hidden="1" xr:uid="{00000000-0005-0000-0000-00007E020000}"/>
    <cellStyle name="Followed Hyperlink 15" xfId="2560" hidden="1" xr:uid="{00000000-0005-0000-0000-000080020000}"/>
    <cellStyle name="Followed Hyperlink 15" xfId="5975" hidden="1" xr:uid="{00000000-0005-0000-0000-000081020000}"/>
    <cellStyle name="Followed Hyperlink 15" xfId="6115" hidden="1" xr:uid="{00000000-0005-0000-0000-000083020000}"/>
    <cellStyle name="Followed Hyperlink 15" xfId="6246" hidden="1" xr:uid="{00000000-0005-0000-0000-000068020000}"/>
    <cellStyle name="Followed Hyperlink 15" xfId="6199" hidden="1" xr:uid="{00000000-0005-0000-0000-000069020000}"/>
    <cellStyle name="Followed Hyperlink 15" xfId="6416" hidden="1" xr:uid="{00000000-0005-0000-0000-00006B020000}"/>
    <cellStyle name="Followed Hyperlink 15" xfId="6508" hidden="1" xr:uid="{00000000-0005-0000-0000-00006C020000}"/>
    <cellStyle name="Followed Hyperlink 15" xfId="6589" hidden="1" xr:uid="{00000000-0005-0000-0000-00006D020000}"/>
    <cellStyle name="Followed Hyperlink 15" xfId="6617" hidden="1" xr:uid="{00000000-0005-0000-0000-00006E020000}"/>
    <cellStyle name="Followed Hyperlink 15" xfId="6729" hidden="1" xr:uid="{00000000-0005-0000-0000-00006F020000}"/>
    <cellStyle name="Followed Hyperlink 15" xfId="6810" hidden="1" xr:uid="{00000000-0005-0000-0000-000071020000}"/>
    <cellStyle name="Followed Hyperlink 15" xfId="6838" hidden="1" xr:uid="{00000000-0005-0000-0000-000072020000}"/>
    <cellStyle name="Followed Hyperlink 15" xfId="6950" hidden="1" xr:uid="{00000000-0005-0000-0000-000073020000}"/>
    <cellStyle name="Followed Hyperlink 15" xfId="6569" hidden="1" xr:uid="{00000000-0005-0000-0000-000074020000}"/>
    <cellStyle name="Followed Hyperlink 15" xfId="7238" hidden="1" xr:uid="{00000000-0005-0000-0000-000079020000}"/>
    <cellStyle name="Followed Hyperlink 15" xfId="7266" hidden="1" xr:uid="{00000000-0005-0000-0000-00007A020000}"/>
    <cellStyle name="Followed Hyperlink 15" xfId="7378" hidden="1" xr:uid="{00000000-0005-0000-0000-00007B020000}"/>
    <cellStyle name="Followed Hyperlink 15" xfId="6469" hidden="1" xr:uid="{00000000-0005-0000-0000-00007C020000}"/>
    <cellStyle name="Followed Hyperlink 15" xfId="7449" hidden="1" xr:uid="{00000000-0005-0000-0000-00007D020000}"/>
    <cellStyle name="Followed Hyperlink 15" xfId="7477" hidden="1" xr:uid="{00000000-0005-0000-0000-00007E020000}"/>
    <cellStyle name="Followed Hyperlink 15" xfId="7589" hidden="1" xr:uid="{00000000-0005-0000-0000-00007F020000}"/>
    <cellStyle name="Followed Hyperlink 15" xfId="2741" hidden="1" xr:uid="{00000000-0005-0000-0000-000080020000}"/>
    <cellStyle name="Followed Hyperlink 15" xfId="7683" hidden="1" xr:uid="{00000000-0005-0000-0000-000082020000}"/>
    <cellStyle name="Followed Hyperlink 15" xfId="7795" hidden="1" xr:uid="{00000000-0005-0000-0000-000083020000}"/>
    <cellStyle name="Followed Hyperlink 15" xfId="7926" hidden="1" xr:uid="{00000000-0005-0000-0000-000068020000}"/>
    <cellStyle name="Followed Hyperlink 15" xfId="7879" hidden="1" xr:uid="{00000000-0005-0000-0000-000069020000}"/>
    <cellStyle name="Followed Hyperlink 15" xfId="6188" hidden="1" xr:uid="{00000000-0005-0000-0000-00006A020000}"/>
    <cellStyle name="Followed Hyperlink 15" xfId="18169" hidden="1" xr:uid="{00000000-0005-0000-0000-00007C020000}"/>
    <cellStyle name="Followed Hyperlink 15" xfId="16603" hidden="1" xr:uid="{00000000-0005-0000-0000-000074020000}"/>
    <cellStyle name="Followed Hyperlink 15" xfId="12688" hidden="1" xr:uid="{00000000-0005-0000-0000-000081020000}"/>
    <cellStyle name="Followed Hyperlink 15" xfId="40297" hidden="1" xr:uid="{00000000-0005-0000-0000-00006D020000}"/>
    <cellStyle name="Followed Hyperlink 15" xfId="40325" hidden="1" xr:uid="{00000000-0005-0000-0000-00006E020000}"/>
    <cellStyle name="Followed Hyperlink 15" xfId="40437" hidden="1" xr:uid="{00000000-0005-0000-0000-00006F020000}"/>
    <cellStyle name="Followed Hyperlink 15" xfId="40518" hidden="1" xr:uid="{00000000-0005-0000-0000-000071020000}"/>
    <cellStyle name="Followed Hyperlink 15" xfId="40546" hidden="1" xr:uid="{00000000-0005-0000-0000-000072020000}"/>
    <cellStyle name="Followed Hyperlink 15" xfId="40658" hidden="1" xr:uid="{00000000-0005-0000-0000-000073020000}"/>
    <cellStyle name="Followed Hyperlink 15" xfId="40734" hidden="1" xr:uid="{00000000-0005-0000-0000-000075020000}"/>
    <cellStyle name="Followed Hyperlink 15" xfId="40762" hidden="1" xr:uid="{00000000-0005-0000-0000-000076020000}"/>
    <cellStyle name="Followed Hyperlink 15" xfId="40874" hidden="1" xr:uid="{00000000-0005-0000-0000-000077020000}"/>
    <cellStyle name="Followed Hyperlink 15" xfId="40946" hidden="1" xr:uid="{00000000-0005-0000-0000-000079020000}"/>
    <cellStyle name="Followed Hyperlink 15" xfId="40974" hidden="1" xr:uid="{00000000-0005-0000-0000-00007A020000}"/>
    <cellStyle name="Followed Hyperlink 15" xfId="41086" hidden="1" xr:uid="{00000000-0005-0000-0000-00007B020000}"/>
    <cellStyle name="Followed Hyperlink 15" xfId="41157" hidden="1" xr:uid="{00000000-0005-0000-0000-00007D020000}"/>
    <cellStyle name="Followed Hyperlink 15" xfId="41185" hidden="1" xr:uid="{00000000-0005-0000-0000-00007E020000}"/>
    <cellStyle name="Followed Hyperlink 15" xfId="32028" hidden="1" xr:uid="{00000000-0005-0000-0000-000080020000}"/>
    <cellStyle name="Followed Hyperlink 15" xfId="41503" hidden="1" xr:uid="{00000000-0005-0000-0000-000083020000}"/>
    <cellStyle name="Followed Hyperlink 15" xfId="41858" hidden="1" xr:uid="{00000000-0005-0000-0000-000068020000}"/>
    <cellStyle name="Followed Hyperlink 15" xfId="41949" hidden="1" xr:uid="{00000000-0005-0000-0000-000069020000}"/>
    <cellStyle name="Followed Hyperlink 15" xfId="42089" hidden="1" xr:uid="{00000000-0005-0000-0000-00006B020000}"/>
    <cellStyle name="Followed Hyperlink 15" xfId="42262" hidden="1" xr:uid="{00000000-0005-0000-0000-00006D020000}"/>
    <cellStyle name="Followed Hyperlink 15" xfId="42290" hidden="1" xr:uid="{00000000-0005-0000-0000-00006E020000}"/>
    <cellStyle name="Followed Hyperlink 15" xfId="42402" hidden="1" xr:uid="{00000000-0005-0000-0000-00006F020000}"/>
    <cellStyle name="Followed Hyperlink 15" xfId="41917" hidden="1" xr:uid="{00000000-0005-0000-0000-000070020000}"/>
    <cellStyle name="Followed Hyperlink 15" xfId="42483" hidden="1" xr:uid="{00000000-0005-0000-0000-000071020000}"/>
    <cellStyle name="Followed Hyperlink 15" xfId="42511" hidden="1" xr:uid="{00000000-0005-0000-0000-000072020000}"/>
    <cellStyle name="Followed Hyperlink 15" xfId="42623" hidden="1" xr:uid="{00000000-0005-0000-0000-000073020000}"/>
    <cellStyle name="Followed Hyperlink 15" xfId="42181" hidden="1" xr:uid="{00000000-0005-0000-0000-00006C020000}"/>
    <cellStyle name="Followed Hyperlink 15" xfId="37003" hidden="1" xr:uid="{00000000-0005-0000-0000-000078020000}"/>
    <cellStyle name="Followed Hyperlink 15" xfId="28484" hidden="1" xr:uid="{00000000-0005-0000-0000-000080020000}"/>
    <cellStyle name="Followed Hyperlink 15" xfId="36911" hidden="1" xr:uid="{00000000-0005-0000-0000-000070020000}"/>
    <cellStyle name="Followed Hyperlink 15" xfId="35482" hidden="1" xr:uid="{00000000-0005-0000-0000-00007C020000}"/>
    <cellStyle name="Followed Hyperlink 15" xfId="35521" hidden="1" xr:uid="{00000000-0005-0000-0000-00006C020000}"/>
    <cellStyle name="Followed Hyperlink 15" xfId="40177" hidden="1" xr:uid="{00000000-0005-0000-0000-00007C020000}"/>
    <cellStyle name="Followed Hyperlink 15" xfId="7026" hidden="1" xr:uid="{00000000-0005-0000-0000-000075020000}"/>
    <cellStyle name="Followed Hyperlink 15" xfId="19621" hidden="1" xr:uid="{00000000-0005-0000-0000-000068020000}"/>
    <cellStyle name="Followed Hyperlink 15" xfId="17300" hidden="1" xr:uid="{00000000-0005-0000-0000-00007A020000}"/>
    <cellStyle name="Followed Hyperlink 15" xfId="14992" hidden="1" xr:uid="{00000000-0005-0000-0000-00006E020000}"/>
    <cellStyle name="Followed Hyperlink 15" xfId="27210" hidden="1" xr:uid="{00000000-0005-0000-0000-000076020000}"/>
    <cellStyle name="Followed Hyperlink 15" xfId="27322" hidden="1" xr:uid="{00000000-0005-0000-0000-000077020000}"/>
    <cellStyle name="Followed Hyperlink 15" xfId="25485" hidden="1" xr:uid="{00000000-0005-0000-0000-00007D020000}"/>
    <cellStyle name="Followed Hyperlink 15" xfId="43774" hidden="1" xr:uid="{00000000-0005-0000-0000-000080020000}"/>
    <cellStyle name="Followed Hyperlink 15" xfId="43782" hidden="1" xr:uid="{00000000-0005-0000-0000-000078020000}"/>
    <cellStyle name="Followed Hyperlink 15" xfId="43864" hidden="1" xr:uid="{00000000-0005-0000-0000-000070020000}"/>
    <cellStyle name="Followed Hyperlink 15" xfId="42142" hidden="1" xr:uid="{00000000-0005-0000-0000-00007C020000}"/>
    <cellStyle name="Followed Hyperlink 15" xfId="42242" hidden="1" xr:uid="{00000000-0005-0000-0000-000074020000}"/>
    <cellStyle name="Followed Hyperlink 15" xfId="20291" hidden="1" xr:uid="{00000000-0005-0000-0000-000073020000}"/>
    <cellStyle name="Followed Hyperlink 15" xfId="20395" hidden="1" xr:uid="{00000000-0005-0000-0000-000076020000}"/>
    <cellStyle name="Followed Hyperlink 15" xfId="20507" hidden="1" xr:uid="{00000000-0005-0000-0000-000077020000}"/>
    <cellStyle name="Followed Hyperlink 15" xfId="20579" hidden="1" xr:uid="{00000000-0005-0000-0000-000079020000}"/>
    <cellStyle name="Followed Hyperlink 15" xfId="20607" hidden="1" xr:uid="{00000000-0005-0000-0000-00007A020000}"/>
    <cellStyle name="Followed Hyperlink 15" xfId="20719" hidden="1" xr:uid="{00000000-0005-0000-0000-00007B020000}"/>
    <cellStyle name="Followed Hyperlink 15" xfId="19810" hidden="1" xr:uid="{00000000-0005-0000-0000-00007C020000}"/>
    <cellStyle name="Followed Hyperlink 15" xfId="20790" hidden="1" xr:uid="{00000000-0005-0000-0000-00007D020000}"/>
    <cellStyle name="Followed Hyperlink 15" xfId="20930" hidden="1" xr:uid="{00000000-0005-0000-0000-00007F020000}"/>
    <cellStyle name="Followed Hyperlink 15" xfId="12948" hidden="1" xr:uid="{00000000-0005-0000-0000-000080020000}"/>
    <cellStyle name="Followed Hyperlink 15" xfId="20996" hidden="1" xr:uid="{00000000-0005-0000-0000-000081020000}"/>
    <cellStyle name="Followed Hyperlink 15" xfId="21024" hidden="1" xr:uid="{00000000-0005-0000-0000-000082020000}"/>
    <cellStyle name="Followed Hyperlink 15" xfId="21261" hidden="1" xr:uid="{00000000-0005-0000-0000-000068020000}"/>
    <cellStyle name="Followed Hyperlink 15" xfId="21209" hidden="1" xr:uid="{00000000-0005-0000-0000-00006A020000}"/>
    <cellStyle name="Followed Hyperlink 15" xfId="21364" hidden="1" xr:uid="{00000000-0005-0000-0000-00006B020000}"/>
    <cellStyle name="Followed Hyperlink 15" xfId="21537" hidden="1" xr:uid="{00000000-0005-0000-0000-00006D020000}"/>
    <cellStyle name="Followed Hyperlink 15" xfId="21565" hidden="1" xr:uid="{00000000-0005-0000-0000-00006E020000}"/>
    <cellStyle name="Followed Hyperlink 15" xfId="21677" hidden="1" xr:uid="{00000000-0005-0000-0000-00006F020000}"/>
    <cellStyle name="Followed Hyperlink 15" xfId="21239" hidden="1" xr:uid="{00000000-0005-0000-0000-000070020000}"/>
    <cellStyle name="Followed Hyperlink 15" xfId="21786" hidden="1" xr:uid="{00000000-0005-0000-0000-000072020000}"/>
    <cellStyle name="Followed Hyperlink 15" xfId="21220" hidden="1" xr:uid="{00000000-0005-0000-0000-000069020000}"/>
    <cellStyle name="Followed Hyperlink 15" xfId="19910" hidden="1" xr:uid="{00000000-0005-0000-0000-000074020000}"/>
    <cellStyle name="Followed Hyperlink 15" xfId="25414" hidden="1" xr:uid="{00000000-0005-0000-0000-00007B020000}"/>
    <cellStyle name="Followed Hyperlink 15" xfId="24385" hidden="1" xr:uid="{00000000-0005-0000-0000-00006A020000}"/>
    <cellStyle name="Followed Hyperlink 15" xfId="23543" hidden="1" xr:uid="{00000000-0005-0000-0000-000075020000}"/>
    <cellStyle name="Followed Hyperlink 15" xfId="12945" hidden="1" xr:uid="{00000000-0005-0000-0000-000080020000}"/>
    <cellStyle name="Followed Hyperlink 15" xfId="37998" hidden="1" xr:uid="{00000000-0005-0000-0000-00007B020000}"/>
    <cellStyle name="Followed Hyperlink 15" xfId="20367" hidden="1" xr:uid="{00000000-0005-0000-0000-000075020000}"/>
    <cellStyle name="Followed Hyperlink 15" xfId="41391" hidden="1" xr:uid="{00000000-0005-0000-0000-000082020000}"/>
    <cellStyle name="Followed Hyperlink 15" xfId="7166" hidden="1" xr:uid="{00000000-0005-0000-0000-000077020000}"/>
    <cellStyle name="Followed Hyperlink 15" xfId="18022" hidden="1" xr:uid="{00000000-0005-0000-0000-000080020000}"/>
    <cellStyle name="Followed Hyperlink 15" xfId="16844" hidden="1" xr:uid="{00000000-0005-0000-0000-000071020000}"/>
    <cellStyle name="Followed Hyperlink 15" xfId="28402" hidden="1" xr:uid="{00000000-0005-0000-0000-000078020000}"/>
    <cellStyle name="Followed Hyperlink 15" xfId="29616" hidden="1" xr:uid="{00000000-0005-0000-0000-000079020000}"/>
    <cellStyle name="Followed Hyperlink 15" xfId="27605" hidden="1" xr:uid="{00000000-0005-0000-0000-00007D020000}"/>
    <cellStyle name="Followed Hyperlink 15" xfId="42839" hidden="1" xr:uid="{00000000-0005-0000-0000-000077020000}"/>
    <cellStyle name="Followed Hyperlink 15" xfId="43924" hidden="1" xr:uid="{00000000-0005-0000-0000-00006A020000}"/>
    <cellStyle name="Followed Hyperlink 15" xfId="45275" hidden="1" xr:uid="{00000000-0005-0000-0000-000081020000}"/>
    <cellStyle name="Followed Hyperlink 15" xfId="44786" hidden="1" xr:uid="{00000000-0005-0000-0000-000077020000}"/>
    <cellStyle name="Followed Hyperlink 15" xfId="44237" hidden="1" xr:uid="{00000000-0005-0000-0000-00006E020000}"/>
    <cellStyle name="Followed Hyperlink 15" xfId="21898" hidden="1" xr:uid="{00000000-0005-0000-0000-000073020000}"/>
    <cellStyle name="Followed Hyperlink 15" xfId="8096" hidden="1" xr:uid="{00000000-0005-0000-0000-00006B020000}"/>
    <cellStyle name="Followed Hyperlink 15" xfId="8188" hidden="1" xr:uid="{00000000-0005-0000-0000-00006C020000}"/>
    <cellStyle name="Followed Hyperlink 15" xfId="8269" hidden="1" xr:uid="{00000000-0005-0000-0000-00006D020000}"/>
    <cellStyle name="Followed Hyperlink 15" xfId="8297" hidden="1" xr:uid="{00000000-0005-0000-0000-00006E020000}"/>
    <cellStyle name="Followed Hyperlink 15" xfId="8490" hidden="1" xr:uid="{00000000-0005-0000-0000-000071020000}"/>
    <cellStyle name="Followed Hyperlink 15" xfId="8518" hidden="1" xr:uid="{00000000-0005-0000-0000-000072020000}"/>
    <cellStyle name="Followed Hyperlink 15" xfId="8630" hidden="1" xr:uid="{00000000-0005-0000-0000-000073020000}"/>
    <cellStyle name="Followed Hyperlink 15" xfId="8249" hidden="1" xr:uid="{00000000-0005-0000-0000-000074020000}"/>
    <cellStyle name="Followed Hyperlink 15" xfId="8706" hidden="1" xr:uid="{00000000-0005-0000-0000-000075020000}"/>
    <cellStyle name="Followed Hyperlink 15" xfId="8846" hidden="1" xr:uid="{00000000-0005-0000-0000-000077020000}"/>
    <cellStyle name="Followed Hyperlink 15" xfId="4681" hidden="1" xr:uid="{00000000-0005-0000-0000-000078020000}"/>
    <cellStyle name="Followed Hyperlink 15" xfId="8918" hidden="1" xr:uid="{00000000-0005-0000-0000-000079020000}"/>
    <cellStyle name="Followed Hyperlink 15" xfId="9058" hidden="1" xr:uid="{00000000-0005-0000-0000-00007B020000}"/>
    <cellStyle name="Followed Hyperlink 15" xfId="9129" hidden="1" xr:uid="{00000000-0005-0000-0000-00007D020000}"/>
    <cellStyle name="Followed Hyperlink 15" xfId="9157" hidden="1" xr:uid="{00000000-0005-0000-0000-00007E020000}"/>
    <cellStyle name="Followed Hyperlink 15" xfId="9269" hidden="1" xr:uid="{00000000-0005-0000-0000-00007F020000}"/>
    <cellStyle name="Followed Hyperlink 15" xfId="252" hidden="1" xr:uid="{00000000-0005-0000-0000-000080020000}"/>
    <cellStyle name="Followed Hyperlink 15" xfId="9335" hidden="1" xr:uid="{00000000-0005-0000-0000-000081020000}"/>
    <cellStyle name="Followed Hyperlink 15" xfId="9606" hidden="1" xr:uid="{00000000-0005-0000-0000-000068020000}"/>
    <cellStyle name="Followed Hyperlink 15" xfId="9559" hidden="1" xr:uid="{00000000-0005-0000-0000-000069020000}"/>
    <cellStyle name="Followed Hyperlink 15" xfId="9548" hidden="1" xr:uid="{00000000-0005-0000-0000-00006A020000}"/>
    <cellStyle name="Followed Hyperlink 15" xfId="9866" hidden="1" xr:uid="{00000000-0005-0000-0000-00006C020000}"/>
    <cellStyle name="Followed Hyperlink 15" xfId="9475" hidden="1" xr:uid="{00000000-0005-0000-0000-000083020000}"/>
    <cellStyle name="Followed Hyperlink 15" xfId="8409" hidden="1" xr:uid="{00000000-0005-0000-0000-00006F020000}"/>
    <cellStyle name="Followed Hyperlink 15" xfId="27745" hidden="1" xr:uid="{00000000-0005-0000-0000-00007F020000}"/>
    <cellStyle name="Followed Hyperlink 15" xfId="6306" hidden="1" xr:uid="{00000000-0005-0000-0000-000080020000}"/>
    <cellStyle name="Followed Hyperlink 15" xfId="5049" hidden="1" xr:uid="{00000000-0005-0000-0000-00006F020000}"/>
    <cellStyle name="Followed Hyperlink 15" xfId="2659" hidden="1" xr:uid="{00000000-0005-0000-0000-000078020000}"/>
    <cellStyle name="Followed Hyperlink 15" xfId="24434" hidden="1" xr:uid="{00000000-0005-0000-0000-000068020000}"/>
    <cellStyle name="Followed Hyperlink 15" xfId="23355" hidden="1" xr:uid="{00000000-0005-0000-0000-000072020000}"/>
    <cellStyle name="Followed Hyperlink 15" xfId="22214" hidden="1" xr:uid="{00000000-0005-0000-0000-00007A020000}"/>
    <cellStyle name="Followed Hyperlink 15" xfId="37646" hidden="1" xr:uid="{00000000-0005-0000-0000-000075020000}"/>
    <cellStyle name="Followed Hyperlink 15" xfId="36462" hidden="1" xr:uid="{00000000-0005-0000-0000-00007D020000}"/>
    <cellStyle name="Followed Hyperlink 15" xfId="35240" hidden="1" xr:uid="{00000000-0005-0000-0000-00006A020000}"/>
    <cellStyle name="Followed Hyperlink 15" xfId="34210" hidden="1" xr:uid="{00000000-0005-0000-0000-000072020000}"/>
    <cellStyle name="Followed Hyperlink 15" xfId="32186" hidden="1" xr:uid="{00000000-0005-0000-0000-00007C020000}"/>
    <cellStyle name="Followed Hyperlink 15" xfId="31972" hidden="1" xr:uid="{00000000-0005-0000-0000-000068020000}"/>
    <cellStyle name="Followed Hyperlink 15" xfId="30887" hidden="1" xr:uid="{00000000-0005-0000-0000-000072020000}"/>
    <cellStyle name="Followed Hyperlink 15" xfId="25831" hidden="1" xr:uid="{00000000-0005-0000-0000-000083020000}"/>
    <cellStyle name="Followed Hyperlink 15" xfId="39139" hidden="1" xr:uid="{00000000-0005-0000-0000-000073020000}"/>
    <cellStyle name="Followed Hyperlink 15" xfId="3370" hidden="1" xr:uid="{00000000-0005-0000-0000-00006F020000}"/>
    <cellStyle name="Followed Hyperlink 15" xfId="11237" hidden="1" xr:uid="{00000000-0005-0000-0000-000069020000}"/>
    <cellStyle name="Followed Hyperlink 15" xfId="24605" hidden="1" xr:uid="{00000000-0005-0000-0000-000074020000}"/>
    <cellStyle name="Followed Hyperlink 15" xfId="13973" hidden="1" xr:uid="{00000000-0005-0000-0000-00007A020000}"/>
    <cellStyle name="Followed Hyperlink 15" xfId="13176" hidden="1" xr:uid="{00000000-0005-0000-0000-00007C020000}"/>
    <cellStyle name="Followed Hyperlink 15" xfId="14156" hidden="1" xr:uid="{00000000-0005-0000-0000-00007D020000}"/>
    <cellStyle name="Followed Hyperlink 15" xfId="14184" hidden="1" xr:uid="{00000000-0005-0000-0000-00007E020000}"/>
    <cellStyle name="Followed Hyperlink 15" xfId="4627" hidden="1" xr:uid="{00000000-0005-0000-0000-000080020000}"/>
    <cellStyle name="Followed Hyperlink 15" xfId="14362" hidden="1" xr:uid="{00000000-0005-0000-0000-000081020000}"/>
    <cellStyle name="Followed Hyperlink 15" xfId="14390" hidden="1" xr:uid="{00000000-0005-0000-0000-000082020000}"/>
    <cellStyle name="Followed Hyperlink 15" xfId="14502" hidden="1" xr:uid="{00000000-0005-0000-0000-000083020000}"/>
    <cellStyle name="Followed Hyperlink 15" xfId="14632" hidden="1" xr:uid="{00000000-0005-0000-0000-000068020000}"/>
    <cellStyle name="Followed Hyperlink 15" xfId="14586" hidden="1" xr:uid="{00000000-0005-0000-0000-000069020000}"/>
    <cellStyle name="Followed Hyperlink 15" xfId="14791" hidden="1" xr:uid="{00000000-0005-0000-0000-00006B020000}"/>
    <cellStyle name="Followed Hyperlink 15" xfId="15104" hidden="1" xr:uid="{00000000-0005-0000-0000-00006F020000}"/>
    <cellStyle name="Followed Hyperlink 15" xfId="15213" hidden="1" xr:uid="{00000000-0005-0000-0000-000072020000}"/>
    <cellStyle name="Followed Hyperlink 15" xfId="15325" hidden="1" xr:uid="{00000000-0005-0000-0000-000073020000}"/>
    <cellStyle name="Followed Hyperlink 15" xfId="14944" hidden="1" xr:uid="{00000000-0005-0000-0000-000074020000}"/>
    <cellStyle name="Followed Hyperlink 15" xfId="15401" hidden="1" xr:uid="{00000000-0005-0000-0000-000075020000}"/>
    <cellStyle name="Followed Hyperlink 15" xfId="15429" hidden="1" xr:uid="{00000000-0005-0000-0000-000076020000}"/>
    <cellStyle name="Followed Hyperlink 15" xfId="15541" hidden="1" xr:uid="{00000000-0005-0000-0000-000077020000}"/>
    <cellStyle name="Followed Hyperlink 15" xfId="11394" hidden="1" xr:uid="{00000000-0005-0000-0000-000078020000}"/>
    <cellStyle name="Followed Hyperlink 15" xfId="15613" hidden="1" xr:uid="{00000000-0005-0000-0000-000079020000}"/>
    <cellStyle name="Followed Hyperlink 15" xfId="15641" hidden="1" xr:uid="{00000000-0005-0000-0000-00007A020000}"/>
    <cellStyle name="Followed Hyperlink 15" xfId="15753" hidden="1" xr:uid="{00000000-0005-0000-0000-00007B020000}"/>
    <cellStyle name="Followed Hyperlink 15" xfId="14844" hidden="1" xr:uid="{00000000-0005-0000-0000-00007C020000}"/>
    <cellStyle name="Followed Hyperlink 15" xfId="15824" hidden="1" xr:uid="{00000000-0005-0000-0000-00007D020000}"/>
    <cellStyle name="Followed Hyperlink 15" xfId="15852" hidden="1" xr:uid="{00000000-0005-0000-0000-00007E020000}"/>
    <cellStyle name="Followed Hyperlink 15" xfId="14296" hidden="1" xr:uid="{00000000-0005-0000-0000-00007F020000}"/>
    <cellStyle name="Followed Hyperlink 15" xfId="39984" hidden="1" xr:uid="{00000000-0005-0000-0000-000083020000}"/>
    <cellStyle name="Followed Hyperlink 15" xfId="40057" hidden="1" xr:uid="{00000000-0005-0000-0000-00006A020000}"/>
    <cellStyle name="Followed Hyperlink 15" xfId="1578" hidden="1" xr:uid="{00000000-0005-0000-0000-000079020000}"/>
    <cellStyle name="Followed Hyperlink 15" xfId="5586" hidden="1" xr:uid="{00000000-0005-0000-0000-00007A020000}"/>
    <cellStyle name="Followed Hyperlink 15" xfId="2826" hidden="1" xr:uid="{00000000-0005-0000-0000-000068020000}"/>
    <cellStyle name="Followed Hyperlink 15" xfId="1069" hidden="1" xr:uid="{00000000-0005-0000-0000-00006F020000}"/>
    <cellStyle name="Followed Hyperlink 15" xfId="26773" hidden="1" xr:uid="{00000000-0005-0000-0000-00006E020000}"/>
    <cellStyle name="Followed Hyperlink 15" xfId="18966" hidden="1" xr:uid="{00000000-0005-0000-0000-00007A020000}"/>
    <cellStyle name="Followed Hyperlink 15" xfId="12943" hidden="1" xr:uid="{00000000-0005-0000-0000-000069020000}"/>
    <cellStyle name="Followed Hyperlink 15" xfId="17060" hidden="1" xr:uid="{00000000-0005-0000-0000-000075020000}"/>
    <cellStyle name="Followed Hyperlink 15" xfId="14605" hidden="1" xr:uid="{00000000-0005-0000-0000-000070020000}"/>
    <cellStyle name="Followed Hyperlink 15" xfId="14085" hidden="1" xr:uid="{00000000-0005-0000-0000-00007B020000}"/>
    <cellStyle name="Followed Hyperlink 15" xfId="12087" hidden="1" xr:uid="{00000000-0005-0000-0000-000076020000}"/>
    <cellStyle name="Followed Hyperlink 15" xfId="11041" hidden="1" xr:uid="{00000000-0005-0000-0000-000082020000}"/>
    <cellStyle name="Followed Hyperlink 15" xfId="14670" hidden="1" xr:uid="{00000000-0005-0000-0000-000080020000}"/>
    <cellStyle name="Followed Hyperlink 15" xfId="41363" hidden="1" xr:uid="{00000000-0005-0000-0000-000081020000}"/>
    <cellStyle name="Followed Hyperlink 15" xfId="40087" hidden="1" xr:uid="{00000000-0005-0000-0000-000070020000}"/>
    <cellStyle name="Followed Hyperlink 15" xfId="39567" hidden="1" xr:uid="{00000000-0005-0000-0000-00007B020000}"/>
    <cellStyle name="Followed Hyperlink 15" xfId="38488" hidden="1" xr:uid="{00000000-0005-0000-0000-00006A020000}"/>
    <cellStyle name="Followed Hyperlink 15" xfId="27394" hidden="1" xr:uid="{00000000-0005-0000-0000-000079020000}"/>
    <cellStyle name="Followed Hyperlink 15" xfId="27422" hidden="1" xr:uid="{00000000-0005-0000-0000-00007A020000}"/>
    <cellStyle name="Followed Hyperlink 15" xfId="27534" hidden="1" xr:uid="{00000000-0005-0000-0000-00007B020000}"/>
    <cellStyle name="Followed Hyperlink 15" xfId="26625" hidden="1" xr:uid="{00000000-0005-0000-0000-00007C020000}"/>
    <cellStyle name="Followed Hyperlink 15" xfId="27633" hidden="1" xr:uid="{00000000-0005-0000-0000-00007E020000}"/>
    <cellStyle name="Followed Hyperlink 15" xfId="26156" hidden="1" xr:uid="{00000000-0005-0000-0000-000080020000}"/>
    <cellStyle name="Followed Hyperlink 15" xfId="27811" hidden="1" xr:uid="{00000000-0005-0000-0000-000081020000}"/>
    <cellStyle name="Followed Hyperlink 15" xfId="27839" hidden="1" xr:uid="{00000000-0005-0000-0000-000082020000}"/>
    <cellStyle name="Followed Hyperlink 15" xfId="28682" hidden="1" xr:uid="{00000000-0005-0000-0000-00006A020000}"/>
    <cellStyle name="Followed Hyperlink 15" xfId="28794" hidden="1" xr:uid="{00000000-0005-0000-0000-00006B020000}"/>
    <cellStyle name="Followed Hyperlink 15" xfId="28967" hidden="1" xr:uid="{00000000-0005-0000-0000-00006D020000}"/>
    <cellStyle name="Followed Hyperlink 15" xfId="28995" hidden="1" xr:uid="{00000000-0005-0000-0000-00006E020000}"/>
    <cellStyle name="Followed Hyperlink 15" xfId="28622" hidden="1" xr:uid="{00000000-0005-0000-0000-000070020000}"/>
    <cellStyle name="Followed Hyperlink 15" xfId="29188" hidden="1" xr:uid="{00000000-0005-0000-0000-000071020000}"/>
    <cellStyle name="Followed Hyperlink 15" xfId="29216" hidden="1" xr:uid="{00000000-0005-0000-0000-000072020000}"/>
    <cellStyle name="Followed Hyperlink 15" xfId="29328" hidden="1" xr:uid="{00000000-0005-0000-0000-000073020000}"/>
    <cellStyle name="Followed Hyperlink 15" xfId="28947" hidden="1" xr:uid="{00000000-0005-0000-0000-000074020000}"/>
    <cellStyle name="Followed Hyperlink 15" xfId="29404" hidden="1" xr:uid="{00000000-0005-0000-0000-000075020000}"/>
    <cellStyle name="Followed Hyperlink 15" xfId="29544" hidden="1" xr:uid="{00000000-0005-0000-0000-000077020000}"/>
    <cellStyle name="Followed Hyperlink 15" xfId="29107" hidden="1" xr:uid="{00000000-0005-0000-0000-00006F020000}"/>
    <cellStyle name="Followed Hyperlink 15" xfId="1606" hidden="1" xr:uid="{00000000-0005-0000-0000-00007A020000}"/>
    <cellStyle name="Followed Hyperlink 15" xfId="809" hidden="1" xr:uid="{00000000-0005-0000-0000-00007C020000}"/>
    <cellStyle name="Followed Hyperlink 15" xfId="1789" hidden="1" xr:uid="{00000000-0005-0000-0000-00007D020000}"/>
    <cellStyle name="Followed Hyperlink 15" xfId="297" hidden="1" xr:uid="{00000000-0005-0000-0000-000078020000}"/>
    <cellStyle name="Followed Hyperlink 15" xfId="1150" hidden="1" xr:uid="{00000000-0005-0000-0000-000071020000}"/>
    <cellStyle name="Followed Hyperlink 15" xfId="1178" hidden="1" xr:uid="{00000000-0005-0000-0000-000072020000}"/>
    <cellStyle name="Followed Hyperlink 15" xfId="1290" hidden="1" xr:uid="{00000000-0005-0000-0000-000073020000}"/>
    <cellStyle name="Followed Hyperlink 15" xfId="909" hidden="1" xr:uid="{00000000-0005-0000-0000-000074020000}"/>
    <cellStyle name="Followed Hyperlink 15" xfId="1366" hidden="1" xr:uid="{00000000-0005-0000-0000-000075020000}"/>
    <cellStyle name="Followed Hyperlink 15" xfId="358" hidden="1" xr:uid="{00000000-0005-0000-0000-000078020000}"/>
    <cellStyle name="Followed Hyperlink 15" xfId="848" hidden="1" xr:uid="{00000000-0005-0000-0000-00006C020000}"/>
    <cellStyle name="Followed Hyperlink 15" xfId="929" hidden="1" xr:uid="{00000000-0005-0000-0000-00006D020000}"/>
    <cellStyle name="Followed Hyperlink 15" xfId="40216" hidden="1" xr:uid="{00000000-0005-0000-0000-00006C020000}"/>
    <cellStyle name="Followed Hyperlink 15" xfId="30359" hidden="1" xr:uid="{00000000-0005-0000-0000-000080020000}"/>
    <cellStyle name="Followed Hyperlink 15" xfId="3149" hidden="1" xr:uid="{00000000-0005-0000-0000-00006C020000}"/>
    <cellStyle name="Followed Hyperlink 15" xfId="3258" hidden="1" xr:uid="{00000000-0005-0000-0000-00006E020000}"/>
    <cellStyle name="Followed Hyperlink 15" xfId="2885" hidden="1" xr:uid="{00000000-0005-0000-0000-000070020000}"/>
    <cellStyle name="Followed Hyperlink 15" xfId="40124" hidden="1" xr:uid="{00000000-0005-0000-0000-00006B020000}"/>
    <cellStyle name="Followed Hyperlink 15" xfId="40068" hidden="1" xr:uid="{00000000-0005-0000-0000-000069020000}"/>
    <cellStyle name="Followed Hyperlink 15" xfId="1817" hidden="1" xr:uid="{00000000-0005-0000-0000-00007E020000}"/>
    <cellStyle name="Followed Hyperlink 15" xfId="1929" hidden="1" xr:uid="{00000000-0005-0000-0000-00007F020000}"/>
    <cellStyle name="Followed Hyperlink 15" xfId="340" hidden="1" xr:uid="{00000000-0005-0000-0000-000080020000}"/>
    <cellStyle name="Followed Hyperlink 15" xfId="1995" hidden="1" xr:uid="{00000000-0005-0000-0000-000081020000}"/>
    <cellStyle name="Followed Hyperlink 15" xfId="2023" hidden="1" xr:uid="{00000000-0005-0000-0000-000082020000}"/>
    <cellStyle name="Followed Hyperlink 15" xfId="2945" hidden="1" xr:uid="{00000000-0005-0000-0000-00006A020000}"/>
    <cellStyle name="Followed Hyperlink 15" xfId="3057" hidden="1" xr:uid="{00000000-0005-0000-0000-00006B020000}"/>
    <cellStyle name="Followed Hyperlink 15" xfId="5698" hidden="1" xr:uid="{00000000-0005-0000-0000-00007B020000}"/>
    <cellStyle name="Followed Hyperlink 15" xfId="4889" hidden="1" xr:uid="{00000000-0005-0000-0000-000074020000}"/>
    <cellStyle name="Followed Hyperlink 15" xfId="27182" hidden="1" xr:uid="{00000000-0005-0000-0000-000075020000}"/>
    <cellStyle name="Followed Hyperlink 15" xfId="26400" hidden="1" xr:uid="{00000000-0005-0000-0000-000070020000}"/>
    <cellStyle name="Followed Hyperlink 15" xfId="957" hidden="1" xr:uid="{00000000-0005-0000-0000-00006E020000}"/>
    <cellStyle name="Followed Hyperlink 15" xfId="584" hidden="1" xr:uid="{00000000-0005-0000-0000-000070020000}"/>
    <cellStyle name="Followed Hyperlink 15" xfId="616" hidden="1" xr:uid="{00000000-0005-0000-0000-000069020000}"/>
    <cellStyle name="Followed Hyperlink 15" xfId="27106" hidden="1" xr:uid="{00000000-0005-0000-0000-000073020000}"/>
    <cellStyle name="Followed Hyperlink 15" xfId="26725" hidden="1" xr:uid="{00000000-0005-0000-0000-000074020000}"/>
    <cellStyle name="Followed Hyperlink 15" xfId="26994" hidden="1" xr:uid="{00000000-0005-0000-0000-000072020000}"/>
    <cellStyle name="Followed Hyperlink 15" xfId="26885" hidden="1" xr:uid="{00000000-0005-0000-0000-00006F020000}"/>
    <cellStyle name="Followed Hyperlink 16" xfId="42856" hidden="1" xr:uid="{00000000-0005-0000-0000-000093020000}"/>
    <cellStyle name="Followed Hyperlink 16" xfId="43025" hidden="1" xr:uid="{00000000-0005-0000-0000-000095020000}"/>
    <cellStyle name="Followed Hyperlink 16" xfId="43055" hidden="1" xr:uid="{00000000-0005-0000-0000-000096020000}"/>
    <cellStyle name="Followed Hyperlink 16" xfId="43068" hidden="1" xr:uid="{00000000-0005-0000-0000-000097020000}"/>
    <cellStyle name="Followed Hyperlink 16" xfId="42114" hidden="1" xr:uid="{00000000-0005-0000-0000-000098020000}"/>
    <cellStyle name="Followed Hyperlink 16" xfId="43266" hidden="1" xr:uid="{00000000-0005-0000-0000-00009A020000}"/>
    <cellStyle name="Followed Hyperlink 16" xfId="43279" hidden="1" xr:uid="{00000000-0005-0000-0000-00009B020000}"/>
    <cellStyle name="Followed Hyperlink 16" xfId="42458" hidden="1" xr:uid="{00000000-0005-0000-0000-00009C020000}"/>
    <cellStyle name="Followed Hyperlink 16" xfId="43442" hidden="1" xr:uid="{00000000-0005-0000-0000-00009D020000}"/>
    <cellStyle name="Followed Hyperlink 16" xfId="43485" hidden="1" xr:uid="{00000000-0005-0000-0000-00009F020000}"/>
    <cellStyle name="Followed Hyperlink 16" xfId="44010" hidden="1" xr:uid="{00000000-0005-0000-0000-000085020000}"/>
    <cellStyle name="Followed Hyperlink 16" xfId="44040" hidden="1" xr:uid="{00000000-0005-0000-0000-000086020000}"/>
    <cellStyle name="Followed Hyperlink 16" xfId="44323" hidden="1" xr:uid="{00000000-0005-0000-0000-000089020000}"/>
    <cellStyle name="Followed Hyperlink 16" xfId="44353" hidden="1" xr:uid="{00000000-0005-0000-0000-00008A020000}"/>
    <cellStyle name="Followed Hyperlink 16" xfId="44366" hidden="1" xr:uid="{00000000-0005-0000-0000-00008B020000}"/>
    <cellStyle name="Followed Hyperlink 16" xfId="43794" hidden="1" xr:uid="{00000000-0005-0000-0000-00008C020000}"/>
    <cellStyle name="Followed Hyperlink 16" xfId="44544" hidden="1" xr:uid="{00000000-0005-0000-0000-00008D020000}"/>
    <cellStyle name="Followed Hyperlink 16" xfId="44587" hidden="1" xr:uid="{00000000-0005-0000-0000-00008F020000}"/>
    <cellStyle name="Followed Hyperlink 16" xfId="44076" hidden="1" xr:uid="{00000000-0005-0000-0000-000090020000}"/>
    <cellStyle name="Followed Hyperlink 16" xfId="44760" hidden="1" xr:uid="{00000000-0005-0000-0000-000091020000}"/>
    <cellStyle name="Followed Hyperlink 16" xfId="44790" hidden="1" xr:uid="{00000000-0005-0000-0000-000092020000}"/>
    <cellStyle name="Followed Hyperlink 16" xfId="44803" hidden="1" xr:uid="{00000000-0005-0000-0000-000093020000}"/>
    <cellStyle name="Followed Hyperlink 16" xfId="45002" hidden="1" xr:uid="{00000000-0005-0000-0000-000096020000}"/>
    <cellStyle name="Followed Hyperlink 16" xfId="45015" hidden="1" xr:uid="{00000000-0005-0000-0000-000097020000}"/>
    <cellStyle name="Followed Hyperlink 16" xfId="45183" hidden="1" xr:uid="{00000000-0005-0000-0000-000099020000}"/>
    <cellStyle name="Followed Hyperlink 16" xfId="45226" hidden="1" xr:uid="{00000000-0005-0000-0000-00009B020000}"/>
    <cellStyle name="Followed Hyperlink 16" xfId="44405" hidden="1" xr:uid="{00000000-0005-0000-0000-00009C020000}"/>
    <cellStyle name="Followed Hyperlink 16" xfId="45419" hidden="1" xr:uid="{00000000-0005-0000-0000-00009E020000}"/>
    <cellStyle name="Followed Hyperlink 16" xfId="45432" hidden="1" xr:uid="{00000000-0005-0000-0000-00009F020000}"/>
    <cellStyle name="Followed Hyperlink 16" xfId="43765" hidden="1" xr:uid="{00000000-0005-0000-0000-000094020000}"/>
    <cellStyle name="Followed Hyperlink 16" xfId="43825" hidden="1" xr:uid="{00000000-0005-0000-0000-000084020000}"/>
    <cellStyle name="Followed Hyperlink 16" xfId="42129" hidden="1" xr:uid="{00000000-0005-0000-0000-000090020000}"/>
    <cellStyle name="Followed Hyperlink 16" xfId="40493" hidden="1" xr:uid="{00000000-0005-0000-0000-00009C020000}"/>
    <cellStyle name="Followed Hyperlink 16" xfId="40112" hidden="1" xr:uid="{00000000-0005-0000-0000-00008C020000}"/>
    <cellStyle name="Followed Hyperlink 16" xfId="38630" hidden="1" xr:uid="{00000000-0005-0000-0000-000098020000}"/>
    <cellStyle name="Followed Hyperlink 16" xfId="38698" hidden="1" xr:uid="{00000000-0005-0000-0000-000088020000}"/>
    <cellStyle name="Followed Hyperlink 16" xfId="35325" hidden="1" xr:uid="{00000000-0005-0000-0000-000084020000}"/>
    <cellStyle name="Followed Hyperlink 16" xfId="34157" hidden="1" xr:uid="{00000000-0005-0000-0000-00009C020000}"/>
    <cellStyle name="Followed Hyperlink 16" xfId="33684" hidden="1" xr:uid="{00000000-0005-0000-0000-00008C020000}"/>
    <cellStyle name="Followed Hyperlink 16" xfId="32158" hidden="1" xr:uid="{00000000-0005-0000-0000-000098020000}"/>
    <cellStyle name="Followed Hyperlink 16" xfId="32226" hidden="1" xr:uid="{00000000-0005-0000-0000-000088020000}"/>
    <cellStyle name="Followed Hyperlink 16" xfId="26100" hidden="1" xr:uid="{00000000-0005-0000-0000-000094020000}"/>
    <cellStyle name="Followed Hyperlink 16" xfId="28834" hidden="1" xr:uid="{00000000-0005-0000-0000-000090020000}"/>
    <cellStyle name="Followed Hyperlink 16" xfId="26941" hidden="1" xr:uid="{00000000-0005-0000-0000-00009C020000}"/>
    <cellStyle name="Followed Hyperlink 16" xfId="26186" hidden="1" xr:uid="{00000000-0005-0000-0000-00008C020000}"/>
    <cellStyle name="Followed Hyperlink 16" xfId="24477" hidden="1" xr:uid="{00000000-0005-0000-0000-000098020000}"/>
    <cellStyle name="Followed Hyperlink 16" xfId="19677" hidden="1" xr:uid="{00000000-0005-0000-0000-000094020000}"/>
    <cellStyle name="Followed Hyperlink 16" xfId="11987" hidden="1" xr:uid="{00000000-0005-0000-0000-00008E020000}"/>
    <cellStyle name="Followed Hyperlink 16" xfId="12000" hidden="1" xr:uid="{00000000-0005-0000-0000-00008F020000}"/>
    <cellStyle name="Followed Hyperlink 16" xfId="12216" hidden="1" xr:uid="{00000000-0005-0000-0000-000093020000}"/>
    <cellStyle name="Followed Hyperlink 16" xfId="7993" hidden="1" xr:uid="{00000000-0005-0000-0000-000094020000}"/>
    <cellStyle name="Followed Hyperlink 16" xfId="12385" hidden="1" xr:uid="{00000000-0005-0000-0000-000095020000}"/>
    <cellStyle name="Followed Hyperlink 16" xfId="12203" hidden="1" xr:uid="{00000000-0005-0000-0000-000092020000}"/>
    <cellStyle name="Followed Hyperlink 16" xfId="45213" hidden="1" xr:uid="{00000000-0005-0000-0000-00009A020000}"/>
    <cellStyle name="Followed Hyperlink 16" xfId="41671" hidden="1" xr:uid="{00000000-0005-0000-0000-000094020000}"/>
    <cellStyle name="Followed Hyperlink 16" xfId="40662" hidden="1" xr:uid="{00000000-0005-0000-0000-00008E020000}"/>
    <cellStyle name="Followed Hyperlink 16" xfId="38622" hidden="1" xr:uid="{00000000-0005-0000-0000-000087020000}"/>
    <cellStyle name="Followed Hyperlink 16" xfId="29518" hidden="1" xr:uid="{00000000-0005-0000-0000-000091020000}"/>
    <cellStyle name="Followed Hyperlink 16" xfId="29561" hidden="1" xr:uid="{00000000-0005-0000-0000-000093020000}"/>
    <cellStyle name="Followed Hyperlink 16" xfId="28367" hidden="1" xr:uid="{00000000-0005-0000-0000-000094020000}"/>
    <cellStyle name="Followed Hyperlink 16" xfId="29730" hidden="1" xr:uid="{00000000-0005-0000-0000-000095020000}"/>
    <cellStyle name="Followed Hyperlink 16" xfId="29760" hidden="1" xr:uid="{00000000-0005-0000-0000-000096020000}"/>
    <cellStyle name="Followed Hyperlink 16" xfId="28819" hidden="1" xr:uid="{00000000-0005-0000-0000-000098020000}"/>
    <cellStyle name="Followed Hyperlink 16" xfId="43236" hidden="1" xr:uid="{00000000-0005-0000-0000-000099020000}"/>
    <cellStyle name="Followed Hyperlink 16" xfId="36960" hidden="1" xr:uid="{00000000-0005-0000-0000-000084020000}"/>
    <cellStyle name="Followed Hyperlink 16" xfId="35329" hidden="1" xr:uid="{00000000-0005-0000-0000-000085020000}"/>
    <cellStyle name="Followed Hyperlink 16" xfId="38609" hidden="1" xr:uid="{00000000-0005-0000-0000-000086020000}"/>
    <cellStyle name="Followed Hyperlink 16" xfId="38892" hidden="1" xr:uid="{00000000-0005-0000-0000-000089020000}"/>
    <cellStyle name="Followed Hyperlink 16" xfId="38922" hidden="1" xr:uid="{00000000-0005-0000-0000-00008A020000}"/>
    <cellStyle name="Followed Hyperlink 16" xfId="38935" hidden="1" xr:uid="{00000000-0005-0000-0000-00008B020000}"/>
    <cellStyle name="Followed Hyperlink 16" xfId="38563" hidden="1" xr:uid="{00000000-0005-0000-0000-00008C020000}"/>
    <cellStyle name="Followed Hyperlink 16" xfId="39113" hidden="1" xr:uid="{00000000-0005-0000-0000-00008D020000}"/>
    <cellStyle name="Followed Hyperlink 16" xfId="39156" hidden="1" xr:uid="{00000000-0005-0000-0000-00008F020000}"/>
    <cellStyle name="Followed Hyperlink 16" xfId="38645" hidden="1" xr:uid="{00000000-0005-0000-0000-000090020000}"/>
    <cellStyle name="Followed Hyperlink 16" xfId="39329" hidden="1" xr:uid="{00000000-0005-0000-0000-000091020000}"/>
    <cellStyle name="Followed Hyperlink 16" xfId="39372" hidden="1" xr:uid="{00000000-0005-0000-0000-000093020000}"/>
    <cellStyle name="Followed Hyperlink 16" xfId="39571" hidden="1" xr:uid="{00000000-0005-0000-0000-000096020000}"/>
    <cellStyle name="Followed Hyperlink 16" xfId="39584" hidden="1" xr:uid="{00000000-0005-0000-0000-000097020000}"/>
    <cellStyle name="Followed Hyperlink 16" xfId="39752" hidden="1" xr:uid="{00000000-0005-0000-0000-000099020000}"/>
    <cellStyle name="Followed Hyperlink 16" xfId="39782" hidden="1" xr:uid="{00000000-0005-0000-0000-00009A020000}"/>
    <cellStyle name="Followed Hyperlink 16" xfId="39795" hidden="1" xr:uid="{00000000-0005-0000-0000-00009B020000}"/>
    <cellStyle name="Followed Hyperlink 16" xfId="38974" hidden="1" xr:uid="{00000000-0005-0000-0000-00009C020000}"/>
    <cellStyle name="Followed Hyperlink 16" xfId="39958" hidden="1" xr:uid="{00000000-0005-0000-0000-00009D020000}"/>
    <cellStyle name="Followed Hyperlink 16" xfId="39988" hidden="1" xr:uid="{00000000-0005-0000-0000-00009E020000}"/>
    <cellStyle name="Followed Hyperlink 16" xfId="40001" hidden="1" xr:uid="{00000000-0005-0000-0000-00009F020000}"/>
    <cellStyle name="Followed Hyperlink 16" xfId="38557" hidden="1" xr:uid="{00000000-0005-0000-0000-000084020000}"/>
    <cellStyle name="Followed Hyperlink 16" xfId="36962" hidden="1" xr:uid="{00000000-0005-0000-0000-000085020000}"/>
    <cellStyle name="Followed Hyperlink 16" xfId="40141" hidden="1" xr:uid="{00000000-0005-0000-0000-000087020000}"/>
    <cellStyle name="Followed Hyperlink 16" xfId="40217" hidden="1" xr:uid="{00000000-0005-0000-0000-000088020000}"/>
    <cellStyle name="Followed Hyperlink 16" xfId="40441" hidden="1" xr:uid="{00000000-0005-0000-0000-00008A020000}"/>
    <cellStyle name="Followed Hyperlink 16" xfId="40632" hidden="1" xr:uid="{00000000-0005-0000-0000-00008D020000}"/>
    <cellStyle name="Followed Hyperlink 16" xfId="40675" hidden="1" xr:uid="{00000000-0005-0000-0000-00008F020000}"/>
    <cellStyle name="Followed Hyperlink 16" xfId="40164" hidden="1" xr:uid="{00000000-0005-0000-0000-000090020000}"/>
    <cellStyle name="Followed Hyperlink 16" xfId="40848" hidden="1" xr:uid="{00000000-0005-0000-0000-000091020000}"/>
    <cellStyle name="Followed Hyperlink 16" xfId="40878" hidden="1" xr:uid="{00000000-0005-0000-0000-000092020000}"/>
    <cellStyle name="Followed Hyperlink 16" xfId="40891" hidden="1" xr:uid="{00000000-0005-0000-0000-000093020000}"/>
    <cellStyle name="Followed Hyperlink 16" xfId="36978" hidden="1" xr:uid="{00000000-0005-0000-0000-000094020000}"/>
    <cellStyle name="Followed Hyperlink 16" xfId="41060" hidden="1" xr:uid="{00000000-0005-0000-0000-000095020000}"/>
    <cellStyle name="Followed Hyperlink 16" xfId="41090" hidden="1" xr:uid="{00000000-0005-0000-0000-000096020000}"/>
    <cellStyle name="Followed Hyperlink 16" xfId="41103" hidden="1" xr:uid="{00000000-0005-0000-0000-000097020000}"/>
    <cellStyle name="Followed Hyperlink 16" xfId="40149" hidden="1" xr:uid="{00000000-0005-0000-0000-000098020000}"/>
    <cellStyle name="Followed Hyperlink 16" xfId="41271" hidden="1" xr:uid="{00000000-0005-0000-0000-000099020000}"/>
    <cellStyle name="Followed Hyperlink 16" xfId="37053" hidden="1" xr:uid="{00000000-0005-0000-0000-000087020000}"/>
    <cellStyle name="Followed Hyperlink 16" xfId="37129" hidden="1" xr:uid="{00000000-0005-0000-0000-000088020000}"/>
    <cellStyle name="Followed Hyperlink 16" xfId="37366" hidden="1" xr:uid="{00000000-0005-0000-0000-00008B020000}"/>
    <cellStyle name="Followed Hyperlink 16" xfId="36967" hidden="1" xr:uid="{00000000-0005-0000-0000-00008C020000}"/>
    <cellStyle name="Followed Hyperlink 16" xfId="37574" hidden="1" xr:uid="{00000000-0005-0000-0000-00008E020000}"/>
    <cellStyle name="Followed Hyperlink 16" xfId="37587" hidden="1" xr:uid="{00000000-0005-0000-0000-00008F020000}"/>
    <cellStyle name="Followed Hyperlink 16" xfId="37076" hidden="1" xr:uid="{00000000-0005-0000-0000-000090020000}"/>
    <cellStyle name="Followed Hyperlink 16" xfId="37760" hidden="1" xr:uid="{00000000-0005-0000-0000-000091020000}"/>
    <cellStyle name="Followed Hyperlink 16" xfId="37790" hidden="1" xr:uid="{00000000-0005-0000-0000-000092020000}"/>
    <cellStyle name="Followed Hyperlink 16" xfId="37803" hidden="1" xr:uid="{00000000-0005-0000-0000-000093020000}"/>
    <cellStyle name="Followed Hyperlink 16" xfId="37972" hidden="1" xr:uid="{00000000-0005-0000-0000-000095020000}"/>
    <cellStyle name="Followed Hyperlink 16" xfId="38002" hidden="1" xr:uid="{00000000-0005-0000-0000-000096020000}"/>
    <cellStyle name="Followed Hyperlink 16" xfId="38015" hidden="1" xr:uid="{00000000-0005-0000-0000-000097020000}"/>
    <cellStyle name="Followed Hyperlink 16" xfId="37061" hidden="1" xr:uid="{00000000-0005-0000-0000-000098020000}"/>
    <cellStyle name="Followed Hyperlink 16" xfId="38183" hidden="1" xr:uid="{00000000-0005-0000-0000-000099020000}"/>
    <cellStyle name="Followed Hyperlink 16" xfId="37405" hidden="1" xr:uid="{00000000-0005-0000-0000-00009C020000}"/>
    <cellStyle name="Followed Hyperlink 16" xfId="38389" hidden="1" xr:uid="{00000000-0005-0000-0000-00009D020000}"/>
    <cellStyle name="Followed Hyperlink 16" xfId="38432" hidden="1" xr:uid="{00000000-0005-0000-0000-00009F020000}"/>
    <cellStyle name="Followed Hyperlink 16" xfId="36365" hidden="1" xr:uid="{00000000-0005-0000-0000-000095020000}"/>
    <cellStyle name="Followed Hyperlink 16" xfId="36395" hidden="1" xr:uid="{00000000-0005-0000-0000-000096020000}"/>
    <cellStyle name="Followed Hyperlink 16" xfId="35454" hidden="1" xr:uid="{00000000-0005-0000-0000-000098020000}"/>
    <cellStyle name="Followed Hyperlink 16" xfId="36576" hidden="1" xr:uid="{00000000-0005-0000-0000-000099020000}"/>
    <cellStyle name="Followed Hyperlink 16" xfId="36606" hidden="1" xr:uid="{00000000-0005-0000-0000-00009A020000}"/>
    <cellStyle name="Followed Hyperlink 16" xfId="36619" hidden="1" xr:uid="{00000000-0005-0000-0000-00009B020000}"/>
    <cellStyle name="Followed Hyperlink 16" xfId="35798" hidden="1" xr:uid="{00000000-0005-0000-0000-00009C020000}"/>
    <cellStyle name="Followed Hyperlink 16" xfId="36812" hidden="1" xr:uid="{00000000-0005-0000-0000-00009E020000}"/>
    <cellStyle name="Followed Hyperlink 16" xfId="36825" hidden="1" xr:uid="{00000000-0005-0000-0000-00009F020000}"/>
    <cellStyle name="Followed Hyperlink 16" xfId="33678" hidden="1" xr:uid="{00000000-0005-0000-0000-000085020000}"/>
    <cellStyle name="Followed Hyperlink 16" xfId="37040" hidden="1" xr:uid="{00000000-0005-0000-0000-000086020000}"/>
    <cellStyle name="Followed Hyperlink 16" xfId="35980" hidden="1" xr:uid="{00000000-0005-0000-0000-00008F020000}"/>
    <cellStyle name="Followed Hyperlink 16" xfId="36196" hidden="1" xr:uid="{00000000-0005-0000-0000-000093020000}"/>
    <cellStyle name="Followed Hyperlink 16" xfId="35335" hidden="1" xr:uid="{00000000-0005-0000-0000-00008C020000}"/>
    <cellStyle name="Followed Hyperlink 16" xfId="35937" hidden="1" xr:uid="{00000000-0005-0000-0000-00008D020000}"/>
    <cellStyle name="Followed Hyperlink 16" xfId="35967" hidden="1" xr:uid="{00000000-0005-0000-0000-00008E020000}"/>
    <cellStyle name="Followed Hyperlink 16" xfId="35759" hidden="1" xr:uid="{00000000-0005-0000-0000-00008B020000}"/>
    <cellStyle name="Followed Hyperlink 16" xfId="35746" hidden="1" xr:uid="{00000000-0005-0000-0000-00008A020000}"/>
    <cellStyle name="Followed Hyperlink 16" xfId="36153" hidden="1" xr:uid="{00000000-0005-0000-0000-000091020000}"/>
    <cellStyle name="Followed Hyperlink 16" xfId="38226" hidden="1" xr:uid="{00000000-0005-0000-0000-00009B020000}"/>
    <cellStyle name="Followed Hyperlink 16" xfId="37323" hidden="1" xr:uid="{00000000-0005-0000-0000-000089020000}"/>
    <cellStyle name="Followed Hyperlink 16" xfId="40454" hidden="1" xr:uid="{00000000-0005-0000-0000-00008B020000}"/>
    <cellStyle name="Followed Hyperlink 16" xfId="39541" hidden="1" xr:uid="{00000000-0005-0000-0000-000095020000}"/>
    <cellStyle name="Followed Hyperlink 16" xfId="29548" hidden="1" xr:uid="{00000000-0005-0000-0000-000092020000}"/>
    <cellStyle name="Followed Hyperlink 16" xfId="11489" hidden="1" xr:uid="{00000000-0005-0000-0000-000090020000}"/>
    <cellStyle name="Followed Hyperlink 16" xfId="33698" hidden="1" xr:uid="{00000000-0005-0000-0000-000094020000}"/>
    <cellStyle name="Followed Hyperlink 16" xfId="44972" hidden="1" xr:uid="{00000000-0005-0000-0000-000095020000}"/>
    <cellStyle name="Followed Hyperlink 16" xfId="42406" hidden="1" xr:uid="{00000000-0005-0000-0000-00008A020000}"/>
    <cellStyle name="Followed Hyperlink 16" xfId="7382" hidden="1" xr:uid="{00000000-0005-0000-0000-000096020000}"/>
    <cellStyle name="Followed Hyperlink 16" xfId="35469" hidden="1" xr:uid="{00000000-0005-0000-0000-000090020000}"/>
    <cellStyle name="Followed Hyperlink 16" xfId="23263" hidden="1" xr:uid="{00000000-0005-0000-0000-00008B020000}"/>
    <cellStyle name="Followed Hyperlink 16" xfId="25599" hidden="1" xr:uid="{00000000-0005-0000-0000-000099020000}"/>
    <cellStyle name="Followed Hyperlink 16" xfId="24456" hidden="1" xr:uid="{00000000-0005-0000-0000-000086020000}"/>
    <cellStyle name="Followed Hyperlink 16" xfId="27955" hidden="1" xr:uid="{00000000-0005-0000-0000-00009E020000}"/>
    <cellStyle name="Followed Hyperlink 16" xfId="26889" hidden="1" xr:uid="{00000000-0005-0000-0000-00008A020000}"/>
    <cellStyle name="Followed Hyperlink 16" xfId="34935" hidden="1" xr:uid="{00000000-0005-0000-0000-000099020000}"/>
    <cellStyle name="Followed Hyperlink 16" xfId="30345" hidden="1" xr:uid="{00000000-0005-0000-0000-000085020000}"/>
    <cellStyle name="Followed Hyperlink 16" xfId="32684" hidden="1" xr:uid="{00000000-0005-0000-0000-00008F020000}"/>
    <cellStyle name="Followed Hyperlink 16" xfId="30490" hidden="1" xr:uid="{00000000-0005-0000-0000-000098020000}"/>
    <cellStyle name="Followed Hyperlink 16" xfId="28516" hidden="1" xr:uid="{00000000-0005-0000-0000-000085020000}"/>
    <cellStyle name="Followed Hyperlink 16" xfId="18654" hidden="1" xr:uid="{00000000-0005-0000-0000-00008E020000}"/>
    <cellStyle name="Followed Hyperlink 16" xfId="18667" hidden="1" xr:uid="{00000000-0005-0000-0000-00008F020000}"/>
    <cellStyle name="Followed Hyperlink 16" xfId="18870" hidden="1" xr:uid="{00000000-0005-0000-0000-000092020000}"/>
    <cellStyle name="Followed Hyperlink 16" xfId="18883" hidden="1" xr:uid="{00000000-0005-0000-0000-000093020000}"/>
    <cellStyle name="Followed Hyperlink 16" xfId="14744" hidden="1" xr:uid="{00000000-0005-0000-0000-000094020000}"/>
    <cellStyle name="Followed Hyperlink 16" xfId="18840" hidden="1" xr:uid="{00000000-0005-0000-0000-000091020000}"/>
    <cellStyle name="Followed Hyperlink 16" xfId="32035" hidden="1" xr:uid="{00000000-0005-0000-0000-000094020000}"/>
    <cellStyle name="Followed Hyperlink 16" xfId="37353" hidden="1" xr:uid="{00000000-0005-0000-0000-00008A020000}"/>
    <cellStyle name="Followed Hyperlink 16" xfId="39359" hidden="1" xr:uid="{00000000-0005-0000-0000-000092020000}"/>
    <cellStyle name="Followed Hyperlink 16" xfId="24545" hidden="1" xr:uid="{00000000-0005-0000-0000-000088020000}"/>
    <cellStyle name="Followed Hyperlink 16" xfId="44574" hidden="1" xr:uid="{00000000-0005-0000-0000-00008E020000}"/>
    <cellStyle name="Followed Hyperlink 16" xfId="27719" hidden="1" xr:uid="{00000000-0005-0000-0000-000099020000}"/>
    <cellStyle name="Followed Hyperlink 16" xfId="27762" hidden="1" xr:uid="{00000000-0005-0000-0000-00009B020000}"/>
    <cellStyle name="Followed Hyperlink 16" xfId="27925" hidden="1" xr:uid="{00000000-0005-0000-0000-00009D020000}"/>
    <cellStyle name="Followed Hyperlink 16" xfId="27968" hidden="1" xr:uid="{00000000-0005-0000-0000-00009F020000}"/>
    <cellStyle name="Followed Hyperlink 16" xfId="28565" hidden="1" xr:uid="{00000000-0005-0000-0000-000084020000}"/>
    <cellStyle name="Followed Hyperlink 16" xfId="28768" hidden="1" xr:uid="{00000000-0005-0000-0000-000085020000}"/>
    <cellStyle name="Followed Hyperlink 16" xfId="28811" hidden="1" xr:uid="{00000000-0005-0000-0000-000087020000}"/>
    <cellStyle name="Followed Hyperlink 16" xfId="28887" hidden="1" xr:uid="{00000000-0005-0000-0000-000088020000}"/>
    <cellStyle name="Followed Hyperlink 16" xfId="29081" hidden="1" xr:uid="{00000000-0005-0000-0000-000089020000}"/>
    <cellStyle name="Followed Hyperlink 16" xfId="29111" hidden="1" xr:uid="{00000000-0005-0000-0000-00008A020000}"/>
    <cellStyle name="Followed Hyperlink 16" xfId="29124" hidden="1" xr:uid="{00000000-0005-0000-0000-00008B020000}"/>
    <cellStyle name="Followed Hyperlink 16" xfId="28414" hidden="1" xr:uid="{00000000-0005-0000-0000-00008C020000}"/>
    <cellStyle name="Followed Hyperlink 16" xfId="29302" hidden="1" xr:uid="{00000000-0005-0000-0000-00008D020000}"/>
    <cellStyle name="Followed Hyperlink 16" xfId="29332" hidden="1" xr:uid="{00000000-0005-0000-0000-00008E020000}"/>
    <cellStyle name="Followed Hyperlink 16" xfId="24316" hidden="1" xr:uid="{00000000-0005-0000-0000-00009E020000}"/>
    <cellStyle name="Followed Hyperlink 16" xfId="24329" hidden="1" xr:uid="{00000000-0005-0000-0000-00009F020000}"/>
    <cellStyle name="Followed Hyperlink 16" xfId="22885" hidden="1" xr:uid="{00000000-0005-0000-0000-000084020000}"/>
    <cellStyle name="Followed Hyperlink 16" xfId="24469" hidden="1" xr:uid="{00000000-0005-0000-0000-000087020000}"/>
    <cellStyle name="Followed Hyperlink 16" xfId="24739" hidden="1" xr:uid="{00000000-0005-0000-0000-000089020000}"/>
    <cellStyle name="Followed Hyperlink 16" xfId="24769" hidden="1" xr:uid="{00000000-0005-0000-0000-00008A020000}"/>
    <cellStyle name="Followed Hyperlink 16" xfId="24440" hidden="1" xr:uid="{00000000-0005-0000-0000-00008C020000}"/>
    <cellStyle name="Followed Hyperlink 16" xfId="24990" hidden="1" xr:uid="{00000000-0005-0000-0000-00008E020000}"/>
    <cellStyle name="Followed Hyperlink 16" xfId="25003" hidden="1" xr:uid="{00000000-0005-0000-0000-00008F020000}"/>
    <cellStyle name="Followed Hyperlink 16" xfId="24492" hidden="1" xr:uid="{00000000-0005-0000-0000-000090020000}"/>
    <cellStyle name="Followed Hyperlink 16" xfId="25176" hidden="1" xr:uid="{00000000-0005-0000-0000-000091020000}"/>
    <cellStyle name="Followed Hyperlink 16" xfId="25219" hidden="1" xr:uid="{00000000-0005-0000-0000-000093020000}"/>
    <cellStyle name="Followed Hyperlink 16" xfId="21306" hidden="1" xr:uid="{00000000-0005-0000-0000-000094020000}"/>
    <cellStyle name="Followed Hyperlink 16" xfId="25388" hidden="1" xr:uid="{00000000-0005-0000-0000-000095020000}"/>
    <cellStyle name="Followed Hyperlink 16" xfId="25418" hidden="1" xr:uid="{00000000-0005-0000-0000-000096020000}"/>
    <cellStyle name="Followed Hyperlink 16" xfId="25431" hidden="1" xr:uid="{00000000-0005-0000-0000-000097020000}"/>
    <cellStyle name="Followed Hyperlink 16" xfId="23687" hidden="1" xr:uid="{00000000-0005-0000-0000-000092020000}"/>
    <cellStyle name="Followed Hyperlink 16" xfId="23700" hidden="1" xr:uid="{00000000-0005-0000-0000-000093020000}"/>
    <cellStyle name="Followed Hyperlink 16" xfId="23869" hidden="1" xr:uid="{00000000-0005-0000-0000-000095020000}"/>
    <cellStyle name="Followed Hyperlink 16" xfId="23899" hidden="1" xr:uid="{00000000-0005-0000-0000-000096020000}"/>
    <cellStyle name="Followed Hyperlink 16" xfId="23912" hidden="1" xr:uid="{00000000-0005-0000-0000-000097020000}"/>
    <cellStyle name="Followed Hyperlink 16" xfId="22958" hidden="1" xr:uid="{00000000-0005-0000-0000-000098020000}"/>
    <cellStyle name="Followed Hyperlink 16" xfId="24110" hidden="1" xr:uid="{00000000-0005-0000-0000-00009A020000}"/>
    <cellStyle name="Followed Hyperlink 16" xfId="24123" hidden="1" xr:uid="{00000000-0005-0000-0000-00009B020000}"/>
    <cellStyle name="Followed Hyperlink 16" xfId="24286" hidden="1" xr:uid="{00000000-0005-0000-0000-00009D020000}"/>
    <cellStyle name="Followed Hyperlink 16" xfId="23441" hidden="1" xr:uid="{00000000-0005-0000-0000-00008D020000}"/>
    <cellStyle name="Followed Hyperlink 16" xfId="23471" hidden="1" xr:uid="{00000000-0005-0000-0000-00008E020000}"/>
    <cellStyle name="Followed Hyperlink 16" xfId="23484" hidden="1" xr:uid="{00000000-0005-0000-0000-00008F020000}"/>
    <cellStyle name="Followed Hyperlink 16" xfId="22973" hidden="1" xr:uid="{00000000-0005-0000-0000-000090020000}"/>
    <cellStyle name="Followed Hyperlink 16" xfId="23250" hidden="1" xr:uid="{00000000-0005-0000-0000-00008A020000}"/>
    <cellStyle name="Followed Hyperlink 16" xfId="22891" hidden="1" xr:uid="{00000000-0005-0000-0000-00008C020000}"/>
    <cellStyle name="Followed Hyperlink 16" xfId="23220" hidden="1" xr:uid="{00000000-0005-0000-0000-000089020000}"/>
    <cellStyle name="Followed Hyperlink 16" xfId="23026" hidden="1" xr:uid="{00000000-0005-0000-0000-000088020000}"/>
    <cellStyle name="Followed Hyperlink 16" xfId="23302" hidden="1" xr:uid="{00000000-0005-0000-0000-00009C020000}"/>
    <cellStyle name="Followed Hyperlink 16" xfId="25206" hidden="1" xr:uid="{00000000-0005-0000-0000-000092020000}"/>
    <cellStyle name="Followed Hyperlink 16" xfId="29345" hidden="1" xr:uid="{00000000-0005-0000-0000-00008F020000}"/>
    <cellStyle name="Followed Hyperlink 16" xfId="27749" hidden="1" xr:uid="{00000000-0005-0000-0000-00009A020000}"/>
    <cellStyle name="Followed Hyperlink 16" xfId="34965" hidden="1" xr:uid="{00000000-0005-0000-0000-00009A020000}"/>
    <cellStyle name="Followed Hyperlink 16" xfId="33881" hidden="1" xr:uid="{00000000-0005-0000-0000-000088020000}"/>
    <cellStyle name="Followed Hyperlink 16" xfId="32900" hidden="1" xr:uid="{00000000-0005-0000-0000-000093020000}"/>
    <cellStyle name="Followed Hyperlink 16" xfId="31848" hidden="1" xr:uid="{00000000-0005-0000-0000-00009E020000}"/>
    <cellStyle name="Followed Hyperlink 16" xfId="30973" hidden="1" xr:uid="{00000000-0005-0000-0000-00008D020000}"/>
    <cellStyle name="Followed Hyperlink 16" xfId="29773" hidden="1" xr:uid="{00000000-0005-0000-0000-000097020000}"/>
    <cellStyle name="Followed Hyperlink 16" xfId="12173" hidden="1" xr:uid="{00000000-0005-0000-0000-000091020000}"/>
    <cellStyle name="Followed Hyperlink 16" xfId="44061" hidden="1" xr:uid="{00000000-0005-0000-0000-000098020000}"/>
    <cellStyle name="Followed Hyperlink 16" xfId="44053" hidden="1" xr:uid="{00000000-0005-0000-0000-000087020000}"/>
    <cellStyle name="Followed Hyperlink 16" xfId="42813" hidden="1" xr:uid="{00000000-0005-0000-0000-000091020000}"/>
    <cellStyle name="Followed Hyperlink 16" xfId="41314" hidden="1" xr:uid="{00000000-0005-0000-0000-00009B020000}"/>
    <cellStyle name="Followed Hyperlink 16" xfId="40411" hidden="1" xr:uid="{00000000-0005-0000-0000-000089020000}"/>
    <cellStyle name="Followed Hyperlink 16" xfId="35349" hidden="1" xr:uid="{00000000-0005-0000-0000-000094020000}"/>
    <cellStyle name="Followed Hyperlink 16" xfId="38419" hidden="1" xr:uid="{00000000-0005-0000-0000-00009E020000}"/>
    <cellStyle name="Followed Hyperlink 16" xfId="37544" hidden="1" xr:uid="{00000000-0005-0000-0000-00008D020000}"/>
    <cellStyle name="Followed Hyperlink 16" xfId="6967" hidden="1" xr:uid="{00000000-0005-0000-0000-00008F020000}"/>
    <cellStyle name="Followed Hyperlink 16" xfId="6456" hidden="1" xr:uid="{00000000-0005-0000-0000-000090020000}"/>
    <cellStyle name="Followed Hyperlink 16" xfId="7140" hidden="1" xr:uid="{00000000-0005-0000-0000-000091020000}"/>
    <cellStyle name="Followed Hyperlink 16" xfId="7170" hidden="1" xr:uid="{00000000-0005-0000-0000-000092020000}"/>
    <cellStyle name="Followed Hyperlink 16" xfId="2583" hidden="1" xr:uid="{00000000-0005-0000-0000-000094020000}"/>
    <cellStyle name="Followed Hyperlink 16" xfId="7352" hidden="1" xr:uid="{00000000-0005-0000-0000-000095020000}"/>
    <cellStyle name="Followed Hyperlink 16" xfId="7183" hidden="1" xr:uid="{00000000-0005-0000-0000-000093020000}"/>
    <cellStyle name="Followed Hyperlink 16" xfId="23657" hidden="1" xr:uid="{00000000-0005-0000-0000-000091020000}"/>
    <cellStyle name="Followed Hyperlink 16" xfId="21290" hidden="1" xr:uid="{00000000-0005-0000-0000-000085020000}"/>
    <cellStyle name="Followed Hyperlink 16" xfId="26902" hidden="1" xr:uid="{00000000-0005-0000-0000-00008B020000}"/>
    <cellStyle name="Followed Hyperlink 16" xfId="33805" hidden="1" xr:uid="{00000000-0005-0000-0000-000087020000}"/>
    <cellStyle name="Followed Hyperlink 16" xfId="31655" hidden="1" xr:uid="{00000000-0005-0000-0000-00009B020000}"/>
    <cellStyle name="Followed Hyperlink 16" xfId="41477" hidden="1" xr:uid="{00000000-0005-0000-0000-00009D020000}"/>
    <cellStyle name="Followed Hyperlink 16" xfId="41520" hidden="1" xr:uid="{00000000-0005-0000-0000-00009F020000}"/>
    <cellStyle name="Followed Hyperlink 16" xfId="41859" hidden="1" xr:uid="{00000000-0005-0000-0000-000084020000}"/>
    <cellStyle name="Followed Hyperlink 16" xfId="42093" hidden="1" xr:uid="{00000000-0005-0000-0000-000086020000}"/>
    <cellStyle name="Followed Hyperlink 16" xfId="42106" hidden="1" xr:uid="{00000000-0005-0000-0000-000087020000}"/>
    <cellStyle name="Followed Hyperlink 16" xfId="41507" hidden="1" xr:uid="{00000000-0005-0000-0000-00009E020000}"/>
    <cellStyle name="Followed Hyperlink 16" xfId="24782" hidden="1" xr:uid="{00000000-0005-0000-0000-00008B020000}"/>
    <cellStyle name="Followed Hyperlink 16" xfId="33529" hidden="1" xr:uid="{00000000-0005-0000-0000-00009F020000}"/>
    <cellStyle name="Followed Hyperlink 16" xfId="32009" hidden="1" xr:uid="{00000000-0005-0000-0000-000084020000}"/>
    <cellStyle name="Followed Hyperlink 16" xfId="33792" hidden="1" xr:uid="{00000000-0005-0000-0000-000086020000}"/>
    <cellStyle name="Followed Hyperlink 16" xfId="34075" hidden="1" xr:uid="{00000000-0005-0000-0000-000089020000}"/>
    <cellStyle name="Followed Hyperlink 16" xfId="34105" hidden="1" xr:uid="{00000000-0005-0000-0000-00008A020000}"/>
    <cellStyle name="Followed Hyperlink 16" xfId="34118" hidden="1" xr:uid="{00000000-0005-0000-0000-00008B020000}"/>
    <cellStyle name="Followed Hyperlink 16" xfId="34296" hidden="1" xr:uid="{00000000-0005-0000-0000-00008D020000}"/>
    <cellStyle name="Followed Hyperlink 16" xfId="34326" hidden="1" xr:uid="{00000000-0005-0000-0000-00008E020000}"/>
    <cellStyle name="Followed Hyperlink 16" xfId="34339" hidden="1" xr:uid="{00000000-0005-0000-0000-00008F020000}"/>
    <cellStyle name="Followed Hyperlink 16" xfId="33828" hidden="1" xr:uid="{00000000-0005-0000-0000-000090020000}"/>
    <cellStyle name="Followed Hyperlink 16" xfId="34512" hidden="1" xr:uid="{00000000-0005-0000-0000-000091020000}"/>
    <cellStyle name="Followed Hyperlink 16" xfId="34555" hidden="1" xr:uid="{00000000-0005-0000-0000-000093020000}"/>
    <cellStyle name="Followed Hyperlink 16" xfId="30366" hidden="1" xr:uid="{00000000-0005-0000-0000-000094020000}"/>
    <cellStyle name="Followed Hyperlink 16" xfId="34724" hidden="1" xr:uid="{00000000-0005-0000-0000-000095020000}"/>
    <cellStyle name="Followed Hyperlink 16" xfId="34754" hidden="1" xr:uid="{00000000-0005-0000-0000-000096020000}"/>
    <cellStyle name="Followed Hyperlink 16" xfId="33813" hidden="1" xr:uid="{00000000-0005-0000-0000-000098020000}"/>
    <cellStyle name="Followed Hyperlink 16" xfId="34978" hidden="1" xr:uid="{00000000-0005-0000-0000-00009B020000}"/>
    <cellStyle name="Followed Hyperlink 16" xfId="35141" hidden="1" xr:uid="{00000000-0005-0000-0000-00009D020000}"/>
    <cellStyle name="Followed Hyperlink 16" xfId="34767" hidden="1" xr:uid="{00000000-0005-0000-0000-000097020000}"/>
    <cellStyle name="Followed Hyperlink 16" xfId="30795" hidden="1" xr:uid="{00000000-0005-0000-0000-00008B020000}"/>
    <cellStyle name="Followed Hyperlink 16" xfId="25629" hidden="1" xr:uid="{00000000-0005-0000-0000-00009A020000}"/>
    <cellStyle name="Followed Hyperlink 16" xfId="25642" hidden="1" xr:uid="{00000000-0005-0000-0000-00009B020000}"/>
    <cellStyle name="Followed Hyperlink 16" xfId="24821" hidden="1" xr:uid="{00000000-0005-0000-0000-00009C020000}"/>
    <cellStyle name="Followed Hyperlink 16" xfId="25805" hidden="1" xr:uid="{00000000-0005-0000-0000-00009D020000}"/>
    <cellStyle name="Followed Hyperlink 16" xfId="25835" hidden="1" xr:uid="{00000000-0005-0000-0000-00009E020000}"/>
    <cellStyle name="Followed Hyperlink 16" xfId="25848" hidden="1" xr:uid="{00000000-0005-0000-0000-00009F020000}"/>
    <cellStyle name="Followed Hyperlink 16" xfId="26546" hidden="1" xr:uid="{00000000-0005-0000-0000-000085020000}"/>
    <cellStyle name="Followed Hyperlink 16" xfId="26576" hidden="1" xr:uid="{00000000-0005-0000-0000-000086020000}"/>
    <cellStyle name="Followed Hyperlink 16" xfId="26589" hidden="1" xr:uid="{00000000-0005-0000-0000-000087020000}"/>
    <cellStyle name="Followed Hyperlink 16" xfId="26665" hidden="1" xr:uid="{00000000-0005-0000-0000-000088020000}"/>
    <cellStyle name="Followed Hyperlink 16" xfId="27080" hidden="1" xr:uid="{00000000-0005-0000-0000-00008D020000}"/>
    <cellStyle name="Followed Hyperlink 16" xfId="27110" hidden="1" xr:uid="{00000000-0005-0000-0000-00008E020000}"/>
    <cellStyle name="Followed Hyperlink 16" xfId="27123" hidden="1" xr:uid="{00000000-0005-0000-0000-00008F020000}"/>
    <cellStyle name="Followed Hyperlink 16" xfId="26612" hidden="1" xr:uid="{00000000-0005-0000-0000-000090020000}"/>
    <cellStyle name="Followed Hyperlink 16" xfId="27296" hidden="1" xr:uid="{00000000-0005-0000-0000-000091020000}"/>
    <cellStyle name="Followed Hyperlink 16" xfId="27326" hidden="1" xr:uid="{00000000-0005-0000-0000-000092020000}"/>
    <cellStyle name="Followed Hyperlink 16" xfId="27339" hidden="1" xr:uid="{00000000-0005-0000-0000-000093020000}"/>
    <cellStyle name="Followed Hyperlink 16" xfId="26139" hidden="1" xr:uid="{00000000-0005-0000-0000-000094020000}"/>
    <cellStyle name="Followed Hyperlink 16" xfId="27508" hidden="1" xr:uid="{00000000-0005-0000-0000-000095020000}"/>
    <cellStyle name="Followed Hyperlink 16" xfId="27538" hidden="1" xr:uid="{00000000-0005-0000-0000-000096020000}"/>
    <cellStyle name="Followed Hyperlink 16" xfId="27551" hidden="1" xr:uid="{00000000-0005-0000-0000-000097020000}"/>
    <cellStyle name="Followed Hyperlink 16" xfId="28435" hidden="1" xr:uid="{00000000-0005-0000-0000-000085020000}"/>
    <cellStyle name="Followed Hyperlink 16" xfId="32137" hidden="1" xr:uid="{00000000-0005-0000-0000-000086020000}"/>
    <cellStyle name="Followed Hyperlink 16" xfId="32150" hidden="1" xr:uid="{00000000-0005-0000-0000-000087020000}"/>
    <cellStyle name="Followed Hyperlink 16" xfId="32420" hidden="1" xr:uid="{00000000-0005-0000-0000-000089020000}"/>
    <cellStyle name="Followed Hyperlink 16" xfId="32450" hidden="1" xr:uid="{00000000-0005-0000-0000-00008A020000}"/>
    <cellStyle name="Followed Hyperlink 16" xfId="32463" hidden="1" xr:uid="{00000000-0005-0000-0000-00008B020000}"/>
    <cellStyle name="Followed Hyperlink 16" xfId="32020" hidden="1" xr:uid="{00000000-0005-0000-0000-00008C020000}"/>
    <cellStyle name="Followed Hyperlink 16" xfId="32641" hidden="1" xr:uid="{00000000-0005-0000-0000-00008D020000}"/>
    <cellStyle name="Followed Hyperlink 16" xfId="32671" hidden="1" xr:uid="{00000000-0005-0000-0000-00008E020000}"/>
    <cellStyle name="Followed Hyperlink 16" xfId="32173" hidden="1" xr:uid="{00000000-0005-0000-0000-000090020000}"/>
    <cellStyle name="Followed Hyperlink 16" xfId="32857" hidden="1" xr:uid="{00000000-0005-0000-0000-000091020000}"/>
    <cellStyle name="Followed Hyperlink 16" xfId="32887" hidden="1" xr:uid="{00000000-0005-0000-0000-000092020000}"/>
    <cellStyle name="Followed Hyperlink 16" xfId="28328" hidden="1" xr:uid="{00000000-0005-0000-0000-000094020000}"/>
    <cellStyle name="Followed Hyperlink 16" xfId="33069" hidden="1" xr:uid="{00000000-0005-0000-0000-000095020000}"/>
    <cellStyle name="Followed Hyperlink 16" xfId="33099" hidden="1" xr:uid="{00000000-0005-0000-0000-000096020000}"/>
    <cellStyle name="Followed Hyperlink 16" xfId="33280" hidden="1" xr:uid="{00000000-0005-0000-0000-000099020000}"/>
    <cellStyle name="Followed Hyperlink 16" xfId="33310" hidden="1" xr:uid="{00000000-0005-0000-0000-00009A020000}"/>
    <cellStyle name="Followed Hyperlink 16" xfId="33323" hidden="1" xr:uid="{00000000-0005-0000-0000-00009B020000}"/>
    <cellStyle name="Followed Hyperlink 16" xfId="32502" hidden="1" xr:uid="{00000000-0005-0000-0000-00009C020000}"/>
    <cellStyle name="Followed Hyperlink 16" xfId="33486" hidden="1" xr:uid="{00000000-0005-0000-0000-00009D020000}"/>
    <cellStyle name="Followed Hyperlink 16" xfId="33516" hidden="1" xr:uid="{00000000-0005-0000-0000-00009E020000}"/>
    <cellStyle name="Followed Hyperlink 16" xfId="31219" hidden="1" xr:uid="{00000000-0005-0000-0000-000092020000}"/>
    <cellStyle name="Followed Hyperlink 16" xfId="31232" hidden="1" xr:uid="{00000000-0005-0000-0000-000093020000}"/>
    <cellStyle name="Followed Hyperlink 16" xfId="31401" hidden="1" xr:uid="{00000000-0005-0000-0000-000095020000}"/>
    <cellStyle name="Followed Hyperlink 16" xfId="31431" hidden="1" xr:uid="{00000000-0005-0000-0000-000096020000}"/>
    <cellStyle name="Followed Hyperlink 16" xfId="31444" hidden="1" xr:uid="{00000000-0005-0000-0000-000097020000}"/>
    <cellStyle name="Followed Hyperlink 16" xfId="31612" hidden="1" xr:uid="{00000000-0005-0000-0000-000099020000}"/>
    <cellStyle name="Followed Hyperlink 16" xfId="31642" hidden="1" xr:uid="{00000000-0005-0000-0000-00009A020000}"/>
    <cellStyle name="Followed Hyperlink 16" xfId="30834" hidden="1" xr:uid="{00000000-0005-0000-0000-00009C020000}"/>
    <cellStyle name="Followed Hyperlink 16" xfId="31818" hidden="1" xr:uid="{00000000-0005-0000-0000-00009D020000}"/>
    <cellStyle name="Followed Hyperlink 16" xfId="30339" hidden="1" xr:uid="{00000000-0005-0000-0000-000084020000}"/>
    <cellStyle name="Followed Hyperlink 16" xfId="30351" hidden="1" xr:uid="{00000000-0005-0000-0000-00008C020000}"/>
    <cellStyle name="Followed Hyperlink 16" xfId="31003" hidden="1" xr:uid="{00000000-0005-0000-0000-00008E020000}"/>
    <cellStyle name="Followed Hyperlink 16" xfId="31016" hidden="1" xr:uid="{00000000-0005-0000-0000-00008F020000}"/>
    <cellStyle name="Followed Hyperlink 16" xfId="30505" hidden="1" xr:uid="{00000000-0005-0000-0000-000090020000}"/>
    <cellStyle name="Followed Hyperlink 16" xfId="31189" hidden="1" xr:uid="{00000000-0005-0000-0000-000091020000}"/>
    <cellStyle name="Followed Hyperlink 16" xfId="30558" hidden="1" xr:uid="{00000000-0005-0000-0000-000088020000}"/>
    <cellStyle name="Followed Hyperlink 16" xfId="30752" hidden="1" xr:uid="{00000000-0005-0000-0000-000089020000}"/>
    <cellStyle name="Followed Hyperlink 16" xfId="30782" hidden="1" xr:uid="{00000000-0005-0000-0000-00008A020000}"/>
    <cellStyle name="Followed Hyperlink 16" xfId="30482" hidden="1" xr:uid="{00000000-0005-0000-0000-000087020000}"/>
    <cellStyle name="Followed Hyperlink 16" xfId="30469" hidden="1" xr:uid="{00000000-0005-0000-0000-000086020000}"/>
    <cellStyle name="Followed Hyperlink 16" xfId="31861" hidden="1" xr:uid="{00000000-0005-0000-0000-00009F020000}"/>
    <cellStyle name="Followed Hyperlink 16" xfId="33112" hidden="1" xr:uid="{00000000-0005-0000-0000-000097020000}"/>
    <cellStyle name="Followed Hyperlink 16" xfId="26597" hidden="1" xr:uid="{00000000-0005-0000-0000-000098020000}"/>
    <cellStyle name="Followed Hyperlink 16" xfId="26342" hidden="1" xr:uid="{00000000-0005-0000-0000-000084020000}"/>
    <cellStyle name="Followed Hyperlink 16" xfId="34542" hidden="1" xr:uid="{00000000-0005-0000-0000-000092020000}"/>
    <cellStyle name="Followed Hyperlink 16" xfId="42063" hidden="1" xr:uid="{00000000-0005-0000-0000-000085020000}"/>
    <cellStyle name="Followed Hyperlink 16" xfId="36408" hidden="1" xr:uid="{00000000-0005-0000-0000-000097020000}"/>
    <cellStyle name="Followed Hyperlink 16" xfId="26859" hidden="1" xr:uid="{00000000-0005-0000-0000-000089020000}"/>
    <cellStyle name="Followed Hyperlink 16" xfId="24080" hidden="1" xr:uid="{00000000-0005-0000-0000-000099020000}"/>
    <cellStyle name="Followed Hyperlink 16" xfId="24960" hidden="1" xr:uid="{00000000-0005-0000-0000-00008D020000}"/>
    <cellStyle name="Followed Hyperlink 16" xfId="28798" hidden="1" xr:uid="{00000000-0005-0000-0000-000086020000}"/>
    <cellStyle name="Followed Hyperlink 16" xfId="18156" hidden="1" xr:uid="{00000000-0005-0000-0000-000090020000}"/>
    <cellStyle name="Followed Hyperlink 16" xfId="43472" hidden="1" xr:uid="{00000000-0005-0000-0000-00009E020000}"/>
    <cellStyle name="Followed Hyperlink 16" xfId="36183" hidden="1" xr:uid="{00000000-0005-0000-0000-000092020000}"/>
    <cellStyle name="Followed Hyperlink 16" xfId="38213" hidden="1" xr:uid="{00000000-0005-0000-0000-00009A020000}"/>
    <cellStyle name="Followed Hyperlink 16" xfId="41301" hidden="1" xr:uid="{00000000-0005-0000-0000-00009A020000}"/>
    <cellStyle name="Followed Hyperlink 16" xfId="40128" hidden="1" xr:uid="{00000000-0005-0000-0000-000086020000}"/>
    <cellStyle name="Followed Hyperlink 16" xfId="39143" hidden="1" xr:uid="{00000000-0005-0000-0000-00008E020000}"/>
    <cellStyle name="Followed Hyperlink 16" xfId="36782" hidden="1" xr:uid="{00000000-0005-0000-0000-00009D020000}"/>
    <cellStyle name="Followed Hyperlink 16" xfId="28431" hidden="1" xr:uid="{00000000-0005-0000-0000-000084020000}"/>
    <cellStyle name="Followed Hyperlink 16" xfId="45389" hidden="1" xr:uid="{00000000-0005-0000-0000-00009D020000}"/>
    <cellStyle name="Followed Hyperlink 16" xfId="44129" hidden="1" xr:uid="{00000000-0005-0000-0000-000088020000}"/>
    <cellStyle name="Followed Hyperlink 16" xfId="5926" hidden="1" xr:uid="{00000000-0005-0000-0000-00009B020000}"/>
    <cellStyle name="Followed Hyperlink 16" xfId="5105" hidden="1" xr:uid="{00000000-0005-0000-0000-00009C020000}"/>
    <cellStyle name="Followed Hyperlink 16" xfId="6089" hidden="1" xr:uid="{00000000-0005-0000-0000-00009D020000}"/>
    <cellStyle name="Followed Hyperlink 16" xfId="6119" hidden="1" xr:uid="{00000000-0005-0000-0000-00009E020000}"/>
    <cellStyle name="Followed Hyperlink 16" xfId="6132" hidden="1" xr:uid="{00000000-0005-0000-0000-00009F020000}"/>
    <cellStyle name="Followed Hyperlink 16" xfId="4606" hidden="1" xr:uid="{00000000-0005-0000-0000-000084020000}"/>
    <cellStyle name="Followed Hyperlink 16" xfId="2692" hidden="1" xr:uid="{00000000-0005-0000-0000-000085020000}"/>
    <cellStyle name="Followed Hyperlink 16" xfId="1933" hidden="1" xr:uid="{00000000-0005-0000-0000-00009A020000}"/>
    <cellStyle name="Followed Hyperlink 16" xfId="1946" hidden="1" xr:uid="{00000000-0005-0000-0000-00009B020000}"/>
    <cellStyle name="Followed Hyperlink 16" xfId="2109" hidden="1" xr:uid="{00000000-0005-0000-0000-00009D020000}"/>
    <cellStyle name="Followed Hyperlink 16" xfId="2139" hidden="1" xr:uid="{00000000-0005-0000-0000-00009E020000}"/>
    <cellStyle name="Followed Hyperlink 16" xfId="2152" hidden="1" xr:uid="{00000000-0005-0000-0000-00009F020000}"/>
    <cellStyle name="Followed Hyperlink 16" xfId="2827" hidden="1" xr:uid="{00000000-0005-0000-0000-000084020000}"/>
    <cellStyle name="Followed Hyperlink 16" xfId="3031" hidden="1" xr:uid="{00000000-0005-0000-0000-000085020000}"/>
    <cellStyle name="Followed Hyperlink 16" xfId="3074" hidden="1" xr:uid="{00000000-0005-0000-0000-000087020000}"/>
    <cellStyle name="Followed Hyperlink 16" xfId="3344" hidden="1" xr:uid="{00000000-0005-0000-0000-000089020000}"/>
    <cellStyle name="Followed Hyperlink 16" xfId="3374" hidden="1" xr:uid="{00000000-0005-0000-0000-00008A020000}"/>
    <cellStyle name="Followed Hyperlink 16" xfId="3387" hidden="1" xr:uid="{00000000-0005-0000-0000-00008B020000}"/>
    <cellStyle name="Followed Hyperlink 16" xfId="3565" hidden="1" xr:uid="{00000000-0005-0000-0000-00008D020000}"/>
    <cellStyle name="Followed Hyperlink 16" xfId="3595" hidden="1" xr:uid="{00000000-0005-0000-0000-00008E020000}"/>
    <cellStyle name="Followed Hyperlink 16" xfId="3097" hidden="1" xr:uid="{00000000-0005-0000-0000-000090020000}"/>
    <cellStyle name="Followed Hyperlink 16" xfId="3781" hidden="1" xr:uid="{00000000-0005-0000-0000-000091020000}"/>
    <cellStyle name="Followed Hyperlink 16" xfId="3811" hidden="1" xr:uid="{00000000-0005-0000-0000-000092020000}"/>
    <cellStyle name="Followed Hyperlink 16" xfId="1294" hidden="1" xr:uid="{00000000-0005-0000-0000-00008E020000}"/>
    <cellStyle name="Followed Hyperlink 16" xfId="1307" hidden="1" xr:uid="{00000000-0005-0000-0000-00008F020000}"/>
    <cellStyle name="Followed Hyperlink 16" xfId="796" hidden="1" xr:uid="{00000000-0005-0000-0000-000090020000}"/>
    <cellStyle name="Followed Hyperlink 16" xfId="1510" hidden="1" xr:uid="{00000000-0005-0000-0000-000092020000}"/>
    <cellStyle name="Followed Hyperlink 16" xfId="1523" hidden="1" xr:uid="{00000000-0005-0000-0000-000093020000}"/>
    <cellStyle name="Followed Hyperlink 16" xfId="1692" hidden="1" xr:uid="{00000000-0005-0000-0000-000095020000}"/>
    <cellStyle name="Followed Hyperlink 16" xfId="1722" hidden="1" xr:uid="{00000000-0005-0000-0000-000096020000}"/>
    <cellStyle name="Followed Hyperlink 16" xfId="781" hidden="1" xr:uid="{00000000-0005-0000-0000-000098020000}"/>
    <cellStyle name="Followed Hyperlink 16" xfId="1043" hidden="1" xr:uid="{00000000-0005-0000-0000-000089020000}"/>
    <cellStyle name="Followed Hyperlink 16" xfId="1073" hidden="1" xr:uid="{00000000-0005-0000-0000-00008A020000}"/>
    <cellStyle name="Followed Hyperlink 16" xfId="370" hidden="1" xr:uid="{00000000-0005-0000-0000-00008C020000}"/>
    <cellStyle name="Followed Hyperlink 16" xfId="760" hidden="1" xr:uid="{00000000-0005-0000-0000-000086020000}"/>
    <cellStyle name="Followed Hyperlink 16" xfId="773" hidden="1" xr:uid="{00000000-0005-0000-0000-000087020000}"/>
    <cellStyle name="Followed Hyperlink 16" xfId="849" hidden="1" xr:uid="{00000000-0005-0000-0000-000088020000}"/>
    <cellStyle name="Followed Hyperlink 16" xfId="730" hidden="1" xr:uid="{00000000-0005-0000-0000-000085020000}"/>
    <cellStyle name="Followed Hyperlink 16" xfId="526" hidden="1" xr:uid="{00000000-0005-0000-0000-000084020000}"/>
    <cellStyle name="Followed Hyperlink 16" xfId="1735" hidden="1" xr:uid="{00000000-0005-0000-0000-000097020000}"/>
    <cellStyle name="Followed Hyperlink 16" xfId="2671" hidden="1" xr:uid="{00000000-0005-0000-0000-00008C020000}"/>
    <cellStyle name="Followed Hyperlink 16" xfId="6420" hidden="1" xr:uid="{00000000-0005-0000-0000-000086020000}"/>
    <cellStyle name="Followed Hyperlink 16" xfId="5490" hidden="1" xr:uid="{00000000-0005-0000-0000-000092020000}"/>
    <cellStyle name="Followed Hyperlink 16" xfId="11779" hidden="1" xr:uid="{00000000-0005-0000-0000-00008B020000}"/>
    <cellStyle name="Followed Hyperlink 16" xfId="10740" hidden="1" xr:uid="{00000000-0005-0000-0000-000096020000}"/>
    <cellStyle name="Followed Hyperlink 16" xfId="9778" hidden="1" xr:uid="{00000000-0005-0000-0000-000086020000}"/>
    <cellStyle name="Followed Hyperlink 16" xfId="8850" hidden="1" xr:uid="{00000000-0005-0000-0000-000092020000}"/>
    <cellStyle name="Followed Hyperlink 16" xfId="6924" hidden="1" xr:uid="{00000000-0005-0000-0000-00008D020000}"/>
    <cellStyle name="Followed Hyperlink 16" xfId="22760" hidden="1" xr:uid="{00000000-0005-0000-0000-00009F020000}"/>
    <cellStyle name="Followed Hyperlink 16" xfId="21915" hidden="1" xr:uid="{00000000-0005-0000-0000-00008F020000}"/>
    <cellStyle name="Followed Hyperlink 16" xfId="20934" hidden="1" xr:uid="{00000000-0005-0000-0000-00009A020000}"/>
    <cellStyle name="Followed Hyperlink 16" xfId="20074" hidden="1" xr:uid="{00000000-0005-0000-0000-00008A020000}"/>
    <cellStyle name="Followed Hyperlink 16" xfId="19052" hidden="1" xr:uid="{00000000-0005-0000-0000-000095020000}"/>
    <cellStyle name="Followed Hyperlink 16" xfId="17859" hidden="1" xr:uid="{00000000-0005-0000-0000-000085020000}"/>
    <cellStyle name="Followed Hyperlink 16" xfId="16490" hidden="1" xr:uid="{00000000-0005-0000-0000-000090020000}"/>
    <cellStyle name="Followed Hyperlink 16" xfId="15160" hidden="1" xr:uid="{00000000-0005-0000-0000-00009C020000}"/>
    <cellStyle name="Followed Hyperlink 16" xfId="15121" hidden="1" xr:uid="{00000000-0005-0000-0000-00008B020000}"/>
    <cellStyle name="Followed Hyperlink 16" xfId="35171" hidden="1" xr:uid="{00000000-0005-0000-0000-00009E020000}"/>
    <cellStyle name="Followed Hyperlink 16" xfId="35184" hidden="1" xr:uid="{00000000-0005-0000-0000-00009F020000}"/>
    <cellStyle name="Followed Hyperlink 16" xfId="33674" hidden="1" xr:uid="{00000000-0005-0000-0000-000084020000}"/>
    <cellStyle name="Followed Hyperlink 16" xfId="35446" hidden="1" xr:uid="{00000000-0005-0000-0000-000087020000}"/>
    <cellStyle name="Followed Hyperlink 16" xfId="35522" hidden="1" xr:uid="{00000000-0005-0000-0000-000088020000}"/>
    <cellStyle name="Followed Hyperlink 16" xfId="35716" hidden="1" xr:uid="{00000000-0005-0000-0000-000089020000}"/>
    <cellStyle name="Followed Hyperlink 16" xfId="35433" hidden="1" xr:uid="{00000000-0005-0000-0000-000086020000}"/>
    <cellStyle name="Followed Hyperlink 16" xfId="1264" hidden="1" xr:uid="{00000000-0005-0000-0000-00008D020000}"/>
    <cellStyle name="Followed Hyperlink 16" xfId="1125" hidden="1" xr:uid="{00000000-0005-0000-0000-00009C020000}"/>
    <cellStyle name="Followed Hyperlink 16" xfId="2688" hidden="1" xr:uid="{00000000-0005-0000-0000-000084020000}"/>
    <cellStyle name="Followed Hyperlink 16" xfId="10710" hidden="1" xr:uid="{00000000-0005-0000-0000-000095020000}"/>
    <cellStyle name="Followed Hyperlink 16" xfId="8647" hidden="1" xr:uid="{00000000-0005-0000-0000-00008F020000}"/>
    <cellStyle name="Followed Hyperlink 16" xfId="18120" hidden="1" xr:uid="{00000000-0005-0000-0000-000086020000}"/>
    <cellStyle name="Followed Hyperlink 16" xfId="18133" hidden="1" xr:uid="{00000000-0005-0000-0000-000087020000}"/>
    <cellStyle name="Followed Hyperlink 16" xfId="18209" hidden="1" xr:uid="{00000000-0005-0000-0000-000088020000}"/>
    <cellStyle name="Followed Hyperlink 16" xfId="18446" hidden="1" xr:uid="{00000000-0005-0000-0000-00008B020000}"/>
    <cellStyle name="Followed Hyperlink 16" xfId="18624" hidden="1" xr:uid="{00000000-0005-0000-0000-00008D020000}"/>
    <cellStyle name="Followed Hyperlink 16" xfId="18433" hidden="1" xr:uid="{00000000-0005-0000-0000-00008A020000}"/>
    <cellStyle name="Followed Hyperlink 16" xfId="3150" hidden="1" xr:uid="{00000000-0005-0000-0000-000088020000}"/>
    <cellStyle name="Followed Hyperlink 16" xfId="10528" hidden="1" xr:uid="{00000000-0005-0000-0000-000092020000}"/>
    <cellStyle name="Followed Hyperlink 16" xfId="10541" hidden="1" xr:uid="{00000000-0005-0000-0000-000093020000}"/>
    <cellStyle name="Followed Hyperlink 16" xfId="6313" hidden="1" xr:uid="{00000000-0005-0000-0000-000094020000}"/>
    <cellStyle name="Followed Hyperlink 16" xfId="10753" hidden="1" xr:uid="{00000000-0005-0000-0000-000097020000}"/>
    <cellStyle name="Followed Hyperlink 16" xfId="9799" hidden="1" xr:uid="{00000000-0005-0000-0000-000098020000}"/>
    <cellStyle name="Followed Hyperlink 16" xfId="10921" hidden="1" xr:uid="{00000000-0005-0000-0000-000099020000}"/>
    <cellStyle name="Followed Hyperlink 16" xfId="10951" hidden="1" xr:uid="{00000000-0005-0000-0000-00009A020000}"/>
    <cellStyle name="Followed Hyperlink 16" xfId="10964" hidden="1" xr:uid="{00000000-0005-0000-0000-00009B020000}"/>
    <cellStyle name="Followed Hyperlink 16" xfId="10143" hidden="1" xr:uid="{00000000-0005-0000-0000-00009C020000}"/>
    <cellStyle name="Followed Hyperlink 16" xfId="11127" hidden="1" xr:uid="{00000000-0005-0000-0000-00009D020000}"/>
    <cellStyle name="Followed Hyperlink 16" xfId="11157" hidden="1" xr:uid="{00000000-0005-0000-0000-00009E020000}"/>
    <cellStyle name="Followed Hyperlink 16" xfId="9645" hidden="1" xr:uid="{00000000-0005-0000-0000-000084020000}"/>
    <cellStyle name="Followed Hyperlink 16" xfId="11466" hidden="1" xr:uid="{00000000-0005-0000-0000-000087020000}"/>
    <cellStyle name="Followed Hyperlink 16" xfId="11736" hidden="1" xr:uid="{00000000-0005-0000-0000-000089020000}"/>
    <cellStyle name="Followed Hyperlink 16" xfId="11766" hidden="1" xr:uid="{00000000-0005-0000-0000-00008A020000}"/>
    <cellStyle name="Followed Hyperlink 16" xfId="11335" hidden="1" xr:uid="{00000000-0005-0000-0000-00008C020000}"/>
    <cellStyle name="Followed Hyperlink 16" xfId="11957" hidden="1" xr:uid="{00000000-0005-0000-0000-00008D020000}"/>
    <cellStyle name="Followed Hyperlink 16" xfId="11542" hidden="1" xr:uid="{00000000-0005-0000-0000-000088020000}"/>
    <cellStyle name="Followed Hyperlink 16" xfId="6785" hidden="1" xr:uid="{00000000-0005-0000-0000-00009C020000}"/>
    <cellStyle name="Followed Hyperlink 16" xfId="3824" hidden="1" xr:uid="{00000000-0005-0000-0000-000093020000}"/>
    <cellStyle name="Followed Hyperlink 16" xfId="2624" hidden="1" xr:uid="{00000000-0005-0000-0000-000094020000}"/>
    <cellStyle name="Followed Hyperlink 16" xfId="3993" hidden="1" xr:uid="{00000000-0005-0000-0000-000095020000}"/>
    <cellStyle name="Followed Hyperlink 16" xfId="4023" hidden="1" xr:uid="{00000000-0005-0000-0000-000096020000}"/>
    <cellStyle name="Followed Hyperlink 16" xfId="4036" hidden="1" xr:uid="{00000000-0005-0000-0000-000097020000}"/>
    <cellStyle name="Followed Hyperlink 16" xfId="3082" hidden="1" xr:uid="{00000000-0005-0000-0000-000098020000}"/>
    <cellStyle name="Followed Hyperlink 16" xfId="4234" hidden="1" xr:uid="{00000000-0005-0000-0000-00009A020000}"/>
    <cellStyle name="Followed Hyperlink 16" xfId="3426" hidden="1" xr:uid="{00000000-0005-0000-0000-00009C020000}"/>
    <cellStyle name="Followed Hyperlink 16" xfId="4410" hidden="1" xr:uid="{00000000-0005-0000-0000-00009D020000}"/>
    <cellStyle name="Followed Hyperlink 16" xfId="4453" hidden="1" xr:uid="{00000000-0005-0000-0000-00009F020000}"/>
    <cellStyle name="Followed Hyperlink 16" xfId="2777" hidden="1" xr:uid="{00000000-0005-0000-0000-000085020000}"/>
    <cellStyle name="Followed Hyperlink 16" xfId="4740" hidden="1" xr:uid="{00000000-0005-0000-0000-000086020000}"/>
    <cellStyle name="Followed Hyperlink 16" xfId="4753" hidden="1" xr:uid="{00000000-0005-0000-0000-000087020000}"/>
    <cellStyle name="Followed Hyperlink 16" xfId="4829" hidden="1" xr:uid="{00000000-0005-0000-0000-000088020000}"/>
    <cellStyle name="Followed Hyperlink 16" xfId="5023" hidden="1" xr:uid="{00000000-0005-0000-0000-000089020000}"/>
    <cellStyle name="Followed Hyperlink 16" xfId="5053" hidden="1" xr:uid="{00000000-0005-0000-0000-00008A020000}"/>
    <cellStyle name="Followed Hyperlink 16" xfId="5066" hidden="1" xr:uid="{00000000-0005-0000-0000-00008B020000}"/>
    <cellStyle name="Followed Hyperlink 16" xfId="4619" hidden="1" xr:uid="{00000000-0005-0000-0000-00008C020000}"/>
    <cellStyle name="Followed Hyperlink 16" xfId="5244" hidden="1" xr:uid="{00000000-0005-0000-0000-00008D020000}"/>
    <cellStyle name="Followed Hyperlink 16" xfId="5274" hidden="1" xr:uid="{00000000-0005-0000-0000-00008E020000}"/>
    <cellStyle name="Followed Hyperlink 16" xfId="5287" hidden="1" xr:uid="{00000000-0005-0000-0000-00008F020000}"/>
    <cellStyle name="Followed Hyperlink 16" xfId="9032" hidden="1" xr:uid="{00000000-0005-0000-0000-000095020000}"/>
    <cellStyle name="Followed Hyperlink 16" xfId="9062" hidden="1" xr:uid="{00000000-0005-0000-0000-000096020000}"/>
    <cellStyle name="Followed Hyperlink 16" xfId="9075" hidden="1" xr:uid="{00000000-0005-0000-0000-000097020000}"/>
    <cellStyle name="Followed Hyperlink 16" xfId="9243" hidden="1" xr:uid="{00000000-0005-0000-0000-000099020000}"/>
    <cellStyle name="Followed Hyperlink 16" xfId="9273" hidden="1" xr:uid="{00000000-0005-0000-0000-00009A020000}"/>
    <cellStyle name="Followed Hyperlink 16" xfId="8465" hidden="1" xr:uid="{00000000-0005-0000-0000-00009C020000}"/>
    <cellStyle name="Followed Hyperlink 16" xfId="9449" hidden="1" xr:uid="{00000000-0005-0000-0000-00009D020000}"/>
    <cellStyle name="Followed Hyperlink 16" xfId="9479" hidden="1" xr:uid="{00000000-0005-0000-0000-00009E020000}"/>
    <cellStyle name="Followed Hyperlink 16" xfId="9492" hidden="1" xr:uid="{00000000-0005-0000-0000-00009F020000}"/>
    <cellStyle name="Followed Hyperlink 16" xfId="7965" hidden="1" xr:uid="{00000000-0005-0000-0000-000084020000}"/>
    <cellStyle name="Followed Hyperlink 16" xfId="6291" hidden="1" xr:uid="{00000000-0005-0000-0000-000085020000}"/>
    <cellStyle name="Followed Hyperlink 16" xfId="9791" hidden="1" xr:uid="{00000000-0005-0000-0000-000087020000}"/>
    <cellStyle name="Followed Hyperlink 16" xfId="9867" hidden="1" xr:uid="{00000000-0005-0000-0000-000088020000}"/>
    <cellStyle name="Followed Hyperlink 16" xfId="10061" hidden="1" xr:uid="{00000000-0005-0000-0000-000089020000}"/>
    <cellStyle name="Followed Hyperlink 16" xfId="10104" hidden="1" xr:uid="{00000000-0005-0000-0000-00008B020000}"/>
    <cellStyle name="Followed Hyperlink 16" xfId="9658" hidden="1" xr:uid="{00000000-0005-0000-0000-00008C020000}"/>
    <cellStyle name="Followed Hyperlink 16" xfId="10282" hidden="1" xr:uid="{00000000-0005-0000-0000-00008D020000}"/>
    <cellStyle name="Followed Hyperlink 16" xfId="10312" hidden="1" xr:uid="{00000000-0005-0000-0000-00008E020000}"/>
    <cellStyle name="Followed Hyperlink 16" xfId="10325" hidden="1" xr:uid="{00000000-0005-0000-0000-00008F020000}"/>
    <cellStyle name="Followed Hyperlink 16" xfId="10498" hidden="1" xr:uid="{00000000-0005-0000-0000-000091020000}"/>
    <cellStyle name="Followed Hyperlink 16" xfId="8113" hidden="1" xr:uid="{00000000-0005-0000-0000-000087020000}"/>
    <cellStyle name="Followed Hyperlink 16" xfId="8189" hidden="1" xr:uid="{00000000-0005-0000-0000-000088020000}"/>
    <cellStyle name="Followed Hyperlink 16" xfId="8413" hidden="1" xr:uid="{00000000-0005-0000-0000-00008A020000}"/>
    <cellStyle name="Followed Hyperlink 16" xfId="8426" hidden="1" xr:uid="{00000000-0005-0000-0000-00008B020000}"/>
    <cellStyle name="Followed Hyperlink 16" xfId="7978" hidden="1" xr:uid="{00000000-0005-0000-0000-00008C020000}"/>
    <cellStyle name="Followed Hyperlink 16" xfId="8604" hidden="1" xr:uid="{00000000-0005-0000-0000-00008D020000}"/>
    <cellStyle name="Followed Hyperlink 16" xfId="8634" hidden="1" xr:uid="{00000000-0005-0000-0000-00008E020000}"/>
    <cellStyle name="Followed Hyperlink 16" xfId="8136" hidden="1" xr:uid="{00000000-0005-0000-0000-000090020000}"/>
    <cellStyle name="Followed Hyperlink 16" xfId="8820" hidden="1" xr:uid="{00000000-0005-0000-0000-000091020000}"/>
    <cellStyle name="Followed Hyperlink 16" xfId="4634" hidden="1" xr:uid="{00000000-0005-0000-0000-000094020000}"/>
    <cellStyle name="Followed Hyperlink 16" xfId="7769" hidden="1" xr:uid="{00000000-0005-0000-0000-00009D020000}"/>
    <cellStyle name="Followed Hyperlink 16" xfId="7812" hidden="1" xr:uid="{00000000-0005-0000-0000-00009F020000}"/>
    <cellStyle name="Followed Hyperlink 16" xfId="6285" hidden="1" xr:uid="{00000000-0005-0000-0000-000084020000}"/>
    <cellStyle name="Followed Hyperlink 16" xfId="4612" hidden="1" xr:uid="{00000000-0005-0000-0000-000085020000}"/>
    <cellStyle name="Followed Hyperlink 16" xfId="7563" hidden="1" xr:uid="{00000000-0005-0000-0000-000099020000}"/>
    <cellStyle name="Followed Hyperlink 16" xfId="7593" hidden="1" xr:uid="{00000000-0005-0000-0000-00009A020000}"/>
    <cellStyle name="Followed Hyperlink 16" xfId="7606" hidden="1" xr:uid="{00000000-0005-0000-0000-00009B020000}"/>
    <cellStyle name="Followed Hyperlink 16" xfId="6441" hidden="1" xr:uid="{00000000-0005-0000-0000-000098020000}"/>
    <cellStyle name="Followed Hyperlink 16" xfId="7395" hidden="1" xr:uid="{00000000-0005-0000-0000-000097020000}"/>
    <cellStyle name="Followed Hyperlink 16" xfId="8863" hidden="1" xr:uid="{00000000-0005-0000-0000-000093020000}"/>
    <cellStyle name="Followed Hyperlink 16" xfId="10091" hidden="1" xr:uid="{00000000-0005-0000-0000-00008A020000}"/>
    <cellStyle name="Followed Hyperlink 16" xfId="4776" hidden="1" xr:uid="{00000000-0005-0000-0000-000090020000}"/>
    <cellStyle name="Followed Hyperlink 16" xfId="4204" hidden="1" xr:uid="{00000000-0005-0000-0000-000099020000}"/>
    <cellStyle name="Followed Hyperlink 16" xfId="11170" hidden="1" xr:uid="{00000000-0005-0000-0000-00009F020000}"/>
    <cellStyle name="Followed Hyperlink 16" xfId="18403" hidden="1" xr:uid="{00000000-0005-0000-0000-000089020000}"/>
    <cellStyle name="Followed Hyperlink 16" xfId="13127" hidden="1" xr:uid="{00000000-0005-0000-0000-000086020000}"/>
    <cellStyle name="Followed Hyperlink 16" xfId="4440" hidden="1" xr:uid="{00000000-0005-0000-0000-00009E020000}"/>
    <cellStyle name="Followed Hyperlink 16" xfId="323" hidden="1" xr:uid="{00000000-0005-0000-0000-000094020000}"/>
    <cellStyle name="Followed Hyperlink 16" xfId="3061" hidden="1" xr:uid="{00000000-0005-0000-0000-000086020000}"/>
    <cellStyle name="Followed Hyperlink 16" xfId="5883" hidden="1" xr:uid="{00000000-0005-0000-0000-000099020000}"/>
    <cellStyle name="Followed Hyperlink 16" xfId="29984" hidden="1" xr:uid="{00000000-0005-0000-0000-00009B020000}"/>
    <cellStyle name="Followed Hyperlink 16" xfId="14720" hidden="1" xr:uid="{00000000-0005-0000-0000-000094020000}"/>
    <cellStyle name="Followed Hyperlink 16" xfId="11818" hidden="1" xr:uid="{00000000-0005-0000-0000-00009C020000}"/>
    <cellStyle name="Followed Hyperlink 16" xfId="14808" hidden="1" xr:uid="{00000000-0005-0000-0000-000087020000}"/>
    <cellStyle name="Followed Hyperlink 16" xfId="17846" hidden="1" xr:uid="{00000000-0005-0000-0000-00009F020000}"/>
    <cellStyle name="Followed Hyperlink 16" xfId="16348" hidden="1" xr:uid="{00000000-0005-0000-0000-00008C020000}"/>
    <cellStyle name="Followed Hyperlink 16" xfId="15727" hidden="1" xr:uid="{00000000-0005-0000-0000-000095020000}"/>
    <cellStyle name="Followed Hyperlink 16" xfId="14831" hidden="1" xr:uid="{00000000-0005-0000-0000-000090020000}"/>
    <cellStyle name="Followed Hyperlink 16" xfId="16440" hidden="1" xr:uid="{00000000-0005-0000-0000-000094020000}"/>
    <cellStyle name="Followed Hyperlink 16" xfId="21140" hidden="1" xr:uid="{00000000-0005-0000-0000-00009E020000}"/>
    <cellStyle name="Followed Hyperlink 16" xfId="20044" hidden="1" xr:uid="{00000000-0005-0000-0000-000089020000}"/>
    <cellStyle name="Followed Hyperlink 16" xfId="42182" hidden="1" xr:uid="{00000000-0005-0000-0000-000088020000}"/>
    <cellStyle name="Followed Hyperlink 16" xfId="42376" hidden="1" xr:uid="{00000000-0005-0000-0000-000089020000}"/>
    <cellStyle name="Followed Hyperlink 16" xfId="42419" hidden="1" xr:uid="{00000000-0005-0000-0000-00008B020000}"/>
    <cellStyle name="Followed Hyperlink 16" xfId="41715" hidden="1" xr:uid="{00000000-0005-0000-0000-00008C020000}"/>
    <cellStyle name="Followed Hyperlink 16" xfId="42627" hidden="1" xr:uid="{00000000-0005-0000-0000-00008E020000}"/>
    <cellStyle name="Followed Hyperlink 16" xfId="42640" hidden="1" xr:uid="{00000000-0005-0000-0000-00008F020000}"/>
    <cellStyle name="Followed Hyperlink 16" xfId="42843" hidden="1" xr:uid="{00000000-0005-0000-0000-000092020000}"/>
    <cellStyle name="Followed Hyperlink 16" xfId="42597" hidden="1" xr:uid="{00000000-0005-0000-0000-00008D020000}"/>
    <cellStyle name="Followed Hyperlink 16" xfId="8100" hidden="1" xr:uid="{00000000-0005-0000-0000-000086020000}"/>
    <cellStyle name="Followed Hyperlink 16" xfId="8121" hidden="1" xr:uid="{00000000-0005-0000-0000-000098020000}"/>
    <cellStyle name="Followed Hyperlink 16" xfId="7971" hidden="1" xr:uid="{00000000-0005-0000-0000-000085020000}"/>
    <cellStyle name="Followed Hyperlink 16" xfId="14102" hidden="1" xr:uid="{00000000-0005-0000-0000-000097020000}"/>
    <cellStyle name="Followed Hyperlink 16" xfId="1480" hidden="1" xr:uid="{00000000-0005-0000-0000-000091020000}"/>
    <cellStyle name="Followed Hyperlink 16" xfId="16958" hidden="1" xr:uid="{00000000-0005-0000-0000-00008D020000}"/>
    <cellStyle name="Followed Hyperlink 16" xfId="17001" hidden="1" xr:uid="{00000000-0005-0000-0000-00008F020000}"/>
    <cellStyle name="Followed Hyperlink 16" xfId="17174" hidden="1" xr:uid="{00000000-0005-0000-0000-000091020000}"/>
    <cellStyle name="Followed Hyperlink 16" xfId="17204" hidden="1" xr:uid="{00000000-0005-0000-0000-000092020000}"/>
    <cellStyle name="Followed Hyperlink 16" xfId="17217" hidden="1" xr:uid="{00000000-0005-0000-0000-000093020000}"/>
    <cellStyle name="Followed Hyperlink 16" xfId="17386" hidden="1" xr:uid="{00000000-0005-0000-0000-000095020000}"/>
    <cellStyle name="Followed Hyperlink 16" xfId="17416" hidden="1" xr:uid="{00000000-0005-0000-0000-000096020000}"/>
    <cellStyle name="Followed Hyperlink 16" xfId="17429" hidden="1" xr:uid="{00000000-0005-0000-0000-000097020000}"/>
    <cellStyle name="Followed Hyperlink 16" xfId="16475" hidden="1" xr:uid="{00000000-0005-0000-0000-000098020000}"/>
    <cellStyle name="Followed Hyperlink 16" xfId="17597" hidden="1" xr:uid="{00000000-0005-0000-0000-000099020000}"/>
    <cellStyle name="Followed Hyperlink 16" xfId="17627" hidden="1" xr:uid="{00000000-0005-0000-0000-00009A020000}"/>
    <cellStyle name="Followed Hyperlink 16" xfId="17640" hidden="1" xr:uid="{00000000-0005-0000-0000-00009B020000}"/>
    <cellStyle name="Followed Hyperlink 16" xfId="16819" hidden="1" xr:uid="{00000000-0005-0000-0000-00009C020000}"/>
    <cellStyle name="Followed Hyperlink 16" xfId="17803" hidden="1" xr:uid="{00000000-0005-0000-0000-00009D020000}"/>
    <cellStyle name="Followed Hyperlink 16" xfId="17833" hidden="1" xr:uid="{00000000-0005-0000-0000-00009E020000}"/>
    <cellStyle name="Followed Hyperlink 16" xfId="13847" hidden="1" xr:uid="{00000000-0005-0000-0000-000091020000}"/>
    <cellStyle name="Followed Hyperlink 16" xfId="13877" hidden="1" xr:uid="{00000000-0005-0000-0000-000092020000}"/>
    <cellStyle name="Followed Hyperlink 16" xfId="13890" hidden="1" xr:uid="{00000000-0005-0000-0000-000093020000}"/>
    <cellStyle name="Followed Hyperlink 16" xfId="9673" hidden="1" xr:uid="{00000000-0005-0000-0000-000094020000}"/>
    <cellStyle name="Followed Hyperlink 16" xfId="14059" hidden="1" xr:uid="{00000000-0005-0000-0000-000095020000}"/>
    <cellStyle name="Followed Hyperlink 16" xfId="14089" hidden="1" xr:uid="{00000000-0005-0000-0000-000096020000}"/>
    <cellStyle name="Followed Hyperlink 16" xfId="14300" hidden="1" xr:uid="{00000000-0005-0000-0000-00009A020000}"/>
    <cellStyle name="Followed Hyperlink 16" xfId="14313" hidden="1" xr:uid="{00000000-0005-0000-0000-00009B020000}"/>
    <cellStyle name="Followed Hyperlink 16" xfId="13492" hidden="1" xr:uid="{00000000-0005-0000-0000-00009C020000}"/>
    <cellStyle name="Followed Hyperlink 16" xfId="14476" hidden="1" xr:uid="{00000000-0005-0000-0000-00009D020000}"/>
    <cellStyle name="Followed Hyperlink 16" xfId="14506" hidden="1" xr:uid="{00000000-0005-0000-0000-00009E020000}"/>
    <cellStyle name="Followed Hyperlink 16" xfId="14519" hidden="1" xr:uid="{00000000-0005-0000-0000-00009F020000}"/>
    <cellStyle name="Followed Hyperlink 16" xfId="12996" hidden="1" xr:uid="{00000000-0005-0000-0000-000084020000}"/>
    <cellStyle name="Followed Hyperlink 16" xfId="14795" hidden="1" xr:uid="{00000000-0005-0000-0000-000086020000}"/>
    <cellStyle name="Followed Hyperlink 16" xfId="14884" hidden="1" xr:uid="{00000000-0005-0000-0000-000088020000}"/>
    <cellStyle name="Followed Hyperlink 16" xfId="15078" hidden="1" xr:uid="{00000000-0005-0000-0000-000089020000}"/>
    <cellStyle name="Followed Hyperlink 16" xfId="15108" hidden="1" xr:uid="{00000000-0005-0000-0000-00008A020000}"/>
    <cellStyle name="Followed Hyperlink 16" xfId="14680" hidden="1" xr:uid="{00000000-0005-0000-0000-00008C020000}"/>
    <cellStyle name="Followed Hyperlink 16" xfId="11322" hidden="1" xr:uid="{00000000-0005-0000-0000-000084020000}"/>
    <cellStyle name="Followed Hyperlink 16" xfId="9651" hidden="1" xr:uid="{00000000-0005-0000-0000-000085020000}"/>
    <cellStyle name="Followed Hyperlink 16" xfId="13140" hidden="1" xr:uid="{00000000-0005-0000-0000-000087020000}"/>
    <cellStyle name="Followed Hyperlink 16" xfId="13216" hidden="1" xr:uid="{00000000-0005-0000-0000-000088020000}"/>
    <cellStyle name="Followed Hyperlink 16" xfId="13410" hidden="1" xr:uid="{00000000-0005-0000-0000-000089020000}"/>
    <cellStyle name="Followed Hyperlink 16" xfId="13440" hidden="1" xr:uid="{00000000-0005-0000-0000-00008A020000}"/>
    <cellStyle name="Followed Hyperlink 16" xfId="13453" hidden="1" xr:uid="{00000000-0005-0000-0000-00008B020000}"/>
    <cellStyle name="Followed Hyperlink 16" xfId="13631" hidden="1" xr:uid="{00000000-0005-0000-0000-00008D020000}"/>
    <cellStyle name="Followed Hyperlink 16" xfId="13661" hidden="1" xr:uid="{00000000-0005-0000-0000-00008E020000}"/>
    <cellStyle name="Followed Hyperlink 16" xfId="13163" hidden="1" xr:uid="{00000000-0005-0000-0000-000090020000}"/>
    <cellStyle name="Followed Hyperlink 16" xfId="12639" hidden="1" xr:uid="{00000000-0005-0000-0000-00009B020000}"/>
    <cellStyle name="Followed Hyperlink 16" xfId="12802" hidden="1" xr:uid="{00000000-0005-0000-0000-00009D020000}"/>
    <cellStyle name="Followed Hyperlink 16" xfId="12832" hidden="1" xr:uid="{00000000-0005-0000-0000-00009E020000}"/>
    <cellStyle name="Followed Hyperlink 16" xfId="12845" hidden="1" xr:uid="{00000000-0005-0000-0000-00009F020000}"/>
    <cellStyle name="Followed Hyperlink 16" xfId="11474" hidden="1" xr:uid="{00000000-0005-0000-0000-000098020000}"/>
    <cellStyle name="Followed Hyperlink 16" xfId="12596" hidden="1" xr:uid="{00000000-0005-0000-0000-000099020000}"/>
    <cellStyle name="Followed Hyperlink 16" xfId="12428" hidden="1" xr:uid="{00000000-0005-0000-0000-000097020000}"/>
    <cellStyle name="Followed Hyperlink 16" xfId="12415" hidden="1" xr:uid="{00000000-0005-0000-0000-000096020000}"/>
    <cellStyle name="Followed Hyperlink 16" xfId="13674" hidden="1" xr:uid="{00000000-0005-0000-0000-00008F020000}"/>
    <cellStyle name="Followed Hyperlink 16" xfId="11328" hidden="1" xr:uid="{00000000-0005-0000-0000-000085020000}"/>
    <cellStyle name="Followed Hyperlink 16" xfId="16316" hidden="1" xr:uid="{00000000-0005-0000-0000-000084020000}"/>
    <cellStyle name="Followed Hyperlink 16" xfId="16988" hidden="1" xr:uid="{00000000-0005-0000-0000-00008E020000}"/>
    <cellStyle name="Followed Hyperlink 16" xfId="15938" hidden="1" xr:uid="{00000000-0005-0000-0000-000099020000}"/>
    <cellStyle name="Followed Hyperlink 16" xfId="6746" hidden="1" xr:uid="{00000000-0005-0000-0000-00008B020000}"/>
    <cellStyle name="Followed Hyperlink 16" xfId="22554" hidden="1" xr:uid="{00000000-0005-0000-0000-00009B020000}"/>
    <cellStyle name="Followed Hyperlink 16" xfId="21681" hidden="1" xr:uid="{00000000-0005-0000-0000-00008A020000}"/>
    <cellStyle name="Followed Hyperlink 16" xfId="19512" hidden="1" xr:uid="{00000000-0005-0000-0000-00009F020000}"/>
    <cellStyle name="Followed Hyperlink 16" xfId="16282" hidden="1" xr:uid="{00000000-0005-0000-0000-00008C020000}"/>
    <cellStyle name="Followed Hyperlink 16" xfId="32014" hidden="1" xr:uid="{00000000-0005-0000-0000-000085020000}"/>
    <cellStyle name="Followed Hyperlink 16" xfId="7799" hidden="1" xr:uid="{00000000-0005-0000-0000-00009E020000}"/>
    <cellStyle name="Followed Hyperlink 16" xfId="1086" hidden="1" xr:uid="{00000000-0005-0000-0000-00008B020000}"/>
    <cellStyle name="Followed Hyperlink 16" xfId="3608" hidden="1" xr:uid="{00000000-0005-0000-0000-00008F020000}"/>
    <cellStyle name="Followed Hyperlink 16" xfId="1903" hidden="1" xr:uid="{00000000-0005-0000-0000-000099020000}"/>
    <cellStyle name="Followed Hyperlink 16" xfId="5460" hidden="1" xr:uid="{00000000-0005-0000-0000-000091020000}"/>
    <cellStyle name="Followed Hyperlink 16" xfId="4247" hidden="1" xr:uid="{00000000-0005-0000-0000-00009B020000}"/>
    <cellStyle name="Followed Hyperlink 16" xfId="11453" hidden="1" xr:uid="{00000000-0005-0000-0000-000086020000}"/>
    <cellStyle name="Followed Hyperlink 16" xfId="9814" hidden="1" xr:uid="{00000000-0005-0000-0000-000090020000}"/>
    <cellStyle name="Followed Hyperlink 16" xfId="9286" hidden="1" xr:uid="{00000000-0005-0000-0000-00009B020000}"/>
    <cellStyle name="Followed Hyperlink 16" xfId="8383" hidden="1" xr:uid="{00000000-0005-0000-0000-000089020000}"/>
    <cellStyle name="Followed Hyperlink 16" xfId="29941" hidden="1" xr:uid="{00000000-0005-0000-0000-000099020000}"/>
    <cellStyle name="Followed Hyperlink 16" xfId="29971" hidden="1" xr:uid="{00000000-0005-0000-0000-00009A020000}"/>
    <cellStyle name="Followed Hyperlink 16" xfId="29163" hidden="1" xr:uid="{00000000-0005-0000-0000-00009C020000}"/>
    <cellStyle name="Followed Hyperlink 16" xfId="30147" hidden="1" xr:uid="{00000000-0005-0000-0000-00009D020000}"/>
    <cellStyle name="Followed Hyperlink 16" xfId="30177" hidden="1" xr:uid="{00000000-0005-0000-0000-00009E020000}"/>
    <cellStyle name="Followed Hyperlink 16" xfId="30190" hidden="1" xr:uid="{00000000-0005-0000-0000-00009F020000}"/>
    <cellStyle name="Followed Hyperlink 16" xfId="12626" hidden="1" xr:uid="{00000000-0005-0000-0000-00009A020000}"/>
    <cellStyle name="Followed Hyperlink 16" xfId="13148" hidden="1" xr:uid="{00000000-0005-0000-0000-000098020000}"/>
    <cellStyle name="Followed Hyperlink 16" xfId="16187" hidden="1" xr:uid="{00000000-0005-0000-0000-00009F020000}"/>
    <cellStyle name="Followed Hyperlink 16" xfId="22747" hidden="1" xr:uid="{00000000-0005-0000-0000-00009E020000}"/>
    <cellStyle name="Followed Hyperlink 16" xfId="20693" hidden="1" xr:uid="{00000000-0005-0000-0000-000095020000}"/>
    <cellStyle name="Followed Hyperlink 16" xfId="5503" hidden="1" xr:uid="{00000000-0005-0000-0000-000093020000}"/>
    <cellStyle name="Followed Hyperlink 16" xfId="5672" hidden="1" xr:uid="{00000000-0005-0000-0000-000095020000}"/>
    <cellStyle name="Followed Hyperlink 16" xfId="5702" hidden="1" xr:uid="{00000000-0005-0000-0000-000096020000}"/>
    <cellStyle name="Followed Hyperlink 16" xfId="5715" hidden="1" xr:uid="{00000000-0005-0000-0000-000097020000}"/>
    <cellStyle name="Followed Hyperlink 16" xfId="4761" hidden="1" xr:uid="{00000000-0005-0000-0000-000098020000}"/>
    <cellStyle name="Followed Hyperlink 16" xfId="5913" hidden="1" xr:uid="{00000000-0005-0000-0000-00009A020000}"/>
    <cellStyle name="Followed Hyperlink 16" xfId="282" hidden="1" xr:uid="{00000000-0005-0000-0000-000094020000}"/>
    <cellStyle name="Followed Hyperlink 16" xfId="14270" hidden="1" xr:uid="{00000000-0005-0000-0000-000099020000}"/>
    <cellStyle name="Followed Hyperlink 16" xfId="22330" hidden="1" xr:uid="{00000000-0005-0000-0000-000096020000}"/>
    <cellStyle name="Followed Hyperlink 16" xfId="22343" hidden="1" xr:uid="{00000000-0005-0000-0000-000097020000}"/>
    <cellStyle name="Followed Hyperlink 16" xfId="21389" hidden="1" xr:uid="{00000000-0005-0000-0000-000098020000}"/>
    <cellStyle name="Followed Hyperlink 16" xfId="22511" hidden="1" xr:uid="{00000000-0005-0000-0000-000099020000}"/>
    <cellStyle name="Followed Hyperlink 16" xfId="22541" hidden="1" xr:uid="{00000000-0005-0000-0000-00009A020000}"/>
    <cellStyle name="Followed Hyperlink 16" xfId="21733" hidden="1" xr:uid="{00000000-0005-0000-0000-00009C020000}"/>
    <cellStyle name="Followed Hyperlink 16" xfId="22717" hidden="1" xr:uid="{00000000-0005-0000-0000-00009D020000}"/>
    <cellStyle name="Followed Hyperlink 16" xfId="19657" hidden="1" xr:uid="{00000000-0005-0000-0000-000085020000}"/>
    <cellStyle name="Followed Hyperlink 16" xfId="22937" hidden="1" xr:uid="{00000000-0005-0000-0000-000086020000}"/>
    <cellStyle name="Followed Hyperlink 16" xfId="22950" hidden="1" xr:uid="{00000000-0005-0000-0000-000087020000}"/>
    <cellStyle name="Followed Hyperlink 16" xfId="21288" hidden="1" xr:uid="{00000000-0005-0000-0000-000084020000}"/>
    <cellStyle name="Followed Hyperlink 16" xfId="20126" hidden="1" xr:uid="{00000000-0005-0000-0000-00009C020000}"/>
    <cellStyle name="Followed Hyperlink 16" xfId="18141" hidden="1" xr:uid="{00000000-0005-0000-0000-000098020000}"/>
    <cellStyle name="Followed Hyperlink 16" xfId="13024" hidden="1" xr:uid="{00000000-0005-0000-0000-000094020000}"/>
    <cellStyle name="Followed Hyperlink 16" xfId="13009" hidden="1" xr:uid="{00000000-0005-0000-0000-00008C020000}"/>
    <cellStyle name="Followed Hyperlink 16" xfId="6433" hidden="1" xr:uid="{00000000-0005-0000-0000-000087020000}"/>
    <cellStyle name="Followed Hyperlink 16" xfId="6703" hidden="1" xr:uid="{00000000-0005-0000-0000-000089020000}"/>
    <cellStyle name="Followed Hyperlink 16" xfId="6733" hidden="1" xr:uid="{00000000-0005-0000-0000-00008A020000}"/>
    <cellStyle name="Followed Hyperlink 16" xfId="6298" hidden="1" xr:uid="{00000000-0005-0000-0000-00008C020000}"/>
    <cellStyle name="Followed Hyperlink 16" xfId="6954" hidden="1" xr:uid="{00000000-0005-0000-0000-00008E020000}"/>
    <cellStyle name="Followed Hyperlink 16" xfId="6509" hidden="1" xr:uid="{00000000-0005-0000-0000-000088020000}"/>
    <cellStyle name="Followed Hyperlink 16" xfId="19469" hidden="1" xr:uid="{00000000-0005-0000-0000-00009D020000}"/>
    <cellStyle name="Followed Hyperlink 16" xfId="15299" hidden="1" xr:uid="{00000000-0005-0000-0000-00008D020000}"/>
    <cellStyle name="Followed Hyperlink 16" xfId="15329" hidden="1" xr:uid="{00000000-0005-0000-0000-00008E020000}"/>
    <cellStyle name="Followed Hyperlink 16" xfId="15342" hidden="1" xr:uid="{00000000-0005-0000-0000-00008F020000}"/>
    <cellStyle name="Followed Hyperlink 16" xfId="15515" hidden="1" xr:uid="{00000000-0005-0000-0000-000091020000}"/>
    <cellStyle name="Followed Hyperlink 16" xfId="15545" hidden="1" xr:uid="{00000000-0005-0000-0000-000092020000}"/>
    <cellStyle name="Followed Hyperlink 16" xfId="15558" hidden="1" xr:uid="{00000000-0005-0000-0000-000093020000}"/>
    <cellStyle name="Followed Hyperlink 16" xfId="11350" hidden="1" xr:uid="{00000000-0005-0000-0000-000094020000}"/>
    <cellStyle name="Followed Hyperlink 16" xfId="15757" hidden="1" xr:uid="{00000000-0005-0000-0000-000096020000}"/>
    <cellStyle name="Followed Hyperlink 16" xfId="15770" hidden="1" xr:uid="{00000000-0005-0000-0000-000097020000}"/>
    <cellStyle name="Followed Hyperlink 16" xfId="14816" hidden="1" xr:uid="{00000000-0005-0000-0000-000098020000}"/>
    <cellStyle name="Followed Hyperlink 16" xfId="15968" hidden="1" xr:uid="{00000000-0005-0000-0000-00009A020000}"/>
    <cellStyle name="Followed Hyperlink 16" xfId="15981" hidden="1" xr:uid="{00000000-0005-0000-0000-00009B020000}"/>
    <cellStyle name="Followed Hyperlink 16" xfId="16144" hidden="1" xr:uid="{00000000-0005-0000-0000-00009D020000}"/>
    <cellStyle name="Followed Hyperlink 16" xfId="16174" hidden="1" xr:uid="{00000000-0005-0000-0000-00009E020000}"/>
    <cellStyle name="Followed Hyperlink 16" xfId="14668" hidden="1" xr:uid="{00000000-0005-0000-0000-000084020000}"/>
    <cellStyle name="Followed Hyperlink 16" xfId="13002" hidden="1" xr:uid="{00000000-0005-0000-0000-000085020000}"/>
    <cellStyle name="Followed Hyperlink 16" xfId="16454" hidden="1" xr:uid="{00000000-0005-0000-0000-000086020000}"/>
    <cellStyle name="Followed Hyperlink 16" xfId="16467" hidden="1" xr:uid="{00000000-0005-0000-0000-000087020000}"/>
    <cellStyle name="Followed Hyperlink 16" xfId="16543" hidden="1" xr:uid="{00000000-0005-0000-0000-000088020000}"/>
    <cellStyle name="Followed Hyperlink 16" xfId="16737" hidden="1" xr:uid="{00000000-0005-0000-0000-000089020000}"/>
    <cellStyle name="Followed Hyperlink 16" xfId="16767" hidden="1" xr:uid="{00000000-0005-0000-0000-00008A020000}"/>
    <cellStyle name="Followed Hyperlink 16" xfId="16780" hidden="1" xr:uid="{00000000-0005-0000-0000-00008B020000}"/>
    <cellStyle name="Followed Hyperlink 16" xfId="20723" hidden="1" xr:uid="{00000000-0005-0000-0000-000096020000}"/>
    <cellStyle name="Followed Hyperlink 16" xfId="20736" hidden="1" xr:uid="{00000000-0005-0000-0000-000097020000}"/>
    <cellStyle name="Followed Hyperlink 16" xfId="19782" hidden="1" xr:uid="{00000000-0005-0000-0000-000098020000}"/>
    <cellStyle name="Followed Hyperlink 16" xfId="20904" hidden="1" xr:uid="{00000000-0005-0000-0000-000099020000}"/>
    <cellStyle name="Followed Hyperlink 16" xfId="20947" hidden="1" xr:uid="{00000000-0005-0000-0000-00009B020000}"/>
    <cellStyle name="Followed Hyperlink 16" xfId="21110" hidden="1" xr:uid="{00000000-0005-0000-0000-00009D020000}"/>
    <cellStyle name="Followed Hyperlink 16" xfId="21153" hidden="1" xr:uid="{00000000-0005-0000-0000-00009F020000}"/>
    <cellStyle name="Followed Hyperlink 16" xfId="19653" hidden="1" xr:uid="{00000000-0005-0000-0000-000084020000}"/>
    <cellStyle name="Followed Hyperlink 16" xfId="18000" hidden="1" xr:uid="{00000000-0005-0000-0000-000085020000}"/>
    <cellStyle name="Followed Hyperlink 16" xfId="21368" hidden="1" xr:uid="{00000000-0005-0000-0000-000086020000}"/>
    <cellStyle name="Followed Hyperlink 16" xfId="21381" hidden="1" xr:uid="{00000000-0005-0000-0000-000087020000}"/>
    <cellStyle name="Followed Hyperlink 16" xfId="21457" hidden="1" xr:uid="{00000000-0005-0000-0000-000088020000}"/>
    <cellStyle name="Followed Hyperlink 16" xfId="21651" hidden="1" xr:uid="{00000000-0005-0000-0000-000089020000}"/>
    <cellStyle name="Followed Hyperlink 16" xfId="21694" hidden="1" xr:uid="{00000000-0005-0000-0000-00008B020000}"/>
    <cellStyle name="Followed Hyperlink 16" xfId="21295" hidden="1" xr:uid="{00000000-0005-0000-0000-00008C020000}"/>
    <cellStyle name="Followed Hyperlink 16" xfId="21872" hidden="1" xr:uid="{00000000-0005-0000-0000-00008D020000}"/>
    <cellStyle name="Followed Hyperlink 16" xfId="21902" hidden="1" xr:uid="{00000000-0005-0000-0000-00008E020000}"/>
    <cellStyle name="Followed Hyperlink 16" xfId="21404" hidden="1" xr:uid="{00000000-0005-0000-0000-000090020000}"/>
    <cellStyle name="Followed Hyperlink 16" xfId="22088" hidden="1" xr:uid="{00000000-0005-0000-0000-000091020000}"/>
    <cellStyle name="Followed Hyperlink 16" xfId="22118" hidden="1" xr:uid="{00000000-0005-0000-0000-000092020000}"/>
    <cellStyle name="Followed Hyperlink 16" xfId="22131" hidden="1" xr:uid="{00000000-0005-0000-0000-000093020000}"/>
    <cellStyle name="Followed Hyperlink 16" xfId="22300" hidden="1" xr:uid="{00000000-0005-0000-0000-000095020000}"/>
    <cellStyle name="Followed Hyperlink 16" xfId="19774" hidden="1" xr:uid="{00000000-0005-0000-0000-000087020000}"/>
    <cellStyle name="Followed Hyperlink 16" xfId="19850" hidden="1" xr:uid="{00000000-0005-0000-0000-000088020000}"/>
    <cellStyle name="Followed Hyperlink 16" xfId="20087" hidden="1" xr:uid="{00000000-0005-0000-0000-00008B020000}"/>
    <cellStyle name="Followed Hyperlink 16" xfId="19663" hidden="1" xr:uid="{00000000-0005-0000-0000-00008C020000}"/>
    <cellStyle name="Followed Hyperlink 16" xfId="20265" hidden="1" xr:uid="{00000000-0005-0000-0000-00008D020000}"/>
    <cellStyle name="Followed Hyperlink 16" xfId="20295" hidden="1" xr:uid="{00000000-0005-0000-0000-00008E020000}"/>
    <cellStyle name="Followed Hyperlink 16" xfId="20308" hidden="1" xr:uid="{00000000-0005-0000-0000-00008F020000}"/>
    <cellStyle name="Followed Hyperlink 16" xfId="19797" hidden="1" xr:uid="{00000000-0005-0000-0000-000090020000}"/>
    <cellStyle name="Followed Hyperlink 16" xfId="20481" hidden="1" xr:uid="{00000000-0005-0000-0000-000091020000}"/>
    <cellStyle name="Followed Hyperlink 16" xfId="20511" hidden="1" xr:uid="{00000000-0005-0000-0000-000092020000}"/>
    <cellStyle name="Followed Hyperlink 16" xfId="20524" hidden="1" xr:uid="{00000000-0005-0000-0000-000093020000}"/>
    <cellStyle name="Followed Hyperlink 16" xfId="18485" hidden="1" xr:uid="{00000000-0005-0000-0000-00009C020000}"/>
    <cellStyle name="Followed Hyperlink 16" xfId="19499" hidden="1" xr:uid="{00000000-0005-0000-0000-00009E020000}"/>
    <cellStyle name="Followed Hyperlink 16" xfId="16315" hidden="1" xr:uid="{00000000-0005-0000-0000-000084020000}"/>
    <cellStyle name="Followed Hyperlink 16" xfId="16318" hidden="1" xr:uid="{00000000-0005-0000-0000-000085020000}"/>
    <cellStyle name="Followed Hyperlink 16" xfId="19761" hidden="1" xr:uid="{00000000-0005-0000-0000-000086020000}"/>
    <cellStyle name="Followed Hyperlink 16" xfId="19263" hidden="1" xr:uid="{00000000-0005-0000-0000-000099020000}"/>
    <cellStyle name="Followed Hyperlink 16" xfId="19293" hidden="1" xr:uid="{00000000-0005-0000-0000-00009A020000}"/>
    <cellStyle name="Followed Hyperlink 16" xfId="19306" hidden="1" xr:uid="{00000000-0005-0000-0000-00009B020000}"/>
    <cellStyle name="Followed Hyperlink 16" xfId="19095" hidden="1" xr:uid="{00000000-0005-0000-0000-000097020000}"/>
    <cellStyle name="Followed Hyperlink 16" xfId="19082" hidden="1" xr:uid="{00000000-0005-0000-0000-000096020000}"/>
    <cellStyle name="Followed Hyperlink 17" xfId="6718" hidden="1" xr:uid="{00000000-0005-0000-0000-0000A7020000}"/>
    <cellStyle name="Followed Hyperlink 17" xfId="5603" hidden="1" xr:uid="{00000000-0005-0000-0000-0000B1020000}"/>
    <cellStyle name="Followed Hyperlink 17" xfId="4425" hidden="1" xr:uid="{00000000-0005-0000-0000-0000BB020000}"/>
    <cellStyle name="Followed Hyperlink 17" xfId="22808" hidden="1" xr:uid="{00000000-0005-0000-0000-0000A1020000}"/>
    <cellStyle name="Followed Hyperlink 17" xfId="22768" hidden="1" xr:uid="{00000000-0005-0000-0000-0000A3020000}"/>
    <cellStyle name="Followed Hyperlink 17" xfId="23027" hidden="1" xr:uid="{00000000-0005-0000-0000-0000A4020000}"/>
    <cellStyle name="Followed Hyperlink 17" xfId="23151" hidden="1" xr:uid="{00000000-0005-0000-0000-0000A5020000}"/>
    <cellStyle name="Followed Hyperlink 17" xfId="23180" hidden="1" xr:uid="{00000000-0005-0000-0000-0000A6020000}"/>
    <cellStyle name="Followed Hyperlink 17" xfId="23235" hidden="1" xr:uid="{00000000-0005-0000-0000-0000A7020000}"/>
    <cellStyle name="Followed Hyperlink 17" xfId="23372" hidden="1" xr:uid="{00000000-0005-0000-0000-0000A9020000}"/>
    <cellStyle name="Followed Hyperlink 17" xfId="23401" hidden="1" xr:uid="{00000000-0005-0000-0000-0000AA020000}"/>
    <cellStyle name="Followed Hyperlink 17" xfId="23456" hidden="1" xr:uid="{00000000-0005-0000-0000-0000AB020000}"/>
    <cellStyle name="Followed Hyperlink 17" xfId="23045" hidden="1" xr:uid="{00000000-0005-0000-0000-0000AC020000}"/>
    <cellStyle name="Followed Hyperlink 17" xfId="23588" hidden="1" xr:uid="{00000000-0005-0000-0000-0000AD020000}"/>
    <cellStyle name="Followed Hyperlink 17" xfId="23617" hidden="1" xr:uid="{00000000-0005-0000-0000-0000AE020000}"/>
    <cellStyle name="Followed Hyperlink 17" xfId="23800" hidden="1" xr:uid="{00000000-0005-0000-0000-0000B1020000}"/>
    <cellStyle name="Followed Hyperlink 17" xfId="23884" hidden="1" xr:uid="{00000000-0005-0000-0000-0000B3020000}"/>
    <cellStyle name="Followed Hyperlink 17" xfId="19672" hidden="1" xr:uid="{00000000-0005-0000-0000-0000B4020000}"/>
    <cellStyle name="Followed Hyperlink 17" xfId="24011" hidden="1" xr:uid="{00000000-0005-0000-0000-0000B5020000}"/>
    <cellStyle name="Followed Hyperlink 17" xfId="24095" hidden="1" xr:uid="{00000000-0005-0000-0000-0000B7020000}"/>
    <cellStyle name="Followed Hyperlink 17" xfId="21336" hidden="1" xr:uid="{00000000-0005-0000-0000-0000B8020000}"/>
    <cellStyle name="Followed Hyperlink 17" xfId="24217" hidden="1" xr:uid="{00000000-0005-0000-0000-0000B9020000}"/>
    <cellStyle name="Followed Hyperlink 17" xfId="24246" hidden="1" xr:uid="{00000000-0005-0000-0000-0000BA020000}"/>
    <cellStyle name="Followed Hyperlink 17" xfId="24301" hidden="1" xr:uid="{00000000-0005-0000-0000-0000BB020000}"/>
    <cellStyle name="Followed Hyperlink 17" xfId="24433" hidden="1" xr:uid="{00000000-0005-0000-0000-0000A0020000}"/>
    <cellStyle name="Followed Hyperlink 17" xfId="24377" hidden="1" xr:uid="{00000000-0005-0000-0000-0000A1020000}"/>
    <cellStyle name="Followed Hyperlink 17" xfId="22923" hidden="1" xr:uid="{00000000-0005-0000-0000-0000A2020000}"/>
    <cellStyle name="Followed Hyperlink 17" xfId="24546" hidden="1" xr:uid="{00000000-0005-0000-0000-0000A4020000}"/>
    <cellStyle name="Followed Hyperlink 17" xfId="24699" hidden="1" xr:uid="{00000000-0005-0000-0000-0000A6020000}"/>
    <cellStyle name="Followed Hyperlink 17" xfId="24601" hidden="1" xr:uid="{00000000-0005-0000-0000-0000A8020000}"/>
    <cellStyle name="Followed Hyperlink 17" xfId="24891" hidden="1" xr:uid="{00000000-0005-0000-0000-0000A9020000}"/>
    <cellStyle name="Followed Hyperlink 17" xfId="24920" hidden="1" xr:uid="{00000000-0005-0000-0000-0000AA020000}"/>
    <cellStyle name="Followed Hyperlink 17" xfId="24975" hidden="1" xr:uid="{00000000-0005-0000-0000-0000AB020000}"/>
    <cellStyle name="Followed Hyperlink 17" xfId="25107" hidden="1" xr:uid="{00000000-0005-0000-0000-0000AD020000}"/>
    <cellStyle name="Followed Hyperlink 17" xfId="25191" hidden="1" xr:uid="{00000000-0005-0000-0000-0000AF020000}"/>
    <cellStyle name="Followed Hyperlink 17" xfId="21312" hidden="1" xr:uid="{00000000-0005-0000-0000-0000B0020000}"/>
    <cellStyle name="Followed Hyperlink 17" xfId="25319" hidden="1" xr:uid="{00000000-0005-0000-0000-0000B1020000}"/>
    <cellStyle name="Followed Hyperlink 17" xfId="25348" hidden="1" xr:uid="{00000000-0005-0000-0000-0000B2020000}"/>
    <cellStyle name="Followed Hyperlink 17" xfId="25403" hidden="1" xr:uid="{00000000-0005-0000-0000-0000B3020000}"/>
    <cellStyle name="Followed Hyperlink 17" xfId="25530" hidden="1" xr:uid="{00000000-0005-0000-0000-0000B5020000}"/>
    <cellStyle name="Followed Hyperlink 17" xfId="25559" hidden="1" xr:uid="{00000000-0005-0000-0000-0000B6020000}"/>
    <cellStyle name="Followed Hyperlink 17" xfId="24564" hidden="1" xr:uid="{00000000-0005-0000-0000-0000AC020000}"/>
    <cellStyle name="Followed Hyperlink 17" xfId="23082" hidden="1" xr:uid="{00000000-0005-0000-0000-0000A8020000}"/>
    <cellStyle name="Followed Hyperlink 17" xfId="21125" hidden="1" xr:uid="{00000000-0005-0000-0000-0000BB020000}"/>
    <cellStyle name="Followed Hyperlink 17" xfId="21201" hidden="1" xr:uid="{00000000-0005-0000-0000-0000A1020000}"/>
    <cellStyle name="Followed Hyperlink 17" xfId="19744" hidden="1" xr:uid="{00000000-0005-0000-0000-0000A2020000}"/>
    <cellStyle name="Followed Hyperlink 17" xfId="21161" hidden="1" xr:uid="{00000000-0005-0000-0000-0000A3020000}"/>
    <cellStyle name="Followed Hyperlink 17" xfId="21582" hidden="1" xr:uid="{00000000-0005-0000-0000-0000A5020000}"/>
    <cellStyle name="Followed Hyperlink 17" xfId="21611" hidden="1" xr:uid="{00000000-0005-0000-0000-0000A6020000}"/>
    <cellStyle name="Followed Hyperlink 17" xfId="21513" hidden="1" xr:uid="{00000000-0005-0000-0000-0000A8020000}"/>
    <cellStyle name="Followed Hyperlink 17" xfId="21803" hidden="1" xr:uid="{00000000-0005-0000-0000-0000A9020000}"/>
    <cellStyle name="Followed Hyperlink 17" xfId="21887" hidden="1" xr:uid="{00000000-0005-0000-0000-0000AB020000}"/>
    <cellStyle name="Followed Hyperlink 17" xfId="21476" hidden="1" xr:uid="{00000000-0005-0000-0000-0000AC020000}"/>
    <cellStyle name="Followed Hyperlink 17" xfId="22019" hidden="1" xr:uid="{00000000-0005-0000-0000-0000AD020000}"/>
    <cellStyle name="Followed Hyperlink 17" xfId="22103" hidden="1" xr:uid="{00000000-0005-0000-0000-0000AF020000}"/>
    <cellStyle name="Followed Hyperlink 17" xfId="16377" hidden="1" xr:uid="{00000000-0005-0000-0000-0000B0020000}"/>
    <cellStyle name="Followed Hyperlink 17" xfId="22231" hidden="1" xr:uid="{00000000-0005-0000-0000-0000B1020000}"/>
    <cellStyle name="Followed Hyperlink 17" xfId="22260" hidden="1" xr:uid="{00000000-0005-0000-0000-0000B2020000}"/>
    <cellStyle name="Followed Hyperlink 17" xfId="13037" hidden="1" xr:uid="{00000000-0005-0000-0000-0000B4020000}"/>
    <cellStyle name="Followed Hyperlink 17" xfId="22442" hidden="1" xr:uid="{00000000-0005-0000-0000-0000B5020000}"/>
    <cellStyle name="Followed Hyperlink 17" xfId="22471" hidden="1" xr:uid="{00000000-0005-0000-0000-0000B6020000}"/>
    <cellStyle name="Followed Hyperlink 17" xfId="22526" hidden="1" xr:uid="{00000000-0005-0000-0000-0000B7020000}"/>
    <cellStyle name="Followed Hyperlink 17" xfId="19720" hidden="1" xr:uid="{00000000-0005-0000-0000-0000B8020000}"/>
    <cellStyle name="Followed Hyperlink 17" xfId="22648" hidden="1" xr:uid="{00000000-0005-0000-0000-0000B9020000}"/>
    <cellStyle name="Followed Hyperlink 17" xfId="20496" hidden="1" xr:uid="{00000000-0005-0000-0000-0000AF020000}"/>
    <cellStyle name="Followed Hyperlink 17" xfId="18031" hidden="1" xr:uid="{00000000-0005-0000-0000-0000B0020000}"/>
    <cellStyle name="Followed Hyperlink 17" xfId="20624" hidden="1" xr:uid="{00000000-0005-0000-0000-0000B1020000}"/>
    <cellStyle name="Followed Hyperlink 17" xfId="20708" hidden="1" xr:uid="{00000000-0005-0000-0000-0000B3020000}"/>
    <cellStyle name="Followed Hyperlink 17" xfId="18094" hidden="1" xr:uid="{00000000-0005-0000-0000-0000B4020000}"/>
    <cellStyle name="Followed Hyperlink 17" xfId="20864" hidden="1" xr:uid="{00000000-0005-0000-0000-0000B6020000}"/>
    <cellStyle name="Followed Hyperlink 17" xfId="20919" hidden="1" xr:uid="{00000000-0005-0000-0000-0000B7020000}"/>
    <cellStyle name="Followed Hyperlink 17" xfId="18067" hidden="1" xr:uid="{00000000-0005-0000-0000-0000B8020000}"/>
    <cellStyle name="Followed Hyperlink 17" xfId="21070" hidden="1" xr:uid="{00000000-0005-0000-0000-0000BA020000}"/>
    <cellStyle name="Followed Hyperlink 17" xfId="19906" hidden="1" xr:uid="{00000000-0005-0000-0000-0000A8020000}"/>
    <cellStyle name="Followed Hyperlink 17" xfId="20196" hidden="1" xr:uid="{00000000-0005-0000-0000-0000A9020000}"/>
    <cellStyle name="Followed Hyperlink 17" xfId="20225" hidden="1" xr:uid="{00000000-0005-0000-0000-0000AA020000}"/>
    <cellStyle name="Followed Hyperlink 17" xfId="20280" hidden="1" xr:uid="{00000000-0005-0000-0000-0000AB020000}"/>
    <cellStyle name="Followed Hyperlink 17" xfId="19869" hidden="1" xr:uid="{00000000-0005-0000-0000-0000AC020000}"/>
    <cellStyle name="Followed Hyperlink 17" xfId="20412" hidden="1" xr:uid="{00000000-0005-0000-0000-0000AD020000}"/>
    <cellStyle name="Followed Hyperlink 17" xfId="20004" hidden="1" xr:uid="{00000000-0005-0000-0000-0000A6020000}"/>
    <cellStyle name="Followed Hyperlink 17" xfId="16386" hidden="1" xr:uid="{00000000-0005-0000-0000-0000A2020000}"/>
    <cellStyle name="Followed Hyperlink 17" xfId="19520" hidden="1" xr:uid="{00000000-0005-0000-0000-0000A3020000}"/>
    <cellStyle name="Followed Hyperlink 17" xfId="19560" hidden="1" xr:uid="{00000000-0005-0000-0000-0000A1020000}"/>
    <cellStyle name="Followed Hyperlink 17" xfId="20059" hidden="1" xr:uid="{00000000-0005-0000-0000-0000A7020000}"/>
    <cellStyle name="Followed Hyperlink 17" xfId="20653" hidden="1" xr:uid="{00000000-0005-0000-0000-0000B2020000}"/>
    <cellStyle name="Followed Hyperlink 17" xfId="22048" hidden="1" xr:uid="{00000000-0005-0000-0000-0000AE020000}"/>
    <cellStyle name="Followed Hyperlink 17" xfId="25614" hidden="1" xr:uid="{00000000-0005-0000-0000-0000B7020000}"/>
    <cellStyle name="Followed Hyperlink 17" xfId="19690" hidden="1" xr:uid="{00000000-0005-0000-0000-0000B0020000}"/>
    <cellStyle name="Followed Hyperlink 17" xfId="10021" hidden="1" xr:uid="{00000000-0005-0000-0000-0000A6020000}"/>
    <cellStyle name="Followed Hyperlink 17" xfId="12400" hidden="1" xr:uid="{00000000-0005-0000-0000-0000B3020000}"/>
    <cellStyle name="Followed Hyperlink 17" xfId="9760" hidden="1" xr:uid="{00000000-0005-0000-0000-0000A2020000}"/>
    <cellStyle name="Followed Hyperlink 17" xfId="9886" hidden="1" xr:uid="{00000000-0005-0000-0000-0000AC020000}"/>
    <cellStyle name="Followed Hyperlink 17" xfId="9174" hidden="1" xr:uid="{00000000-0005-0000-0000-0000B5020000}"/>
    <cellStyle name="Followed Hyperlink 17" xfId="8190" hidden="1" xr:uid="{00000000-0005-0000-0000-0000A4020000}"/>
    <cellStyle name="Followed Hyperlink 17" xfId="33638" hidden="1" xr:uid="{00000000-0005-0000-0000-0000A0020000}"/>
    <cellStyle name="Followed Hyperlink 17" xfId="45143" hidden="1" xr:uid="{00000000-0005-0000-0000-0000B6020000}"/>
    <cellStyle name="Followed Hyperlink 17" xfId="44130" hidden="1" xr:uid="{00000000-0005-0000-0000-0000A4020000}"/>
    <cellStyle name="Followed Hyperlink 17" xfId="24670" hidden="1" xr:uid="{00000000-0005-0000-0000-0000A5020000}"/>
    <cellStyle name="Followed Hyperlink 17" xfId="22315" hidden="1" xr:uid="{00000000-0005-0000-0000-0000B3020000}"/>
    <cellStyle name="Followed Hyperlink 17" xfId="24754" hidden="1" xr:uid="{00000000-0005-0000-0000-0000A7020000}"/>
    <cellStyle name="Followed Hyperlink 17" xfId="3304" hidden="1" xr:uid="{00000000-0005-0000-0000-0000A6020000}"/>
    <cellStyle name="Followed Hyperlink 17" xfId="14230" hidden="1" xr:uid="{00000000-0005-0000-0000-0000B6020000}"/>
    <cellStyle name="Followed Hyperlink 17" xfId="19484" hidden="1" xr:uid="{00000000-0005-0000-0000-0000BB020000}"/>
    <cellStyle name="Followed Hyperlink 17" xfId="13040" hidden="1" xr:uid="{00000000-0005-0000-0000-0000B0020000}"/>
    <cellStyle name="Followed Hyperlink 17" xfId="6049" hidden="1" xr:uid="{00000000-0005-0000-0000-0000BA020000}"/>
    <cellStyle name="Followed Hyperlink 17" xfId="16235" hidden="1" xr:uid="{00000000-0005-0000-0000-0000A1020000}"/>
    <cellStyle name="Followed Hyperlink 17" xfId="27439" hidden="1" xr:uid="{00000000-0005-0000-0000-0000B1020000}"/>
    <cellStyle name="Followed Hyperlink 17" xfId="28304" hidden="1" xr:uid="{00000000-0005-0000-0000-0000B0020000}"/>
    <cellStyle name="Followed Hyperlink 17" xfId="30712" hidden="1" xr:uid="{00000000-0005-0000-0000-0000A6020000}"/>
    <cellStyle name="Followed Hyperlink 17" xfId="28392" hidden="1" xr:uid="{00000000-0005-0000-0000-0000B4020000}"/>
    <cellStyle name="Followed Hyperlink 17" xfId="44559" hidden="1" xr:uid="{00000000-0005-0000-0000-0000AB020000}"/>
    <cellStyle name="Followed Hyperlink 17" xfId="42307" hidden="1" xr:uid="{00000000-0005-0000-0000-0000A5020000}"/>
    <cellStyle name="Followed Hyperlink 17" xfId="39918" hidden="1" xr:uid="{00000000-0005-0000-0000-0000BA020000}"/>
    <cellStyle name="Followed Hyperlink 17" xfId="33029" hidden="1" xr:uid="{00000000-0005-0000-0000-0000B2020000}"/>
    <cellStyle name="Followed Hyperlink 17" xfId="33084" hidden="1" xr:uid="{00000000-0005-0000-0000-0000B3020000}"/>
    <cellStyle name="Followed Hyperlink 17" xfId="28394" hidden="1" xr:uid="{00000000-0005-0000-0000-0000B4020000}"/>
    <cellStyle name="Followed Hyperlink 17" xfId="33240" hidden="1" xr:uid="{00000000-0005-0000-0000-0000B6020000}"/>
    <cellStyle name="Followed Hyperlink 17" xfId="30419" hidden="1" xr:uid="{00000000-0005-0000-0000-0000B8020000}"/>
    <cellStyle name="Followed Hyperlink 17" xfId="33417" hidden="1" xr:uid="{00000000-0005-0000-0000-0000B9020000}"/>
    <cellStyle name="Followed Hyperlink 17" xfId="33446" hidden="1" xr:uid="{00000000-0005-0000-0000-0000BA020000}"/>
    <cellStyle name="Followed Hyperlink 17" xfId="33501" hidden="1" xr:uid="{00000000-0005-0000-0000-0000BB020000}"/>
    <cellStyle name="Followed Hyperlink 17" xfId="33577" hidden="1" xr:uid="{00000000-0005-0000-0000-0000A1020000}"/>
    <cellStyle name="Followed Hyperlink 17" xfId="32119" hidden="1" xr:uid="{00000000-0005-0000-0000-0000A2020000}"/>
    <cellStyle name="Followed Hyperlink 17" xfId="33537" hidden="1" xr:uid="{00000000-0005-0000-0000-0000A3020000}"/>
    <cellStyle name="Followed Hyperlink 17" xfId="34006" hidden="1" xr:uid="{00000000-0005-0000-0000-0000A5020000}"/>
    <cellStyle name="Followed Hyperlink 17" xfId="34035" hidden="1" xr:uid="{00000000-0005-0000-0000-0000A6020000}"/>
    <cellStyle name="Followed Hyperlink 17" xfId="34090" hidden="1" xr:uid="{00000000-0005-0000-0000-0000A7020000}"/>
    <cellStyle name="Followed Hyperlink 17" xfId="33937" hidden="1" xr:uid="{00000000-0005-0000-0000-0000A8020000}"/>
    <cellStyle name="Followed Hyperlink 17" xfId="34227" hidden="1" xr:uid="{00000000-0005-0000-0000-0000A9020000}"/>
    <cellStyle name="Followed Hyperlink 17" xfId="34256" hidden="1" xr:uid="{00000000-0005-0000-0000-0000AA020000}"/>
    <cellStyle name="Followed Hyperlink 17" xfId="34443" hidden="1" xr:uid="{00000000-0005-0000-0000-0000AD020000}"/>
    <cellStyle name="Followed Hyperlink 17" xfId="34472" hidden="1" xr:uid="{00000000-0005-0000-0000-0000AE020000}"/>
    <cellStyle name="Followed Hyperlink 17" xfId="34527" hidden="1" xr:uid="{00000000-0005-0000-0000-0000AF020000}"/>
    <cellStyle name="Followed Hyperlink 17" xfId="34655" hidden="1" xr:uid="{00000000-0005-0000-0000-0000B1020000}"/>
    <cellStyle name="Followed Hyperlink 17" xfId="34684" hidden="1" xr:uid="{00000000-0005-0000-0000-0000B2020000}"/>
    <cellStyle name="Followed Hyperlink 17" xfId="34739" hidden="1" xr:uid="{00000000-0005-0000-0000-0000B3020000}"/>
    <cellStyle name="Followed Hyperlink 17" xfId="30361" hidden="1" xr:uid="{00000000-0005-0000-0000-0000B4020000}"/>
    <cellStyle name="Followed Hyperlink 17" xfId="34866" hidden="1" xr:uid="{00000000-0005-0000-0000-0000B5020000}"/>
    <cellStyle name="Followed Hyperlink 17" xfId="34895" hidden="1" xr:uid="{00000000-0005-0000-0000-0000B6020000}"/>
    <cellStyle name="Followed Hyperlink 17" xfId="32087" hidden="1" xr:uid="{00000000-0005-0000-0000-0000B8020000}"/>
    <cellStyle name="Followed Hyperlink 17" xfId="35072" hidden="1" xr:uid="{00000000-0005-0000-0000-0000B9020000}"/>
    <cellStyle name="Followed Hyperlink 17" xfId="35101" hidden="1" xr:uid="{00000000-0005-0000-0000-0000BA020000}"/>
    <cellStyle name="Followed Hyperlink 17" xfId="35156" hidden="1" xr:uid="{00000000-0005-0000-0000-0000BB020000}"/>
    <cellStyle name="Followed Hyperlink 17" xfId="35292" hidden="1" xr:uid="{00000000-0005-0000-0000-0000A0020000}"/>
    <cellStyle name="Followed Hyperlink 17" xfId="35192" hidden="1" xr:uid="{00000000-0005-0000-0000-0000A3020000}"/>
    <cellStyle name="Followed Hyperlink 17" xfId="35647" hidden="1" xr:uid="{00000000-0005-0000-0000-0000A5020000}"/>
    <cellStyle name="Followed Hyperlink 17" xfId="35676" hidden="1" xr:uid="{00000000-0005-0000-0000-0000A6020000}"/>
    <cellStyle name="Followed Hyperlink 17" xfId="35731" hidden="1" xr:uid="{00000000-0005-0000-0000-0000A7020000}"/>
    <cellStyle name="Followed Hyperlink 17" xfId="35578" hidden="1" xr:uid="{00000000-0005-0000-0000-0000A8020000}"/>
    <cellStyle name="Followed Hyperlink 17" xfId="35868" hidden="1" xr:uid="{00000000-0005-0000-0000-0000A9020000}"/>
    <cellStyle name="Followed Hyperlink 17" xfId="35952" hidden="1" xr:uid="{00000000-0005-0000-0000-0000AB020000}"/>
    <cellStyle name="Followed Hyperlink 17" xfId="36084" hidden="1" xr:uid="{00000000-0005-0000-0000-0000AD020000}"/>
    <cellStyle name="Followed Hyperlink 17" xfId="36168" hidden="1" xr:uid="{00000000-0005-0000-0000-0000AF020000}"/>
    <cellStyle name="Followed Hyperlink 17" xfId="32051" hidden="1" xr:uid="{00000000-0005-0000-0000-0000B0020000}"/>
    <cellStyle name="Followed Hyperlink 17" xfId="36325" hidden="1" xr:uid="{00000000-0005-0000-0000-0000B2020000}"/>
    <cellStyle name="Followed Hyperlink 17" xfId="36507" hidden="1" xr:uid="{00000000-0005-0000-0000-0000B5020000}"/>
    <cellStyle name="Followed Hyperlink 17" xfId="36536" hidden="1" xr:uid="{00000000-0005-0000-0000-0000B6020000}"/>
    <cellStyle name="Followed Hyperlink 17" xfId="33746" hidden="1" xr:uid="{00000000-0005-0000-0000-0000B8020000}"/>
    <cellStyle name="Followed Hyperlink 17" xfId="36713" hidden="1" xr:uid="{00000000-0005-0000-0000-0000B9020000}"/>
    <cellStyle name="Followed Hyperlink 17" xfId="36742" hidden="1" xr:uid="{00000000-0005-0000-0000-0000BA020000}"/>
    <cellStyle name="Followed Hyperlink 17" xfId="36797" hidden="1" xr:uid="{00000000-0005-0000-0000-0000BB020000}"/>
    <cellStyle name="Followed Hyperlink 17" xfId="36932" hidden="1" xr:uid="{00000000-0005-0000-0000-0000A0020000}"/>
    <cellStyle name="Followed Hyperlink 17" xfId="36873" hidden="1" xr:uid="{00000000-0005-0000-0000-0000A1020000}"/>
    <cellStyle name="Followed Hyperlink 17" xfId="35416" hidden="1" xr:uid="{00000000-0005-0000-0000-0000A2020000}"/>
    <cellStyle name="Followed Hyperlink 17" xfId="36833" hidden="1" xr:uid="{00000000-0005-0000-0000-0000A3020000}"/>
    <cellStyle name="Followed Hyperlink 17" xfId="37130" hidden="1" xr:uid="{00000000-0005-0000-0000-0000A4020000}"/>
    <cellStyle name="Followed Hyperlink 17" xfId="37254" hidden="1" xr:uid="{00000000-0005-0000-0000-0000A5020000}"/>
    <cellStyle name="Followed Hyperlink 17" xfId="37283" hidden="1" xr:uid="{00000000-0005-0000-0000-0000A6020000}"/>
    <cellStyle name="Followed Hyperlink 17" xfId="37338" hidden="1" xr:uid="{00000000-0005-0000-0000-0000A7020000}"/>
    <cellStyle name="Followed Hyperlink 17" xfId="37559" hidden="1" xr:uid="{00000000-0005-0000-0000-0000AB020000}"/>
    <cellStyle name="Followed Hyperlink 17" xfId="37148" hidden="1" xr:uid="{00000000-0005-0000-0000-0000AC020000}"/>
    <cellStyle name="Followed Hyperlink 17" xfId="37720" hidden="1" xr:uid="{00000000-0005-0000-0000-0000AE020000}"/>
    <cellStyle name="Followed Hyperlink 17" xfId="37775" hidden="1" xr:uid="{00000000-0005-0000-0000-0000AF020000}"/>
    <cellStyle name="Followed Hyperlink 17" xfId="33712" hidden="1" xr:uid="{00000000-0005-0000-0000-0000B0020000}"/>
    <cellStyle name="Followed Hyperlink 17" xfId="37903" hidden="1" xr:uid="{00000000-0005-0000-0000-0000B1020000}"/>
    <cellStyle name="Followed Hyperlink 17" xfId="37932" hidden="1" xr:uid="{00000000-0005-0000-0000-0000B2020000}"/>
    <cellStyle name="Followed Hyperlink 17" xfId="37987" hidden="1" xr:uid="{00000000-0005-0000-0000-0000B3020000}"/>
    <cellStyle name="Followed Hyperlink 17" xfId="33693" hidden="1" xr:uid="{00000000-0005-0000-0000-0000B4020000}"/>
    <cellStyle name="Followed Hyperlink 17" xfId="38114" hidden="1" xr:uid="{00000000-0005-0000-0000-0000B5020000}"/>
    <cellStyle name="Followed Hyperlink 17" xfId="38143" hidden="1" xr:uid="{00000000-0005-0000-0000-0000B6020000}"/>
    <cellStyle name="Followed Hyperlink 17" xfId="38198" hidden="1" xr:uid="{00000000-0005-0000-0000-0000B7020000}"/>
    <cellStyle name="Followed Hyperlink 17" xfId="38320" hidden="1" xr:uid="{00000000-0005-0000-0000-0000B9020000}"/>
    <cellStyle name="Followed Hyperlink 17" xfId="38404" hidden="1" xr:uid="{00000000-0005-0000-0000-0000BB020000}"/>
    <cellStyle name="Followed Hyperlink 17" xfId="38537" hidden="1" xr:uid="{00000000-0005-0000-0000-0000A0020000}"/>
    <cellStyle name="Followed Hyperlink 17" xfId="37025" hidden="1" xr:uid="{00000000-0005-0000-0000-0000A2020000}"/>
    <cellStyle name="Followed Hyperlink 17" xfId="38699" hidden="1" xr:uid="{00000000-0005-0000-0000-0000A4020000}"/>
    <cellStyle name="Followed Hyperlink 17" xfId="38823" hidden="1" xr:uid="{00000000-0005-0000-0000-0000A5020000}"/>
    <cellStyle name="Followed Hyperlink 17" xfId="38852" hidden="1" xr:uid="{00000000-0005-0000-0000-0000A6020000}"/>
    <cellStyle name="Followed Hyperlink 17" xfId="38907" hidden="1" xr:uid="{00000000-0005-0000-0000-0000A7020000}"/>
    <cellStyle name="Followed Hyperlink 17" xfId="38754" hidden="1" xr:uid="{00000000-0005-0000-0000-0000A8020000}"/>
    <cellStyle name="Followed Hyperlink 17" xfId="39044" hidden="1" xr:uid="{00000000-0005-0000-0000-0000A9020000}"/>
    <cellStyle name="Followed Hyperlink 17" xfId="39073" hidden="1" xr:uid="{00000000-0005-0000-0000-0000AA020000}"/>
    <cellStyle name="Followed Hyperlink 17" xfId="39128" hidden="1" xr:uid="{00000000-0005-0000-0000-0000AB020000}"/>
    <cellStyle name="Followed Hyperlink 17" xfId="39260" hidden="1" xr:uid="{00000000-0005-0000-0000-0000AD020000}"/>
    <cellStyle name="Followed Hyperlink 17" xfId="39289" hidden="1" xr:uid="{00000000-0005-0000-0000-0000AE020000}"/>
    <cellStyle name="Followed Hyperlink 17" xfId="29872" hidden="1" xr:uid="{00000000-0005-0000-0000-0000B5020000}"/>
    <cellStyle name="Followed Hyperlink 17" xfId="29901" hidden="1" xr:uid="{00000000-0005-0000-0000-0000B6020000}"/>
    <cellStyle name="Followed Hyperlink 17" xfId="35541" hidden="1" xr:uid="{00000000-0005-0000-0000-0000AC020000}"/>
    <cellStyle name="Followed Hyperlink 17" xfId="14777" hidden="1" xr:uid="{00000000-0005-0000-0000-0000A2020000}"/>
    <cellStyle name="Followed Hyperlink 17" xfId="3046" hidden="1" xr:uid="{00000000-0005-0000-0000-0000A3020000}"/>
    <cellStyle name="Followed Hyperlink 17" xfId="3151" hidden="1" xr:uid="{00000000-0005-0000-0000-0000A4020000}"/>
    <cellStyle name="Followed Hyperlink 17" xfId="3275" hidden="1" xr:uid="{00000000-0005-0000-0000-0000A5020000}"/>
    <cellStyle name="Followed Hyperlink 17" xfId="3359" hidden="1" xr:uid="{00000000-0005-0000-0000-0000A7020000}"/>
    <cellStyle name="Followed Hyperlink 17" xfId="3206" hidden="1" xr:uid="{00000000-0005-0000-0000-0000A8020000}"/>
    <cellStyle name="Followed Hyperlink 17" xfId="3525" hidden="1" xr:uid="{00000000-0005-0000-0000-0000AA020000}"/>
    <cellStyle name="Followed Hyperlink 17" xfId="3580" hidden="1" xr:uid="{00000000-0005-0000-0000-0000AB020000}"/>
    <cellStyle name="Followed Hyperlink 17" xfId="3169" hidden="1" xr:uid="{00000000-0005-0000-0000-0000AC020000}"/>
    <cellStyle name="Followed Hyperlink 17" xfId="3712" hidden="1" xr:uid="{00000000-0005-0000-0000-0000AD020000}"/>
    <cellStyle name="Followed Hyperlink 17" xfId="3796" hidden="1" xr:uid="{00000000-0005-0000-0000-0000AF020000}"/>
    <cellStyle name="Followed Hyperlink 17" xfId="2670" hidden="1" xr:uid="{00000000-0005-0000-0000-0000B0020000}"/>
    <cellStyle name="Followed Hyperlink 17" xfId="3924" hidden="1" xr:uid="{00000000-0005-0000-0000-0000B1020000}"/>
    <cellStyle name="Followed Hyperlink 17" xfId="3953" hidden="1" xr:uid="{00000000-0005-0000-0000-0000B2020000}"/>
    <cellStyle name="Followed Hyperlink 17" xfId="4008" hidden="1" xr:uid="{00000000-0005-0000-0000-0000B3020000}"/>
    <cellStyle name="Followed Hyperlink 17" xfId="2649" hidden="1" xr:uid="{00000000-0005-0000-0000-0000B4020000}"/>
    <cellStyle name="Followed Hyperlink 17" xfId="1411" hidden="1" xr:uid="{00000000-0005-0000-0000-0000AD020000}"/>
    <cellStyle name="Followed Hyperlink 17" xfId="1440" hidden="1" xr:uid="{00000000-0005-0000-0000-0000AE020000}"/>
    <cellStyle name="Followed Hyperlink 17" xfId="1623" hidden="1" xr:uid="{00000000-0005-0000-0000-0000B1020000}"/>
    <cellStyle name="Followed Hyperlink 17" xfId="1652" hidden="1" xr:uid="{00000000-0005-0000-0000-0000B2020000}"/>
    <cellStyle name="Followed Hyperlink 17" xfId="348" hidden="1" xr:uid="{00000000-0005-0000-0000-0000B4020000}"/>
    <cellStyle name="Followed Hyperlink 17" xfId="1834" hidden="1" xr:uid="{00000000-0005-0000-0000-0000B5020000}"/>
    <cellStyle name="Followed Hyperlink 17" xfId="1863" hidden="1" xr:uid="{00000000-0005-0000-0000-0000B6020000}"/>
    <cellStyle name="Followed Hyperlink 17" xfId="1918" hidden="1" xr:uid="{00000000-0005-0000-0000-0000B7020000}"/>
    <cellStyle name="Followed Hyperlink 17" xfId="1003" hidden="1" xr:uid="{00000000-0005-0000-0000-0000A6020000}"/>
    <cellStyle name="Followed Hyperlink 17" xfId="1058" hidden="1" xr:uid="{00000000-0005-0000-0000-0000A7020000}"/>
    <cellStyle name="Followed Hyperlink 17" xfId="905" hidden="1" xr:uid="{00000000-0005-0000-0000-0000A8020000}"/>
    <cellStyle name="Followed Hyperlink 17" xfId="1195" hidden="1" xr:uid="{00000000-0005-0000-0000-0000A9020000}"/>
    <cellStyle name="Followed Hyperlink 17" xfId="1224" hidden="1" xr:uid="{00000000-0005-0000-0000-0000AA020000}"/>
    <cellStyle name="Followed Hyperlink 17" xfId="1279" hidden="1" xr:uid="{00000000-0005-0000-0000-0000AB020000}"/>
    <cellStyle name="Followed Hyperlink 17" xfId="745" hidden="1" xr:uid="{00000000-0005-0000-0000-0000A3020000}"/>
    <cellStyle name="Followed Hyperlink 17" xfId="661" hidden="1" xr:uid="{00000000-0005-0000-0000-0000A1020000}"/>
    <cellStyle name="Followed Hyperlink 17" xfId="527" hidden="1" xr:uid="{00000000-0005-0000-0000-0000A0020000}"/>
    <cellStyle name="Followed Hyperlink 17" xfId="974" hidden="1" xr:uid="{00000000-0005-0000-0000-0000A5020000}"/>
    <cellStyle name="Followed Hyperlink 17" xfId="369" hidden="1" xr:uid="{00000000-0005-0000-0000-0000B0020000}"/>
    <cellStyle name="Followed Hyperlink 17" xfId="3496" hidden="1" xr:uid="{00000000-0005-0000-0000-0000A9020000}"/>
    <cellStyle name="Followed Hyperlink 17" xfId="6528" hidden="1" xr:uid="{00000000-0005-0000-0000-0000AC020000}"/>
    <cellStyle name="Followed Hyperlink 17" xfId="4885" hidden="1" xr:uid="{00000000-0005-0000-0000-0000A8020000}"/>
    <cellStyle name="Followed Hyperlink 17" xfId="9923" hidden="1" xr:uid="{00000000-0005-0000-0000-0000A8020000}"/>
    <cellStyle name="Followed Hyperlink 17" xfId="12316" hidden="1" xr:uid="{00000000-0005-0000-0000-0000B1020000}"/>
    <cellStyle name="Followed Hyperlink 17" xfId="11218" hidden="1" xr:uid="{00000000-0005-0000-0000-0000A1020000}"/>
    <cellStyle name="Followed Hyperlink 17" xfId="10429" hidden="1" xr:uid="{00000000-0005-0000-0000-0000AD020000}"/>
    <cellStyle name="Followed Hyperlink 17" xfId="6369" hidden="1" xr:uid="{00000000-0005-0000-0000-0000B8020000}"/>
    <cellStyle name="Followed Hyperlink 17" xfId="8245" hidden="1" xr:uid="{00000000-0005-0000-0000-0000A8020000}"/>
    <cellStyle name="Followed Hyperlink 17" xfId="2651" hidden="1" xr:uid="{00000000-0005-0000-0000-0000B4020000}"/>
    <cellStyle name="Followed Hyperlink 17" xfId="21302" hidden="1" xr:uid="{00000000-0005-0000-0000-0000B4020000}"/>
    <cellStyle name="Followed Hyperlink 17" xfId="2479" hidden="1" xr:uid="{00000000-0005-0000-0000-0000B8020000}"/>
    <cellStyle name="Followed Hyperlink 17" xfId="3741" hidden="1" xr:uid="{00000000-0005-0000-0000-0000AE020000}"/>
    <cellStyle name="Followed Hyperlink 17" xfId="46" hidden="1" xr:uid="{00000000-0005-0000-0000-0000B4020000}"/>
    <cellStyle name="Followed Hyperlink 17" xfId="5814" hidden="1" xr:uid="{00000000-0005-0000-0000-0000B5020000}"/>
    <cellStyle name="Followed Hyperlink 17" xfId="5843" hidden="1" xr:uid="{00000000-0005-0000-0000-0000B6020000}"/>
    <cellStyle name="Followed Hyperlink 17" xfId="5898" hidden="1" xr:uid="{00000000-0005-0000-0000-0000B7020000}"/>
    <cellStyle name="Followed Hyperlink 17" xfId="6020" hidden="1" xr:uid="{00000000-0005-0000-0000-0000B9020000}"/>
    <cellStyle name="Followed Hyperlink 17" xfId="6104" hidden="1" xr:uid="{00000000-0005-0000-0000-0000BB020000}"/>
    <cellStyle name="Followed Hyperlink 17" xfId="6245" hidden="1" xr:uid="{00000000-0005-0000-0000-0000A0020000}"/>
    <cellStyle name="Followed Hyperlink 17" xfId="6180" hidden="1" xr:uid="{00000000-0005-0000-0000-0000A1020000}"/>
    <cellStyle name="Followed Hyperlink 17" xfId="4722" hidden="1" xr:uid="{00000000-0005-0000-0000-0000A2020000}"/>
    <cellStyle name="Followed Hyperlink 17" xfId="6140" hidden="1" xr:uid="{00000000-0005-0000-0000-0000A3020000}"/>
    <cellStyle name="Followed Hyperlink 17" xfId="6510" hidden="1" xr:uid="{00000000-0005-0000-0000-0000A4020000}"/>
    <cellStyle name="Followed Hyperlink 17" xfId="6634" hidden="1" xr:uid="{00000000-0005-0000-0000-0000A5020000}"/>
    <cellStyle name="Followed Hyperlink 17" xfId="6663" hidden="1" xr:uid="{00000000-0005-0000-0000-0000A6020000}"/>
    <cellStyle name="Followed Hyperlink 17" xfId="6855" hidden="1" xr:uid="{00000000-0005-0000-0000-0000A9020000}"/>
    <cellStyle name="Followed Hyperlink 17" xfId="6884" hidden="1" xr:uid="{00000000-0005-0000-0000-0000AA020000}"/>
    <cellStyle name="Followed Hyperlink 17" xfId="6939" hidden="1" xr:uid="{00000000-0005-0000-0000-0000AB020000}"/>
    <cellStyle name="Followed Hyperlink 17" xfId="7100" hidden="1" xr:uid="{00000000-0005-0000-0000-0000AE020000}"/>
    <cellStyle name="Followed Hyperlink 17" xfId="332" hidden="1" xr:uid="{00000000-0005-0000-0000-0000B8020000}"/>
    <cellStyle name="Followed Hyperlink 17" xfId="2040" hidden="1" xr:uid="{00000000-0005-0000-0000-0000B9020000}"/>
    <cellStyle name="Followed Hyperlink 17" xfId="2069" hidden="1" xr:uid="{00000000-0005-0000-0000-0000BA020000}"/>
    <cellStyle name="Followed Hyperlink 17" xfId="2124" hidden="1" xr:uid="{00000000-0005-0000-0000-0000BB020000}"/>
    <cellStyle name="Followed Hyperlink 17" xfId="2828" hidden="1" xr:uid="{00000000-0005-0000-0000-0000A0020000}"/>
    <cellStyle name="Followed Hyperlink 17" xfId="2962" hidden="1" xr:uid="{00000000-0005-0000-0000-0000A1020000}"/>
    <cellStyle name="Followed Hyperlink 17" xfId="2991" hidden="1" xr:uid="{00000000-0005-0000-0000-0000A2020000}"/>
    <cellStyle name="Followed Hyperlink 17" xfId="4954" hidden="1" xr:uid="{00000000-0005-0000-0000-0000A5020000}"/>
    <cellStyle name="Followed Hyperlink 17" xfId="5038" hidden="1" xr:uid="{00000000-0005-0000-0000-0000A7020000}"/>
    <cellStyle name="Followed Hyperlink 17" xfId="5175" hidden="1" xr:uid="{00000000-0005-0000-0000-0000A9020000}"/>
    <cellStyle name="Followed Hyperlink 17" xfId="5204" hidden="1" xr:uid="{00000000-0005-0000-0000-0000AA020000}"/>
    <cellStyle name="Followed Hyperlink 17" xfId="4848" hidden="1" xr:uid="{00000000-0005-0000-0000-0000AC020000}"/>
    <cellStyle name="Followed Hyperlink 17" xfId="5391" hidden="1" xr:uid="{00000000-0005-0000-0000-0000AD020000}"/>
    <cellStyle name="Followed Hyperlink 17" xfId="5420" hidden="1" xr:uid="{00000000-0005-0000-0000-0000AE020000}"/>
    <cellStyle name="Followed Hyperlink 17" xfId="5475" hidden="1" xr:uid="{00000000-0005-0000-0000-0000AF020000}"/>
    <cellStyle name="Followed Hyperlink 17" xfId="2564" hidden="1" xr:uid="{00000000-0005-0000-0000-0000B0020000}"/>
    <cellStyle name="Followed Hyperlink 17" xfId="5632" hidden="1" xr:uid="{00000000-0005-0000-0000-0000B2020000}"/>
    <cellStyle name="Followed Hyperlink 17" xfId="5687" hidden="1" xr:uid="{00000000-0005-0000-0000-0000B3020000}"/>
    <cellStyle name="Followed Hyperlink 17" xfId="4370" hidden="1" xr:uid="{00000000-0005-0000-0000-0000BA020000}"/>
    <cellStyle name="Followed Hyperlink 17" xfId="4566" hidden="1" xr:uid="{00000000-0005-0000-0000-0000A0020000}"/>
    <cellStyle name="Followed Hyperlink 17" xfId="4501" hidden="1" xr:uid="{00000000-0005-0000-0000-0000A1020000}"/>
    <cellStyle name="Followed Hyperlink 17" xfId="55" hidden="1" xr:uid="{00000000-0005-0000-0000-0000A2020000}"/>
    <cellStyle name="Followed Hyperlink 17" xfId="4461" hidden="1" xr:uid="{00000000-0005-0000-0000-0000A3020000}"/>
    <cellStyle name="Followed Hyperlink 17" xfId="4830" hidden="1" xr:uid="{00000000-0005-0000-0000-0000A4020000}"/>
    <cellStyle name="Followed Hyperlink 17" xfId="4219" hidden="1" xr:uid="{00000000-0005-0000-0000-0000B7020000}"/>
    <cellStyle name="Followed Hyperlink 17" xfId="2633" hidden="1" xr:uid="{00000000-0005-0000-0000-0000B8020000}"/>
    <cellStyle name="Followed Hyperlink 17" xfId="14285" hidden="1" xr:uid="{00000000-0005-0000-0000-0000B7020000}"/>
    <cellStyle name="Followed Hyperlink 17" xfId="13370" hidden="1" xr:uid="{00000000-0005-0000-0000-0000A6020000}"/>
    <cellStyle name="Followed Hyperlink 17" xfId="14903" hidden="1" xr:uid="{00000000-0005-0000-0000-0000AC020000}"/>
    <cellStyle name="Followed Hyperlink 17" xfId="4341" hidden="1" xr:uid="{00000000-0005-0000-0000-0000B9020000}"/>
    <cellStyle name="Followed Hyperlink 17" xfId="5259" hidden="1" xr:uid="{00000000-0005-0000-0000-0000AB020000}"/>
    <cellStyle name="Followed Hyperlink 17" xfId="6565" hidden="1" xr:uid="{00000000-0005-0000-0000-0000A8020000}"/>
    <cellStyle name="Followed Hyperlink 17" xfId="24337" hidden="1" xr:uid="{00000000-0005-0000-0000-0000A3020000}"/>
    <cellStyle name="Followed Hyperlink 17" xfId="850" hidden="1" xr:uid="{00000000-0005-0000-0000-0000A4020000}"/>
    <cellStyle name="Followed Hyperlink 17" xfId="868" hidden="1" xr:uid="{00000000-0005-0000-0000-0000AC020000}"/>
    <cellStyle name="Followed Hyperlink 17" xfId="35897" hidden="1" xr:uid="{00000000-0005-0000-0000-0000AA020000}"/>
    <cellStyle name="Followed Hyperlink 17" xfId="38480" hidden="1" xr:uid="{00000000-0005-0000-0000-0000A1020000}"/>
    <cellStyle name="Followed Hyperlink 17" xfId="37504" hidden="1" xr:uid="{00000000-0005-0000-0000-0000AA020000}"/>
    <cellStyle name="Followed Hyperlink 17" xfId="36296" hidden="1" xr:uid="{00000000-0005-0000-0000-0000B1020000}"/>
    <cellStyle name="Followed Hyperlink 17" xfId="34950" hidden="1" xr:uid="{00000000-0005-0000-0000-0000B7020000}"/>
    <cellStyle name="Followed Hyperlink 17" xfId="33882" hidden="1" xr:uid="{00000000-0005-0000-0000-0000A4020000}"/>
    <cellStyle name="Followed Hyperlink 17" xfId="15038" hidden="1" xr:uid="{00000000-0005-0000-0000-0000A6020000}"/>
    <cellStyle name="Followed Hyperlink 17" xfId="7155" hidden="1" xr:uid="{00000000-0005-0000-0000-0000AF020000}"/>
    <cellStyle name="Followed Hyperlink 17" xfId="19851" hidden="1" xr:uid="{00000000-0005-0000-0000-0000A4020000}"/>
    <cellStyle name="Followed Hyperlink 17" xfId="20441" hidden="1" xr:uid="{00000000-0005-0000-0000-0000AE020000}"/>
    <cellStyle name="Followed Hyperlink 17" xfId="21666" hidden="1" xr:uid="{00000000-0005-0000-0000-0000A7020000}"/>
    <cellStyle name="Followed Hyperlink 17" xfId="25136" hidden="1" xr:uid="{00000000-0005-0000-0000-0000AE020000}"/>
    <cellStyle name="Followed Hyperlink 17" xfId="24040" hidden="1" xr:uid="{00000000-0005-0000-0000-0000B6020000}"/>
    <cellStyle name="Followed Hyperlink 17" xfId="21353" hidden="1" xr:uid="{00000000-0005-0000-0000-0000A2020000}"/>
    <cellStyle name="Followed Hyperlink 17" xfId="42956" hidden="1" xr:uid="{00000000-0005-0000-0000-0000B1020000}"/>
    <cellStyle name="Followed Hyperlink 17" xfId="42985" hidden="1" xr:uid="{00000000-0005-0000-0000-0000B2020000}"/>
    <cellStyle name="Followed Hyperlink 17" xfId="43040" hidden="1" xr:uid="{00000000-0005-0000-0000-0000B3020000}"/>
    <cellStyle name="Followed Hyperlink 17" xfId="43167" hidden="1" xr:uid="{00000000-0005-0000-0000-0000B5020000}"/>
    <cellStyle name="Followed Hyperlink 17" xfId="43196" hidden="1" xr:uid="{00000000-0005-0000-0000-0000B6020000}"/>
    <cellStyle name="Followed Hyperlink 17" xfId="43251" hidden="1" xr:uid="{00000000-0005-0000-0000-0000B7020000}"/>
    <cellStyle name="Followed Hyperlink 17" xfId="41679" hidden="1" xr:uid="{00000000-0005-0000-0000-0000B8020000}"/>
    <cellStyle name="Followed Hyperlink 17" xfId="43402" hidden="1" xr:uid="{00000000-0005-0000-0000-0000BA020000}"/>
    <cellStyle name="Followed Hyperlink 17" xfId="43457" hidden="1" xr:uid="{00000000-0005-0000-0000-0000BB020000}"/>
    <cellStyle name="Followed Hyperlink 17" xfId="43826" hidden="1" xr:uid="{00000000-0005-0000-0000-0000A0020000}"/>
    <cellStyle name="Followed Hyperlink 17" xfId="43941" hidden="1" xr:uid="{00000000-0005-0000-0000-0000A1020000}"/>
    <cellStyle name="Followed Hyperlink 17" xfId="44025" hidden="1" xr:uid="{00000000-0005-0000-0000-0000A3020000}"/>
    <cellStyle name="Followed Hyperlink 17" xfId="44283" hidden="1" xr:uid="{00000000-0005-0000-0000-0000A6020000}"/>
    <cellStyle name="Followed Hyperlink 17" xfId="44338" hidden="1" xr:uid="{00000000-0005-0000-0000-0000A7020000}"/>
    <cellStyle name="Followed Hyperlink 17" xfId="44475" hidden="1" xr:uid="{00000000-0005-0000-0000-0000A9020000}"/>
    <cellStyle name="Followed Hyperlink 17" xfId="44504" hidden="1" xr:uid="{00000000-0005-0000-0000-0000AA020000}"/>
    <cellStyle name="Followed Hyperlink 17" xfId="44148" hidden="1" xr:uid="{00000000-0005-0000-0000-0000AC020000}"/>
    <cellStyle name="Followed Hyperlink 17" xfId="44691" hidden="1" xr:uid="{00000000-0005-0000-0000-0000AD020000}"/>
    <cellStyle name="Followed Hyperlink 17" xfId="44720" hidden="1" xr:uid="{00000000-0005-0000-0000-0000AE020000}"/>
    <cellStyle name="Followed Hyperlink 17" xfId="44775" hidden="1" xr:uid="{00000000-0005-0000-0000-0000AF020000}"/>
    <cellStyle name="Followed Hyperlink 17" xfId="43793" hidden="1" xr:uid="{00000000-0005-0000-0000-0000B0020000}"/>
    <cellStyle name="Followed Hyperlink 17" xfId="44903" hidden="1" xr:uid="{00000000-0005-0000-0000-0000B1020000}"/>
    <cellStyle name="Followed Hyperlink 17" xfId="44932" hidden="1" xr:uid="{00000000-0005-0000-0000-0000B2020000}"/>
    <cellStyle name="Followed Hyperlink 17" xfId="44987" hidden="1" xr:uid="{00000000-0005-0000-0000-0000B3020000}"/>
    <cellStyle name="Followed Hyperlink 17" xfId="43776" hidden="1" xr:uid="{00000000-0005-0000-0000-0000B4020000}"/>
    <cellStyle name="Followed Hyperlink 17" xfId="45114" hidden="1" xr:uid="{00000000-0005-0000-0000-0000B5020000}"/>
    <cellStyle name="Followed Hyperlink 17" xfId="45198" hidden="1" xr:uid="{00000000-0005-0000-0000-0000B7020000}"/>
    <cellStyle name="Followed Hyperlink 17" xfId="45349" hidden="1" xr:uid="{00000000-0005-0000-0000-0000BA020000}"/>
    <cellStyle name="Followed Hyperlink 17" xfId="45404" hidden="1" xr:uid="{00000000-0005-0000-0000-0000BB020000}"/>
    <cellStyle name="Followed Hyperlink 17" xfId="43770" hidden="1" xr:uid="{00000000-0005-0000-0000-0000B8020000}"/>
    <cellStyle name="Followed Hyperlink 17" xfId="44185" hidden="1" xr:uid="{00000000-0005-0000-0000-0000A8020000}"/>
    <cellStyle name="Followed Hyperlink 17" xfId="41694" hidden="1" xr:uid="{00000000-0005-0000-0000-0000B4020000}"/>
    <cellStyle name="Followed Hyperlink 17" xfId="42183" hidden="1" xr:uid="{00000000-0005-0000-0000-0000A4020000}"/>
    <cellStyle name="Followed Hyperlink 17" xfId="40105" hidden="1" xr:uid="{00000000-0005-0000-0000-0000A0020000}"/>
    <cellStyle name="Followed Hyperlink 17" xfId="38717" hidden="1" xr:uid="{00000000-0005-0000-0000-0000AC020000}"/>
    <cellStyle name="Followed Hyperlink 17" xfId="35392" hidden="1" xr:uid="{00000000-0005-0000-0000-0000B8020000}"/>
    <cellStyle name="Followed Hyperlink 17" xfId="37185" hidden="1" xr:uid="{00000000-0005-0000-0000-0000A8020000}"/>
    <cellStyle name="Followed Hyperlink 17" xfId="32030" hidden="1" xr:uid="{00000000-0005-0000-0000-0000B4020000}"/>
    <cellStyle name="Followed Hyperlink 17" xfId="35523" hidden="1" xr:uid="{00000000-0005-0000-0000-0000A4020000}"/>
    <cellStyle name="Followed Hyperlink 17" xfId="30383" hidden="1" xr:uid="{00000000-0005-0000-0000-0000B0020000}"/>
    <cellStyle name="Followed Hyperlink 17" xfId="32245" hidden="1" xr:uid="{00000000-0005-0000-0000-0000AC020000}"/>
    <cellStyle name="Followed Hyperlink 17" xfId="25990" hidden="1" xr:uid="{00000000-0005-0000-0000-0000B8020000}"/>
    <cellStyle name="Followed Hyperlink 17" xfId="43373" hidden="1" xr:uid="{00000000-0005-0000-0000-0000B9020000}"/>
    <cellStyle name="Followed Hyperlink 17" xfId="40236" hidden="1" xr:uid="{00000000-0005-0000-0000-0000AC020000}"/>
    <cellStyle name="Followed Hyperlink 17" xfId="40779" hidden="1" xr:uid="{00000000-0005-0000-0000-0000AD020000}"/>
    <cellStyle name="Followed Hyperlink 17" xfId="40808" hidden="1" xr:uid="{00000000-0005-0000-0000-0000AE020000}"/>
    <cellStyle name="Followed Hyperlink 17" xfId="40863" hidden="1" xr:uid="{00000000-0005-0000-0000-0000AF020000}"/>
    <cellStyle name="Followed Hyperlink 17" xfId="40991" hidden="1" xr:uid="{00000000-0005-0000-0000-0000B1020000}"/>
    <cellStyle name="Followed Hyperlink 17" xfId="41075" hidden="1" xr:uid="{00000000-0005-0000-0000-0000B3020000}"/>
    <cellStyle name="Followed Hyperlink 17" xfId="36974" hidden="1" xr:uid="{00000000-0005-0000-0000-0000B4020000}"/>
    <cellStyle name="Followed Hyperlink 17" xfId="41202" hidden="1" xr:uid="{00000000-0005-0000-0000-0000B5020000}"/>
    <cellStyle name="Followed Hyperlink 17" xfId="41231" hidden="1" xr:uid="{00000000-0005-0000-0000-0000B6020000}"/>
    <cellStyle name="Followed Hyperlink 17" xfId="41286" hidden="1" xr:uid="{00000000-0005-0000-0000-0000B7020000}"/>
    <cellStyle name="Followed Hyperlink 17" xfId="41408" hidden="1" xr:uid="{00000000-0005-0000-0000-0000B9020000}"/>
    <cellStyle name="Followed Hyperlink 17" xfId="41437" hidden="1" xr:uid="{00000000-0005-0000-0000-0000BA020000}"/>
    <cellStyle name="Followed Hyperlink 17" xfId="41492" hidden="1" xr:uid="{00000000-0005-0000-0000-0000BB020000}"/>
    <cellStyle name="Followed Hyperlink 17" xfId="41994" hidden="1" xr:uid="{00000000-0005-0000-0000-0000A1020000}"/>
    <cellStyle name="Followed Hyperlink 17" xfId="42023" hidden="1" xr:uid="{00000000-0005-0000-0000-0000A2020000}"/>
    <cellStyle name="Followed Hyperlink 17" xfId="42078" hidden="1" xr:uid="{00000000-0005-0000-0000-0000A3020000}"/>
    <cellStyle name="Followed Hyperlink 17" xfId="42336" hidden="1" xr:uid="{00000000-0005-0000-0000-0000A6020000}"/>
    <cellStyle name="Followed Hyperlink 17" xfId="42391" hidden="1" xr:uid="{00000000-0005-0000-0000-0000A7020000}"/>
    <cellStyle name="Followed Hyperlink 17" xfId="42238" hidden="1" xr:uid="{00000000-0005-0000-0000-0000A8020000}"/>
    <cellStyle name="Followed Hyperlink 17" xfId="42528" hidden="1" xr:uid="{00000000-0005-0000-0000-0000A9020000}"/>
    <cellStyle name="Followed Hyperlink 17" xfId="42557" hidden="1" xr:uid="{00000000-0005-0000-0000-0000AA020000}"/>
    <cellStyle name="Followed Hyperlink 17" xfId="42612" hidden="1" xr:uid="{00000000-0005-0000-0000-0000AB020000}"/>
    <cellStyle name="Followed Hyperlink 17" xfId="42201" hidden="1" xr:uid="{00000000-0005-0000-0000-0000AC020000}"/>
    <cellStyle name="Followed Hyperlink 17" xfId="42744" hidden="1" xr:uid="{00000000-0005-0000-0000-0000AD020000}"/>
    <cellStyle name="Followed Hyperlink 17" xfId="39889" hidden="1" xr:uid="{00000000-0005-0000-0000-0000B9020000}"/>
    <cellStyle name="Followed Hyperlink 17" xfId="39973" hidden="1" xr:uid="{00000000-0005-0000-0000-0000BB020000}"/>
    <cellStyle name="Followed Hyperlink 17" xfId="40049" hidden="1" xr:uid="{00000000-0005-0000-0000-0000A1020000}"/>
    <cellStyle name="Followed Hyperlink 17" xfId="38595" hidden="1" xr:uid="{00000000-0005-0000-0000-0000A2020000}"/>
    <cellStyle name="Followed Hyperlink 17" xfId="40218" hidden="1" xr:uid="{00000000-0005-0000-0000-0000A4020000}"/>
    <cellStyle name="Followed Hyperlink 17" xfId="40342" hidden="1" xr:uid="{00000000-0005-0000-0000-0000A5020000}"/>
    <cellStyle name="Followed Hyperlink 17" xfId="40273" hidden="1" xr:uid="{00000000-0005-0000-0000-0000A8020000}"/>
    <cellStyle name="Followed Hyperlink 17" xfId="40563" hidden="1" xr:uid="{00000000-0005-0000-0000-0000A9020000}"/>
    <cellStyle name="Followed Hyperlink 17" xfId="40592" hidden="1" xr:uid="{00000000-0005-0000-0000-0000AA020000}"/>
    <cellStyle name="Followed Hyperlink 17" xfId="40647" hidden="1" xr:uid="{00000000-0005-0000-0000-0000AB020000}"/>
    <cellStyle name="Followed Hyperlink 17" xfId="39556" hidden="1" xr:uid="{00000000-0005-0000-0000-0000B3020000}"/>
    <cellStyle name="Followed Hyperlink 17" xfId="35344" hidden="1" xr:uid="{00000000-0005-0000-0000-0000B4020000}"/>
    <cellStyle name="Followed Hyperlink 17" xfId="39683" hidden="1" xr:uid="{00000000-0005-0000-0000-0000B5020000}"/>
    <cellStyle name="Followed Hyperlink 17" xfId="39712" hidden="1" xr:uid="{00000000-0005-0000-0000-0000B6020000}"/>
    <cellStyle name="Followed Hyperlink 17" xfId="39767" hidden="1" xr:uid="{00000000-0005-0000-0000-0000B7020000}"/>
    <cellStyle name="Followed Hyperlink 17" xfId="37008" hidden="1" xr:uid="{00000000-0005-0000-0000-0000B8020000}"/>
    <cellStyle name="Followed Hyperlink 17" xfId="39344" hidden="1" xr:uid="{00000000-0005-0000-0000-0000AF020000}"/>
    <cellStyle name="Followed Hyperlink 17" xfId="39472" hidden="1" xr:uid="{00000000-0005-0000-0000-0000B1020000}"/>
    <cellStyle name="Followed Hyperlink 17" xfId="20835" hidden="1" xr:uid="{00000000-0005-0000-0000-0000B5020000}"/>
    <cellStyle name="Followed Hyperlink 17" xfId="19975" hidden="1" xr:uid="{00000000-0005-0000-0000-0000A5020000}"/>
    <cellStyle name="Followed Hyperlink 17" xfId="21832" hidden="1" xr:uid="{00000000-0005-0000-0000-0000AA020000}"/>
    <cellStyle name="Followed Hyperlink 17" xfId="39501" hidden="1" xr:uid="{00000000-0005-0000-0000-0000B2020000}"/>
    <cellStyle name="Followed Hyperlink 17" xfId="40009" hidden="1" xr:uid="{00000000-0005-0000-0000-0000A3020000}"/>
    <cellStyle name="Followed Hyperlink 17" xfId="41860" hidden="1" xr:uid="{00000000-0005-0000-0000-0000A0020000}"/>
    <cellStyle name="Followed Hyperlink 17" xfId="30614" hidden="1" xr:uid="{00000000-0005-0000-0000-0000A8020000}"/>
    <cellStyle name="Followed Hyperlink 17" xfId="45320" hidden="1" xr:uid="{00000000-0005-0000-0000-0000B9020000}"/>
    <cellStyle name="Followed Hyperlink 17" xfId="44254" hidden="1" xr:uid="{00000000-0005-0000-0000-0000A5020000}"/>
    <cellStyle name="Followed Hyperlink 17" xfId="10213" hidden="1" xr:uid="{00000000-0005-0000-0000-0000A9020000}"/>
    <cellStyle name="Followed Hyperlink 17" xfId="12527" hidden="1" xr:uid="{00000000-0005-0000-0000-0000B5020000}"/>
    <cellStyle name="Followed Hyperlink 17" xfId="11178" hidden="1" xr:uid="{00000000-0005-0000-0000-0000A3020000}"/>
    <cellStyle name="Followed Hyperlink 17" xfId="10297" hidden="1" xr:uid="{00000000-0005-0000-0000-0000AB020000}"/>
    <cellStyle name="Followed Hyperlink 17" xfId="8992" hidden="1" xr:uid="{00000000-0005-0000-0000-0000B2020000}"/>
    <cellStyle name="Followed Hyperlink 17" xfId="7925" hidden="1" xr:uid="{00000000-0005-0000-0000-0000A0020000}"/>
    <cellStyle name="Followed Hyperlink 17" xfId="21458" hidden="1" xr:uid="{00000000-0005-0000-0000-0000A4020000}"/>
    <cellStyle name="Followed Hyperlink 17" xfId="33295" hidden="1" xr:uid="{00000000-0005-0000-0000-0000B7020000}"/>
    <cellStyle name="Followed Hyperlink 17" xfId="25820" hidden="1" xr:uid="{00000000-0005-0000-0000-0000BB020000}"/>
    <cellStyle name="Followed Hyperlink 17" xfId="27011" hidden="1" xr:uid="{00000000-0005-0000-0000-0000A9020000}"/>
    <cellStyle name="Followed Hyperlink 17" xfId="32380" hidden="1" xr:uid="{00000000-0005-0000-0000-0000A6020000}"/>
    <cellStyle name="Followed Hyperlink 17" xfId="31204" hidden="1" xr:uid="{00000000-0005-0000-0000-0000AF020000}"/>
    <cellStyle name="Followed Hyperlink 17" xfId="28376" hidden="1" xr:uid="{00000000-0005-0000-0000-0000B8020000}"/>
    <cellStyle name="Followed Hyperlink 17" xfId="16195" hidden="1" xr:uid="{00000000-0005-0000-0000-0000A3020000}"/>
    <cellStyle name="Followed Hyperlink 17" xfId="16668" hidden="1" xr:uid="{00000000-0005-0000-0000-0000A5020000}"/>
    <cellStyle name="Followed Hyperlink 17" xfId="16697" hidden="1" xr:uid="{00000000-0005-0000-0000-0000A6020000}"/>
    <cellStyle name="Followed Hyperlink 17" xfId="16752" hidden="1" xr:uid="{00000000-0005-0000-0000-0000A7020000}"/>
    <cellStyle name="Followed Hyperlink 17" xfId="16599" hidden="1" xr:uid="{00000000-0005-0000-0000-0000A8020000}"/>
    <cellStyle name="Followed Hyperlink 17" xfId="16889" hidden="1" xr:uid="{00000000-0005-0000-0000-0000A9020000}"/>
    <cellStyle name="Followed Hyperlink 17" xfId="16918" hidden="1" xr:uid="{00000000-0005-0000-0000-0000AA020000}"/>
    <cellStyle name="Followed Hyperlink 17" xfId="16562" hidden="1" xr:uid="{00000000-0005-0000-0000-0000AC020000}"/>
    <cellStyle name="Followed Hyperlink 17" xfId="17105" hidden="1" xr:uid="{00000000-0005-0000-0000-0000AD020000}"/>
    <cellStyle name="Followed Hyperlink 17" xfId="17134" hidden="1" xr:uid="{00000000-0005-0000-0000-0000AE020000}"/>
    <cellStyle name="Followed Hyperlink 17" xfId="17189" hidden="1" xr:uid="{00000000-0005-0000-0000-0000AF020000}"/>
    <cellStyle name="Followed Hyperlink 17" xfId="17317" hidden="1" xr:uid="{00000000-0005-0000-0000-0000B1020000}"/>
    <cellStyle name="Followed Hyperlink 17" xfId="17401" hidden="1" xr:uid="{00000000-0005-0000-0000-0000B3020000}"/>
    <cellStyle name="Followed Hyperlink 17" xfId="13019" hidden="1" xr:uid="{00000000-0005-0000-0000-0000B4020000}"/>
    <cellStyle name="Followed Hyperlink 17" xfId="17528" hidden="1" xr:uid="{00000000-0005-0000-0000-0000B5020000}"/>
    <cellStyle name="Followed Hyperlink 17" xfId="17612" hidden="1" xr:uid="{00000000-0005-0000-0000-0000B7020000}"/>
    <cellStyle name="Followed Hyperlink 17" xfId="17734" hidden="1" xr:uid="{00000000-0005-0000-0000-0000B9020000}"/>
    <cellStyle name="Followed Hyperlink 17" xfId="17763" hidden="1" xr:uid="{00000000-0005-0000-0000-0000BA020000}"/>
    <cellStyle name="Followed Hyperlink 17" xfId="17818" hidden="1" xr:uid="{00000000-0005-0000-0000-0000BB020000}"/>
    <cellStyle name="Followed Hyperlink 17" xfId="16400" hidden="1" xr:uid="{00000000-0005-0000-0000-0000A0020000}"/>
    <cellStyle name="Followed Hyperlink 17" xfId="17889" hidden="1" xr:uid="{00000000-0005-0000-0000-0000A1020000}"/>
    <cellStyle name="Followed Hyperlink 17" xfId="17879" hidden="1" xr:uid="{00000000-0005-0000-0000-0000A2020000}"/>
    <cellStyle name="Followed Hyperlink 17" xfId="13039" hidden="1" xr:uid="{00000000-0005-0000-0000-0000A3020000}"/>
    <cellStyle name="Followed Hyperlink 17" xfId="18210" hidden="1" xr:uid="{00000000-0005-0000-0000-0000A4020000}"/>
    <cellStyle name="Followed Hyperlink 17" xfId="18334" hidden="1" xr:uid="{00000000-0005-0000-0000-0000A5020000}"/>
    <cellStyle name="Followed Hyperlink 17" xfId="18363" hidden="1" xr:uid="{00000000-0005-0000-0000-0000A6020000}"/>
    <cellStyle name="Followed Hyperlink 17" xfId="18265" hidden="1" xr:uid="{00000000-0005-0000-0000-0000A8020000}"/>
    <cellStyle name="Followed Hyperlink 17" xfId="18555" hidden="1" xr:uid="{00000000-0005-0000-0000-0000A9020000}"/>
    <cellStyle name="Followed Hyperlink 17" xfId="18639" hidden="1" xr:uid="{00000000-0005-0000-0000-0000AB020000}"/>
    <cellStyle name="Followed Hyperlink 17" xfId="18771" hidden="1" xr:uid="{00000000-0005-0000-0000-0000AD020000}"/>
    <cellStyle name="Followed Hyperlink 17" xfId="18800" hidden="1" xr:uid="{00000000-0005-0000-0000-0000AE020000}"/>
    <cellStyle name="Followed Hyperlink 17" xfId="18855" hidden="1" xr:uid="{00000000-0005-0000-0000-0000AF020000}"/>
    <cellStyle name="Followed Hyperlink 17" xfId="18983" hidden="1" xr:uid="{00000000-0005-0000-0000-0000B1020000}"/>
    <cellStyle name="Followed Hyperlink 17" xfId="19012" hidden="1" xr:uid="{00000000-0005-0000-0000-0000B2020000}"/>
    <cellStyle name="Followed Hyperlink 17" xfId="19067" hidden="1" xr:uid="{00000000-0005-0000-0000-0000B3020000}"/>
    <cellStyle name="Followed Hyperlink 17" xfId="18018" hidden="1" xr:uid="{00000000-0005-0000-0000-0000B4020000}"/>
    <cellStyle name="Followed Hyperlink 17" xfId="19194" hidden="1" xr:uid="{00000000-0005-0000-0000-0000B5020000}"/>
    <cellStyle name="Followed Hyperlink 17" xfId="19223" hidden="1" xr:uid="{00000000-0005-0000-0000-0000B6020000}"/>
    <cellStyle name="Followed Hyperlink 17" xfId="19278" hidden="1" xr:uid="{00000000-0005-0000-0000-0000B7020000}"/>
    <cellStyle name="Followed Hyperlink 17" xfId="19400" hidden="1" xr:uid="{00000000-0005-0000-0000-0000B9020000}"/>
    <cellStyle name="Followed Hyperlink 17" xfId="19429" hidden="1" xr:uid="{00000000-0005-0000-0000-0000BA020000}"/>
    <cellStyle name="Followed Hyperlink 17" xfId="18011" hidden="1" xr:uid="{00000000-0005-0000-0000-0000B0020000}"/>
    <cellStyle name="Followed Hyperlink 17" xfId="16973" hidden="1" xr:uid="{00000000-0005-0000-0000-0000AB020000}"/>
    <cellStyle name="Followed Hyperlink 17" xfId="13109" hidden="1" xr:uid="{00000000-0005-0000-0000-0000A2020000}"/>
    <cellStyle name="Followed Hyperlink 17" xfId="14527" hidden="1" xr:uid="{00000000-0005-0000-0000-0000A3020000}"/>
    <cellStyle name="Followed Hyperlink 17" xfId="14885" hidden="1" xr:uid="{00000000-0005-0000-0000-0000A4020000}"/>
    <cellStyle name="Followed Hyperlink 17" xfId="15009" hidden="1" xr:uid="{00000000-0005-0000-0000-0000A5020000}"/>
    <cellStyle name="Followed Hyperlink 17" xfId="15093" hidden="1" xr:uid="{00000000-0005-0000-0000-0000A7020000}"/>
    <cellStyle name="Followed Hyperlink 17" xfId="14940" hidden="1" xr:uid="{00000000-0005-0000-0000-0000A8020000}"/>
    <cellStyle name="Followed Hyperlink 17" xfId="15230" hidden="1" xr:uid="{00000000-0005-0000-0000-0000A9020000}"/>
    <cellStyle name="Followed Hyperlink 17" xfId="15259" hidden="1" xr:uid="{00000000-0005-0000-0000-0000AA020000}"/>
    <cellStyle name="Followed Hyperlink 17" xfId="15314" hidden="1" xr:uid="{00000000-0005-0000-0000-0000AB020000}"/>
    <cellStyle name="Followed Hyperlink 17" xfId="15446" hidden="1" xr:uid="{00000000-0005-0000-0000-0000AD020000}"/>
    <cellStyle name="Followed Hyperlink 17" xfId="15475" hidden="1" xr:uid="{00000000-0005-0000-0000-0000AE020000}"/>
    <cellStyle name="Followed Hyperlink 17" xfId="15530" hidden="1" xr:uid="{00000000-0005-0000-0000-0000AF020000}"/>
    <cellStyle name="Followed Hyperlink 17" xfId="11366" hidden="1" xr:uid="{00000000-0005-0000-0000-0000B0020000}"/>
    <cellStyle name="Followed Hyperlink 17" xfId="15658" hidden="1" xr:uid="{00000000-0005-0000-0000-0000B1020000}"/>
    <cellStyle name="Followed Hyperlink 17" xfId="15687" hidden="1" xr:uid="{00000000-0005-0000-0000-0000B2020000}"/>
    <cellStyle name="Followed Hyperlink 17" xfId="15869" hidden="1" xr:uid="{00000000-0005-0000-0000-0000B5020000}"/>
    <cellStyle name="Followed Hyperlink 17" xfId="15953" hidden="1" xr:uid="{00000000-0005-0000-0000-0000B7020000}"/>
    <cellStyle name="Followed Hyperlink 17" xfId="13077" hidden="1" xr:uid="{00000000-0005-0000-0000-0000B8020000}"/>
    <cellStyle name="Followed Hyperlink 17" xfId="16075" hidden="1" xr:uid="{00000000-0005-0000-0000-0000B9020000}"/>
    <cellStyle name="Followed Hyperlink 17" xfId="16104" hidden="1" xr:uid="{00000000-0005-0000-0000-0000BA020000}"/>
    <cellStyle name="Followed Hyperlink 17" xfId="16159" hidden="1" xr:uid="{00000000-0005-0000-0000-0000BB020000}"/>
    <cellStyle name="Followed Hyperlink 17" xfId="16299" hidden="1" xr:uid="{00000000-0005-0000-0000-0000A0020000}"/>
    <cellStyle name="Followed Hyperlink 17" xfId="13862" hidden="1" xr:uid="{00000000-0005-0000-0000-0000AF020000}"/>
    <cellStyle name="Followed Hyperlink 17" xfId="13990" hidden="1" xr:uid="{00000000-0005-0000-0000-0000B1020000}"/>
    <cellStyle name="Followed Hyperlink 17" xfId="14019" hidden="1" xr:uid="{00000000-0005-0000-0000-0000B2020000}"/>
    <cellStyle name="Followed Hyperlink 17" xfId="14074" hidden="1" xr:uid="{00000000-0005-0000-0000-0000B3020000}"/>
    <cellStyle name="Followed Hyperlink 17" xfId="9668" hidden="1" xr:uid="{00000000-0005-0000-0000-0000B4020000}"/>
    <cellStyle name="Followed Hyperlink 17" xfId="14201" hidden="1" xr:uid="{00000000-0005-0000-0000-0000B5020000}"/>
    <cellStyle name="Followed Hyperlink 17" xfId="14407" hidden="1" xr:uid="{00000000-0005-0000-0000-0000B9020000}"/>
    <cellStyle name="Followed Hyperlink 17" xfId="14436" hidden="1" xr:uid="{00000000-0005-0000-0000-0000BA020000}"/>
    <cellStyle name="Followed Hyperlink 17" xfId="14491" hidden="1" xr:uid="{00000000-0005-0000-0000-0000BB020000}"/>
    <cellStyle name="Followed Hyperlink 17" xfId="14631" hidden="1" xr:uid="{00000000-0005-0000-0000-0000A0020000}"/>
    <cellStyle name="Followed Hyperlink 17" xfId="13562" hidden="1" xr:uid="{00000000-0005-0000-0000-0000A9020000}"/>
    <cellStyle name="Followed Hyperlink 17" xfId="13591" hidden="1" xr:uid="{00000000-0005-0000-0000-0000AA020000}"/>
    <cellStyle name="Followed Hyperlink 17" xfId="13646" hidden="1" xr:uid="{00000000-0005-0000-0000-0000AB020000}"/>
    <cellStyle name="Followed Hyperlink 17" xfId="13235" hidden="1" xr:uid="{00000000-0005-0000-0000-0000AC020000}"/>
    <cellStyle name="Followed Hyperlink 17" xfId="13778" hidden="1" xr:uid="{00000000-0005-0000-0000-0000AD020000}"/>
    <cellStyle name="Followed Hyperlink 17" xfId="13807" hidden="1" xr:uid="{00000000-0005-0000-0000-0000AE020000}"/>
    <cellStyle name="Followed Hyperlink 17" xfId="13341" hidden="1" xr:uid="{00000000-0005-0000-0000-0000A5020000}"/>
    <cellStyle name="Followed Hyperlink 17" xfId="13425" hidden="1" xr:uid="{00000000-0005-0000-0000-0000A7020000}"/>
    <cellStyle name="Followed Hyperlink 17" xfId="13272" hidden="1" xr:uid="{00000000-0005-0000-0000-0000A8020000}"/>
    <cellStyle name="Followed Hyperlink 17" xfId="26185" hidden="1" xr:uid="{00000000-0005-0000-0000-0000B0020000}"/>
    <cellStyle name="Followed Hyperlink 17" xfId="26343" hidden="1" xr:uid="{00000000-0005-0000-0000-0000A0020000}"/>
    <cellStyle name="Followed Hyperlink 17" xfId="28888" hidden="1" xr:uid="{00000000-0005-0000-0000-0000A4020000}"/>
    <cellStyle name="Followed Hyperlink 17" xfId="11403" hidden="1" xr:uid="{00000000-0005-0000-0000-0000B8020000}"/>
    <cellStyle name="Followed Hyperlink 17" xfId="15742" hidden="1" xr:uid="{00000000-0005-0000-0000-0000B3020000}"/>
    <cellStyle name="Followed Hyperlink 17" xfId="14567" hidden="1" xr:uid="{00000000-0005-0000-0000-0000A1020000}"/>
    <cellStyle name="Followed Hyperlink 17" xfId="17557" hidden="1" xr:uid="{00000000-0005-0000-0000-0000B6020000}"/>
    <cellStyle name="Followed Hyperlink 17" xfId="16544" hidden="1" xr:uid="{00000000-0005-0000-0000-0000A4020000}"/>
    <cellStyle name="Followed Hyperlink 17" xfId="38440" hidden="1" xr:uid="{00000000-0005-0000-0000-0000A3020000}"/>
    <cellStyle name="Followed Hyperlink 17" xfId="37691" hidden="1" xr:uid="{00000000-0005-0000-0000-0000AD020000}"/>
    <cellStyle name="Followed Hyperlink 17" xfId="36591" hidden="1" xr:uid="{00000000-0005-0000-0000-0000B7020000}"/>
    <cellStyle name="Followed Hyperlink 17" xfId="33775" hidden="1" xr:uid="{00000000-0005-0000-0000-0000A2020000}"/>
    <cellStyle name="Followed Hyperlink 17" xfId="34311" hidden="1" xr:uid="{00000000-0005-0000-0000-0000AB020000}"/>
    <cellStyle name="Followed Hyperlink 17" xfId="33211" hidden="1" xr:uid="{00000000-0005-0000-0000-0000B5020000}"/>
    <cellStyle name="Followed Hyperlink 17" xfId="23672" hidden="1" xr:uid="{00000000-0005-0000-0000-0000AF020000}"/>
    <cellStyle name="Followed Hyperlink 17" xfId="690" hidden="1" xr:uid="{00000000-0005-0000-0000-0000A2020000}"/>
    <cellStyle name="Followed Hyperlink 17" xfId="1495" hidden="1" xr:uid="{00000000-0005-0000-0000-0000AF020000}"/>
    <cellStyle name="Followed Hyperlink 17" xfId="18228" hidden="1" xr:uid="{00000000-0005-0000-0000-0000AC020000}"/>
    <cellStyle name="Followed Hyperlink 17" xfId="15898" hidden="1" xr:uid="{00000000-0005-0000-0000-0000B6020000}"/>
    <cellStyle name="Followed Hyperlink 17" xfId="18584" hidden="1" xr:uid="{00000000-0005-0000-0000-0000AA020000}"/>
    <cellStyle name="Followed Hyperlink 17" xfId="28699" hidden="1" xr:uid="{00000000-0005-0000-0000-0000A1020000}"/>
    <cellStyle name="Followed Hyperlink 17" xfId="40426" hidden="1" xr:uid="{00000000-0005-0000-0000-0000A7020000}"/>
    <cellStyle name="Followed Hyperlink 17" xfId="36984" hidden="1" xr:uid="{00000000-0005-0000-0000-0000B0020000}"/>
    <cellStyle name="Followed Hyperlink 17" xfId="43970" hidden="1" xr:uid="{00000000-0005-0000-0000-0000A2020000}"/>
    <cellStyle name="Followed Hyperlink 17" xfId="31869" hidden="1" xr:uid="{00000000-0005-0000-0000-0000A3020000}"/>
    <cellStyle name="Followed Hyperlink 17" xfId="35362" hidden="1" xr:uid="{00000000-0005-0000-0000-0000B0020000}"/>
    <cellStyle name="Followed Hyperlink 17" xfId="21041" hidden="1" xr:uid="{00000000-0005-0000-0000-0000B9020000}"/>
    <cellStyle name="Followed Hyperlink 17" xfId="21260" hidden="1" xr:uid="{00000000-0005-0000-0000-0000A0020000}"/>
    <cellStyle name="Followed Hyperlink 17" xfId="23829" hidden="1" xr:uid="{00000000-0005-0000-0000-0000B2020000}"/>
    <cellStyle name="Followed Hyperlink 17" xfId="41020" hidden="1" xr:uid="{00000000-0005-0000-0000-0000B2020000}"/>
    <cellStyle name="Followed Hyperlink 17" xfId="22677" hidden="1" xr:uid="{00000000-0005-0000-0000-0000BA020000}"/>
    <cellStyle name="Followed Hyperlink 17" xfId="1707" hidden="1" xr:uid="{00000000-0005-0000-0000-0000B3020000}"/>
    <cellStyle name="Followed Hyperlink 17" xfId="7071" hidden="1" xr:uid="{00000000-0005-0000-0000-0000AD020000}"/>
    <cellStyle name="Followed Hyperlink 17" xfId="4983" hidden="1" xr:uid="{00000000-0005-0000-0000-0000A6020000}"/>
    <cellStyle name="Followed Hyperlink 17" xfId="19620" hidden="1" xr:uid="{00000000-0005-0000-0000-0000A0020000}"/>
    <cellStyle name="Followed Hyperlink 17" xfId="14747" hidden="1" xr:uid="{00000000-0005-0000-0000-0000B8020000}"/>
    <cellStyle name="Followed Hyperlink 17" xfId="11345" hidden="1" xr:uid="{00000000-0005-0000-0000-0000B4020000}"/>
    <cellStyle name="Followed Hyperlink 17" xfId="9689" hidden="1" xr:uid="{00000000-0005-0000-0000-0000B0020000}"/>
    <cellStyle name="Followed Hyperlink 17" xfId="2559" hidden="1" xr:uid="{00000000-0005-0000-0000-0000B0020000}"/>
    <cellStyle name="Followed Hyperlink 17" xfId="7283" hidden="1" xr:uid="{00000000-0005-0000-0000-0000B1020000}"/>
    <cellStyle name="Followed Hyperlink 17" xfId="7312" hidden="1" xr:uid="{00000000-0005-0000-0000-0000B2020000}"/>
    <cellStyle name="Followed Hyperlink 17" xfId="7367" hidden="1" xr:uid="{00000000-0005-0000-0000-0000B3020000}"/>
    <cellStyle name="Followed Hyperlink 17" xfId="7494" hidden="1" xr:uid="{00000000-0005-0000-0000-0000B5020000}"/>
    <cellStyle name="Followed Hyperlink 17" xfId="7523" hidden="1" xr:uid="{00000000-0005-0000-0000-0000B6020000}"/>
    <cellStyle name="Followed Hyperlink 17" xfId="7578" hidden="1" xr:uid="{00000000-0005-0000-0000-0000B7020000}"/>
    <cellStyle name="Followed Hyperlink 17" xfId="4690" hidden="1" xr:uid="{00000000-0005-0000-0000-0000B8020000}"/>
    <cellStyle name="Followed Hyperlink 17" xfId="7700" hidden="1" xr:uid="{00000000-0005-0000-0000-0000B9020000}"/>
    <cellStyle name="Followed Hyperlink 17" xfId="7729" hidden="1" xr:uid="{00000000-0005-0000-0000-0000BA020000}"/>
    <cellStyle name="Followed Hyperlink 17" xfId="7784" hidden="1" xr:uid="{00000000-0005-0000-0000-0000BB020000}"/>
    <cellStyle name="Followed Hyperlink 17" xfId="7860" hidden="1" xr:uid="{00000000-0005-0000-0000-0000A1020000}"/>
    <cellStyle name="Followed Hyperlink 17" xfId="6402" hidden="1" xr:uid="{00000000-0005-0000-0000-0000A2020000}"/>
    <cellStyle name="Followed Hyperlink 17" xfId="7820" hidden="1" xr:uid="{00000000-0005-0000-0000-0000A3020000}"/>
    <cellStyle name="Followed Hyperlink 17" xfId="8314" hidden="1" xr:uid="{00000000-0005-0000-0000-0000A5020000}"/>
    <cellStyle name="Followed Hyperlink 17" xfId="8343" hidden="1" xr:uid="{00000000-0005-0000-0000-0000A6020000}"/>
    <cellStyle name="Followed Hyperlink 17" xfId="8398" hidden="1" xr:uid="{00000000-0005-0000-0000-0000A7020000}"/>
    <cellStyle name="Followed Hyperlink 17" xfId="8535" hidden="1" xr:uid="{00000000-0005-0000-0000-0000A9020000}"/>
    <cellStyle name="Followed Hyperlink 17" xfId="8564" hidden="1" xr:uid="{00000000-0005-0000-0000-0000AA020000}"/>
    <cellStyle name="Followed Hyperlink 17" xfId="8619" hidden="1" xr:uid="{00000000-0005-0000-0000-0000AB020000}"/>
    <cellStyle name="Followed Hyperlink 17" xfId="8208" hidden="1" xr:uid="{00000000-0005-0000-0000-0000AC020000}"/>
    <cellStyle name="Followed Hyperlink 17" xfId="8751" hidden="1" xr:uid="{00000000-0005-0000-0000-0000AD020000}"/>
    <cellStyle name="Followed Hyperlink 17" xfId="8780" hidden="1" xr:uid="{00000000-0005-0000-0000-0000AE020000}"/>
    <cellStyle name="Followed Hyperlink 17" xfId="8835" hidden="1" xr:uid="{00000000-0005-0000-0000-0000AF020000}"/>
    <cellStyle name="Followed Hyperlink 17" xfId="4651" hidden="1" xr:uid="{00000000-0005-0000-0000-0000B0020000}"/>
    <cellStyle name="Followed Hyperlink 17" xfId="8963" hidden="1" xr:uid="{00000000-0005-0000-0000-0000B1020000}"/>
    <cellStyle name="Followed Hyperlink 17" xfId="9047" hidden="1" xr:uid="{00000000-0005-0000-0000-0000B3020000}"/>
    <cellStyle name="Followed Hyperlink 17" xfId="4629" hidden="1" xr:uid="{00000000-0005-0000-0000-0000B4020000}"/>
    <cellStyle name="Followed Hyperlink 17" xfId="9203" hidden="1" xr:uid="{00000000-0005-0000-0000-0000B6020000}"/>
    <cellStyle name="Followed Hyperlink 17" xfId="9258" hidden="1" xr:uid="{00000000-0005-0000-0000-0000B7020000}"/>
    <cellStyle name="Followed Hyperlink 17" xfId="9380" hidden="1" xr:uid="{00000000-0005-0000-0000-0000B9020000}"/>
    <cellStyle name="Followed Hyperlink 17" xfId="9409" hidden="1" xr:uid="{00000000-0005-0000-0000-0000BA020000}"/>
    <cellStyle name="Followed Hyperlink 17" xfId="9464" hidden="1" xr:uid="{00000000-0005-0000-0000-0000BB020000}"/>
    <cellStyle name="Followed Hyperlink 17" xfId="9605" hidden="1" xr:uid="{00000000-0005-0000-0000-0000A0020000}"/>
    <cellStyle name="Followed Hyperlink 17" xfId="9540" hidden="1" xr:uid="{00000000-0005-0000-0000-0000A1020000}"/>
    <cellStyle name="Followed Hyperlink 17" xfId="9500" hidden="1" xr:uid="{00000000-0005-0000-0000-0000A3020000}"/>
    <cellStyle name="Followed Hyperlink 17" xfId="9868" hidden="1" xr:uid="{00000000-0005-0000-0000-0000A4020000}"/>
    <cellStyle name="Followed Hyperlink 17" xfId="9992" hidden="1" xr:uid="{00000000-0005-0000-0000-0000A5020000}"/>
    <cellStyle name="Followed Hyperlink 17" xfId="10076" hidden="1" xr:uid="{00000000-0005-0000-0000-0000A7020000}"/>
    <cellStyle name="Followed Hyperlink 17" xfId="10242" hidden="1" xr:uid="{00000000-0005-0000-0000-0000AA020000}"/>
    <cellStyle name="Followed Hyperlink 17" xfId="10458" hidden="1" xr:uid="{00000000-0005-0000-0000-0000AE020000}"/>
    <cellStyle name="Followed Hyperlink 17" xfId="10513" hidden="1" xr:uid="{00000000-0005-0000-0000-0000AF020000}"/>
    <cellStyle name="Followed Hyperlink 17" xfId="6330" hidden="1" xr:uid="{00000000-0005-0000-0000-0000B0020000}"/>
    <cellStyle name="Followed Hyperlink 17" xfId="10641" hidden="1" xr:uid="{00000000-0005-0000-0000-0000B1020000}"/>
    <cellStyle name="Followed Hyperlink 17" xfId="10670" hidden="1" xr:uid="{00000000-0005-0000-0000-0000B2020000}"/>
    <cellStyle name="Followed Hyperlink 17" xfId="10725" hidden="1" xr:uid="{00000000-0005-0000-0000-0000B3020000}"/>
    <cellStyle name="Followed Hyperlink 17" xfId="6308" hidden="1" xr:uid="{00000000-0005-0000-0000-0000B4020000}"/>
    <cellStyle name="Followed Hyperlink 17" xfId="10852" hidden="1" xr:uid="{00000000-0005-0000-0000-0000B5020000}"/>
    <cellStyle name="Followed Hyperlink 17" xfId="10881" hidden="1" xr:uid="{00000000-0005-0000-0000-0000B6020000}"/>
    <cellStyle name="Followed Hyperlink 17" xfId="10936" hidden="1" xr:uid="{00000000-0005-0000-0000-0000B7020000}"/>
    <cellStyle name="Followed Hyperlink 17" xfId="8049" hidden="1" xr:uid="{00000000-0005-0000-0000-0000B8020000}"/>
    <cellStyle name="Followed Hyperlink 17" xfId="11058" hidden="1" xr:uid="{00000000-0005-0000-0000-0000B9020000}"/>
    <cellStyle name="Followed Hyperlink 17" xfId="11087" hidden="1" xr:uid="{00000000-0005-0000-0000-0000BA020000}"/>
    <cellStyle name="Followed Hyperlink 17" xfId="11142" hidden="1" xr:uid="{00000000-0005-0000-0000-0000BB020000}"/>
    <cellStyle name="Followed Hyperlink 17" xfId="11283" hidden="1" xr:uid="{00000000-0005-0000-0000-0000A0020000}"/>
    <cellStyle name="Followed Hyperlink 17" xfId="11543" hidden="1" xr:uid="{00000000-0005-0000-0000-0000A4020000}"/>
    <cellStyle name="Followed Hyperlink 17" xfId="11667" hidden="1" xr:uid="{00000000-0005-0000-0000-0000A5020000}"/>
    <cellStyle name="Followed Hyperlink 17" xfId="11696" hidden="1" xr:uid="{00000000-0005-0000-0000-0000A6020000}"/>
    <cellStyle name="Followed Hyperlink 17" xfId="11751" hidden="1" xr:uid="{00000000-0005-0000-0000-0000A7020000}"/>
    <cellStyle name="Followed Hyperlink 17" xfId="11598" hidden="1" xr:uid="{00000000-0005-0000-0000-0000A8020000}"/>
    <cellStyle name="Followed Hyperlink 17" xfId="11888" hidden="1" xr:uid="{00000000-0005-0000-0000-0000A9020000}"/>
    <cellStyle name="Followed Hyperlink 17" xfId="11917" hidden="1" xr:uid="{00000000-0005-0000-0000-0000AA020000}"/>
    <cellStyle name="Followed Hyperlink 17" xfId="11972" hidden="1" xr:uid="{00000000-0005-0000-0000-0000AB020000}"/>
    <cellStyle name="Followed Hyperlink 17" xfId="11561" hidden="1" xr:uid="{00000000-0005-0000-0000-0000AC020000}"/>
    <cellStyle name="Followed Hyperlink 17" xfId="12104" hidden="1" xr:uid="{00000000-0005-0000-0000-0000AD020000}"/>
    <cellStyle name="Followed Hyperlink 17" xfId="12133" hidden="1" xr:uid="{00000000-0005-0000-0000-0000AE020000}"/>
    <cellStyle name="Followed Hyperlink 17" xfId="12188" hidden="1" xr:uid="{00000000-0005-0000-0000-0000AF020000}"/>
    <cellStyle name="Followed Hyperlink 17" xfId="8010" hidden="1" xr:uid="{00000000-0005-0000-0000-0000B0020000}"/>
    <cellStyle name="Followed Hyperlink 17" xfId="12345" hidden="1" xr:uid="{00000000-0005-0000-0000-0000B2020000}"/>
    <cellStyle name="Followed Hyperlink 17" xfId="7988" hidden="1" xr:uid="{00000000-0005-0000-0000-0000B4020000}"/>
    <cellStyle name="Followed Hyperlink 17" xfId="12556" hidden="1" xr:uid="{00000000-0005-0000-0000-0000B6020000}"/>
    <cellStyle name="Followed Hyperlink 17" xfId="12611" hidden="1" xr:uid="{00000000-0005-0000-0000-0000B7020000}"/>
    <cellStyle name="Followed Hyperlink 17" xfId="9727" hidden="1" xr:uid="{00000000-0005-0000-0000-0000B8020000}"/>
    <cellStyle name="Followed Hyperlink 17" xfId="12733" hidden="1" xr:uid="{00000000-0005-0000-0000-0000B9020000}"/>
    <cellStyle name="Followed Hyperlink 17" xfId="12762" hidden="1" xr:uid="{00000000-0005-0000-0000-0000BA020000}"/>
    <cellStyle name="Followed Hyperlink 17" xfId="12817" hidden="1" xr:uid="{00000000-0005-0000-0000-0000BB020000}"/>
    <cellStyle name="Followed Hyperlink 17" xfId="12957" hidden="1" xr:uid="{00000000-0005-0000-0000-0000A0020000}"/>
    <cellStyle name="Followed Hyperlink 17" xfId="12893" hidden="1" xr:uid="{00000000-0005-0000-0000-0000A1020000}"/>
    <cellStyle name="Followed Hyperlink 17" xfId="11436" hidden="1" xr:uid="{00000000-0005-0000-0000-0000A2020000}"/>
    <cellStyle name="Followed Hyperlink 17" xfId="12853" hidden="1" xr:uid="{00000000-0005-0000-0000-0000A3020000}"/>
    <cellStyle name="Followed Hyperlink 17" xfId="13217" hidden="1" xr:uid="{00000000-0005-0000-0000-0000A4020000}"/>
    <cellStyle name="Followed Hyperlink 17" xfId="4135" hidden="1" xr:uid="{00000000-0005-0000-0000-0000B5020000}"/>
    <cellStyle name="Followed Hyperlink 17" xfId="4164" hidden="1" xr:uid="{00000000-0005-0000-0000-0000B6020000}"/>
    <cellStyle name="Followed Hyperlink 17" xfId="22732" hidden="1" xr:uid="{00000000-0005-0000-0000-0000BB020000}"/>
    <cellStyle name="Followed Hyperlink 17" xfId="22865" hidden="1" xr:uid="{00000000-0005-0000-0000-0000A0020000}"/>
    <cellStyle name="Followed Hyperlink 17" xfId="42828" hidden="1" xr:uid="{00000000-0005-0000-0000-0000AF020000}"/>
    <cellStyle name="Followed Hyperlink 17" xfId="41714" hidden="1" xr:uid="{00000000-0005-0000-0000-0000B0020000}"/>
    <cellStyle name="Followed Hyperlink 17" xfId="8082" hidden="1" xr:uid="{00000000-0005-0000-0000-0000A2020000}"/>
    <cellStyle name="Followed Hyperlink 17" xfId="28728" hidden="1" xr:uid="{00000000-0005-0000-0000-0000A2020000}"/>
    <cellStyle name="Followed Hyperlink 17" xfId="28783" hidden="1" xr:uid="{00000000-0005-0000-0000-0000A3020000}"/>
    <cellStyle name="Followed Hyperlink 17" xfId="29012" hidden="1" xr:uid="{00000000-0005-0000-0000-0000A5020000}"/>
    <cellStyle name="Followed Hyperlink 17" xfId="29041" hidden="1" xr:uid="{00000000-0005-0000-0000-0000A6020000}"/>
    <cellStyle name="Followed Hyperlink 17" xfId="29096" hidden="1" xr:uid="{00000000-0005-0000-0000-0000A7020000}"/>
    <cellStyle name="Followed Hyperlink 17" xfId="29233" hidden="1" xr:uid="{00000000-0005-0000-0000-0000A9020000}"/>
    <cellStyle name="Followed Hyperlink 17" xfId="29262" hidden="1" xr:uid="{00000000-0005-0000-0000-0000AA020000}"/>
    <cellStyle name="Followed Hyperlink 17" xfId="29317" hidden="1" xr:uid="{00000000-0005-0000-0000-0000AB020000}"/>
    <cellStyle name="Followed Hyperlink 17" xfId="28906" hidden="1" xr:uid="{00000000-0005-0000-0000-0000AC020000}"/>
    <cellStyle name="Followed Hyperlink 17" xfId="29449" hidden="1" xr:uid="{00000000-0005-0000-0000-0000AD020000}"/>
    <cellStyle name="Followed Hyperlink 17" xfId="29478" hidden="1" xr:uid="{00000000-0005-0000-0000-0000AE020000}"/>
    <cellStyle name="Followed Hyperlink 17" xfId="29533" hidden="1" xr:uid="{00000000-0005-0000-0000-0000AF020000}"/>
    <cellStyle name="Followed Hyperlink 17" xfId="29661" hidden="1" xr:uid="{00000000-0005-0000-0000-0000B1020000}"/>
    <cellStyle name="Followed Hyperlink 17" xfId="29690" hidden="1" xr:uid="{00000000-0005-0000-0000-0000B2020000}"/>
    <cellStyle name="Followed Hyperlink 17" xfId="29745" hidden="1" xr:uid="{00000000-0005-0000-0000-0000B3020000}"/>
    <cellStyle name="Followed Hyperlink 17" xfId="27040" hidden="1" xr:uid="{00000000-0005-0000-0000-0000AA020000}"/>
    <cellStyle name="Followed Hyperlink 17" xfId="27095" hidden="1" xr:uid="{00000000-0005-0000-0000-0000AB020000}"/>
    <cellStyle name="Followed Hyperlink 17" xfId="26684" hidden="1" xr:uid="{00000000-0005-0000-0000-0000AC020000}"/>
    <cellStyle name="Followed Hyperlink 17" xfId="27256" hidden="1" xr:uid="{00000000-0005-0000-0000-0000AE020000}"/>
    <cellStyle name="Followed Hyperlink 17" xfId="27311" hidden="1" xr:uid="{00000000-0005-0000-0000-0000AF020000}"/>
    <cellStyle name="Followed Hyperlink 17" xfId="27468" hidden="1" xr:uid="{00000000-0005-0000-0000-0000B2020000}"/>
    <cellStyle name="Followed Hyperlink 17" xfId="27523" hidden="1" xr:uid="{00000000-0005-0000-0000-0000B3020000}"/>
    <cellStyle name="Followed Hyperlink 17" xfId="26164" hidden="1" xr:uid="{00000000-0005-0000-0000-0000B4020000}"/>
    <cellStyle name="Followed Hyperlink 17" xfId="27650" hidden="1" xr:uid="{00000000-0005-0000-0000-0000B5020000}"/>
    <cellStyle name="Followed Hyperlink 17" xfId="26561" hidden="1" xr:uid="{00000000-0005-0000-0000-0000A3020000}"/>
    <cellStyle name="Followed Hyperlink 17" xfId="26666" hidden="1" xr:uid="{00000000-0005-0000-0000-0000A4020000}"/>
    <cellStyle name="Followed Hyperlink 17" xfId="26790" hidden="1" xr:uid="{00000000-0005-0000-0000-0000A5020000}"/>
    <cellStyle name="Followed Hyperlink 17" xfId="26819" hidden="1" xr:uid="{00000000-0005-0000-0000-0000A6020000}"/>
    <cellStyle name="Followed Hyperlink 17" xfId="26874" hidden="1" xr:uid="{00000000-0005-0000-0000-0000A7020000}"/>
    <cellStyle name="Followed Hyperlink 17" xfId="26721" hidden="1" xr:uid="{00000000-0005-0000-0000-0000A8020000}"/>
    <cellStyle name="Followed Hyperlink 17" xfId="26477" hidden="1" xr:uid="{00000000-0005-0000-0000-0000A1020000}"/>
    <cellStyle name="Followed Hyperlink 17" xfId="25736" hidden="1" xr:uid="{00000000-0005-0000-0000-0000B9020000}"/>
    <cellStyle name="Followed Hyperlink 17" xfId="25765" hidden="1" xr:uid="{00000000-0005-0000-0000-0000BA020000}"/>
    <cellStyle name="Followed Hyperlink 17" xfId="22914" hidden="1" xr:uid="{00000000-0005-0000-0000-0000B8020000}"/>
    <cellStyle name="Followed Hyperlink 17" xfId="26506" hidden="1" xr:uid="{00000000-0005-0000-0000-0000A2020000}"/>
    <cellStyle name="Followed Hyperlink 17" xfId="27227" hidden="1" xr:uid="{00000000-0005-0000-0000-0000AD020000}"/>
    <cellStyle name="Followed Hyperlink 17" xfId="28943" hidden="1" xr:uid="{00000000-0005-0000-0000-0000A8020000}"/>
    <cellStyle name="Followed Hyperlink 17" xfId="32872" hidden="1" xr:uid="{00000000-0005-0000-0000-0000AF020000}"/>
    <cellStyle name="Followed Hyperlink 17" xfId="31778" hidden="1" xr:uid="{00000000-0005-0000-0000-0000BA020000}"/>
    <cellStyle name="Followed Hyperlink 17" xfId="30904" hidden="1" xr:uid="{00000000-0005-0000-0000-0000A9020000}"/>
    <cellStyle name="Followed Hyperlink 17" xfId="36113" hidden="1" xr:uid="{00000000-0005-0000-0000-0000AE020000}"/>
    <cellStyle name="Followed Hyperlink 17" xfId="37475" hidden="1" xr:uid="{00000000-0005-0000-0000-0000A9020000}"/>
    <cellStyle name="Followed Hyperlink 17" xfId="36380" hidden="1" xr:uid="{00000000-0005-0000-0000-0000B3020000}"/>
    <cellStyle name="Followed Hyperlink 17" xfId="35232" hidden="1" xr:uid="{00000000-0005-0000-0000-0000A1020000}"/>
    <cellStyle name="Followed Hyperlink 17" xfId="33900" hidden="1" xr:uid="{00000000-0005-0000-0000-0000AC020000}"/>
    <cellStyle name="Followed Hyperlink 17" xfId="16431" hidden="1" xr:uid="{00000000-0005-0000-0000-0000B8020000}"/>
    <cellStyle name="Followed Hyperlink 17" xfId="18418" hidden="1" xr:uid="{00000000-0005-0000-0000-0000A7020000}"/>
    <cellStyle name="Followed Hyperlink 17" xfId="17346" hidden="1" xr:uid="{00000000-0005-0000-0000-0000B2020000}"/>
    <cellStyle name="Followed Hyperlink 17" xfId="38349" hidden="1" xr:uid="{00000000-0005-0000-0000-0000BA020000}"/>
    <cellStyle name="Followed Hyperlink 17" xfId="28413" hidden="1" xr:uid="{00000000-0005-0000-0000-0000B0020000}"/>
    <cellStyle name="Followed Hyperlink 17" xfId="31543" hidden="1" xr:uid="{00000000-0005-0000-0000-0000B5020000}"/>
    <cellStyle name="Followed Hyperlink 17" xfId="31572" hidden="1" xr:uid="{00000000-0005-0000-0000-0000B6020000}"/>
    <cellStyle name="Followed Hyperlink 17" xfId="31627" hidden="1" xr:uid="{00000000-0005-0000-0000-0000B7020000}"/>
    <cellStyle name="Followed Hyperlink 17" xfId="31749" hidden="1" xr:uid="{00000000-0005-0000-0000-0000B9020000}"/>
    <cellStyle name="Followed Hyperlink 17" xfId="31833" hidden="1" xr:uid="{00000000-0005-0000-0000-0000BB020000}"/>
    <cellStyle name="Followed Hyperlink 17" xfId="31971" hidden="1" xr:uid="{00000000-0005-0000-0000-0000A0020000}"/>
    <cellStyle name="Followed Hyperlink 17" xfId="31909" hidden="1" xr:uid="{00000000-0005-0000-0000-0000A1020000}"/>
    <cellStyle name="Followed Hyperlink 17" xfId="30451" hidden="1" xr:uid="{00000000-0005-0000-0000-0000A2020000}"/>
    <cellStyle name="Followed Hyperlink 17" xfId="32227" hidden="1" xr:uid="{00000000-0005-0000-0000-0000A4020000}"/>
    <cellStyle name="Followed Hyperlink 17" xfId="32351" hidden="1" xr:uid="{00000000-0005-0000-0000-0000A5020000}"/>
    <cellStyle name="Followed Hyperlink 17" xfId="32435" hidden="1" xr:uid="{00000000-0005-0000-0000-0000A7020000}"/>
    <cellStyle name="Followed Hyperlink 17" xfId="32282" hidden="1" xr:uid="{00000000-0005-0000-0000-0000A8020000}"/>
    <cellStyle name="Followed Hyperlink 17" xfId="32572" hidden="1" xr:uid="{00000000-0005-0000-0000-0000A9020000}"/>
    <cellStyle name="Followed Hyperlink 17" xfId="32601" hidden="1" xr:uid="{00000000-0005-0000-0000-0000AA020000}"/>
    <cellStyle name="Followed Hyperlink 17" xfId="32656" hidden="1" xr:uid="{00000000-0005-0000-0000-0000AB020000}"/>
    <cellStyle name="Followed Hyperlink 17" xfId="32788" hidden="1" xr:uid="{00000000-0005-0000-0000-0000AD020000}"/>
    <cellStyle name="Followed Hyperlink 17" xfId="32817" hidden="1" xr:uid="{00000000-0005-0000-0000-0000AE020000}"/>
    <cellStyle name="Followed Hyperlink 17" xfId="33000" hidden="1" xr:uid="{00000000-0005-0000-0000-0000B1020000}"/>
    <cellStyle name="Followed Hyperlink 17" xfId="27679" hidden="1" xr:uid="{00000000-0005-0000-0000-0000B6020000}"/>
    <cellStyle name="Followed Hyperlink 17" xfId="27734" hidden="1" xr:uid="{00000000-0005-0000-0000-0000B7020000}"/>
    <cellStyle name="Followed Hyperlink 17" xfId="26148" hidden="1" xr:uid="{00000000-0005-0000-0000-0000B8020000}"/>
    <cellStyle name="Followed Hyperlink 17" xfId="27856" hidden="1" xr:uid="{00000000-0005-0000-0000-0000B9020000}"/>
    <cellStyle name="Followed Hyperlink 17" xfId="27885" hidden="1" xr:uid="{00000000-0005-0000-0000-0000BA020000}"/>
    <cellStyle name="Followed Hyperlink 17" xfId="27940" hidden="1" xr:uid="{00000000-0005-0000-0000-0000BB020000}"/>
    <cellStyle name="Followed Hyperlink 17" xfId="28566" hidden="1" xr:uid="{00000000-0005-0000-0000-0000A0020000}"/>
    <cellStyle name="Followed Hyperlink 17" xfId="30683" hidden="1" xr:uid="{00000000-0005-0000-0000-0000A5020000}"/>
    <cellStyle name="Followed Hyperlink 17" xfId="30767" hidden="1" xr:uid="{00000000-0005-0000-0000-0000A7020000}"/>
    <cellStyle name="Followed Hyperlink 17" xfId="30933" hidden="1" xr:uid="{00000000-0005-0000-0000-0000AA020000}"/>
    <cellStyle name="Followed Hyperlink 17" xfId="30988" hidden="1" xr:uid="{00000000-0005-0000-0000-0000AB020000}"/>
    <cellStyle name="Followed Hyperlink 17" xfId="30577" hidden="1" xr:uid="{00000000-0005-0000-0000-0000AC020000}"/>
    <cellStyle name="Followed Hyperlink 17" xfId="31120" hidden="1" xr:uid="{00000000-0005-0000-0000-0000AD020000}"/>
    <cellStyle name="Followed Hyperlink 17" xfId="31149" hidden="1" xr:uid="{00000000-0005-0000-0000-0000AE020000}"/>
    <cellStyle name="Followed Hyperlink 17" xfId="28309" hidden="1" xr:uid="{00000000-0005-0000-0000-0000B0020000}"/>
    <cellStyle name="Followed Hyperlink 17" xfId="31332" hidden="1" xr:uid="{00000000-0005-0000-0000-0000B1020000}"/>
    <cellStyle name="Followed Hyperlink 17" xfId="31361" hidden="1" xr:uid="{00000000-0005-0000-0000-0000B2020000}"/>
    <cellStyle name="Followed Hyperlink 17" xfId="31416" hidden="1" xr:uid="{00000000-0005-0000-0000-0000B3020000}"/>
    <cellStyle name="Followed Hyperlink 17" xfId="26075" hidden="1" xr:uid="{00000000-0005-0000-0000-0000B4020000}"/>
    <cellStyle name="Followed Hyperlink 17" xfId="30162" hidden="1" xr:uid="{00000000-0005-0000-0000-0000BB020000}"/>
    <cellStyle name="Followed Hyperlink 17" xfId="30301" hidden="1" xr:uid="{00000000-0005-0000-0000-0000A0020000}"/>
    <cellStyle name="Followed Hyperlink 17" xfId="30238" hidden="1" xr:uid="{00000000-0005-0000-0000-0000A1020000}"/>
    <cellStyle name="Followed Hyperlink 17" xfId="26135" hidden="1" xr:uid="{00000000-0005-0000-0000-0000A2020000}"/>
    <cellStyle name="Followed Hyperlink 17" xfId="30198" hidden="1" xr:uid="{00000000-0005-0000-0000-0000A3020000}"/>
    <cellStyle name="Followed Hyperlink 17" xfId="30559" hidden="1" xr:uid="{00000000-0005-0000-0000-0000A4020000}"/>
    <cellStyle name="Followed Hyperlink 17" xfId="29956" hidden="1" xr:uid="{00000000-0005-0000-0000-0000B7020000}"/>
    <cellStyle name="Followed Hyperlink 17" xfId="30078" hidden="1" xr:uid="{00000000-0005-0000-0000-0000B9020000}"/>
    <cellStyle name="Followed Hyperlink 17" xfId="30107" hidden="1" xr:uid="{00000000-0005-0000-0000-0000BA020000}"/>
    <cellStyle name="Followed Hyperlink 17" xfId="38586" hidden="1" xr:uid="{00000000-0005-0000-0000-0000B8020000}"/>
    <cellStyle name="Followed Hyperlink 17" xfId="40371" hidden="1" xr:uid="{00000000-0005-0000-0000-0000A6020000}"/>
    <cellStyle name="Followed Hyperlink 17" xfId="42773" hidden="1" xr:uid="{00000000-0005-0000-0000-0000AE020000}"/>
    <cellStyle name="Followed Hyperlink 18" xfId="16617" hidden="1" xr:uid="{00000000-0005-0000-0000-0000C2020000}"/>
    <cellStyle name="Followed Hyperlink 18" xfId="16715" hidden="1" xr:uid="{00000000-0005-0000-0000-0000C3020000}"/>
    <cellStyle name="Followed Hyperlink 18" xfId="16520" hidden="1" xr:uid="{00000000-0005-0000-0000-0000C4020000}"/>
    <cellStyle name="Followed Hyperlink 18" xfId="16841" hidden="1" xr:uid="{00000000-0005-0000-0000-0000C5020000}"/>
    <cellStyle name="Followed Hyperlink 18" xfId="16838" hidden="1" xr:uid="{00000000-0005-0000-0000-0000C6020000}"/>
    <cellStyle name="Followed Hyperlink 18" xfId="16936" hidden="1" xr:uid="{00000000-0005-0000-0000-0000C7020000}"/>
    <cellStyle name="Followed Hyperlink 18" xfId="16489" hidden="1" xr:uid="{00000000-0005-0000-0000-0000C8020000}"/>
    <cellStyle name="Followed Hyperlink 18" xfId="17057" hidden="1" xr:uid="{00000000-0005-0000-0000-0000C9020000}"/>
    <cellStyle name="Followed Hyperlink 18" xfId="17054" hidden="1" xr:uid="{00000000-0005-0000-0000-0000CA020000}"/>
    <cellStyle name="Followed Hyperlink 18" xfId="17152" hidden="1" xr:uid="{00000000-0005-0000-0000-0000CB020000}"/>
    <cellStyle name="Followed Hyperlink 18" xfId="17040" hidden="1" xr:uid="{00000000-0005-0000-0000-0000CC020000}"/>
    <cellStyle name="Followed Hyperlink 18" xfId="17364" hidden="1" xr:uid="{00000000-0005-0000-0000-0000CF020000}"/>
    <cellStyle name="Followed Hyperlink 18" xfId="17480" hidden="1" xr:uid="{00000000-0005-0000-0000-0000D1020000}"/>
    <cellStyle name="Followed Hyperlink 18" xfId="12960" hidden="1" xr:uid="{00000000-0005-0000-0000-0000D4020000}"/>
    <cellStyle name="Followed Hyperlink 18" xfId="17686" hidden="1" xr:uid="{00000000-0005-0000-0000-0000D5020000}"/>
    <cellStyle name="Followed Hyperlink 18" xfId="17683" hidden="1" xr:uid="{00000000-0005-0000-0000-0000D6020000}"/>
    <cellStyle name="Followed Hyperlink 18" xfId="17951" hidden="1" xr:uid="{00000000-0005-0000-0000-0000BC020000}"/>
    <cellStyle name="Followed Hyperlink 18" xfId="14655" hidden="1" xr:uid="{00000000-0005-0000-0000-0000BD020000}"/>
    <cellStyle name="Followed Hyperlink 18" xfId="13072" hidden="1" xr:uid="{00000000-0005-0000-0000-0000BE020000}"/>
    <cellStyle name="Followed Hyperlink 18" xfId="13098" hidden="1" xr:uid="{00000000-0005-0000-0000-0000BF020000}"/>
    <cellStyle name="Followed Hyperlink 18" xfId="18286" hidden="1" xr:uid="{00000000-0005-0000-0000-0000C1020000}"/>
    <cellStyle name="Followed Hyperlink 18" xfId="18283" hidden="1" xr:uid="{00000000-0005-0000-0000-0000C2020000}"/>
    <cellStyle name="Followed Hyperlink 18" xfId="18381" hidden="1" xr:uid="{00000000-0005-0000-0000-0000C3020000}"/>
    <cellStyle name="Followed Hyperlink 18" xfId="18186" hidden="1" xr:uid="{00000000-0005-0000-0000-0000C4020000}"/>
    <cellStyle name="Followed Hyperlink 18" xfId="18507" hidden="1" xr:uid="{00000000-0005-0000-0000-0000C5020000}"/>
    <cellStyle name="Followed Hyperlink 18" xfId="18504" hidden="1" xr:uid="{00000000-0005-0000-0000-0000C6020000}"/>
    <cellStyle name="Followed Hyperlink 18" xfId="18155" hidden="1" xr:uid="{00000000-0005-0000-0000-0000C8020000}"/>
    <cellStyle name="Followed Hyperlink 18" xfId="18723" hidden="1" xr:uid="{00000000-0005-0000-0000-0000C9020000}"/>
    <cellStyle name="Followed Hyperlink 18" xfId="18720" hidden="1" xr:uid="{00000000-0005-0000-0000-0000CA020000}"/>
    <cellStyle name="Followed Hyperlink 18" xfId="17269" hidden="1" xr:uid="{00000000-0005-0000-0000-0000CD020000}"/>
    <cellStyle name="Followed Hyperlink 18" xfId="14861" hidden="1" xr:uid="{00000000-0005-0000-0000-0000C4020000}"/>
    <cellStyle name="Followed Hyperlink 18" xfId="44640" hidden="1" xr:uid="{00000000-0005-0000-0000-0000CA020000}"/>
    <cellStyle name="Followed Hyperlink 18" xfId="1147" hidden="1" xr:uid="{00000000-0005-0000-0000-0000C5020000}"/>
    <cellStyle name="Followed Hyperlink 18" xfId="28948" hidden="1" xr:uid="{00000000-0005-0000-0000-0000D0020000}"/>
    <cellStyle name="Followed Hyperlink 18" xfId="27179" hidden="1" xr:uid="{00000000-0005-0000-0000-0000C9020000}"/>
    <cellStyle name="Followed Hyperlink 18" xfId="39212" hidden="1" xr:uid="{00000000-0005-0000-0000-0000C9020000}"/>
    <cellStyle name="Followed Hyperlink 18" xfId="36245" hidden="1" xr:uid="{00000000-0005-0000-0000-0000CE020000}"/>
    <cellStyle name="Followed Hyperlink 18" xfId="36343" hidden="1" xr:uid="{00000000-0005-0000-0000-0000CF020000}"/>
    <cellStyle name="Followed Hyperlink 18" xfId="35583" hidden="1" xr:uid="{00000000-0005-0000-0000-0000D0020000}"/>
    <cellStyle name="Followed Hyperlink 18" xfId="36459" hidden="1" xr:uid="{00000000-0005-0000-0000-0000D1020000}"/>
    <cellStyle name="Followed Hyperlink 18" xfId="33369" hidden="1" xr:uid="{00000000-0005-0000-0000-0000D5020000}"/>
    <cellStyle name="Followed Hyperlink 18" xfId="31379" hidden="1" xr:uid="{00000000-0005-0000-0000-0000CF020000}"/>
    <cellStyle name="Followed Hyperlink 18" xfId="30619" hidden="1" xr:uid="{00000000-0005-0000-0000-0000D0020000}"/>
    <cellStyle name="Followed Hyperlink 18" xfId="31495" hidden="1" xr:uid="{00000000-0005-0000-0000-0000D1020000}"/>
    <cellStyle name="Followed Hyperlink 18" xfId="31590" hidden="1" xr:uid="{00000000-0005-0000-0000-0000D3020000}"/>
    <cellStyle name="Followed Hyperlink 18" xfId="28552" hidden="1" xr:uid="{00000000-0005-0000-0000-0000D4020000}"/>
    <cellStyle name="Followed Hyperlink 18" xfId="31701" hidden="1" xr:uid="{00000000-0005-0000-0000-0000D5020000}"/>
    <cellStyle name="Followed Hyperlink 18" xfId="31698" hidden="1" xr:uid="{00000000-0005-0000-0000-0000D6020000}"/>
    <cellStyle name="Followed Hyperlink 18" xfId="31796" hidden="1" xr:uid="{00000000-0005-0000-0000-0000D7020000}"/>
    <cellStyle name="Followed Hyperlink 18" xfId="30338" hidden="1" xr:uid="{00000000-0005-0000-0000-0000BE020000}"/>
    <cellStyle name="Followed Hyperlink 18" xfId="31884" hidden="1" xr:uid="{00000000-0005-0000-0000-0000BF020000}"/>
    <cellStyle name="Followed Hyperlink 18" xfId="32303" hidden="1" xr:uid="{00000000-0005-0000-0000-0000C1020000}"/>
    <cellStyle name="Followed Hyperlink 18" xfId="32300" hidden="1" xr:uid="{00000000-0005-0000-0000-0000C2020000}"/>
    <cellStyle name="Followed Hyperlink 18" xfId="32398" hidden="1" xr:uid="{00000000-0005-0000-0000-0000C3020000}"/>
    <cellStyle name="Followed Hyperlink 18" xfId="32203" hidden="1" xr:uid="{00000000-0005-0000-0000-0000C4020000}"/>
    <cellStyle name="Followed Hyperlink 18" xfId="32524" hidden="1" xr:uid="{00000000-0005-0000-0000-0000C5020000}"/>
    <cellStyle name="Followed Hyperlink 18" xfId="32619" hidden="1" xr:uid="{00000000-0005-0000-0000-0000C7020000}"/>
    <cellStyle name="Followed Hyperlink 18" xfId="32740" hidden="1" xr:uid="{00000000-0005-0000-0000-0000C9020000}"/>
    <cellStyle name="Followed Hyperlink 18" xfId="32737" hidden="1" xr:uid="{00000000-0005-0000-0000-0000CA020000}"/>
    <cellStyle name="Followed Hyperlink 18" xfId="32835" hidden="1" xr:uid="{00000000-0005-0000-0000-0000CB020000}"/>
    <cellStyle name="Followed Hyperlink 18" xfId="32723" hidden="1" xr:uid="{00000000-0005-0000-0000-0000CC020000}"/>
    <cellStyle name="Followed Hyperlink 18" xfId="30213" hidden="1" xr:uid="{00000000-0005-0000-0000-0000BF020000}"/>
    <cellStyle name="Followed Hyperlink 18" xfId="30560" hidden="1" xr:uid="{00000000-0005-0000-0000-0000C0020000}"/>
    <cellStyle name="Followed Hyperlink 18" xfId="30635" hidden="1" xr:uid="{00000000-0005-0000-0000-0000C1020000}"/>
    <cellStyle name="Followed Hyperlink 18" xfId="30632" hidden="1" xr:uid="{00000000-0005-0000-0000-0000C2020000}"/>
    <cellStyle name="Followed Hyperlink 18" xfId="36033" hidden="1" xr:uid="{00000000-0005-0000-0000-0000CA020000}"/>
    <cellStyle name="Followed Hyperlink 18" xfId="42696" hidden="1" xr:uid="{00000000-0005-0000-0000-0000C9020000}"/>
    <cellStyle name="Followed Hyperlink 18" xfId="37738" hidden="1" xr:uid="{00000000-0005-0000-0000-0000CB020000}"/>
    <cellStyle name="Followed Hyperlink 18" xfId="37855" hidden="1" xr:uid="{00000000-0005-0000-0000-0000CD020000}"/>
    <cellStyle name="Followed Hyperlink 18" xfId="37950" hidden="1" xr:uid="{00000000-0005-0000-0000-0000CF020000}"/>
    <cellStyle name="Followed Hyperlink 18" xfId="37190" hidden="1" xr:uid="{00000000-0005-0000-0000-0000D0020000}"/>
    <cellStyle name="Followed Hyperlink 18" xfId="33641" hidden="1" xr:uid="{00000000-0005-0000-0000-0000D4020000}"/>
    <cellStyle name="Followed Hyperlink 18" xfId="38272" hidden="1" xr:uid="{00000000-0005-0000-0000-0000D5020000}"/>
    <cellStyle name="Followed Hyperlink 18" xfId="38269" hidden="1" xr:uid="{00000000-0005-0000-0000-0000D6020000}"/>
    <cellStyle name="Followed Hyperlink 18" xfId="38367" hidden="1" xr:uid="{00000000-0005-0000-0000-0000D7020000}"/>
    <cellStyle name="Followed Hyperlink 18" xfId="32100" hidden="1" xr:uid="{00000000-0005-0000-0000-0000BC020000}"/>
    <cellStyle name="Followed Hyperlink 18" xfId="35376" hidden="1" xr:uid="{00000000-0005-0000-0000-0000BD020000}"/>
    <cellStyle name="Followed Hyperlink 18" xfId="36959" hidden="1" xr:uid="{00000000-0005-0000-0000-0000BE020000}"/>
    <cellStyle name="Followed Hyperlink 18" xfId="38455" hidden="1" xr:uid="{00000000-0005-0000-0000-0000BF020000}"/>
    <cellStyle name="Followed Hyperlink 18" xfId="38775" hidden="1" xr:uid="{00000000-0005-0000-0000-0000C1020000}"/>
    <cellStyle name="Followed Hyperlink 18" xfId="38772" hidden="1" xr:uid="{00000000-0005-0000-0000-0000C2020000}"/>
    <cellStyle name="Followed Hyperlink 18" xfId="38675" hidden="1" xr:uid="{00000000-0005-0000-0000-0000C4020000}"/>
    <cellStyle name="Followed Hyperlink 18" xfId="38996" hidden="1" xr:uid="{00000000-0005-0000-0000-0000C5020000}"/>
    <cellStyle name="Followed Hyperlink 18" xfId="38993" hidden="1" xr:uid="{00000000-0005-0000-0000-0000C6020000}"/>
    <cellStyle name="Followed Hyperlink 18" xfId="39091" hidden="1" xr:uid="{00000000-0005-0000-0000-0000C7020000}"/>
    <cellStyle name="Followed Hyperlink 18" xfId="38644" hidden="1" xr:uid="{00000000-0005-0000-0000-0000C8020000}"/>
    <cellStyle name="Followed Hyperlink 18" xfId="39307" hidden="1" xr:uid="{00000000-0005-0000-0000-0000CB020000}"/>
    <cellStyle name="Followed Hyperlink 18" xfId="39195" hidden="1" xr:uid="{00000000-0005-0000-0000-0000CC020000}"/>
    <cellStyle name="Followed Hyperlink 18" xfId="39424" hidden="1" xr:uid="{00000000-0005-0000-0000-0000CD020000}"/>
    <cellStyle name="Followed Hyperlink 18" xfId="39421" hidden="1" xr:uid="{00000000-0005-0000-0000-0000CE020000}"/>
    <cellStyle name="Followed Hyperlink 18" xfId="39519" hidden="1" xr:uid="{00000000-0005-0000-0000-0000CF020000}"/>
    <cellStyle name="Followed Hyperlink 18" xfId="39635" hidden="1" xr:uid="{00000000-0005-0000-0000-0000D1020000}"/>
    <cellStyle name="Followed Hyperlink 18" xfId="39632" hidden="1" xr:uid="{00000000-0005-0000-0000-0000D2020000}"/>
    <cellStyle name="Followed Hyperlink 18" xfId="39730" hidden="1" xr:uid="{00000000-0005-0000-0000-0000D3020000}"/>
    <cellStyle name="Followed Hyperlink 18" xfId="39841" hidden="1" xr:uid="{00000000-0005-0000-0000-0000D5020000}"/>
    <cellStyle name="Followed Hyperlink 18" xfId="39838" hidden="1" xr:uid="{00000000-0005-0000-0000-0000D6020000}"/>
    <cellStyle name="Followed Hyperlink 18" xfId="39936" hidden="1" xr:uid="{00000000-0005-0000-0000-0000D7020000}"/>
    <cellStyle name="Followed Hyperlink 18" xfId="33759" hidden="1" xr:uid="{00000000-0005-0000-0000-0000BC020000}"/>
    <cellStyle name="Followed Hyperlink 18" xfId="36995" hidden="1" xr:uid="{00000000-0005-0000-0000-0000BD020000}"/>
    <cellStyle name="Followed Hyperlink 18" xfId="38556" hidden="1" xr:uid="{00000000-0005-0000-0000-0000BE020000}"/>
    <cellStyle name="Followed Hyperlink 18" xfId="40219" hidden="1" xr:uid="{00000000-0005-0000-0000-0000C0020000}"/>
    <cellStyle name="Followed Hyperlink 18" xfId="40291" hidden="1" xr:uid="{00000000-0005-0000-0000-0000C2020000}"/>
    <cellStyle name="Followed Hyperlink 18" xfId="40389" hidden="1" xr:uid="{00000000-0005-0000-0000-0000C3020000}"/>
    <cellStyle name="Followed Hyperlink 18" xfId="40515" hidden="1" xr:uid="{00000000-0005-0000-0000-0000C5020000}"/>
    <cellStyle name="Followed Hyperlink 18" xfId="40512" hidden="1" xr:uid="{00000000-0005-0000-0000-0000C6020000}"/>
    <cellStyle name="Followed Hyperlink 18" xfId="40610" hidden="1" xr:uid="{00000000-0005-0000-0000-0000C7020000}"/>
    <cellStyle name="Followed Hyperlink 18" xfId="40163" hidden="1" xr:uid="{00000000-0005-0000-0000-0000C8020000}"/>
    <cellStyle name="Followed Hyperlink 18" xfId="40728" hidden="1" xr:uid="{00000000-0005-0000-0000-0000CA020000}"/>
    <cellStyle name="Followed Hyperlink 18" xfId="40714" hidden="1" xr:uid="{00000000-0005-0000-0000-0000CC020000}"/>
    <cellStyle name="Followed Hyperlink 18" xfId="40943" hidden="1" xr:uid="{00000000-0005-0000-0000-0000CD020000}"/>
    <cellStyle name="Followed Hyperlink 18" xfId="40940" hidden="1" xr:uid="{00000000-0005-0000-0000-0000CE020000}"/>
    <cellStyle name="Followed Hyperlink 18" xfId="41038" hidden="1" xr:uid="{00000000-0005-0000-0000-0000CF020000}"/>
    <cellStyle name="Followed Hyperlink 18" xfId="40278" hidden="1" xr:uid="{00000000-0005-0000-0000-0000D0020000}"/>
    <cellStyle name="Followed Hyperlink 18" xfId="41249" hidden="1" xr:uid="{00000000-0005-0000-0000-0000D3020000}"/>
    <cellStyle name="Followed Hyperlink 18" xfId="38161" hidden="1" xr:uid="{00000000-0005-0000-0000-0000D3020000}"/>
    <cellStyle name="Followed Hyperlink 18" xfId="27058" hidden="1" xr:uid="{00000000-0005-0000-0000-0000C7020000}"/>
    <cellStyle name="Followed Hyperlink 18" xfId="25366" hidden="1" xr:uid="{00000000-0005-0000-0000-0000CF020000}"/>
    <cellStyle name="Followed Hyperlink 18" xfId="23537" hidden="1" xr:uid="{00000000-0005-0000-0000-0000CA020000}"/>
    <cellStyle name="Followed Hyperlink 18" xfId="21755" hidden="1" xr:uid="{00000000-0005-0000-0000-0000C5020000}"/>
    <cellStyle name="Followed Hyperlink 18" xfId="19852" hidden="1" xr:uid="{00000000-0005-0000-0000-0000C0020000}"/>
    <cellStyle name="Followed Hyperlink 18" xfId="17781" hidden="1" xr:uid="{00000000-0005-0000-0000-0000D7020000}"/>
    <cellStyle name="Followed Hyperlink 18" xfId="15818" hidden="1" xr:uid="{00000000-0005-0000-0000-0000D2020000}"/>
    <cellStyle name="Followed Hyperlink 18" xfId="38759" hidden="1" xr:uid="{00000000-0005-0000-0000-0000D0020000}"/>
    <cellStyle name="Followed Hyperlink 18" xfId="36456" hidden="1" xr:uid="{00000000-0005-0000-0000-0000D2020000}"/>
    <cellStyle name="Followed Hyperlink 18" xfId="36554" hidden="1" xr:uid="{00000000-0005-0000-0000-0000D3020000}"/>
    <cellStyle name="Followed Hyperlink 18" xfId="31974" hidden="1" xr:uid="{00000000-0005-0000-0000-0000D4020000}"/>
    <cellStyle name="Followed Hyperlink 18" xfId="36665" hidden="1" xr:uid="{00000000-0005-0000-0000-0000D5020000}"/>
    <cellStyle name="Followed Hyperlink 18" xfId="33726" hidden="1" xr:uid="{00000000-0005-0000-0000-0000BD020000}"/>
    <cellStyle name="Followed Hyperlink 18" xfId="35324" hidden="1" xr:uid="{00000000-0005-0000-0000-0000BE020000}"/>
    <cellStyle name="Followed Hyperlink 18" xfId="36848" hidden="1" xr:uid="{00000000-0005-0000-0000-0000BF020000}"/>
    <cellStyle name="Followed Hyperlink 18" xfId="37131" hidden="1" xr:uid="{00000000-0005-0000-0000-0000C0020000}"/>
    <cellStyle name="Followed Hyperlink 18" xfId="37203" hidden="1" xr:uid="{00000000-0005-0000-0000-0000C2020000}"/>
    <cellStyle name="Followed Hyperlink 18" xfId="37301" hidden="1" xr:uid="{00000000-0005-0000-0000-0000C3020000}"/>
    <cellStyle name="Followed Hyperlink 18" xfId="37106" hidden="1" xr:uid="{00000000-0005-0000-0000-0000C4020000}"/>
    <cellStyle name="Followed Hyperlink 18" xfId="37424" hidden="1" xr:uid="{00000000-0005-0000-0000-0000C6020000}"/>
    <cellStyle name="Followed Hyperlink 18" xfId="37522" hidden="1" xr:uid="{00000000-0005-0000-0000-0000C7020000}"/>
    <cellStyle name="Followed Hyperlink 18" xfId="37075" hidden="1" xr:uid="{00000000-0005-0000-0000-0000C8020000}"/>
    <cellStyle name="Followed Hyperlink 18" xfId="37643" hidden="1" xr:uid="{00000000-0005-0000-0000-0000C9020000}"/>
    <cellStyle name="Followed Hyperlink 18" xfId="37640" hidden="1" xr:uid="{00000000-0005-0000-0000-0000CA020000}"/>
    <cellStyle name="Followed Hyperlink 18" xfId="21263" hidden="1" xr:uid="{00000000-0005-0000-0000-0000D4020000}"/>
    <cellStyle name="Followed Hyperlink 18" xfId="25688" hidden="1" xr:uid="{00000000-0005-0000-0000-0000D5020000}"/>
    <cellStyle name="Followed Hyperlink 18" xfId="25783" hidden="1" xr:uid="{00000000-0005-0000-0000-0000D7020000}"/>
    <cellStyle name="Followed Hyperlink 18" xfId="40826" hidden="1" xr:uid="{00000000-0005-0000-0000-0000CB020000}"/>
    <cellStyle name="Followed Hyperlink 18" xfId="28271" hidden="1" xr:uid="{00000000-0005-0000-0000-0000BD020000}"/>
    <cellStyle name="Followed Hyperlink 18" xfId="43003" hidden="1" xr:uid="{00000000-0005-0000-0000-0000CF020000}"/>
    <cellStyle name="Followed Hyperlink 18" xfId="43119" hidden="1" xr:uid="{00000000-0005-0000-0000-0000D1020000}"/>
    <cellStyle name="Followed Hyperlink 18" xfId="43214" hidden="1" xr:uid="{00000000-0005-0000-0000-0000D3020000}"/>
    <cellStyle name="Followed Hyperlink 18" xfId="41921" hidden="1" xr:uid="{00000000-0005-0000-0000-0000D4020000}"/>
    <cellStyle name="Followed Hyperlink 18" xfId="43322" hidden="1" xr:uid="{00000000-0005-0000-0000-0000D6020000}"/>
    <cellStyle name="Followed Hyperlink 18" xfId="43893" hidden="1" xr:uid="{00000000-0005-0000-0000-0000BD020000}"/>
    <cellStyle name="Followed Hyperlink 18" xfId="43890" hidden="1" xr:uid="{00000000-0005-0000-0000-0000BE020000}"/>
    <cellStyle name="Followed Hyperlink 18" xfId="43988" hidden="1" xr:uid="{00000000-0005-0000-0000-0000BF020000}"/>
    <cellStyle name="Followed Hyperlink 18" xfId="44131" hidden="1" xr:uid="{00000000-0005-0000-0000-0000C0020000}"/>
    <cellStyle name="Followed Hyperlink 18" xfId="41154" hidden="1" xr:uid="{00000000-0005-0000-0000-0000D1020000}"/>
    <cellStyle name="Followed Hyperlink 18" xfId="37427" hidden="1" xr:uid="{00000000-0005-0000-0000-0000C5020000}"/>
    <cellStyle name="Followed Hyperlink 18" xfId="32949" hidden="1" xr:uid="{00000000-0005-0000-0000-0000CE020000}"/>
    <cellStyle name="Followed Hyperlink 18" xfId="33047" hidden="1" xr:uid="{00000000-0005-0000-0000-0000CF020000}"/>
    <cellStyle name="Followed Hyperlink 18" xfId="33160" hidden="1" xr:uid="{00000000-0005-0000-0000-0000D2020000}"/>
    <cellStyle name="Followed Hyperlink 18" xfId="33258" hidden="1" xr:uid="{00000000-0005-0000-0000-0000D3020000}"/>
    <cellStyle name="Followed Hyperlink 18" xfId="28558" hidden="1" xr:uid="{00000000-0005-0000-0000-0000D4020000}"/>
    <cellStyle name="Followed Hyperlink 18" xfId="33366" hidden="1" xr:uid="{00000000-0005-0000-0000-0000D6020000}"/>
    <cellStyle name="Followed Hyperlink 18" xfId="30399" hidden="1" xr:uid="{00000000-0005-0000-0000-0000BD020000}"/>
    <cellStyle name="Followed Hyperlink 18" xfId="32008" hidden="1" xr:uid="{00000000-0005-0000-0000-0000BE020000}"/>
    <cellStyle name="Followed Hyperlink 18" xfId="33552" hidden="1" xr:uid="{00000000-0005-0000-0000-0000BF020000}"/>
    <cellStyle name="Followed Hyperlink 18" xfId="33883" hidden="1" xr:uid="{00000000-0005-0000-0000-0000C0020000}"/>
    <cellStyle name="Followed Hyperlink 18" xfId="33958" hidden="1" xr:uid="{00000000-0005-0000-0000-0000C1020000}"/>
    <cellStyle name="Followed Hyperlink 18" xfId="33955" hidden="1" xr:uid="{00000000-0005-0000-0000-0000C2020000}"/>
    <cellStyle name="Followed Hyperlink 18" xfId="34053" hidden="1" xr:uid="{00000000-0005-0000-0000-0000C3020000}"/>
    <cellStyle name="Followed Hyperlink 18" xfId="34179" hidden="1" xr:uid="{00000000-0005-0000-0000-0000C5020000}"/>
    <cellStyle name="Followed Hyperlink 18" xfId="34176" hidden="1" xr:uid="{00000000-0005-0000-0000-0000C6020000}"/>
    <cellStyle name="Followed Hyperlink 18" xfId="33827" hidden="1" xr:uid="{00000000-0005-0000-0000-0000C8020000}"/>
    <cellStyle name="Followed Hyperlink 18" xfId="34395" hidden="1" xr:uid="{00000000-0005-0000-0000-0000C9020000}"/>
    <cellStyle name="Followed Hyperlink 18" xfId="34392" hidden="1" xr:uid="{00000000-0005-0000-0000-0000CA020000}"/>
    <cellStyle name="Followed Hyperlink 18" xfId="34490" hidden="1" xr:uid="{00000000-0005-0000-0000-0000CB020000}"/>
    <cellStyle name="Followed Hyperlink 18" xfId="34378" hidden="1" xr:uid="{00000000-0005-0000-0000-0000CC020000}"/>
    <cellStyle name="Followed Hyperlink 18" xfId="34607" hidden="1" xr:uid="{00000000-0005-0000-0000-0000CD020000}"/>
    <cellStyle name="Followed Hyperlink 18" xfId="33942" hidden="1" xr:uid="{00000000-0005-0000-0000-0000D0020000}"/>
    <cellStyle name="Followed Hyperlink 18" xfId="34818" hidden="1" xr:uid="{00000000-0005-0000-0000-0000D1020000}"/>
    <cellStyle name="Followed Hyperlink 18" xfId="34815" hidden="1" xr:uid="{00000000-0005-0000-0000-0000D2020000}"/>
    <cellStyle name="Followed Hyperlink 18" xfId="34913" hidden="1" xr:uid="{00000000-0005-0000-0000-0000D3020000}"/>
    <cellStyle name="Followed Hyperlink 18" xfId="35024" hidden="1" xr:uid="{00000000-0005-0000-0000-0000D5020000}"/>
    <cellStyle name="Followed Hyperlink 18" xfId="35021" hidden="1" xr:uid="{00000000-0005-0000-0000-0000D6020000}"/>
    <cellStyle name="Followed Hyperlink 18" xfId="35119" hidden="1" xr:uid="{00000000-0005-0000-0000-0000D7020000}"/>
    <cellStyle name="Followed Hyperlink 18" xfId="32067" hidden="1" xr:uid="{00000000-0005-0000-0000-0000BD020000}"/>
    <cellStyle name="Followed Hyperlink 18" xfId="33673" hidden="1" xr:uid="{00000000-0005-0000-0000-0000BE020000}"/>
    <cellStyle name="Followed Hyperlink 18" xfId="35207" hidden="1" xr:uid="{00000000-0005-0000-0000-0000BF020000}"/>
    <cellStyle name="Followed Hyperlink 18" xfId="35524" hidden="1" xr:uid="{00000000-0005-0000-0000-0000C0020000}"/>
    <cellStyle name="Followed Hyperlink 18" xfId="35599" hidden="1" xr:uid="{00000000-0005-0000-0000-0000C1020000}"/>
    <cellStyle name="Followed Hyperlink 18" xfId="35596" hidden="1" xr:uid="{00000000-0005-0000-0000-0000C2020000}"/>
    <cellStyle name="Followed Hyperlink 18" xfId="35694" hidden="1" xr:uid="{00000000-0005-0000-0000-0000C3020000}"/>
    <cellStyle name="Followed Hyperlink 18" xfId="35820" hidden="1" xr:uid="{00000000-0005-0000-0000-0000C5020000}"/>
    <cellStyle name="Followed Hyperlink 18" xfId="35915" hidden="1" xr:uid="{00000000-0005-0000-0000-0000C7020000}"/>
    <cellStyle name="Followed Hyperlink 18" xfId="36036" hidden="1" xr:uid="{00000000-0005-0000-0000-0000C9020000}"/>
    <cellStyle name="Followed Hyperlink 18" xfId="36131" hidden="1" xr:uid="{00000000-0005-0000-0000-0000CB020000}"/>
    <cellStyle name="Followed Hyperlink 18" xfId="36019" hidden="1" xr:uid="{00000000-0005-0000-0000-0000CC020000}"/>
    <cellStyle name="Followed Hyperlink 18" xfId="43420" hidden="1" xr:uid="{00000000-0005-0000-0000-0000D7020000}"/>
    <cellStyle name="Followed Hyperlink 18" xfId="22695" hidden="1" xr:uid="{00000000-0005-0000-0000-0000D7020000}"/>
    <cellStyle name="Followed Hyperlink 18" xfId="16420" hidden="1" xr:uid="{00000000-0005-0000-0000-0000BC020000}"/>
    <cellStyle name="Followed Hyperlink 18" xfId="21531" hidden="1" xr:uid="{00000000-0005-0000-0000-0000C2020000}"/>
    <cellStyle name="Followed Hyperlink 18" xfId="19447" hidden="1" xr:uid="{00000000-0005-0000-0000-0000D7020000}"/>
    <cellStyle name="Followed Hyperlink 18" xfId="16604" hidden="1" xr:uid="{00000000-0005-0000-0000-0000D0020000}"/>
    <cellStyle name="Followed Hyperlink 18" xfId="15398" hidden="1" xr:uid="{00000000-0005-0000-0000-0000C9020000}"/>
    <cellStyle name="Followed Hyperlink 18" xfId="45063" hidden="1" xr:uid="{00000000-0005-0000-0000-0000D2020000}"/>
    <cellStyle name="Followed Hyperlink 18" xfId="528" hidden="1" xr:uid="{00000000-0005-0000-0000-0000BC020000}"/>
    <cellStyle name="Followed Hyperlink 18" xfId="34274" hidden="1" xr:uid="{00000000-0005-0000-0000-0000C7020000}"/>
    <cellStyle name="Followed Hyperlink 18" xfId="41360" hidden="1" xr:uid="{00000000-0005-0000-0000-0000D5020000}"/>
    <cellStyle name="Followed Hyperlink 18" xfId="41455" hidden="1" xr:uid="{00000000-0005-0000-0000-0000D7020000}"/>
    <cellStyle name="Followed Hyperlink 18" xfId="41861" hidden="1" xr:uid="{00000000-0005-0000-0000-0000BC020000}"/>
    <cellStyle name="Followed Hyperlink 18" xfId="41946" hidden="1" xr:uid="{00000000-0005-0000-0000-0000BD020000}"/>
    <cellStyle name="Followed Hyperlink 18" xfId="41943" hidden="1" xr:uid="{00000000-0005-0000-0000-0000BE020000}"/>
    <cellStyle name="Followed Hyperlink 18" xfId="42184" hidden="1" xr:uid="{00000000-0005-0000-0000-0000C0020000}"/>
    <cellStyle name="Followed Hyperlink 18" xfId="42259" hidden="1" xr:uid="{00000000-0005-0000-0000-0000C1020000}"/>
    <cellStyle name="Followed Hyperlink 18" xfId="42354" hidden="1" xr:uid="{00000000-0005-0000-0000-0000C3020000}"/>
    <cellStyle name="Followed Hyperlink 18" xfId="42159" hidden="1" xr:uid="{00000000-0005-0000-0000-0000C4020000}"/>
    <cellStyle name="Followed Hyperlink 18" xfId="42480" hidden="1" xr:uid="{00000000-0005-0000-0000-0000C5020000}"/>
    <cellStyle name="Followed Hyperlink 18" xfId="42477" hidden="1" xr:uid="{00000000-0005-0000-0000-0000C6020000}"/>
    <cellStyle name="Followed Hyperlink 18" xfId="42575" hidden="1" xr:uid="{00000000-0005-0000-0000-0000C7020000}"/>
    <cellStyle name="Followed Hyperlink 18" xfId="42693" hidden="1" xr:uid="{00000000-0005-0000-0000-0000CA020000}"/>
    <cellStyle name="Followed Hyperlink 18" xfId="42791" hidden="1" xr:uid="{00000000-0005-0000-0000-0000CB020000}"/>
    <cellStyle name="Followed Hyperlink 18" xfId="42679" hidden="1" xr:uid="{00000000-0005-0000-0000-0000CC020000}"/>
    <cellStyle name="Followed Hyperlink 18" xfId="42908" hidden="1" xr:uid="{00000000-0005-0000-0000-0000CD020000}"/>
    <cellStyle name="Followed Hyperlink 18" xfId="21850" hidden="1" xr:uid="{00000000-0005-0000-0000-0000C7020000}"/>
    <cellStyle name="Followed Hyperlink 18" xfId="21968" hidden="1" xr:uid="{00000000-0005-0000-0000-0000CA020000}"/>
    <cellStyle name="Followed Hyperlink 18" xfId="22066" hidden="1" xr:uid="{00000000-0005-0000-0000-0000CB020000}"/>
    <cellStyle name="Followed Hyperlink 18" xfId="21954" hidden="1" xr:uid="{00000000-0005-0000-0000-0000CC020000}"/>
    <cellStyle name="Followed Hyperlink 18" xfId="22183" hidden="1" xr:uid="{00000000-0005-0000-0000-0000CD020000}"/>
    <cellStyle name="Followed Hyperlink 18" xfId="22180" hidden="1" xr:uid="{00000000-0005-0000-0000-0000CE020000}"/>
    <cellStyle name="Followed Hyperlink 18" xfId="22278" hidden="1" xr:uid="{00000000-0005-0000-0000-0000CF020000}"/>
    <cellStyle name="Followed Hyperlink 18" xfId="21518" hidden="1" xr:uid="{00000000-0005-0000-0000-0000D0020000}"/>
    <cellStyle name="Followed Hyperlink 18" xfId="22394" hidden="1" xr:uid="{00000000-0005-0000-0000-0000D1020000}"/>
    <cellStyle name="Followed Hyperlink 18" xfId="22391" hidden="1" xr:uid="{00000000-0005-0000-0000-0000D2020000}"/>
    <cellStyle name="Followed Hyperlink 18" xfId="22489" hidden="1" xr:uid="{00000000-0005-0000-0000-0000D3020000}"/>
    <cellStyle name="Followed Hyperlink 18" xfId="11396" hidden="1" xr:uid="{00000000-0005-0000-0000-0000D4020000}"/>
    <cellStyle name="Followed Hyperlink 18" xfId="22600" hidden="1" xr:uid="{00000000-0005-0000-0000-0000D5020000}"/>
    <cellStyle name="Followed Hyperlink 18" xfId="22597" hidden="1" xr:uid="{00000000-0005-0000-0000-0000D6020000}"/>
    <cellStyle name="Followed Hyperlink 18" xfId="12953" hidden="1" xr:uid="{00000000-0005-0000-0000-0000BD020000}"/>
    <cellStyle name="Followed Hyperlink 18" xfId="21176" hidden="1" xr:uid="{00000000-0005-0000-0000-0000BF020000}"/>
    <cellStyle name="Followed Hyperlink 18" xfId="21459" hidden="1" xr:uid="{00000000-0005-0000-0000-0000C0020000}"/>
    <cellStyle name="Followed Hyperlink 18" xfId="21534" hidden="1" xr:uid="{00000000-0005-0000-0000-0000C1020000}"/>
    <cellStyle name="Followed Hyperlink 18" xfId="21434" hidden="1" xr:uid="{00000000-0005-0000-0000-0000C4020000}"/>
    <cellStyle name="Followed Hyperlink 18" xfId="21752" hidden="1" xr:uid="{00000000-0005-0000-0000-0000C6020000}"/>
    <cellStyle name="Followed Hyperlink 18" xfId="20990" hidden="1" xr:uid="{00000000-0005-0000-0000-0000D6020000}"/>
    <cellStyle name="Followed Hyperlink 18" xfId="21088" hidden="1" xr:uid="{00000000-0005-0000-0000-0000D7020000}"/>
    <cellStyle name="Followed Hyperlink 18" xfId="14701" hidden="1" xr:uid="{00000000-0005-0000-0000-0000BC020000}"/>
    <cellStyle name="Followed Hyperlink 18" xfId="11427" hidden="1" xr:uid="{00000000-0005-0000-0000-0000D4020000}"/>
    <cellStyle name="Followed Hyperlink 18" xfId="20993" hidden="1" xr:uid="{00000000-0005-0000-0000-0000D5020000}"/>
    <cellStyle name="Followed Hyperlink 18" xfId="20882" hidden="1" xr:uid="{00000000-0005-0000-0000-0000D3020000}"/>
    <cellStyle name="Followed Hyperlink 18" xfId="19652" hidden="1" xr:uid="{00000000-0005-0000-0000-0000BE020000}"/>
    <cellStyle name="Followed Hyperlink 18" xfId="42905" hidden="1" xr:uid="{00000000-0005-0000-0000-0000CE020000}"/>
    <cellStyle name="Followed Hyperlink 18" xfId="41357" hidden="1" xr:uid="{00000000-0005-0000-0000-0000D6020000}"/>
    <cellStyle name="Followed Hyperlink 18" xfId="35817" hidden="1" xr:uid="{00000000-0005-0000-0000-0000C6020000}"/>
    <cellStyle name="Followed Hyperlink 18" xfId="34702" hidden="1" xr:uid="{00000000-0005-0000-0000-0000CF020000}"/>
    <cellStyle name="Followed Hyperlink 18" xfId="33464" hidden="1" xr:uid="{00000000-0005-0000-0000-0000D7020000}"/>
    <cellStyle name="Followed Hyperlink 18" xfId="43116" hidden="1" xr:uid="{00000000-0005-0000-0000-0000D2020000}"/>
    <cellStyle name="Followed Hyperlink 18" xfId="37206" hidden="1" xr:uid="{00000000-0005-0000-0000-0000C1020000}"/>
    <cellStyle name="Followed Hyperlink 18" xfId="26611" hidden="1" xr:uid="{00000000-0005-0000-0000-0000C8020000}"/>
    <cellStyle name="Followed Hyperlink 18" xfId="40294" hidden="1" xr:uid="{00000000-0005-0000-0000-0000C1020000}"/>
    <cellStyle name="Followed Hyperlink 18" xfId="39209" hidden="1" xr:uid="{00000000-0005-0000-0000-0000CA020000}"/>
    <cellStyle name="Followed Hyperlink 18" xfId="38066" hidden="1" xr:uid="{00000000-0005-0000-0000-0000D1020000}"/>
    <cellStyle name="Followed Hyperlink 18" xfId="32521" hidden="1" xr:uid="{00000000-0005-0000-0000-0000C6020000}"/>
    <cellStyle name="Followed Hyperlink 18" xfId="31281" hidden="1" xr:uid="{00000000-0005-0000-0000-0000CE020000}"/>
    <cellStyle name="Followed Hyperlink 18" xfId="18602" hidden="1" xr:uid="{00000000-0005-0000-0000-0000C7020000}"/>
    <cellStyle name="Followed Hyperlink 18" xfId="17266" hidden="1" xr:uid="{00000000-0005-0000-0000-0000CE020000}"/>
    <cellStyle name="Followed Hyperlink 18" xfId="24058" hidden="1" xr:uid="{00000000-0005-0000-0000-0000D3020000}"/>
    <cellStyle name="Followed Hyperlink 18" xfId="19623" hidden="1" xr:uid="{00000000-0005-0000-0000-0000D4020000}"/>
    <cellStyle name="Followed Hyperlink 18" xfId="24169" hidden="1" xr:uid="{00000000-0005-0000-0000-0000D5020000}"/>
    <cellStyle name="Followed Hyperlink 18" xfId="24166" hidden="1" xr:uid="{00000000-0005-0000-0000-0000D6020000}"/>
    <cellStyle name="Followed Hyperlink 18" xfId="24264" hidden="1" xr:uid="{00000000-0005-0000-0000-0000D7020000}"/>
    <cellStyle name="Followed Hyperlink 18" xfId="18032" hidden="1" xr:uid="{00000000-0005-0000-0000-0000BC020000}"/>
    <cellStyle name="Followed Hyperlink 18" xfId="21323" hidden="1" xr:uid="{00000000-0005-0000-0000-0000BD020000}"/>
    <cellStyle name="Followed Hyperlink 18" xfId="22884" hidden="1" xr:uid="{00000000-0005-0000-0000-0000BE020000}"/>
    <cellStyle name="Followed Hyperlink 18" xfId="24352" hidden="1" xr:uid="{00000000-0005-0000-0000-0000BF020000}"/>
    <cellStyle name="Followed Hyperlink 18" xfId="24622" hidden="1" xr:uid="{00000000-0005-0000-0000-0000C1020000}"/>
    <cellStyle name="Followed Hyperlink 18" xfId="23003" hidden="1" xr:uid="{00000000-0005-0000-0000-0000C4020000}"/>
    <cellStyle name="Followed Hyperlink 18" xfId="23321" hidden="1" xr:uid="{00000000-0005-0000-0000-0000C6020000}"/>
    <cellStyle name="Followed Hyperlink 18" xfId="23419" hidden="1" xr:uid="{00000000-0005-0000-0000-0000C7020000}"/>
    <cellStyle name="Followed Hyperlink 18" xfId="22972" hidden="1" xr:uid="{00000000-0005-0000-0000-0000C8020000}"/>
    <cellStyle name="Followed Hyperlink 18" xfId="23752" hidden="1" xr:uid="{00000000-0005-0000-0000-0000CD020000}"/>
    <cellStyle name="Followed Hyperlink 18" xfId="23749" hidden="1" xr:uid="{00000000-0005-0000-0000-0000CE020000}"/>
    <cellStyle name="Followed Hyperlink 18" xfId="23103" hidden="1" xr:uid="{00000000-0005-0000-0000-0000C1020000}"/>
    <cellStyle name="Followed Hyperlink 18" xfId="23100" hidden="1" xr:uid="{00000000-0005-0000-0000-0000C2020000}"/>
    <cellStyle name="Followed Hyperlink 18" xfId="23198" hidden="1" xr:uid="{00000000-0005-0000-0000-0000C3020000}"/>
    <cellStyle name="Followed Hyperlink 18" xfId="22783" hidden="1" xr:uid="{00000000-0005-0000-0000-0000BF020000}"/>
    <cellStyle name="Followed Hyperlink 18" xfId="23028" hidden="1" xr:uid="{00000000-0005-0000-0000-0000C0020000}"/>
    <cellStyle name="Followed Hyperlink 18" xfId="21287" hidden="1" xr:uid="{00000000-0005-0000-0000-0000BE020000}"/>
    <cellStyle name="Followed Hyperlink 18" xfId="23324" hidden="1" xr:uid="{00000000-0005-0000-0000-0000C5020000}"/>
    <cellStyle name="Followed Hyperlink 18" xfId="13825" hidden="1" xr:uid="{00000000-0005-0000-0000-0000CB020000}"/>
    <cellStyle name="Followed Hyperlink 18" xfId="7928" hidden="1" xr:uid="{00000000-0005-0000-0000-0000D4020000}"/>
    <cellStyle name="Followed Hyperlink 18" xfId="7118" hidden="1" xr:uid="{00000000-0005-0000-0000-0000CB020000}"/>
    <cellStyle name="Followed Hyperlink 18" xfId="5972" hidden="1" xr:uid="{00000000-0005-0000-0000-0000D5020000}"/>
    <cellStyle name="Followed Hyperlink 18" xfId="13277" hidden="1" xr:uid="{00000000-0005-0000-0000-0000D0020000}"/>
    <cellStyle name="Followed Hyperlink 18" xfId="8166" hidden="1" xr:uid="{00000000-0005-0000-0000-0000C4020000}"/>
    <cellStyle name="Followed Hyperlink 18" xfId="29384" hidden="1" xr:uid="{00000000-0005-0000-0000-0000CC020000}"/>
    <cellStyle name="Followed Hyperlink 18" xfId="11619" hidden="1" xr:uid="{00000000-0005-0000-0000-0000C1020000}"/>
    <cellStyle name="Followed Hyperlink 18" xfId="10476" hidden="1" xr:uid="{00000000-0005-0000-0000-0000CB020000}"/>
    <cellStyle name="Followed Hyperlink 18" xfId="4569" hidden="1" xr:uid="{00000000-0005-0000-0000-0000D4020000}"/>
    <cellStyle name="Followed Hyperlink 18" xfId="3971" hidden="1" xr:uid="{00000000-0005-0000-0000-0000CF020000}"/>
    <cellStyle name="Followed Hyperlink 18" xfId="2087" hidden="1" xr:uid="{00000000-0005-0000-0000-0000D7020000}"/>
    <cellStyle name="Followed Hyperlink 18" xfId="20671" hidden="1" xr:uid="{00000000-0005-0000-0000-0000CF020000}"/>
    <cellStyle name="Followed Hyperlink 18" xfId="19349" hidden="1" xr:uid="{00000000-0005-0000-0000-0000D6020000}"/>
    <cellStyle name="Followed Hyperlink 18" xfId="26344" hidden="1" xr:uid="{00000000-0005-0000-0000-0000BC020000}"/>
    <cellStyle name="Followed Hyperlink 18" xfId="26429" hidden="1" xr:uid="{00000000-0005-0000-0000-0000BD020000}"/>
    <cellStyle name="Followed Hyperlink 18" xfId="26426" hidden="1" xr:uid="{00000000-0005-0000-0000-0000BE020000}"/>
    <cellStyle name="Followed Hyperlink 18" xfId="26524" hidden="1" xr:uid="{00000000-0005-0000-0000-0000BF020000}"/>
    <cellStyle name="Followed Hyperlink 18" xfId="26667" hidden="1" xr:uid="{00000000-0005-0000-0000-0000C0020000}"/>
    <cellStyle name="Followed Hyperlink 18" xfId="26742" hidden="1" xr:uid="{00000000-0005-0000-0000-0000C1020000}"/>
    <cellStyle name="Followed Hyperlink 18" xfId="26739" hidden="1" xr:uid="{00000000-0005-0000-0000-0000C2020000}"/>
    <cellStyle name="Followed Hyperlink 18" xfId="26837" hidden="1" xr:uid="{00000000-0005-0000-0000-0000C3020000}"/>
    <cellStyle name="Followed Hyperlink 18" xfId="26642" hidden="1" xr:uid="{00000000-0005-0000-0000-0000C4020000}"/>
    <cellStyle name="Followed Hyperlink 18" xfId="26960" hidden="1" xr:uid="{00000000-0005-0000-0000-0000C6020000}"/>
    <cellStyle name="Followed Hyperlink 18" xfId="25056" hidden="1" xr:uid="{00000000-0005-0000-0000-0000CA020000}"/>
    <cellStyle name="Followed Hyperlink 18" xfId="25154" hidden="1" xr:uid="{00000000-0005-0000-0000-0000CB020000}"/>
    <cellStyle name="Followed Hyperlink 18" xfId="25042" hidden="1" xr:uid="{00000000-0005-0000-0000-0000CC020000}"/>
    <cellStyle name="Followed Hyperlink 18" xfId="25271" hidden="1" xr:uid="{00000000-0005-0000-0000-0000CD020000}"/>
    <cellStyle name="Followed Hyperlink 18" xfId="25479" hidden="1" xr:uid="{00000000-0005-0000-0000-0000D2020000}"/>
    <cellStyle name="Followed Hyperlink 18" xfId="25577" hidden="1" xr:uid="{00000000-0005-0000-0000-0000D3020000}"/>
    <cellStyle name="Followed Hyperlink 18" xfId="24938" hidden="1" xr:uid="{00000000-0005-0000-0000-0000C7020000}"/>
    <cellStyle name="Followed Hyperlink 18" xfId="24491" hidden="1" xr:uid="{00000000-0005-0000-0000-0000C8020000}"/>
    <cellStyle name="Followed Hyperlink 18" xfId="25059" hidden="1" xr:uid="{00000000-0005-0000-0000-0000C9020000}"/>
    <cellStyle name="Followed Hyperlink 18" xfId="24843" hidden="1" xr:uid="{00000000-0005-0000-0000-0000C5020000}"/>
    <cellStyle name="Followed Hyperlink 18" xfId="24840" hidden="1" xr:uid="{00000000-0005-0000-0000-0000C6020000}"/>
    <cellStyle name="Followed Hyperlink 18" xfId="25268" hidden="1" xr:uid="{00000000-0005-0000-0000-0000CE020000}"/>
    <cellStyle name="Followed Hyperlink 18" xfId="25685" hidden="1" xr:uid="{00000000-0005-0000-0000-0000D6020000}"/>
    <cellStyle name="Followed Hyperlink 18" xfId="36662" hidden="1" xr:uid="{00000000-0005-0000-0000-0000D6020000}"/>
    <cellStyle name="Followed Hyperlink 18" xfId="41151" hidden="1" xr:uid="{00000000-0005-0000-0000-0000D2020000}"/>
    <cellStyle name="Followed Hyperlink 18" xfId="40024" hidden="1" xr:uid="{00000000-0005-0000-0000-0000BF020000}"/>
    <cellStyle name="Followed Hyperlink 18" xfId="38063" hidden="1" xr:uid="{00000000-0005-0000-0000-0000D2020000}"/>
    <cellStyle name="Followed Hyperlink 18" xfId="32172" hidden="1" xr:uid="{00000000-0005-0000-0000-0000C8020000}"/>
    <cellStyle name="Followed Hyperlink 18" xfId="31492" hidden="1" xr:uid="{00000000-0005-0000-0000-0000D2020000}"/>
    <cellStyle name="Followed Hyperlink 18" xfId="35499" hidden="1" xr:uid="{00000000-0005-0000-0000-0000C4020000}"/>
    <cellStyle name="Followed Hyperlink 18" xfId="34604" hidden="1" xr:uid="{00000000-0005-0000-0000-0000CE020000}"/>
    <cellStyle name="Followed Hyperlink 18" xfId="28321" hidden="1" xr:uid="{00000000-0005-0000-0000-0000BC020000}"/>
    <cellStyle name="Followed Hyperlink 18" xfId="43325" hidden="1" xr:uid="{00000000-0005-0000-0000-0000D5020000}"/>
    <cellStyle name="Followed Hyperlink 18" xfId="42256" hidden="1" xr:uid="{00000000-0005-0000-0000-0000C2020000}"/>
    <cellStyle name="Followed Hyperlink 18" xfId="19704" hidden="1" xr:uid="{00000000-0005-0000-0000-0000BD020000}"/>
    <cellStyle name="Followed Hyperlink 18" xfId="21971" hidden="1" xr:uid="{00000000-0005-0000-0000-0000C9020000}"/>
    <cellStyle name="Followed Hyperlink 18" xfId="28889" hidden="1" xr:uid="{00000000-0005-0000-0000-0000C0020000}"/>
    <cellStyle name="Followed Hyperlink 18" xfId="28964" hidden="1" xr:uid="{00000000-0005-0000-0000-0000C1020000}"/>
    <cellStyle name="Followed Hyperlink 18" xfId="28961" hidden="1" xr:uid="{00000000-0005-0000-0000-0000C2020000}"/>
    <cellStyle name="Followed Hyperlink 18" xfId="29059" hidden="1" xr:uid="{00000000-0005-0000-0000-0000C3020000}"/>
    <cellStyle name="Followed Hyperlink 18" xfId="28864" hidden="1" xr:uid="{00000000-0005-0000-0000-0000C4020000}"/>
    <cellStyle name="Followed Hyperlink 18" xfId="29185" hidden="1" xr:uid="{00000000-0005-0000-0000-0000C5020000}"/>
    <cellStyle name="Followed Hyperlink 18" xfId="29182" hidden="1" xr:uid="{00000000-0005-0000-0000-0000C6020000}"/>
    <cellStyle name="Followed Hyperlink 18" xfId="29280" hidden="1" xr:uid="{00000000-0005-0000-0000-0000C7020000}"/>
    <cellStyle name="Followed Hyperlink 18" xfId="28833" hidden="1" xr:uid="{00000000-0005-0000-0000-0000C8020000}"/>
    <cellStyle name="Followed Hyperlink 18" xfId="29398" hidden="1" xr:uid="{00000000-0005-0000-0000-0000CA020000}"/>
    <cellStyle name="Followed Hyperlink 18" xfId="27486" hidden="1" xr:uid="{00000000-0005-0000-0000-0000CF020000}"/>
    <cellStyle name="Followed Hyperlink 18" xfId="27602" hidden="1" xr:uid="{00000000-0005-0000-0000-0000D1020000}"/>
    <cellStyle name="Followed Hyperlink 18" xfId="27599" hidden="1" xr:uid="{00000000-0005-0000-0000-0000D2020000}"/>
    <cellStyle name="Followed Hyperlink 18" xfId="27697" hidden="1" xr:uid="{00000000-0005-0000-0000-0000D3020000}"/>
    <cellStyle name="Followed Hyperlink 18" xfId="27805" hidden="1" xr:uid="{00000000-0005-0000-0000-0000D6020000}"/>
    <cellStyle name="Followed Hyperlink 18" xfId="27903" hidden="1" xr:uid="{00000000-0005-0000-0000-0000D7020000}"/>
    <cellStyle name="Followed Hyperlink 18" xfId="27391" hidden="1" xr:uid="{00000000-0005-0000-0000-0000CD020000}"/>
    <cellStyle name="Followed Hyperlink 18" xfId="27388" hidden="1" xr:uid="{00000000-0005-0000-0000-0000CE020000}"/>
    <cellStyle name="Followed Hyperlink 18" xfId="27176" hidden="1" xr:uid="{00000000-0005-0000-0000-0000CA020000}"/>
    <cellStyle name="Followed Hyperlink 18" xfId="27274" hidden="1" xr:uid="{00000000-0005-0000-0000-0000CB020000}"/>
    <cellStyle name="Followed Hyperlink 18" xfId="26726" hidden="1" xr:uid="{00000000-0005-0000-0000-0000D0020000}"/>
    <cellStyle name="Followed Hyperlink 18" xfId="8915" hidden="1" xr:uid="{00000000-0005-0000-0000-0000CD020000}"/>
    <cellStyle name="Followed Hyperlink 18" xfId="7747" hidden="1" xr:uid="{00000000-0005-0000-0000-0000D7020000}"/>
    <cellStyle name="Followed Hyperlink 18" xfId="12268" hidden="1" xr:uid="{00000000-0005-0000-0000-0000CD020000}"/>
    <cellStyle name="Followed Hyperlink 18" xfId="4703" hidden="1" xr:uid="{00000000-0005-0000-0000-0000BC020000}"/>
    <cellStyle name="Followed Hyperlink 18" xfId="10260" hidden="1" xr:uid="{00000000-0005-0000-0000-0000C7020000}"/>
    <cellStyle name="Followed Hyperlink 18" xfId="9126" hidden="1" xr:uid="{00000000-0005-0000-0000-0000D1020000}"/>
    <cellStyle name="Followed Hyperlink 18" xfId="3876" hidden="1" xr:uid="{00000000-0005-0000-0000-0000CD020000}"/>
    <cellStyle name="Followed Hyperlink 18" xfId="6804" hidden="1" xr:uid="{00000000-0005-0000-0000-0000C6020000}"/>
    <cellStyle name="Followed Hyperlink 18" xfId="5766" hidden="1" xr:uid="{00000000-0005-0000-0000-0000D1020000}"/>
    <cellStyle name="Followed Hyperlink 18" xfId="4476" hidden="1" xr:uid="{00000000-0005-0000-0000-0000BF020000}"/>
    <cellStyle name="Followed Hyperlink 18" xfId="14037" hidden="1" xr:uid="{00000000-0005-0000-0000-0000CF020000}"/>
    <cellStyle name="Followed Hyperlink 18" xfId="6382" hidden="1" xr:uid="{00000000-0005-0000-0000-0000BC020000}"/>
    <cellStyle name="Followed Hyperlink 18" xfId="24547" hidden="1" xr:uid="{00000000-0005-0000-0000-0000C0020000}"/>
    <cellStyle name="Followed Hyperlink 18" xfId="23635" hidden="1" xr:uid="{00000000-0005-0000-0000-0000CB020000}"/>
    <cellStyle name="Followed Hyperlink 18" xfId="30730" hidden="1" xr:uid="{00000000-0005-0000-0000-0000C3020000}"/>
    <cellStyle name="Followed Hyperlink 18" xfId="30535" hidden="1" xr:uid="{00000000-0005-0000-0000-0000C4020000}"/>
    <cellStyle name="Followed Hyperlink 18" xfId="30856" hidden="1" xr:uid="{00000000-0005-0000-0000-0000C5020000}"/>
    <cellStyle name="Followed Hyperlink 18" xfId="30853" hidden="1" xr:uid="{00000000-0005-0000-0000-0000C6020000}"/>
    <cellStyle name="Followed Hyperlink 18" xfId="30951" hidden="1" xr:uid="{00000000-0005-0000-0000-0000C7020000}"/>
    <cellStyle name="Followed Hyperlink 18" xfId="30504" hidden="1" xr:uid="{00000000-0005-0000-0000-0000C8020000}"/>
    <cellStyle name="Followed Hyperlink 18" xfId="31072" hidden="1" xr:uid="{00000000-0005-0000-0000-0000C9020000}"/>
    <cellStyle name="Followed Hyperlink 18" xfId="31069" hidden="1" xr:uid="{00000000-0005-0000-0000-0000CA020000}"/>
    <cellStyle name="Followed Hyperlink 18" xfId="31167" hidden="1" xr:uid="{00000000-0005-0000-0000-0000CB020000}"/>
    <cellStyle name="Followed Hyperlink 18" xfId="31284" hidden="1" xr:uid="{00000000-0005-0000-0000-0000CD020000}"/>
    <cellStyle name="Followed Hyperlink 18" xfId="29919" hidden="1" xr:uid="{00000000-0005-0000-0000-0000D3020000}"/>
    <cellStyle name="Followed Hyperlink 18" xfId="30030" hidden="1" xr:uid="{00000000-0005-0000-0000-0000D5020000}"/>
    <cellStyle name="Followed Hyperlink 18" xfId="30125" hidden="1" xr:uid="{00000000-0005-0000-0000-0000D7020000}"/>
    <cellStyle name="Followed Hyperlink 18" xfId="28561" hidden="1" xr:uid="{00000000-0005-0000-0000-0000BD020000}"/>
    <cellStyle name="Followed Hyperlink 18" xfId="28465" hidden="1" xr:uid="{00000000-0005-0000-0000-0000BE020000}"/>
    <cellStyle name="Followed Hyperlink 18" xfId="29824" hidden="1" xr:uid="{00000000-0005-0000-0000-0000D1020000}"/>
    <cellStyle name="Followed Hyperlink 18" xfId="29821" hidden="1" xr:uid="{00000000-0005-0000-0000-0000D2020000}"/>
    <cellStyle name="Followed Hyperlink 18" xfId="29610" hidden="1" xr:uid="{00000000-0005-0000-0000-0000CE020000}"/>
    <cellStyle name="Followed Hyperlink 18" xfId="29708" hidden="1" xr:uid="{00000000-0005-0000-0000-0000CF020000}"/>
    <cellStyle name="Followed Hyperlink 18" xfId="29613" hidden="1" xr:uid="{00000000-0005-0000-0000-0000CD020000}"/>
    <cellStyle name="Followed Hyperlink 18" xfId="28626" hidden="1" xr:uid="{00000000-0005-0000-0000-0000D4020000}"/>
    <cellStyle name="Followed Hyperlink 18" xfId="32952" hidden="1" xr:uid="{00000000-0005-0000-0000-0000CD020000}"/>
    <cellStyle name="Followed Hyperlink 18" xfId="36248" hidden="1" xr:uid="{00000000-0005-0000-0000-0000CD020000}"/>
    <cellStyle name="Followed Hyperlink 18" xfId="28578" hidden="1" xr:uid="{00000000-0005-0000-0000-0000BC020000}"/>
    <cellStyle name="Followed Hyperlink 18" xfId="33163" hidden="1" xr:uid="{00000000-0005-0000-0000-0000D1020000}"/>
    <cellStyle name="Followed Hyperlink 18" xfId="42243" hidden="1" xr:uid="{00000000-0005-0000-0000-0000D0020000}"/>
    <cellStyle name="Followed Hyperlink 18" xfId="42041" hidden="1" xr:uid="{00000000-0005-0000-0000-0000BF020000}"/>
    <cellStyle name="Followed Hyperlink 18" xfId="40731" hidden="1" xr:uid="{00000000-0005-0000-0000-0000C9020000}"/>
    <cellStyle name="Followed Hyperlink 18" xfId="35295" hidden="1" xr:uid="{00000000-0005-0000-0000-0000D4020000}"/>
    <cellStyle name="Followed Hyperlink 18" xfId="38870" hidden="1" xr:uid="{00000000-0005-0000-0000-0000C3020000}"/>
    <cellStyle name="Followed Hyperlink 18" xfId="37852" hidden="1" xr:uid="{00000000-0005-0000-0000-0000CE020000}"/>
    <cellStyle name="Followed Hyperlink 18" xfId="36760" hidden="1" xr:uid="{00000000-0005-0000-0000-0000D7020000}"/>
    <cellStyle name="Followed Hyperlink 18" xfId="26963" hidden="1" xr:uid="{00000000-0005-0000-0000-0000C5020000}"/>
    <cellStyle name="Followed Hyperlink 18" xfId="25482" hidden="1" xr:uid="{00000000-0005-0000-0000-0000D1020000}"/>
    <cellStyle name="Followed Hyperlink 18" xfId="1575" hidden="1" xr:uid="{00000000-0005-0000-0000-0000CD020000}"/>
    <cellStyle name="Followed Hyperlink 18" xfId="1572" hidden="1" xr:uid="{00000000-0005-0000-0000-0000CE020000}"/>
    <cellStyle name="Followed Hyperlink 18" xfId="1670" hidden="1" xr:uid="{00000000-0005-0000-0000-0000CF020000}"/>
    <cellStyle name="Followed Hyperlink 18" xfId="910" hidden="1" xr:uid="{00000000-0005-0000-0000-0000D0020000}"/>
    <cellStyle name="Followed Hyperlink 18" xfId="1786" hidden="1" xr:uid="{00000000-0005-0000-0000-0000D1020000}"/>
    <cellStyle name="Followed Hyperlink 18" xfId="1783" hidden="1" xr:uid="{00000000-0005-0000-0000-0000D2020000}"/>
    <cellStyle name="Followed Hyperlink 18" xfId="1881" hidden="1" xr:uid="{00000000-0005-0000-0000-0000D3020000}"/>
    <cellStyle name="Followed Hyperlink 18" xfId="588" hidden="1" xr:uid="{00000000-0005-0000-0000-0000D4020000}"/>
    <cellStyle name="Followed Hyperlink 18" xfId="1992" hidden="1" xr:uid="{00000000-0005-0000-0000-0000D5020000}"/>
    <cellStyle name="Followed Hyperlink 18" xfId="923" hidden="1" xr:uid="{00000000-0005-0000-0000-0000C2020000}"/>
    <cellStyle name="Followed Hyperlink 18" xfId="826" hidden="1" xr:uid="{00000000-0005-0000-0000-0000C4020000}"/>
    <cellStyle name="Followed Hyperlink 18" xfId="1144" hidden="1" xr:uid="{00000000-0005-0000-0000-0000C6020000}"/>
    <cellStyle name="Followed Hyperlink 18" xfId="1242" hidden="1" xr:uid="{00000000-0005-0000-0000-0000C7020000}"/>
    <cellStyle name="Followed Hyperlink 18" xfId="795" hidden="1" xr:uid="{00000000-0005-0000-0000-0000C8020000}"/>
    <cellStyle name="Followed Hyperlink 18" xfId="708" hidden="1" xr:uid="{00000000-0005-0000-0000-0000BF020000}"/>
    <cellStyle name="Followed Hyperlink 18" xfId="851" hidden="1" xr:uid="{00000000-0005-0000-0000-0000C0020000}"/>
    <cellStyle name="Followed Hyperlink 18" xfId="926" hidden="1" xr:uid="{00000000-0005-0000-0000-0000C1020000}"/>
    <cellStyle name="Followed Hyperlink 18" xfId="610" hidden="1" xr:uid="{00000000-0005-0000-0000-0000BE020000}"/>
    <cellStyle name="Followed Hyperlink 18" xfId="1021" hidden="1" xr:uid="{00000000-0005-0000-0000-0000C3020000}"/>
    <cellStyle name="Followed Hyperlink 18" xfId="4293" hidden="1" xr:uid="{00000000-0005-0000-0000-0000D5020000}"/>
    <cellStyle name="Followed Hyperlink 18" xfId="3448" hidden="1" xr:uid="{00000000-0005-0000-0000-0000C5020000}"/>
    <cellStyle name="Followed Hyperlink 18" xfId="7446" hidden="1" xr:uid="{00000000-0005-0000-0000-0000D1020000}"/>
    <cellStyle name="Followed Hyperlink 18" xfId="6586" hidden="1" xr:uid="{00000000-0005-0000-0000-0000C1020000}"/>
    <cellStyle name="Followed Hyperlink 18" xfId="2636" hidden="1" xr:uid="{00000000-0005-0000-0000-0000BC020000}"/>
    <cellStyle name="Followed Hyperlink 18" xfId="13942" hidden="1" xr:uid="{00000000-0005-0000-0000-0000CD020000}"/>
    <cellStyle name="Followed Hyperlink 18" xfId="9706" hidden="1" xr:uid="{00000000-0005-0000-0000-0000BD020000}"/>
    <cellStyle name="Followed Hyperlink 18" xfId="11488" hidden="1" xr:uid="{00000000-0005-0000-0000-0000C8020000}"/>
    <cellStyle name="Followed Hyperlink 18" xfId="6248" hidden="1" xr:uid="{00000000-0005-0000-0000-0000D4020000}"/>
    <cellStyle name="Followed Hyperlink 18" xfId="9844" hidden="1" xr:uid="{00000000-0005-0000-0000-0000C4020000}"/>
    <cellStyle name="Followed Hyperlink 18" xfId="8250" hidden="1" xr:uid="{00000000-0005-0000-0000-0000D0020000}"/>
    <cellStyle name="Followed Hyperlink 18" xfId="7835" hidden="1" xr:uid="{00000000-0005-0000-0000-0000BF020000}"/>
    <cellStyle name="Followed Hyperlink 18" xfId="29401" hidden="1" xr:uid="{00000000-0005-0000-0000-0000C9020000}"/>
    <cellStyle name="Followed Hyperlink 18" xfId="27808" hidden="1" xr:uid="{00000000-0005-0000-0000-0000D5020000}"/>
    <cellStyle name="Followed Hyperlink 18" xfId="44206" hidden="1" xr:uid="{00000000-0005-0000-0000-0000C1020000}"/>
    <cellStyle name="Followed Hyperlink 18" xfId="44203" hidden="1" xr:uid="{00000000-0005-0000-0000-0000C2020000}"/>
    <cellStyle name="Followed Hyperlink 18" xfId="44301" hidden="1" xr:uid="{00000000-0005-0000-0000-0000C3020000}"/>
    <cellStyle name="Followed Hyperlink 18" xfId="44106" hidden="1" xr:uid="{00000000-0005-0000-0000-0000C4020000}"/>
    <cellStyle name="Followed Hyperlink 18" xfId="44427" hidden="1" xr:uid="{00000000-0005-0000-0000-0000C5020000}"/>
    <cellStyle name="Followed Hyperlink 18" xfId="44424" hidden="1" xr:uid="{00000000-0005-0000-0000-0000C6020000}"/>
    <cellStyle name="Followed Hyperlink 18" xfId="44522" hidden="1" xr:uid="{00000000-0005-0000-0000-0000C7020000}"/>
    <cellStyle name="Followed Hyperlink 18" xfId="44643" hidden="1" xr:uid="{00000000-0005-0000-0000-0000C9020000}"/>
    <cellStyle name="Followed Hyperlink 18" xfId="44738" hidden="1" xr:uid="{00000000-0005-0000-0000-0000CB020000}"/>
    <cellStyle name="Followed Hyperlink 18" xfId="44855" hidden="1" xr:uid="{00000000-0005-0000-0000-0000CD020000}"/>
    <cellStyle name="Followed Hyperlink 18" xfId="44852" hidden="1" xr:uid="{00000000-0005-0000-0000-0000CE020000}"/>
    <cellStyle name="Followed Hyperlink 18" xfId="44950" hidden="1" xr:uid="{00000000-0005-0000-0000-0000CF020000}"/>
    <cellStyle name="Followed Hyperlink 18" xfId="44190" hidden="1" xr:uid="{00000000-0005-0000-0000-0000D0020000}"/>
    <cellStyle name="Followed Hyperlink 18" xfId="45161" hidden="1" xr:uid="{00000000-0005-0000-0000-0000D3020000}"/>
    <cellStyle name="Followed Hyperlink 18" xfId="43868" hidden="1" xr:uid="{00000000-0005-0000-0000-0000D4020000}"/>
    <cellStyle name="Followed Hyperlink 18" xfId="45272" hidden="1" xr:uid="{00000000-0005-0000-0000-0000D5020000}"/>
    <cellStyle name="Followed Hyperlink 18" xfId="45269" hidden="1" xr:uid="{00000000-0005-0000-0000-0000D6020000}"/>
    <cellStyle name="Followed Hyperlink 18" xfId="44626" hidden="1" xr:uid="{00000000-0005-0000-0000-0000CC020000}"/>
    <cellStyle name="Followed Hyperlink 18" xfId="43827" hidden="1" xr:uid="{00000000-0005-0000-0000-0000BC020000}"/>
    <cellStyle name="Followed Hyperlink 18" xfId="42128" hidden="1" xr:uid="{00000000-0005-0000-0000-0000C8020000}"/>
    <cellStyle name="Followed Hyperlink 18" xfId="36935" hidden="1" xr:uid="{00000000-0005-0000-0000-0000D4020000}"/>
    <cellStyle name="Followed Hyperlink 18" xfId="40194" hidden="1" xr:uid="{00000000-0005-0000-0000-0000C4020000}"/>
    <cellStyle name="Followed Hyperlink 18" xfId="38700" hidden="1" xr:uid="{00000000-0005-0000-0000-0000C0020000}"/>
    <cellStyle name="Followed Hyperlink 18" xfId="37626" hidden="1" xr:uid="{00000000-0005-0000-0000-0000CC020000}"/>
    <cellStyle name="Followed Hyperlink 18" xfId="30432" hidden="1" xr:uid="{00000000-0005-0000-0000-0000BC020000}"/>
    <cellStyle name="Followed Hyperlink 18" xfId="35468" hidden="1" xr:uid="{00000000-0005-0000-0000-0000C8020000}"/>
    <cellStyle name="Followed Hyperlink 18" xfId="30304" hidden="1" xr:uid="{00000000-0005-0000-0000-0000D4020000}"/>
    <cellStyle name="Followed Hyperlink 18" xfId="33858" hidden="1" xr:uid="{00000000-0005-0000-0000-0000C4020000}"/>
    <cellStyle name="Followed Hyperlink 18" xfId="32287" hidden="1" xr:uid="{00000000-0005-0000-0000-0000D0020000}"/>
    <cellStyle name="Followed Hyperlink 18" xfId="32228" hidden="1" xr:uid="{00000000-0005-0000-0000-0000C0020000}"/>
    <cellStyle name="Followed Hyperlink 18" xfId="31055" hidden="1" xr:uid="{00000000-0005-0000-0000-0000CC020000}"/>
    <cellStyle name="Followed Hyperlink 18" xfId="28379" hidden="1" xr:uid="{00000000-0005-0000-0000-0000BC020000}"/>
    <cellStyle name="Followed Hyperlink 18" xfId="11381" hidden="1" xr:uid="{00000000-0005-0000-0000-0000BD020000}"/>
    <cellStyle name="Followed Hyperlink 18" xfId="12995" hidden="1" xr:uid="{00000000-0005-0000-0000-0000BE020000}"/>
    <cellStyle name="Followed Hyperlink 18" xfId="14542" hidden="1" xr:uid="{00000000-0005-0000-0000-0000BF020000}"/>
    <cellStyle name="Followed Hyperlink 18" xfId="14886" hidden="1" xr:uid="{00000000-0005-0000-0000-0000C0020000}"/>
    <cellStyle name="Followed Hyperlink 18" xfId="14961" hidden="1" xr:uid="{00000000-0005-0000-0000-0000C1020000}"/>
    <cellStyle name="Followed Hyperlink 18" xfId="14958" hidden="1" xr:uid="{00000000-0005-0000-0000-0000C2020000}"/>
    <cellStyle name="Followed Hyperlink 18" xfId="15182" hidden="1" xr:uid="{00000000-0005-0000-0000-0000C5020000}"/>
    <cellStyle name="Followed Hyperlink 18" xfId="15179" hidden="1" xr:uid="{00000000-0005-0000-0000-0000C6020000}"/>
    <cellStyle name="Followed Hyperlink 18" xfId="15277" hidden="1" xr:uid="{00000000-0005-0000-0000-0000C7020000}"/>
    <cellStyle name="Followed Hyperlink 18" xfId="14830" hidden="1" xr:uid="{00000000-0005-0000-0000-0000C8020000}"/>
    <cellStyle name="Followed Hyperlink 18" xfId="15493" hidden="1" xr:uid="{00000000-0005-0000-0000-0000CB020000}"/>
    <cellStyle name="Followed Hyperlink 18" xfId="15381" hidden="1" xr:uid="{00000000-0005-0000-0000-0000CC020000}"/>
    <cellStyle name="Followed Hyperlink 18" xfId="15607" hidden="1" xr:uid="{00000000-0005-0000-0000-0000CE020000}"/>
    <cellStyle name="Followed Hyperlink 18" xfId="15705" hidden="1" xr:uid="{00000000-0005-0000-0000-0000CF020000}"/>
    <cellStyle name="Followed Hyperlink 18" xfId="14945" hidden="1" xr:uid="{00000000-0005-0000-0000-0000D0020000}"/>
    <cellStyle name="Followed Hyperlink 18" xfId="15821" hidden="1" xr:uid="{00000000-0005-0000-0000-0000D1020000}"/>
    <cellStyle name="Followed Hyperlink 18" xfId="15916" hidden="1" xr:uid="{00000000-0005-0000-0000-0000D3020000}"/>
    <cellStyle name="Followed Hyperlink 18" xfId="11286" hidden="1" xr:uid="{00000000-0005-0000-0000-0000D4020000}"/>
    <cellStyle name="Followed Hyperlink 18" xfId="16027" hidden="1" xr:uid="{00000000-0005-0000-0000-0000D5020000}"/>
    <cellStyle name="Followed Hyperlink 18" xfId="16024" hidden="1" xr:uid="{00000000-0005-0000-0000-0000D6020000}"/>
    <cellStyle name="Followed Hyperlink 18" xfId="16122" hidden="1" xr:uid="{00000000-0005-0000-0000-0000D7020000}"/>
    <cellStyle name="Followed Hyperlink 18" xfId="13055" hidden="1" xr:uid="{00000000-0005-0000-0000-0000BD020000}"/>
    <cellStyle name="Followed Hyperlink 18" xfId="14667" hidden="1" xr:uid="{00000000-0005-0000-0000-0000BE020000}"/>
    <cellStyle name="Followed Hyperlink 18" xfId="16210" hidden="1" xr:uid="{00000000-0005-0000-0000-0000BF020000}"/>
    <cellStyle name="Followed Hyperlink 18" xfId="16545" hidden="1" xr:uid="{00000000-0005-0000-0000-0000C0020000}"/>
    <cellStyle name="Followed Hyperlink 18" xfId="16620" hidden="1" xr:uid="{00000000-0005-0000-0000-0000C1020000}"/>
    <cellStyle name="Followed Hyperlink 18" xfId="15056" hidden="1" xr:uid="{00000000-0005-0000-0000-0000C3020000}"/>
    <cellStyle name="Followed Hyperlink 18" xfId="44075" hidden="1" xr:uid="{00000000-0005-0000-0000-0000C8020000}"/>
    <cellStyle name="Followed Hyperlink 18" xfId="1989" hidden="1" xr:uid="{00000000-0005-0000-0000-0000D6020000}"/>
    <cellStyle name="Followed Hyperlink 18" xfId="30027" hidden="1" xr:uid="{00000000-0005-0000-0000-0000D6020000}"/>
    <cellStyle name="Followed Hyperlink 18" xfId="27162" hidden="1" xr:uid="{00000000-0005-0000-0000-0000CC020000}"/>
    <cellStyle name="Followed Hyperlink 18" xfId="24522" hidden="1" xr:uid="{00000000-0005-0000-0000-0000C4020000}"/>
    <cellStyle name="Followed Hyperlink 18" xfId="5001" hidden="1" xr:uid="{00000000-0005-0000-0000-0000C3020000}"/>
    <cellStyle name="Followed Hyperlink 18" xfId="12039" hidden="1" xr:uid="{00000000-0005-0000-0000-0000CC020000}"/>
    <cellStyle name="Followed Hyperlink 18" xfId="12363" hidden="1" xr:uid="{00000000-0005-0000-0000-0000CF020000}"/>
    <cellStyle name="Followed Hyperlink 18" xfId="12479" hidden="1" xr:uid="{00000000-0005-0000-0000-0000D1020000}"/>
    <cellStyle name="Followed Hyperlink 18" xfId="12476" hidden="1" xr:uid="{00000000-0005-0000-0000-0000D2020000}"/>
    <cellStyle name="Followed Hyperlink 18" xfId="9332" hidden="1" xr:uid="{00000000-0005-0000-0000-0000D5020000}"/>
    <cellStyle name="Followed Hyperlink 18" xfId="29496" hidden="1" xr:uid="{00000000-0005-0000-0000-0000CB020000}"/>
    <cellStyle name="Followed Hyperlink 18" xfId="26404" hidden="1" xr:uid="{00000000-0005-0000-0000-0000D4020000}"/>
    <cellStyle name="Followed Hyperlink 18" xfId="24606" hidden="1" xr:uid="{00000000-0005-0000-0000-0000D0020000}"/>
    <cellStyle name="Followed Hyperlink 18" xfId="23523" hidden="1" xr:uid="{00000000-0005-0000-0000-0000CC020000}"/>
    <cellStyle name="Followed Hyperlink 18" xfId="21403" hidden="1" xr:uid="{00000000-0005-0000-0000-0000C8020000}"/>
    <cellStyle name="Followed Hyperlink 18" xfId="19827" hidden="1" xr:uid="{00000000-0005-0000-0000-0000C4020000}"/>
    <cellStyle name="Followed Hyperlink 18" xfId="18211" hidden="1" xr:uid="{00000000-0005-0000-0000-0000C0020000}"/>
    <cellStyle name="Followed Hyperlink 18" xfId="9740" hidden="1" xr:uid="{00000000-0005-0000-0000-0000BC020000}"/>
    <cellStyle name="Followed Hyperlink 18" xfId="7649" hidden="1" xr:uid="{00000000-0005-0000-0000-0000D6020000}"/>
    <cellStyle name="Followed Hyperlink 18" xfId="4668" hidden="1" xr:uid="{00000000-0005-0000-0000-0000BD020000}"/>
    <cellStyle name="Followed Hyperlink 18" xfId="6284" hidden="1" xr:uid="{00000000-0005-0000-0000-0000BE020000}"/>
    <cellStyle name="Followed Hyperlink 18" xfId="8191" hidden="1" xr:uid="{00000000-0005-0000-0000-0000C0020000}"/>
    <cellStyle name="Followed Hyperlink 18" xfId="8266" hidden="1" xr:uid="{00000000-0005-0000-0000-0000C1020000}"/>
    <cellStyle name="Followed Hyperlink 18" xfId="8263" hidden="1" xr:uid="{00000000-0005-0000-0000-0000C2020000}"/>
    <cellStyle name="Followed Hyperlink 18" xfId="8361" hidden="1" xr:uid="{00000000-0005-0000-0000-0000C3020000}"/>
    <cellStyle name="Followed Hyperlink 18" xfId="8487" hidden="1" xr:uid="{00000000-0005-0000-0000-0000C5020000}"/>
    <cellStyle name="Followed Hyperlink 18" xfId="8484" hidden="1" xr:uid="{00000000-0005-0000-0000-0000C6020000}"/>
    <cellStyle name="Followed Hyperlink 18" xfId="8582" hidden="1" xr:uid="{00000000-0005-0000-0000-0000C7020000}"/>
    <cellStyle name="Followed Hyperlink 18" xfId="8703" hidden="1" xr:uid="{00000000-0005-0000-0000-0000C9020000}"/>
    <cellStyle name="Followed Hyperlink 18" xfId="8700" hidden="1" xr:uid="{00000000-0005-0000-0000-0000CA020000}"/>
    <cellStyle name="Followed Hyperlink 18" xfId="8798" hidden="1" xr:uid="{00000000-0005-0000-0000-0000CB020000}"/>
    <cellStyle name="Followed Hyperlink 18" xfId="8686" hidden="1" xr:uid="{00000000-0005-0000-0000-0000CC020000}"/>
    <cellStyle name="Followed Hyperlink 18" xfId="28567" hidden="1" xr:uid="{00000000-0005-0000-0000-0000BC020000}"/>
    <cellStyle name="Followed Hyperlink 18" xfId="28651" hidden="1" xr:uid="{00000000-0005-0000-0000-0000BD020000}"/>
    <cellStyle name="Followed Hyperlink 18" xfId="28648" hidden="1" xr:uid="{00000000-0005-0000-0000-0000BE020000}"/>
    <cellStyle name="Followed Hyperlink 18" xfId="28746" hidden="1" xr:uid="{00000000-0005-0000-0000-0000BF020000}"/>
    <cellStyle name="Followed Hyperlink 18" xfId="12265" hidden="1" xr:uid="{00000000-0005-0000-0000-0000CE020000}"/>
    <cellStyle name="Followed Hyperlink 18" xfId="3664" hidden="1" xr:uid="{00000000-0005-0000-0000-0000C9020000}"/>
    <cellStyle name="Followed Hyperlink 18" xfId="13713" hidden="1" xr:uid="{00000000-0005-0000-0000-0000CC020000}"/>
    <cellStyle name="Followed Hyperlink 18" xfId="13939" hidden="1" xr:uid="{00000000-0005-0000-0000-0000CE020000}"/>
    <cellStyle name="Followed Hyperlink 18" xfId="14153" hidden="1" xr:uid="{00000000-0005-0000-0000-0000D1020000}"/>
    <cellStyle name="Followed Hyperlink 18" xfId="14150" hidden="1" xr:uid="{00000000-0005-0000-0000-0000D2020000}"/>
    <cellStyle name="Followed Hyperlink 18" xfId="14248" hidden="1" xr:uid="{00000000-0005-0000-0000-0000D3020000}"/>
    <cellStyle name="Followed Hyperlink 18" xfId="9608" hidden="1" xr:uid="{00000000-0005-0000-0000-0000D4020000}"/>
    <cellStyle name="Followed Hyperlink 18" xfId="14359" hidden="1" xr:uid="{00000000-0005-0000-0000-0000D5020000}"/>
    <cellStyle name="Followed Hyperlink 18" xfId="14356" hidden="1" xr:uid="{00000000-0005-0000-0000-0000D6020000}"/>
    <cellStyle name="Followed Hyperlink 18" xfId="8062" hidden="1" xr:uid="{00000000-0005-0000-0000-0000BC020000}"/>
    <cellStyle name="Followed Hyperlink 18" xfId="11603" hidden="1" xr:uid="{00000000-0005-0000-0000-0000D0020000}"/>
    <cellStyle name="Followed Hyperlink 18" xfId="8135" hidden="1" xr:uid="{00000000-0005-0000-0000-0000C8020000}"/>
    <cellStyle name="Followed Hyperlink 18" xfId="4290" hidden="1" xr:uid="{00000000-0005-0000-0000-0000D6020000}"/>
    <cellStyle name="Followed Hyperlink 18" xfId="4388" hidden="1" xr:uid="{00000000-0005-0000-0000-0000D7020000}"/>
    <cellStyle name="Followed Hyperlink 18" xfId="2823" hidden="1" xr:uid="{00000000-0005-0000-0000-0000BD020000}"/>
    <cellStyle name="Followed Hyperlink 18" xfId="2726" hidden="1" xr:uid="{00000000-0005-0000-0000-0000BE020000}"/>
    <cellStyle name="Followed Hyperlink 18" xfId="4906" hidden="1" xr:uid="{00000000-0005-0000-0000-0000C1020000}"/>
    <cellStyle name="Followed Hyperlink 18" xfId="4903" hidden="1" xr:uid="{00000000-0005-0000-0000-0000C2020000}"/>
    <cellStyle name="Followed Hyperlink 18" xfId="4806" hidden="1" xr:uid="{00000000-0005-0000-0000-0000C4020000}"/>
    <cellStyle name="Followed Hyperlink 18" xfId="5127" hidden="1" xr:uid="{00000000-0005-0000-0000-0000C5020000}"/>
    <cellStyle name="Followed Hyperlink 18" xfId="5124" hidden="1" xr:uid="{00000000-0005-0000-0000-0000C6020000}"/>
    <cellStyle name="Followed Hyperlink 18" xfId="5222" hidden="1" xr:uid="{00000000-0005-0000-0000-0000C7020000}"/>
    <cellStyle name="Followed Hyperlink 18" xfId="4775" hidden="1" xr:uid="{00000000-0005-0000-0000-0000C8020000}"/>
    <cellStyle name="Followed Hyperlink 18" xfId="5343" hidden="1" xr:uid="{00000000-0005-0000-0000-0000C9020000}"/>
    <cellStyle name="Followed Hyperlink 18" xfId="5340" hidden="1" xr:uid="{00000000-0005-0000-0000-0000CA020000}"/>
    <cellStyle name="Followed Hyperlink 18" xfId="5438" hidden="1" xr:uid="{00000000-0005-0000-0000-0000CB020000}"/>
    <cellStyle name="Followed Hyperlink 18" xfId="5326" hidden="1" xr:uid="{00000000-0005-0000-0000-0000CC020000}"/>
    <cellStyle name="Followed Hyperlink 18" xfId="5552" hidden="1" xr:uid="{00000000-0005-0000-0000-0000CE020000}"/>
    <cellStyle name="Followed Hyperlink 18" xfId="5650" hidden="1" xr:uid="{00000000-0005-0000-0000-0000CF020000}"/>
    <cellStyle name="Followed Hyperlink 18" xfId="4890" hidden="1" xr:uid="{00000000-0005-0000-0000-0000D0020000}"/>
    <cellStyle name="Followed Hyperlink 18" xfId="5763" hidden="1" xr:uid="{00000000-0005-0000-0000-0000D2020000}"/>
    <cellStyle name="Followed Hyperlink 18" xfId="5861" hidden="1" xr:uid="{00000000-0005-0000-0000-0000D3020000}"/>
    <cellStyle name="Followed Hyperlink 18" xfId="2814" hidden="1" xr:uid="{00000000-0005-0000-0000-0000D4020000}"/>
    <cellStyle name="Followed Hyperlink 18" xfId="5969" hidden="1" xr:uid="{00000000-0005-0000-0000-0000D6020000}"/>
    <cellStyle name="Followed Hyperlink 18" xfId="6067" hidden="1" xr:uid="{00000000-0005-0000-0000-0000D7020000}"/>
    <cellStyle name="Followed Hyperlink 18" xfId="275" hidden="1" xr:uid="{00000000-0005-0000-0000-0000BC020000}"/>
    <cellStyle name="Followed Hyperlink 18" xfId="2525" hidden="1" xr:uid="{00000000-0005-0000-0000-0000BD020000}"/>
    <cellStyle name="Followed Hyperlink 18" xfId="4605" hidden="1" xr:uid="{00000000-0005-0000-0000-0000BE020000}"/>
    <cellStyle name="Followed Hyperlink 18" xfId="6155" hidden="1" xr:uid="{00000000-0005-0000-0000-0000BF020000}"/>
    <cellStyle name="Followed Hyperlink 18" xfId="6511" hidden="1" xr:uid="{00000000-0005-0000-0000-0000C0020000}"/>
    <cellStyle name="Followed Hyperlink 18" xfId="6583" hidden="1" xr:uid="{00000000-0005-0000-0000-0000C2020000}"/>
    <cellStyle name="Followed Hyperlink 18" xfId="6681" hidden="1" xr:uid="{00000000-0005-0000-0000-0000C3020000}"/>
    <cellStyle name="Followed Hyperlink 18" xfId="6486" hidden="1" xr:uid="{00000000-0005-0000-0000-0000C4020000}"/>
    <cellStyle name="Followed Hyperlink 18" xfId="6807" hidden="1" xr:uid="{00000000-0005-0000-0000-0000C5020000}"/>
    <cellStyle name="Followed Hyperlink 18" xfId="6902" hidden="1" xr:uid="{00000000-0005-0000-0000-0000C7020000}"/>
    <cellStyle name="Followed Hyperlink 18" xfId="7023" hidden="1" xr:uid="{00000000-0005-0000-0000-0000C9020000}"/>
    <cellStyle name="Followed Hyperlink 18" xfId="7020" hidden="1" xr:uid="{00000000-0005-0000-0000-0000CA020000}"/>
    <cellStyle name="Followed Hyperlink 18" xfId="7006" hidden="1" xr:uid="{00000000-0005-0000-0000-0000CC020000}"/>
    <cellStyle name="Followed Hyperlink 18" xfId="7235" hidden="1" xr:uid="{00000000-0005-0000-0000-0000CD020000}"/>
    <cellStyle name="Followed Hyperlink 18" xfId="7330" hidden="1" xr:uid="{00000000-0005-0000-0000-0000CF020000}"/>
    <cellStyle name="Followed Hyperlink 18" xfId="6570" hidden="1" xr:uid="{00000000-0005-0000-0000-0000D0020000}"/>
    <cellStyle name="Followed Hyperlink 18" xfId="14454" hidden="1" xr:uid="{00000000-0005-0000-0000-0000D7020000}"/>
    <cellStyle name="Followed Hyperlink 18" xfId="24619" hidden="1" xr:uid="{00000000-0005-0000-0000-0000C2020000}"/>
    <cellStyle name="Followed Hyperlink 18" xfId="24717" hidden="1" xr:uid="{00000000-0005-0000-0000-0000C3020000}"/>
    <cellStyle name="Followed Hyperlink 18" xfId="23540" hidden="1" xr:uid="{00000000-0005-0000-0000-0000C9020000}"/>
    <cellStyle name="Followed Hyperlink 18" xfId="21629" hidden="1" xr:uid="{00000000-0005-0000-0000-0000C3020000}"/>
    <cellStyle name="Followed Hyperlink 18" xfId="17957" hidden="1" xr:uid="{00000000-0005-0000-0000-0000BD020000}"/>
    <cellStyle name="Followed Hyperlink 18" xfId="17575" hidden="1" xr:uid="{00000000-0005-0000-0000-0000D3020000}"/>
    <cellStyle name="Followed Hyperlink 18" xfId="15610" hidden="1" xr:uid="{00000000-0005-0000-0000-0000CD020000}"/>
    <cellStyle name="Followed Hyperlink 18" xfId="45367" hidden="1" xr:uid="{00000000-0005-0000-0000-0000D7020000}"/>
    <cellStyle name="Followed Hyperlink 18" xfId="5555" hidden="1" xr:uid="{00000000-0005-0000-0000-0000CD020000}"/>
    <cellStyle name="Followed Hyperlink 18" xfId="12574" hidden="1" xr:uid="{00000000-0005-0000-0000-0000D3020000}"/>
    <cellStyle name="Followed Hyperlink 18" xfId="12685" hidden="1" xr:uid="{00000000-0005-0000-0000-0000D5020000}"/>
    <cellStyle name="Followed Hyperlink 18" xfId="12682" hidden="1" xr:uid="{00000000-0005-0000-0000-0000D6020000}"/>
    <cellStyle name="Followed Hyperlink 18" xfId="12780" hidden="1" xr:uid="{00000000-0005-0000-0000-0000D7020000}"/>
    <cellStyle name="Followed Hyperlink 18" xfId="11321" hidden="1" xr:uid="{00000000-0005-0000-0000-0000BE020000}"/>
    <cellStyle name="Followed Hyperlink 18" xfId="12868" hidden="1" xr:uid="{00000000-0005-0000-0000-0000BF020000}"/>
    <cellStyle name="Followed Hyperlink 18" xfId="13218" hidden="1" xr:uid="{00000000-0005-0000-0000-0000C0020000}"/>
    <cellStyle name="Followed Hyperlink 18" xfId="13293" hidden="1" xr:uid="{00000000-0005-0000-0000-0000C1020000}"/>
    <cellStyle name="Followed Hyperlink 18" xfId="13290" hidden="1" xr:uid="{00000000-0005-0000-0000-0000C2020000}"/>
    <cellStyle name="Followed Hyperlink 18" xfId="13388" hidden="1" xr:uid="{00000000-0005-0000-0000-0000C3020000}"/>
    <cellStyle name="Followed Hyperlink 18" xfId="13193" hidden="1" xr:uid="{00000000-0005-0000-0000-0000C4020000}"/>
    <cellStyle name="Followed Hyperlink 18" xfId="13514" hidden="1" xr:uid="{00000000-0005-0000-0000-0000C5020000}"/>
    <cellStyle name="Followed Hyperlink 18" xfId="13609" hidden="1" xr:uid="{00000000-0005-0000-0000-0000C7020000}"/>
    <cellStyle name="Followed Hyperlink 18" xfId="13162" hidden="1" xr:uid="{00000000-0005-0000-0000-0000C8020000}"/>
    <cellStyle name="Followed Hyperlink 18" xfId="13730" hidden="1" xr:uid="{00000000-0005-0000-0000-0000C9020000}"/>
    <cellStyle name="Followed Hyperlink 18" xfId="13727" hidden="1" xr:uid="{00000000-0005-0000-0000-0000CA020000}"/>
    <cellStyle name="Followed Hyperlink 18" xfId="23847" hidden="1" xr:uid="{00000000-0005-0000-0000-0000CF020000}"/>
    <cellStyle name="Followed Hyperlink 18" xfId="23087" hidden="1" xr:uid="{00000000-0005-0000-0000-0000D0020000}"/>
    <cellStyle name="Followed Hyperlink 18" xfId="23963" hidden="1" xr:uid="{00000000-0005-0000-0000-0000D1020000}"/>
    <cellStyle name="Followed Hyperlink 18" xfId="23960" hidden="1" xr:uid="{00000000-0005-0000-0000-0000D2020000}"/>
    <cellStyle name="Followed Hyperlink 18" xfId="6455" hidden="1" xr:uid="{00000000-0005-0000-0000-0000C8020000}"/>
    <cellStyle name="Followed Hyperlink 18" xfId="2576" hidden="1" xr:uid="{00000000-0005-0000-0000-0000BC020000}"/>
    <cellStyle name="Followed Hyperlink 18" xfId="3647" hidden="1" xr:uid="{00000000-0005-0000-0000-0000CC020000}"/>
    <cellStyle name="Followed Hyperlink 18" xfId="3873" hidden="1" xr:uid="{00000000-0005-0000-0000-0000CE020000}"/>
    <cellStyle name="Followed Hyperlink 18" xfId="3211" hidden="1" xr:uid="{00000000-0005-0000-0000-0000D0020000}"/>
    <cellStyle name="Followed Hyperlink 18" xfId="4087" hidden="1" xr:uid="{00000000-0005-0000-0000-0000D1020000}"/>
    <cellStyle name="Followed Hyperlink 18" xfId="4084" hidden="1" xr:uid="{00000000-0005-0000-0000-0000D2020000}"/>
    <cellStyle name="Followed Hyperlink 18" xfId="4182" hidden="1" xr:uid="{00000000-0005-0000-0000-0000D3020000}"/>
    <cellStyle name="Followed Hyperlink 18" xfId="1363" hidden="1" xr:uid="{00000000-0005-0000-0000-0000C9020000}"/>
    <cellStyle name="Followed Hyperlink 18" xfId="1360" hidden="1" xr:uid="{00000000-0005-0000-0000-0000CA020000}"/>
    <cellStyle name="Followed Hyperlink 18" xfId="1458" hidden="1" xr:uid="{00000000-0005-0000-0000-0000CB020000}"/>
    <cellStyle name="Followed Hyperlink 18" xfId="1346" hidden="1" xr:uid="{00000000-0005-0000-0000-0000CC020000}"/>
    <cellStyle name="Followed Hyperlink 18" xfId="7232" hidden="1" xr:uid="{00000000-0005-0000-0000-0000CE020000}"/>
    <cellStyle name="Followed Hyperlink 18" xfId="13511" hidden="1" xr:uid="{00000000-0005-0000-0000-0000C6020000}"/>
    <cellStyle name="Followed Hyperlink 18" xfId="8912" hidden="1" xr:uid="{00000000-0005-0000-0000-0000CE020000}"/>
    <cellStyle name="Followed Hyperlink 18" xfId="9010" hidden="1" xr:uid="{00000000-0005-0000-0000-0000CF020000}"/>
    <cellStyle name="Followed Hyperlink 18" xfId="9123" hidden="1" xr:uid="{00000000-0005-0000-0000-0000D2020000}"/>
    <cellStyle name="Followed Hyperlink 18" xfId="9221" hidden="1" xr:uid="{00000000-0005-0000-0000-0000D3020000}"/>
    <cellStyle name="Followed Hyperlink 18" xfId="9329" hidden="1" xr:uid="{00000000-0005-0000-0000-0000D6020000}"/>
    <cellStyle name="Followed Hyperlink 18" xfId="9427" hidden="1" xr:uid="{00000000-0005-0000-0000-0000D7020000}"/>
    <cellStyle name="Followed Hyperlink 18" xfId="2840" hidden="1" xr:uid="{00000000-0005-0000-0000-0000BC020000}"/>
    <cellStyle name="Followed Hyperlink 18" xfId="6347" hidden="1" xr:uid="{00000000-0005-0000-0000-0000BD020000}"/>
    <cellStyle name="Followed Hyperlink 18" xfId="7964" hidden="1" xr:uid="{00000000-0005-0000-0000-0000BE020000}"/>
    <cellStyle name="Followed Hyperlink 18" xfId="9515" hidden="1" xr:uid="{00000000-0005-0000-0000-0000BF020000}"/>
    <cellStyle name="Followed Hyperlink 18" xfId="9869" hidden="1" xr:uid="{00000000-0005-0000-0000-0000C0020000}"/>
    <cellStyle name="Followed Hyperlink 18" xfId="9944" hidden="1" xr:uid="{00000000-0005-0000-0000-0000C1020000}"/>
    <cellStyle name="Followed Hyperlink 18" xfId="9941" hidden="1" xr:uid="{00000000-0005-0000-0000-0000C2020000}"/>
    <cellStyle name="Followed Hyperlink 18" xfId="10039" hidden="1" xr:uid="{00000000-0005-0000-0000-0000C3020000}"/>
    <cellStyle name="Followed Hyperlink 18" xfId="10165" hidden="1" xr:uid="{00000000-0005-0000-0000-0000C5020000}"/>
    <cellStyle name="Followed Hyperlink 18" xfId="10162" hidden="1" xr:uid="{00000000-0005-0000-0000-0000C6020000}"/>
    <cellStyle name="Followed Hyperlink 18" xfId="9813" hidden="1" xr:uid="{00000000-0005-0000-0000-0000C8020000}"/>
    <cellStyle name="Followed Hyperlink 18" xfId="10381" hidden="1" xr:uid="{00000000-0005-0000-0000-0000C9020000}"/>
    <cellStyle name="Followed Hyperlink 18" xfId="10378" hidden="1" xr:uid="{00000000-0005-0000-0000-0000CA020000}"/>
    <cellStyle name="Followed Hyperlink 18" xfId="10364" hidden="1" xr:uid="{00000000-0005-0000-0000-0000CC020000}"/>
    <cellStyle name="Followed Hyperlink 18" xfId="10593" hidden="1" xr:uid="{00000000-0005-0000-0000-0000CD020000}"/>
    <cellStyle name="Followed Hyperlink 18" xfId="10590" hidden="1" xr:uid="{00000000-0005-0000-0000-0000CE020000}"/>
    <cellStyle name="Followed Hyperlink 18" xfId="10688" hidden="1" xr:uid="{00000000-0005-0000-0000-0000CF020000}"/>
    <cellStyle name="Followed Hyperlink 18" xfId="9928" hidden="1" xr:uid="{00000000-0005-0000-0000-0000D0020000}"/>
    <cellStyle name="Followed Hyperlink 18" xfId="10804" hidden="1" xr:uid="{00000000-0005-0000-0000-0000D1020000}"/>
    <cellStyle name="Followed Hyperlink 18" xfId="10801" hidden="1" xr:uid="{00000000-0005-0000-0000-0000D2020000}"/>
    <cellStyle name="Followed Hyperlink 18" xfId="10899" hidden="1" xr:uid="{00000000-0005-0000-0000-0000D3020000}"/>
    <cellStyle name="Followed Hyperlink 18" xfId="11010" hidden="1" xr:uid="{00000000-0005-0000-0000-0000D5020000}"/>
    <cellStyle name="Followed Hyperlink 18" xfId="11007" hidden="1" xr:uid="{00000000-0005-0000-0000-0000D6020000}"/>
    <cellStyle name="Followed Hyperlink 18" xfId="11105" hidden="1" xr:uid="{00000000-0005-0000-0000-0000D7020000}"/>
    <cellStyle name="Followed Hyperlink 18" xfId="8027" hidden="1" xr:uid="{00000000-0005-0000-0000-0000BD020000}"/>
    <cellStyle name="Followed Hyperlink 18" xfId="9644" hidden="1" xr:uid="{00000000-0005-0000-0000-0000BE020000}"/>
    <cellStyle name="Followed Hyperlink 18" xfId="11193" hidden="1" xr:uid="{00000000-0005-0000-0000-0000BF020000}"/>
    <cellStyle name="Followed Hyperlink 18" xfId="11544" hidden="1" xr:uid="{00000000-0005-0000-0000-0000C0020000}"/>
    <cellStyle name="Followed Hyperlink 18" xfId="11616" hidden="1" xr:uid="{00000000-0005-0000-0000-0000C2020000}"/>
    <cellStyle name="Followed Hyperlink 18" xfId="11714" hidden="1" xr:uid="{00000000-0005-0000-0000-0000C3020000}"/>
    <cellStyle name="Followed Hyperlink 18" xfId="11519" hidden="1" xr:uid="{00000000-0005-0000-0000-0000C4020000}"/>
    <cellStyle name="Followed Hyperlink 18" xfId="11840" hidden="1" xr:uid="{00000000-0005-0000-0000-0000C5020000}"/>
    <cellStyle name="Followed Hyperlink 18" xfId="11837" hidden="1" xr:uid="{00000000-0005-0000-0000-0000C6020000}"/>
    <cellStyle name="Followed Hyperlink 18" xfId="11935" hidden="1" xr:uid="{00000000-0005-0000-0000-0000C7020000}"/>
    <cellStyle name="Followed Hyperlink 18" xfId="12056" hidden="1" xr:uid="{00000000-0005-0000-0000-0000C9020000}"/>
    <cellStyle name="Followed Hyperlink 18" xfId="12053" hidden="1" xr:uid="{00000000-0005-0000-0000-0000CA020000}"/>
    <cellStyle name="Followed Hyperlink 18" xfId="12151" hidden="1" xr:uid="{00000000-0005-0000-0000-0000CB020000}"/>
    <cellStyle name="Followed Hyperlink 18" xfId="2889" hidden="1" xr:uid="{00000000-0005-0000-0000-0000D4020000}"/>
    <cellStyle name="Followed Hyperlink 18" xfId="20787" hidden="1" xr:uid="{00000000-0005-0000-0000-0000D1020000}"/>
    <cellStyle name="Followed Hyperlink 18" xfId="20784" hidden="1" xr:uid="{00000000-0005-0000-0000-0000D2020000}"/>
    <cellStyle name="Followed Hyperlink 18" xfId="19535" hidden="1" xr:uid="{00000000-0005-0000-0000-0000BF020000}"/>
    <cellStyle name="Followed Hyperlink 18" xfId="17477" hidden="1" xr:uid="{00000000-0005-0000-0000-0000D2020000}"/>
    <cellStyle name="Followed Hyperlink 18" xfId="15395" hidden="1" xr:uid="{00000000-0005-0000-0000-0000CA020000}"/>
    <cellStyle name="Followed Hyperlink 18" xfId="45066" hidden="1" xr:uid="{00000000-0005-0000-0000-0000D1020000}"/>
    <cellStyle name="Followed Hyperlink 18" xfId="613" hidden="1" xr:uid="{00000000-0005-0000-0000-0000BD020000}"/>
    <cellStyle name="Followed Hyperlink 18" xfId="26093" hidden="1" xr:uid="{00000000-0005-0000-0000-0000BC020000}"/>
    <cellStyle name="Followed Hyperlink 18" xfId="2829" hidden="1" xr:uid="{00000000-0005-0000-0000-0000BC020000}"/>
    <cellStyle name="Followed Hyperlink 18" xfId="7443" hidden="1" xr:uid="{00000000-0005-0000-0000-0000D2020000}"/>
    <cellStyle name="Followed Hyperlink 18" xfId="7541" hidden="1" xr:uid="{00000000-0005-0000-0000-0000D3020000}"/>
    <cellStyle name="Followed Hyperlink 18" xfId="2820" hidden="1" xr:uid="{00000000-0005-0000-0000-0000D4020000}"/>
    <cellStyle name="Followed Hyperlink 18" xfId="7652" hidden="1" xr:uid="{00000000-0005-0000-0000-0000D5020000}"/>
    <cellStyle name="Followed Hyperlink 18" xfId="4831" hidden="1" xr:uid="{00000000-0005-0000-0000-0000C0020000}"/>
    <cellStyle name="Followed Hyperlink 18" xfId="2914" hidden="1" xr:uid="{00000000-0005-0000-0000-0000BD020000}"/>
    <cellStyle name="Followed Hyperlink 18" xfId="2911" hidden="1" xr:uid="{00000000-0005-0000-0000-0000BE020000}"/>
    <cellStyle name="Followed Hyperlink 18" xfId="3009" hidden="1" xr:uid="{00000000-0005-0000-0000-0000BF020000}"/>
    <cellStyle name="Followed Hyperlink 18" xfId="3152" hidden="1" xr:uid="{00000000-0005-0000-0000-0000C0020000}"/>
    <cellStyle name="Followed Hyperlink 18" xfId="3227" hidden="1" xr:uid="{00000000-0005-0000-0000-0000C1020000}"/>
    <cellStyle name="Followed Hyperlink 18" xfId="3224" hidden="1" xr:uid="{00000000-0005-0000-0000-0000C2020000}"/>
    <cellStyle name="Followed Hyperlink 18" xfId="3322" hidden="1" xr:uid="{00000000-0005-0000-0000-0000C3020000}"/>
    <cellStyle name="Followed Hyperlink 18" xfId="3127" hidden="1" xr:uid="{00000000-0005-0000-0000-0000C4020000}"/>
    <cellStyle name="Followed Hyperlink 18" xfId="3445" hidden="1" xr:uid="{00000000-0005-0000-0000-0000C6020000}"/>
    <cellStyle name="Followed Hyperlink 18" xfId="3543" hidden="1" xr:uid="{00000000-0005-0000-0000-0000C7020000}"/>
    <cellStyle name="Followed Hyperlink 18" xfId="3096" hidden="1" xr:uid="{00000000-0005-0000-0000-0000C8020000}"/>
    <cellStyle name="Followed Hyperlink 18" xfId="3661" hidden="1" xr:uid="{00000000-0005-0000-0000-0000CA020000}"/>
    <cellStyle name="Followed Hyperlink 18" xfId="3759" hidden="1" xr:uid="{00000000-0005-0000-0000-0000CB020000}"/>
    <cellStyle name="Followed Hyperlink 18" xfId="19927" hidden="1" xr:uid="{00000000-0005-0000-0000-0000C1020000}"/>
    <cellStyle name="Followed Hyperlink 18" xfId="19924" hidden="1" xr:uid="{00000000-0005-0000-0000-0000C2020000}"/>
    <cellStyle name="Followed Hyperlink 18" xfId="20022" hidden="1" xr:uid="{00000000-0005-0000-0000-0000C3020000}"/>
    <cellStyle name="Followed Hyperlink 18" xfId="20148" hidden="1" xr:uid="{00000000-0005-0000-0000-0000C5020000}"/>
    <cellStyle name="Followed Hyperlink 18" xfId="20145" hidden="1" xr:uid="{00000000-0005-0000-0000-0000C6020000}"/>
    <cellStyle name="Followed Hyperlink 18" xfId="20243" hidden="1" xr:uid="{00000000-0005-0000-0000-0000C7020000}"/>
    <cellStyle name="Followed Hyperlink 18" xfId="19796" hidden="1" xr:uid="{00000000-0005-0000-0000-0000C8020000}"/>
    <cellStyle name="Followed Hyperlink 18" xfId="20364" hidden="1" xr:uid="{00000000-0005-0000-0000-0000C9020000}"/>
    <cellStyle name="Followed Hyperlink 18" xfId="20361" hidden="1" xr:uid="{00000000-0005-0000-0000-0000CA020000}"/>
    <cellStyle name="Followed Hyperlink 18" xfId="20459" hidden="1" xr:uid="{00000000-0005-0000-0000-0000CB020000}"/>
    <cellStyle name="Followed Hyperlink 18" xfId="20347" hidden="1" xr:uid="{00000000-0005-0000-0000-0000CC020000}"/>
    <cellStyle name="Followed Hyperlink 18" xfId="20576" hidden="1" xr:uid="{00000000-0005-0000-0000-0000CD020000}"/>
    <cellStyle name="Followed Hyperlink 18" xfId="20573" hidden="1" xr:uid="{00000000-0005-0000-0000-0000CE020000}"/>
    <cellStyle name="Followed Hyperlink 18" xfId="19911" hidden="1" xr:uid="{00000000-0005-0000-0000-0000D0020000}"/>
    <cellStyle name="Followed Hyperlink 18" xfId="19146" hidden="1" xr:uid="{00000000-0005-0000-0000-0000D1020000}"/>
    <cellStyle name="Followed Hyperlink 18" xfId="19143" hidden="1" xr:uid="{00000000-0005-0000-0000-0000D2020000}"/>
    <cellStyle name="Followed Hyperlink 18" xfId="19241" hidden="1" xr:uid="{00000000-0005-0000-0000-0000D3020000}"/>
    <cellStyle name="Followed Hyperlink 18" xfId="14733" hidden="1" xr:uid="{00000000-0005-0000-0000-0000D4020000}"/>
    <cellStyle name="Followed Hyperlink 18" xfId="19352" hidden="1" xr:uid="{00000000-0005-0000-0000-0000D5020000}"/>
    <cellStyle name="Followed Hyperlink 18" xfId="9666" hidden="1" xr:uid="{00000000-0005-0000-0000-0000BC020000}"/>
    <cellStyle name="Followed Hyperlink 18" xfId="16412" hidden="1" xr:uid="{00000000-0005-0000-0000-0000BE020000}"/>
    <cellStyle name="Followed Hyperlink 18" xfId="18932" hidden="1" xr:uid="{00000000-0005-0000-0000-0000CE020000}"/>
    <cellStyle name="Followed Hyperlink 18" xfId="19030" hidden="1" xr:uid="{00000000-0005-0000-0000-0000CF020000}"/>
    <cellStyle name="Followed Hyperlink 18" xfId="18270" hidden="1" xr:uid="{00000000-0005-0000-0000-0000D0020000}"/>
    <cellStyle name="Followed Hyperlink 18" xfId="18706" hidden="1" xr:uid="{00000000-0005-0000-0000-0000CC020000}"/>
    <cellStyle name="Followed Hyperlink 18" xfId="18935" hidden="1" xr:uid="{00000000-0005-0000-0000-0000CD020000}"/>
    <cellStyle name="Followed Hyperlink 18" xfId="18818" hidden="1" xr:uid="{00000000-0005-0000-0000-0000CB020000}"/>
    <cellStyle name="Followed Hyperlink 19" xfId="45427" hidden="1" xr:uid="{00000000-0005-0000-0000-0000F2020000}"/>
    <cellStyle name="Followed Hyperlink 19" xfId="45050" hidden="1" xr:uid="{00000000-0005-0000-0000-0000F0020000}"/>
    <cellStyle name="Followed Hyperlink 19" xfId="44122" hidden="1" xr:uid="{00000000-0005-0000-0000-0000E0020000}"/>
    <cellStyle name="Followed Hyperlink 19" xfId="42185" hidden="1" xr:uid="{00000000-0005-0000-0000-0000DC020000}"/>
    <cellStyle name="Followed Hyperlink 19" xfId="40204" hidden="1" xr:uid="{00000000-0005-0000-0000-0000E8020000}"/>
    <cellStyle name="Followed Hyperlink 19" xfId="40103" hidden="1" xr:uid="{00000000-0005-0000-0000-0000D8020000}"/>
    <cellStyle name="Followed Hyperlink 19" xfId="38050" hidden="1" xr:uid="{00000000-0005-0000-0000-0000F0020000}"/>
    <cellStyle name="Followed Hyperlink 19" xfId="37122" hidden="1" xr:uid="{00000000-0005-0000-0000-0000E0020000}"/>
    <cellStyle name="Followed Hyperlink 19" xfId="35525" hidden="1" xr:uid="{00000000-0005-0000-0000-0000DC020000}"/>
    <cellStyle name="Followed Hyperlink 19" xfId="33868" hidden="1" xr:uid="{00000000-0005-0000-0000-0000E8020000}"/>
    <cellStyle name="Followed Hyperlink 19" xfId="33636" hidden="1" xr:uid="{00000000-0005-0000-0000-0000D8020000}"/>
    <cellStyle name="Followed Hyperlink 19" xfId="32503" hidden="1" xr:uid="{00000000-0005-0000-0000-0000E4020000}"/>
    <cellStyle name="Followed Hyperlink 19" xfId="15805" hidden="1" xr:uid="{00000000-0005-0000-0000-0000F0020000}"/>
    <cellStyle name="Followed Hyperlink 19" xfId="16152" hidden="1" xr:uid="{00000000-0005-0000-0000-0000F1020000}"/>
    <cellStyle name="Followed Hyperlink 19" xfId="16193" hidden="1" xr:uid="{00000000-0005-0000-0000-0000F3020000}"/>
    <cellStyle name="Followed Hyperlink 19" xfId="16297" hidden="1" xr:uid="{00000000-0005-0000-0000-0000D8020000}"/>
    <cellStyle name="Followed Hyperlink 19" xfId="43450" hidden="1" xr:uid="{00000000-0005-0000-0000-0000F1020000}"/>
    <cellStyle name="Followed Hyperlink 19" xfId="43480" hidden="1" xr:uid="{00000000-0005-0000-0000-0000F2020000}"/>
    <cellStyle name="Followed Hyperlink 19" xfId="44018" hidden="1" xr:uid="{00000000-0005-0000-0000-0000D9020000}"/>
    <cellStyle name="Followed Hyperlink 19" xfId="44048" hidden="1" xr:uid="{00000000-0005-0000-0000-0000DA020000}"/>
    <cellStyle name="Followed Hyperlink 19" xfId="44059" hidden="1" xr:uid="{00000000-0005-0000-0000-0000DB020000}"/>
    <cellStyle name="Followed Hyperlink 19" xfId="44132" hidden="1" xr:uid="{00000000-0005-0000-0000-0000DC020000}"/>
    <cellStyle name="Followed Hyperlink 19" xfId="44331" hidden="1" xr:uid="{00000000-0005-0000-0000-0000DD020000}"/>
    <cellStyle name="Followed Hyperlink 19" xfId="44361" hidden="1" xr:uid="{00000000-0005-0000-0000-0000DE020000}"/>
    <cellStyle name="Followed Hyperlink 19" xfId="44372" hidden="1" xr:uid="{00000000-0005-0000-0000-0000DF020000}"/>
    <cellStyle name="Followed Hyperlink 19" xfId="44552" hidden="1" xr:uid="{00000000-0005-0000-0000-0000E1020000}"/>
    <cellStyle name="Followed Hyperlink 19" xfId="44582" hidden="1" xr:uid="{00000000-0005-0000-0000-0000E2020000}"/>
    <cellStyle name="Followed Hyperlink 19" xfId="44593" hidden="1" xr:uid="{00000000-0005-0000-0000-0000E3020000}"/>
    <cellStyle name="Followed Hyperlink 19" xfId="44768" hidden="1" xr:uid="{00000000-0005-0000-0000-0000E5020000}"/>
    <cellStyle name="Followed Hyperlink 19" xfId="42862" hidden="1" xr:uid="{00000000-0005-0000-0000-0000E7020000}"/>
    <cellStyle name="Followed Hyperlink 19" xfId="43033" hidden="1" xr:uid="{00000000-0005-0000-0000-0000E9020000}"/>
    <cellStyle name="Followed Hyperlink 19" xfId="43063" hidden="1" xr:uid="{00000000-0005-0000-0000-0000EA020000}"/>
    <cellStyle name="Followed Hyperlink 19" xfId="43074" hidden="1" xr:uid="{00000000-0005-0000-0000-0000EB020000}"/>
    <cellStyle name="Followed Hyperlink 19" xfId="43274" hidden="1" xr:uid="{00000000-0005-0000-0000-0000EE020000}"/>
    <cellStyle name="Followed Hyperlink 19" xfId="43285" hidden="1" xr:uid="{00000000-0005-0000-0000-0000EF020000}"/>
    <cellStyle name="Followed Hyperlink 19" xfId="43103" hidden="1" xr:uid="{00000000-0005-0000-0000-0000F0020000}"/>
    <cellStyle name="Followed Hyperlink 19" xfId="42646" hidden="1" xr:uid="{00000000-0005-0000-0000-0000E3020000}"/>
    <cellStyle name="Followed Hyperlink 19" xfId="42459" hidden="1" xr:uid="{00000000-0005-0000-0000-0000E4020000}"/>
    <cellStyle name="Followed Hyperlink 19" xfId="42821" hidden="1" xr:uid="{00000000-0005-0000-0000-0000E5020000}"/>
    <cellStyle name="Followed Hyperlink 19" xfId="42851" hidden="1" xr:uid="{00000000-0005-0000-0000-0000E6020000}"/>
    <cellStyle name="Followed Hyperlink 19" xfId="42175" hidden="1" xr:uid="{00000000-0005-0000-0000-0000E0020000}"/>
    <cellStyle name="Followed Hyperlink 19" xfId="42605" hidden="1" xr:uid="{00000000-0005-0000-0000-0000E1020000}"/>
    <cellStyle name="Followed Hyperlink 19" xfId="42425" hidden="1" xr:uid="{00000000-0005-0000-0000-0000DF020000}"/>
    <cellStyle name="Followed Hyperlink 19" xfId="44406" hidden="1" xr:uid="{00000000-0005-0000-0000-0000E4020000}"/>
    <cellStyle name="Followed Hyperlink 19" xfId="16182" hidden="1" xr:uid="{00000000-0005-0000-0000-0000F2020000}"/>
    <cellStyle name="Followed Hyperlink 19" xfId="45438" hidden="1" xr:uid="{00000000-0005-0000-0000-0000F3020000}"/>
    <cellStyle name="Followed Hyperlink 19" xfId="38397" hidden="1" xr:uid="{00000000-0005-0000-0000-0000F1020000}"/>
    <cellStyle name="Followed Hyperlink 19" xfId="37361" hidden="1" xr:uid="{00000000-0005-0000-0000-0000DE020000}"/>
    <cellStyle name="Followed Hyperlink 19" xfId="17182" hidden="1" xr:uid="{00000000-0005-0000-0000-0000E5020000}"/>
    <cellStyle name="Followed Hyperlink 19" xfId="21734" hidden="1" xr:uid="{00000000-0005-0000-0000-0000E4020000}"/>
    <cellStyle name="Followed Hyperlink 19" xfId="20942" hidden="1" xr:uid="{00000000-0005-0000-0000-0000EE020000}"/>
    <cellStyle name="Followed Hyperlink 19" xfId="16546" hidden="1" xr:uid="{00000000-0005-0000-0000-0000DC020000}"/>
    <cellStyle name="Followed Hyperlink 19" xfId="33147" hidden="1" xr:uid="{00000000-0005-0000-0000-0000F0020000}"/>
    <cellStyle name="Followed Hyperlink 19" xfId="33811" hidden="1" xr:uid="{00000000-0005-0000-0000-0000DB020000}"/>
    <cellStyle name="Followed Hyperlink 19" xfId="35452" hidden="1" xr:uid="{00000000-0005-0000-0000-0000DB020000}"/>
    <cellStyle name="Followed Hyperlink 19" xfId="24335" hidden="1" xr:uid="{00000000-0005-0000-0000-0000F3020000}"/>
    <cellStyle name="Followed Hyperlink 19" xfId="24431" hidden="1" xr:uid="{00000000-0005-0000-0000-0000D8020000}"/>
    <cellStyle name="Followed Hyperlink 19" xfId="22903" hidden="1" xr:uid="{00000000-0005-0000-0000-0000D9020000}"/>
    <cellStyle name="Followed Hyperlink 19" xfId="24475" hidden="1" xr:uid="{00000000-0005-0000-0000-0000DB020000}"/>
    <cellStyle name="Followed Hyperlink 19" xfId="24548" hidden="1" xr:uid="{00000000-0005-0000-0000-0000DC020000}"/>
    <cellStyle name="Followed Hyperlink 19" xfId="24747" hidden="1" xr:uid="{00000000-0005-0000-0000-0000DD020000}"/>
    <cellStyle name="Followed Hyperlink 19" xfId="24777" hidden="1" xr:uid="{00000000-0005-0000-0000-0000DE020000}"/>
    <cellStyle name="Followed Hyperlink 19" xfId="24538" hidden="1" xr:uid="{00000000-0005-0000-0000-0000E0020000}"/>
    <cellStyle name="Followed Hyperlink 19" xfId="24998" hidden="1" xr:uid="{00000000-0005-0000-0000-0000E2020000}"/>
    <cellStyle name="Followed Hyperlink 19" xfId="24822" hidden="1" xr:uid="{00000000-0005-0000-0000-0000E4020000}"/>
    <cellStyle name="Followed Hyperlink 19" xfId="25184" hidden="1" xr:uid="{00000000-0005-0000-0000-0000E5020000}"/>
    <cellStyle name="Followed Hyperlink 19" xfId="25214" hidden="1" xr:uid="{00000000-0005-0000-0000-0000E6020000}"/>
    <cellStyle name="Followed Hyperlink 19" xfId="24532" hidden="1" xr:uid="{00000000-0005-0000-0000-0000E8020000}"/>
    <cellStyle name="Followed Hyperlink 19" xfId="25426" hidden="1" xr:uid="{00000000-0005-0000-0000-0000EA020000}"/>
    <cellStyle name="Followed Hyperlink 19" xfId="25437" hidden="1" xr:uid="{00000000-0005-0000-0000-0000EB020000}"/>
    <cellStyle name="Followed Hyperlink 19" xfId="25254" hidden="1" xr:uid="{00000000-0005-0000-0000-0000EC020000}"/>
    <cellStyle name="Followed Hyperlink 19" xfId="25607" hidden="1" xr:uid="{00000000-0005-0000-0000-0000ED020000}"/>
    <cellStyle name="Followed Hyperlink 19" xfId="25637" hidden="1" xr:uid="{00000000-0005-0000-0000-0000EE020000}"/>
    <cellStyle name="Followed Hyperlink 19" xfId="25648" hidden="1" xr:uid="{00000000-0005-0000-0000-0000EF020000}"/>
    <cellStyle name="Followed Hyperlink 19" xfId="25466" hidden="1" xr:uid="{00000000-0005-0000-0000-0000F0020000}"/>
    <cellStyle name="Followed Hyperlink 19" xfId="25813" hidden="1" xr:uid="{00000000-0005-0000-0000-0000F1020000}"/>
    <cellStyle name="Followed Hyperlink 19" xfId="25843" hidden="1" xr:uid="{00000000-0005-0000-0000-0000F2020000}"/>
    <cellStyle name="Followed Hyperlink 19" xfId="25854" hidden="1" xr:uid="{00000000-0005-0000-0000-0000F3020000}"/>
    <cellStyle name="Followed Hyperlink 19" xfId="26584" hidden="1" xr:uid="{00000000-0005-0000-0000-0000DA020000}"/>
    <cellStyle name="Followed Hyperlink 19" xfId="26595" hidden="1" xr:uid="{00000000-0005-0000-0000-0000DB020000}"/>
    <cellStyle name="Followed Hyperlink 19" xfId="26668" hidden="1" xr:uid="{00000000-0005-0000-0000-0000DC020000}"/>
    <cellStyle name="Followed Hyperlink 19" xfId="26867" hidden="1" xr:uid="{00000000-0005-0000-0000-0000DD020000}"/>
    <cellStyle name="Followed Hyperlink 19" xfId="26897" hidden="1" xr:uid="{00000000-0005-0000-0000-0000DE020000}"/>
    <cellStyle name="Followed Hyperlink 19" xfId="26658" hidden="1" xr:uid="{00000000-0005-0000-0000-0000E0020000}"/>
    <cellStyle name="Followed Hyperlink 19" xfId="27088" hidden="1" xr:uid="{00000000-0005-0000-0000-0000E1020000}"/>
    <cellStyle name="Followed Hyperlink 19" xfId="25225" hidden="1" xr:uid="{00000000-0005-0000-0000-0000E7020000}"/>
    <cellStyle name="Followed Hyperlink 19" xfId="36231" hidden="1" xr:uid="{00000000-0005-0000-0000-0000EC020000}"/>
    <cellStyle name="Followed Hyperlink 19" xfId="20519" hidden="1" xr:uid="{00000000-0005-0000-0000-0000E6020000}"/>
    <cellStyle name="Followed Hyperlink 19" xfId="20530" hidden="1" xr:uid="{00000000-0005-0000-0000-0000E7020000}"/>
    <cellStyle name="Followed Hyperlink 19" xfId="20701" hidden="1" xr:uid="{00000000-0005-0000-0000-0000E9020000}"/>
    <cellStyle name="Followed Hyperlink 19" xfId="20731" hidden="1" xr:uid="{00000000-0005-0000-0000-0000EA020000}"/>
    <cellStyle name="Followed Hyperlink 19" xfId="20742" hidden="1" xr:uid="{00000000-0005-0000-0000-0000EB020000}"/>
    <cellStyle name="Followed Hyperlink 19" xfId="20912" hidden="1" xr:uid="{00000000-0005-0000-0000-0000ED020000}"/>
    <cellStyle name="Followed Hyperlink 19" xfId="21148" hidden="1" xr:uid="{00000000-0005-0000-0000-0000F2020000}"/>
    <cellStyle name="Followed Hyperlink 19" xfId="21159" hidden="1" xr:uid="{00000000-0005-0000-0000-0000F3020000}"/>
    <cellStyle name="Followed Hyperlink 19" xfId="21258" hidden="1" xr:uid="{00000000-0005-0000-0000-0000D8020000}"/>
    <cellStyle name="Followed Hyperlink 19" xfId="19700" hidden="1" xr:uid="{00000000-0005-0000-0000-0000D9020000}"/>
    <cellStyle name="Followed Hyperlink 19" xfId="21376" hidden="1" xr:uid="{00000000-0005-0000-0000-0000DA020000}"/>
    <cellStyle name="Followed Hyperlink 19" xfId="21387" hidden="1" xr:uid="{00000000-0005-0000-0000-0000DB020000}"/>
    <cellStyle name="Followed Hyperlink 19" xfId="21460" hidden="1" xr:uid="{00000000-0005-0000-0000-0000DC020000}"/>
    <cellStyle name="Followed Hyperlink 19" xfId="21659" hidden="1" xr:uid="{00000000-0005-0000-0000-0000DD020000}"/>
    <cellStyle name="Followed Hyperlink 19" xfId="21689" hidden="1" xr:uid="{00000000-0005-0000-0000-0000DE020000}"/>
    <cellStyle name="Followed Hyperlink 19" xfId="21700" hidden="1" xr:uid="{00000000-0005-0000-0000-0000DF020000}"/>
    <cellStyle name="Followed Hyperlink 19" xfId="21450" hidden="1" xr:uid="{00000000-0005-0000-0000-0000E0020000}"/>
    <cellStyle name="Followed Hyperlink 19" xfId="21880" hidden="1" xr:uid="{00000000-0005-0000-0000-0000E1020000}"/>
    <cellStyle name="Followed Hyperlink 19" xfId="21910" hidden="1" xr:uid="{00000000-0005-0000-0000-0000E2020000}"/>
    <cellStyle name="Followed Hyperlink 19" xfId="21921" hidden="1" xr:uid="{00000000-0005-0000-0000-0000E3020000}"/>
    <cellStyle name="Followed Hyperlink 19" xfId="22096" hidden="1" xr:uid="{00000000-0005-0000-0000-0000E5020000}"/>
    <cellStyle name="Followed Hyperlink 19" xfId="22137" hidden="1" xr:uid="{00000000-0005-0000-0000-0000E7020000}"/>
    <cellStyle name="Followed Hyperlink 19" xfId="21444" hidden="1" xr:uid="{00000000-0005-0000-0000-0000E8020000}"/>
    <cellStyle name="Followed Hyperlink 19" xfId="21118" hidden="1" xr:uid="{00000000-0005-0000-0000-0000F1020000}"/>
    <cellStyle name="Followed Hyperlink 19" xfId="35765" hidden="1" xr:uid="{00000000-0005-0000-0000-0000DF020000}"/>
    <cellStyle name="Followed Hyperlink 19" xfId="14723" hidden="1" xr:uid="{00000000-0005-0000-0000-0000D9020000}"/>
    <cellStyle name="Followed Hyperlink 19" xfId="16462" hidden="1" xr:uid="{00000000-0005-0000-0000-0000DA020000}"/>
    <cellStyle name="Followed Hyperlink 19" xfId="16473" hidden="1" xr:uid="{00000000-0005-0000-0000-0000DB020000}"/>
    <cellStyle name="Followed Hyperlink 19" xfId="16745" hidden="1" xr:uid="{00000000-0005-0000-0000-0000DD020000}"/>
    <cellStyle name="Followed Hyperlink 19" xfId="16775" hidden="1" xr:uid="{00000000-0005-0000-0000-0000DE020000}"/>
    <cellStyle name="Followed Hyperlink 19" xfId="16786" hidden="1" xr:uid="{00000000-0005-0000-0000-0000DF020000}"/>
    <cellStyle name="Followed Hyperlink 19" xfId="16966" hidden="1" xr:uid="{00000000-0005-0000-0000-0000E1020000}"/>
    <cellStyle name="Followed Hyperlink 19" xfId="17007" hidden="1" xr:uid="{00000000-0005-0000-0000-0000E3020000}"/>
    <cellStyle name="Followed Hyperlink 19" xfId="16820" hidden="1" xr:uid="{00000000-0005-0000-0000-0000E4020000}"/>
    <cellStyle name="Followed Hyperlink 19" xfId="17212" hidden="1" xr:uid="{00000000-0005-0000-0000-0000E6020000}"/>
    <cellStyle name="Followed Hyperlink 19" xfId="17223" hidden="1" xr:uid="{00000000-0005-0000-0000-0000E7020000}"/>
    <cellStyle name="Followed Hyperlink 19" xfId="17394" hidden="1" xr:uid="{00000000-0005-0000-0000-0000E9020000}"/>
    <cellStyle name="Followed Hyperlink 19" xfId="17435" hidden="1" xr:uid="{00000000-0005-0000-0000-0000EB020000}"/>
    <cellStyle name="Followed Hyperlink 19" xfId="17252" hidden="1" xr:uid="{00000000-0005-0000-0000-0000EC020000}"/>
    <cellStyle name="Followed Hyperlink 19" xfId="17605" hidden="1" xr:uid="{00000000-0005-0000-0000-0000ED020000}"/>
    <cellStyle name="Followed Hyperlink 19" xfId="17646" hidden="1" xr:uid="{00000000-0005-0000-0000-0000EF020000}"/>
    <cellStyle name="Followed Hyperlink 19" xfId="17464" hidden="1" xr:uid="{00000000-0005-0000-0000-0000F0020000}"/>
    <cellStyle name="Followed Hyperlink 19" xfId="17811" hidden="1" xr:uid="{00000000-0005-0000-0000-0000F1020000}"/>
    <cellStyle name="Followed Hyperlink 19" xfId="17841" hidden="1" xr:uid="{00000000-0005-0000-0000-0000F2020000}"/>
    <cellStyle name="Followed Hyperlink 19" xfId="17852" hidden="1" xr:uid="{00000000-0005-0000-0000-0000F3020000}"/>
    <cellStyle name="Followed Hyperlink 19" xfId="17954" hidden="1" xr:uid="{00000000-0005-0000-0000-0000D8020000}"/>
    <cellStyle name="Followed Hyperlink 19" xfId="17856" hidden="1" xr:uid="{00000000-0005-0000-0000-0000D9020000}"/>
    <cellStyle name="Followed Hyperlink 19" xfId="42169" hidden="1" xr:uid="{00000000-0005-0000-0000-0000E8020000}"/>
    <cellStyle name="Followed Hyperlink 19" xfId="36373" hidden="1" xr:uid="{00000000-0005-0000-0000-0000E9020000}"/>
    <cellStyle name="Followed Hyperlink 19" xfId="36403" hidden="1" xr:uid="{00000000-0005-0000-0000-0000EA020000}"/>
    <cellStyle name="Followed Hyperlink 19" xfId="36414" hidden="1" xr:uid="{00000000-0005-0000-0000-0000EB020000}"/>
    <cellStyle name="Followed Hyperlink 19" xfId="36614" hidden="1" xr:uid="{00000000-0005-0000-0000-0000EE020000}"/>
    <cellStyle name="Followed Hyperlink 19" xfId="36625" hidden="1" xr:uid="{00000000-0005-0000-0000-0000EF020000}"/>
    <cellStyle name="Followed Hyperlink 19" xfId="36790" hidden="1" xr:uid="{00000000-0005-0000-0000-0000F1020000}"/>
    <cellStyle name="Followed Hyperlink 19" xfId="36820" hidden="1" xr:uid="{00000000-0005-0000-0000-0000F2020000}"/>
    <cellStyle name="Followed Hyperlink 19" xfId="36831" hidden="1" xr:uid="{00000000-0005-0000-0000-0000F3020000}"/>
    <cellStyle name="Followed Hyperlink 19" xfId="36930" hidden="1" xr:uid="{00000000-0005-0000-0000-0000D8020000}"/>
    <cellStyle name="Followed Hyperlink 19" xfId="17424" hidden="1" xr:uid="{00000000-0005-0000-0000-0000EA020000}"/>
    <cellStyle name="Followed Hyperlink 19" xfId="33107" hidden="1" xr:uid="{00000000-0005-0000-0000-0000EA020000}"/>
    <cellStyle name="Followed Hyperlink 19" xfId="33118" hidden="1" xr:uid="{00000000-0005-0000-0000-0000EB020000}"/>
    <cellStyle name="Followed Hyperlink 19" xfId="32935" hidden="1" xr:uid="{00000000-0005-0000-0000-0000EC020000}"/>
    <cellStyle name="Followed Hyperlink 19" xfId="33288" hidden="1" xr:uid="{00000000-0005-0000-0000-0000ED020000}"/>
    <cellStyle name="Followed Hyperlink 19" xfId="33318" hidden="1" xr:uid="{00000000-0005-0000-0000-0000EE020000}"/>
    <cellStyle name="Followed Hyperlink 19" xfId="33329" hidden="1" xr:uid="{00000000-0005-0000-0000-0000EF020000}"/>
    <cellStyle name="Followed Hyperlink 19" xfId="32865" hidden="1" xr:uid="{00000000-0005-0000-0000-0000E5020000}"/>
    <cellStyle name="Followed Hyperlink 19" xfId="32895" hidden="1" xr:uid="{00000000-0005-0000-0000-0000E6020000}"/>
    <cellStyle name="Followed Hyperlink 19" xfId="32679" hidden="1" xr:uid="{00000000-0005-0000-0000-0000E2020000}"/>
    <cellStyle name="Followed Hyperlink 19" xfId="32690" hidden="1" xr:uid="{00000000-0005-0000-0000-0000E3020000}"/>
    <cellStyle name="Followed Hyperlink 19" xfId="32649" hidden="1" xr:uid="{00000000-0005-0000-0000-0000E1020000}"/>
    <cellStyle name="Followed Hyperlink 19" xfId="32213" hidden="1" xr:uid="{00000000-0005-0000-0000-0000E8020000}"/>
    <cellStyle name="Followed Hyperlink 19" xfId="33874" hidden="1" xr:uid="{00000000-0005-0000-0000-0000E0020000}"/>
    <cellStyle name="Followed Hyperlink 19" xfId="35986" hidden="1" xr:uid="{00000000-0005-0000-0000-0000E3020000}"/>
    <cellStyle name="Followed Hyperlink 19" xfId="34973" hidden="1" xr:uid="{00000000-0005-0000-0000-0000EE020000}"/>
    <cellStyle name="Followed Hyperlink 19" xfId="39407" hidden="1" xr:uid="{00000000-0005-0000-0000-0000EC020000}"/>
    <cellStyle name="Followed Hyperlink 19" xfId="38617" hidden="1" xr:uid="{00000000-0005-0000-0000-0000DA020000}"/>
    <cellStyle name="Followed Hyperlink 19" xfId="37768" hidden="1" xr:uid="{00000000-0005-0000-0000-0000E5020000}"/>
    <cellStyle name="Followed Hyperlink 19" xfId="36443" hidden="1" xr:uid="{00000000-0005-0000-0000-0000F0020000}"/>
    <cellStyle name="Followed Hyperlink 19" xfId="17635" hidden="1" xr:uid="{00000000-0005-0000-0000-0000EE020000}"/>
    <cellStyle name="Followed Hyperlink 19" xfId="38975" hidden="1" xr:uid="{00000000-0005-0000-0000-0000E4020000}"/>
    <cellStyle name="Followed Hyperlink 19" xfId="44980" hidden="1" xr:uid="{00000000-0005-0000-0000-0000E9020000}"/>
    <cellStyle name="Followed Hyperlink 19" xfId="43828" hidden="1" xr:uid="{00000000-0005-0000-0000-0000D8020000}"/>
    <cellStyle name="Followed Hyperlink 19" xfId="20273" hidden="1" xr:uid="{00000000-0005-0000-0000-0000E1020000}"/>
    <cellStyle name="Followed Hyperlink 19" xfId="20303" hidden="1" xr:uid="{00000000-0005-0000-0000-0000E2020000}"/>
    <cellStyle name="Followed Hyperlink 19" xfId="20314" hidden="1" xr:uid="{00000000-0005-0000-0000-0000E3020000}"/>
    <cellStyle name="Followed Hyperlink 19" xfId="20127" hidden="1" xr:uid="{00000000-0005-0000-0000-0000E4020000}"/>
    <cellStyle name="Followed Hyperlink 19" xfId="20489" hidden="1" xr:uid="{00000000-0005-0000-0000-0000E5020000}"/>
    <cellStyle name="Followed Hyperlink 19" xfId="35509" hidden="1" xr:uid="{00000000-0005-0000-0000-0000E8020000}"/>
    <cellStyle name="Followed Hyperlink 19" xfId="33494" hidden="1" xr:uid="{00000000-0005-0000-0000-0000F1020000}"/>
    <cellStyle name="Followed Hyperlink 19" xfId="33524" hidden="1" xr:uid="{00000000-0005-0000-0000-0000F2020000}"/>
    <cellStyle name="Followed Hyperlink 19" xfId="33535" hidden="1" xr:uid="{00000000-0005-0000-0000-0000F3020000}"/>
    <cellStyle name="Followed Hyperlink 19" xfId="32063" hidden="1" xr:uid="{00000000-0005-0000-0000-0000D9020000}"/>
    <cellStyle name="Followed Hyperlink 19" xfId="33800" hidden="1" xr:uid="{00000000-0005-0000-0000-0000DA020000}"/>
    <cellStyle name="Followed Hyperlink 19" xfId="33884" hidden="1" xr:uid="{00000000-0005-0000-0000-0000DC020000}"/>
    <cellStyle name="Followed Hyperlink 19" xfId="34083" hidden="1" xr:uid="{00000000-0005-0000-0000-0000DD020000}"/>
    <cellStyle name="Followed Hyperlink 19" xfId="34113" hidden="1" xr:uid="{00000000-0005-0000-0000-0000DE020000}"/>
    <cellStyle name="Followed Hyperlink 19" xfId="34124" hidden="1" xr:uid="{00000000-0005-0000-0000-0000DF020000}"/>
    <cellStyle name="Followed Hyperlink 19" xfId="34334" hidden="1" xr:uid="{00000000-0005-0000-0000-0000E2020000}"/>
    <cellStyle name="Followed Hyperlink 19" xfId="34345" hidden="1" xr:uid="{00000000-0005-0000-0000-0000E3020000}"/>
    <cellStyle name="Followed Hyperlink 19" xfId="34158" hidden="1" xr:uid="{00000000-0005-0000-0000-0000E4020000}"/>
    <cellStyle name="Followed Hyperlink 19" xfId="33077" hidden="1" xr:uid="{00000000-0005-0000-0000-0000E9020000}"/>
    <cellStyle name="Followed Hyperlink 19" xfId="35754" hidden="1" xr:uid="{00000000-0005-0000-0000-0000DE020000}"/>
    <cellStyle name="Followed Hyperlink 19" xfId="35515" hidden="1" xr:uid="{00000000-0005-0000-0000-0000E0020000}"/>
    <cellStyle name="Followed Hyperlink 19" xfId="35945" hidden="1" xr:uid="{00000000-0005-0000-0000-0000E1020000}"/>
    <cellStyle name="Followed Hyperlink 19" xfId="35975" hidden="1" xr:uid="{00000000-0005-0000-0000-0000E2020000}"/>
    <cellStyle name="Followed Hyperlink 19" xfId="35799" hidden="1" xr:uid="{00000000-0005-0000-0000-0000E4020000}"/>
    <cellStyle name="Followed Hyperlink 19" xfId="36161" hidden="1" xr:uid="{00000000-0005-0000-0000-0000E5020000}"/>
    <cellStyle name="Followed Hyperlink 19" xfId="36191" hidden="1" xr:uid="{00000000-0005-0000-0000-0000E6020000}"/>
    <cellStyle name="Followed Hyperlink 19" xfId="36202" hidden="1" xr:uid="{00000000-0005-0000-0000-0000E7020000}"/>
    <cellStyle name="Followed Hyperlink 19" xfId="35290" hidden="1" xr:uid="{00000000-0005-0000-0000-0000D8020000}"/>
    <cellStyle name="Followed Hyperlink 19" xfId="33722" hidden="1" xr:uid="{00000000-0005-0000-0000-0000D9020000}"/>
    <cellStyle name="Followed Hyperlink 19" xfId="35441" hidden="1" xr:uid="{00000000-0005-0000-0000-0000DA020000}"/>
    <cellStyle name="Followed Hyperlink 19" xfId="35179" hidden="1" xr:uid="{00000000-0005-0000-0000-0000F2020000}"/>
    <cellStyle name="Followed Hyperlink 19" xfId="35190" hidden="1" xr:uid="{00000000-0005-0000-0000-0000F3020000}"/>
    <cellStyle name="Followed Hyperlink 19" xfId="35149" hidden="1" xr:uid="{00000000-0005-0000-0000-0000F1020000}"/>
    <cellStyle name="Followed Hyperlink 19" xfId="35724" hidden="1" xr:uid="{00000000-0005-0000-0000-0000DD020000}"/>
    <cellStyle name="Followed Hyperlink 19" xfId="34304" hidden="1" xr:uid="{00000000-0005-0000-0000-0000E1020000}"/>
    <cellStyle name="Followed Hyperlink 19" xfId="42635" hidden="1" xr:uid="{00000000-0005-0000-0000-0000E2020000}"/>
    <cellStyle name="Followed Hyperlink 19" xfId="32906" hidden="1" xr:uid="{00000000-0005-0000-0000-0000E7020000}"/>
    <cellStyle name="Followed Hyperlink 19" xfId="36584" hidden="1" xr:uid="{00000000-0005-0000-0000-0000ED020000}"/>
    <cellStyle name="Followed Hyperlink 19" xfId="16530" hidden="1" xr:uid="{00000000-0005-0000-0000-0000E8020000}"/>
    <cellStyle name="Followed Hyperlink 19" xfId="22126" hidden="1" xr:uid="{00000000-0005-0000-0000-0000E6020000}"/>
    <cellStyle name="Followed Hyperlink 19" xfId="20771" hidden="1" xr:uid="{00000000-0005-0000-0000-0000F0020000}"/>
    <cellStyle name="Followed Hyperlink 19" xfId="26554" hidden="1" xr:uid="{00000000-0005-0000-0000-0000D9020000}"/>
    <cellStyle name="Followed Hyperlink 19" xfId="24968" hidden="1" xr:uid="{00000000-0005-0000-0000-0000E1020000}"/>
    <cellStyle name="Followed Hyperlink 19" xfId="16996" hidden="1" xr:uid="{00000000-0005-0000-0000-0000E2020000}"/>
    <cellStyle name="Followed Hyperlink 19" xfId="43244" hidden="1" xr:uid="{00000000-0005-0000-0000-0000ED020000}"/>
    <cellStyle name="Followed Hyperlink 19" xfId="43491" hidden="1" xr:uid="{00000000-0005-0000-0000-0000F3020000}"/>
    <cellStyle name="Followed Hyperlink 19" xfId="42891" hidden="1" xr:uid="{00000000-0005-0000-0000-0000EC020000}"/>
    <cellStyle name="Followed Hyperlink 19" xfId="29979" hidden="1" xr:uid="{00000000-0005-0000-0000-0000EE020000}"/>
    <cellStyle name="Followed Hyperlink 19" xfId="29990" hidden="1" xr:uid="{00000000-0005-0000-0000-0000EF020000}"/>
    <cellStyle name="Followed Hyperlink 19" xfId="29808" hidden="1" xr:uid="{00000000-0005-0000-0000-0000F0020000}"/>
    <cellStyle name="Followed Hyperlink 19" xfId="30185" hidden="1" xr:uid="{00000000-0005-0000-0000-0000F2020000}"/>
    <cellStyle name="Followed Hyperlink 19" xfId="30196" hidden="1" xr:uid="{00000000-0005-0000-0000-0000F3020000}"/>
    <cellStyle name="Followed Hyperlink 19" xfId="30299" hidden="1" xr:uid="{00000000-0005-0000-0000-0000D8020000}"/>
    <cellStyle name="Followed Hyperlink 19" xfId="28279" hidden="1" xr:uid="{00000000-0005-0000-0000-0000D9020000}"/>
    <cellStyle name="Followed Hyperlink 19" xfId="30477" hidden="1" xr:uid="{00000000-0005-0000-0000-0000DA020000}"/>
    <cellStyle name="Followed Hyperlink 19" xfId="30488" hidden="1" xr:uid="{00000000-0005-0000-0000-0000DB020000}"/>
    <cellStyle name="Followed Hyperlink 19" xfId="30561" hidden="1" xr:uid="{00000000-0005-0000-0000-0000DC020000}"/>
    <cellStyle name="Followed Hyperlink 19" xfId="30801" hidden="1" xr:uid="{00000000-0005-0000-0000-0000DF020000}"/>
    <cellStyle name="Followed Hyperlink 19" xfId="30981" hidden="1" xr:uid="{00000000-0005-0000-0000-0000E1020000}"/>
    <cellStyle name="Followed Hyperlink 19" xfId="31022" hidden="1" xr:uid="{00000000-0005-0000-0000-0000E3020000}"/>
    <cellStyle name="Followed Hyperlink 19" xfId="30835" hidden="1" xr:uid="{00000000-0005-0000-0000-0000E4020000}"/>
    <cellStyle name="Followed Hyperlink 19" xfId="31197" hidden="1" xr:uid="{00000000-0005-0000-0000-0000E5020000}"/>
    <cellStyle name="Followed Hyperlink 19" xfId="31227" hidden="1" xr:uid="{00000000-0005-0000-0000-0000E6020000}"/>
    <cellStyle name="Followed Hyperlink 19" xfId="31238" hidden="1" xr:uid="{00000000-0005-0000-0000-0000E7020000}"/>
    <cellStyle name="Followed Hyperlink 19" xfId="30545" hidden="1" xr:uid="{00000000-0005-0000-0000-0000E8020000}"/>
    <cellStyle name="Followed Hyperlink 19" xfId="31439" hidden="1" xr:uid="{00000000-0005-0000-0000-0000EA020000}"/>
    <cellStyle name="Followed Hyperlink 19" xfId="31450" hidden="1" xr:uid="{00000000-0005-0000-0000-0000EB020000}"/>
    <cellStyle name="Followed Hyperlink 19" xfId="31267" hidden="1" xr:uid="{00000000-0005-0000-0000-0000EC020000}"/>
    <cellStyle name="Followed Hyperlink 19" xfId="31620" hidden="1" xr:uid="{00000000-0005-0000-0000-0000ED020000}"/>
    <cellStyle name="Followed Hyperlink 19" xfId="31650" hidden="1" xr:uid="{00000000-0005-0000-0000-0000EE020000}"/>
    <cellStyle name="Followed Hyperlink 19" xfId="31661" hidden="1" xr:uid="{00000000-0005-0000-0000-0000EF020000}"/>
    <cellStyle name="Followed Hyperlink 19" xfId="31479" hidden="1" xr:uid="{00000000-0005-0000-0000-0000F0020000}"/>
    <cellStyle name="Followed Hyperlink 19" xfId="31856" hidden="1" xr:uid="{00000000-0005-0000-0000-0000F2020000}"/>
    <cellStyle name="Followed Hyperlink 19" xfId="31867" hidden="1" xr:uid="{00000000-0005-0000-0000-0000F3020000}"/>
    <cellStyle name="Followed Hyperlink 19" xfId="31969" hidden="1" xr:uid="{00000000-0005-0000-0000-0000D8020000}"/>
    <cellStyle name="Followed Hyperlink 19" xfId="30395" hidden="1" xr:uid="{00000000-0005-0000-0000-0000D9020000}"/>
    <cellStyle name="Followed Hyperlink 19" xfId="32145" hidden="1" xr:uid="{00000000-0005-0000-0000-0000DA020000}"/>
    <cellStyle name="Followed Hyperlink 19" xfId="32156" hidden="1" xr:uid="{00000000-0005-0000-0000-0000DB020000}"/>
    <cellStyle name="Followed Hyperlink 19" xfId="32428" hidden="1" xr:uid="{00000000-0005-0000-0000-0000DD020000}"/>
    <cellStyle name="Followed Hyperlink 19" xfId="32458" hidden="1" xr:uid="{00000000-0005-0000-0000-0000DE020000}"/>
    <cellStyle name="Followed Hyperlink 19" xfId="32469" hidden="1" xr:uid="{00000000-0005-0000-0000-0000DF020000}"/>
    <cellStyle name="Followed Hyperlink 19" xfId="32219" hidden="1" xr:uid="{00000000-0005-0000-0000-0000E0020000}"/>
    <cellStyle name="Followed Hyperlink 19" xfId="30551" hidden="1" xr:uid="{00000000-0005-0000-0000-0000E0020000}"/>
    <cellStyle name="Followed Hyperlink 19" xfId="28890" hidden="1" xr:uid="{00000000-0005-0000-0000-0000DC020000}"/>
    <cellStyle name="Followed Hyperlink 19" xfId="26345" hidden="1" xr:uid="{00000000-0005-0000-0000-0000D8020000}"/>
    <cellStyle name="Followed Hyperlink 19" xfId="23947" hidden="1" xr:uid="{00000000-0005-0000-0000-0000F0020000}"/>
    <cellStyle name="Followed Hyperlink 19" xfId="19837" hidden="1" xr:uid="{00000000-0005-0000-0000-0000E8020000}"/>
    <cellStyle name="Followed Hyperlink 19" xfId="16536" hidden="1" xr:uid="{00000000-0005-0000-0000-0000E0020000}"/>
    <cellStyle name="Followed Hyperlink 19" xfId="8642" hidden="1" xr:uid="{00000000-0005-0000-0000-0000E2020000}"/>
    <cellStyle name="Followed Hyperlink 19" xfId="8653" hidden="1" xr:uid="{00000000-0005-0000-0000-0000E3020000}"/>
    <cellStyle name="Followed Hyperlink 19" xfId="8828" hidden="1" xr:uid="{00000000-0005-0000-0000-0000E5020000}"/>
    <cellStyle name="Followed Hyperlink 19" xfId="8869" hidden="1" xr:uid="{00000000-0005-0000-0000-0000E7020000}"/>
    <cellStyle name="Followed Hyperlink 19" xfId="8176" hidden="1" xr:uid="{00000000-0005-0000-0000-0000E8020000}"/>
    <cellStyle name="Followed Hyperlink 19" xfId="9040" hidden="1" xr:uid="{00000000-0005-0000-0000-0000E9020000}"/>
    <cellStyle name="Followed Hyperlink 19" xfId="9070" hidden="1" xr:uid="{00000000-0005-0000-0000-0000EA020000}"/>
    <cellStyle name="Followed Hyperlink 19" xfId="9081" hidden="1" xr:uid="{00000000-0005-0000-0000-0000EB020000}"/>
    <cellStyle name="Followed Hyperlink 19" xfId="8898" hidden="1" xr:uid="{00000000-0005-0000-0000-0000EC020000}"/>
    <cellStyle name="Followed Hyperlink 19" xfId="9251" hidden="1" xr:uid="{00000000-0005-0000-0000-0000ED020000}"/>
    <cellStyle name="Followed Hyperlink 19" xfId="9281" hidden="1" xr:uid="{00000000-0005-0000-0000-0000EE020000}"/>
    <cellStyle name="Followed Hyperlink 19" xfId="9110" hidden="1" xr:uid="{00000000-0005-0000-0000-0000F0020000}"/>
    <cellStyle name="Followed Hyperlink 19" xfId="9457" hidden="1" xr:uid="{00000000-0005-0000-0000-0000F1020000}"/>
    <cellStyle name="Followed Hyperlink 19" xfId="9487" hidden="1" xr:uid="{00000000-0005-0000-0000-0000F2020000}"/>
    <cellStyle name="Followed Hyperlink 19" xfId="9498" hidden="1" xr:uid="{00000000-0005-0000-0000-0000F3020000}"/>
    <cellStyle name="Followed Hyperlink 19" xfId="9603" hidden="1" xr:uid="{00000000-0005-0000-0000-0000D8020000}"/>
    <cellStyle name="Followed Hyperlink 19" xfId="8023" hidden="1" xr:uid="{00000000-0005-0000-0000-0000D9020000}"/>
    <cellStyle name="Followed Hyperlink 19" xfId="9786" hidden="1" xr:uid="{00000000-0005-0000-0000-0000DA020000}"/>
    <cellStyle name="Followed Hyperlink 19" xfId="9870" hidden="1" xr:uid="{00000000-0005-0000-0000-0000DC020000}"/>
    <cellStyle name="Followed Hyperlink 19" xfId="10069" hidden="1" xr:uid="{00000000-0005-0000-0000-0000DD020000}"/>
    <cellStyle name="Followed Hyperlink 19" xfId="10099" hidden="1" xr:uid="{00000000-0005-0000-0000-0000DE020000}"/>
    <cellStyle name="Followed Hyperlink 19" xfId="10110" hidden="1" xr:uid="{00000000-0005-0000-0000-0000DF020000}"/>
    <cellStyle name="Followed Hyperlink 19" xfId="9860" hidden="1" xr:uid="{00000000-0005-0000-0000-0000E0020000}"/>
    <cellStyle name="Followed Hyperlink 19" xfId="10290" hidden="1" xr:uid="{00000000-0005-0000-0000-0000E1020000}"/>
    <cellStyle name="Followed Hyperlink 19" xfId="10320" hidden="1" xr:uid="{00000000-0005-0000-0000-0000E2020000}"/>
    <cellStyle name="Followed Hyperlink 19" xfId="10331" hidden="1" xr:uid="{00000000-0005-0000-0000-0000E3020000}"/>
    <cellStyle name="Followed Hyperlink 19" xfId="10144" hidden="1" xr:uid="{00000000-0005-0000-0000-0000E4020000}"/>
    <cellStyle name="Followed Hyperlink 19" xfId="10536" hidden="1" xr:uid="{00000000-0005-0000-0000-0000E6020000}"/>
    <cellStyle name="Followed Hyperlink 19" xfId="8858" hidden="1" xr:uid="{00000000-0005-0000-0000-0000E6020000}"/>
    <cellStyle name="Followed Hyperlink 19" xfId="29164" hidden="1" xr:uid="{00000000-0005-0000-0000-0000E4020000}"/>
    <cellStyle name="Followed Hyperlink 19" xfId="26908" hidden="1" xr:uid="{00000000-0005-0000-0000-0000DF020000}"/>
    <cellStyle name="Followed Hyperlink 19" xfId="24464" hidden="1" xr:uid="{00000000-0005-0000-0000-0000DA020000}"/>
    <cellStyle name="Followed Hyperlink 19" xfId="22725" hidden="1" xr:uid="{00000000-0005-0000-0000-0000F1020000}"/>
    <cellStyle name="Followed Hyperlink 19" xfId="18889" hidden="1" xr:uid="{00000000-0005-0000-0000-0000E7020000}"/>
    <cellStyle name="Followed Hyperlink 19" xfId="40007" hidden="1" xr:uid="{00000000-0005-0000-0000-0000F3020000}"/>
    <cellStyle name="Followed Hyperlink 19" xfId="38575" hidden="1" xr:uid="{00000000-0005-0000-0000-0000D9020000}"/>
    <cellStyle name="Followed Hyperlink 19" xfId="40136" hidden="1" xr:uid="{00000000-0005-0000-0000-0000DA020000}"/>
    <cellStyle name="Followed Hyperlink 19" xfId="40147" hidden="1" xr:uid="{00000000-0005-0000-0000-0000DB020000}"/>
    <cellStyle name="Followed Hyperlink 19" xfId="40419" hidden="1" xr:uid="{00000000-0005-0000-0000-0000DD020000}"/>
    <cellStyle name="Followed Hyperlink 19" xfId="40449" hidden="1" xr:uid="{00000000-0005-0000-0000-0000DE020000}"/>
    <cellStyle name="Followed Hyperlink 19" xfId="40460" hidden="1" xr:uid="{00000000-0005-0000-0000-0000DF020000}"/>
    <cellStyle name="Followed Hyperlink 19" xfId="40210" hidden="1" xr:uid="{00000000-0005-0000-0000-0000E0020000}"/>
    <cellStyle name="Followed Hyperlink 19" xfId="40640" hidden="1" xr:uid="{00000000-0005-0000-0000-0000E1020000}"/>
    <cellStyle name="Followed Hyperlink 19" xfId="40670" hidden="1" xr:uid="{00000000-0005-0000-0000-0000E2020000}"/>
    <cellStyle name="Followed Hyperlink 19" xfId="40681" hidden="1" xr:uid="{00000000-0005-0000-0000-0000E3020000}"/>
    <cellStyle name="Followed Hyperlink 19" xfId="40494" hidden="1" xr:uid="{00000000-0005-0000-0000-0000E4020000}"/>
    <cellStyle name="Followed Hyperlink 19" xfId="40886" hidden="1" xr:uid="{00000000-0005-0000-0000-0000E6020000}"/>
    <cellStyle name="Followed Hyperlink 19" xfId="40897" hidden="1" xr:uid="{00000000-0005-0000-0000-0000E7020000}"/>
    <cellStyle name="Followed Hyperlink 19" xfId="41068" hidden="1" xr:uid="{00000000-0005-0000-0000-0000E9020000}"/>
    <cellStyle name="Followed Hyperlink 19" xfId="41098" hidden="1" xr:uid="{00000000-0005-0000-0000-0000EA020000}"/>
    <cellStyle name="Followed Hyperlink 19" xfId="41109" hidden="1" xr:uid="{00000000-0005-0000-0000-0000EB020000}"/>
    <cellStyle name="Followed Hyperlink 19" xfId="40926" hidden="1" xr:uid="{00000000-0005-0000-0000-0000EC020000}"/>
    <cellStyle name="Followed Hyperlink 19" xfId="41279" hidden="1" xr:uid="{00000000-0005-0000-0000-0000ED020000}"/>
    <cellStyle name="Followed Hyperlink 19" xfId="41309" hidden="1" xr:uid="{00000000-0005-0000-0000-0000EE020000}"/>
    <cellStyle name="Followed Hyperlink 19" xfId="41320" hidden="1" xr:uid="{00000000-0005-0000-0000-0000EF020000}"/>
    <cellStyle name="Followed Hyperlink 19" xfId="41138" hidden="1" xr:uid="{00000000-0005-0000-0000-0000F0020000}"/>
    <cellStyle name="Followed Hyperlink 19" xfId="41515" hidden="1" xr:uid="{00000000-0005-0000-0000-0000F2020000}"/>
    <cellStyle name="Followed Hyperlink 19" xfId="41526" hidden="1" xr:uid="{00000000-0005-0000-0000-0000F3020000}"/>
    <cellStyle name="Followed Hyperlink 19" xfId="41862" hidden="1" xr:uid="{00000000-0005-0000-0000-0000D8020000}"/>
    <cellStyle name="Followed Hyperlink 19" xfId="42101" hidden="1" xr:uid="{00000000-0005-0000-0000-0000DA020000}"/>
    <cellStyle name="Followed Hyperlink 19" xfId="42112" hidden="1" xr:uid="{00000000-0005-0000-0000-0000DB020000}"/>
    <cellStyle name="Followed Hyperlink 19" xfId="42384" hidden="1" xr:uid="{00000000-0005-0000-0000-0000DD020000}"/>
    <cellStyle name="Followed Hyperlink 19" xfId="42414" hidden="1" xr:uid="{00000000-0005-0000-0000-0000DE020000}"/>
    <cellStyle name="Followed Hyperlink 19" xfId="40220" hidden="1" xr:uid="{00000000-0005-0000-0000-0000DC020000}"/>
    <cellStyle name="Followed Hyperlink 19" xfId="31826" hidden="1" xr:uid="{00000000-0005-0000-0000-0000F1020000}"/>
    <cellStyle name="Followed Hyperlink 19" xfId="29779" hidden="1" xr:uid="{00000000-0005-0000-0000-0000EB020000}"/>
    <cellStyle name="Followed Hyperlink 19" xfId="27304" hidden="1" xr:uid="{00000000-0005-0000-0000-0000E5020000}"/>
    <cellStyle name="Followed Hyperlink 19" xfId="24788" hidden="1" xr:uid="{00000000-0005-0000-0000-0000DF020000}"/>
    <cellStyle name="Followed Hyperlink 19" xfId="21319" hidden="1" xr:uid="{00000000-0005-0000-0000-0000D9020000}"/>
    <cellStyle name="Followed Hyperlink 19" xfId="20953" hidden="1" xr:uid="{00000000-0005-0000-0000-0000EF020000}"/>
    <cellStyle name="Followed Hyperlink 19" xfId="7148" hidden="1" xr:uid="{00000000-0005-0000-0000-0000E5020000}"/>
    <cellStyle name="Followed Hyperlink 19" xfId="7189" hidden="1" xr:uid="{00000000-0005-0000-0000-0000E7020000}"/>
    <cellStyle name="Followed Hyperlink 19" xfId="7360" hidden="1" xr:uid="{00000000-0005-0000-0000-0000E9020000}"/>
    <cellStyle name="Followed Hyperlink 19" xfId="7390" hidden="1" xr:uid="{00000000-0005-0000-0000-0000EA020000}"/>
    <cellStyle name="Followed Hyperlink 19" xfId="7218" hidden="1" xr:uid="{00000000-0005-0000-0000-0000EC020000}"/>
    <cellStyle name="Followed Hyperlink 19" xfId="7571" hidden="1" xr:uid="{00000000-0005-0000-0000-0000ED020000}"/>
    <cellStyle name="Followed Hyperlink 19" xfId="7601" hidden="1" xr:uid="{00000000-0005-0000-0000-0000EE020000}"/>
    <cellStyle name="Followed Hyperlink 19" xfId="7612" hidden="1" xr:uid="{00000000-0005-0000-0000-0000EF020000}"/>
    <cellStyle name="Followed Hyperlink 19" xfId="7430" hidden="1" xr:uid="{00000000-0005-0000-0000-0000F0020000}"/>
    <cellStyle name="Followed Hyperlink 19" xfId="7777" hidden="1" xr:uid="{00000000-0005-0000-0000-0000F1020000}"/>
    <cellStyle name="Followed Hyperlink 19" xfId="7807" hidden="1" xr:uid="{00000000-0005-0000-0000-0000F2020000}"/>
    <cellStyle name="Followed Hyperlink 19" xfId="7818" hidden="1" xr:uid="{00000000-0005-0000-0000-0000F3020000}"/>
    <cellStyle name="Followed Hyperlink 19" xfId="7923" hidden="1" xr:uid="{00000000-0005-0000-0000-0000D8020000}"/>
    <cellStyle name="Followed Hyperlink 19" xfId="6343" hidden="1" xr:uid="{00000000-0005-0000-0000-0000D9020000}"/>
    <cellStyle name="Followed Hyperlink 19" xfId="8108" hidden="1" xr:uid="{00000000-0005-0000-0000-0000DA020000}"/>
    <cellStyle name="Followed Hyperlink 19" xfId="8391" hidden="1" xr:uid="{00000000-0005-0000-0000-0000DD020000}"/>
    <cellStyle name="Followed Hyperlink 19" xfId="8421" hidden="1" xr:uid="{00000000-0005-0000-0000-0000DE020000}"/>
    <cellStyle name="Followed Hyperlink 19" xfId="8432" hidden="1" xr:uid="{00000000-0005-0000-0000-0000DF020000}"/>
    <cellStyle name="Followed Hyperlink 19" xfId="8182" hidden="1" xr:uid="{00000000-0005-0000-0000-0000E0020000}"/>
    <cellStyle name="Followed Hyperlink 19" xfId="6496" hidden="1" xr:uid="{00000000-0005-0000-0000-0000E8020000}"/>
    <cellStyle name="Followed Hyperlink 19" xfId="3069" hidden="1" xr:uid="{00000000-0005-0000-0000-0000DA020000}"/>
    <cellStyle name="Followed Hyperlink 19" xfId="3080" hidden="1" xr:uid="{00000000-0005-0000-0000-0000DB020000}"/>
    <cellStyle name="Followed Hyperlink 19" xfId="3153" hidden="1" xr:uid="{00000000-0005-0000-0000-0000DC020000}"/>
    <cellStyle name="Followed Hyperlink 19" xfId="3352" hidden="1" xr:uid="{00000000-0005-0000-0000-0000DD020000}"/>
    <cellStyle name="Followed Hyperlink 19" xfId="3382" hidden="1" xr:uid="{00000000-0005-0000-0000-0000DE020000}"/>
    <cellStyle name="Followed Hyperlink 19" xfId="3143" hidden="1" xr:uid="{00000000-0005-0000-0000-0000E0020000}"/>
    <cellStyle name="Followed Hyperlink 19" xfId="3573" hidden="1" xr:uid="{00000000-0005-0000-0000-0000E1020000}"/>
    <cellStyle name="Followed Hyperlink 19" xfId="3614" hidden="1" xr:uid="{00000000-0005-0000-0000-0000E3020000}"/>
    <cellStyle name="Followed Hyperlink 19" xfId="3427" hidden="1" xr:uid="{00000000-0005-0000-0000-0000E4020000}"/>
    <cellStyle name="Followed Hyperlink 19" xfId="7401" hidden="1" xr:uid="{00000000-0005-0000-0000-0000EB020000}"/>
    <cellStyle name="Followed Hyperlink 19" xfId="40856" hidden="1" xr:uid="{00000000-0005-0000-0000-0000E5020000}"/>
    <cellStyle name="Followed Hyperlink 19" xfId="9797" hidden="1" xr:uid="{00000000-0005-0000-0000-0000DB020000}"/>
    <cellStyle name="Followed Hyperlink 19" xfId="32229" hidden="1" xr:uid="{00000000-0005-0000-0000-0000DC020000}"/>
    <cellStyle name="Followed Hyperlink 19" xfId="30155" hidden="1" xr:uid="{00000000-0005-0000-0000-0000F1020000}"/>
    <cellStyle name="Followed Hyperlink 19" xfId="27546" hidden="1" xr:uid="{00000000-0005-0000-0000-0000EA020000}"/>
    <cellStyle name="Followed Hyperlink 19" xfId="25009" hidden="1" xr:uid="{00000000-0005-0000-0000-0000E3020000}"/>
    <cellStyle name="Followed Hyperlink 19" xfId="23029" hidden="1" xr:uid="{00000000-0005-0000-0000-0000DC020000}"/>
    <cellStyle name="Followed Hyperlink 19" xfId="36991" hidden="1" xr:uid="{00000000-0005-0000-0000-0000D9020000}"/>
    <cellStyle name="Followed Hyperlink 19" xfId="38628" hidden="1" xr:uid="{00000000-0005-0000-0000-0000DB020000}"/>
    <cellStyle name="Followed Hyperlink 19" xfId="38900" hidden="1" xr:uid="{00000000-0005-0000-0000-0000DD020000}"/>
    <cellStyle name="Followed Hyperlink 19" xfId="38930" hidden="1" xr:uid="{00000000-0005-0000-0000-0000DE020000}"/>
    <cellStyle name="Followed Hyperlink 19" xfId="38941" hidden="1" xr:uid="{00000000-0005-0000-0000-0000DF020000}"/>
    <cellStyle name="Followed Hyperlink 19" xfId="38691" hidden="1" xr:uid="{00000000-0005-0000-0000-0000E0020000}"/>
    <cellStyle name="Followed Hyperlink 19" xfId="39121" hidden="1" xr:uid="{00000000-0005-0000-0000-0000E1020000}"/>
    <cellStyle name="Followed Hyperlink 19" xfId="39162" hidden="1" xr:uid="{00000000-0005-0000-0000-0000E3020000}"/>
    <cellStyle name="Followed Hyperlink 19" xfId="39337" hidden="1" xr:uid="{00000000-0005-0000-0000-0000E5020000}"/>
    <cellStyle name="Followed Hyperlink 19" xfId="39367" hidden="1" xr:uid="{00000000-0005-0000-0000-0000E6020000}"/>
    <cellStyle name="Followed Hyperlink 19" xfId="39378" hidden="1" xr:uid="{00000000-0005-0000-0000-0000E7020000}"/>
    <cellStyle name="Followed Hyperlink 19" xfId="38685" hidden="1" xr:uid="{00000000-0005-0000-0000-0000E8020000}"/>
    <cellStyle name="Followed Hyperlink 19" xfId="39579" hidden="1" xr:uid="{00000000-0005-0000-0000-0000EA020000}"/>
    <cellStyle name="Followed Hyperlink 19" xfId="39590" hidden="1" xr:uid="{00000000-0005-0000-0000-0000EB020000}"/>
    <cellStyle name="Followed Hyperlink 19" xfId="39760" hidden="1" xr:uid="{00000000-0005-0000-0000-0000ED020000}"/>
    <cellStyle name="Followed Hyperlink 19" xfId="39790" hidden="1" xr:uid="{00000000-0005-0000-0000-0000EE020000}"/>
    <cellStyle name="Followed Hyperlink 19" xfId="39801" hidden="1" xr:uid="{00000000-0005-0000-0000-0000EF020000}"/>
    <cellStyle name="Followed Hyperlink 19" xfId="39619" hidden="1" xr:uid="{00000000-0005-0000-0000-0000F0020000}"/>
    <cellStyle name="Followed Hyperlink 19" xfId="39966" hidden="1" xr:uid="{00000000-0005-0000-0000-0000F1020000}"/>
    <cellStyle name="Followed Hyperlink 19" xfId="38701" hidden="1" xr:uid="{00000000-0005-0000-0000-0000DC020000}"/>
    <cellStyle name="Followed Hyperlink 19" xfId="34520" hidden="1" xr:uid="{00000000-0005-0000-0000-0000E5020000}"/>
    <cellStyle name="Followed Hyperlink 19" xfId="34550" hidden="1" xr:uid="{00000000-0005-0000-0000-0000E6020000}"/>
    <cellStyle name="Followed Hyperlink 19" xfId="34561" hidden="1" xr:uid="{00000000-0005-0000-0000-0000E7020000}"/>
    <cellStyle name="Followed Hyperlink 19" xfId="34732" hidden="1" xr:uid="{00000000-0005-0000-0000-0000E9020000}"/>
    <cellStyle name="Followed Hyperlink 19" xfId="34762" hidden="1" xr:uid="{00000000-0005-0000-0000-0000EA020000}"/>
    <cellStyle name="Followed Hyperlink 19" xfId="34773" hidden="1" xr:uid="{00000000-0005-0000-0000-0000EB020000}"/>
    <cellStyle name="Followed Hyperlink 19" xfId="34590" hidden="1" xr:uid="{00000000-0005-0000-0000-0000EC020000}"/>
    <cellStyle name="Followed Hyperlink 19" xfId="34943" hidden="1" xr:uid="{00000000-0005-0000-0000-0000ED020000}"/>
    <cellStyle name="Followed Hyperlink 19" xfId="34984" hidden="1" xr:uid="{00000000-0005-0000-0000-0000EF020000}"/>
    <cellStyle name="Followed Hyperlink 19" xfId="34802" hidden="1" xr:uid="{00000000-0005-0000-0000-0000F0020000}"/>
    <cellStyle name="Followed Hyperlink 19" xfId="39151" hidden="1" xr:uid="{00000000-0005-0000-0000-0000E2020000}"/>
    <cellStyle name="Followed Hyperlink 19" xfId="8192" hidden="1" xr:uid="{00000000-0005-0000-0000-0000DC020000}"/>
    <cellStyle name="Followed Hyperlink 19" xfId="41485" hidden="1" xr:uid="{00000000-0005-0000-0000-0000F1020000}"/>
    <cellStyle name="Followed Hyperlink 19" xfId="10506" hidden="1" xr:uid="{00000000-0005-0000-0000-0000E5020000}"/>
    <cellStyle name="Followed Hyperlink 19" xfId="22166" hidden="1" xr:uid="{00000000-0005-0000-0000-0000EC020000}"/>
    <cellStyle name="Followed Hyperlink 19" xfId="30760" hidden="1" xr:uid="{00000000-0005-0000-0000-0000DD020000}"/>
    <cellStyle name="Followed Hyperlink 19" xfId="27933" hidden="1" xr:uid="{00000000-0005-0000-0000-0000F1020000}"/>
    <cellStyle name="Followed Hyperlink 19" xfId="25396" hidden="1" xr:uid="{00000000-0005-0000-0000-0000E9020000}"/>
    <cellStyle name="Followed Hyperlink 19" xfId="5509" hidden="1" xr:uid="{00000000-0005-0000-0000-0000E7020000}"/>
    <cellStyle name="Followed Hyperlink 19" xfId="5680" hidden="1" xr:uid="{00000000-0005-0000-0000-0000E9020000}"/>
    <cellStyle name="Followed Hyperlink 19" xfId="5721" hidden="1" xr:uid="{00000000-0005-0000-0000-0000EB020000}"/>
    <cellStyle name="Followed Hyperlink 19" xfId="5538" hidden="1" xr:uid="{00000000-0005-0000-0000-0000EC020000}"/>
    <cellStyle name="Followed Hyperlink 19" xfId="5921" hidden="1" xr:uid="{00000000-0005-0000-0000-0000EE020000}"/>
    <cellStyle name="Followed Hyperlink 19" xfId="5932" hidden="1" xr:uid="{00000000-0005-0000-0000-0000EF020000}"/>
    <cellStyle name="Followed Hyperlink 19" xfId="5750" hidden="1" xr:uid="{00000000-0005-0000-0000-0000F0020000}"/>
    <cellStyle name="Followed Hyperlink 19" xfId="6097" hidden="1" xr:uid="{00000000-0005-0000-0000-0000F1020000}"/>
    <cellStyle name="Followed Hyperlink 19" xfId="6138" hidden="1" xr:uid="{00000000-0005-0000-0000-0000F3020000}"/>
    <cellStyle name="Followed Hyperlink 19" xfId="6243" hidden="1" xr:uid="{00000000-0005-0000-0000-0000D8020000}"/>
    <cellStyle name="Followed Hyperlink 19" xfId="4664" hidden="1" xr:uid="{00000000-0005-0000-0000-0000D9020000}"/>
    <cellStyle name="Followed Hyperlink 19" xfId="6428" hidden="1" xr:uid="{00000000-0005-0000-0000-0000DA020000}"/>
    <cellStyle name="Followed Hyperlink 19" xfId="6512" hidden="1" xr:uid="{00000000-0005-0000-0000-0000DC020000}"/>
    <cellStyle name="Followed Hyperlink 19" xfId="6711" hidden="1" xr:uid="{00000000-0005-0000-0000-0000DD020000}"/>
    <cellStyle name="Followed Hyperlink 19" xfId="6752" hidden="1" xr:uid="{00000000-0005-0000-0000-0000DF020000}"/>
    <cellStyle name="Followed Hyperlink 19" xfId="6502" hidden="1" xr:uid="{00000000-0005-0000-0000-0000E0020000}"/>
    <cellStyle name="Followed Hyperlink 19" xfId="6932" hidden="1" xr:uid="{00000000-0005-0000-0000-0000E1020000}"/>
    <cellStyle name="Followed Hyperlink 19" xfId="6962" hidden="1" xr:uid="{00000000-0005-0000-0000-0000E2020000}"/>
    <cellStyle name="Followed Hyperlink 19" xfId="6973" hidden="1" xr:uid="{00000000-0005-0000-0000-0000E3020000}"/>
    <cellStyle name="Followed Hyperlink 19" xfId="6786" hidden="1" xr:uid="{00000000-0005-0000-0000-0000E4020000}"/>
    <cellStyle name="Followed Hyperlink 19" xfId="5710" hidden="1" xr:uid="{00000000-0005-0000-0000-0000EA020000}"/>
    <cellStyle name="Followed Hyperlink 19" xfId="12251" hidden="1" xr:uid="{00000000-0005-0000-0000-0000EC020000}"/>
    <cellStyle name="Followed Hyperlink 19" xfId="12604" hidden="1" xr:uid="{00000000-0005-0000-0000-0000ED020000}"/>
    <cellStyle name="Followed Hyperlink 19" xfId="12634" hidden="1" xr:uid="{00000000-0005-0000-0000-0000EE020000}"/>
    <cellStyle name="Followed Hyperlink 19" xfId="12463" hidden="1" xr:uid="{00000000-0005-0000-0000-0000F0020000}"/>
    <cellStyle name="Followed Hyperlink 19" xfId="12810" hidden="1" xr:uid="{00000000-0005-0000-0000-0000F1020000}"/>
    <cellStyle name="Followed Hyperlink 19" xfId="12840" hidden="1" xr:uid="{00000000-0005-0000-0000-0000F2020000}"/>
    <cellStyle name="Followed Hyperlink 19" xfId="12851" hidden="1" xr:uid="{00000000-0005-0000-0000-0000F3020000}"/>
    <cellStyle name="Followed Hyperlink 19" xfId="12955" hidden="1" xr:uid="{00000000-0005-0000-0000-0000D8020000}"/>
    <cellStyle name="Followed Hyperlink 19" xfId="13135" hidden="1" xr:uid="{00000000-0005-0000-0000-0000DA020000}"/>
    <cellStyle name="Followed Hyperlink 19" xfId="13146" hidden="1" xr:uid="{00000000-0005-0000-0000-0000DB020000}"/>
    <cellStyle name="Followed Hyperlink 19" xfId="5891" hidden="1" xr:uid="{00000000-0005-0000-0000-0000ED020000}"/>
    <cellStyle name="Followed Hyperlink 19" xfId="39549" hidden="1" xr:uid="{00000000-0005-0000-0000-0000E9020000}"/>
    <cellStyle name="Followed Hyperlink 19" xfId="8612" hidden="1" xr:uid="{00000000-0005-0000-0000-0000E1020000}"/>
    <cellStyle name="Followed Hyperlink 19" xfId="42071" hidden="1" xr:uid="{00000000-0005-0000-0000-0000D9020000}"/>
    <cellStyle name="Followed Hyperlink 19" xfId="31409" hidden="1" xr:uid="{00000000-0005-0000-0000-0000E9020000}"/>
    <cellStyle name="Followed Hyperlink 19" xfId="18486" hidden="1" xr:uid="{00000000-0005-0000-0000-0000E4020000}"/>
    <cellStyle name="Followed Hyperlink 19" xfId="30790" hidden="1" xr:uid="{00000000-0005-0000-0000-0000DE020000}"/>
    <cellStyle name="Followed Hyperlink 19" xfId="27586" hidden="1" xr:uid="{00000000-0005-0000-0000-0000F0020000}"/>
    <cellStyle name="Followed Hyperlink 19" xfId="35372" hidden="1" xr:uid="{00000000-0005-0000-0000-0000D9020000}"/>
    <cellStyle name="Followed Hyperlink 19" xfId="37048" hidden="1" xr:uid="{00000000-0005-0000-0000-0000DA020000}"/>
    <cellStyle name="Followed Hyperlink 19" xfId="37059" hidden="1" xr:uid="{00000000-0005-0000-0000-0000DB020000}"/>
    <cellStyle name="Followed Hyperlink 19" xfId="37331" hidden="1" xr:uid="{00000000-0005-0000-0000-0000DD020000}"/>
    <cellStyle name="Followed Hyperlink 19" xfId="37552" hidden="1" xr:uid="{00000000-0005-0000-0000-0000E1020000}"/>
    <cellStyle name="Followed Hyperlink 19" xfId="37582" hidden="1" xr:uid="{00000000-0005-0000-0000-0000E2020000}"/>
    <cellStyle name="Followed Hyperlink 19" xfId="37593" hidden="1" xr:uid="{00000000-0005-0000-0000-0000E3020000}"/>
    <cellStyle name="Followed Hyperlink 19" xfId="37406" hidden="1" xr:uid="{00000000-0005-0000-0000-0000E4020000}"/>
    <cellStyle name="Followed Hyperlink 19" xfId="37798" hidden="1" xr:uid="{00000000-0005-0000-0000-0000E6020000}"/>
    <cellStyle name="Followed Hyperlink 19" xfId="37809" hidden="1" xr:uid="{00000000-0005-0000-0000-0000E7020000}"/>
    <cellStyle name="Followed Hyperlink 19" xfId="37116" hidden="1" xr:uid="{00000000-0005-0000-0000-0000E8020000}"/>
    <cellStyle name="Followed Hyperlink 19" xfId="37980" hidden="1" xr:uid="{00000000-0005-0000-0000-0000E9020000}"/>
    <cellStyle name="Followed Hyperlink 19" xfId="38010" hidden="1" xr:uid="{00000000-0005-0000-0000-0000EA020000}"/>
    <cellStyle name="Followed Hyperlink 19" xfId="38021" hidden="1" xr:uid="{00000000-0005-0000-0000-0000EB020000}"/>
    <cellStyle name="Followed Hyperlink 19" xfId="37838" hidden="1" xr:uid="{00000000-0005-0000-0000-0000EC020000}"/>
    <cellStyle name="Followed Hyperlink 19" xfId="38191" hidden="1" xr:uid="{00000000-0005-0000-0000-0000ED020000}"/>
    <cellStyle name="Followed Hyperlink 19" xfId="38221" hidden="1" xr:uid="{00000000-0005-0000-0000-0000EE020000}"/>
    <cellStyle name="Followed Hyperlink 19" xfId="38232" hidden="1" xr:uid="{00000000-0005-0000-0000-0000EF020000}"/>
    <cellStyle name="Followed Hyperlink 19" xfId="38427" hidden="1" xr:uid="{00000000-0005-0000-0000-0000F2020000}"/>
    <cellStyle name="Followed Hyperlink 19" xfId="38438" hidden="1" xr:uid="{00000000-0005-0000-0000-0000F3020000}"/>
    <cellStyle name="Followed Hyperlink 19" xfId="38535" hidden="1" xr:uid="{00000000-0005-0000-0000-0000D8020000}"/>
    <cellStyle name="Followed Hyperlink 19" xfId="37132" hidden="1" xr:uid="{00000000-0005-0000-0000-0000DC020000}"/>
    <cellStyle name="Followed Hyperlink 19" xfId="44798" hidden="1" xr:uid="{00000000-0005-0000-0000-0000E6020000}"/>
    <cellStyle name="Followed Hyperlink 19" xfId="44809" hidden="1" xr:uid="{00000000-0005-0000-0000-0000E7020000}"/>
    <cellStyle name="Followed Hyperlink 19" xfId="44116" hidden="1" xr:uid="{00000000-0005-0000-0000-0000E8020000}"/>
    <cellStyle name="Followed Hyperlink 19" xfId="45010" hidden="1" xr:uid="{00000000-0005-0000-0000-0000EA020000}"/>
    <cellStyle name="Followed Hyperlink 19" xfId="45021" hidden="1" xr:uid="{00000000-0005-0000-0000-0000EB020000}"/>
    <cellStyle name="Followed Hyperlink 19" xfId="44838" hidden="1" xr:uid="{00000000-0005-0000-0000-0000EC020000}"/>
    <cellStyle name="Followed Hyperlink 19" xfId="45191" hidden="1" xr:uid="{00000000-0005-0000-0000-0000ED020000}"/>
    <cellStyle name="Followed Hyperlink 19" xfId="45221" hidden="1" xr:uid="{00000000-0005-0000-0000-0000EE020000}"/>
    <cellStyle name="Followed Hyperlink 19" xfId="45232" hidden="1" xr:uid="{00000000-0005-0000-0000-0000EF020000}"/>
    <cellStyle name="Followed Hyperlink 19" xfId="45397" hidden="1" xr:uid="{00000000-0005-0000-0000-0000F1020000}"/>
    <cellStyle name="Followed Hyperlink 19" xfId="37372" hidden="1" xr:uid="{00000000-0005-0000-0000-0000DF020000}"/>
    <cellStyle name="Followed Hyperlink 19" xfId="6439" hidden="1" xr:uid="{00000000-0005-0000-0000-0000DB020000}"/>
    <cellStyle name="Followed Hyperlink 19" xfId="39996" hidden="1" xr:uid="{00000000-0005-0000-0000-0000F2020000}"/>
    <cellStyle name="Followed Hyperlink 19" xfId="3393" hidden="1" xr:uid="{00000000-0005-0000-0000-0000DF020000}"/>
    <cellStyle name="Followed Hyperlink 19" xfId="9292" hidden="1" xr:uid="{00000000-0005-0000-0000-0000EF020000}"/>
    <cellStyle name="Followed Hyperlink 19" xfId="20559" hidden="1" xr:uid="{00000000-0005-0000-0000-0000EC020000}"/>
    <cellStyle name="Followed Hyperlink 19" xfId="8466" hidden="1" xr:uid="{00000000-0005-0000-0000-0000E4020000}"/>
    <cellStyle name="Followed Hyperlink 19" xfId="31011" hidden="1" xr:uid="{00000000-0005-0000-0000-0000E2020000}"/>
    <cellStyle name="Followed Hyperlink 19" xfId="15307" hidden="1" xr:uid="{00000000-0005-0000-0000-0000E1020000}"/>
    <cellStyle name="Followed Hyperlink 19" xfId="15348" hidden="1" xr:uid="{00000000-0005-0000-0000-0000E3020000}"/>
    <cellStyle name="Followed Hyperlink 19" xfId="15161" hidden="1" xr:uid="{00000000-0005-0000-0000-0000E4020000}"/>
    <cellStyle name="Followed Hyperlink 19" xfId="15523" hidden="1" xr:uid="{00000000-0005-0000-0000-0000E5020000}"/>
    <cellStyle name="Followed Hyperlink 19" xfId="15553" hidden="1" xr:uid="{00000000-0005-0000-0000-0000E6020000}"/>
    <cellStyle name="Followed Hyperlink 19" xfId="15735" hidden="1" xr:uid="{00000000-0005-0000-0000-0000E9020000}"/>
    <cellStyle name="Followed Hyperlink 19" xfId="15765" hidden="1" xr:uid="{00000000-0005-0000-0000-0000EA020000}"/>
    <cellStyle name="Followed Hyperlink 19" xfId="15776" hidden="1" xr:uid="{00000000-0005-0000-0000-0000EB020000}"/>
    <cellStyle name="Followed Hyperlink 19" xfId="15593" hidden="1" xr:uid="{00000000-0005-0000-0000-0000EC020000}"/>
    <cellStyle name="Followed Hyperlink 19" xfId="15976" hidden="1" xr:uid="{00000000-0005-0000-0000-0000EE020000}"/>
    <cellStyle name="Followed Hyperlink 19" xfId="15987" hidden="1" xr:uid="{00000000-0005-0000-0000-0000EF020000}"/>
    <cellStyle name="Followed Hyperlink 19" xfId="14887" hidden="1" xr:uid="{00000000-0005-0000-0000-0000DC020000}"/>
    <cellStyle name="Followed Hyperlink 19" xfId="10788" hidden="1" xr:uid="{00000000-0005-0000-0000-0000F0020000}"/>
    <cellStyle name="Followed Hyperlink 19" xfId="4832" hidden="1" xr:uid="{00000000-0005-0000-0000-0000DC020000}"/>
    <cellStyle name="Followed Hyperlink 19" xfId="5031" hidden="1" xr:uid="{00000000-0005-0000-0000-0000DD020000}"/>
    <cellStyle name="Followed Hyperlink 19" xfId="5061" hidden="1" xr:uid="{00000000-0005-0000-0000-0000DE020000}"/>
    <cellStyle name="Followed Hyperlink 19" xfId="4822" hidden="1" xr:uid="{00000000-0005-0000-0000-0000E0020000}"/>
    <cellStyle name="Followed Hyperlink 19" xfId="5252" hidden="1" xr:uid="{00000000-0005-0000-0000-0000E1020000}"/>
    <cellStyle name="Followed Hyperlink 19" xfId="5293" hidden="1" xr:uid="{00000000-0005-0000-0000-0000E3020000}"/>
    <cellStyle name="Followed Hyperlink 19" xfId="5106" hidden="1" xr:uid="{00000000-0005-0000-0000-0000E4020000}"/>
    <cellStyle name="Followed Hyperlink 19" xfId="5468" hidden="1" xr:uid="{00000000-0005-0000-0000-0000E5020000}"/>
    <cellStyle name="Followed Hyperlink 19" xfId="5498" hidden="1" xr:uid="{00000000-0005-0000-0000-0000E6020000}"/>
    <cellStyle name="Followed Hyperlink 19" xfId="15564" hidden="1" xr:uid="{00000000-0005-0000-0000-0000E7020000}"/>
    <cellStyle name="Followed Hyperlink 19" xfId="842" hidden="1" xr:uid="{00000000-0005-0000-0000-0000E0020000}"/>
    <cellStyle name="Followed Hyperlink 19" xfId="1272" hidden="1" xr:uid="{00000000-0005-0000-0000-0000E1020000}"/>
    <cellStyle name="Followed Hyperlink 19" xfId="1302" hidden="1" xr:uid="{00000000-0005-0000-0000-0000E2020000}"/>
    <cellStyle name="Followed Hyperlink 19" xfId="1126" hidden="1" xr:uid="{00000000-0005-0000-0000-0000E4020000}"/>
    <cellStyle name="Followed Hyperlink 19" xfId="1488" hidden="1" xr:uid="{00000000-0005-0000-0000-0000E5020000}"/>
    <cellStyle name="Followed Hyperlink 19" xfId="1518" hidden="1" xr:uid="{00000000-0005-0000-0000-0000E6020000}"/>
    <cellStyle name="Followed Hyperlink 19" xfId="779" hidden="1" xr:uid="{00000000-0005-0000-0000-0000DB020000}"/>
    <cellStyle name="Followed Hyperlink 19" xfId="852" hidden="1" xr:uid="{00000000-0005-0000-0000-0000DC020000}"/>
    <cellStyle name="Followed Hyperlink 19" xfId="738" hidden="1" xr:uid="{00000000-0005-0000-0000-0000D9020000}"/>
    <cellStyle name="Followed Hyperlink 19" xfId="768" hidden="1" xr:uid="{00000000-0005-0000-0000-0000DA020000}"/>
    <cellStyle name="Followed Hyperlink 19" xfId="529" hidden="1" xr:uid="{00000000-0005-0000-0000-0000D8020000}"/>
    <cellStyle name="Followed Hyperlink 19" xfId="1081" hidden="1" xr:uid="{00000000-0005-0000-0000-0000DE020000}"/>
    <cellStyle name="Followed Hyperlink 19" xfId="2117" hidden="1" xr:uid="{00000000-0005-0000-0000-0000F1020000}"/>
    <cellStyle name="Followed Hyperlink 19" xfId="4448" hidden="1" xr:uid="{00000000-0005-0000-0000-0000F2020000}"/>
    <cellStyle name="Followed Hyperlink 19" xfId="3603" hidden="1" xr:uid="{00000000-0005-0000-0000-0000E2020000}"/>
    <cellStyle name="Followed Hyperlink 19" xfId="8119" hidden="1" xr:uid="{00000000-0005-0000-0000-0000DB020000}"/>
    <cellStyle name="Followed Hyperlink 19" xfId="7178" hidden="1" xr:uid="{00000000-0005-0000-0000-0000E6020000}"/>
    <cellStyle name="Followed Hyperlink 19" xfId="5282" hidden="1" xr:uid="{00000000-0005-0000-0000-0000E2020000}"/>
    <cellStyle name="Followed Hyperlink 19" xfId="14871" hidden="1" xr:uid="{00000000-0005-0000-0000-0000E8020000}"/>
    <cellStyle name="Followed Hyperlink 19" xfId="13680" hidden="1" xr:uid="{00000000-0005-0000-0000-0000E3020000}"/>
    <cellStyle name="Followed Hyperlink 19" xfId="12645" hidden="1" xr:uid="{00000000-0005-0000-0000-0000EF020000}"/>
    <cellStyle name="Followed Hyperlink 19" xfId="11785" hidden="1" xr:uid="{00000000-0005-0000-0000-0000DF020000}"/>
    <cellStyle name="Followed Hyperlink 19" xfId="18128" hidden="1" xr:uid="{00000000-0005-0000-0000-0000DA020000}"/>
    <cellStyle name="Followed Hyperlink 19" xfId="18139" hidden="1" xr:uid="{00000000-0005-0000-0000-0000DB020000}"/>
    <cellStyle name="Followed Hyperlink 19" xfId="18212" hidden="1" xr:uid="{00000000-0005-0000-0000-0000DC020000}"/>
    <cellStyle name="Followed Hyperlink 19" xfId="18411" hidden="1" xr:uid="{00000000-0005-0000-0000-0000DD020000}"/>
    <cellStyle name="Followed Hyperlink 19" xfId="18441" hidden="1" xr:uid="{00000000-0005-0000-0000-0000DE020000}"/>
    <cellStyle name="Followed Hyperlink 19" xfId="4759" hidden="1" xr:uid="{00000000-0005-0000-0000-0000DB020000}"/>
    <cellStyle name="Followed Hyperlink 19" xfId="1529" hidden="1" xr:uid="{00000000-0005-0000-0000-0000E7020000}"/>
    <cellStyle name="Followed Hyperlink 19" xfId="836" hidden="1" xr:uid="{00000000-0005-0000-0000-0000E8020000}"/>
    <cellStyle name="Followed Hyperlink 19" xfId="1730" hidden="1" xr:uid="{00000000-0005-0000-0000-0000EA020000}"/>
    <cellStyle name="Followed Hyperlink 19" xfId="1741" hidden="1" xr:uid="{00000000-0005-0000-0000-0000EB020000}"/>
    <cellStyle name="Followed Hyperlink 19" xfId="1558" hidden="1" xr:uid="{00000000-0005-0000-0000-0000EC020000}"/>
    <cellStyle name="Followed Hyperlink 19" xfId="1911" hidden="1" xr:uid="{00000000-0005-0000-0000-0000ED020000}"/>
    <cellStyle name="Followed Hyperlink 19" xfId="1941" hidden="1" xr:uid="{00000000-0005-0000-0000-0000EE020000}"/>
    <cellStyle name="Followed Hyperlink 19" xfId="1952" hidden="1" xr:uid="{00000000-0005-0000-0000-0000EF020000}"/>
    <cellStyle name="Followed Hyperlink 19" xfId="1770" hidden="1" xr:uid="{00000000-0005-0000-0000-0000F0020000}"/>
    <cellStyle name="Followed Hyperlink 19" xfId="2158" hidden="1" xr:uid="{00000000-0005-0000-0000-0000F3020000}"/>
    <cellStyle name="Followed Hyperlink 19" xfId="2830" hidden="1" xr:uid="{00000000-0005-0000-0000-0000D8020000}"/>
    <cellStyle name="Followed Hyperlink 19" xfId="3039" hidden="1" xr:uid="{00000000-0005-0000-0000-0000D9020000}"/>
    <cellStyle name="Followed Hyperlink 19" xfId="1092" hidden="1" xr:uid="{00000000-0005-0000-0000-0000DF020000}"/>
    <cellStyle name="Followed Hyperlink 19" xfId="4212" hidden="1" xr:uid="{00000000-0005-0000-0000-0000ED020000}"/>
    <cellStyle name="Followed Hyperlink 19" xfId="4253" hidden="1" xr:uid="{00000000-0005-0000-0000-0000EF020000}"/>
    <cellStyle name="Followed Hyperlink 19" xfId="4071" hidden="1" xr:uid="{00000000-0005-0000-0000-0000F0020000}"/>
    <cellStyle name="Followed Hyperlink 19" xfId="4418" hidden="1" xr:uid="{00000000-0005-0000-0000-0000F1020000}"/>
    <cellStyle name="Followed Hyperlink 19" xfId="4459" hidden="1" xr:uid="{00000000-0005-0000-0000-0000F3020000}"/>
    <cellStyle name="Followed Hyperlink 19" xfId="4564" hidden="1" xr:uid="{00000000-0005-0000-0000-0000D8020000}"/>
    <cellStyle name="Followed Hyperlink 19" xfId="2533" hidden="1" xr:uid="{00000000-0005-0000-0000-0000D9020000}"/>
    <cellStyle name="Followed Hyperlink 19" xfId="4748" hidden="1" xr:uid="{00000000-0005-0000-0000-0000DA020000}"/>
    <cellStyle name="Followed Hyperlink 19" xfId="4001" hidden="1" xr:uid="{00000000-0005-0000-0000-0000E9020000}"/>
    <cellStyle name="Followed Hyperlink 19" xfId="4031" hidden="1" xr:uid="{00000000-0005-0000-0000-0000EA020000}"/>
    <cellStyle name="Followed Hyperlink 19" xfId="4042" hidden="1" xr:uid="{00000000-0005-0000-0000-0000EB020000}"/>
    <cellStyle name="Followed Hyperlink 19" xfId="3819" hidden="1" xr:uid="{00000000-0005-0000-0000-0000E6020000}"/>
    <cellStyle name="Followed Hyperlink 19" xfId="3830" hidden="1" xr:uid="{00000000-0005-0000-0000-0000E7020000}"/>
    <cellStyle name="Followed Hyperlink 19" xfId="3789" hidden="1" xr:uid="{00000000-0005-0000-0000-0000E5020000}"/>
    <cellStyle name="Followed Hyperlink 19" xfId="3859" hidden="1" xr:uid="{00000000-0005-0000-0000-0000EC020000}"/>
    <cellStyle name="Followed Hyperlink 19" xfId="2147" hidden="1" xr:uid="{00000000-0005-0000-0000-0000F2020000}"/>
    <cellStyle name="Followed Hyperlink 19" xfId="10748" hidden="1" xr:uid="{00000000-0005-0000-0000-0000EA020000}"/>
    <cellStyle name="Followed Hyperlink 19" xfId="1051" hidden="1" xr:uid="{00000000-0005-0000-0000-0000DD020000}"/>
    <cellStyle name="Followed Hyperlink 19" xfId="5072" hidden="1" xr:uid="{00000000-0005-0000-0000-0000DF020000}"/>
    <cellStyle name="Followed Hyperlink 19" xfId="15337" hidden="1" xr:uid="{00000000-0005-0000-0000-0000E2020000}"/>
    <cellStyle name="Followed Hyperlink 19" xfId="20082" hidden="1" xr:uid="{00000000-0005-0000-0000-0000DE020000}"/>
    <cellStyle name="Followed Hyperlink 19" xfId="18196" hidden="1" xr:uid="{00000000-0005-0000-0000-0000E8020000}"/>
    <cellStyle name="Followed Hyperlink 19" xfId="23907" hidden="1" xr:uid="{00000000-0005-0000-0000-0000EA020000}"/>
    <cellStyle name="Followed Hyperlink 19" xfId="22766" hidden="1" xr:uid="{00000000-0005-0000-0000-0000F3020000}"/>
    <cellStyle name="Followed Hyperlink 19" xfId="15946" hidden="1" xr:uid="{00000000-0005-0000-0000-0000ED020000}"/>
    <cellStyle name="Followed Hyperlink 19" xfId="11281" hidden="1" xr:uid="{00000000-0005-0000-0000-0000D8020000}"/>
    <cellStyle name="Followed Hyperlink 19" xfId="11774" hidden="1" xr:uid="{00000000-0005-0000-0000-0000DE020000}"/>
    <cellStyle name="Followed Hyperlink 19" xfId="13459" hidden="1" xr:uid="{00000000-0005-0000-0000-0000DF020000}"/>
    <cellStyle name="Followed Hyperlink 19" xfId="27118" hidden="1" xr:uid="{00000000-0005-0000-0000-0000E2020000}"/>
    <cellStyle name="Followed Hyperlink 19" xfId="27129" hidden="1" xr:uid="{00000000-0005-0000-0000-0000E3020000}"/>
    <cellStyle name="Followed Hyperlink 19" xfId="26942" hidden="1" xr:uid="{00000000-0005-0000-0000-0000E4020000}"/>
    <cellStyle name="Followed Hyperlink 19" xfId="27334" hidden="1" xr:uid="{00000000-0005-0000-0000-0000E6020000}"/>
    <cellStyle name="Followed Hyperlink 19" xfId="27345" hidden="1" xr:uid="{00000000-0005-0000-0000-0000E7020000}"/>
    <cellStyle name="Followed Hyperlink 19" xfId="26652" hidden="1" xr:uid="{00000000-0005-0000-0000-0000E8020000}"/>
    <cellStyle name="Followed Hyperlink 19" xfId="27516" hidden="1" xr:uid="{00000000-0005-0000-0000-0000E9020000}"/>
    <cellStyle name="Followed Hyperlink 19" xfId="27557" hidden="1" xr:uid="{00000000-0005-0000-0000-0000EB020000}"/>
    <cellStyle name="Followed Hyperlink 19" xfId="27374" hidden="1" xr:uid="{00000000-0005-0000-0000-0000EC020000}"/>
    <cellStyle name="Followed Hyperlink 19" xfId="27727" hidden="1" xr:uid="{00000000-0005-0000-0000-0000ED020000}"/>
    <cellStyle name="Followed Hyperlink 19" xfId="27757" hidden="1" xr:uid="{00000000-0005-0000-0000-0000EE020000}"/>
    <cellStyle name="Followed Hyperlink 19" xfId="27768" hidden="1" xr:uid="{00000000-0005-0000-0000-0000EF020000}"/>
    <cellStyle name="Followed Hyperlink 19" xfId="27963" hidden="1" xr:uid="{00000000-0005-0000-0000-0000F2020000}"/>
    <cellStyle name="Followed Hyperlink 19" xfId="28568" hidden="1" xr:uid="{00000000-0005-0000-0000-0000D8020000}"/>
    <cellStyle name="Followed Hyperlink 19" xfId="28776" hidden="1" xr:uid="{00000000-0005-0000-0000-0000D9020000}"/>
    <cellStyle name="Followed Hyperlink 19" xfId="28806" hidden="1" xr:uid="{00000000-0005-0000-0000-0000DA020000}"/>
    <cellStyle name="Followed Hyperlink 19" xfId="28817" hidden="1" xr:uid="{00000000-0005-0000-0000-0000DB020000}"/>
    <cellStyle name="Followed Hyperlink 19" xfId="29089" hidden="1" xr:uid="{00000000-0005-0000-0000-0000DD020000}"/>
    <cellStyle name="Followed Hyperlink 19" xfId="29119" hidden="1" xr:uid="{00000000-0005-0000-0000-0000DE020000}"/>
    <cellStyle name="Followed Hyperlink 19" xfId="29130" hidden="1" xr:uid="{00000000-0005-0000-0000-0000DF020000}"/>
    <cellStyle name="Followed Hyperlink 19" xfId="28880" hidden="1" xr:uid="{00000000-0005-0000-0000-0000E0020000}"/>
    <cellStyle name="Followed Hyperlink 19" xfId="29310" hidden="1" xr:uid="{00000000-0005-0000-0000-0000E1020000}"/>
    <cellStyle name="Followed Hyperlink 19" xfId="29340" hidden="1" xr:uid="{00000000-0005-0000-0000-0000E2020000}"/>
    <cellStyle name="Followed Hyperlink 19" xfId="29351" hidden="1" xr:uid="{00000000-0005-0000-0000-0000E3020000}"/>
    <cellStyle name="Followed Hyperlink 19" xfId="29526" hidden="1" xr:uid="{00000000-0005-0000-0000-0000E5020000}"/>
    <cellStyle name="Followed Hyperlink 19" xfId="29556" hidden="1" xr:uid="{00000000-0005-0000-0000-0000E6020000}"/>
    <cellStyle name="Followed Hyperlink 19" xfId="29567" hidden="1" xr:uid="{00000000-0005-0000-0000-0000E7020000}"/>
    <cellStyle name="Followed Hyperlink 19" xfId="28874" hidden="1" xr:uid="{00000000-0005-0000-0000-0000E8020000}"/>
    <cellStyle name="Followed Hyperlink 19" xfId="29738" hidden="1" xr:uid="{00000000-0005-0000-0000-0000E9020000}"/>
    <cellStyle name="Followed Hyperlink 19" xfId="29768" hidden="1" xr:uid="{00000000-0005-0000-0000-0000EA020000}"/>
    <cellStyle name="Followed Hyperlink 19" xfId="29596" hidden="1" xr:uid="{00000000-0005-0000-0000-0000EC020000}"/>
    <cellStyle name="Followed Hyperlink 19" xfId="29949" hidden="1" xr:uid="{00000000-0005-0000-0000-0000ED020000}"/>
    <cellStyle name="Followed Hyperlink 19" xfId="27974" hidden="1" xr:uid="{00000000-0005-0000-0000-0000F3020000}"/>
    <cellStyle name="Followed Hyperlink 19" xfId="14525" hidden="1" xr:uid="{00000000-0005-0000-0000-0000F3020000}"/>
    <cellStyle name="Followed Hyperlink 19" xfId="22560" hidden="1" xr:uid="{00000000-0005-0000-0000-0000EF020000}"/>
    <cellStyle name="Followed Hyperlink 19" xfId="22378" hidden="1" xr:uid="{00000000-0005-0000-0000-0000F0020000}"/>
    <cellStyle name="Followed Hyperlink 19" xfId="22755" hidden="1" xr:uid="{00000000-0005-0000-0000-0000F2020000}"/>
    <cellStyle name="Followed Hyperlink 19" xfId="22863" hidden="1" xr:uid="{00000000-0005-0000-0000-0000D8020000}"/>
    <cellStyle name="Followed Hyperlink 19" xfId="22945" hidden="1" xr:uid="{00000000-0005-0000-0000-0000DA020000}"/>
    <cellStyle name="Followed Hyperlink 19" xfId="22956" hidden="1" xr:uid="{00000000-0005-0000-0000-0000DB020000}"/>
    <cellStyle name="Followed Hyperlink 19" xfId="23228" hidden="1" xr:uid="{00000000-0005-0000-0000-0000DD020000}"/>
    <cellStyle name="Followed Hyperlink 19" xfId="23258" hidden="1" xr:uid="{00000000-0005-0000-0000-0000DE020000}"/>
    <cellStyle name="Followed Hyperlink 19" xfId="23269" hidden="1" xr:uid="{00000000-0005-0000-0000-0000DF020000}"/>
    <cellStyle name="Followed Hyperlink 19" xfId="23019" hidden="1" xr:uid="{00000000-0005-0000-0000-0000E0020000}"/>
    <cellStyle name="Followed Hyperlink 19" xfId="23479" hidden="1" xr:uid="{00000000-0005-0000-0000-0000E2020000}"/>
    <cellStyle name="Followed Hyperlink 19" xfId="23490" hidden="1" xr:uid="{00000000-0005-0000-0000-0000E3020000}"/>
    <cellStyle name="Followed Hyperlink 19" xfId="23303" hidden="1" xr:uid="{00000000-0005-0000-0000-0000E4020000}"/>
    <cellStyle name="Followed Hyperlink 19" xfId="23665" hidden="1" xr:uid="{00000000-0005-0000-0000-0000E5020000}"/>
    <cellStyle name="Followed Hyperlink 19" xfId="23695" hidden="1" xr:uid="{00000000-0005-0000-0000-0000E6020000}"/>
    <cellStyle name="Followed Hyperlink 19" xfId="23706" hidden="1" xr:uid="{00000000-0005-0000-0000-0000E7020000}"/>
    <cellStyle name="Followed Hyperlink 19" xfId="23013" hidden="1" xr:uid="{00000000-0005-0000-0000-0000E8020000}"/>
    <cellStyle name="Followed Hyperlink 19" xfId="23877" hidden="1" xr:uid="{00000000-0005-0000-0000-0000E9020000}"/>
    <cellStyle name="Followed Hyperlink 19" xfId="23918" hidden="1" xr:uid="{00000000-0005-0000-0000-0000EB020000}"/>
    <cellStyle name="Followed Hyperlink 19" xfId="23735" hidden="1" xr:uid="{00000000-0005-0000-0000-0000EC020000}"/>
    <cellStyle name="Followed Hyperlink 19" xfId="24088" hidden="1" xr:uid="{00000000-0005-0000-0000-0000ED020000}"/>
    <cellStyle name="Followed Hyperlink 19" xfId="24118" hidden="1" xr:uid="{00000000-0005-0000-0000-0000EE020000}"/>
    <cellStyle name="Followed Hyperlink 19" xfId="24129" hidden="1" xr:uid="{00000000-0005-0000-0000-0000EF020000}"/>
    <cellStyle name="Followed Hyperlink 19" xfId="24294" hidden="1" xr:uid="{00000000-0005-0000-0000-0000F1020000}"/>
    <cellStyle name="Followed Hyperlink 19" xfId="24324" hidden="1" xr:uid="{00000000-0005-0000-0000-0000F2020000}"/>
    <cellStyle name="Followed Hyperlink 19" xfId="23449" hidden="1" xr:uid="{00000000-0005-0000-0000-0000E1020000}"/>
    <cellStyle name="Followed Hyperlink 19" xfId="14067" hidden="1" xr:uid="{00000000-0005-0000-0000-0000E9020000}"/>
    <cellStyle name="Followed Hyperlink 19" xfId="18452" hidden="1" xr:uid="{00000000-0005-0000-0000-0000DF020000}"/>
    <cellStyle name="Followed Hyperlink 19" xfId="18202" hidden="1" xr:uid="{00000000-0005-0000-0000-0000E0020000}"/>
    <cellStyle name="Followed Hyperlink 19" xfId="18632" hidden="1" xr:uid="{00000000-0005-0000-0000-0000E1020000}"/>
    <cellStyle name="Followed Hyperlink 19" xfId="18673" hidden="1" xr:uid="{00000000-0005-0000-0000-0000E3020000}"/>
    <cellStyle name="Followed Hyperlink 19" xfId="18848" hidden="1" xr:uid="{00000000-0005-0000-0000-0000E5020000}"/>
    <cellStyle name="Followed Hyperlink 19" xfId="18878" hidden="1" xr:uid="{00000000-0005-0000-0000-0000E6020000}"/>
    <cellStyle name="Followed Hyperlink 19" xfId="19090" hidden="1" xr:uid="{00000000-0005-0000-0000-0000EA020000}"/>
    <cellStyle name="Followed Hyperlink 19" xfId="19101" hidden="1" xr:uid="{00000000-0005-0000-0000-0000EB020000}"/>
    <cellStyle name="Followed Hyperlink 19" xfId="18918" hidden="1" xr:uid="{00000000-0005-0000-0000-0000EC020000}"/>
    <cellStyle name="Followed Hyperlink 19" xfId="19271" hidden="1" xr:uid="{00000000-0005-0000-0000-0000ED020000}"/>
    <cellStyle name="Followed Hyperlink 19" xfId="19301" hidden="1" xr:uid="{00000000-0005-0000-0000-0000EE020000}"/>
    <cellStyle name="Followed Hyperlink 19" xfId="19312" hidden="1" xr:uid="{00000000-0005-0000-0000-0000EF020000}"/>
    <cellStyle name="Followed Hyperlink 19" xfId="19130" hidden="1" xr:uid="{00000000-0005-0000-0000-0000F0020000}"/>
    <cellStyle name="Followed Hyperlink 19" xfId="19507" hidden="1" xr:uid="{00000000-0005-0000-0000-0000F2020000}"/>
    <cellStyle name="Followed Hyperlink 19" xfId="19518" hidden="1" xr:uid="{00000000-0005-0000-0000-0000F3020000}"/>
    <cellStyle name="Followed Hyperlink 19" xfId="19618" hidden="1" xr:uid="{00000000-0005-0000-0000-0000D8020000}"/>
    <cellStyle name="Followed Hyperlink 19" xfId="19769" hidden="1" xr:uid="{00000000-0005-0000-0000-0000DA020000}"/>
    <cellStyle name="Followed Hyperlink 19" xfId="19780" hidden="1" xr:uid="{00000000-0005-0000-0000-0000DB020000}"/>
    <cellStyle name="Followed Hyperlink 19" xfId="19853" hidden="1" xr:uid="{00000000-0005-0000-0000-0000DC020000}"/>
    <cellStyle name="Followed Hyperlink 19" xfId="20052" hidden="1" xr:uid="{00000000-0005-0000-0000-0000DD020000}"/>
    <cellStyle name="Followed Hyperlink 19" xfId="20093" hidden="1" xr:uid="{00000000-0005-0000-0000-0000DF020000}"/>
    <cellStyle name="Followed Hyperlink 19" xfId="19843" hidden="1" xr:uid="{00000000-0005-0000-0000-0000E0020000}"/>
    <cellStyle name="Followed Hyperlink 19" xfId="19060" hidden="1" xr:uid="{00000000-0005-0000-0000-0000E9020000}"/>
    <cellStyle name="Followed Hyperlink 19" xfId="4242" hidden="1" xr:uid="{00000000-0005-0000-0000-0000EE020000}"/>
    <cellStyle name="Followed Hyperlink 19" xfId="14137" hidden="1" xr:uid="{00000000-0005-0000-0000-0000F0020000}"/>
    <cellStyle name="Followed Hyperlink 19" xfId="14484" hidden="1" xr:uid="{00000000-0005-0000-0000-0000F1020000}"/>
    <cellStyle name="Followed Hyperlink 19" xfId="14514" hidden="1" xr:uid="{00000000-0005-0000-0000-0000F2020000}"/>
    <cellStyle name="Followed Hyperlink 19" xfId="14629" hidden="1" xr:uid="{00000000-0005-0000-0000-0000D8020000}"/>
    <cellStyle name="Followed Hyperlink 19" xfId="13051" hidden="1" xr:uid="{00000000-0005-0000-0000-0000D9020000}"/>
    <cellStyle name="Followed Hyperlink 19" xfId="14803" hidden="1" xr:uid="{00000000-0005-0000-0000-0000DA020000}"/>
    <cellStyle name="Followed Hyperlink 19" xfId="15086" hidden="1" xr:uid="{00000000-0005-0000-0000-0000DD020000}"/>
    <cellStyle name="Followed Hyperlink 19" xfId="15116" hidden="1" xr:uid="{00000000-0005-0000-0000-0000DE020000}"/>
    <cellStyle name="Followed Hyperlink 19" xfId="15127" hidden="1" xr:uid="{00000000-0005-0000-0000-0000DF020000}"/>
    <cellStyle name="Followed Hyperlink 19" xfId="14877" hidden="1" xr:uid="{00000000-0005-0000-0000-0000E0020000}"/>
    <cellStyle name="Followed Hyperlink 19" xfId="19477" hidden="1" xr:uid="{00000000-0005-0000-0000-0000F1020000}"/>
    <cellStyle name="Followed Hyperlink 19" xfId="11135" hidden="1" xr:uid="{00000000-0005-0000-0000-0000F1020000}"/>
    <cellStyle name="Followed Hyperlink 19" xfId="11165" hidden="1" xr:uid="{00000000-0005-0000-0000-0000F2020000}"/>
    <cellStyle name="Followed Hyperlink 19" xfId="11176" hidden="1" xr:uid="{00000000-0005-0000-0000-0000F3020000}"/>
    <cellStyle name="Followed Hyperlink 19" xfId="9702" hidden="1" xr:uid="{00000000-0005-0000-0000-0000D9020000}"/>
    <cellStyle name="Followed Hyperlink 19" xfId="11461" hidden="1" xr:uid="{00000000-0005-0000-0000-0000DA020000}"/>
    <cellStyle name="Followed Hyperlink 19" xfId="11472" hidden="1" xr:uid="{00000000-0005-0000-0000-0000DB020000}"/>
    <cellStyle name="Followed Hyperlink 19" xfId="10759" hidden="1" xr:uid="{00000000-0005-0000-0000-0000EB020000}"/>
    <cellStyle name="Followed Hyperlink 19" xfId="10576" hidden="1" xr:uid="{00000000-0005-0000-0000-0000EC020000}"/>
    <cellStyle name="Followed Hyperlink 19" xfId="10929" hidden="1" xr:uid="{00000000-0005-0000-0000-0000ED020000}"/>
    <cellStyle name="Followed Hyperlink 19" xfId="9854" hidden="1" xr:uid="{00000000-0005-0000-0000-0000E8020000}"/>
    <cellStyle name="Followed Hyperlink 19" xfId="10718" hidden="1" xr:uid="{00000000-0005-0000-0000-0000E9020000}"/>
    <cellStyle name="Followed Hyperlink 19" xfId="10547" hidden="1" xr:uid="{00000000-0005-0000-0000-0000E7020000}"/>
    <cellStyle name="Followed Hyperlink 19" xfId="10959" hidden="1" xr:uid="{00000000-0005-0000-0000-0000EE020000}"/>
    <cellStyle name="Followed Hyperlink 19" xfId="12222" hidden="1" xr:uid="{00000000-0005-0000-0000-0000E7020000}"/>
    <cellStyle name="Followed Hyperlink 19" xfId="14097" hidden="1" xr:uid="{00000000-0005-0000-0000-0000EA020000}"/>
    <cellStyle name="Followed Hyperlink 19" xfId="11377" hidden="1" xr:uid="{00000000-0005-0000-0000-0000D9020000}"/>
    <cellStyle name="Followed Hyperlink 19" xfId="6741" hidden="1" xr:uid="{00000000-0005-0000-0000-0000DE020000}"/>
    <cellStyle name="Followed Hyperlink 19" xfId="4816" hidden="1" xr:uid="{00000000-0005-0000-0000-0000E8020000}"/>
    <cellStyle name="Followed Hyperlink 19" xfId="14814" hidden="1" xr:uid="{00000000-0005-0000-0000-0000DB020000}"/>
    <cellStyle name="Followed Hyperlink 19" xfId="12969" hidden="1" xr:uid="{00000000-0005-0000-0000-0000D9020000}"/>
    <cellStyle name="Followed Hyperlink 19" xfId="18662" hidden="1" xr:uid="{00000000-0005-0000-0000-0000E2020000}"/>
    <cellStyle name="Followed Hyperlink 19" xfId="6127" hidden="1" xr:uid="{00000000-0005-0000-0000-0000F2020000}"/>
    <cellStyle name="Followed Hyperlink 19" xfId="1313" hidden="1" xr:uid="{00000000-0005-0000-0000-0000E3020000}"/>
    <cellStyle name="Followed Hyperlink 19" xfId="1700" hidden="1" xr:uid="{00000000-0005-0000-0000-0000E9020000}"/>
    <cellStyle name="Followed Hyperlink 19" xfId="3137" hidden="1" xr:uid="{00000000-0005-0000-0000-0000E8020000}"/>
    <cellStyle name="Followed Hyperlink 19" xfId="22308" hidden="1" xr:uid="{00000000-0005-0000-0000-0000E9020000}"/>
    <cellStyle name="Followed Hyperlink 19" xfId="22338" hidden="1" xr:uid="{00000000-0005-0000-0000-0000EA020000}"/>
    <cellStyle name="Followed Hyperlink 19" xfId="22349" hidden="1" xr:uid="{00000000-0005-0000-0000-0000EB020000}"/>
    <cellStyle name="Followed Hyperlink 19" xfId="22519" hidden="1" xr:uid="{00000000-0005-0000-0000-0000ED020000}"/>
    <cellStyle name="Followed Hyperlink 19" xfId="22549" hidden="1" xr:uid="{00000000-0005-0000-0000-0000EE020000}"/>
    <cellStyle name="Followed Hyperlink 19" xfId="14319" hidden="1" xr:uid="{00000000-0005-0000-0000-0000EF020000}"/>
    <cellStyle name="Followed Hyperlink 19" xfId="11545" hidden="1" xr:uid="{00000000-0005-0000-0000-0000DC020000}"/>
    <cellStyle name="Followed Hyperlink 19" xfId="11744" hidden="1" xr:uid="{00000000-0005-0000-0000-0000DD020000}"/>
    <cellStyle name="Followed Hyperlink 19" xfId="11535" hidden="1" xr:uid="{00000000-0005-0000-0000-0000E0020000}"/>
    <cellStyle name="Followed Hyperlink 19" xfId="11965" hidden="1" xr:uid="{00000000-0005-0000-0000-0000E1020000}"/>
    <cellStyle name="Followed Hyperlink 19" xfId="11995" hidden="1" xr:uid="{00000000-0005-0000-0000-0000E2020000}"/>
    <cellStyle name="Followed Hyperlink 19" xfId="12006" hidden="1" xr:uid="{00000000-0005-0000-0000-0000E3020000}"/>
    <cellStyle name="Followed Hyperlink 19" xfId="11819" hidden="1" xr:uid="{00000000-0005-0000-0000-0000E4020000}"/>
    <cellStyle name="Followed Hyperlink 19" xfId="12181" hidden="1" xr:uid="{00000000-0005-0000-0000-0000E5020000}"/>
    <cellStyle name="Followed Hyperlink 19" xfId="12211" hidden="1" xr:uid="{00000000-0005-0000-0000-0000E6020000}"/>
    <cellStyle name="Followed Hyperlink 19" xfId="11529" hidden="1" xr:uid="{00000000-0005-0000-0000-0000E8020000}"/>
    <cellStyle name="Followed Hyperlink 19" xfId="12393" hidden="1" xr:uid="{00000000-0005-0000-0000-0000E9020000}"/>
    <cellStyle name="Followed Hyperlink 19" xfId="12423" hidden="1" xr:uid="{00000000-0005-0000-0000-0000EA020000}"/>
    <cellStyle name="Followed Hyperlink 19" xfId="12434" hidden="1" xr:uid="{00000000-0005-0000-0000-0000EB020000}"/>
    <cellStyle name="Followed Hyperlink 19" xfId="10970" hidden="1" xr:uid="{00000000-0005-0000-0000-0000EF020000}"/>
    <cellStyle name="Followed Hyperlink 19" xfId="13855" hidden="1" xr:uid="{00000000-0005-0000-0000-0000E5020000}"/>
    <cellStyle name="Followed Hyperlink 19" xfId="13885" hidden="1" xr:uid="{00000000-0005-0000-0000-0000E6020000}"/>
    <cellStyle name="Followed Hyperlink 19" xfId="13896" hidden="1" xr:uid="{00000000-0005-0000-0000-0000E7020000}"/>
    <cellStyle name="Followed Hyperlink 19" xfId="13203" hidden="1" xr:uid="{00000000-0005-0000-0000-0000E8020000}"/>
    <cellStyle name="Followed Hyperlink 19" xfId="14108" hidden="1" xr:uid="{00000000-0005-0000-0000-0000EB020000}"/>
    <cellStyle name="Followed Hyperlink 19" xfId="13925" hidden="1" xr:uid="{00000000-0005-0000-0000-0000EC020000}"/>
    <cellStyle name="Followed Hyperlink 19" xfId="14278" hidden="1" xr:uid="{00000000-0005-0000-0000-0000ED020000}"/>
    <cellStyle name="Followed Hyperlink 19" xfId="14308" hidden="1" xr:uid="{00000000-0005-0000-0000-0000EE020000}"/>
    <cellStyle name="Followed Hyperlink 19" xfId="13209" hidden="1" xr:uid="{00000000-0005-0000-0000-0000E0020000}"/>
    <cellStyle name="Followed Hyperlink 19" xfId="13639" hidden="1" xr:uid="{00000000-0005-0000-0000-0000E1020000}"/>
    <cellStyle name="Followed Hyperlink 19" xfId="13669" hidden="1" xr:uid="{00000000-0005-0000-0000-0000E2020000}"/>
    <cellStyle name="Followed Hyperlink 19" xfId="13493" hidden="1" xr:uid="{00000000-0005-0000-0000-0000E4020000}"/>
    <cellStyle name="Followed Hyperlink 19" xfId="13418" hidden="1" xr:uid="{00000000-0005-0000-0000-0000DD020000}"/>
    <cellStyle name="Followed Hyperlink 19" xfId="13448" hidden="1" xr:uid="{00000000-0005-0000-0000-0000DE020000}"/>
    <cellStyle name="Followed Hyperlink 19" xfId="13219" hidden="1" xr:uid="{00000000-0005-0000-0000-0000DC020000}"/>
    <cellStyle name="Followed Hyperlink 2" xfId="2974" hidden="1" xr:uid="{00000000-0005-0000-0000-0000F6020000}"/>
    <cellStyle name="Followed Hyperlink 2" xfId="3053" hidden="1" xr:uid="{00000000-0005-0000-0000-0000F7020000}"/>
    <cellStyle name="Followed Hyperlink 2" xfId="313" hidden="1" xr:uid="{00000000-0005-0000-0000-0000FC020000}"/>
    <cellStyle name="Followed Hyperlink 2" xfId="1204" hidden="1" xr:uid="{00000000-0005-0000-0000-0000FD020000}"/>
    <cellStyle name="Followed Hyperlink 2" xfId="1207" hidden="1" xr:uid="{00000000-0005-0000-0000-0000FE020000}"/>
    <cellStyle name="Followed Hyperlink 2" xfId="1286" hidden="1" xr:uid="{00000000-0005-0000-0000-0000FF020000}"/>
    <cellStyle name="Followed Hyperlink 2" xfId="1420" hidden="1" xr:uid="{00000000-0005-0000-0000-000001030000}"/>
    <cellStyle name="Followed Hyperlink 2" xfId="1423" hidden="1" xr:uid="{00000000-0005-0000-0000-000002030000}"/>
    <cellStyle name="Followed Hyperlink 2" xfId="1502" hidden="1" xr:uid="{00000000-0005-0000-0000-000003030000}"/>
    <cellStyle name="Followed Hyperlink 2" xfId="783" hidden="1" xr:uid="{00000000-0005-0000-0000-0000F8020000}"/>
    <cellStyle name="Followed Hyperlink 2" xfId="986" hidden="1" xr:uid="{00000000-0005-0000-0000-0000FA020000}"/>
    <cellStyle name="Followed Hyperlink 2" xfId="1065" hidden="1" xr:uid="{00000000-0005-0000-0000-0000FB020000}"/>
    <cellStyle name="Followed Hyperlink 2" xfId="673" hidden="1" xr:uid="{00000000-0005-0000-0000-0000F6020000}"/>
    <cellStyle name="Followed Hyperlink 2" xfId="752" hidden="1" xr:uid="{00000000-0005-0000-0000-0000F7020000}"/>
    <cellStyle name="Followed Hyperlink 2" xfId="670" hidden="1" xr:uid="{00000000-0005-0000-0000-0000F5020000}"/>
    <cellStyle name="Followed Hyperlink 2" xfId="427" hidden="1" xr:uid="{00000000-0005-0000-0000-0000F4020000}"/>
    <cellStyle name="Followed Hyperlink 2" xfId="324" hidden="1" xr:uid="{00000000-0005-0000-0000-000000030000}"/>
    <cellStyle name="Followed Hyperlink 2" xfId="4432" hidden="1" xr:uid="{00000000-0005-0000-0000-00000F030000}"/>
    <cellStyle name="Followed Hyperlink 2" xfId="3587" hidden="1" xr:uid="{00000000-0005-0000-0000-0000FF020000}"/>
    <cellStyle name="Followed Hyperlink 2" xfId="8626" hidden="1" xr:uid="{00000000-0005-0000-0000-0000FF020000}"/>
    <cellStyle name="Followed Hyperlink 2" xfId="7585" hidden="1" xr:uid="{00000000-0005-0000-0000-00000B030000}"/>
    <cellStyle name="Followed Hyperlink 2" xfId="6725" hidden="1" xr:uid="{00000000-0005-0000-0000-0000FB020000}"/>
    <cellStyle name="Followed Hyperlink 2" xfId="5694" hidden="1" xr:uid="{00000000-0005-0000-0000-000007030000}"/>
    <cellStyle name="Followed Hyperlink 2" xfId="17196" hidden="1" xr:uid="{00000000-0005-0000-0000-000003030000}"/>
    <cellStyle name="Followed Hyperlink 2" xfId="16166" hidden="1" xr:uid="{00000000-0005-0000-0000-00000F030000}"/>
    <cellStyle name="Followed Hyperlink 2" xfId="23891" hidden="1" xr:uid="{00000000-0005-0000-0000-000007030000}"/>
    <cellStyle name="Followed Hyperlink 2" xfId="22844" hidden="1" xr:uid="{00000000-0005-0000-0000-000008030000}"/>
    <cellStyle name="Followed Hyperlink 2" xfId="24023" hidden="1" xr:uid="{00000000-0005-0000-0000-00000A030000}"/>
    <cellStyle name="Followed Hyperlink 2" xfId="23812" hidden="1" xr:uid="{00000000-0005-0000-0000-000006030000}"/>
    <cellStyle name="Followed Hyperlink 2" xfId="20421" hidden="1" xr:uid="{00000000-0005-0000-0000-000001030000}"/>
    <cellStyle name="Followed Hyperlink 2" xfId="39481" hidden="1" xr:uid="{00000000-0005-0000-0000-000005030000}"/>
    <cellStyle name="Followed Hyperlink 2" xfId="36909" hidden="1" xr:uid="{00000000-0005-0000-0000-000008030000}"/>
    <cellStyle name="Followed Hyperlink 2" xfId="38123" hidden="1" xr:uid="{00000000-0005-0000-0000-000009030000}"/>
    <cellStyle name="Followed Hyperlink 2" xfId="38126" hidden="1" xr:uid="{00000000-0005-0000-0000-00000A030000}"/>
    <cellStyle name="Followed Hyperlink 2" xfId="38205" hidden="1" xr:uid="{00000000-0005-0000-0000-00000B030000}"/>
    <cellStyle name="Followed Hyperlink 2" xfId="37140" hidden="1" xr:uid="{00000000-0005-0000-0000-00000C030000}"/>
    <cellStyle name="Followed Hyperlink 2" xfId="38329" hidden="1" xr:uid="{00000000-0005-0000-0000-00000D030000}"/>
    <cellStyle name="Followed Hyperlink 2" xfId="38332" hidden="1" xr:uid="{00000000-0005-0000-0000-00000E030000}"/>
    <cellStyle name="Followed Hyperlink 2" xfId="37011" hidden="1" xr:uid="{00000000-0005-0000-0000-0000F4020000}"/>
    <cellStyle name="Followed Hyperlink 2" xfId="38477" hidden="1" xr:uid="{00000000-0005-0000-0000-0000F5020000}"/>
    <cellStyle name="Followed Hyperlink 2" xfId="38601" hidden="1" xr:uid="{00000000-0005-0000-0000-0000F7020000}"/>
    <cellStyle name="Followed Hyperlink 2" xfId="38835" hidden="1" xr:uid="{00000000-0005-0000-0000-0000FA020000}"/>
    <cellStyle name="Followed Hyperlink 2" xfId="38914" hidden="1" xr:uid="{00000000-0005-0000-0000-0000FB020000}"/>
    <cellStyle name="Followed Hyperlink 2" xfId="38599" hidden="1" xr:uid="{00000000-0005-0000-0000-0000FC020000}"/>
    <cellStyle name="Followed Hyperlink 2" xfId="39053" hidden="1" xr:uid="{00000000-0005-0000-0000-0000FD020000}"/>
    <cellStyle name="Followed Hyperlink 2" xfId="39056" hidden="1" xr:uid="{00000000-0005-0000-0000-0000FE020000}"/>
    <cellStyle name="Followed Hyperlink 2" xfId="39135" hidden="1" xr:uid="{00000000-0005-0000-0000-0000FF020000}"/>
    <cellStyle name="Followed Hyperlink 2" xfId="35352" hidden="1" xr:uid="{00000000-0005-0000-0000-000000030000}"/>
    <cellStyle name="Followed Hyperlink 2" xfId="39269" hidden="1" xr:uid="{00000000-0005-0000-0000-000001030000}"/>
    <cellStyle name="Followed Hyperlink 2" xfId="39272" hidden="1" xr:uid="{00000000-0005-0000-0000-000002030000}"/>
    <cellStyle name="Followed Hyperlink 2" xfId="39351" hidden="1" xr:uid="{00000000-0005-0000-0000-000003030000}"/>
    <cellStyle name="Followed Hyperlink 2" xfId="36387" hidden="1" xr:uid="{00000000-0005-0000-0000-000007030000}"/>
    <cellStyle name="Followed Hyperlink 2" xfId="36516" hidden="1" xr:uid="{00000000-0005-0000-0000-000009030000}"/>
    <cellStyle name="Followed Hyperlink 2" xfId="36519" hidden="1" xr:uid="{00000000-0005-0000-0000-00000A030000}"/>
    <cellStyle name="Followed Hyperlink 2" xfId="36598" hidden="1" xr:uid="{00000000-0005-0000-0000-00000B030000}"/>
    <cellStyle name="Followed Hyperlink 2" xfId="36725" hidden="1" xr:uid="{00000000-0005-0000-0000-00000E030000}"/>
    <cellStyle name="Followed Hyperlink 2" xfId="36804" hidden="1" xr:uid="{00000000-0005-0000-0000-00000F030000}"/>
    <cellStyle name="Followed Hyperlink 2" xfId="39484" hidden="1" xr:uid="{00000000-0005-0000-0000-000006030000}"/>
    <cellStyle name="Followed Hyperlink 2" xfId="39563" hidden="1" xr:uid="{00000000-0005-0000-0000-000007030000}"/>
    <cellStyle name="Followed Hyperlink 2" xfId="39692" hidden="1" xr:uid="{00000000-0005-0000-0000-000009030000}"/>
    <cellStyle name="Followed Hyperlink 2" xfId="39695" hidden="1" xr:uid="{00000000-0005-0000-0000-00000A030000}"/>
    <cellStyle name="Followed Hyperlink 2" xfId="39774" hidden="1" xr:uid="{00000000-0005-0000-0000-00000B030000}"/>
    <cellStyle name="Followed Hyperlink 2" xfId="38709" hidden="1" xr:uid="{00000000-0005-0000-0000-00000C030000}"/>
    <cellStyle name="Followed Hyperlink 2" xfId="39898" hidden="1" xr:uid="{00000000-0005-0000-0000-00000D030000}"/>
    <cellStyle name="Followed Hyperlink 2" xfId="39980" hidden="1" xr:uid="{00000000-0005-0000-0000-00000F030000}"/>
    <cellStyle name="Followed Hyperlink 2" xfId="38589" hidden="1" xr:uid="{00000000-0005-0000-0000-0000F4020000}"/>
    <cellStyle name="Followed Hyperlink 2" xfId="35304" hidden="1" xr:uid="{00000000-0005-0000-0000-0000F6020000}"/>
    <cellStyle name="Followed Hyperlink 2" xfId="40120" hidden="1" xr:uid="{00000000-0005-0000-0000-0000F7020000}"/>
    <cellStyle name="Followed Hyperlink 2" xfId="40151" hidden="1" xr:uid="{00000000-0005-0000-0000-0000F8020000}"/>
    <cellStyle name="Followed Hyperlink 2" xfId="40351" hidden="1" xr:uid="{00000000-0005-0000-0000-0000F9020000}"/>
    <cellStyle name="Followed Hyperlink 2" xfId="40433" hidden="1" xr:uid="{00000000-0005-0000-0000-0000FB020000}"/>
    <cellStyle name="Followed Hyperlink 2" xfId="40572" hidden="1" xr:uid="{00000000-0005-0000-0000-0000FD020000}"/>
    <cellStyle name="Followed Hyperlink 2" xfId="40575" hidden="1" xr:uid="{00000000-0005-0000-0000-0000FE020000}"/>
    <cellStyle name="Followed Hyperlink 2" xfId="40654" hidden="1" xr:uid="{00000000-0005-0000-0000-0000FF020000}"/>
    <cellStyle name="Followed Hyperlink 2" xfId="36980" hidden="1" xr:uid="{00000000-0005-0000-0000-000000030000}"/>
    <cellStyle name="Followed Hyperlink 2" xfId="40788" hidden="1" xr:uid="{00000000-0005-0000-0000-000001030000}"/>
    <cellStyle name="Followed Hyperlink 2" xfId="40791" hidden="1" xr:uid="{00000000-0005-0000-0000-000002030000}"/>
    <cellStyle name="Followed Hyperlink 2" xfId="36999" hidden="1" xr:uid="{00000000-0005-0000-0000-000004030000}"/>
    <cellStyle name="Followed Hyperlink 2" xfId="41000" hidden="1" xr:uid="{00000000-0005-0000-0000-000005030000}"/>
    <cellStyle name="Followed Hyperlink 2" xfId="41003" hidden="1" xr:uid="{00000000-0005-0000-0000-000006030000}"/>
    <cellStyle name="Followed Hyperlink 2" xfId="40085" hidden="1" xr:uid="{00000000-0005-0000-0000-000008030000}"/>
    <cellStyle name="Followed Hyperlink 2" xfId="41211" hidden="1" xr:uid="{00000000-0005-0000-0000-000009030000}"/>
    <cellStyle name="Followed Hyperlink 2" xfId="41214" hidden="1" xr:uid="{00000000-0005-0000-0000-00000A030000}"/>
    <cellStyle name="Followed Hyperlink 2" xfId="41293" hidden="1" xr:uid="{00000000-0005-0000-0000-00000B030000}"/>
    <cellStyle name="Followed Hyperlink 2" xfId="41417" hidden="1" xr:uid="{00000000-0005-0000-0000-00000D030000}"/>
    <cellStyle name="Followed Hyperlink 2" xfId="41499" hidden="1" xr:uid="{00000000-0005-0000-0000-00000F030000}"/>
    <cellStyle name="Followed Hyperlink 2" xfId="22929" hidden="1" xr:uid="{00000000-0005-0000-0000-0000F7020000}"/>
    <cellStyle name="Followed Hyperlink 2" xfId="22960" hidden="1" xr:uid="{00000000-0005-0000-0000-0000F8020000}"/>
    <cellStyle name="Followed Hyperlink 2" xfId="23160" hidden="1" xr:uid="{00000000-0005-0000-0000-0000F9020000}"/>
    <cellStyle name="Followed Hyperlink 2" xfId="23163" hidden="1" xr:uid="{00000000-0005-0000-0000-0000FA020000}"/>
    <cellStyle name="Followed Hyperlink 2" xfId="23242" hidden="1" xr:uid="{00000000-0005-0000-0000-0000FB020000}"/>
    <cellStyle name="Followed Hyperlink 2" xfId="22927" hidden="1" xr:uid="{00000000-0005-0000-0000-0000FC020000}"/>
    <cellStyle name="Followed Hyperlink 2" xfId="23381" hidden="1" xr:uid="{00000000-0005-0000-0000-0000FD020000}"/>
    <cellStyle name="Followed Hyperlink 2" xfId="23384" hidden="1" xr:uid="{00000000-0005-0000-0000-0000FE020000}"/>
    <cellStyle name="Followed Hyperlink 2" xfId="42006" hidden="1" xr:uid="{00000000-0005-0000-0000-0000F6020000}"/>
    <cellStyle name="Followed Hyperlink 2" xfId="42085" hidden="1" xr:uid="{00000000-0005-0000-0000-0000F7020000}"/>
    <cellStyle name="Followed Hyperlink 2" xfId="42316" hidden="1" xr:uid="{00000000-0005-0000-0000-0000F9020000}"/>
    <cellStyle name="Followed Hyperlink 2" xfId="42319" hidden="1" xr:uid="{00000000-0005-0000-0000-0000FA020000}"/>
    <cellStyle name="Followed Hyperlink 2" xfId="42398" hidden="1" xr:uid="{00000000-0005-0000-0000-0000FB020000}"/>
    <cellStyle name="Followed Hyperlink 2" xfId="41664" hidden="1" xr:uid="{00000000-0005-0000-0000-0000FC020000}"/>
    <cellStyle name="Followed Hyperlink 2" xfId="42540" hidden="1" xr:uid="{00000000-0005-0000-0000-0000FE020000}"/>
    <cellStyle name="Followed Hyperlink 2" xfId="42619" hidden="1" xr:uid="{00000000-0005-0000-0000-0000FF020000}"/>
    <cellStyle name="Followed Hyperlink 2" xfId="42753" hidden="1" xr:uid="{00000000-0005-0000-0000-000001030000}"/>
    <cellStyle name="Followed Hyperlink 2" xfId="42835" hidden="1" xr:uid="{00000000-0005-0000-0000-000003030000}"/>
    <cellStyle name="Followed Hyperlink 2" xfId="41926" hidden="1" xr:uid="{00000000-0005-0000-0000-000004030000}"/>
    <cellStyle name="Followed Hyperlink 2" xfId="42965" hidden="1" xr:uid="{00000000-0005-0000-0000-000005030000}"/>
    <cellStyle name="Followed Hyperlink 2" xfId="42968" hidden="1" xr:uid="{00000000-0005-0000-0000-000006030000}"/>
    <cellStyle name="Followed Hyperlink 2" xfId="43047" hidden="1" xr:uid="{00000000-0005-0000-0000-000007030000}"/>
    <cellStyle name="Followed Hyperlink 2" xfId="41919" hidden="1" xr:uid="{00000000-0005-0000-0000-000008030000}"/>
    <cellStyle name="Followed Hyperlink 2" xfId="43179" hidden="1" xr:uid="{00000000-0005-0000-0000-00000A030000}"/>
    <cellStyle name="Followed Hyperlink 2" xfId="43258" hidden="1" xr:uid="{00000000-0005-0000-0000-00000B030000}"/>
    <cellStyle name="Followed Hyperlink 2" xfId="42193" hidden="1" xr:uid="{00000000-0005-0000-0000-00000C030000}"/>
    <cellStyle name="Followed Hyperlink 2" xfId="43382" hidden="1" xr:uid="{00000000-0005-0000-0000-00000D030000}"/>
    <cellStyle name="Followed Hyperlink 2" xfId="43385" hidden="1" xr:uid="{00000000-0005-0000-0000-00000E030000}"/>
    <cellStyle name="Followed Hyperlink 2" xfId="43464" hidden="1" xr:uid="{00000000-0005-0000-0000-00000F030000}"/>
    <cellStyle name="Followed Hyperlink 2" xfId="43953" hidden="1" xr:uid="{00000000-0005-0000-0000-0000F6020000}"/>
    <cellStyle name="Followed Hyperlink 2" xfId="44032" hidden="1" xr:uid="{00000000-0005-0000-0000-0000F7020000}"/>
    <cellStyle name="Followed Hyperlink 2" xfId="37487" hidden="1" xr:uid="{00000000-0005-0000-0000-0000FE020000}"/>
    <cellStyle name="Followed Hyperlink 2" xfId="37566" hidden="1" xr:uid="{00000000-0005-0000-0000-0000FF020000}"/>
    <cellStyle name="Followed Hyperlink 2" xfId="33701" hidden="1" xr:uid="{00000000-0005-0000-0000-000000030000}"/>
    <cellStyle name="Followed Hyperlink 2" xfId="37700" hidden="1" xr:uid="{00000000-0005-0000-0000-000001030000}"/>
    <cellStyle name="Followed Hyperlink 2" xfId="37703" hidden="1" xr:uid="{00000000-0005-0000-0000-000002030000}"/>
    <cellStyle name="Followed Hyperlink 2" xfId="37912" hidden="1" xr:uid="{00000000-0005-0000-0000-000005030000}"/>
    <cellStyle name="Followed Hyperlink 2" xfId="37915" hidden="1" xr:uid="{00000000-0005-0000-0000-000006030000}"/>
    <cellStyle name="Followed Hyperlink 2" xfId="37994" hidden="1" xr:uid="{00000000-0005-0000-0000-000007030000}"/>
    <cellStyle name="Followed Hyperlink 2" xfId="10650" hidden="1" xr:uid="{00000000-0005-0000-0000-000005030000}"/>
    <cellStyle name="Followed Hyperlink 2" xfId="10653" hidden="1" xr:uid="{00000000-0005-0000-0000-000006030000}"/>
    <cellStyle name="Followed Hyperlink 2" xfId="10732" hidden="1" xr:uid="{00000000-0005-0000-0000-000007030000}"/>
    <cellStyle name="Followed Hyperlink 2" xfId="9576" hidden="1" xr:uid="{00000000-0005-0000-0000-000008030000}"/>
    <cellStyle name="Followed Hyperlink 2" xfId="10861" hidden="1" xr:uid="{00000000-0005-0000-0000-000009030000}"/>
    <cellStyle name="Followed Hyperlink 2" xfId="10943" hidden="1" xr:uid="{00000000-0005-0000-0000-00000B030000}"/>
    <cellStyle name="Followed Hyperlink 2" xfId="9878" hidden="1" xr:uid="{00000000-0005-0000-0000-00000C030000}"/>
    <cellStyle name="Followed Hyperlink 2" xfId="11067" hidden="1" xr:uid="{00000000-0005-0000-0000-00000D030000}"/>
    <cellStyle name="Followed Hyperlink 2" xfId="11070" hidden="1" xr:uid="{00000000-0005-0000-0000-00000E030000}"/>
    <cellStyle name="Followed Hyperlink 2" xfId="9730" hidden="1" xr:uid="{00000000-0005-0000-0000-0000F4020000}"/>
    <cellStyle name="Followed Hyperlink 2" xfId="11215" hidden="1" xr:uid="{00000000-0005-0000-0000-0000F5020000}"/>
    <cellStyle name="Followed Hyperlink 2" xfId="11149" hidden="1" xr:uid="{00000000-0005-0000-0000-00000F030000}"/>
    <cellStyle name="Followed Hyperlink 2" xfId="33784" hidden="1" xr:uid="{00000000-0005-0000-0000-0000F7020000}"/>
    <cellStyle name="Followed Hyperlink 2" xfId="37030" hidden="1" xr:uid="{00000000-0005-0000-0000-0000FC020000}"/>
    <cellStyle name="Followed Hyperlink 2" xfId="41763" hidden="1" xr:uid="{00000000-0005-0000-0000-0000F4020000}"/>
    <cellStyle name="Followed Hyperlink 2" xfId="42003" hidden="1" xr:uid="{00000000-0005-0000-0000-0000F5020000}"/>
    <cellStyle name="Followed Hyperlink 2" xfId="10083" hidden="1" xr:uid="{00000000-0005-0000-0000-0000FB020000}"/>
    <cellStyle name="Followed Hyperlink 2" xfId="9767" hidden="1" xr:uid="{00000000-0005-0000-0000-0000FC020000}"/>
    <cellStyle name="Followed Hyperlink 2" xfId="10222" hidden="1" xr:uid="{00000000-0005-0000-0000-0000FD020000}"/>
    <cellStyle name="Followed Hyperlink 2" xfId="10225" hidden="1" xr:uid="{00000000-0005-0000-0000-0000FE020000}"/>
    <cellStyle name="Followed Hyperlink 2" xfId="10438" hidden="1" xr:uid="{00000000-0005-0000-0000-000001030000}"/>
    <cellStyle name="Followed Hyperlink 2" xfId="10520" hidden="1" xr:uid="{00000000-0005-0000-0000-000003030000}"/>
    <cellStyle name="Followed Hyperlink 2" xfId="6353" hidden="1" xr:uid="{00000000-0005-0000-0000-000004030000}"/>
    <cellStyle name="Followed Hyperlink 2" xfId="9770" hidden="1" xr:uid="{00000000-0005-0000-0000-0000F7020000}"/>
    <cellStyle name="Followed Hyperlink 2" xfId="9801" hidden="1" xr:uid="{00000000-0005-0000-0000-0000F8020000}"/>
    <cellStyle name="Followed Hyperlink 2" xfId="10001" hidden="1" xr:uid="{00000000-0005-0000-0000-0000F9020000}"/>
    <cellStyle name="Followed Hyperlink 2" xfId="10004" hidden="1" xr:uid="{00000000-0005-0000-0000-0000FA020000}"/>
    <cellStyle name="Followed Hyperlink 2" xfId="9537" hidden="1" xr:uid="{00000000-0005-0000-0000-0000F5020000}"/>
    <cellStyle name="Followed Hyperlink 2" xfId="4580" hidden="1" xr:uid="{00000000-0005-0000-0000-0000F6020000}"/>
    <cellStyle name="Followed Hyperlink 2" xfId="9471" hidden="1" xr:uid="{00000000-0005-0000-0000-00000F030000}"/>
    <cellStyle name="Followed Hyperlink 2" xfId="9392" hidden="1" xr:uid="{00000000-0005-0000-0000-00000E030000}"/>
    <cellStyle name="Followed Hyperlink 2" xfId="10304" hidden="1" xr:uid="{00000000-0005-0000-0000-0000FF020000}"/>
    <cellStyle name="Followed Hyperlink 2" xfId="10864" hidden="1" xr:uid="{00000000-0005-0000-0000-00000A030000}"/>
    <cellStyle name="Followed Hyperlink 2" xfId="43950" hidden="1" xr:uid="{00000000-0005-0000-0000-0000F5020000}"/>
    <cellStyle name="Followed Hyperlink 2" xfId="42537" hidden="1" xr:uid="{00000000-0005-0000-0000-0000FD020000}"/>
    <cellStyle name="Followed Hyperlink 2" xfId="41420" hidden="1" xr:uid="{00000000-0005-0000-0000-00000E030000}"/>
    <cellStyle name="Followed Hyperlink 2" xfId="40354" hidden="1" xr:uid="{00000000-0005-0000-0000-0000FA020000}"/>
    <cellStyle name="Followed Hyperlink 2" xfId="36722" hidden="1" xr:uid="{00000000-0005-0000-0000-00000D030000}"/>
    <cellStyle name="Followed Hyperlink 2" xfId="33650" hidden="1" xr:uid="{00000000-0005-0000-0000-0000F6020000}"/>
    <cellStyle name="Followed Hyperlink 2" xfId="23809" hidden="1" xr:uid="{00000000-0005-0000-0000-000005030000}"/>
    <cellStyle name="Followed Hyperlink 2" xfId="983" hidden="1" xr:uid="{00000000-0005-0000-0000-0000F9020000}"/>
    <cellStyle name="Followed Hyperlink 2" xfId="31634" hidden="1" xr:uid="{00000000-0005-0000-0000-00000B030000}"/>
    <cellStyle name="Followed Hyperlink 2" xfId="30569" hidden="1" xr:uid="{00000000-0005-0000-0000-00000C030000}"/>
    <cellStyle name="Followed Hyperlink 2" xfId="31761" hidden="1" xr:uid="{00000000-0005-0000-0000-00000E030000}"/>
    <cellStyle name="Followed Hyperlink 2" xfId="31840" hidden="1" xr:uid="{00000000-0005-0000-0000-00000F030000}"/>
    <cellStyle name="Followed Hyperlink 2" xfId="30422" hidden="1" xr:uid="{00000000-0005-0000-0000-0000F4020000}"/>
    <cellStyle name="Followed Hyperlink 2" xfId="31906" hidden="1" xr:uid="{00000000-0005-0000-0000-0000F5020000}"/>
    <cellStyle name="Followed Hyperlink 2" xfId="25905" hidden="1" xr:uid="{00000000-0005-0000-0000-0000F6020000}"/>
    <cellStyle name="Followed Hyperlink 2" xfId="32129" hidden="1" xr:uid="{00000000-0005-0000-0000-0000F7020000}"/>
    <cellStyle name="Followed Hyperlink 2" xfId="32160" hidden="1" xr:uid="{00000000-0005-0000-0000-0000F8020000}"/>
    <cellStyle name="Followed Hyperlink 2" xfId="32363" hidden="1" xr:uid="{00000000-0005-0000-0000-0000FA020000}"/>
    <cellStyle name="Followed Hyperlink 2" xfId="32442" hidden="1" xr:uid="{00000000-0005-0000-0000-0000FB020000}"/>
    <cellStyle name="Followed Hyperlink 2" xfId="32126" hidden="1" xr:uid="{00000000-0005-0000-0000-0000FC020000}"/>
    <cellStyle name="Followed Hyperlink 2" xfId="32581" hidden="1" xr:uid="{00000000-0005-0000-0000-0000FD020000}"/>
    <cellStyle name="Followed Hyperlink 2" xfId="32584" hidden="1" xr:uid="{00000000-0005-0000-0000-0000FE020000}"/>
    <cellStyle name="Followed Hyperlink 2" xfId="32663" hidden="1" xr:uid="{00000000-0005-0000-0000-0000FF020000}"/>
    <cellStyle name="Followed Hyperlink 2" xfId="32797" hidden="1" xr:uid="{00000000-0005-0000-0000-000001030000}"/>
    <cellStyle name="Followed Hyperlink 2" xfId="32800" hidden="1" xr:uid="{00000000-0005-0000-0000-000002030000}"/>
    <cellStyle name="Followed Hyperlink 2" xfId="32879" hidden="1" xr:uid="{00000000-0005-0000-0000-000003030000}"/>
    <cellStyle name="Followed Hyperlink 2" xfId="28260" hidden="1" xr:uid="{00000000-0005-0000-0000-000004030000}"/>
    <cellStyle name="Followed Hyperlink 2" xfId="33009" hidden="1" xr:uid="{00000000-0005-0000-0000-000005030000}"/>
    <cellStyle name="Followed Hyperlink 2" xfId="33012" hidden="1" xr:uid="{00000000-0005-0000-0000-000006030000}"/>
    <cellStyle name="Followed Hyperlink 2" xfId="33220" hidden="1" xr:uid="{00000000-0005-0000-0000-000009030000}"/>
    <cellStyle name="Followed Hyperlink 2" xfId="33223" hidden="1" xr:uid="{00000000-0005-0000-0000-00000A030000}"/>
    <cellStyle name="Followed Hyperlink 2" xfId="33302" hidden="1" xr:uid="{00000000-0005-0000-0000-00000B030000}"/>
    <cellStyle name="Followed Hyperlink 2" xfId="32237" hidden="1" xr:uid="{00000000-0005-0000-0000-00000C030000}"/>
    <cellStyle name="Followed Hyperlink 2" xfId="33426" hidden="1" xr:uid="{00000000-0005-0000-0000-00000D030000}"/>
    <cellStyle name="Followed Hyperlink 2" xfId="33429" hidden="1" xr:uid="{00000000-0005-0000-0000-00000E030000}"/>
    <cellStyle name="Followed Hyperlink 2" xfId="33508" hidden="1" xr:uid="{00000000-0005-0000-0000-00000F030000}"/>
    <cellStyle name="Followed Hyperlink 2" xfId="33574" hidden="1" xr:uid="{00000000-0005-0000-0000-0000F5020000}"/>
    <cellStyle name="Followed Hyperlink 2" xfId="28531" hidden="1" xr:uid="{00000000-0005-0000-0000-0000F6020000}"/>
    <cellStyle name="Followed Hyperlink 2" xfId="33815" hidden="1" xr:uid="{00000000-0005-0000-0000-0000F8020000}"/>
    <cellStyle name="Followed Hyperlink 2" xfId="34018" hidden="1" xr:uid="{00000000-0005-0000-0000-0000FA020000}"/>
    <cellStyle name="Followed Hyperlink 2" xfId="34097" hidden="1" xr:uid="{00000000-0005-0000-0000-0000FB020000}"/>
    <cellStyle name="Followed Hyperlink 2" xfId="33782" hidden="1" xr:uid="{00000000-0005-0000-0000-0000FC020000}"/>
    <cellStyle name="Followed Hyperlink 2" xfId="34236" hidden="1" xr:uid="{00000000-0005-0000-0000-0000FD020000}"/>
    <cellStyle name="Followed Hyperlink 2" xfId="34318" hidden="1" xr:uid="{00000000-0005-0000-0000-0000FF020000}"/>
    <cellStyle name="Followed Hyperlink 2" xfId="30369" hidden="1" xr:uid="{00000000-0005-0000-0000-000000030000}"/>
    <cellStyle name="Followed Hyperlink 2" xfId="34452" hidden="1" xr:uid="{00000000-0005-0000-0000-000001030000}"/>
    <cellStyle name="Followed Hyperlink 2" xfId="34455" hidden="1" xr:uid="{00000000-0005-0000-0000-000002030000}"/>
    <cellStyle name="Followed Hyperlink 2" xfId="34534" hidden="1" xr:uid="{00000000-0005-0000-0000-000003030000}"/>
    <cellStyle name="Followed Hyperlink 2" xfId="30404" hidden="1" xr:uid="{00000000-0005-0000-0000-000004030000}"/>
    <cellStyle name="Followed Hyperlink 2" xfId="34664" hidden="1" xr:uid="{00000000-0005-0000-0000-000005030000}"/>
    <cellStyle name="Followed Hyperlink 2" xfId="34667" hidden="1" xr:uid="{00000000-0005-0000-0000-000006030000}"/>
    <cellStyle name="Followed Hyperlink 2" xfId="34746" hidden="1" xr:uid="{00000000-0005-0000-0000-000007030000}"/>
    <cellStyle name="Followed Hyperlink 2" xfId="33613" hidden="1" xr:uid="{00000000-0005-0000-0000-000008030000}"/>
    <cellStyle name="Followed Hyperlink 2" xfId="34878" hidden="1" xr:uid="{00000000-0005-0000-0000-00000A030000}"/>
    <cellStyle name="Followed Hyperlink 2" xfId="34957" hidden="1" xr:uid="{00000000-0005-0000-0000-00000B030000}"/>
    <cellStyle name="Followed Hyperlink 2" xfId="35081" hidden="1" xr:uid="{00000000-0005-0000-0000-00000D030000}"/>
    <cellStyle name="Followed Hyperlink 2" xfId="35163" hidden="1" xr:uid="{00000000-0005-0000-0000-00000F030000}"/>
    <cellStyle name="Followed Hyperlink 2" xfId="33749" hidden="1" xr:uid="{00000000-0005-0000-0000-0000F4020000}"/>
    <cellStyle name="Followed Hyperlink 2" xfId="35229" hidden="1" xr:uid="{00000000-0005-0000-0000-0000F5020000}"/>
    <cellStyle name="Followed Hyperlink 2" xfId="33892" hidden="1" xr:uid="{00000000-0005-0000-0000-00000C030000}"/>
    <cellStyle name="Followed Hyperlink 2" xfId="31945" hidden="1" xr:uid="{00000000-0005-0000-0000-000008030000}"/>
    <cellStyle name="Followed Hyperlink 2" xfId="28445" hidden="1" xr:uid="{00000000-0005-0000-0000-000004030000}"/>
    <cellStyle name="Followed Hyperlink 2" xfId="28368" hidden="1" xr:uid="{00000000-0005-0000-0000-000000030000}"/>
    <cellStyle name="Followed Hyperlink 2" xfId="26129" hidden="1" xr:uid="{00000000-0005-0000-0000-0000FC020000}"/>
    <cellStyle name="Followed Hyperlink 2" xfId="24479" hidden="1" xr:uid="{00000000-0005-0000-0000-0000F8020000}"/>
    <cellStyle name="Followed Hyperlink 2" xfId="21339" hidden="1" xr:uid="{00000000-0005-0000-0000-0000F4020000}"/>
    <cellStyle name="Followed Hyperlink 2" xfId="19861" hidden="1" xr:uid="{00000000-0005-0000-0000-00000C030000}"/>
    <cellStyle name="Followed Hyperlink 2" xfId="9183" hidden="1" xr:uid="{00000000-0005-0000-0000-000009030000}"/>
    <cellStyle name="Followed Hyperlink 2" xfId="9265" hidden="1" xr:uid="{00000000-0005-0000-0000-00000B030000}"/>
    <cellStyle name="Followed Hyperlink 2" xfId="8200" hidden="1" xr:uid="{00000000-0005-0000-0000-00000C030000}"/>
    <cellStyle name="Followed Hyperlink 2" xfId="9186" hidden="1" xr:uid="{00000000-0005-0000-0000-00000A030000}"/>
    <cellStyle name="Followed Hyperlink 2" xfId="34015" hidden="1" xr:uid="{00000000-0005-0000-0000-0000F9020000}"/>
    <cellStyle name="Followed Hyperlink 2" xfId="31758" hidden="1" xr:uid="{00000000-0005-0000-0000-00000D030000}"/>
    <cellStyle name="Followed Hyperlink 2" xfId="35880" hidden="1" xr:uid="{00000000-0005-0000-0000-0000FE020000}"/>
    <cellStyle name="Followed Hyperlink 2" xfId="27662" hidden="1" xr:uid="{00000000-0005-0000-0000-00000A030000}"/>
    <cellStyle name="Followed Hyperlink 2" xfId="25119" hidden="1" xr:uid="{00000000-0005-0000-0000-000002030000}"/>
    <cellStyle name="Followed Hyperlink 2" xfId="1843" hidden="1" xr:uid="{00000000-0005-0000-0000-000009030000}"/>
    <cellStyle name="Followed Hyperlink 2" xfId="18026" hidden="1" xr:uid="{00000000-0005-0000-0000-000000030000}"/>
    <cellStyle name="Followed Hyperlink 2" xfId="19984" hidden="1" xr:uid="{00000000-0005-0000-0000-0000F9020000}"/>
    <cellStyle name="Followed Hyperlink 2" xfId="17743" hidden="1" xr:uid="{00000000-0005-0000-0000-00000D030000}"/>
    <cellStyle name="Followed Hyperlink 2" xfId="17326" hidden="1" xr:uid="{00000000-0005-0000-0000-000005030000}"/>
    <cellStyle name="Followed Hyperlink 2" xfId="17329" hidden="1" xr:uid="{00000000-0005-0000-0000-000006030000}"/>
    <cellStyle name="Followed Hyperlink 2" xfId="17408" hidden="1" xr:uid="{00000000-0005-0000-0000-000007030000}"/>
    <cellStyle name="Followed Hyperlink 2" xfId="13116" hidden="1" xr:uid="{00000000-0005-0000-0000-0000FC020000}"/>
    <cellStyle name="Followed Hyperlink 2" xfId="8052" hidden="1" xr:uid="{00000000-0005-0000-0000-0000F4020000}"/>
    <cellStyle name="Followed Hyperlink 2" xfId="5187" hidden="1" xr:uid="{00000000-0005-0000-0000-0000FE020000}"/>
    <cellStyle name="Followed Hyperlink 2" xfId="5266" hidden="1" xr:uid="{00000000-0005-0000-0000-0000FF020000}"/>
    <cellStyle name="Followed Hyperlink 2" xfId="16084" hidden="1" xr:uid="{00000000-0005-0000-0000-00000D030000}"/>
    <cellStyle name="Followed Hyperlink 2" xfId="16087" hidden="1" xr:uid="{00000000-0005-0000-0000-00000E030000}"/>
    <cellStyle name="Followed Hyperlink 2" xfId="16232" hidden="1" xr:uid="{00000000-0005-0000-0000-0000F5020000}"/>
    <cellStyle name="Followed Hyperlink 2" xfId="16446" hidden="1" xr:uid="{00000000-0005-0000-0000-0000F7020000}"/>
    <cellStyle name="Followed Hyperlink 2" xfId="16477" hidden="1" xr:uid="{00000000-0005-0000-0000-0000F8020000}"/>
    <cellStyle name="Followed Hyperlink 2" xfId="16677" hidden="1" xr:uid="{00000000-0005-0000-0000-0000F9020000}"/>
    <cellStyle name="Followed Hyperlink 2" xfId="15878" hidden="1" xr:uid="{00000000-0005-0000-0000-000009030000}"/>
    <cellStyle name="Followed Hyperlink 2" xfId="15881" hidden="1" xr:uid="{00000000-0005-0000-0000-00000A030000}"/>
    <cellStyle name="Followed Hyperlink 2" xfId="15960" hidden="1" xr:uid="{00000000-0005-0000-0000-00000B030000}"/>
    <cellStyle name="Followed Hyperlink 2" xfId="14895" hidden="1" xr:uid="{00000000-0005-0000-0000-00000C030000}"/>
    <cellStyle name="Followed Hyperlink 2" xfId="15749" hidden="1" xr:uid="{00000000-0005-0000-0000-000007030000}"/>
    <cellStyle name="Followed Hyperlink 2" xfId="15670" hidden="1" xr:uid="{00000000-0005-0000-0000-000006030000}"/>
    <cellStyle name="Followed Hyperlink 2" xfId="15667" hidden="1" xr:uid="{00000000-0005-0000-0000-000005030000}"/>
    <cellStyle name="Followed Hyperlink 2" xfId="11297" hidden="1" xr:uid="{00000000-0005-0000-0000-0000F6020000}"/>
    <cellStyle name="Followed Hyperlink 2" xfId="16980" hidden="1" xr:uid="{00000000-0005-0000-0000-0000FF020000}"/>
    <cellStyle name="Followed Hyperlink 2" xfId="6409" hidden="1" xr:uid="{00000000-0005-0000-0000-0000FC020000}"/>
    <cellStyle name="Followed Hyperlink 2" xfId="5615" hidden="1" xr:uid="{00000000-0005-0000-0000-000006030000}"/>
    <cellStyle name="Followed Hyperlink 2" xfId="4729" hidden="1" xr:uid="{00000000-0005-0000-0000-0000FC020000}"/>
    <cellStyle name="Followed Hyperlink 2" xfId="4015" hidden="1" xr:uid="{00000000-0005-0000-0000-000007030000}"/>
    <cellStyle name="Followed Hyperlink 2" xfId="8975" hidden="1" xr:uid="{00000000-0005-0000-0000-000006030000}"/>
    <cellStyle name="Followed Hyperlink 2" xfId="7857" hidden="1" xr:uid="{00000000-0005-0000-0000-0000F5020000}"/>
    <cellStyle name="Followed Hyperlink 2" xfId="26103" hidden="1" xr:uid="{00000000-0005-0000-0000-000000030000}"/>
    <cellStyle name="Followed Hyperlink 2" xfId="29963" hidden="1" xr:uid="{00000000-0005-0000-0000-00000B030000}"/>
    <cellStyle name="Followed Hyperlink 2" xfId="11476" hidden="1" xr:uid="{00000000-0005-0000-0000-0000F8020000}"/>
    <cellStyle name="Followed Hyperlink 2" xfId="11676" hidden="1" xr:uid="{00000000-0005-0000-0000-0000F9020000}"/>
    <cellStyle name="Followed Hyperlink 2" xfId="11679" hidden="1" xr:uid="{00000000-0005-0000-0000-0000FA020000}"/>
    <cellStyle name="Followed Hyperlink 2" xfId="11443" hidden="1" xr:uid="{00000000-0005-0000-0000-0000FC020000}"/>
    <cellStyle name="Followed Hyperlink 2" xfId="11897" hidden="1" xr:uid="{00000000-0005-0000-0000-0000FD020000}"/>
    <cellStyle name="Followed Hyperlink 2" xfId="11900" hidden="1" xr:uid="{00000000-0005-0000-0000-0000FE020000}"/>
    <cellStyle name="Followed Hyperlink 2" xfId="11979" hidden="1" xr:uid="{00000000-0005-0000-0000-0000FF020000}"/>
    <cellStyle name="Followed Hyperlink 2" xfId="7996" hidden="1" xr:uid="{00000000-0005-0000-0000-000000030000}"/>
    <cellStyle name="Followed Hyperlink 2" xfId="12113" hidden="1" xr:uid="{00000000-0005-0000-0000-000001030000}"/>
    <cellStyle name="Followed Hyperlink 2" xfId="12116" hidden="1" xr:uid="{00000000-0005-0000-0000-000002030000}"/>
    <cellStyle name="Followed Hyperlink 2" xfId="12195" hidden="1" xr:uid="{00000000-0005-0000-0000-000003030000}"/>
    <cellStyle name="Followed Hyperlink 2" xfId="8033" hidden="1" xr:uid="{00000000-0005-0000-0000-000004030000}"/>
    <cellStyle name="Followed Hyperlink 2" xfId="12325" hidden="1" xr:uid="{00000000-0005-0000-0000-000005030000}"/>
    <cellStyle name="Followed Hyperlink 2" xfId="12328" hidden="1" xr:uid="{00000000-0005-0000-0000-000006030000}"/>
    <cellStyle name="Followed Hyperlink 2" xfId="11254" hidden="1" xr:uid="{00000000-0005-0000-0000-000008030000}"/>
    <cellStyle name="Followed Hyperlink 2" xfId="12536" hidden="1" xr:uid="{00000000-0005-0000-0000-000009030000}"/>
    <cellStyle name="Followed Hyperlink 2" xfId="12539" hidden="1" xr:uid="{00000000-0005-0000-0000-00000A030000}"/>
    <cellStyle name="Followed Hyperlink 2" xfId="12618" hidden="1" xr:uid="{00000000-0005-0000-0000-00000B030000}"/>
    <cellStyle name="Followed Hyperlink 2" xfId="11553" hidden="1" xr:uid="{00000000-0005-0000-0000-00000C030000}"/>
    <cellStyle name="Followed Hyperlink 2" xfId="12745" hidden="1" xr:uid="{00000000-0005-0000-0000-00000E030000}"/>
    <cellStyle name="Followed Hyperlink 2" xfId="12824" hidden="1" xr:uid="{00000000-0005-0000-0000-00000F030000}"/>
    <cellStyle name="Followed Hyperlink 2" xfId="11406" hidden="1" xr:uid="{00000000-0005-0000-0000-0000F4020000}"/>
    <cellStyle name="Followed Hyperlink 2" xfId="12890" hidden="1" xr:uid="{00000000-0005-0000-0000-0000F5020000}"/>
    <cellStyle name="Followed Hyperlink 2" xfId="7939" hidden="1" xr:uid="{00000000-0005-0000-0000-0000F6020000}"/>
    <cellStyle name="Followed Hyperlink 2" xfId="13119" hidden="1" xr:uid="{00000000-0005-0000-0000-0000F7020000}"/>
    <cellStyle name="Followed Hyperlink 2" xfId="13150" hidden="1" xr:uid="{00000000-0005-0000-0000-0000F8020000}"/>
    <cellStyle name="Followed Hyperlink 2" xfId="13432" hidden="1" xr:uid="{00000000-0005-0000-0000-0000FB020000}"/>
    <cellStyle name="Followed Hyperlink 2" xfId="13571" hidden="1" xr:uid="{00000000-0005-0000-0000-0000FD020000}"/>
    <cellStyle name="Followed Hyperlink 2" xfId="13574" hidden="1" xr:uid="{00000000-0005-0000-0000-0000FE020000}"/>
    <cellStyle name="Followed Hyperlink 2" xfId="13653" hidden="1" xr:uid="{00000000-0005-0000-0000-0000FF020000}"/>
    <cellStyle name="Followed Hyperlink 2" xfId="9676" hidden="1" xr:uid="{00000000-0005-0000-0000-000000030000}"/>
    <cellStyle name="Followed Hyperlink 2" xfId="13787" hidden="1" xr:uid="{00000000-0005-0000-0000-000001030000}"/>
    <cellStyle name="Followed Hyperlink 2" xfId="13790" hidden="1" xr:uid="{00000000-0005-0000-0000-000002030000}"/>
    <cellStyle name="Followed Hyperlink 2" xfId="9712" hidden="1" xr:uid="{00000000-0005-0000-0000-000004030000}"/>
    <cellStyle name="Followed Hyperlink 2" xfId="13999" hidden="1" xr:uid="{00000000-0005-0000-0000-000005030000}"/>
    <cellStyle name="Followed Hyperlink 2" xfId="14002" hidden="1" xr:uid="{00000000-0005-0000-0000-000006030000}"/>
    <cellStyle name="Followed Hyperlink 2" xfId="14081" hidden="1" xr:uid="{00000000-0005-0000-0000-000007030000}"/>
    <cellStyle name="Followed Hyperlink 2" xfId="12929" hidden="1" xr:uid="{00000000-0005-0000-0000-000008030000}"/>
    <cellStyle name="Followed Hyperlink 2" xfId="14213" hidden="1" xr:uid="{00000000-0005-0000-0000-00000A030000}"/>
    <cellStyle name="Followed Hyperlink 2" xfId="14292" hidden="1" xr:uid="{00000000-0005-0000-0000-00000B030000}"/>
    <cellStyle name="Followed Hyperlink 2" xfId="13227" hidden="1" xr:uid="{00000000-0005-0000-0000-00000C030000}"/>
    <cellStyle name="Followed Hyperlink 2" xfId="14419" hidden="1" xr:uid="{00000000-0005-0000-0000-00000E030000}"/>
    <cellStyle name="Followed Hyperlink 2" xfId="14498" hidden="1" xr:uid="{00000000-0005-0000-0000-00000F030000}"/>
    <cellStyle name="Followed Hyperlink 2" xfId="13080" hidden="1" xr:uid="{00000000-0005-0000-0000-0000F4020000}"/>
    <cellStyle name="Followed Hyperlink 2" xfId="14564" hidden="1" xr:uid="{00000000-0005-0000-0000-0000F5020000}"/>
    <cellStyle name="Followed Hyperlink 2" xfId="9619" hidden="1" xr:uid="{00000000-0005-0000-0000-0000F6020000}"/>
    <cellStyle name="Followed Hyperlink 2" xfId="14787" hidden="1" xr:uid="{00000000-0005-0000-0000-0000F7020000}"/>
    <cellStyle name="Followed Hyperlink 2" xfId="14818" hidden="1" xr:uid="{00000000-0005-0000-0000-0000F8020000}"/>
    <cellStyle name="Followed Hyperlink 2" xfId="15018" hidden="1" xr:uid="{00000000-0005-0000-0000-0000F9020000}"/>
    <cellStyle name="Followed Hyperlink 2" xfId="15021" hidden="1" xr:uid="{00000000-0005-0000-0000-0000FA020000}"/>
    <cellStyle name="Followed Hyperlink 2" xfId="14784" hidden="1" xr:uid="{00000000-0005-0000-0000-0000FC020000}"/>
    <cellStyle name="Followed Hyperlink 2" xfId="15239" hidden="1" xr:uid="{00000000-0005-0000-0000-0000FD020000}"/>
    <cellStyle name="Followed Hyperlink 2" xfId="15242" hidden="1" xr:uid="{00000000-0005-0000-0000-0000FE020000}"/>
    <cellStyle name="Followed Hyperlink 2" xfId="11353" hidden="1" xr:uid="{00000000-0005-0000-0000-000000030000}"/>
    <cellStyle name="Followed Hyperlink 2" xfId="15458" hidden="1" xr:uid="{00000000-0005-0000-0000-000002030000}"/>
    <cellStyle name="Followed Hyperlink 2" xfId="15537" hidden="1" xr:uid="{00000000-0005-0000-0000-000003030000}"/>
    <cellStyle name="Followed Hyperlink 2" xfId="11387" hidden="1" xr:uid="{00000000-0005-0000-0000-000004030000}"/>
    <cellStyle name="Followed Hyperlink 2" xfId="15321" hidden="1" xr:uid="{00000000-0005-0000-0000-0000FF020000}"/>
    <cellStyle name="Followed Hyperlink 2" xfId="13353" hidden="1" xr:uid="{00000000-0005-0000-0000-0000FA020000}"/>
    <cellStyle name="Followed Hyperlink 2" xfId="6259" hidden="1" xr:uid="{00000000-0005-0000-0000-0000F6020000}"/>
    <cellStyle name="Followed Hyperlink 2" xfId="9389" hidden="1" xr:uid="{00000000-0005-0000-0000-00000D030000}"/>
    <cellStyle name="Followed Hyperlink 2" xfId="34239" hidden="1" xr:uid="{00000000-0005-0000-0000-0000FE020000}"/>
    <cellStyle name="Followed Hyperlink 2" xfId="32360" hidden="1" xr:uid="{00000000-0005-0000-0000-0000F9020000}"/>
    <cellStyle name="Followed Hyperlink 2" xfId="27741" hidden="1" xr:uid="{00000000-0005-0000-0000-00000B030000}"/>
    <cellStyle name="Followed Hyperlink 2" xfId="25331" hidden="1" xr:uid="{00000000-0005-0000-0000-000006030000}"/>
    <cellStyle name="Followed Hyperlink 2" xfId="44063" hidden="1" xr:uid="{00000000-0005-0000-0000-0000F8020000}"/>
    <cellStyle name="Followed Hyperlink 2" xfId="44263" hidden="1" xr:uid="{00000000-0005-0000-0000-0000F9020000}"/>
    <cellStyle name="Followed Hyperlink 2" xfId="44266" hidden="1" xr:uid="{00000000-0005-0000-0000-0000FA020000}"/>
    <cellStyle name="Followed Hyperlink 2" xfId="25967" hidden="1" xr:uid="{00000000-0005-0000-0000-0000F4020000}"/>
    <cellStyle name="Followed Hyperlink 2" xfId="13869" hidden="1" xr:uid="{00000000-0005-0000-0000-000003030000}"/>
    <cellStyle name="Followed Hyperlink 2" xfId="11758" hidden="1" xr:uid="{00000000-0005-0000-0000-0000FB020000}"/>
    <cellStyle name="Followed Hyperlink 2" xfId="13061" hidden="1" xr:uid="{00000000-0005-0000-0000-000004030000}"/>
    <cellStyle name="Followed Hyperlink 2" xfId="34875" hidden="1" xr:uid="{00000000-0005-0000-0000-000009030000}"/>
    <cellStyle name="Followed Hyperlink 2" xfId="28331" hidden="1" xr:uid="{00000000-0005-0000-0000-000000030000}"/>
    <cellStyle name="Followed Hyperlink 2" xfId="35425" hidden="1" xr:uid="{00000000-0005-0000-0000-0000F7020000}"/>
    <cellStyle name="Followed Hyperlink 2" xfId="28357" hidden="1" xr:uid="{00000000-0005-0000-0000-0000FC020000}"/>
    <cellStyle name="Followed Hyperlink 2" xfId="25748" hidden="1" xr:uid="{00000000-0005-0000-0000-00000E030000}"/>
    <cellStyle name="Followed Hyperlink 2" xfId="23600" hidden="1" xr:uid="{00000000-0005-0000-0000-000002030000}"/>
    <cellStyle name="Followed Hyperlink 2" xfId="23679" hidden="1" xr:uid="{00000000-0005-0000-0000-000003030000}"/>
    <cellStyle name="Followed Hyperlink 2" xfId="19708" hidden="1" xr:uid="{00000000-0005-0000-0000-000004030000}"/>
    <cellStyle name="Followed Hyperlink 2" xfId="23597" hidden="1" xr:uid="{00000000-0005-0000-0000-000001030000}"/>
    <cellStyle name="Followed Hyperlink 2" xfId="44566" hidden="1" xr:uid="{00000000-0005-0000-0000-0000FF020000}"/>
    <cellStyle name="Followed Hyperlink 2" xfId="35380" hidden="1" xr:uid="{00000000-0005-0000-0000-000004030000}"/>
    <cellStyle name="Followed Hyperlink 2" xfId="22451" hidden="1" xr:uid="{00000000-0005-0000-0000-000009030000}"/>
    <cellStyle name="Followed Hyperlink 2" xfId="22454" hidden="1" xr:uid="{00000000-0005-0000-0000-00000A030000}"/>
    <cellStyle name="Followed Hyperlink 2" xfId="21468" hidden="1" xr:uid="{00000000-0005-0000-0000-00000C030000}"/>
    <cellStyle name="Followed Hyperlink 2" xfId="22657" hidden="1" xr:uid="{00000000-0005-0000-0000-00000D030000}"/>
    <cellStyle name="Followed Hyperlink 2" xfId="22660" hidden="1" xr:uid="{00000000-0005-0000-0000-00000E030000}"/>
    <cellStyle name="Followed Hyperlink 2" xfId="22739" hidden="1" xr:uid="{00000000-0005-0000-0000-00000F030000}"/>
    <cellStyle name="Followed Hyperlink 2" xfId="22805" hidden="1" xr:uid="{00000000-0005-0000-0000-0000F5020000}"/>
    <cellStyle name="Followed Hyperlink 2" xfId="22240" hidden="1" xr:uid="{00000000-0005-0000-0000-000005030000}"/>
    <cellStyle name="Followed Hyperlink 2" xfId="22243" hidden="1" xr:uid="{00000000-0005-0000-0000-000006030000}"/>
    <cellStyle name="Followed Hyperlink 2" xfId="22322" hidden="1" xr:uid="{00000000-0005-0000-0000-000007030000}"/>
    <cellStyle name="Followed Hyperlink 2" xfId="21237" hidden="1" xr:uid="{00000000-0005-0000-0000-000008030000}"/>
    <cellStyle name="Followed Hyperlink 2" xfId="22110" hidden="1" xr:uid="{00000000-0005-0000-0000-000003030000}"/>
    <cellStyle name="Followed Hyperlink 2" xfId="18053" hidden="1" xr:uid="{00000000-0005-0000-0000-000004030000}"/>
    <cellStyle name="Followed Hyperlink 2" xfId="22031" hidden="1" xr:uid="{00000000-0005-0000-0000-000002030000}"/>
    <cellStyle name="Followed Hyperlink 2" xfId="22028" hidden="1" xr:uid="{00000000-0005-0000-0000-000001030000}"/>
    <cellStyle name="Followed Hyperlink 2" xfId="12994" hidden="1" xr:uid="{00000000-0005-0000-0000-0000F6020000}"/>
    <cellStyle name="Followed Hyperlink 2" xfId="23463" hidden="1" xr:uid="{00000000-0005-0000-0000-0000FF020000}"/>
    <cellStyle name="Followed Hyperlink 2" xfId="41082" hidden="1" xr:uid="{00000000-0005-0000-0000-000007030000}"/>
    <cellStyle name="Followed Hyperlink 2" xfId="40046" hidden="1" xr:uid="{00000000-0005-0000-0000-0000F5020000}"/>
    <cellStyle name="Followed Hyperlink 2" xfId="35268" hidden="1" xr:uid="{00000000-0005-0000-0000-000008030000}"/>
    <cellStyle name="Followed Hyperlink 2" xfId="38411" hidden="1" xr:uid="{00000000-0005-0000-0000-00000F030000}"/>
    <cellStyle name="Followed Hyperlink 2" xfId="37484" hidden="1" xr:uid="{00000000-0005-0000-0000-0000FD020000}"/>
    <cellStyle name="Followed Hyperlink 2" xfId="42756" hidden="1" xr:uid="{00000000-0005-0000-0000-000002030000}"/>
    <cellStyle name="Followed Hyperlink 2" xfId="11445" hidden="1" xr:uid="{00000000-0005-0000-0000-0000F7020000}"/>
    <cellStyle name="Followed Hyperlink 2" xfId="6316" hidden="1" xr:uid="{00000000-0005-0000-0000-000000030000}"/>
    <cellStyle name="Followed Hyperlink 2" xfId="17746" hidden="1" xr:uid="{00000000-0005-0000-0000-00000E030000}"/>
    <cellStyle name="Followed Hyperlink 2" xfId="17825" hidden="1" xr:uid="{00000000-0005-0000-0000-00000F030000}"/>
    <cellStyle name="Followed Hyperlink 2" xfId="13036" hidden="1" xr:uid="{00000000-0005-0000-0000-0000F4020000}"/>
    <cellStyle name="Followed Hyperlink 2" xfId="17888" hidden="1" xr:uid="{00000000-0005-0000-0000-0000F5020000}"/>
    <cellStyle name="Followed Hyperlink 2" xfId="18112" hidden="1" xr:uid="{00000000-0005-0000-0000-0000F7020000}"/>
    <cellStyle name="Followed Hyperlink 2" xfId="18143" hidden="1" xr:uid="{00000000-0005-0000-0000-0000F8020000}"/>
    <cellStyle name="Followed Hyperlink 2" xfId="18343" hidden="1" xr:uid="{00000000-0005-0000-0000-0000F9020000}"/>
    <cellStyle name="Followed Hyperlink 2" xfId="18346" hidden="1" xr:uid="{00000000-0005-0000-0000-0000FA020000}"/>
    <cellStyle name="Followed Hyperlink 2" xfId="18425" hidden="1" xr:uid="{00000000-0005-0000-0000-0000FB020000}"/>
    <cellStyle name="Followed Hyperlink 2" xfId="2487" hidden="1" xr:uid="{00000000-0005-0000-0000-0000FC020000}"/>
    <cellStyle name="Followed Hyperlink 2" xfId="18564" hidden="1" xr:uid="{00000000-0005-0000-0000-0000FD020000}"/>
    <cellStyle name="Followed Hyperlink 2" xfId="18567" hidden="1" xr:uid="{00000000-0005-0000-0000-0000FE020000}"/>
    <cellStyle name="Followed Hyperlink 2" xfId="18646" hidden="1" xr:uid="{00000000-0005-0000-0000-0000FF020000}"/>
    <cellStyle name="Followed Hyperlink 2" xfId="14672" hidden="1" xr:uid="{00000000-0005-0000-0000-000000030000}"/>
    <cellStyle name="Followed Hyperlink 2" xfId="18783" hidden="1" xr:uid="{00000000-0005-0000-0000-000002030000}"/>
    <cellStyle name="Followed Hyperlink 2" xfId="18862" hidden="1" xr:uid="{00000000-0005-0000-0000-000003030000}"/>
    <cellStyle name="Followed Hyperlink 2" xfId="2514" hidden="1" xr:uid="{00000000-0005-0000-0000-000004030000}"/>
    <cellStyle name="Followed Hyperlink 2" xfId="18992" hidden="1" xr:uid="{00000000-0005-0000-0000-000005030000}"/>
    <cellStyle name="Followed Hyperlink 2" xfId="18995" hidden="1" xr:uid="{00000000-0005-0000-0000-000006030000}"/>
    <cellStyle name="Followed Hyperlink 2" xfId="19074" hidden="1" xr:uid="{00000000-0005-0000-0000-000007030000}"/>
    <cellStyle name="Followed Hyperlink 2" xfId="19203" hidden="1" xr:uid="{00000000-0005-0000-0000-000009030000}"/>
    <cellStyle name="Followed Hyperlink 2" xfId="19206" hidden="1" xr:uid="{00000000-0005-0000-0000-00000A030000}"/>
    <cellStyle name="Followed Hyperlink 2" xfId="19285" hidden="1" xr:uid="{00000000-0005-0000-0000-00000B030000}"/>
    <cellStyle name="Followed Hyperlink 2" xfId="18220" hidden="1" xr:uid="{00000000-0005-0000-0000-00000C030000}"/>
    <cellStyle name="Followed Hyperlink 2" xfId="19409" hidden="1" xr:uid="{00000000-0005-0000-0000-00000D030000}"/>
    <cellStyle name="Followed Hyperlink 2" xfId="19412" hidden="1" xr:uid="{00000000-0005-0000-0000-00000E030000}"/>
    <cellStyle name="Followed Hyperlink 2" xfId="19491" hidden="1" xr:uid="{00000000-0005-0000-0000-00000F030000}"/>
    <cellStyle name="Followed Hyperlink 2" xfId="13088" hidden="1" xr:uid="{00000000-0005-0000-0000-0000F4020000}"/>
    <cellStyle name="Followed Hyperlink 2" xfId="16325" hidden="1" xr:uid="{00000000-0005-0000-0000-0000F6020000}"/>
    <cellStyle name="Followed Hyperlink 2" xfId="19784" hidden="1" xr:uid="{00000000-0005-0000-0000-0000F8020000}"/>
    <cellStyle name="Followed Hyperlink 2" xfId="19987" hidden="1" xr:uid="{00000000-0005-0000-0000-0000FA020000}"/>
    <cellStyle name="Followed Hyperlink 2" xfId="20066" hidden="1" xr:uid="{00000000-0005-0000-0000-0000FB020000}"/>
    <cellStyle name="Followed Hyperlink 2" xfId="19751" hidden="1" xr:uid="{00000000-0005-0000-0000-0000FC020000}"/>
    <cellStyle name="Followed Hyperlink 2" xfId="20205" hidden="1" xr:uid="{00000000-0005-0000-0000-0000FD020000}"/>
    <cellStyle name="Followed Hyperlink 2" xfId="20208" hidden="1" xr:uid="{00000000-0005-0000-0000-0000FE020000}"/>
    <cellStyle name="Followed Hyperlink 2" xfId="14766" hidden="1" xr:uid="{00000000-0005-0000-0000-000000030000}"/>
    <cellStyle name="Followed Hyperlink 2" xfId="20424" hidden="1" xr:uid="{00000000-0005-0000-0000-000002030000}"/>
    <cellStyle name="Followed Hyperlink 2" xfId="20503" hidden="1" xr:uid="{00000000-0005-0000-0000-000003030000}"/>
    <cellStyle name="Followed Hyperlink 2" xfId="7976" hidden="1" xr:uid="{00000000-0005-0000-0000-000004030000}"/>
    <cellStyle name="Followed Hyperlink 2" xfId="20633" hidden="1" xr:uid="{00000000-0005-0000-0000-000005030000}"/>
    <cellStyle name="Followed Hyperlink 2" xfId="20636" hidden="1" xr:uid="{00000000-0005-0000-0000-000006030000}"/>
    <cellStyle name="Followed Hyperlink 2" xfId="20715" hidden="1" xr:uid="{00000000-0005-0000-0000-000007030000}"/>
    <cellStyle name="Followed Hyperlink 2" xfId="20844" hidden="1" xr:uid="{00000000-0005-0000-0000-000009030000}"/>
    <cellStyle name="Followed Hyperlink 2" xfId="20847" hidden="1" xr:uid="{00000000-0005-0000-0000-00000A030000}"/>
    <cellStyle name="Followed Hyperlink 2" xfId="20926" hidden="1" xr:uid="{00000000-0005-0000-0000-00000B030000}"/>
    <cellStyle name="Followed Hyperlink 2" xfId="21050" hidden="1" xr:uid="{00000000-0005-0000-0000-00000D030000}"/>
    <cellStyle name="Followed Hyperlink 2" xfId="21053" hidden="1" xr:uid="{00000000-0005-0000-0000-00000E030000}"/>
    <cellStyle name="Followed Hyperlink 2" xfId="21132" hidden="1" xr:uid="{00000000-0005-0000-0000-00000F030000}"/>
    <cellStyle name="Followed Hyperlink 2" xfId="19723" hidden="1" xr:uid="{00000000-0005-0000-0000-0000F4020000}"/>
    <cellStyle name="Followed Hyperlink 2" xfId="21198" hidden="1" xr:uid="{00000000-0005-0000-0000-0000F5020000}"/>
    <cellStyle name="Followed Hyperlink 2" xfId="18063" hidden="1" xr:uid="{00000000-0005-0000-0000-0000F6020000}"/>
    <cellStyle name="Followed Hyperlink 2" xfId="21360" hidden="1" xr:uid="{00000000-0005-0000-0000-0000F7020000}"/>
    <cellStyle name="Followed Hyperlink 2" xfId="21391" hidden="1" xr:uid="{00000000-0005-0000-0000-0000F8020000}"/>
    <cellStyle name="Followed Hyperlink 2" xfId="21591" hidden="1" xr:uid="{00000000-0005-0000-0000-0000F9020000}"/>
    <cellStyle name="Followed Hyperlink 2" xfId="21594" hidden="1" xr:uid="{00000000-0005-0000-0000-0000FA020000}"/>
    <cellStyle name="Followed Hyperlink 2" xfId="21358" hidden="1" xr:uid="{00000000-0005-0000-0000-0000FC020000}"/>
    <cellStyle name="Followed Hyperlink 2" xfId="21812" hidden="1" xr:uid="{00000000-0005-0000-0000-0000FD020000}"/>
    <cellStyle name="Followed Hyperlink 2" xfId="21815" hidden="1" xr:uid="{00000000-0005-0000-0000-0000FE020000}"/>
    <cellStyle name="Followed Hyperlink 2" xfId="21894" hidden="1" xr:uid="{00000000-0005-0000-0000-0000FF020000}"/>
    <cellStyle name="Followed Hyperlink 2" xfId="21673" hidden="1" xr:uid="{00000000-0005-0000-0000-0000FB020000}"/>
    <cellStyle name="Followed Hyperlink 2" xfId="19557" hidden="1" xr:uid="{00000000-0005-0000-0000-0000F5020000}"/>
    <cellStyle name="Followed Hyperlink 2" xfId="16554" hidden="1" xr:uid="{00000000-0005-0000-0000-00000C030000}"/>
    <cellStyle name="Followed Hyperlink 2" xfId="43759" hidden="1" xr:uid="{00000000-0005-0000-0000-0000FC020000}"/>
    <cellStyle name="Followed Hyperlink 2" xfId="14416" hidden="1" xr:uid="{00000000-0005-0000-0000-00000D030000}"/>
    <cellStyle name="Followed Hyperlink 2" xfId="12407" hidden="1" xr:uid="{00000000-0005-0000-0000-000007030000}"/>
    <cellStyle name="Followed Hyperlink 2" xfId="10441" hidden="1" xr:uid="{00000000-0005-0000-0000-000002030000}"/>
    <cellStyle name="Followed Hyperlink 2" xfId="33091" hidden="1" xr:uid="{00000000-0005-0000-0000-000007030000}"/>
    <cellStyle name="Followed Hyperlink 2" xfId="2049" hidden="1" xr:uid="{00000000-0005-0000-0000-00000D030000}"/>
    <cellStyle name="Followed Hyperlink 2" xfId="2052" hidden="1" xr:uid="{00000000-0005-0000-0000-00000E030000}"/>
    <cellStyle name="Followed Hyperlink 2" xfId="2131" hidden="1" xr:uid="{00000000-0005-0000-0000-00000F030000}"/>
    <cellStyle name="Followed Hyperlink 2" xfId="2728" hidden="1" xr:uid="{00000000-0005-0000-0000-0000F4020000}"/>
    <cellStyle name="Followed Hyperlink 2" xfId="35084" hidden="1" xr:uid="{00000000-0005-0000-0000-00000E030000}"/>
    <cellStyle name="Followed Hyperlink 2" xfId="20287" hidden="1" xr:uid="{00000000-0005-0000-0000-0000FF020000}"/>
    <cellStyle name="Followed Hyperlink 2" xfId="13032" hidden="1" xr:uid="{00000000-0005-0000-0000-0000F6020000}"/>
    <cellStyle name="Followed Hyperlink 2" xfId="19753" hidden="1" xr:uid="{00000000-0005-0000-0000-0000F7020000}"/>
    <cellStyle name="Followed Hyperlink 2" xfId="15100" hidden="1" xr:uid="{00000000-0005-0000-0000-0000FB020000}"/>
    <cellStyle name="Followed Hyperlink 2" xfId="12742" hidden="1" xr:uid="{00000000-0005-0000-0000-00000D030000}"/>
    <cellStyle name="Followed Hyperlink 2" xfId="14603" hidden="1" xr:uid="{00000000-0005-0000-0000-000008030000}"/>
    <cellStyle name="Followed Hyperlink 2" xfId="17925" hidden="1" xr:uid="{00000000-0005-0000-0000-000008030000}"/>
    <cellStyle name="Followed Hyperlink 2" xfId="32090" hidden="1" xr:uid="{00000000-0005-0000-0000-0000F4020000}"/>
    <cellStyle name="Followed Hyperlink 2" xfId="31132" hidden="1" xr:uid="{00000000-0005-0000-0000-000002030000}"/>
    <cellStyle name="Followed Hyperlink 2" xfId="31211" hidden="1" xr:uid="{00000000-0005-0000-0000-000003030000}"/>
    <cellStyle name="Followed Hyperlink 2" xfId="31341" hidden="1" xr:uid="{00000000-0005-0000-0000-000005030000}"/>
    <cellStyle name="Followed Hyperlink 2" xfId="31129" hidden="1" xr:uid="{00000000-0005-0000-0000-000001030000}"/>
    <cellStyle name="Followed Hyperlink 2" xfId="26486" hidden="1" xr:uid="{00000000-0005-0000-0000-0000F5020000}"/>
    <cellStyle name="Followed Hyperlink 2" xfId="3084" hidden="1" xr:uid="{00000000-0005-0000-0000-0000F8020000}"/>
    <cellStyle name="Followed Hyperlink 2" xfId="7374" hidden="1" xr:uid="{00000000-0005-0000-0000-000007030000}"/>
    <cellStyle name="Followed Hyperlink 2" xfId="29881" hidden="1" xr:uid="{00000000-0005-0000-0000-000009030000}"/>
    <cellStyle name="Followed Hyperlink 2" xfId="29884" hidden="1" xr:uid="{00000000-0005-0000-0000-00000A030000}"/>
    <cellStyle name="Followed Hyperlink 2" xfId="28898" hidden="1" xr:uid="{00000000-0005-0000-0000-00000C030000}"/>
    <cellStyle name="Followed Hyperlink 2" xfId="30087" hidden="1" xr:uid="{00000000-0005-0000-0000-00000D030000}"/>
    <cellStyle name="Followed Hyperlink 2" xfId="30169" hidden="1" xr:uid="{00000000-0005-0000-0000-00000F030000}"/>
    <cellStyle name="Followed Hyperlink 2" xfId="30235" hidden="1" xr:uid="{00000000-0005-0000-0000-0000F5020000}"/>
    <cellStyle name="Followed Hyperlink 2" xfId="26008" hidden="1" xr:uid="{00000000-0005-0000-0000-0000F6020000}"/>
    <cellStyle name="Followed Hyperlink 2" xfId="29670" hidden="1" xr:uid="{00000000-0005-0000-0000-000005030000}"/>
    <cellStyle name="Followed Hyperlink 2" xfId="29673" hidden="1" xr:uid="{00000000-0005-0000-0000-000006030000}"/>
    <cellStyle name="Followed Hyperlink 2" xfId="29752" hidden="1" xr:uid="{00000000-0005-0000-0000-000007030000}"/>
    <cellStyle name="Followed Hyperlink 2" xfId="28624" hidden="1" xr:uid="{00000000-0005-0000-0000-000008030000}"/>
    <cellStyle name="Followed Hyperlink 2" xfId="29540" hidden="1" xr:uid="{00000000-0005-0000-0000-000003030000}"/>
    <cellStyle name="Followed Hyperlink 2" xfId="28631" hidden="1" xr:uid="{00000000-0005-0000-0000-000004030000}"/>
    <cellStyle name="Followed Hyperlink 2" xfId="29461" hidden="1" xr:uid="{00000000-0005-0000-0000-000002030000}"/>
    <cellStyle name="Followed Hyperlink 2" xfId="29458" hidden="1" xr:uid="{00000000-0005-0000-0000-000001030000}"/>
    <cellStyle name="Followed Hyperlink 2" xfId="30090" hidden="1" xr:uid="{00000000-0005-0000-0000-00000E030000}"/>
    <cellStyle name="Followed Hyperlink 2" xfId="30458" hidden="1" xr:uid="{00000000-0005-0000-0000-0000FC020000}"/>
    <cellStyle name="Followed Hyperlink 2" xfId="9054" hidden="1" xr:uid="{00000000-0005-0000-0000-000007030000}"/>
    <cellStyle name="Followed Hyperlink 2" xfId="6372" hidden="1" xr:uid="{00000000-0005-0000-0000-0000F4020000}"/>
    <cellStyle name="Followed Hyperlink 2" xfId="7292" hidden="1" xr:uid="{00000000-0005-0000-0000-000005030000}"/>
    <cellStyle name="Followed Hyperlink 2" xfId="6111" hidden="1" xr:uid="{00000000-0005-0000-0000-00000F030000}"/>
    <cellStyle name="Followed Hyperlink 2" xfId="1846" hidden="1" xr:uid="{00000000-0005-0000-0000-00000A030000}"/>
    <cellStyle name="Followed Hyperlink 2" xfId="4350" hidden="1" xr:uid="{00000000-0005-0000-0000-00000D030000}"/>
    <cellStyle name="Followed Hyperlink 2" xfId="32038" hidden="1" xr:uid="{00000000-0005-0000-0000-000000030000}"/>
    <cellStyle name="Followed Hyperlink 2" xfId="43866" hidden="1" xr:uid="{00000000-0005-0000-0000-000008030000}"/>
    <cellStyle name="Followed Hyperlink 2" xfId="24102" hidden="1" xr:uid="{00000000-0005-0000-0000-00000B030000}"/>
    <cellStyle name="Followed Hyperlink 2" xfId="23037" hidden="1" xr:uid="{00000000-0005-0000-0000-00000C030000}"/>
    <cellStyle name="Followed Hyperlink 2" xfId="24226" hidden="1" xr:uid="{00000000-0005-0000-0000-00000D030000}"/>
    <cellStyle name="Followed Hyperlink 2" xfId="24229" hidden="1" xr:uid="{00000000-0005-0000-0000-00000E030000}"/>
    <cellStyle name="Followed Hyperlink 2" xfId="24308" hidden="1" xr:uid="{00000000-0005-0000-0000-00000F030000}"/>
    <cellStyle name="Followed Hyperlink 2" xfId="22917" hidden="1" xr:uid="{00000000-0005-0000-0000-0000F4020000}"/>
    <cellStyle name="Followed Hyperlink 2" xfId="24374" hidden="1" xr:uid="{00000000-0005-0000-0000-0000F5020000}"/>
    <cellStyle name="Followed Hyperlink 2" xfId="19632" hidden="1" xr:uid="{00000000-0005-0000-0000-0000F6020000}"/>
    <cellStyle name="Followed Hyperlink 2" xfId="24448" hidden="1" xr:uid="{00000000-0005-0000-0000-0000F7020000}"/>
    <cellStyle name="Followed Hyperlink 2" xfId="24679" hidden="1" xr:uid="{00000000-0005-0000-0000-0000F9020000}"/>
    <cellStyle name="Followed Hyperlink 2" xfId="24682" hidden="1" xr:uid="{00000000-0005-0000-0000-0000FA020000}"/>
    <cellStyle name="Followed Hyperlink 2" xfId="24761" hidden="1" xr:uid="{00000000-0005-0000-0000-0000FB020000}"/>
    <cellStyle name="Followed Hyperlink 2" xfId="24446" hidden="1" xr:uid="{00000000-0005-0000-0000-0000FC020000}"/>
    <cellStyle name="Followed Hyperlink 2" xfId="24900" hidden="1" xr:uid="{00000000-0005-0000-0000-0000FD020000}"/>
    <cellStyle name="Followed Hyperlink 2" xfId="24903" hidden="1" xr:uid="{00000000-0005-0000-0000-0000FE020000}"/>
    <cellStyle name="Followed Hyperlink 2" xfId="24982" hidden="1" xr:uid="{00000000-0005-0000-0000-0000FF020000}"/>
    <cellStyle name="Followed Hyperlink 2" xfId="21308" hidden="1" xr:uid="{00000000-0005-0000-0000-000000030000}"/>
    <cellStyle name="Followed Hyperlink 2" xfId="25116" hidden="1" xr:uid="{00000000-0005-0000-0000-000001030000}"/>
    <cellStyle name="Followed Hyperlink 2" xfId="25198" hidden="1" xr:uid="{00000000-0005-0000-0000-000003030000}"/>
    <cellStyle name="Followed Hyperlink 2" xfId="21327" hidden="1" xr:uid="{00000000-0005-0000-0000-000004030000}"/>
    <cellStyle name="Followed Hyperlink 2" xfId="25328" hidden="1" xr:uid="{00000000-0005-0000-0000-000005030000}"/>
    <cellStyle name="Followed Hyperlink 2" xfId="25410" hidden="1" xr:uid="{00000000-0005-0000-0000-000007030000}"/>
    <cellStyle name="Followed Hyperlink 2" xfId="24413" hidden="1" xr:uid="{00000000-0005-0000-0000-000008030000}"/>
    <cellStyle name="Followed Hyperlink 2" xfId="25539" hidden="1" xr:uid="{00000000-0005-0000-0000-000009030000}"/>
    <cellStyle name="Followed Hyperlink 2" xfId="25542" hidden="1" xr:uid="{00000000-0005-0000-0000-00000A030000}"/>
    <cellStyle name="Followed Hyperlink 2" xfId="25621" hidden="1" xr:uid="{00000000-0005-0000-0000-00000B030000}"/>
    <cellStyle name="Followed Hyperlink 2" xfId="24556" hidden="1" xr:uid="{00000000-0005-0000-0000-00000C030000}"/>
    <cellStyle name="Followed Hyperlink 2" xfId="25745" hidden="1" xr:uid="{00000000-0005-0000-0000-00000D030000}"/>
    <cellStyle name="Followed Hyperlink 2" xfId="26243" hidden="1" xr:uid="{00000000-0005-0000-0000-0000F4020000}"/>
    <cellStyle name="Followed Hyperlink 2" xfId="26489" hidden="1" xr:uid="{00000000-0005-0000-0000-0000F6020000}"/>
    <cellStyle name="Followed Hyperlink 2" xfId="26568" hidden="1" xr:uid="{00000000-0005-0000-0000-0000F7020000}"/>
    <cellStyle name="Followed Hyperlink 2" xfId="26599" hidden="1" xr:uid="{00000000-0005-0000-0000-0000F8020000}"/>
    <cellStyle name="Followed Hyperlink 2" xfId="26799" hidden="1" xr:uid="{00000000-0005-0000-0000-0000F9020000}"/>
    <cellStyle name="Followed Hyperlink 2" xfId="26802" hidden="1" xr:uid="{00000000-0005-0000-0000-0000FA020000}"/>
    <cellStyle name="Followed Hyperlink 2" xfId="26881" hidden="1" xr:uid="{00000000-0005-0000-0000-0000FB020000}"/>
    <cellStyle name="Followed Hyperlink 2" xfId="27020" hidden="1" xr:uid="{00000000-0005-0000-0000-0000FD020000}"/>
    <cellStyle name="Followed Hyperlink 2" xfId="27023" hidden="1" xr:uid="{00000000-0005-0000-0000-0000FE020000}"/>
    <cellStyle name="Followed Hyperlink 2" xfId="27102" hidden="1" xr:uid="{00000000-0005-0000-0000-0000FF020000}"/>
    <cellStyle name="Followed Hyperlink 2" xfId="27236" hidden="1" xr:uid="{00000000-0005-0000-0000-000001030000}"/>
    <cellStyle name="Followed Hyperlink 2" xfId="27239" hidden="1" xr:uid="{00000000-0005-0000-0000-000002030000}"/>
    <cellStyle name="Followed Hyperlink 2" xfId="27318" hidden="1" xr:uid="{00000000-0005-0000-0000-000003030000}"/>
    <cellStyle name="Followed Hyperlink 2" xfId="26409" hidden="1" xr:uid="{00000000-0005-0000-0000-000004030000}"/>
    <cellStyle name="Followed Hyperlink 2" xfId="27448" hidden="1" xr:uid="{00000000-0005-0000-0000-000005030000}"/>
    <cellStyle name="Followed Hyperlink 2" xfId="27451" hidden="1" xr:uid="{00000000-0005-0000-0000-000006030000}"/>
    <cellStyle name="Followed Hyperlink 2" xfId="27530" hidden="1" xr:uid="{00000000-0005-0000-0000-000007030000}"/>
    <cellStyle name="Followed Hyperlink 2" xfId="26402" hidden="1" xr:uid="{00000000-0005-0000-0000-000008030000}"/>
    <cellStyle name="Followed Hyperlink 2" xfId="27659" hidden="1" xr:uid="{00000000-0005-0000-0000-000009030000}"/>
    <cellStyle name="Followed Hyperlink 2" xfId="26676" hidden="1" xr:uid="{00000000-0005-0000-0000-00000C030000}"/>
    <cellStyle name="Followed Hyperlink 2" xfId="27865" hidden="1" xr:uid="{00000000-0005-0000-0000-00000D030000}"/>
    <cellStyle name="Followed Hyperlink 2" xfId="27868" hidden="1" xr:uid="{00000000-0005-0000-0000-00000E030000}"/>
    <cellStyle name="Followed Hyperlink 2" xfId="27947" hidden="1" xr:uid="{00000000-0005-0000-0000-00000F030000}"/>
    <cellStyle name="Followed Hyperlink 2" xfId="28467" hidden="1" xr:uid="{00000000-0005-0000-0000-0000F4020000}"/>
    <cellStyle name="Followed Hyperlink 2" xfId="28708" hidden="1" xr:uid="{00000000-0005-0000-0000-0000F5020000}"/>
    <cellStyle name="Followed Hyperlink 2" xfId="28711" hidden="1" xr:uid="{00000000-0005-0000-0000-0000F6020000}"/>
    <cellStyle name="Followed Hyperlink 2" xfId="28790" hidden="1" xr:uid="{00000000-0005-0000-0000-0000F7020000}"/>
    <cellStyle name="Followed Hyperlink 2" xfId="28821" hidden="1" xr:uid="{00000000-0005-0000-0000-0000F8020000}"/>
    <cellStyle name="Followed Hyperlink 2" xfId="29021" hidden="1" xr:uid="{00000000-0005-0000-0000-0000F9020000}"/>
    <cellStyle name="Followed Hyperlink 2" xfId="29103" hidden="1" xr:uid="{00000000-0005-0000-0000-0000FB020000}"/>
    <cellStyle name="Followed Hyperlink 2" xfId="29242" hidden="1" xr:uid="{00000000-0005-0000-0000-0000FD020000}"/>
    <cellStyle name="Followed Hyperlink 2" xfId="29245" hidden="1" xr:uid="{00000000-0005-0000-0000-0000FE020000}"/>
    <cellStyle name="Followed Hyperlink 2" xfId="29324" hidden="1" xr:uid="{00000000-0005-0000-0000-0000FF020000}"/>
    <cellStyle name="Followed Hyperlink 2" xfId="29024" hidden="1" xr:uid="{00000000-0005-0000-0000-0000FA020000}"/>
    <cellStyle name="Followed Hyperlink 2" xfId="25827" hidden="1" xr:uid="{00000000-0005-0000-0000-00000F030000}"/>
    <cellStyle name="Followed Hyperlink 2" xfId="24020" hidden="1" xr:uid="{00000000-0005-0000-0000-000009030000}"/>
    <cellStyle name="Followed Hyperlink 2" xfId="2971" hidden="1" xr:uid="{00000000-0005-0000-0000-0000F5020000}"/>
    <cellStyle name="Followed Hyperlink 2" xfId="19596" hidden="1" xr:uid="{00000000-0005-0000-0000-000008030000}"/>
    <cellStyle name="Followed Hyperlink 2" xfId="18780" hidden="1" xr:uid="{00000000-0005-0000-0000-000001030000}"/>
    <cellStyle name="Followed Hyperlink 2" xfId="45332" hidden="1" xr:uid="{00000000-0005-0000-0000-00000E030000}"/>
    <cellStyle name="Followed Hyperlink 2" xfId="15455" hidden="1" xr:uid="{00000000-0005-0000-0000-000001030000}"/>
    <cellStyle name="Followed Hyperlink 2" xfId="13350" hidden="1" xr:uid="{00000000-0005-0000-0000-0000F9020000}"/>
    <cellStyle name="Followed Hyperlink 2" xfId="36870" hidden="1" xr:uid="{00000000-0005-0000-0000-0000F5020000}"/>
    <cellStyle name="Followed Hyperlink 2" xfId="31984" hidden="1" xr:uid="{00000000-0005-0000-0000-0000F6020000}"/>
    <cellStyle name="Followed Hyperlink 2" xfId="37032" hidden="1" xr:uid="{00000000-0005-0000-0000-0000F7020000}"/>
    <cellStyle name="Followed Hyperlink 2" xfId="37063" hidden="1" xr:uid="{00000000-0005-0000-0000-0000F8020000}"/>
    <cellStyle name="Followed Hyperlink 2" xfId="37263" hidden="1" xr:uid="{00000000-0005-0000-0000-0000F9020000}"/>
    <cellStyle name="Followed Hyperlink 2" xfId="37266" hidden="1" xr:uid="{00000000-0005-0000-0000-0000FA020000}"/>
    <cellStyle name="Followed Hyperlink 2" xfId="37345" hidden="1" xr:uid="{00000000-0005-0000-0000-0000FB020000}"/>
    <cellStyle name="Followed Hyperlink 2" xfId="35959" hidden="1" xr:uid="{00000000-0005-0000-0000-0000FF020000}"/>
    <cellStyle name="Followed Hyperlink 2" xfId="36093" hidden="1" xr:uid="{00000000-0005-0000-0000-000001030000}"/>
    <cellStyle name="Followed Hyperlink 2" xfId="36096" hidden="1" xr:uid="{00000000-0005-0000-0000-000002030000}"/>
    <cellStyle name="Followed Hyperlink 2" xfId="32072" hidden="1" xr:uid="{00000000-0005-0000-0000-000004030000}"/>
    <cellStyle name="Followed Hyperlink 2" xfId="36305" hidden="1" xr:uid="{00000000-0005-0000-0000-000005030000}"/>
    <cellStyle name="Followed Hyperlink 2" xfId="36308" hidden="1" xr:uid="{00000000-0005-0000-0000-000006030000}"/>
    <cellStyle name="Followed Hyperlink 2" xfId="35659" hidden="1" xr:uid="{00000000-0005-0000-0000-0000FA020000}"/>
    <cellStyle name="Followed Hyperlink 2" xfId="35738" hidden="1" xr:uid="{00000000-0005-0000-0000-0000FB020000}"/>
    <cellStyle name="Followed Hyperlink 2" xfId="35423" hidden="1" xr:uid="{00000000-0005-0000-0000-0000FC020000}"/>
    <cellStyle name="Followed Hyperlink 2" xfId="35877" hidden="1" xr:uid="{00000000-0005-0000-0000-0000FD020000}"/>
    <cellStyle name="Followed Hyperlink 2" xfId="35456" hidden="1" xr:uid="{00000000-0005-0000-0000-0000F8020000}"/>
    <cellStyle name="Followed Hyperlink 2" xfId="35656" hidden="1" xr:uid="{00000000-0005-0000-0000-0000F9020000}"/>
    <cellStyle name="Followed Hyperlink 2" xfId="30314" hidden="1" xr:uid="{00000000-0005-0000-0000-0000F6020000}"/>
    <cellStyle name="Followed Hyperlink 2" xfId="36175" hidden="1" xr:uid="{00000000-0005-0000-0000-000003030000}"/>
    <cellStyle name="Followed Hyperlink 2" xfId="35533" hidden="1" xr:uid="{00000000-0005-0000-0000-00000C030000}"/>
    <cellStyle name="Followed Hyperlink 2" xfId="38832" hidden="1" xr:uid="{00000000-0005-0000-0000-0000F9020000}"/>
    <cellStyle name="Followed Hyperlink 2" xfId="37782" hidden="1" xr:uid="{00000000-0005-0000-0000-000003030000}"/>
    <cellStyle name="Followed Hyperlink 2" xfId="43176" hidden="1" xr:uid="{00000000-0005-0000-0000-000009030000}"/>
    <cellStyle name="Followed Hyperlink 2" xfId="42116" hidden="1" xr:uid="{00000000-0005-0000-0000-0000F8020000}"/>
    <cellStyle name="Followed Hyperlink 2" xfId="40870" hidden="1" xr:uid="{00000000-0005-0000-0000-000003030000}"/>
    <cellStyle name="Followed Hyperlink 2" xfId="39901" hidden="1" xr:uid="{00000000-0005-0000-0000-00000E030000}"/>
    <cellStyle name="Followed Hyperlink 2" xfId="19680" hidden="1" xr:uid="{00000000-0005-0000-0000-000000030000}"/>
    <cellStyle name="Followed Hyperlink 2" xfId="22533" hidden="1" xr:uid="{00000000-0005-0000-0000-00000B030000}"/>
    <cellStyle name="Followed Hyperlink 2" xfId="31344" hidden="1" xr:uid="{00000000-0005-0000-0000-000006030000}"/>
    <cellStyle name="Followed Hyperlink 2" xfId="30274" hidden="1" xr:uid="{00000000-0005-0000-0000-000008030000}"/>
    <cellStyle name="Followed Hyperlink 2" xfId="31552" hidden="1" xr:uid="{00000000-0005-0000-0000-000009030000}"/>
    <cellStyle name="Followed Hyperlink 2" xfId="31555" hidden="1" xr:uid="{00000000-0005-0000-0000-00000A030000}"/>
    <cellStyle name="Followed Hyperlink 2" xfId="31423" hidden="1" xr:uid="{00000000-0005-0000-0000-000007030000}"/>
    <cellStyle name="Followed Hyperlink 2" xfId="26140" hidden="1" xr:uid="{00000000-0005-0000-0000-000000030000}"/>
    <cellStyle name="Followed Hyperlink 2" xfId="6216" hidden="1" xr:uid="{00000000-0005-0000-0000-000008030000}"/>
    <cellStyle name="Followed Hyperlink 2" xfId="5905" hidden="1" xr:uid="{00000000-0005-0000-0000-00000B030000}"/>
    <cellStyle name="Followed Hyperlink 2" xfId="4840" hidden="1" xr:uid="{00000000-0005-0000-0000-00000C030000}"/>
    <cellStyle name="Followed Hyperlink 2" xfId="6029" hidden="1" xr:uid="{00000000-0005-0000-0000-00000D030000}"/>
    <cellStyle name="Followed Hyperlink 2" xfId="6032" hidden="1" xr:uid="{00000000-0005-0000-0000-00000E030000}"/>
    <cellStyle name="Followed Hyperlink 2" xfId="4693" hidden="1" xr:uid="{00000000-0005-0000-0000-0000F4020000}"/>
    <cellStyle name="Followed Hyperlink 2" xfId="6177" hidden="1" xr:uid="{00000000-0005-0000-0000-0000F5020000}"/>
    <cellStyle name="Followed Hyperlink 2" xfId="2491" hidden="1" xr:uid="{00000000-0005-0000-0000-0000F6020000}"/>
    <cellStyle name="Followed Hyperlink 2" xfId="6412" hidden="1" xr:uid="{00000000-0005-0000-0000-0000F7020000}"/>
    <cellStyle name="Followed Hyperlink 2" xfId="6443" hidden="1" xr:uid="{00000000-0005-0000-0000-0000F8020000}"/>
    <cellStyle name="Followed Hyperlink 2" xfId="6643" hidden="1" xr:uid="{00000000-0005-0000-0000-0000F9020000}"/>
    <cellStyle name="Followed Hyperlink 2" xfId="6646" hidden="1" xr:uid="{00000000-0005-0000-0000-0000FA020000}"/>
    <cellStyle name="Followed Hyperlink 2" xfId="6864" hidden="1" xr:uid="{00000000-0005-0000-0000-0000FD020000}"/>
    <cellStyle name="Followed Hyperlink 2" xfId="6867" hidden="1" xr:uid="{00000000-0005-0000-0000-0000FE020000}"/>
    <cellStyle name="Followed Hyperlink 2" xfId="6946" hidden="1" xr:uid="{00000000-0005-0000-0000-0000FF020000}"/>
    <cellStyle name="Followed Hyperlink 2" xfId="2586" hidden="1" xr:uid="{00000000-0005-0000-0000-000000030000}"/>
    <cellStyle name="Followed Hyperlink 2" xfId="7080" hidden="1" xr:uid="{00000000-0005-0000-0000-000001030000}"/>
    <cellStyle name="Followed Hyperlink 2" xfId="7083" hidden="1" xr:uid="{00000000-0005-0000-0000-000002030000}"/>
    <cellStyle name="Followed Hyperlink 2" xfId="7162" hidden="1" xr:uid="{00000000-0005-0000-0000-000003030000}"/>
    <cellStyle name="Followed Hyperlink 2" xfId="2513" hidden="1" xr:uid="{00000000-0005-0000-0000-000004030000}"/>
    <cellStyle name="Followed Hyperlink 2" xfId="7295" hidden="1" xr:uid="{00000000-0005-0000-0000-000006030000}"/>
    <cellStyle name="Followed Hyperlink 2" xfId="16680" hidden="1" xr:uid="{00000000-0005-0000-0000-0000FA020000}"/>
    <cellStyle name="Followed Hyperlink 2" xfId="16759" hidden="1" xr:uid="{00000000-0005-0000-0000-0000FB020000}"/>
    <cellStyle name="Followed Hyperlink 2" xfId="16443" hidden="1" xr:uid="{00000000-0005-0000-0000-0000FC020000}"/>
    <cellStyle name="Followed Hyperlink 2" xfId="16898" hidden="1" xr:uid="{00000000-0005-0000-0000-0000FD020000}"/>
    <cellStyle name="Followed Hyperlink 2" xfId="16901" hidden="1" xr:uid="{00000000-0005-0000-0000-0000FE020000}"/>
    <cellStyle name="Followed Hyperlink 2" xfId="13027" hidden="1" xr:uid="{00000000-0005-0000-0000-000000030000}"/>
    <cellStyle name="Followed Hyperlink 2" xfId="17114" hidden="1" xr:uid="{00000000-0005-0000-0000-000001030000}"/>
    <cellStyle name="Followed Hyperlink 2" xfId="17117" hidden="1" xr:uid="{00000000-0005-0000-0000-000002030000}"/>
    <cellStyle name="Followed Hyperlink 2" xfId="7503" hidden="1" xr:uid="{00000000-0005-0000-0000-000009030000}"/>
    <cellStyle name="Followed Hyperlink 2" xfId="7506" hidden="1" xr:uid="{00000000-0005-0000-0000-00000A030000}"/>
    <cellStyle name="Followed Hyperlink 2" xfId="6520" hidden="1" xr:uid="{00000000-0005-0000-0000-00000C030000}"/>
    <cellStyle name="Followed Hyperlink 2" xfId="7709" hidden="1" xr:uid="{00000000-0005-0000-0000-00000D030000}"/>
    <cellStyle name="Followed Hyperlink 2" xfId="7712" hidden="1" xr:uid="{00000000-0005-0000-0000-00000E030000}"/>
    <cellStyle name="Followed Hyperlink 2" xfId="7791" hidden="1" xr:uid="{00000000-0005-0000-0000-00000F030000}"/>
    <cellStyle name="Followed Hyperlink 2" xfId="2792" hidden="1" xr:uid="{00000000-0005-0000-0000-0000F6020000}"/>
    <cellStyle name="Followed Hyperlink 2" xfId="8092" hidden="1" xr:uid="{00000000-0005-0000-0000-0000F7020000}"/>
    <cellStyle name="Followed Hyperlink 2" xfId="8123" hidden="1" xr:uid="{00000000-0005-0000-0000-0000F8020000}"/>
    <cellStyle name="Followed Hyperlink 2" xfId="8323" hidden="1" xr:uid="{00000000-0005-0000-0000-0000F9020000}"/>
    <cellStyle name="Followed Hyperlink 2" xfId="8326" hidden="1" xr:uid="{00000000-0005-0000-0000-0000FA020000}"/>
    <cellStyle name="Followed Hyperlink 2" xfId="8405" hidden="1" xr:uid="{00000000-0005-0000-0000-0000FB020000}"/>
    <cellStyle name="Followed Hyperlink 2" xfId="8089" hidden="1" xr:uid="{00000000-0005-0000-0000-0000FC020000}"/>
    <cellStyle name="Followed Hyperlink 2" xfId="8544" hidden="1" xr:uid="{00000000-0005-0000-0000-0000FD020000}"/>
    <cellStyle name="Followed Hyperlink 2" xfId="8547" hidden="1" xr:uid="{00000000-0005-0000-0000-0000FE020000}"/>
    <cellStyle name="Followed Hyperlink 2" xfId="4637" hidden="1" xr:uid="{00000000-0005-0000-0000-000000030000}"/>
    <cellStyle name="Followed Hyperlink 2" xfId="8760" hidden="1" xr:uid="{00000000-0005-0000-0000-000001030000}"/>
    <cellStyle name="Followed Hyperlink 2" xfId="8763" hidden="1" xr:uid="{00000000-0005-0000-0000-000002030000}"/>
    <cellStyle name="Followed Hyperlink 2" xfId="8842" hidden="1" xr:uid="{00000000-0005-0000-0000-000003030000}"/>
    <cellStyle name="Followed Hyperlink 2" xfId="4674" hidden="1" xr:uid="{00000000-0005-0000-0000-000004030000}"/>
    <cellStyle name="Followed Hyperlink 2" xfId="8972" hidden="1" xr:uid="{00000000-0005-0000-0000-000005030000}"/>
    <cellStyle name="Followed Hyperlink 2" xfId="7896" hidden="1" xr:uid="{00000000-0005-0000-0000-000008030000}"/>
    <cellStyle name="Followed Hyperlink 2" xfId="3284" hidden="1" xr:uid="{00000000-0005-0000-0000-0000F9020000}"/>
    <cellStyle name="Followed Hyperlink 2" xfId="3287" hidden="1" xr:uid="{00000000-0005-0000-0000-0000FA020000}"/>
    <cellStyle name="Followed Hyperlink 2" xfId="3366" hidden="1" xr:uid="{00000000-0005-0000-0000-0000FB020000}"/>
    <cellStyle name="Followed Hyperlink 2" xfId="2614" hidden="1" xr:uid="{00000000-0005-0000-0000-0000FC020000}"/>
    <cellStyle name="Followed Hyperlink 2" xfId="3505" hidden="1" xr:uid="{00000000-0005-0000-0000-0000FD020000}"/>
    <cellStyle name="Followed Hyperlink 2" xfId="3508" hidden="1" xr:uid="{00000000-0005-0000-0000-0000FE020000}"/>
    <cellStyle name="Followed Hyperlink 2" xfId="2625" hidden="1" xr:uid="{00000000-0005-0000-0000-000000030000}"/>
    <cellStyle name="Followed Hyperlink 2" xfId="3721" hidden="1" xr:uid="{00000000-0005-0000-0000-000001030000}"/>
    <cellStyle name="Followed Hyperlink 2" xfId="3724" hidden="1" xr:uid="{00000000-0005-0000-0000-000002030000}"/>
    <cellStyle name="Followed Hyperlink 2" xfId="30461" hidden="1" xr:uid="{00000000-0005-0000-0000-0000F7020000}"/>
    <cellStyle name="Followed Hyperlink 2" xfId="30492" hidden="1" xr:uid="{00000000-0005-0000-0000-0000F8020000}"/>
    <cellStyle name="Followed Hyperlink 2" xfId="30692" hidden="1" xr:uid="{00000000-0005-0000-0000-0000F9020000}"/>
    <cellStyle name="Followed Hyperlink 2" xfId="30695" hidden="1" xr:uid="{00000000-0005-0000-0000-0000FA020000}"/>
    <cellStyle name="Followed Hyperlink 2" xfId="30774" hidden="1" xr:uid="{00000000-0005-0000-0000-0000FB020000}"/>
    <cellStyle name="Followed Hyperlink 2" xfId="30913" hidden="1" xr:uid="{00000000-0005-0000-0000-0000FD020000}"/>
    <cellStyle name="Followed Hyperlink 2" xfId="30916" hidden="1" xr:uid="{00000000-0005-0000-0000-0000FE020000}"/>
    <cellStyle name="Followed Hyperlink 2" xfId="30995" hidden="1" xr:uid="{00000000-0005-0000-0000-0000FF020000}"/>
    <cellStyle name="Followed Hyperlink 2" xfId="3933" hidden="1" xr:uid="{00000000-0005-0000-0000-000005030000}"/>
    <cellStyle name="Followed Hyperlink 2" xfId="3936" hidden="1" xr:uid="{00000000-0005-0000-0000-000006030000}"/>
    <cellStyle name="Followed Hyperlink 2" xfId="2887" hidden="1" xr:uid="{00000000-0005-0000-0000-000008030000}"/>
    <cellStyle name="Followed Hyperlink 2" xfId="4144" hidden="1" xr:uid="{00000000-0005-0000-0000-000009030000}"/>
    <cellStyle name="Followed Hyperlink 2" xfId="4147" hidden="1" xr:uid="{00000000-0005-0000-0000-00000A030000}"/>
    <cellStyle name="Followed Hyperlink 2" xfId="4226" hidden="1" xr:uid="{00000000-0005-0000-0000-00000B030000}"/>
    <cellStyle name="Followed Hyperlink 2" xfId="3161" hidden="1" xr:uid="{00000000-0005-0000-0000-00000C030000}"/>
    <cellStyle name="Followed Hyperlink 2" xfId="4353" hidden="1" xr:uid="{00000000-0005-0000-0000-00000E030000}"/>
    <cellStyle name="Followed Hyperlink 2" xfId="2473" hidden="1" xr:uid="{00000000-0005-0000-0000-0000F4020000}"/>
    <cellStyle name="Followed Hyperlink 2" xfId="4498" hidden="1" xr:uid="{00000000-0005-0000-0000-0000F5020000}"/>
    <cellStyle name="Followed Hyperlink 2" xfId="54" hidden="1" xr:uid="{00000000-0005-0000-0000-0000F6020000}"/>
    <cellStyle name="Followed Hyperlink 2" xfId="4732" hidden="1" xr:uid="{00000000-0005-0000-0000-0000F7020000}"/>
    <cellStyle name="Followed Hyperlink 2" xfId="4763" hidden="1" xr:uid="{00000000-0005-0000-0000-0000F8020000}"/>
    <cellStyle name="Followed Hyperlink 2" xfId="4963" hidden="1" xr:uid="{00000000-0005-0000-0000-0000F9020000}"/>
    <cellStyle name="Followed Hyperlink 2" xfId="4966" hidden="1" xr:uid="{00000000-0005-0000-0000-0000FA020000}"/>
    <cellStyle name="Followed Hyperlink 2" xfId="5045" hidden="1" xr:uid="{00000000-0005-0000-0000-0000FB020000}"/>
    <cellStyle name="Followed Hyperlink 2" xfId="5184" hidden="1" xr:uid="{00000000-0005-0000-0000-0000FD020000}"/>
    <cellStyle name="Followed Hyperlink 2" xfId="593" hidden="1" xr:uid="{00000000-0005-0000-0000-000004030000}"/>
    <cellStyle name="Followed Hyperlink 2" xfId="1632" hidden="1" xr:uid="{00000000-0005-0000-0000-000005030000}"/>
    <cellStyle name="Followed Hyperlink 2" xfId="1635" hidden="1" xr:uid="{00000000-0005-0000-0000-000006030000}"/>
    <cellStyle name="Followed Hyperlink 2" xfId="1714" hidden="1" xr:uid="{00000000-0005-0000-0000-000007030000}"/>
    <cellStyle name="Followed Hyperlink 2" xfId="586" hidden="1" xr:uid="{00000000-0005-0000-0000-000008030000}"/>
    <cellStyle name="Followed Hyperlink 2" xfId="1925" hidden="1" xr:uid="{00000000-0005-0000-0000-00000B030000}"/>
    <cellStyle name="Followed Hyperlink 2" xfId="860" hidden="1" xr:uid="{00000000-0005-0000-0000-00000C030000}"/>
    <cellStyle name="Followed Hyperlink 2" xfId="285" hidden="1" xr:uid="{00000000-0005-0000-0000-000000030000}"/>
    <cellStyle name="Followed Hyperlink 2" xfId="5400" hidden="1" xr:uid="{00000000-0005-0000-0000-000001030000}"/>
    <cellStyle name="Followed Hyperlink 2" xfId="5403" hidden="1" xr:uid="{00000000-0005-0000-0000-000002030000}"/>
    <cellStyle name="Followed Hyperlink 2" xfId="5482" hidden="1" xr:uid="{00000000-0005-0000-0000-000003030000}"/>
    <cellStyle name="Followed Hyperlink 2" xfId="2702" hidden="1" xr:uid="{00000000-0005-0000-0000-000004030000}"/>
    <cellStyle name="Followed Hyperlink 2" xfId="5612" hidden="1" xr:uid="{00000000-0005-0000-0000-000005030000}"/>
    <cellStyle name="Followed Hyperlink 2" xfId="4537" hidden="1" xr:uid="{00000000-0005-0000-0000-000008030000}"/>
    <cellStyle name="Followed Hyperlink 2" xfId="5823" hidden="1" xr:uid="{00000000-0005-0000-0000-000009030000}"/>
    <cellStyle name="Followed Hyperlink 2" xfId="5826" hidden="1" xr:uid="{00000000-0005-0000-0000-00000A030000}"/>
    <cellStyle name="Followed Hyperlink 2" xfId="43873" hidden="1" xr:uid="{00000000-0005-0000-0000-000004030000}"/>
    <cellStyle name="Followed Hyperlink 2" xfId="43797" hidden="1" xr:uid="{00000000-0005-0000-0000-0000F4020000}"/>
    <cellStyle name="Followed Hyperlink 2" xfId="41672" hidden="1" xr:uid="{00000000-0005-0000-0000-000000030000}"/>
    <cellStyle name="Followed Hyperlink 2" xfId="40228" hidden="1" xr:uid="{00000000-0005-0000-0000-00000C030000}"/>
    <cellStyle name="Followed Hyperlink 2" xfId="40118" hidden="1" xr:uid="{00000000-0005-0000-0000-0000FC020000}"/>
    <cellStyle name="Followed Hyperlink 2" xfId="38516" hidden="1" xr:uid="{00000000-0005-0000-0000-000008030000}"/>
    <cellStyle name="Followed Hyperlink 2" xfId="38632" hidden="1" xr:uid="{00000000-0005-0000-0000-0000F8020000}"/>
    <cellStyle name="Followed Hyperlink 2" xfId="33731" hidden="1" xr:uid="{00000000-0005-0000-0000-000004030000}"/>
    <cellStyle name="Followed Hyperlink 2" xfId="35395" hidden="1" xr:uid="{00000000-0005-0000-0000-0000F4020000}"/>
    <cellStyle name="Followed Hyperlink 2" xfId="16271" hidden="1" xr:uid="{00000000-0005-0000-0000-000008030000}"/>
    <cellStyle name="Followed Hyperlink 2" xfId="17537" hidden="1" xr:uid="{00000000-0005-0000-0000-000009030000}"/>
    <cellStyle name="Followed Hyperlink 2" xfId="17540" hidden="1" xr:uid="{00000000-0005-0000-0000-00000A030000}"/>
    <cellStyle name="Followed Hyperlink 2" xfId="17619" hidden="1" xr:uid="{00000000-0005-0000-0000-00000B030000}"/>
    <cellStyle name="Followed Hyperlink 2" xfId="14210" hidden="1" xr:uid="{00000000-0005-0000-0000-000009030000}"/>
    <cellStyle name="Followed Hyperlink 2" xfId="14750" hidden="1" xr:uid="{00000000-0005-0000-0000-0000F4020000}"/>
    <cellStyle name="Followed Hyperlink 2" xfId="3803" hidden="1" xr:uid="{00000000-0005-0000-0000-000003030000}"/>
    <cellStyle name="Followed Hyperlink 2" xfId="2894" hidden="1" xr:uid="{00000000-0005-0000-0000-000004030000}"/>
    <cellStyle name="Followed Hyperlink 2" xfId="44915" hidden="1" xr:uid="{00000000-0005-0000-0000-000006030000}"/>
    <cellStyle name="Followed Hyperlink 2" xfId="44994" hidden="1" xr:uid="{00000000-0005-0000-0000-000007030000}"/>
    <cellStyle name="Followed Hyperlink 2" xfId="45123" hidden="1" xr:uid="{00000000-0005-0000-0000-000009030000}"/>
    <cellStyle name="Followed Hyperlink 2" xfId="45126" hidden="1" xr:uid="{00000000-0005-0000-0000-00000A030000}"/>
    <cellStyle name="Followed Hyperlink 2" xfId="45205" hidden="1" xr:uid="{00000000-0005-0000-0000-00000B030000}"/>
    <cellStyle name="Followed Hyperlink 2" xfId="44140" hidden="1" xr:uid="{00000000-0005-0000-0000-00000C030000}"/>
    <cellStyle name="Followed Hyperlink 2" xfId="45329" hidden="1" xr:uid="{00000000-0005-0000-0000-00000D030000}"/>
    <cellStyle name="Followed Hyperlink 2" xfId="45411" hidden="1" xr:uid="{00000000-0005-0000-0000-00000F030000}"/>
    <cellStyle name="Followed Hyperlink 2" xfId="44700" hidden="1" xr:uid="{00000000-0005-0000-0000-000001030000}"/>
    <cellStyle name="Followed Hyperlink 2" xfId="44703" hidden="1" xr:uid="{00000000-0005-0000-0000-000002030000}"/>
    <cellStyle name="Followed Hyperlink 2" xfId="44782" hidden="1" xr:uid="{00000000-0005-0000-0000-000003030000}"/>
    <cellStyle name="Followed Hyperlink 2" xfId="44912" hidden="1" xr:uid="{00000000-0005-0000-0000-000005030000}"/>
    <cellStyle name="Followed Hyperlink 2" xfId="44487" hidden="1" xr:uid="{00000000-0005-0000-0000-0000FE020000}"/>
    <cellStyle name="Followed Hyperlink 2" xfId="43766" hidden="1" xr:uid="{00000000-0005-0000-0000-000000030000}"/>
    <cellStyle name="Followed Hyperlink 2" xfId="44484" hidden="1" xr:uid="{00000000-0005-0000-0000-0000FD020000}"/>
    <cellStyle name="Followed Hyperlink 2" xfId="44345" hidden="1" xr:uid="{00000000-0005-0000-0000-0000FB020000}"/>
    <cellStyle name="Followed Hyperlink 20" xfId="42186" hidden="1" xr:uid="{00000000-0005-0000-0000-000014030000}"/>
    <cellStyle name="Followed Hyperlink 20" xfId="40235" hidden="1" xr:uid="{00000000-0005-0000-0000-000020030000}"/>
    <cellStyle name="Followed Hyperlink 20" xfId="28363" hidden="1" xr:uid="{00000000-0005-0000-0000-00001C030000}"/>
    <cellStyle name="Followed Hyperlink 20" xfId="45139" hidden="1" xr:uid="{00000000-0005-0000-0000-000025030000}"/>
    <cellStyle name="Followed Hyperlink 20" xfId="45090" hidden="1" xr:uid="{00000000-0005-0000-0000-000026030000}"/>
    <cellStyle name="Followed Hyperlink 20" xfId="45124" hidden="1" xr:uid="{00000000-0005-0000-0000-000027030000}"/>
    <cellStyle name="Followed Hyperlink 20" xfId="45345" hidden="1" xr:uid="{00000000-0005-0000-0000-000029030000}"/>
    <cellStyle name="Followed Hyperlink 20" xfId="44913" hidden="1" xr:uid="{00000000-0005-0000-0000-000023030000}"/>
    <cellStyle name="Followed Hyperlink 20" xfId="44126" hidden="1" xr:uid="{00000000-0005-0000-0000-000024030000}"/>
    <cellStyle name="Followed Hyperlink 20" xfId="44928" hidden="1" xr:uid="{00000000-0005-0000-0000-000021030000}"/>
    <cellStyle name="Followed Hyperlink 20" xfId="44147" hidden="1" xr:uid="{00000000-0005-0000-0000-000020030000}"/>
    <cellStyle name="Followed Hyperlink 20" xfId="45296" hidden="1" xr:uid="{00000000-0005-0000-0000-00002A030000}"/>
    <cellStyle name="Followed Hyperlink 20" xfId="19008" hidden="1" xr:uid="{00000000-0005-0000-0000-000021030000}"/>
    <cellStyle name="Followed Hyperlink 20" xfId="41212" hidden="1" xr:uid="{00000000-0005-0000-0000-000027030000}"/>
    <cellStyle name="Followed Hyperlink 20" xfId="20388" hidden="1" xr:uid="{00000000-0005-0000-0000-00001E030000}"/>
    <cellStyle name="Followed Hyperlink 20" xfId="13754" hidden="1" xr:uid="{00000000-0005-0000-0000-00001E030000}"/>
    <cellStyle name="Followed Hyperlink 20" xfId="12758" hidden="1" xr:uid="{00000000-0005-0000-0000-000029030000}"/>
    <cellStyle name="Followed Hyperlink 20" xfId="34876" hidden="1" xr:uid="{00000000-0005-0000-0000-000027030000}"/>
    <cellStyle name="Followed Hyperlink 20" xfId="34130" hidden="1" xr:uid="{00000000-0005-0000-0000-000028030000}"/>
    <cellStyle name="Followed Hyperlink 20" xfId="35048" hidden="1" xr:uid="{00000000-0005-0000-0000-00002A030000}"/>
    <cellStyle name="Followed Hyperlink 20" xfId="35082" hidden="1" xr:uid="{00000000-0005-0000-0000-00002B030000}"/>
    <cellStyle name="Followed Hyperlink 20" xfId="35291" hidden="1" xr:uid="{00000000-0005-0000-0000-000010030000}"/>
    <cellStyle name="Followed Hyperlink 20" xfId="35220" hidden="1" xr:uid="{00000000-0005-0000-0000-000011030000}"/>
    <cellStyle name="Followed Hyperlink 20" xfId="35245" hidden="1" xr:uid="{00000000-0005-0000-0000-000012030000}"/>
    <cellStyle name="Followed Hyperlink 20" xfId="30429" hidden="1" xr:uid="{00000000-0005-0000-0000-000013030000}"/>
    <cellStyle name="Followed Hyperlink 20" xfId="35672" hidden="1" xr:uid="{00000000-0005-0000-0000-000015030000}"/>
    <cellStyle name="Followed Hyperlink 20" xfId="35623" hidden="1" xr:uid="{00000000-0005-0000-0000-000016030000}"/>
    <cellStyle name="Followed Hyperlink 20" xfId="35657" hidden="1" xr:uid="{00000000-0005-0000-0000-000017030000}"/>
    <cellStyle name="Followed Hyperlink 20" xfId="25893" hidden="1" xr:uid="{00000000-0005-0000-0000-000018030000}"/>
    <cellStyle name="Followed Hyperlink 20" xfId="35893" hidden="1" xr:uid="{00000000-0005-0000-0000-000019030000}"/>
    <cellStyle name="Followed Hyperlink 20" xfId="35844" hidden="1" xr:uid="{00000000-0005-0000-0000-00001A030000}"/>
    <cellStyle name="Followed Hyperlink 20" xfId="35878" hidden="1" xr:uid="{00000000-0005-0000-0000-00001B030000}"/>
    <cellStyle name="Followed Hyperlink 20" xfId="36060" hidden="1" xr:uid="{00000000-0005-0000-0000-00001E030000}"/>
    <cellStyle name="Followed Hyperlink 20" xfId="36094" hidden="1" xr:uid="{00000000-0005-0000-0000-00001F030000}"/>
    <cellStyle name="Followed Hyperlink 20" xfId="35540" hidden="1" xr:uid="{00000000-0005-0000-0000-000020030000}"/>
    <cellStyle name="Followed Hyperlink 20" xfId="36321" hidden="1" xr:uid="{00000000-0005-0000-0000-000021030000}"/>
    <cellStyle name="Followed Hyperlink 20" xfId="36272" hidden="1" xr:uid="{00000000-0005-0000-0000-000022030000}"/>
    <cellStyle name="Followed Hyperlink 20" xfId="35519" hidden="1" xr:uid="{00000000-0005-0000-0000-000024030000}"/>
    <cellStyle name="Followed Hyperlink 20" xfId="36532" hidden="1" xr:uid="{00000000-0005-0000-0000-000025030000}"/>
    <cellStyle name="Followed Hyperlink 20" xfId="36483" hidden="1" xr:uid="{00000000-0005-0000-0000-000026030000}"/>
    <cellStyle name="Followed Hyperlink 20" xfId="36517" hidden="1" xr:uid="{00000000-0005-0000-0000-000027030000}"/>
    <cellStyle name="Followed Hyperlink 20" xfId="35771" hidden="1" xr:uid="{00000000-0005-0000-0000-000028030000}"/>
    <cellStyle name="Followed Hyperlink 20" xfId="36738" hidden="1" xr:uid="{00000000-0005-0000-0000-000029030000}"/>
    <cellStyle name="Followed Hyperlink 20" xfId="13788" hidden="1" xr:uid="{00000000-0005-0000-0000-00001F030000}"/>
    <cellStyle name="Followed Hyperlink 20" xfId="13234" hidden="1" xr:uid="{00000000-0005-0000-0000-000020030000}"/>
    <cellStyle name="Followed Hyperlink 20" xfId="13966" hidden="1" xr:uid="{00000000-0005-0000-0000-000022030000}"/>
    <cellStyle name="Followed Hyperlink 20" xfId="14000" hidden="1" xr:uid="{00000000-0005-0000-0000-000023030000}"/>
    <cellStyle name="Followed Hyperlink 20" xfId="14226" hidden="1" xr:uid="{00000000-0005-0000-0000-000025030000}"/>
    <cellStyle name="Followed Hyperlink 20" xfId="14177" hidden="1" xr:uid="{00000000-0005-0000-0000-000026030000}"/>
    <cellStyle name="Followed Hyperlink 20" xfId="14211" hidden="1" xr:uid="{00000000-0005-0000-0000-000027030000}"/>
    <cellStyle name="Followed Hyperlink 20" xfId="19985" hidden="1" xr:uid="{00000000-0005-0000-0000-000017030000}"/>
    <cellStyle name="Followed Hyperlink 20" xfId="14643" hidden="1" xr:uid="{00000000-0005-0000-0000-000018030000}"/>
    <cellStyle name="Followed Hyperlink 20" xfId="20221" hidden="1" xr:uid="{00000000-0005-0000-0000-000019030000}"/>
    <cellStyle name="Followed Hyperlink 20" xfId="20172" hidden="1" xr:uid="{00000000-0005-0000-0000-00001A030000}"/>
    <cellStyle name="Followed Hyperlink 20" xfId="20206" hidden="1" xr:uid="{00000000-0005-0000-0000-00001B030000}"/>
    <cellStyle name="Followed Hyperlink 20" xfId="13096" hidden="1" xr:uid="{00000000-0005-0000-0000-00001C030000}"/>
    <cellStyle name="Followed Hyperlink 20" xfId="20437" hidden="1" xr:uid="{00000000-0005-0000-0000-00001D030000}"/>
    <cellStyle name="Followed Hyperlink 20" xfId="40221" hidden="1" xr:uid="{00000000-0005-0000-0000-000014030000}"/>
    <cellStyle name="Followed Hyperlink 20" xfId="40367" hidden="1" xr:uid="{00000000-0005-0000-0000-000015030000}"/>
    <cellStyle name="Followed Hyperlink 20" xfId="40352" hidden="1" xr:uid="{00000000-0005-0000-0000-000017030000}"/>
    <cellStyle name="Followed Hyperlink 20" xfId="40588" hidden="1" xr:uid="{00000000-0005-0000-0000-000019030000}"/>
    <cellStyle name="Followed Hyperlink 20" xfId="40539" hidden="1" xr:uid="{00000000-0005-0000-0000-00001A030000}"/>
    <cellStyle name="Followed Hyperlink 20" xfId="28508" hidden="1" xr:uid="{00000000-0005-0000-0000-00001C030000}"/>
    <cellStyle name="Followed Hyperlink 20" xfId="40804" hidden="1" xr:uid="{00000000-0005-0000-0000-00001D030000}"/>
    <cellStyle name="Followed Hyperlink 20" xfId="40789" hidden="1" xr:uid="{00000000-0005-0000-0000-00001F030000}"/>
    <cellStyle name="Followed Hyperlink 20" xfId="41016" hidden="1" xr:uid="{00000000-0005-0000-0000-000021030000}"/>
    <cellStyle name="Followed Hyperlink 20" xfId="40967" hidden="1" xr:uid="{00000000-0005-0000-0000-000022030000}"/>
    <cellStyle name="Followed Hyperlink 20" xfId="41001" hidden="1" xr:uid="{00000000-0005-0000-0000-000023030000}"/>
    <cellStyle name="Followed Hyperlink 20" xfId="40214" hidden="1" xr:uid="{00000000-0005-0000-0000-000024030000}"/>
    <cellStyle name="Followed Hyperlink 20" xfId="41227" hidden="1" xr:uid="{00000000-0005-0000-0000-000025030000}"/>
    <cellStyle name="Followed Hyperlink 20" xfId="40466" hidden="1" xr:uid="{00000000-0005-0000-0000-000028030000}"/>
    <cellStyle name="Followed Hyperlink 20" xfId="41433" hidden="1" xr:uid="{00000000-0005-0000-0000-000029030000}"/>
    <cellStyle name="Followed Hyperlink 20" xfId="41418" hidden="1" xr:uid="{00000000-0005-0000-0000-00002B030000}"/>
    <cellStyle name="Followed Hyperlink 20" xfId="41863" hidden="1" xr:uid="{00000000-0005-0000-0000-000010030000}"/>
    <cellStyle name="Followed Hyperlink 20" xfId="42019" hidden="1" xr:uid="{00000000-0005-0000-0000-000011030000}"/>
    <cellStyle name="Followed Hyperlink 20" xfId="41970" hidden="1" xr:uid="{00000000-0005-0000-0000-000012030000}"/>
    <cellStyle name="Followed Hyperlink 20" xfId="42004" hidden="1" xr:uid="{00000000-0005-0000-0000-000013030000}"/>
    <cellStyle name="Followed Hyperlink 20" xfId="44879" hidden="1" xr:uid="{00000000-0005-0000-0000-000022030000}"/>
    <cellStyle name="Followed Hyperlink 20" xfId="12537" hidden="1" xr:uid="{00000000-0005-0000-0000-000027030000}"/>
    <cellStyle name="Followed Hyperlink 20" xfId="11791" hidden="1" xr:uid="{00000000-0005-0000-0000-000028030000}"/>
    <cellStyle name="Followed Hyperlink 20" xfId="12709" hidden="1" xr:uid="{00000000-0005-0000-0000-00002A030000}"/>
    <cellStyle name="Followed Hyperlink 20" xfId="12743" hidden="1" xr:uid="{00000000-0005-0000-0000-00002B030000}"/>
    <cellStyle name="Followed Hyperlink 20" xfId="12956" hidden="1" xr:uid="{00000000-0005-0000-0000-000010030000}"/>
    <cellStyle name="Followed Hyperlink 20" xfId="12881" hidden="1" xr:uid="{00000000-0005-0000-0000-000011030000}"/>
    <cellStyle name="Followed Hyperlink 20" xfId="12906" hidden="1" xr:uid="{00000000-0005-0000-0000-000012030000}"/>
    <cellStyle name="Followed Hyperlink 20" xfId="8059" hidden="1" xr:uid="{00000000-0005-0000-0000-000013030000}"/>
    <cellStyle name="Followed Hyperlink 20" xfId="13220" hidden="1" xr:uid="{00000000-0005-0000-0000-000014030000}"/>
    <cellStyle name="Followed Hyperlink 20" xfId="13366" hidden="1" xr:uid="{00000000-0005-0000-0000-000015030000}"/>
    <cellStyle name="Followed Hyperlink 20" xfId="13317" hidden="1" xr:uid="{00000000-0005-0000-0000-000016030000}"/>
    <cellStyle name="Followed Hyperlink 20" xfId="13351" hidden="1" xr:uid="{00000000-0005-0000-0000-000017030000}"/>
    <cellStyle name="Followed Hyperlink 20" xfId="13587" hidden="1" xr:uid="{00000000-0005-0000-0000-000019030000}"/>
    <cellStyle name="Followed Hyperlink 20" xfId="13538" hidden="1" xr:uid="{00000000-0005-0000-0000-00001A030000}"/>
    <cellStyle name="Followed Hyperlink 20" xfId="2620" hidden="1" xr:uid="{00000000-0005-0000-0000-00001C030000}"/>
    <cellStyle name="Followed Hyperlink 20" xfId="13803" hidden="1" xr:uid="{00000000-0005-0000-0000-00001D030000}"/>
    <cellStyle name="Followed Hyperlink 20" xfId="38124" hidden="1" xr:uid="{00000000-0005-0000-0000-000027030000}"/>
    <cellStyle name="Followed Hyperlink 20" xfId="38090" hidden="1" xr:uid="{00000000-0005-0000-0000-000026030000}"/>
    <cellStyle name="Followed Hyperlink 20" xfId="38345" hidden="1" xr:uid="{00000000-0005-0000-0000-000029030000}"/>
    <cellStyle name="Followed Hyperlink 20" xfId="40037" hidden="1" xr:uid="{00000000-0005-0000-0000-000011030000}"/>
    <cellStyle name="Followed Hyperlink 20" xfId="41178" hidden="1" xr:uid="{00000000-0005-0000-0000-000026030000}"/>
    <cellStyle name="Followed Hyperlink 20" xfId="41384" hidden="1" xr:uid="{00000000-0005-0000-0000-00002A030000}"/>
    <cellStyle name="Followed Hyperlink 20" xfId="28310" hidden="1" xr:uid="{00000000-0005-0000-0000-000018030000}"/>
    <cellStyle name="Followed Hyperlink 20" xfId="17963" hidden="1" xr:uid="{00000000-0005-0000-0000-000013030000}"/>
    <cellStyle name="Followed Hyperlink 20" xfId="37378" hidden="1" xr:uid="{00000000-0005-0000-0000-000028030000}"/>
    <cellStyle name="Followed Hyperlink 20" xfId="38330" hidden="1" xr:uid="{00000000-0005-0000-0000-00002B030000}"/>
    <cellStyle name="Followed Hyperlink 20" xfId="38468" hidden="1" xr:uid="{00000000-0005-0000-0000-000011030000}"/>
    <cellStyle name="Followed Hyperlink 20" xfId="38493" hidden="1" xr:uid="{00000000-0005-0000-0000-000012030000}"/>
    <cellStyle name="Followed Hyperlink 20" xfId="38296" hidden="1" xr:uid="{00000000-0005-0000-0000-00002A030000}"/>
    <cellStyle name="Followed Hyperlink 20" xfId="39054" hidden="1" xr:uid="{00000000-0005-0000-0000-00001B030000}"/>
    <cellStyle name="Followed Hyperlink 20" xfId="39069" hidden="1" xr:uid="{00000000-0005-0000-0000-000019030000}"/>
    <cellStyle name="Followed Hyperlink 20" xfId="25976" hidden="1" xr:uid="{00000000-0005-0000-0000-000018030000}"/>
    <cellStyle name="Followed Hyperlink 20" xfId="39020" hidden="1" xr:uid="{00000000-0005-0000-0000-00001A030000}"/>
    <cellStyle name="Followed Hyperlink 20" xfId="13572" hidden="1" xr:uid="{00000000-0005-0000-0000-00001B030000}"/>
    <cellStyle name="Followed Hyperlink 20" xfId="40318" hidden="1" xr:uid="{00000000-0005-0000-0000-000016030000}"/>
    <cellStyle name="Followed Hyperlink 20" xfId="40573" hidden="1" xr:uid="{00000000-0005-0000-0000-00001B030000}"/>
    <cellStyle name="Followed Hyperlink 20" xfId="13213" hidden="1" xr:uid="{00000000-0005-0000-0000-000024030000}"/>
    <cellStyle name="Followed Hyperlink 20" xfId="25993" hidden="1" xr:uid="{00000000-0005-0000-0000-00001C030000}"/>
    <cellStyle name="Followed Hyperlink 20" xfId="38536" hidden="1" xr:uid="{00000000-0005-0000-0000-000010030000}"/>
    <cellStyle name="Followed Hyperlink 20" xfId="40104" hidden="1" xr:uid="{00000000-0005-0000-0000-000010030000}"/>
    <cellStyle name="Followed Hyperlink 20" xfId="28709" hidden="1" xr:uid="{00000000-0005-0000-0000-000013030000}"/>
    <cellStyle name="Followed Hyperlink 20" xfId="28891" hidden="1" xr:uid="{00000000-0005-0000-0000-000014030000}"/>
    <cellStyle name="Followed Hyperlink 20" xfId="28988" hidden="1" xr:uid="{00000000-0005-0000-0000-000016030000}"/>
    <cellStyle name="Followed Hyperlink 20" xfId="29022" hidden="1" xr:uid="{00000000-0005-0000-0000-000017030000}"/>
    <cellStyle name="Followed Hyperlink 20" xfId="28636" hidden="1" xr:uid="{00000000-0005-0000-0000-000018030000}"/>
    <cellStyle name="Followed Hyperlink 20" xfId="29258" hidden="1" xr:uid="{00000000-0005-0000-0000-000019030000}"/>
    <cellStyle name="Followed Hyperlink 20" xfId="29209" hidden="1" xr:uid="{00000000-0005-0000-0000-00001A030000}"/>
    <cellStyle name="Followed Hyperlink 20" xfId="29243" hidden="1" xr:uid="{00000000-0005-0000-0000-00001B030000}"/>
    <cellStyle name="Followed Hyperlink 20" xfId="29474" hidden="1" xr:uid="{00000000-0005-0000-0000-00001D030000}"/>
    <cellStyle name="Followed Hyperlink 20" xfId="29425" hidden="1" xr:uid="{00000000-0005-0000-0000-00001E030000}"/>
    <cellStyle name="Followed Hyperlink 20" xfId="29459" hidden="1" xr:uid="{00000000-0005-0000-0000-00001F030000}"/>
    <cellStyle name="Followed Hyperlink 20" xfId="28905" hidden="1" xr:uid="{00000000-0005-0000-0000-000020030000}"/>
    <cellStyle name="Followed Hyperlink 20" xfId="29686" hidden="1" xr:uid="{00000000-0005-0000-0000-000021030000}"/>
    <cellStyle name="Followed Hyperlink 20" xfId="29671" hidden="1" xr:uid="{00000000-0005-0000-0000-000023030000}"/>
    <cellStyle name="Followed Hyperlink 20" xfId="29897" hidden="1" xr:uid="{00000000-0005-0000-0000-000025030000}"/>
    <cellStyle name="Followed Hyperlink 20" xfId="29848" hidden="1" xr:uid="{00000000-0005-0000-0000-000026030000}"/>
    <cellStyle name="Followed Hyperlink 20" xfId="29882" hidden="1" xr:uid="{00000000-0005-0000-0000-000027030000}"/>
    <cellStyle name="Followed Hyperlink 20" xfId="29136" hidden="1" xr:uid="{00000000-0005-0000-0000-000028030000}"/>
    <cellStyle name="Followed Hyperlink 20" xfId="30103" hidden="1" xr:uid="{00000000-0005-0000-0000-000029030000}"/>
    <cellStyle name="Followed Hyperlink 20" xfId="30054" hidden="1" xr:uid="{00000000-0005-0000-0000-00002A030000}"/>
    <cellStyle name="Followed Hyperlink 20" xfId="30088" hidden="1" xr:uid="{00000000-0005-0000-0000-00002B030000}"/>
    <cellStyle name="Followed Hyperlink 20" xfId="30226" hidden="1" xr:uid="{00000000-0005-0000-0000-000011030000}"/>
    <cellStyle name="Followed Hyperlink 20" xfId="26815" hidden="1" xr:uid="{00000000-0005-0000-0000-000015030000}"/>
    <cellStyle name="Followed Hyperlink 20" xfId="22452" hidden="1" xr:uid="{00000000-0005-0000-0000-000027030000}"/>
    <cellStyle name="Followed Hyperlink 20" xfId="42754" hidden="1" xr:uid="{00000000-0005-0000-0000-00001F030000}"/>
    <cellStyle name="Followed Hyperlink 20" xfId="42200" hidden="1" xr:uid="{00000000-0005-0000-0000-000020030000}"/>
    <cellStyle name="Followed Hyperlink 20" xfId="42981" hidden="1" xr:uid="{00000000-0005-0000-0000-000021030000}"/>
    <cellStyle name="Followed Hyperlink 20" xfId="42932" hidden="1" xr:uid="{00000000-0005-0000-0000-000022030000}"/>
    <cellStyle name="Followed Hyperlink 20" xfId="42966" hidden="1" xr:uid="{00000000-0005-0000-0000-000023030000}"/>
    <cellStyle name="Followed Hyperlink 20" xfId="43192" hidden="1" xr:uid="{00000000-0005-0000-0000-000025030000}"/>
    <cellStyle name="Followed Hyperlink 20" xfId="43143" hidden="1" xr:uid="{00000000-0005-0000-0000-000026030000}"/>
    <cellStyle name="Followed Hyperlink 20" xfId="42431" hidden="1" xr:uid="{00000000-0005-0000-0000-000028030000}"/>
    <cellStyle name="Followed Hyperlink 20" xfId="43398" hidden="1" xr:uid="{00000000-0005-0000-0000-000029030000}"/>
    <cellStyle name="Followed Hyperlink 20" xfId="43349" hidden="1" xr:uid="{00000000-0005-0000-0000-00002A030000}"/>
    <cellStyle name="Followed Hyperlink 20" xfId="43383" hidden="1" xr:uid="{00000000-0005-0000-0000-00002B030000}"/>
    <cellStyle name="Followed Hyperlink 20" xfId="43829" hidden="1" xr:uid="{00000000-0005-0000-0000-000010030000}"/>
    <cellStyle name="Followed Hyperlink 20" xfId="43917" hidden="1" xr:uid="{00000000-0005-0000-0000-000012030000}"/>
    <cellStyle name="Followed Hyperlink 20" xfId="43951" hidden="1" xr:uid="{00000000-0005-0000-0000-000013030000}"/>
    <cellStyle name="Followed Hyperlink 20" xfId="44133" hidden="1" xr:uid="{00000000-0005-0000-0000-000014030000}"/>
    <cellStyle name="Followed Hyperlink 20" xfId="44279" hidden="1" xr:uid="{00000000-0005-0000-0000-000015030000}"/>
    <cellStyle name="Followed Hyperlink 20" xfId="44230" hidden="1" xr:uid="{00000000-0005-0000-0000-000016030000}"/>
    <cellStyle name="Followed Hyperlink 20" xfId="44264" hidden="1" xr:uid="{00000000-0005-0000-0000-000017030000}"/>
    <cellStyle name="Followed Hyperlink 20" xfId="44500" hidden="1" xr:uid="{00000000-0005-0000-0000-000019030000}"/>
    <cellStyle name="Followed Hyperlink 20" xfId="44451" hidden="1" xr:uid="{00000000-0005-0000-0000-00001A030000}"/>
    <cellStyle name="Followed Hyperlink 20" xfId="43781" hidden="1" xr:uid="{00000000-0005-0000-0000-00001C030000}"/>
    <cellStyle name="Followed Hyperlink 20" xfId="44716" hidden="1" xr:uid="{00000000-0005-0000-0000-00001D030000}"/>
    <cellStyle name="Followed Hyperlink 20" xfId="44667" hidden="1" xr:uid="{00000000-0005-0000-0000-00001E030000}"/>
    <cellStyle name="Followed Hyperlink 20" xfId="44701" hidden="1" xr:uid="{00000000-0005-0000-0000-00001F030000}"/>
    <cellStyle name="Followed Hyperlink 20" xfId="43966" hidden="1" xr:uid="{00000000-0005-0000-0000-000011030000}"/>
    <cellStyle name="Followed Hyperlink 20" xfId="28401" hidden="1" xr:uid="{00000000-0005-0000-0000-00001C030000}"/>
    <cellStyle name="Followed Hyperlink 20" xfId="26800" hidden="1" xr:uid="{00000000-0005-0000-0000-000017030000}"/>
    <cellStyle name="Followed Hyperlink 20" xfId="21706" hidden="1" xr:uid="{00000000-0005-0000-0000-000028030000}"/>
    <cellStyle name="Followed Hyperlink 20" xfId="5824" hidden="1" xr:uid="{00000000-0005-0000-0000-000027030000}"/>
    <cellStyle name="Followed Hyperlink 20" xfId="17327" hidden="1" xr:uid="{00000000-0005-0000-0000-000023030000}"/>
    <cellStyle name="Followed Hyperlink 20" xfId="15471" hidden="1" xr:uid="{00000000-0005-0000-0000-00001D030000}"/>
    <cellStyle name="Followed Hyperlink 20" xfId="2469" hidden="1" xr:uid="{00000000-0005-0000-0000-000018030000}"/>
    <cellStyle name="Followed Hyperlink 20" xfId="28383" hidden="1" xr:uid="{00000000-0005-0000-0000-000013030000}"/>
    <cellStyle name="Followed Hyperlink 20" xfId="32230" hidden="1" xr:uid="{00000000-0005-0000-0000-000014030000}"/>
    <cellStyle name="Followed Hyperlink 20" xfId="32376" hidden="1" xr:uid="{00000000-0005-0000-0000-000015030000}"/>
    <cellStyle name="Followed Hyperlink 20" xfId="32361" hidden="1" xr:uid="{00000000-0005-0000-0000-000017030000}"/>
    <cellStyle name="Followed Hyperlink 20" xfId="25863" hidden="1" xr:uid="{00000000-0005-0000-0000-000018030000}"/>
    <cellStyle name="Followed Hyperlink 20" xfId="32597" hidden="1" xr:uid="{00000000-0005-0000-0000-000019030000}"/>
    <cellStyle name="Followed Hyperlink 20" xfId="32548" hidden="1" xr:uid="{00000000-0005-0000-0000-00001A030000}"/>
    <cellStyle name="Followed Hyperlink 20" xfId="32582" hidden="1" xr:uid="{00000000-0005-0000-0000-00001B030000}"/>
    <cellStyle name="Followed Hyperlink 20" xfId="25897" hidden="1" xr:uid="{00000000-0005-0000-0000-00001C030000}"/>
    <cellStyle name="Followed Hyperlink 20" xfId="32813" hidden="1" xr:uid="{00000000-0005-0000-0000-00001D030000}"/>
    <cellStyle name="Followed Hyperlink 20" xfId="32764" hidden="1" xr:uid="{00000000-0005-0000-0000-00001E030000}"/>
    <cellStyle name="Followed Hyperlink 20" xfId="32798" hidden="1" xr:uid="{00000000-0005-0000-0000-00001F030000}"/>
    <cellStyle name="Followed Hyperlink 20" xfId="32244" hidden="1" xr:uid="{00000000-0005-0000-0000-000020030000}"/>
    <cellStyle name="Followed Hyperlink 20" xfId="33025" hidden="1" xr:uid="{00000000-0005-0000-0000-000021030000}"/>
    <cellStyle name="Followed Hyperlink 20" xfId="32976" hidden="1" xr:uid="{00000000-0005-0000-0000-000022030000}"/>
    <cellStyle name="Followed Hyperlink 20" xfId="33010" hidden="1" xr:uid="{00000000-0005-0000-0000-000023030000}"/>
    <cellStyle name="Followed Hyperlink 20" xfId="33236" hidden="1" xr:uid="{00000000-0005-0000-0000-000025030000}"/>
    <cellStyle name="Followed Hyperlink 20" xfId="33187" hidden="1" xr:uid="{00000000-0005-0000-0000-000026030000}"/>
    <cellStyle name="Followed Hyperlink 20" xfId="33221" hidden="1" xr:uid="{00000000-0005-0000-0000-000027030000}"/>
    <cellStyle name="Followed Hyperlink 20" xfId="33442" hidden="1" xr:uid="{00000000-0005-0000-0000-000029030000}"/>
    <cellStyle name="Followed Hyperlink 20" xfId="33393" hidden="1" xr:uid="{00000000-0005-0000-0000-00002A030000}"/>
    <cellStyle name="Followed Hyperlink 20" xfId="33427" hidden="1" xr:uid="{00000000-0005-0000-0000-00002B030000}"/>
    <cellStyle name="Followed Hyperlink 20" xfId="33565" hidden="1" xr:uid="{00000000-0005-0000-0000-000011030000}"/>
    <cellStyle name="Followed Hyperlink 20" xfId="33590" hidden="1" xr:uid="{00000000-0005-0000-0000-000012030000}"/>
    <cellStyle name="Followed Hyperlink 20" xfId="26136" hidden="1" xr:uid="{00000000-0005-0000-0000-000013030000}"/>
    <cellStyle name="Followed Hyperlink 20" xfId="34031" hidden="1" xr:uid="{00000000-0005-0000-0000-000015030000}"/>
    <cellStyle name="Followed Hyperlink 20" xfId="33982" hidden="1" xr:uid="{00000000-0005-0000-0000-000016030000}"/>
    <cellStyle name="Followed Hyperlink 20" xfId="34016" hidden="1" xr:uid="{00000000-0005-0000-0000-000017030000}"/>
    <cellStyle name="Followed Hyperlink 20" xfId="25874" hidden="1" xr:uid="{00000000-0005-0000-0000-000018030000}"/>
    <cellStyle name="Followed Hyperlink 20" xfId="34252" hidden="1" xr:uid="{00000000-0005-0000-0000-000019030000}"/>
    <cellStyle name="Followed Hyperlink 20" xfId="34203" hidden="1" xr:uid="{00000000-0005-0000-0000-00001A030000}"/>
    <cellStyle name="Followed Hyperlink 20" xfId="34237" hidden="1" xr:uid="{00000000-0005-0000-0000-00001B030000}"/>
    <cellStyle name="Followed Hyperlink 20" xfId="34419" hidden="1" xr:uid="{00000000-0005-0000-0000-00001E030000}"/>
    <cellStyle name="Followed Hyperlink 20" xfId="34453" hidden="1" xr:uid="{00000000-0005-0000-0000-00001F030000}"/>
    <cellStyle name="Followed Hyperlink 20" xfId="33899" hidden="1" xr:uid="{00000000-0005-0000-0000-000020030000}"/>
    <cellStyle name="Followed Hyperlink 20" xfId="34680" hidden="1" xr:uid="{00000000-0005-0000-0000-000021030000}"/>
    <cellStyle name="Followed Hyperlink 20" xfId="34631" hidden="1" xr:uid="{00000000-0005-0000-0000-000022030000}"/>
    <cellStyle name="Followed Hyperlink 20" xfId="34665" hidden="1" xr:uid="{00000000-0005-0000-0000-000023030000}"/>
    <cellStyle name="Followed Hyperlink 20" xfId="33878" hidden="1" xr:uid="{00000000-0005-0000-0000-000024030000}"/>
    <cellStyle name="Followed Hyperlink 20" xfId="34891" hidden="1" xr:uid="{00000000-0005-0000-0000-000025030000}"/>
    <cellStyle name="Followed Hyperlink 20" xfId="34842" hidden="1" xr:uid="{00000000-0005-0000-0000-000026030000}"/>
    <cellStyle name="Followed Hyperlink 20" xfId="20600" hidden="1" xr:uid="{00000000-0005-0000-0000-000022030000}"/>
    <cellStyle name="Followed Hyperlink 20" xfId="27660" hidden="1" xr:uid="{00000000-0005-0000-0000-000027030000}"/>
    <cellStyle name="Followed Hyperlink 20" xfId="4930" hidden="1" xr:uid="{00000000-0005-0000-0000-000016030000}"/>
    <cellStyle name="Followed Hyperlink 20" xfId="4964" hidden="1" xr:uid="{00000000-0005-0000-0000-000017030000}"/>
    <cellStyle name="Followed Hyperlink 20" xfId="119" hidden="1" xr:uid="{00000000-0005-0000-0000-000018030000}"/>
    <cellStyle name="Followed Hyperlink 20" xfId="5200" hidden="1" xr:uid="{00000000-0005-0000-0000-000019030000}"/>
    <cellStyle name="Followed Hyperlink 20" xfId="5151" hidden="1" xr:uid="{00000000-0005-0000-0000-00001A030000}"/>
    <cellStyle name="Followed Hyperlink 20" xfId="8290" hidden="1" xr:uid="{00000000-0005-0000-0000-000016030000}"/>
    <cellStyle name="Followed Hyperlink 20" xfId="8324" hidden="1" xr:uid="{00000000-0005-0000-0000-000017030000}"/>
    <cellStyle name="Followed Hyperlink 20" xfId="8560" hidden="1" xr:uid="{00000000-0005-0000-0000-000019030000}"/>
    <cellStyle name="Followed Hyperlink 20" xfId="8511" hidden="1" xr:uid="{00000000-0005-0000-0000-00001A030000}"/>
    <cellStyle name="Followed Hyperlink 20" xfId="8545" hidden="1" xr:uid="{00000000-0005-0000-0000-00001B030000}"/>
    <cellStyle name="Followed Hyperlink 20" xfId="302" hidden="1" xr:uid="{00000000-0005-0000-0000-00001C030000}"/>
    <cellStyle name="Followed Hyperlink 20" xfId="8776" hidden="1" xr:uid="{00000000-0005-0000-0000-00001D030000}"/>
    <cellStyle name="Followed Hyperlink 20" xfId="8761" hidden="1" xr:uid="{00000000-0005-0000-0000-00001F030000}"/>
    <cellStyle name="Followed Hyperlink 20" xfId="8207" hidden="1" xr:uid="{00000000-0005-0000-0000-000020030000}"/>
    <cellStyle name="Followed Hyperlink 20" xfId="8988" hidden="1" xr:uid="{00000000-0005-0000-0000-000021030000}"/>
    <cellStyle name="Followed Hyperlink 20" xfId="8939" hidden="1" xr:uid="{00000000-0005-0000-0000-000022030000}"/>
    <cellStyle name="Followed Hyperlink 20" xfId="8973" hidden="1" xr:uid="{00000000-0005-0000-0000-000023030000}"/>
    <cellStyle name="Followed Hyperlink 20" xfId="8186" hidden="1" xr:uid="{00000000-0005-0000-0000-000024030000}"/>
    <cellStyle name="Followed Hyperlink 20" xfId="9184" hidden="1" xr:uid="{00000000-0005-0000-0000-000027030000}"/>
    <cellStyle name="Followed Hyperlink 20" xfId="8438" hidden="1" xr:uid="{00000000-0005-0000-0000-000028030000}"/>
    <cellStyle name="Followed Hyperlink 20" xfId="6758" hidden="1" xr:uid="{00000000-0005-0000-0000-000028030000}"/>
    <cellStyle name="Followed Hyperlink 20" xfId="7725" hidden="1" xr:uid="{00000000-0005-0000-0000-000029030000}"/>
    <cellStyle name="Followed Hyperlink 20" xfId="7676" hidden="1" xr:uid="{00000000-0005-0000-0000-00002A030000}"/>
    <cellStyle name="Followed Hyperlink 20" xfId="7710" hidden="1" xr:uid="{00000000-0005-0000-0000-00002B030000}"/>
    <cellStyle name="Followed Hyperlink 20" xfId="7924" hidden="1" xr:uid="{00000000-0005-0000-0000-000010030000}"/>
    <cellStyle name="Followed Hyperlink 20" xfId="8727" hidden="1" xr:uid="{00000000-0005-0000-0000-00001E030000}"/>
    <cellStyle name="Followed Hyperlink 20" xfId="33885" hidden="1" xr:uid="{00000000-0005-0000-0000-000014030000}"/>
    <cellStyle name="Followed Hyperlink 20" xfId="24365" hidden="1" xr:uid="{00000000-0005-0000-0000-000011030000}"/>
    <cellStyle name="Followed Hyperlink 20" xfId="30300" hidden="1" xr:uid="{00000000-0005-0000-0000-000010030000}"/>
    <cellStyle name="Followed Hyperlink 20" xfId="26662" hidden="1" xr:uid="{00000000-0005-0000-0000-000024030000}"/>
    <cellStyle name="Followed Hyperlink 20" xfId="24901" hidden="1" xr:uid="{00000000-0005-0000-0000-00001B030000}"/>
    <cellStyle name="Followed Hyperlink 20" xfId="39270" hidden="1" xr:uid="{00000000-0005-0000-0000-00001F030000}"/>
    <cellStyle name="Followed Hyperlink 20" xfId="2723" hidden="1" xr:uid="{00000000-0005-0000-0000-000018030000}"/>
    <cellStyle name="Followed Hyperlink 20" xfId="6831" hidden="1" xr:uid="{00000000-0005-0000-0000-00001A030000}"/>
    <cellStyle name="Followed Hyperlink 20" xfId="18213" hidden="1" xr:uid="{00000000-0005-0000-0000-000014030000}"/>
    <cellStyle name="Followed Hyperlink 20" xfId="36689" hidden="1" xr:uid="{00000000-0005-0000-0000-00002A030000}"/>
    <cellStyle name="Followed Hyperlink 20" xfId="36723" hidden="1" xr:uid="{00000000-0005-0000-0000-00002B030000}"/>
    <cellStyle name="Followed Hyperlink 20" xfId="36931" hidden="1" xr:uid="{00000000-0005-0000-0000-000010030000}"/>
    <cellStyle name="Followed Hyperlink 20" xfId="32097" hidden="1" xr:uid="{00000000-0005-0000-0000-000013030000}"/>
    <cellStyle name="Followed Hyperlink 20" xfId="37133" hidden="1" xr:uid="{00000000-0005-0000-0000-000014030000}"/>
    <cellStyle name="Followed Hyperlink 20" xfId="37279" hidden="1" xr:uid="{00000000-0005-0000-0000-000015030000}"/>
    <cellStyle name="Followed Hyperlink 20" xfId="37230" hidden="1" xr:uid="{00000000-0005-0000-0000-000016030000}"/>
    <cellStyle name="Followed Hyperlink 20" xfId="37264" hidden="1" xr:uid="{00000000-0005-0000-0000-000017030000}"/>
    <cellStyle name="Followed Hyperlink 20" xfId="37500" hidden="1" xr:uid="{00000000-0005-0000-0000-000019030000}"/>
    <cellStyle name="Followed Hyperlink 20" xfId="37451" hidden="1" xr:uid="{00000000-0005-0000-0000-00001A030000}"/>
    <cellStyle name="Followed Hyperlink 20" xfId="37485" hidden="1" xr:uid="{00000000-0005-0000-0000-00001B030000}"/>
    <cellStyle name="Followed Hyperlink 20" xfId="28242" hidden="1" xr:uid="{00000000-0005-0000-0000-00001C030000}"/>
    <cellStyle name="Followed Hyperlink 20" xfId="37716" hidden="1" xr:uid="{00000000-0005-0000-0000-00001D030000}"/>
    <cellStyle name="Followed Hyperlink 20" xfId="37667" hidden="1" xr:uid="{00000000-0005-0000-0000-00001E030000}"/>
    <cellStyle name="Followed Hyperlink 20" xfId="37701" hidden="1" xr:uid="{00000000-0005-0000-0000-00001F030000}"/>
    <cellStyle name="Followed Hyperlink 20" xfId="37147" hidden="1" xr:uid="{00000000-0005-0000-0000-000020030000}"/>
    <cellStyle name="Followed Hyperlink 20" xfId="37928" hidden="1" xr:uid="{00000000-0005-0000-0000-000021030000}"/>
    <cellStyle name="Followed Hyperlink 20" xfId="37879" hidden="1" xr:uid="{00000000-0005-0000-0000-000022030000}"/>
    <cellStyle name="Followed Hyperlink 20" xfId="37913" hidden="1" xr:uid="{00000000-0005-0000-0000-000023030000}"/>
    <cellStyle name="Followed Hyperlink 20" xfId="38139" hidden="1" xr:uid="{00000000-0005-0000-0000-000025030000}"/>
    <cellStyle name="Followed Hyperlink 20" xfId="25894" hidden="1" xr:uid="{00000000-0005-0000-0000-000018030000}"/>
    <cellStyle name="Followed Hyperlink 20" xfId="35526" hidden="1" xr:uid="{00000000-0005-0000-0000-000014030000}"/>
    <cellStyle name="Followed Hyperlink 20" xfId="30807" hidden="1" xr:uid="{00000000-0005-0000-0000-000028030000}"/>
    <cellStyle name="Followed Hyperlink 20" xfId="26683" hidden="1" xr:uid="{00000000-0005-0000-0000-000020030000}"/>
    <cellStyle name="Followed Hyperlink 20" xfId="14709" hidden="1" xr:uid="{00000000-0005-0000-0000-00001C030000}"/>
    <cellStyle name="Followed Hyperlink 20" xfId="6359" hidden="1" xr:uid="{00000000-0005-0000-0000-000018030000}"/>
    <cellStyle name="Followed Hyperlink 20" xfId="21461" hidden="1" xr:uid="{00000000-0005-0000-0000-000014030000}"/>
    <cellStyle name="Followed Hyperlink 20" xfId="19619" hidden="1" xr:uid="{00000000-0005-0000-0000-000010030000}"/>
    <cellStyle name="Followed Hyperlink 20" xfId="10017" hidden="1" xr:uid="{00000000-0005-0000-0000-000015030000}"/>
    <cellStyle name="Followed Hyperlink 20" xfId="9968" hidden="1" xr:uid="{00000000-0005-0000-0000-000016030000}"/>
    <cellStyle name="Followed Hyperlink 20" xfId="10002" hidden="1" xr:uid="{00000000-0005-0000-0000-000017030000}"/>
    <cellStyle name="Followed Hyperlink 20" xfId="10238" hidden="1" xr:uid="{00000000-0005-0000-0000-000019030000}"/>
    <cellStyle name="Followed Hyperlink 20" xfId="10189" hidden="1" xr:uid="{00000000-0005-0000-0000-00001A030000}"/>
    <cellStyle name="Followed Hyperlink 20" xfId="10223" hidden="1" xr:uid="{00000000-0005-0000-0000-00001B030000}"/>
    <cellStyle name="Followed Hyperlink 20" xfId="10405" hidden="1" xr:uid="{00000000-0005-0000-0000-00001E030000}"/>
    <cellStyle name="Followed Hyperlink 20" xfId="10439" hidden="1" xr:uid="{00000000-0005-0000-0000-00001F030000}"/>
    <cellStyle name="Followed Hyperlink 20" xfId="9885" hidden="1" xr:uid="{00000000-0005-0000-0000-000020030000}"/>
    <cellStyle name="Followed Hyperlink 20" xfId="10666" hidden="1" xr:uid="{00000000-0005-0000-0000-000021030000}"/>
    <cellStyle name="Followed Hyperlink 20" xfId="10617" hidden="1" xr:uid="{00000000-0005-0000-0000-000022030000}"/>
    <cellStyle name="Followed Hyperlink 20" xfId="10651" hidden="1" xr:uid="{00000000-0005-0000-0000-000023030000}"/>
    <cellStyle name="Followed Hyperlink 20" xfId="9864" hidden="1" xr:uid="{00000000-0005-0000-0000-000024030000}"/>
    <cellStyle name="Followed Hyperlink 20" xfId="10877" hidden="1" xr:uid="{00000000-0005-0000-0000-000025030000}"/>
    <cellStyle name="Followed Hyperlink 20" xfId="10828" hidden="1" xr:uid="{00000000-0005-0000-0000-000026030000}"/>
    <cellStyle name="Followed Hyperlink 20" xfId="10862" hidden="1" xr:uid="{00000000-0005-0000-0000-000027030000}"/>
    <cellStyle name="Followed Hyperlink 20" xfId="10116" hidden="1" xr:uid="{00000000-0005-0000-0000-000028030000}"/>
    <cellStyle name="Followed Hyperlink 20" xfId="11083" hidden="1" xr:uid="{00000000-0005-0000-0000-000029030000}"/>
    <cellStyle name="Followed Hyperlink 20" xfId="11034" hidden="1" xr:uid="{00000000-0005-0000-0000-00002A030000}"/>
    <cellStyle name="Followed Hyperlink 20" xfId="11068" hidden="1" xr:uid="{00000000-0005-0000-0000-00002B030000}"/>
    <cellStyle name="Followed Hyperlink 20" xfId="11206" hidden="1" xr:uid="{00000000-0005-0000-0000-000011030000}"/>
    <cellStyle name="Followed Hyperlink 20" xfId="11231" hidden="1" xr:uid="{00000000-0005-0000-0000-000012030000}"/>
    <cellStyle name="Followed Hyperlink 20" xfId="6379" hidden="1" xr:uid="{00000000-0005-0000-0000-000013030000}"/>
    <cellStyle name="Followed Hyperlink 20" xfId="11692" hidden="1" xr:uid="{00000000-0005-0000-0000-000015030000}"/>
    <cellStyle name="Followed Hyperlink 20" xfId="11643" hidden="1" xr:uid="{00000000-0005-0000-0000-000016030000}"/>
    <cellStyle name="Followed Hyperlink 20" xfId="11677" hidden="1" xr:uid="{00000000-0005-0000-0000-000017030000}"/>
    <cellStyle name="Followed Hyperlink 20" xfId="298" hidden="1" xr:uid="{00000000-0005-0000-0000-000018030000}"/>
    <cellStyle name="Followed Hyperlink 20" xfId="11913" hidden="1" xr:uid="{00000000-0005-0000-0000-000019030000}"/>
    <cellStyle name="Followed Hyperlink 20" xfId="11864" hidden="1" xr:uid="{00000000-0005-0000-0000-00001A030000}"/>
    <cellStyle name="Followed Hyperlink 20" xfId="11898" hidden="1" xr:uid="{00000000-0005-0000-0000-00001B030000}"/>
    <cellStyle name="Followed Hyperlink 20" xfId="12080" hidden="1" xr:uid="{00000000-0005-0000-0000-00001E030000}"/>
    <cellStyle name="Followed Hyperlink 20" xfId="12114" hidden="1" xr:uid="{00000000-0005-0000-0000-00001F030000}"/>
    <cellStyle name="Followed Hyperlink 20" xfId="11560" hidden="1" xr:uid="{00000000-0005-0000-0000-000020030000}"/>
    <cellStyle name="Followed Hyperlink 20" xfId="12341" hidden="1" xr:uid="{00000000-0005-0000-0000-000021030000}"/>
    <cellStyle name="Followed Hyperlink 20" xfId="12292" hidden="1" xr:uid="{00000000-0005-0000-0000-000022030000}"/>
    <cellStyle name="Followed Hyperlink 20" xfId="12326" hidden="1" xr:uid="{00000000-0005-0000-0000-000023030000}"/>
    <cellStyle name="Followed Hyperlink 20" xfId="11539" hidden="1" xr:uid="{00000000-0005-0000-0000-000024030000}"/>
    <cellStyle name="Followed Hyperlink 20" xfId="12503" hidden="1" xr:uid="{00000000-0005-0000-0000-000026030000}"/>
    <cellStyle name="Followed Hyperlink 20" xfId="33637" hidden="1" xr:uid="{00000000-0005-0000-0000-000010030000}"/>
    <cellStyle name="Followed Hyperlink 20" xfId="25942" hidden="1" xr:uid="{00000000-0005-0000-0000-00001C030000}"/>
    <cellStyle name="Followed Hyperlink 20" xfId="5185" hidden="1" xr:uid="{00000000-0005-0000-0000-00001B030000}"/>
    <cellStyle name="Followed Hyperlink 20" xfId="122" hidden="1" xr:uid="{00000000-0005-0000-0000-00001C030000}"/>
    <cellStyle name="Followed Hyperlink 20" xfId="5416" hidden="1" xr:uid="{00000000-0005-0000-0000-00001D030000}"/>
    <cellStyle name="Followed Hyperlink 20" xfId="5367" hidden="1" xr:uid="{00000000-0005-0000-0000-00001E030000}"/>
    <cellStyle name="Followed Hyperlink 20" xfId="5401" hidden="1" xr:uid="{00000000-0005-0000-0000-00001F030000}"/>
    <cellStyle name="Followed Hyperlink 20" xfId="1648" hidden="1" xr:uid="{00000000-0005-0000-0000-000021030000}"/>
    <cellStyle name="Followed Hyperlink 20" xfId="1599" hidden="1" xr:uid="{00000000-0005-0000-0000-000022030000}"/>
    <cellStyle name="Followed Hyperlink 20" xfId="1633" hidden="1" xr:uid="{00000000-0005-0000-0000-000023030000}"/>
    <cellStyle name="Followed Hyperlink 20" xfId="846" hidden="1" xr:uid="{00000000-0005-0000-0000-000024030000}"/>
    <cellStyle name="Followed Hyperlink 20" xfId="1859" hidden="1" xr:uid="{00000000-0005-0000-0000-000025030000}"/>
    <cellStyle name="Followed Hyperlink 20" xfId="1844" hidden="1" xr:uid="{00000000-0005-0000-0000-000027030000}"/>
    <cellStyle name="Followed Hyperlink 20" xfId="1098" hidden="1" xr:uid="{00000000-0005-0000-0000-000028030000}"/>
    <cellStyle name="Followed Hyperlink 20" xfId="2016" hidden="1" xr:uid="{00000000-0005-0000-0000-00002A030000}"/>
    <cellStyle name="Followed Hyperlink 20" xfId="2050" hidden="1" xr:uid="{00000000-0005-0000-0000-00002B030000}"/>
    <cellStyle name="Followed Hyperlink 20" xfId="2831" hidden="1" xr:uid="{00000000-0005-0000-0000-000010030000}"/>
    <cellStyle name="Followed Hyperlink 20" xfId="2987" hidden="1" xr:uid="{00000000-0005-0000-0000-000011030000}"/>
    <cellStyle name="Followed Hyperlink 20" xfId="2938" hidden="1" xr:uid="{00000000-0005-0000-0000-000012030000}"/>
    <cellStyle name="Followed Hyperlink 20" xfId="2972" hidden="1" xr:uid="{00000000-0005-0000-0000-000013030000}"/>
    <cellStyle name="Followed Hyperlink 20" xfId="3300" hidden="1" xr:uid="{00000000-0005-0000-0000-000015030000}"/>
    <cellStyle name="Followed Hyperlink 20" xfId="3251" hidden="1" xr:uid="{00000000-0005-0000-0000-000016030000}"/>
    <cellStyle name="Followed Hyperlink 20" xfId="598" hidden="1" xr:uid="{00000000-0005-0000-0000-000018030000}"/>
    <cellStyle name="Followed Hyperlink 20" xfId="1220" hidden="1" xr:uid="{00000000-0005-0000-0000-000019030000}"/>
    <cellStyle name="Followed Hyperlink 20" xfId="1171" hidden="1" xr:uid="{00000000-0005-0000-0000-00001A030000}"/>
    <cellStyle name="Followed Hyperlink 20" xfId="1205" hidden="1" xr:uid="{00000000-0005-0000-0000-00001B030000}"/>
    <cellStyle name="Followed Hyperlink 20" xfId="357" hidden="1" xr:uid="{00000000-0005-0000-0000-00001C030000}"/>
    <cellStyle name="Followed Hyperlink 20" xfId="2065" hidden="1" xr:uid="{00000000-0005-0000-0000-000029030000}"/>
    <cellStyle name="Followed Hyperlink 20" xfId="11546" hidden="1" xr:uid="{00000000-0005-0000-0000-000014030000}"/>
    <cellStyle name="Followed Hyperlink 20" xfId="36306" hidden="1" xr:uid="{00000000-0005-0000-0000-000023030000}"/>
    <cellStyle name="Followed Hyperlink 20" xfId="32327" hidden="1" xr:uid="{00000000-0005-0000-0000-000016030000}"/>
    <cellStyle name="Followed Hyperlink 20" xfId="43177" hidden="1" xr:uid="{00000000-0005-0000-0000-000027030000}"/>
    <cellStyle name="Followed Hyperlink 20" xfId="29037" hidden="1" xr:uid="{00000000-0005-0000-0000-000015030000}"/>
    <cellStyle name="Followed Hyperlink 20" xfId="25712" hidden="1" xr:uid="{00000000-0005-0000-0000-00002A030000}"/>
    <cellStyle name="Followed Hyperlink 20" xfId="23023" hidden="1" xr:uid="{00000000-0005-0000-0000-000024030000}"/>
    <cellStyle name="Followed Hyperlink 20" xfId="13465" hidden="1" xr:uid="{00000000-0005-0000-0000-000028030000}"/>
    <cellStyle name="Followed Hyperlink 20" xfId="14432" hidden="1" xr:uid="{00000000-0005-0000-0000-000029030000}"/>
    <cellStyle name="Followed Hyperlink 20" xfId="14383" hidden="1" xr:uid="{00000000-0005-0000-0000-00002A030000}"/>
    <cellStyle name="Followed Hyperlink 20" xfId="14417" hidden="1" xr:uid="{00000000-0005-0000-0000-00002B030000}"/>
    <cellStyle name="Followed Hyperlink 20" xfId="14630" hidden="1" xr:uid="{00000000-0005-0000-0000-000010030000}"/>
    <cellStyle name="Followed Hyperlink 20" xfId="14555" hidden="1" xr:uid="{00000000-0005-0000-0000-000011030000}"/>
    <cellStyle name="Followed Hyperlink 20" xfId="9737" hidden="1" xr:uid="{00000000-0005-0000-0000-000013030000}"/>
    <cellStyle name="Followed Hyperlink 20" xfId="14888" hidden="1" xr:uid="{00000000-0005-0000-0000-000014030000}"/>
    <cellStyle name="Followed Hyperlink 20" xfId="15034" hidden="1" xr:uid="{00000000-0005-0000-0000-000015030000}"/>
    <cellStyle name="Followed Hyperlink 20" xfId="14985" hidden="1" xr:uid="{00000000-0005-0000-0000-000016030000}"/>
    <cellStyle name="Followed Hyperlink 20" xfId="15019" hidden="1" xr:uid="{00000000-0005-0000-0000-000017030000}"/>
    <cellStyle name="Followed Hyperlink 20" xfId="2565" hidden="1" xr:uid="{00000000-0005-0000-0000-000018030000}"/>
    <cellStyle name="Followed Hyperlink 20" xfId="15255" hidden="1" xr:uid="{00000000-0005-0000-0000-000019030000}"/>
    <cellStyle name="Followed Hyperlink 20" xfId="15206" hidden="1" xr:uid="{00000000-0005-0000-0000-00001A030000}"/>
    <cellStyle name="Followed Hyperlink 20" xfId="15240" hidden="1" xr:uid="{00000000-0005-0000-0000-00001B030000}"/>
    <cellStyle name="Followed Hyperlink 20" xfId="2769" hidden="1" xr:uid="{00000000-0005-0000-0000-00001C030000}"/>
    <cellStyle name="Followed Hyperlink 20" xfId="15422" hidden="1" xr:uid="{00000000-0005-0000-0000-00001E030000}"/>
    <cellStyle name="Followed Hyperlink 20" xfId="15456" hidden="1" xr:uid="{00000000-0005-0000-0000-00001F030000}"/>
    <cellStyle name="Followed Hyperlink 20" xfId="14902" hidden="1" xr:uid="{00000000-0005-0000-0000-000020030000}"/>
    <cellStyle name="Followed Hyperlink 20" xfId="15683" hidden="1" xr:uid="{00000000-0005-0000-0000-000021030000}"/>
    <cellStyle name="Followed Hyperlink 20" xfId="15634" hidden="1" xr:uid="{00000000-0005-0000-0000-000022030000}"/>
    <cellStyle name="Followed Hyperlink 20" xfId="15668" hidden="1" xr:uid="{00000000-0005-0000-0000-000023030000}"/>
    <cellStyle name="Followed Hyperlink 20" xfId="15894" hidden="1" xr:uid="{00000000-0005-0000-0000-000025030000}"/>
    <cellStyle name="Followed Hyperlink 20" xfId="15879" hidden="1" xr:uid="{00000000-0005-0000-0000-000027030000}"/>
    <cellStyle name="Followed Hyperlink 20" xfId="15133" hidden="1" xr:uid="{00000000-0005-0000-0000-000028030000}"/>
    <cellStyle name="Followed Hyperlink 20" xfId="16100" hidden="1" xr:uid="{00000000-0005-0000-0000-000029030000}"/>
    <cellStyle name="Followed Hyperlink 20" xfId="16085" hidden="1" xr:uid="{00000000-0005-0000-0000-00002B030000}"/>
    <cellStyle name="Followed Hyperlink 20" xfId="16298" hidden="1" xr:uid="{00000000-0005-0000-0000-000010030000}"/>
    <cellStyle name="Followed Hyperlink 20" xfId="16223" hidden="1" xr:uid="{00000000-0005-0000-0000-000011030000}"/>
    <cellStyle name="Followed Hyperlink 20" xfId="16248" hidden="1" xr:uid="{00000000-0005-0000-0000-000012030000}"/>
    <cellStyle name="Followed Hyperlink 20" xfId="11413" hidden="1" xr:uid="{00000000-0005-0000-0000-000013030000}"/>
    <cellStyle name="Followed Hyperlink 20" xfId="16547" hidden="1" xr:uid="{00000000-0005-0000-0000-000014030000}"/>
    <cellStyle name="Followed Hyperlink 20" xfId="16693" hidden="1" xr:uid="{00000000-0005-0000-0000-000015030000}"/>
    <cellStyle name="Followed Hyperlink 20" xfId="16678" hidden="1" xr:uid="{00000000-0005-0000-0000-000017030000}"/>
    <cellStyle name="Followed Hyperlink 20" xfId="2434" hidden="1" xr:uid="{00000000-0005-0000-0000-000018030000}"/>
    <cellStyle name="Followed Hyperlink 20" xfId="16914" hidden="1" xr:uid="{00000000-0005-0000-0000-000019030000}"/>
    <cellStyle name="Followed Hyperlink 20" xfId="16899" hidden="1" xr:uid="{00000000-0005-0000-0000-00001B030000}"/>
    <cellStyle name="Followed Hyperlink 20" xfId="4578" hidden="1" xr:uid="{00000000-0005-0000-0000-00001C030000}"/>
    <cellStyle name="Followed Hyperlink 20" xfId="17130" hidden="1" xr:uid="{00000000-0005-0000-0000-00001D030000}"/>
    <cellStyle name="Followed Hyperlink 20" xfId="17081" hidden="1" xr:uid="{00000000-0005-0000-0000-00001E030000}"/>
    <cellStyle name="Followed Hyperlink 20" xfId="17115" hidden="1" xr:uid="{00000000-0005-0000-0000-00001F030000}"/>
    <cellStyle name="Followed Hyperlink 20" xfId="16561" hidden="1" xr:uid="{00000000-0005-0000-0000-000020030000}"/>
    <cellStyle name="Followed Hyperlink 20" xfId="28884" hidden="1" xr:uid="{00000000-0005-0000-0000-000024030000}"/>
    <cellStyle name="Followed Hyperlink 20" xfId="2441" hidden="1" xr:uid="{00000000-0005-0000-0000-00001C030000}"/>
    <cellStyle name="Followed Hyperlink 20" xfId="42332" hidden="1" xr:uid="{00000000-0005-0000-0000-000015030000}"/>
    <cellStyle name="Followed Hyperlink 20" xfId="42283" hidden="1" xr:uid="{00000000-0005-0000-0000-000016030000}"/>
    <cellStyle name="Followed Hyperlink 20" xfId="42317" hidden="1" xr:uid="{00000000-0005-0000-0000-000017030000}"/>
    <cellStyle name="Followed Hyperlink 20" xfId="41931" hidden="1" xr:uid="{00000000-0005-0000-0000-000018030000}"/>
    <cellStyle name="Followed Hyperlink 20" xfId="42553" hidden="1" xr:uid="{00000000-0005-0000-0000-000019030000}"/>
    <cellStyle name="Followed Hyperlink 20" xfId="40755" hidden="1" xr:uid="{00000000-0005-0000-0000-00001E030000}"/>
    <cellStyle name="Followed Hyperlink 20" xfId="18781" hidden="1" xr:uid="{00000000-0005-0000-0000-00001F030000}"/>
    <cellStyle name="Followed Hyperlink 20" xfId="18227" hidden="1" xr:uid="{00000000-0005-0000-0000-000020030000}"/>
    <cellStyle name="Followed Hyperlink 20" xfId="18959" hidden="1" xr:uid="{00000000-0005-0000-0000-000022030000}"/>
    <cellStyle name="Followed Hyperlink 20" xfId="18993" hidden="1" xr:uid="{00000000-0005-0000-0000-000023030000}"/>
    <cellStyle name="Followed Hyperlink 20" xfId="18206" hidden="1" xr:uid="{00000000-0005-0000-0000-000024030000}"/>
    <cellStyle name="Followed Hyperlink 20" xfId="19219" hidden="1" xr:uid="{00000000-0005-0000-0000-000025030000}"/>
    <cellStyle name="Followed Hyperlink 20" xfId="19170" hidden="1" xr:uid="{00000000-0005-0000-0000-000026030000}"/>
    <cellStyle name="Followed Hyperlink 20" xfId="18458" hidden="1" xr:uid="{00000000-0005-0000-0000-000028030000}"/>
    <cellStyle name="Followed Hyperlink 20" xfId="19425" hidden="1" xr:uid="{00000000-0005-0000-0000-000029030000}"/>
    <cellStyle name="Followed Hyperlink 20" xfId="19376" hidden="1" xr:uid="{00000000-0005-0000-0000-00002A030000}"/>
    <cellStyle name="Followed Hyperlink 20" xfId="19410" hidden="1" xr:uid="{00000000-0005-0000-0000-00002B030000}"/>
    <cellStyle name="Followed Hyperlink 20" xfId="19548" hidden="1" xr:uid="{00000000-0005-0000-0000-000011030000}"/>
    <cellStyle name="Followed Hyperlink 20" xfId="19573" hidden="1" xr:uid="{00000000-0005-0000-0000-000012030000}"/>
    <cellStyle name="Followed Hyperlink 20" xfId="19854" hidden="1" xr:uid="{00000000-0005-0000-0000-000014030000}"/>
    <cellStyle name="Followed Hyperlink 20" xfId="20000" hidden="1" xr:uid="{00000000-0005-0000-0000-000015030000}"/>
    <cellStyle name="Followed Hyperlink 20" xfId="19951" hidden="1" xr:uid="{00000000-0005-0000-0000-000016030000}"/>
    <cellStyle name="Followed Hyperlink 20" xfId="45330" hidden="1" xr:uid="{00000000-0005-0000-0000-00002B030000}"/>
    <cellStyle name="Followed Hyperlink 20" xfId="44378" hidden="1" xr:uid="{00000000-0005-0000-0000-000028030000}"/>
    <cellStyle name="Followed Hyperlink 20" xfId="43878" hidden="1" xr:uid="{00000000-0005-0000-0000-000018030000}"/>
    <cellStyle name="Followed Hyperlink 20" xfId="42179" hidden="1" xr:uid="{00000000-0005-0000-0000-000024030000}"/>
    <cellStyle name="Followed Hyperlink 20" xfId="19204" hidden="1" xr:uid="{00000000-0005-0000-0000-000027030000}"/>
    <cellStyle name="Followed Hyperlink 20" xfId="16051" hidden="1" xr:uid="{00000000-0005-0000-0000-00002A030000}"/>
    <cellStyle name="Followed Hyperlink 20" xfId="34468" hidden="1" xr:uid="{00000000-0005-0000-0000-00001D030000}"/>
    <cellStyle name="Followed Hyperlink 20" xfId="12552" hidden="1" xr:uid="{00000000-0005-0000-0000-000025030000}"/>
    <cellStyle name="Followed Hyperlink 20" xfId="10454" hidden="1" xr:uid="{00000000-0005-0000-0000-00001D030000}"/>
    <cellStyle name="Followed Hyperlink 20" xfId="36861" hidden="1" xr:uid="{00000000-0005-0000-0000-000011030000}"/>
    <cellStyle name="Followed Hyperlink 20" xfId="295" hidden="1" xr:uid="{00000000-0005-0000-0000-000018030000}"/>
    <cellStyle name="Followed Hyperlink 20" xfId="32475" hidden="1" xr:uid="{00000000-0005-0000-0000-000028030000}"/>
    <cellStyle name="Followed Hyperlink 20" xfId="44485" hidden="1" xr:uid="{00000000-0005-0000-0000-00001B030000}"/>
    <cellStyle name="Followed Hyperlink 20" xfId="29637" hidden="1" xr:uid="{00000000-0005-0000-0000-000022030000}"/>
    <cellStyle name="Followed Hyperlink 20" xfId="5613" hidden="1" xr:uid="{00000000-0005-0000-0000-000023030000}"/>
    <cellStyle name="Followed Hyperlink 20" xfId="4826" hidden="1" xr:uid="{00000000-0005-0000-0000-000024030000}"/>
    <cellStyle name="Followed Hyperlink 20" xfId="5839" hidden="1" xr:uid="{00000000-0005-0000-0000-000025030000}"/>
    <cellStyle name="Followed Hyperlink 20" xfId="5790" hidden="1" xr:uid="{00000000-0005-0000-0000-000026030000}"/>
    <cellStyle name="Followed Hyperlink 20" xfId="5078" hidden="1" xr:uid="{00000000-0005-0000-0000-000028030000}"/>
    <cellStyle name="Followed Hyperlink 20" xfId="6045" hidden="1" xr:uid="{00000000-0005-0000-0000-000029030000}"/>
    <cellStyle name="Followed Hyperlink 20" xfId="5996" hidden="1" xr:uid="{00000000-0005-0000-0000-00002A030000}"/>
    <cellStyle name="Followed Hyperlink 20" xfId="6030" hidden="1" xr:uid="{00000000-0005-0000-0000-00002B030000}"/>
    <cellStyle name="Followed Hyperlink 20" xfId="6244" hidden="1" xr:uid="{00000000-0005-0000-0000-000010030000}"/>
    <cellStyle name="Followed Hyperlink 20" xfId="6193" hidden="1" xr:uid="{00000000-0005-0000-0000-000012030000}"/>
    <cellStyle name="Followed Hyperlink 20" xfId="2640" hidden="1" xr:uid="{00000000-0005-0000-0000-000013030000}"/>
    <cellStyle name="Followed Hyperlink 20" xfId="6513" hidden="1" xr:uid="{00000000-0005-0000-0000-000014030000}"/>
    <cellStyle name="Followed Hyperlink 20" xfId="6659" hidden="1" xr:uid="{00000000-0005-0000-0000-000015030000}"/>
    <cellStyle name="Followed Hyperlink 20" xfId="6610" hidden="1" xr:uid="{00000000-0005-0000-0000-000016030000}"/>
    <cellStyle name="Followed Hyperlink 20" xfId="6644" hidden="1" xr:uid="{00000000-0005-0000-0000-000017030000}"/>
    <cellStyle name="Followed Hyperlink 20" xfId="63" hidden="1" xr:uid="{00000000-0005-0000-0000-000018030000}"/>
    <cellStyle name="Followed Hyperlink 20" xfId="6880" hidden="1" xr:uid="{00000000-0005-0000-0000-000019030000}"/>
    <cellStyle name="Followed Hyperlink 20" xfId="6865" hidden="1" xr:uid="{00000000-0005-0000-0000-00001B030000}"/>
    <cellStyle name="Followed Hyperlink 20" xfId="70" hidden="1" xr:uid="{00000000-0005-0000-0000-00001C030000}"/>
    <cellStyle name="Followed Hyperlink 20" xfId="7096" hidden="1" xr:uid="{00000000-0005-0000-0000-00001D030000}"/>
    <cellStyle name="Followed Hyperlink 20" xfId="7047" hidden="1" xr:uid="{00000000-0005-0000-0000-00001E030000}"/>
    <cellStyle name="Followed Hyperlink 20" xfId="6168" hidden="1" xr:uid="{00000000-0005-0000-0000-000011030000}"/>
    <cellStyle name="Followed Hyperlink 20" xfId="17710" hidden="1" xr:uid="{00000000-0005-0000-0000-00002A030000}"/>
    <cellStyle name="Followed Hyperlink 20" xfId="14015" hidden="1" xr:uid="{00000000-0005-0000-0000-000021030000}"/>
    <cellStyle name="Followed Hyperlink 20" xfId="12129" hidden="1" xr:uid="{00000000-0005-0000-0000-00001D030000}"/>
    <cellStyle name="Followed Hyperlink 20" xfId="67" hidden="1" xr:uid="{00000000-0005-0000-0000-000018030000}"/>
    <cellStyle name="Followed Hyperlink 20" xfId="36886" hidden="1" xr:uid="{00000000-0005-0000-0000-000012030000}"/>
    <cellStyle name="Followed Hyperlink 20" xfId="32223" hidden="1" xr:uid="{00000000-0005-0000-0000-000024030000}"/>
    <cellStyle name="Followed Hyperlink 20" xfId="31130" hidden="1" xr:uid="{00000000-0005-0000-0000-00001F030000}"/>
    <cellStyle name="Followed Hyperlink 20" xfId="20422" hidden="1" xr:uid="{00000000-0005-0000-0000-00001F030000}"/>
    <cellStyle name="Followed Hyperlink 20" xfId="19868" hidden="1" xr:uid="{00000000-0005-0000-0000-000020030000}"/>
    <cellStyle name="Followed Hyperlink 20" xfId="20649" hidden="1" xr:uid="{00000000-0005-0000-0000-000021030000}"/>
    <cellStyle name="Followed Hyperlink 20" xfId="20634" hidden="1" xr:uid="{00000000-0005-0000-0000-000023030000}"/>
    <cellStyle name="Followed Hyperlink 20" xfId="19847" hidden="1" xr:uid="{00000000-0005-0000-0000-000024030000}"/>
    <cellStyle name="Followed Hyperlink 20" xfId="20860" hidden="1" xr:uid="{00000000-0005-0000-0000-000025030000}"/>
    <cellStyle name="Followed Hyperlink 20" xfId="20845" hidden="1" xr:uid="{00000000-0005-0000-0000-000027030000}"/>
    <cellStyle name="Followed Hyperlink 20" xfId="20099" hidden="1" xr:uid="{00000000-0005-0000-0000-000028030000}"/>
    <cellStyle name="Followed Hyperlink 20" xfId="21066" hidden="1" xr:uid="{00000000-0005-0000-0000-000029030000}"/>
    <cellStyle name="Followed Hyperlink 20" xfId="21017" hidden="1" xr:uid="{00000000-0005-0000-0000-00002A030000}"/>
    <cellStyle name="Followed Hyperlink 20" xfId="21051" hidden="1" xr:uid="{00000000-0005-0000-0000-00002B030000}"/>
    <cellStyle name="Followed Hyperlink 20" xfId="21259" hidden="1" xr:uid="{00000000-0005-0000-0000-000010030000}"/>
    <cellStyle name="Followed Hyperlink 20" xfId="21189" hidden="1" xr:uid="{00000000-0005-0000-0000-000011030000}"/>
    <cellStyle name="Followed Hyperlink 20" xfId="21214" hidden="1" xr:uid="{00000000-0005-0000-0000-000012030000}"/>
    <cellStyle name="Followed Hyperlink 20" xfId="18021" hidden="1" xr:uid="{00000000-0005-0000-0000-000013030000}"/>
    <cellStyle name="Followed Hyperlink 20" xfId="21607" hidden="1" xr:uid="{00000000-0005-0000-0000-000015030000}"/>
    <cellStyle name="Followed Hyperlink 20" xfId="21558" hidden="1" xr:uid="{00000000-0005-0000-0000-000016030000}"/>
    <cellStyle name="Followed Hyperlink 20" xfId="21592" hidden="1" xr:uid="{00000000-0005-0000-0000-000017030000}"/>
    <cellStyle name="Followed Hyperlink 20" xfId="21828" hidden="1" xr:uid="{00000000-0005-0000-0000-000019030000}"/>
    <cellStyle name="Followed Hyperlink 20" xfId="21779" hidden="1" xr:uid="{00000000-0005-0000-0000-00001A030000}"/>
    <cellStyle name="Followed Hyperlink 20" xfId="21813" hidden="1" xr:uid="{00000000-0005-0000-0000-00001B030000}"/>
    <cellStyle name="Followed Hyperlink 20" xfId="6384" hidden="1" xr:uid="{00000000-0005-0000-0000-00001C030000}"/>
    <cellStyle name="Followed Hyperlink 20" xfId="22044" hidden="1" xr:uid="{00000000-0005-0000-0000-00001D030000}"/>
    <cellStyle name="Followed Hyperlink 20" xfId="21995" hidden="1" xr:uid="{00000000-0005-0000-0000-00001E030000}"/>
    <cellStyle name="Followed Hyperlink 20" xfId="22029" hidden="1" xr:uid="{00000000-0005-0000-0000-00001F030000}"/>
    <cellStyle name="Followed Hyperlink 20" xfId="21475" hidden="1" xr:uid="{00000000-0005-0000-0000-000020030000}"/>
    <cellStyle name="Followed Hyperlink 20" xfId="22256" hidden="1" xr:uid="{00000000-0005-0000-0000-000021030000}"/>
    <cellStyle name="Followed Hyperlink 20" xfId="22241" hidden="1" xr:uid="{00000000-0005-0000-0000-000023030000}"/>
    <cellStyle name="Followed Hyperlink 20" xfId="21454" hidden="1" xr:uid="{00000000-0005-0000-0000-000024030000}"/>
    <cellStyle name="Followed Hyperlink 20" xfId="22467" hidden="1" xr:uid="{00000000-0005-0000-0000-000025030000}"/>
    <cellStyle name="Followed Hyperlink 20" xfId="22418" hidden="1" xr:uid="{00000000-0005-0000-0000-000026030000}"/>
    <cellStyle name="Followed Hyperlink 20" xfId="22673" hidden="1" xr:uid="{00000000-0005-0000-0000-000029030000}"/>
    <cellStyle name="Followed Hyperlink 20" xfId="22624" hidden="1" xr:uid="{00000000-0005-0000-0000-00002A030000}"/>
    <cellStyle name="Followed Hyperlink 20" xfId="22658" hidden="1" xr:uid="{00000000-0005-0000-0000-00002B030000}"/>
    <cellStyle name="Followed Hyperlink 20" xfId="22864" hidden="1" xr:uid="{00000000-0005-0000-0000-000010030000}"/>
    <cellStyle name="Followed Hyperlink 20" xfId="22796" hidden="1" xr:uid="{00000000-0005-0000-0000-000011030000}"/>
    <cellStyle name="Followed Hyperlink 20" xfId="22821" hidden="1" xr:uid="{00000000-0005-0000-0000-000012030000}"/>
    <cellStyle name="Followed Hyperlink 20" xfId="18071" hidden="1" xr:uid="{00000000-0005-0000-0000-000013030000}"/>
    <cellStyle name="Followed Hyperlink 20" xfId="23030" hidden="1" xr:uid="{00000000-0005-0000-0000-000014030000}"/>
    <cellStyle name="Followed Hyperlink 20" xfId="23176" hidden="1" xr:uid="{00000000-0005-0000-0000-000015030000}"/>
    <cellStyle name="Followed Hyperlink 20" xfId="15845" hidden="1" xr:uid="{00000000-0005-0000-0000-000026030000}"/>
    <cellStyle name="Followed Hyperlink 20" xfId="16644" hidden="1" xr:uid="{00000000-0005-0000-0000-000016030000}"/>
    <cellStyle name="Followed Hyperlink 20" xfId="42504" hidden="1" xr:uid="{00000000-0005-0000-0000-00001A030000}"/>
    <cellStyle name="Followed Hyperlink 20" xfId="42538" hidden="1" xr:uid="{00000000-0005-0000-0000-00001B030000}"/>
    <cellStyle name="Followed Hyperlink 20" xfId="41702" hidden="1" xr:uid="{00000000-0005-0000-0000-00001C030000}"/>
    <cellStyle name="Followed Hyperlink 20" xfId="42769" hidden="1" xr:uid="{00000000-0005-0000-0000-00001D030000}"/>
    <cellStyle name="Followed Hyperlink 20" xfId="42720" hidden="1" xr:uid="{00000000-0005-0000-0000-00001E030000}"/>
    <cellStyle name="Followed Hyperlink 20" xfId="39285" hidden="1" xr:uid="{00000000-0005-0000-0000-00001D030000}"/>
    <cellStyle name="Followed Hyperlink 20" xfId="39236" hidden="1" xr:uid="{00000000-0005-0000-0000-00001E030000}"/>
    <cellStyle name="Followed Hyperlink 20" xfId="38716" hidden="1" xr:uid="{00000000-0005-0000-0000-000020030000}"/>
    <cellStyle name="Followed Hyperlink 20" xfId="39497" hidden="1" xr:uid="{00000000-0005-0000-0000-000021030000}"/>
    <cellStyle name="Followed Hyperlink 20" xfId="39448" hidden="1" xr:uid="{00000000-0005-0000-0000-000022030000}"/>
    <cellStyle name="Followed Hyperlink 20" xfId="39482" hidden="1" xr:uid="{00000000-0005-0000-0000-000023030000}"/>
    <cellStyle name="Followed Hyperlink 20" xfId="38695" hidden="1" xr:uid="{00000000-0005-0000-0000-000024030000}"/>
    <cellStyle name="Followed Hyperlink 20" xfId="39708" hidden="1" xr:uid="{00000000-0005-0000-0000-000025030000}"/>
    <cellStyle name="Followed Hyperlink 20" xfId="39659" hidden="1" xr:uid="{00000000-0005-0000-0000-000026030000}"/>
    <cellStyle name="Followed Hyperlink 20" xfId="39693" hidden="1" xr:uid="{00000000-0005-0000-0000-000027030000}"/>
    <cellStyle name="Followed Hyperlink 20" xfId="39914" hidden="1" xr:uid="{00000000-0005-0000-0000-000029030000}"/>
    <cellStyle name="Followed Hyperlink 20" xfId="39865" hidden="1" xr:uid="{00000000-0005-0000-0000-00002A030000}"/>
    <cellStyle name="Followed Hyperlink 20" xfId="39899" hidden="1" xr:uid="{00000000-0005-0000-0000-00002B030000}"/>
    <cellStyle name="Followed Hyperlink 20" xfId="40062" hidden="1" xr:uid="{00000000-0005-0000-0000-000012030000}"/>
    <cellStyle name="Followed Hyperlink 20" xfId="35402" hidden="1" xr:uid="{00000000-0005-0000-0000-000013030000}"/>
    <cellStyle name="Followed Hyperlink 20" xfId="33756" hidden="1" xr:uid="{00000000-0005-0000-0000-000013030000}"/>
    <cellStyle name="Followed Hyperlink 20" xfId="38702" hidden="1" xr:uid="{00000000-0005-0000-0000-000014030000}"/>
    <cellStyle name="Followed Hyperlink 20" xfId="38848" hidden="1" xr:uid="{00000000-0005-0000-0000-000015030000}"/>
    <cellStyle name="Followed Hyperlink 20" xfId="38799" hidden="1" xr:uid="{00000000-0005-0000-0000-000016030000}"/>
    <cellStyle name="Followed Hyperlink 20" xfId="38833" hidden="1" xr:uid="{00000000-0005-0000-0000-000017030000}"/>
    <cellStyle name="Followed Hyperlink 20" xfId="38947" hidden="1" xr:uid="{00000000-0005-0000-0000-000028030000}"/>
    <cellStyle name="Followed Hyperlink 20" xfId="22207" hidden="1" xr:uid="{00000000-0005-0000-0000-000022030000}"/>
    <cellStyle name="Followed Hyperlink 20" xfId="2499" hidden="1" xr:uid="{00000000-0005-0000-0000-00001C030000}"/>
    <cellStyle name="Followed Hyperlink 20" xfId="16865" hidden="1" xr:uid="{00000000-0005-0000-0000-00001A030000}"/>
    <cellStyle name="Followed Hyperlink 20" xfId="14580" hidden="1" xr:uid="{00000000-0005-0000-0000-000012030000}"/>
    <cellStyle name="Followed Hyperlink 20" xfId="1810" hidden="1" xr:uid="{00000000-0005-0000-0000-000026030000}"/>
    <cellStyle name="Followed Hyperlink 20" xfId="11282" hidden="1" xr:uid="{00000000-0005-0000-0000-000010030000}"/>
    <cellStyle name="Followed Hyperlink 20" xfId="37126" hidden="1" xr:uid="{00000000-0005-0000-0000-000024030000}"/>
    <cellStyle name="Followed Hyperlink 20" xfId="36109" hidden="1" xr:uid="{00000000-0005-0000-0000-00001D030000}"/>
    <cellStyle name="Followed Hyperlink 20" xfId="8020" hidden="1" xr:uid="{00000000-0005-0000-0000-000018030000}"/>
    <cellStyle name="Followed Hyperlink 20" xfId="24916" hidden="1" xr:uid="{00000000-0005-0000-0000-000019030000}"/>
    <cellStyle name="Followed Hyperlink 20" xfId="24867" hidden="1" xr:uid="{00000000-0005-0000-0000-00001A030000}"/>
    <cellStyle name="Followed Hyperlink 20" xfId="25132" hidden="1" xr:uid="{00000000-0005-0000-0000-00001D030000}"/>
    <cellStyle name="Followed Hyperlink 20" xfId="25083" hidden="1" xr:uid="{00000000-0005-0000-0000-00001E030000}"/>
    <cellStyle name="Followed Hyperlink 20" xfId="25117" hidden="1" xr:uid="{00000000-0005-0000-0000-00001F030000}"/>
    <cellStyle name="Followed Hyperlink 20" xfId="24563" hidden="1" xr:uid="{00000000-0005-0000-0000-000020030000}"/>
    <cellStyle name="Followed Hyperlink 20" xfId="25344" hidden="1" xr:uid="{00000000-0005-0000-0000-000021030000}"/>
    <cellStyle name="Followed Hyperlink 20" xfId="25295" hidden="1" xr:uid="{00000000-0005-0000-0000-000022030000}"/>
    <cellStyle name="Followed Hyperlink 20" xfId="25329" hidden="1" xr:uid="{00000000-0005-0000-0000-000023030000}"/>
    <cellStyle name="Followed Hyperlink 20" xfId="24542" hidden="1" xr:uid="{00000000-0005-0000-0000-000024030000}"/>
    <cellStyle name="Followed Hyperlink 20" xfId="25555" hidden="1" xr:uid="{00000000-0005-0000-0000-000025030000}"/>
    <cellStyle name="Followed Hyperlink 20" xfId="25506" hidden="1" xr:uid="{00000000-0005-0000-0000-000026030000}"/>
    <cellStyle name="Followed Hyperlink 20" xfId="25540" hidden="1" xr:uid="{00000000-0005-0000-0000-000027030000}"/>
    <cellStyle name="Followed Hyperlink 20" xfId="24794" hidden="1" xr:uid="{00000000-0005-0000-0000-000028030000}"/>
    <cellStyle name="Followed Hyperlink 20" xfId="25761" hidden="1" xr:uid="{00000000-0005-0000-0000-000029030000}"/>
    <cellStyle name="Followed Hyperlink 20" xfId="25746" hidden="1" xr:uid="{00000000-0005-0000-0000-00002B030000}"/>
    <cellStyle name="Followed Hyperlink 20" xfId="26346" hidden="1" xr:uid="{00000000-0005-0000-0000-000010030000}"/>
    <cellStyle name="Followed Hyperlink 20" xfId="26502" hidden="1" xr:uid="{00000000-0005-0000-0000-000011030000}"/>
    <cellStyle name="Followed Hyperlink 20" xfId="26453" hidden="1" xr:uid="{00000000-0005-0000-0000-000012030000}"/>
    <cellStyle name="Followed Hyperlink 20" xfId="26487" hidden="1" xr:uid="{00000000-0005-0000-0000-000013030000}"/>
    <cellStyle name="Followed Hyperlink 20" xfId="26669" hidden="1" xr:uid="{00000000-0005-0000-0000-000014030000}"/>
    <cellStyle name="Followed Hyperlink 20" xfId="26766" hidden="1" xr:uid="{00000000-0005-0000-0000-000016030000}"/>
    <cellStyle name="Followed Hyperlink 20" xfId="26414" hidden="1" xr:uid="{00000000-0005-0000-0000-000018030000}"/>
    <cellStyle name="Followed Hyperlink 20" xfId="27036" hidden="1" xr:uid="{00000000-0005-0000-0000-000019030000}"/>
    <cellStyle name="Followed Hyperlink 20" xfId="26987" hidden="1" xr:uid="{00000000-0005-0000-0000-00001A030000}"/>
    <cellStyle name="Followed Hyperlink 20" xfId="27021" hidden="1" xr:uid="{00000000-0005-0000-0000-00001B030000}"/>
    <cellStyle name="Followed Hyperlink 20" xfId="26173" hidden="1" xr:uid="{00000000-0005-0000-0000-00001C030000}"/>
    <cellStyle name="Followed Hyperlink 20" xfId="27252" hidden="1" xr:uid="{00000000-0005-0000-0000-00001D030000}"/>
    <cellStyle name="Followed Hyperlink 20" xfId="27203" hidden="1" xr:uid="{00000000-0005-0000-0000-00001E030000}"/>
    <cellStyle name="Followed Hyperlink 20" xfId="27237" hidden="1" xr:uid="{00000000-0005-0000-0000-00001F030000}"/>
    <cellStyle name="Followed Hyperlink 20" xfId="27464" hidden="1" xr:uid="{00000000-0005-0000-0000-000021030000}"/>
    <cellStyle name="Followed Hyperlink 20" xfId="27415" hidden="1" xr:uid="{00000000-0005-0000-0000-000022030000}"/>
    <cellStyle name="Followed Hyperlink 20" xfId="27449" hidden="1" xr:uid="{00000000-0005-0000-0000-000023030000}"/>
    <cellStyle name="Followed Hyperlink 20" xfId="27675" hidden="1" xr:uid="{00000000-0005-0000-0000-000025030000}"/>
    <cellStyle name="Followed Hyperlink 20" xfId="27626" hidden="1" xr:uid="{00000000-0005-0000-0000-000026030000}"/>
    <cellStyle name="Followed Hyperlink 20" xfId="26914" hidden="1" xr:uid="{00000000-0005-0000-0000-000028030000}"/>
    <cellStyle name="Followed Hyperlink 20" xfId="27881" hidden="1" xr:uid="{00000000-0005-0000-0000-000029030000}"/>
    <cellStyle name="Followed Hyperlink 20" xfId="27832" hidden="1" xr:uid="{00000000-0005-0000-0000-00002A030000}"/>
    <cellStyle name="Followed Hyperlink 20" xfId="27866" hidden="1" xr:uid="{00000000-0005-0000-0000-00002B030000}"/>
    <cellStyle name="Followed Hyperlink 20" xfId="28569" hidden="1" xr:uid="{00000000-0005-0000-0000-000010030000}"/>
    <cellStyle name="Followed Hyperlink 20" xfId="28724" hidden="1" xr:uid="{00000000-0005-0000-0000-000011030000}"/>
    <cellStyle name="Followed Hyperlink 20" xfId="28675" hidden="1" xr:uid="{00000000-0005-0000-0000-000012030000}"/>
    <cellStyle name="Followed Hyperlink 20" xfId="35097" hidden="1" xr:uid="{00000000-0005-0000-0000-000029030000}"/>
    <cellStyle name="Followed Hyperlink 20" xfId="20811" hidden="1" xr:uid="{00000000-0005-0000-0000-000026030000}"/>
    <cellStyle name="Followed Hyperlink 20" xfId="4489" hidden="1" xr:uid="{00000000-0005-0000-0000-000011030000}"/>
    <cellStyle name="Followed Hyperlink 20" xfId="4514" hidden="1" xr:uid="{00000000-0005-0000-0000-000012030000}"/>
    <cellStyle name="Followed Hyperlink 20" xfId="2804" hidden="1" xr:uid="{00000000-0005-0000-0000-000013030000}"/>
    <cellStyle name="Followed Hyperlink 20" xfId="4833" hidden="1" xr:uid="{00000000-0005-0000-0000-000014030000}"/>
    <cellStyle name="Followed Hyperlink 20" xfId="4979" hidden="1" xr:uid="{00000000-0005-0000-0000-000015030000}"/>
    <cellStyle name="Followed Hyperlink 20" xfId="30251" hidden="1" xr:uid="{00000000-0005-0000-0000-000012030000}"/>
    <cellStyle name="Followed Hyperlink 20" xfId="28542" hidden="1" xr:uid="{00000000-0005-0000-0000-000013030000}"/>
    <cellStyle name="Followed Hyperlink 20" xfId="30562" hidden="1" xr:uid="{00000000-0005-0000-0000-000014030000}"/>
    <cellStyle name="Followed Hyperlink 20" xfId="30708" hidden="1" xr:uid="{00000000-0005-0000-0000-000015030000}"/>
    <cellStyle name="Followed Hyperlink 20" xfId="30659" hidden="1" xr:uid="{00000000-0005-0000-0000-000016030000}"/>
    <cellStyle name="Followed Hyperlink 20" xfId="30693" hidden="1" xr:uid="{00000000-0005-0000-0000-000017030000}"/>
    <cellStyle name="Followed Hyperlink 20" xfId="25940" hidden="1" xr:uid="{00000000-0005-0000-0000-000018030000}"/>
    <cellStyle name="Followed Hyperlink 20" xfId="30929" hidden="1" xr:uid="{00000000-0005-0000-0000-000019030000}"/>
    <cellStyle name="Followed Hyperlink 20" xfId="30880" hidden="1" xr:uid="{00000000-0005-0000-0000-00001A030000}"/>
    <cellStyle name="Followed Hyperlink 20" xfId="30914" hidden="1" xr:uid="{00000000-0005-0000-0000-00001B030000}"/>
    <cellStyle name="Followed Hyperlink 20" xfId="25943" hidden="1" xr:uid="{00000000-0005-0000-0000-00001C030000}"/>
    <cellStyle name="Followed Hyperlink 20" xfId="31145" hidden="1" xr:uid="{00000000-0005-0000-0000-00001D030000}"/>
    <cellStyle name="Followed Hyperlink 20" xfId="31096" hidden="1" xr:uid="{00000000-0005-0000-0000-00001E030000}"/>
    <cellStyle name="Followed Hyperlink 20" xfId="30576" hidden="1" xr:uid="{00000000-0005-0000-0000-000020030000}"/>
    <cellStyle name="Followed Hyperlink 20" xfId="31357" hidden="1" xr:uid="{00000000-0005-0000-0000-000021030000}"/>
    <cellStyle name="Followed Hyperlink 20" xfId="30555" hidden="1" xr:uid="{00000000-0005-0000-0000-000024030000}"/>
    <cellStyle name="Followed Hyperlink 20" xfId="31568" hidden="1" xr:uid="{00000000-0005-0000-0000-000025030000}"/>
    <cellStyle name="Followed Hyperlink 20" xfId="686" hidden="1" xr:uid="{00000000-0005-0000-0000-000011030000}"/>
    <cellStyle name="Followed Hyperlink 20" xfId="530" hidden="1" xr:uid="{00000000-0005-0000-0000-000010030000}"/>
    <cellStyle name="Followed Hyperlink 20" xfId="637" hidden="1" xr:uid="{00000000-0005-0000-0000-000012030000}"/>
    <cellStyle name="Followed Hyperlink 20" xfId="3154" hidden="1" xr:uid="{00000000-0005-0000-0000-000014030000}"/>
    <cellStyle name="Followed Hyperlink 20" xfId="3399" hidden="1" xr:uid="{00000000-0005-0000-0000-000028030000}"/>
    <cellStyle name="Followed Hyperlink 20" xfId="4565" hidden="1" xr:uid="{00000000-0005-0000-0000-000010030000}"/>
    <cellStyle name="Followed Hyperlink 20" xfId="3506" hidden="1" xr:uid="{00000000-0005-0000-0000-00001B030000}"/>
    <cellStyle name="Followed Hyperlink 20" xfId="9199" hidden="1" xr:uid="{00000000-0005-0000-0000-000025030000}"/>
    <cellStyle name="Followed Hyperlink 20" xfId="8339" hidden="1" xr:uid="{00000000-0005-0000-0000-000015030000}"/>
    <cellStyle name="Followed Hyperlink 20" xfId="999" hidden="1" xr:uid="{00000000-0005-0000-0000-000015030000}"/>
    <cellStyle name="Followed Hyperlink 20" xfId="950" hidden="1" xr:uid="{00000000-0005-0000-0000-000016030000}"/>
    <cellStyle name="Followed Hyperlink 20" xfId="984" hidden="1" xr:uid="{00000000-0005-0000-0000-000017030000}"/>
    <cellStyle name="Followed Hyperlink 20" xfId="671" hidden="1" xr:uid="{00000000-0005-0000-0000-000013030000}"/>
    <cellStyle name="Followed Hyperlink 20" xfId="853" hidden="1" xr:uid="{00000000-0005-0000-0000-000014030000}"/>
    <cellStyle name="Followed Hyperlink 20" xfId="1387" hidden="1" xr:uid="{00000000-0005-0000-0000-00001E030000}"/>
    <cellStyle name="Followed Hyperlink 20" xfId="1436" hidden="1" xr:uid="{00000000-0005-0000-0000-00001D030000}"/>
    <cellStyle name="Followed Hyperlink 20" xfId="867" hidden="1" xr:uid="{00000000-0005-0000-0000-000020030000}"/>
    <cellStyle name="Followed Hyperlink 20" xfId="31342" hidden="1" xr:uid="{00000000-0005-0000-0000-000023030000}"/>
    <cellStyle name="Followed Hyperlink 20" xfId="3737" hidden="1" xr:uid="{00000000-0005-0000-0000-00001D030000}"/>
    <cellStyle name="Followed Hyperlink 20" xfId="3688" hidden="1" xr:uid="{00000000-0005-0000-0000-00001E030000}"/>
    <cellStyle name="Followed Hyperlink 20" xfId="31759" hidden="1" xr:uid="{00000000-0005-0000-0000-00002B030000}"/>
    <cellStyle name="Followed Hyperlink 20" xfId="24021" hidden="1" xr:uid="{00000000-0005-0000-0000-000027030000}"/>
    <cellStyle name="Followed Hyperlink 20" xfId="1421" hidden="1" xr:uid="{00000000-0005-0000-0000-00001F030000}"/>
    <cellStyle name="Followed Hyperlink 20" xfId="2458" hidden="1" xr:uid="{00000000-0005-0000-0000-000013030000}"/>
    <cellStyle name="Followed Hyperlink 20" xfId="17342" hidden="1" xr:uid="{00000000-0005-0000-0000-000021030000}"/>
    <cellStyle name="Followed Hyperlink 20" xfId="17293" hidden="1" xr:uid="{00000000-0005-0000-0000-000022030000}"/>
    <cellStyle name="Followed Hyperlink 20" xfId="16540" hidden="1" xr:uid="{00000000-0005-0000-0000-000024030000}"/>
    <cellStyle name="Followed Hyperlink 20" xfId="17553" hidden="1" xr:uid="{00000000-0005-0000-0000-000025030000}"/>
    <cellStyle name="Followed Hyperlink 20" xfId="17504" hidden="1" xr:uid="{00000000-0005-0000-0000-000026030000}"/>
    <cellStyle name="Followed Hyperlink 20" xfId="17538" hidden="1" xr:uid="{00000000-0005-0000-0000-000027030000}"/>
    <cellStyle name="Followed Hyperlink 20" xfId="16792" hidden="1" xr:uid="{00000000-0005-0000-0000-000028030000}"/>
    <cellStyle name="Followed Hyperlink 20" xfId="17759" hidden="1" xr:uid="{00000000-0005-0000-0000-000029030000}"/>
    <cellStyle name="Followed Hyperlink 20" xfId="17744" hidden="1" xr:uid="{00000000-0005-0000-0000-00002B030000}"/>
    <cellStyle name="Followed Hyperlink 20" xfId="16441" hidden="1" xr:uid="{00000000-0005-0000-0000-000010030000}"/>
    <cellStyle name="Followed Hyperlink 20" xfId="17877" hidden="1" xr:uid="{00000000-0005-0000-0000-000011030000}"/>
    <cellStyle name="Followed Hyperlink 20" xfId="17904" hidden="1" xr:uid="{00000000-0005-0000-0000-000012030000}"/>
    <cellStyle name="Followed Hyperlink 20" xfId="13111" hidden="1" xr:uid="{00000000-0005-0000-0000-000013030000}"/>
    <cellStyle name="Followed Hyperlink 20" xfId="18359" hidden="1" xr:uid="{00000000-0005-0000-0000-000015030000}"/>
    <cellStyle name="Followed Hyperlink 20" xfId="18310" hidden="1" xr:uid="{00000000-0005-0000-0000-000016030000}"/>
    <cellStyle name="Followed Hyperlink 20" xfId="18344" hidden="1" xr:uid="{00000000-0005-0000-0000-000017030000}"/>
    <cellStyle name="Followed Hyperlink 20" xfId="16358" hidden="1" xr:uid="{00000000-0005-0000-0000-000018030000}"/>
    <cellStyle name="Followed Hyperlink 20" xfId="18580" hidden="1" xr:uid="{00000000-0005-0000-0000-000019030000}"/>
    <cellStyle name="Followed Hyperlink 20" xfId="18531" hidden="1" xr:uid="{00000000-0005-0000-0000-00001A030000}"/>
    <cellStyle name="Followed Hyperlink 20" xfId="18565" hidden="1" xr:uid="{00000000-0005-0000-0000-00001B030000}"/>
    <cellStyle name="Followed Hyperlink 20" xfId="14770" hidden="1" xr:uid="{00000000-0005-0000-0000-00001C030000}"/>
    <cellStyle name="Followed Hyperlink 20" xfId="18796" hidden="1" xr:uid="{00000000-0005-0000-0000-00001D030000}"/>
    <cellStyle name="Followed Hyperlink 20" xfId="18747" hidden="1" xr:uid="{00000000-0005-0000-0000-00001E030000}"/>
    <cellStyle name="Followed Hyperlink 20" xfId="14881" hidden="1" xr:uid="{00000000-0005-0000-0000-000024030000}"/>
    <cellStyle name="Followed Hyperlink 20" xfId="4847" hidden="1" xr:uid="{00000000-0005-0000-0000-000020030000}"/>
    <cellStyle name="Followed Hyperlink 20" xfId="5628" hidden="1" xr:uid="{00000000-0005-0000-0000-000021030000}"/>
    <cellStyle name="Followed Hyperlink 20" xfId="5579" hidden="1" xr:uid="{00000000-0005-0000-0000-000022030000}"/>
    <cellStyle name="Followed Hyperlink 20" xfId="24227" hidden="1" xr:uid="{00000000-0005-0000-0000-00002B030000}"/>
    <cellStyle name="Followed Hyperlink 20" xfId="24432" hidden="1" xr:uid="{00000000-0005-0000-0000-000010030000}"/>
    <cellStyle name="Followed Hyperlink 20" xfId="24390" hidden="1" xr:uid="{00000000-0005-0000-0000-000012030000}"/>
    <cellStyle name="Followed Hyperlink 20" xfId="19730" hidden="1" xr:uid="{00000000-0005-0000-0000-000013030000}"/>
    <cellStyle name="Followed Hyperlink 20" xfId="24549" hidden="1" xr:uid="{00000000-0005-0000-0000-000014030000}"/>
    <cellStyle name="Followed Hyperlink 20" xfId="24695" hidden="1" xr:uid="{00000000-0005-0000-0000-000015030000}"/>
    <cellStyle name="Followed Hyperlink 20" xfId="24646" hidden="1" xr:uid="{00000000-0005-0000-0000-000016030000}"/>
    <cellStyle name="Followed Hyperlink 20" xfId="24680" hidden="1" xr:uid="{00000000-0005-0000-0000-000017030000}"/>
    <cellStyle name="Followed Hyperlink 20" xfId="31519" hidden="1" xr:uid="{00000000-0005-0000-0000-000026030000}"/>
    <cellStyle name="Followed Hyperlink 20" xfId="31553" hidden="1" xr:uid="{00000000-0005-0000-0000-000027030000}"/>
    <cellStyle name="Followed Hyperlink 20" xfId="31774" hidden="1" xr:uid="{00000000-0005-0000-0000-000029030000}"/>
    <cellStyle name="Followed Hyperlink 20" xfId="31725" hidden="1" xr:uid="{00000000-0005-0000-0000-00002A030000}"/>
    <cellStyle name="Followed Hyperlink 20" xfId="31970" hidden="1" xr:uid="{00000000-0005-0000-0000-000010030000}"/>
    <cellStyle name="Followed Hyperlink 20" xfId="31897" hidden="1" xr:uid="{00000000-0005-0000-0000-000011030000}"/>
    <cellStyle name="Followed Hyperlink 20" xfId="31922" hidden="1" xr:uid="{00000000-0005-0000-0000-000012030000}"/>
    <cellStyle name="Followed Hyperlink 20" xfId="9405" hidden="1" xr:uid="{00000000-0005-0000-0000-000029030000}"/>
    <cellStyle name="Followed Hyperlink 20" xfId="9356" hidden="1" xr:uid="{00000000-0005-0000-0000-00002A030000}"/>
    <cellStyle name="Followed Hyperlink 20" xfId="9604" hidden="1" xr:uid="{00000000-0005-0000-0000-000010030000}"/>
    <cellStyle name="Followed Hyperlink 20" xfId="9553" hidden="1" xr:uid="{00000000-0005-0000-0000-000012030000}"/>
    <cellStyle name="Followed Hyperlink 20" xfId="4700" hidden="1" xr:uid="{00000000-0005-0000-0000-000013030000}"/>
    <cellStyle name="Followed Hyperlink 20" xfId="9871" hidden="1" xr:uid="{00000000-0005-0000-0000-000014030000}"/>
    <cellStyle name="Followed Hyperlink 20" xfId="3285" hidden="1" xr:uid="{00000000-0005-0000-0000-000017030000}"/>
    <cellStyle name="Followed Hyperlink 20" xfId="2899" hidden="1" xr:uid="{00000000-0005-0000-0000-000018030000}"/>
    <cellStyle name="Followed Hyperlink 20" xfId="3521" hidden="1" xr:uid="{00000000-0005-0000-0000-000019030000}"/>
    <cellStyle name="Followed Hyperlink 20" xfId="3472" hidden="1" xr:uid="{00000000-0005-0000-0000-00001A030000}"/>
    <cellStyle name="Followed Hyperlink 20" xfId="2658" hidden="1" xr:uid="{00000000-0005-0000-0000-00001C030000}"/>
    <cellStyle name="Followed Hyperlink 20" xfId="3722" hidden="1" xr:uid="{00000000-0005-0000-0000-00001F030000}"/>
    <cellStyle name="Followed Hyperlink 20" xfId="3168" hidden="1" xr:uid="{00000000-0005-0000-0000-000020030000}"/>
    <cellStyle name="Followed Hyperlink 20" xfId="3900" hidden="1" xr:uid="{00000000-0005-0000-0000-000022030000}"/>
    <cellStyle name="Followed Hyperlink 20" xfId="3934" hidden="1" xr:uid="{00000000-0005-0000-0000-000023030000}"/>
    <cellStyle name="Followed Hyperlink 20" xfId="3147" hidden="1" xr:uid="{00000000-0005-0000-0000-000024030000}"/>
    <cellStyle name="Followed Hyperlink 20" xfId="4111" hidden="1" xr:uid="{00000000-0005-0000-0000-000026030000}"/>
    <cellStyle name="Followed Hyperlink 20" xfId="4145" hidden="1" xr:uid="{00000000-0005-0000-0000-000027030000}"/>
    <cellStyle name="Followed Hyperlink 20" xfId="4366" hidden="1" xr:uid="{00000000-0005-0000-0000-000029030000}"/>
    <cellStyle name="Followed Hyperlink 20" xfId="4317" hidden="1" xr:uid="{00000000-0005-0000-0000-00002A030000}"/>
    <cellStyle name="Followed Hyperlink 20" xfId="4351" hidden="1" xr:uid="{00000000-0005-0000-0000-00002B030000}"/>
    <cellStyle name="Followed Hyperlink 20" xfId="9390" hidden="1" xr:uid="{00000000-0005-0000-0000-00002B030000}"/>
    <cellStyle name="Followed Hyperlink 20" xfId="23127" hidden="1" xr:uid="{00000000-0005-0000-0000-000016030000}"/>
    <cellStyle name="Followed Hyperlink 20" xfId="23161" hidden="1" xr:uid="{00000000-0005-0000-0000-000017030000}"/>
    <cellStyle name="Followed Hyperlink 20" xfId="23397" hidden="1" xr:uid="{00000000-0005-0000-0000-000019030000}"/>
    <cellStyle name="Followed Hyperlink 20" xfId="23348" hidden="1" xr:uid="{00000000-0005-0000-0000-00001A030000}"/>
    <cellStyle name="Followed Hyperlink 20" xfId="23382" hidden="1" xr:uid="{00000000-0005-0000-0000-00001B030000}"/>
    <cellStyle name="Followed Hyperlink 20" xfId="11310" hidden="1" xr:uid="{00000000-0005-0000-0000-00001C030000}"/>
    <cellStyle name="Followed Hyperlink 20" xfId="23613" hidden="1" xr:uid="{00000000-0005-0000-0000-00001D030000}"/>
    <cellStyle name="Followed Hyperlink 20" xfId="23564" hidden="1" xr:uid="{00000000-0005-0000-0000-00001E030000}"/>
    <cellStyle name="Followed Hyperlink 20" xfId="23598" hidden="1" xr:uid="{00000000-0005-0000-0000-00001F030000}"/>
    <cellStyle name="Followed Hyperlink 20" xfId="23044" hidden="1" xr:uid="{00000000-0005-0000-0000-000020030000}"/>
    <cellStyle name="Followed Hyperlink 20" xfId="23825" hidden="1" xr:uid="{00000000-0005-0000-0000-000021030000}"/>
    <cellStyle name="Followed Hyperlink 20" xfId="23776" hidden="1" xr:uid="{00000000-0005-0000-0000-000022030000}"/>
    <cellStyle name="Followed Hyperlink 20" xfId="23810" hidden="1" xr:uid="{00000000-0005-0000-0000-000023030000}"/>
    <cellStyle name="Followed Hyperlink 20" xfId="24036" hidden="1" xr:uid="{00000000-0005-0000-0000-000025030000}"/>
    <cellStyle name="Followed Hyperlink 20" xfId="23987" hidden="1" xr:uid="{00000000-0005-0000-0000-000026030000}"/>
    <cellStyle name="Followed Hyperlink 20" xfId="23275" hidden="1" xr:uid="{00000000-0005-0000-0000-000028030000}"/>
    <cellStyle name="Followed Hyperlink 20" xfId="24242" hidden="1" xr:uid="{00000000-0005-0000-0000-000029030000}"/>
    <cellStyle name="Followed Hyperlink 20" xfId="24193" hidden="1" xr:uid="{00000000-0005-0000-0000-00002A030000}"/>
    <cellStyle name="Followed Hyperlink 20" xfId="6527" hidden="1" xr:uid="{00000000-0005-0000-0000-000020030000}"/>
    <cellStyle name="Followed Hyperlink 20" xfId="7081" hidden="1" xr:uid="{00000000-0005-0000-0000-00001F030000}"/>
    <cellStyle name="Followed Hyperlink 20" xfId="7259" hidden="1" xr:uid="{00000000-0005-0000-0000-000022030000}"/>
    <cellStyle name="Followed Hyperlink 20" xfId="9150" hidden="1" xr:uid="{00000000-0005-0000-0000-000026030000}"/>
    <cellStyle name="Followed Hyperlink 20" xfId="3949" hidden="1" xr:uid="{00000000-0005-0000-0000-000021030000}"/>
    <cellStyle name="Followed Hyperlink 20" xfId="4160" hidden="1" xr:uid="{00000000-0005-0000-0000-000025030000}"/>
    <cellStyle name="Followed Hyperlink 20" xfId="9528" hidden="1" xr:uid="{00000000-0005-0000-0000-000011030000}"/>
    <cellStyle name="Followed Hyperlink 20" xfId="31308" hidden="1" xr:uid="{00000000-0005-0000-0000-000022030000}"/>
    <cellStyle name="Followed Hyperlink 20" xfId="7308" hidden="1" xr:uid="{00000000-0005-0000-0000-000021030000}"/>
    <cellStyle name="Followed Hyperlink 20" xfId="7519" hidden="1" xr:uid="{00000000-0005-0000-0000-000025030000}"/>
    <cellStyle name="Followed Hyperlink 20" xfId="7470" hidden="1" xr:uid="{00000000-0005-0000-0000-000026030000}"/>
    <cellStyle name="Followed Hyperlink 20" xfId="7504" hidden="1" xr:uid="{00000000-0005-0000-0000-000027030000}"/>
    <cellStyle name="Followed Hyperlink 20" xfId="7293" hidden="1" xr:uid="{00000000-0005-0000-0000-000023030000}"/>
    <cellStyle name="Followed Hyperlink 20" xfId="8193" hidden="1" xr:uid="{00000000-0005-0000-0000-000014030000}"/>
    <cellStyle name="Followed Hyperlink 20" xfId="6506" hidden="1" xr:uid="{00000000-0005-0000-0000-000024030000}"/>
    <cellStyle name="Followed Hyperlink 20" xfId="7873" hidden="1" xr:uid="{00000000-0005-0000-0000-000012030000}"/>
    <cellStyle name="Followed Hyperlink 20" xfId="7848" hidden="1" xr:uid="{00000000-0005-0000-0000-000011030000}"/>
    <cellStyle name="Followed Hyperlink 21" xfId="42230" hidden="1" xr:uid="{00000000-0005-0000-0000-00003C030000}"/>
    <cellStyle name="Followed Hyperlink 21" xfId="44922" hidden="1" xr:uid="{00000000-0005-0000-0000-00003F030000}"/>
    <cellStyle name="Followed Hyperlink 21" xfId="44410" hidden="1" xr:uid="{00000000-0005-0000-0000-000040030000}"/>
    <cellStyle name="Followed Hyperlink 21" xfId="45157" hidden="1" xr:uid="{00000000-0005-0000-0000-000041030000}"/>
    <cellStyle name="Followed Hyperlink 21" xfId="45196" hidden="1" xr:uid="{00000000-0005-0000-0000-000042030000}"/>
    <cellStyle name="Followed Hyperlink 21" xfId="45133" hidden="1" xr:uid="{00000000-0005-0000-0000-000043030000}"/>
    <cellStyle name="Followed Hyperlink 21" xfId="44141" hidden="1" xr:uid="{00000000-0005-0000-0000-000044030000}"/>
    <cellStyle name="Followed Hyperlink 21" xfId="45363" hidden="1" xr:uid="{00000000-0005-0000-0000-000045030000}"/>
    <cellStyle name="Followed Hyperlink 21" xfId="45402" hidden="1" xr:uid="{00000000-0005-0000-0000-000046030000}"/>
    <cellStyle name="Followed Hyperlink 21" xfId="44177" hidden="1" xr:uid="{00000000-0005-0000-0000-00003C030000}"/>
    <cellStyle name="Followed Hyperlink 21" xfId="44734" hidden="1" xr:uid="{00000000-0005-0000-0000-000039030000}"/>
    <cellStyle name="Followed Hyperlink 21" xfId="44773" hidden="1" xr:uid="{00000000-0005-0000-0000-00003A030000}"/>
    <cellStyle name="Followed Hyperlink 21" xfId="44710" hidden="1" xr:uid="{00000000-0005-0000-0000-00003B030000}"/>
    <cellStyle name="Followed Hyperlink 21" xfId="44946" hidden="1" xr:uid="{00000000-0005-0000-0000-00003D030000}"/>
    <cellStyle name="Followed Hyperlink 21" xfId="44557" hidden="1" xr:uid="{00000000-0005-0000-0000-000036030000}"/>
    <cellStyle name="Followed Hyperlink 21" xfId="44494" hidden="1" xr:uid="{00000000-0005-0000-0000-000037030000}"/>
    <cellStyle name="Followed Hyperlink 21" xfId="44518" hidden="1" xr:uid="{00000000-0005-0000-0000-000035030000}"/>
    <cellStyle name="Followed Hyperlink 21" xfId="44115" hidden="1" xr:uid="{00000000-0005-0000-0000-000034030000}"/>
    <cellStyle name="Followed Hyperlink 21" xfId="43876" hidden="1" xr:uid="{00000000-0005-0000-0000-000038030000}"/>
    <cellStyle name="Followed Hyperlink 21" xfId="42610" hidden="1" xr:uid="{00000000-0005-0000-0000-000036030000}"/>
    <cellStyle name="Followed Hyperlink 21" xfId="6172" hidden="1" xr:uid="{00000000-0005-0000-0000-00002F030000}"/>
    <cellStyle name="Followed Hyperlink 21" xfId="41245" hidden="1" xr:uid="{00000000-0005-0000-0000-000041030000}"/>
    <cellStyle name="Followed Hyperlink 21" xfId="36852" hidden="1" xr:uid="{00000000-0005-0000-0000-00002D030000}"/>
    <cellStyle name="Followed Hyperlink 21" xfId="36865" hidden="1" xr:uid="{00000000-0005-0000-0000-00002F030000}"/>
    <cellStyle name="Followed Hyperlink 21" xfId="37297" hidden="1" xr:uid="{00000000-0005-0000-0000-000031030000}"/>
    <cellStyle name="Followed Hyperlink 21" xfId="37336" hidden="1" xr:uid="{00000000-0005-0000-0000-000032030000}"/>
    <cellStyle name="Followed Hyperlink 21" xfId="37273" hidden="1" xr:uid="{00000000-0005-0000-0000-000033030000}"/>
    <cellStyle name="Followed Hyperlink 21" xfId="37115" hidden="1" xr:uid="{00000000-0005-0000-0000-000034030000}"/>
    <cellStyle name="Followed Hyperlink 21" xfId="37518" hidden="1" xr:uid="{00000000-0005-0000-0000-000035030000}"/>
    <cellStyle name="Followed Hyperlink 21" xfId="43038" hidden="1" xr:uid="{00000000-0005-0000-0000-00003E030000}"/>
    <cellStyle name="Followed Hyperlink 21" xfId="20455" hidden="1" xr:uid="{00000000-0005-0000-0000-000039030000}"/>
    <cellStyle name="Followed Hyperlink 21" xfId="44985" hidden="1" xr:uid="{00000000-0005-0000-0000-00003E030000}"/>
    <cellStyle name="Followed Hyperlink 21" xfId="6102" hidden="1" xr:uid="{00000000-0005-0000-0000-000046030000}"/>
    <cellStyle name="Followed Hyperlink 21" xfId="6039" hidden="1" xr:uid="{00000000-0005-0000-0000-000047030000}"/>
    <cellStyle name="Followed Hyperlink 21" xfId="4584" hidden="1" xr:uid="{00000000-0005-0000-0000-00002C030000}"/>
    <cellStyle name="Followed Hyperlink 21" xfId="6159" hidden="1" xr:uid="{00000000-0005-0000-0000-00002D030000}"/>
    <cellStyle name="Followed Hyperlink 21" xfId="6142" hidden="1" xr:uid="{00000000-0005-0000-0000-00002E030000}"/>
    <cellStyle name="Followed Hyperlink 21" xfId="6514" hidden="1" xr:uid="{00000000-0005-0000-0000-000030030000}"/>
    <cellStyle name="Followed Hyperlink 21" xfId="6677" hidden="1" xr:uid="{00000000-0005-0000-0000-000031030000}"/>
    <cellStyle name="Followed Hyperlink 21" xfId="41929" hidden="1" xr:uid="{00000000-0005-0000-0000-000038030000}"/>
    <cellStyle name="Followed Hyperlink 21" xfId="40229" hidden="1" xr:uid="{00000000-0005-0000-0000-000044030000}"/>
    <cellStyle name="Followed Hyperlink 21" xfId="20215" hidden="1" xr:uid="{00000000-0005-0000-0000-000037030000}"/>
    <cellStyle name="Followed Hyperlink 21" xfId="14757" hidden="1" xr:uid="{00000000-0005-0000-0000-000038030000}"/>
    <cellStyle name="Followed Hyperlink 21" xfId="20494" hidden="1" xr:uid="{00000000-0005-0000-0000-00003A030000}"/>
    <cellStyle name="Followed Hyperlink 21" xfId="20431" hidden="1" xr:uid="{00000000-0005-0000-0000-00003B030000}"/>
    <cellStyle name="Followed Hyperlink 21" xfId="19898" hidden="1" xr:uid="{00000000-0005-0000-0000-00003C030000}"/>
    <cellStyle name="Followed Hyperlink 21" xfId="20667" hidden="1" xr:uid="{00000000-0005-0000-0000-00003D030000}"/>
    <cellStyle name="Followed Hyperlink 21" xfId="42389" hidden="1" xr:uid="{00000000-0005-0000-0000-000032030000}"/>
    <cellStyle name="Followed Hyperlink 21" xfId="41010" hidden="1" xr:uid="{00000000-0005-0000-0000-00003F030000}"/>
    <cellStyle name="Followed Hyperlink 21" xfId="40498" hidden="1" xr:uid="{00000000-0005-0000-0000-000040030000}"/>
    <cellStyle name="Followed Hyperlink 21" xfId="41284" hidden="1" xr:uid="{00000000-0005-0000-0000-000042030000}"/>
    <cellStyle name="Followed Hyperlink 21" xfId="41221" hidden="1" xr:uid="{00000000-0005-0000-0000-000043030000}"/>
    <cellStyle name="Followed Hyperlink 21" xfId="41034" hidden="1" xr:uid="{00000000-0005-0000-0000-00003D030000}"/>
    <cellStyle name="Followed Hyperlink 21" xfId="41073" hidden="1" xr:uid="{00000000-0005-0000-0000-00003E030000}"/>
    <cellStyle name="Followed Hyperlink 21" xfId="40798" hidden="1" xr:uid="{00000000-0005-0000-0000-00003B030000}"/>
    <cellStyle name="Followed Hyperlink 21" xfId="42187" hidden="1" xr:uid="{00000000-0005-0000-0000-000030030000}"/>
    <cellStyle name="Followed Hyperlink 21" xfId="41864" hidden="1" xr:uid="{00000000-0005-0000-0000-00002C030000}"/>
    <cellStyle name="Followed Hyperlink 21" xfId="42037" hidden="1" xr:uid="{00000000-0005-0000-0000-00002D030000}"/>
    <cellStyle name="Followed Hyperlink 21" xfId="42076" hidden="1" xr:uid="{00000000-0005-0000-0000-00002E030000}"/>
    <cellStyle name="Followed Hyperlink 21" xfId="42013" hidden="1" xr:uid="{00000000-0005-0000-0000-00002F030000}"/>
    <cellStyle name="Followed Hyperlink 21" xfId="42350" hidden="1" xr:uid="{00000000-0005-0000-0000-000031030000}"/>
    <cellStyle name="Followed Hyperlink 21" xfId="41490" hidden="1" xr:uid="{00000000-0005-0000-0000-000046030000}"/>
    <cellStyle name="Followed Hyperlink 21" xfId="41427" hidden="1" xr:uid="{00000000-0005-0000-0000-000047030000}"/>
    <cellStyle name="Followed Hyperlink 21" xfId="41451" hidden="1" xr:uid="{00000000-0005-0000-0000-000045030000}"/>
    <cellStyle name="Followed Hyperlink 21" xfId="43455" hidden="1" xr:uid="{00000000-0005-0000-0000-000046030000}"/>
    <cellStyle name="Followed Hyperlink 21" xfId="40265" hidden="1" xr:uid="{00000000-0005-0000-0000-00003C030000}"/>
    <cellStyle name="Followed Hyperlink 21" xfId="43830" hidden="1" xr:uid="{00000000-0005-0000-0000-00002C030000}"/>
    <cellStyle name="Followed Hyperlink 21" xfId="37134" hidden="1" xr:uid="{00000000-0005-0000-0000-000030030000}"/>
    <cellStyle name="Followed Hyperlink 21" xfId="45339" hidden="1" xr:uid="{00000000-0005-0000-0000-000047030000}"/>
    <cellStyle name="Followed Hyperlink 21" xfId="21885" hidden="1" xr:uid="{00000000-0005-0000-0000-000036030000}"/>
    <cellStyle name="Followed Hyperlink 21" xfId="21822" hidden="1" xr:uid="{00000000-0005-0000-0000-000037030000}"/>
    <cellStyle name="Followed Hyperlink 21" xfId="22062" hidden="1" xr:uid="{00000000-0005-0000-0000-000039030000}"/>
    <cellStyle name="Followed Hyperlink 21" xfId="22101" hidden="1" xr:uid="{00000000-0005-0000-0000-00003A030000}"/>
    <cellStyle name="Followed Hyperlink 21" xfId="22038" hidden="1" xr:uid="{00000000-0005-0000-0000-00003B030000}"/>
    <cellStyle name="Followed Hyperlink 21" xfId="21505" hidden="1" xr:uid="{00000000-0005-0000-0000-00003C030000}"/>
    <cellStyle name="Followed Hyperlink 21" xfId="22274" hidden="1" xr:uid="{00000000-0005-0000-0000-00003D030000}"/>
    <cellStyle name="Followed Hyperlink 21" xfId="22313" hidden="1" xr:uid="{00000000-0005-0000-0000-00003E030000}"/>
    <cellStyle name="Followed Hyperlink 21" xfId="22250" hidden="1" xr:uid="{00000000-0005-0000-0000-00003F030000}"/>
    <cellStyle name="Followed Hyperlink 21" xfId="21738" hidden="1" xr:uid="{00000000-0005-0000-0000-000040030000}"/>
    <cellStyle name="Followed Hyperlink 21" xfId="22485" hidden="1" xr:uid="{00000000-0005-0000-0000-000041030000}"/>
    <cellStyle name="Followed Hyperlink 21" xfId="22524" hidden="1" xr:uid="{00000000-0005-0000-0000-000042030000}"/>
    <cellStyle name="Followed Hyperlink 21" xfId="22461" hidden="1" xr:uid="{00000000-0005-0000-0000-000043030000}"/>
    <cellStyle name="Followed Hyperlink 21" xfId="22730" hidden="1" xr:uid="{00000000-0005-0000-0000-000046030000}"/>
    <cellStyle name="Followed Hyperlink 21" xfId="22667" hidden="1" xr:uid="{00000000-0005-0000-0000-000047030000}"/>
    <cellStyle name="Followed Hyperlink 21" xfId="22787" hidden="1" xr:uid="{00000000-0005-0000-0000-00002D030000}"/>
    <cellStyle name="Followed Hyperlink 21" xfId="22770" hidden="1" xr:uid="{00000000-0005-0000-0000-00002E030000}"/>
    <cellStyle name="Followed Hyperlink 21" xfId="22800" hidden="1" xr:uid="{00000000-0005-0000-0000-00002F030000}"/>
    <cellStyle name="Followed Hyperlink 21" xfId="23031" hidden="1" xr:uid="{00000000-0005-0000-0000-000030030000}"/>
    <cellStyle name="Followed Hyperlink 21" xfId="23194" hidden="1" xr:uid="{00000000-0005-0000-0000-000031030000}"/>
    <cellStyle name="Followed Hyperlink 21" xfId="23233" hidden="1" xr:uid="{00000000-0005-0000-0000-000032030000}"/>
    <cellStyle name="Followed Hyperlink 21" xfId="23170" hidden="1" xr:uid="{00000000-0005-0000-0000-000033030000}"/>
    <cellStyle name="Followed Hyperlink 21" xfId="23012" hidden="1" xr:uid="{00000000-0005-0000-0000-000034030000}"/>
    <cellStyle name="Followed Hyperlink 21" xfId="23415" hidden="1" xr:uid="{00000000-0005-0000-0000-000035030000}"/>
    <cellStyle name="Followed Hyperlink 21" xfId="23454" hidden="1" xr:uid="{00000000-0005-0000-0000-000036030000}"/>
    <cellStyle name="Followed Hyperlink 21" xfId="23391" hidden="1" xr:uid="{00000000-0005-0000-0000-000037030000}"/>
    <cellStyle name="Followed Hyperlink 21" xfId="19745" hidden="1" xr:uid="{00000000-0005-0000-0000-000038030000}"/>
    <cellStyle name="Followed Hyperlink 21" xfId="23670" hidden="1" xr:uid="{00000000-0005-0000-0000-00003A030000}"/>
    <cellStyle name="Followed Hyperlink 21" xfId="23607" hidden="1" xr:uid="{00000000-0005-0000-0000-00003B030000}"/>
    <cellStyle name="Followed Hyperlink 21" xfId="23882" hidden="1" xr:uid="{00000000-0005-0000-0000-00003E030000}"/>
    <cellStyle name="Followed Hyperlink 21" xfId="23819" hidden="1" xr:uid="{00000000-0005-0000-0000-00003F030000}"/>
    <cellStyle name="Followed Hyperlink 21" xfId="23307" hidden="1" xr:uid="{00000000-0005-0000-0000-000040030000}"/>
    <cellStyle name="Followed Hyperlink 21" xfId="24054" hidden="1" xr:uid="{00000000-0005-0000-0000-000041030000}"/>
    <cellStyle name="Followed Hyperlink 21" xfId="24093" hidden="1" xr:uid="{00000000-0005-0000-0000-000042030000}"/>
    <cellStyle name="Followed Hyperlink 21" xfId="24030" hidden="1" xr:uid="{00000000-0005-0000-0000-000043030000}"/>
    <cellStyle name="Followed Hyperlink 21" xfId="23038" hidden="1" xr:uid="{00000000-0005-0000-0000-000044030000}"/>
    <cellStyle name="Followed Hyperlink 21" xfId="24260" hidden="1" xr:uid="{00000000-0005-0000-0000-000045030000}"/>
    <cellStyle name="Followed Hyperlink 21" xfId="24299" hidden="1" xr:uid="{00000000-0005-0000-0000-000046030000}"/>
    <cellStyle name="Followed Hyperlink 21" xfId="24236" hidden="1" xr:uid="{00000000-0005-0000-0000-000047030000}"/>
    <cellStyle name="Followed Hyperlink 21" xfId="22873" hidden="1" xr:uid="{00000000-0005-0000-0000-00002C030000}"/>
    <cellStyle name="Followed Hyperlink 21" xfId="24356" hidden="1" xr:uid="{00000000-0005-0000-0000-00002D030000}"/>
    <cellStyle name="Followed Hyperlink 21" xfId="24369" hidden="1" xr:uid="{00000000-0005-0000-0000-00002F030000}"/>
    <cellStyle name="Followed Hyperlink 21" xfId="24550" hidden="1" xr:uid="{00000000-0005-0000-0000-000030030000}"/>
    <cellStyle name="Followed Hyperlink 21" xfId="24713" hidden="1" xr:uid="{00000000-0005-0000-0000-000031030000}"/>
    <cellStyle name="Followed Hyperlink 21" xfId="24689" hidden="1" xr:uid="{00000000-0005-0000-0000-000033030000}"/>
    <cellStyle name="Followed Hyperlink 21" xfId="24531" hidden="1" xr:uid="{00000000-0005-0000-0000-000034030000}"/>
    <cellStyle name="Followed Hyperlink 21" xfId="24934" hidden="1" xr:uid="{00000000-0005-0000-0000-000035030000}"/>
    <cellStyle name="Followed Hyperlink 21" xfId="24973" hidden="1" xr:uid="{00000000-0005-0000-0000-000036030000}"/>
    <cellStyle name="Followed Hyperlink 21" xfId="24910" hidden="1" xr:uid="{00000000-0005-0000-0000-000037030000}"/>
    <cellStyle name="Followed Hyperlink 21" xfId="21354" hidden="1" xr:uid="{00000000-0005-0000-0000-000038030000}"/>
    <cellStyle name="Followed Hyperlink 21" xfId="25150" hidden="1" xr:uid="{00000000-0005-0000-0000-000039030000}"/>
    <cellStyle name="Followed Hyperlink 21" xfId="25189" hidden="1" xr:uid="{00000000-0005-0000-0000-00003A030000}"/>
    <cellStyle name="Followed Hyperlink 21" xfId="25126" hidden="1" xr:uid="{00000000-0005-0000-0000-00003B030000}"/>
    <cellStyle name="Followed Hyperlink 21" xfId="21664" hidden="1" xr:uid="{00000000-0005-0000-0000-000032030000}"/>
    <cellStyle name="Followed Hyperlink 21" xfId="43392" hidden="1" xr:uid="{00000000-0005-0000-0000-000047030000}"/>
    <cellStyle name="Followed Hyperlink 21" xfId="43984" hidden="1" xr:uid="{00000000-0005-0000-0000-00002D030000}"/>
    <cellStyle name="Followed Hyperlink 21" xfId="44023" hidden="1" xr:uid="{00000000-0005-0000-0000-00002E030000}"/>
    <cellStyle name="Followed Hyperlink 21" xfId="44134" hidden="1" xr:uid="{00000000-0005-0000-0000-000030030000}"/>
    <cellStyle name="Followed Hyperlink 21" xfId="44297" hidden="1" xr:uid="{00000000-0005-0000-0000-000031030000}"/>
    <cellStyle name="Followed Hyperlink 21" xfId="44336" hidden="1" xr:uid="{00000000-0005-0000-0000-000032030000}"/>
    <cellStyle name="Followed Hyperlink 21" xfId="24339" hidden="1" xr:uid="{00000000-0005-0000-0000-00002E030000}"/>
    <cellStyle name="Followed Hyperlink 21" xfId="22691" hidden="1" xr:uid="{00000000-0005-0000-0000-000045030000}"/>
    <cellStyle name="Followed Hyperlink 21" xfId="20643" hidden="1" xr:uid="{00000000-0005-0000-0000-00003F030000}"/>
    <cellStyle name="Followed Hyperlink 21" xfId="34462" hidden="1" xr:uid="{00000000-0005-0000-0000-00003B030000}"/>
    <cellStyle name="Followed Hyperlink 21" xfId="32615" hidden="1" xr:uid="{00000000-0005-0000-0000-000035030000}"/>
    <cellStyle name="Followed Hyperlink 21" xfId="30563" hidden="1" xr:uid="{00000000-0005-0000-0000-000030030000}"/>
    <cellStyle name="Followed Hyperlink 21" xfId="27938" hidden="1" xr:uid="{00000000-0005-0000-0000-000046030000}"/>
    <cellStyle name="Followed Hyperlink 21" xfId="25573" hidden="1" xr:uid="{00000000-0005-0000-0000-000041030000}"/>
    <cellStyle name="Followed Hyperlink 21" xfId="10074" hidden="1" xr:uid="{00000000-0005-0000-0000-000032030000}"/>
    <cellStyle name="Followed Hyperlink 21" xfId="21469" hidden="1" xr:uid="{00000000-0005-0000-0000-000044030000}"/>
    <cellStyle name="Followed Hyperlink 21" xfId="5110" hidden="1" xr:uid="{00000000-0005-0000-0000-000040030000}"/>
    <cellStyle name="Followed Hyperlink 21" xfId="1130" hidden="1" xr:uid="{00000000-0005-0000-0000-000040030000}"/>
    <cellStyle name="Followed Hyperlink 21" xfId="1877" hidden="1" xr:uid="{00000000-0005-0000-0000-000041030000}"/>
    <cellStyle name="Followed Hyperlink 21" xfId="1916" hidden="1" xr:uid="{00000000-0005-0000-0000-000042030000}"/>
    <cellStyle name="Followed Hyperlink 21" xfId="1853" hidden="1" xr:uid="{00000000-0005-0000-0000-000043030000}"/>
    <cellStyle name="Followed Hyperlink 21" xfId="861" hidden="1" xr:uid="{00000000-0005-0000-0000-000044030000}"/>
    <cellStyle name="Followed Hyperlink 21" xfId="2083" hidden="1" xr:uid="{00000000-0005-0000-0000-000045030000}"/>
    <cellStyle name="Followed Hyperlink 21" xfId="2122" hidden="1" xr:uid="{00000000-0005-0000-0000-000046030000}"/>
    <cellStyle name="Followed Hyperlink 21" xfId="43960" hidden="1" xr:uid="{00000000-0005-0000-0000-00002F030000}"/>
    <cellStyle name="Followed Hyperlink 21" xfId="23631" hidden="1" xr:uid="{00000000-0005-0000-0000-000039030000}"/>
    <cellStyle name="Followed Hyperlink 21" xfId="21462" hidden="1" xr:uid="{00000000-0005-0000-0000-000030030000}"/>
    <cellStyle name="Followed Hyperlink 21" xfId="19213" hidden="1" xr:uid="{00000000-0005-0000-0000-000043030000}"/>
    <cellStyle name="Followed Hyperlink 21" xfId="17187" hidden="1" xr:uid="{00000000-0005-0000-0000-00003A030000}"/>
    <cellStyle name="Followed Hyperlink 21" xfId="14870" hidden="1" xr:uid="{00000000-0005-0000-0000-000034030000}"/>
    <cellStyle name="Followed Hyperlink 21" xfId="12752" hidden="1" xr:uid="{00000000-0005-0000-0000-000047030000}"/>
    <cellStyle name="Followed Hyperlink 21" xfId="10723" hidden="1" xr:uid="{00000000-0005-0000-0000-00003E030000}"/>
    <cellStyle name="Followed Hyperlink 21" xfId="3967" hidden="1" xr:uid="{00000000-0005-0000-0000-00003D030000}"/>
    <cellStyle name="Followed Hyperlink 21" xfId="8237" hidden="1" xr:uid="{00000000-0005-0000-0000-00003C030000}"/>
    <cellStyle name="Followed Hyperlink 21" xfId="25362" hidden="1" xr:uid="{00000000-0005-0000-0000-00003D030000}"/>
    <cellStyle name="Followed Hyperlink 21" xfId="25401" hidden="1" xr:uid="{00000000-0005-0000-0000-00003E030000}"/>
    <cellStyle name="Followed Hyperlink 21" xfId="25338" hidden="1" xr:uid="{00000000-0005-0000-0000-00003F030000}"/>
    <cellStyle name="Followed Hyperlink 21" xfId="25549" hidden="1" xr:uid="{00000000-0005-0000-0000-000043030000}"/>
    <cellStyle name="Followed Hyperlink 21" xfId="24557" hidden="1" xr:uid="{00000000-0005-0000-0000-000044030000}"/>
    <cellStyle name="Followed Hyperlink 21" xfId="25818" hidden="1" xr:uid="{00000000-0005-0000-0000-000046030000}"/>
    <cellStyle name="Followed Hyperlink 21" xfId="25755" hidden="1" xr:uid="{00000000-0005-0000-0000-000047030000}"/>
    <cellStyle name="Followed Hyperlink 21" xfId="26347" hidden="1" xr:uid="{00000000-0005-0000-0000-00002C030000}"/>
    <cellStyle name="Followed Hyperlink 21" xfId="26520" hidden="1" xr:uid="{00000000-0005-0000-0000-00002D030000}"/>
    <cellStyle name="Followed Hyperlink 21" xfId="26559" hidden="1" xr:uid="{00000000-0005-0000-0000-00002E030000}"/>
    <cellStyle name="Followed Hyperlink 21" xfId="26496" hidden="1" xr:uid="{00000000-0005-0000-0000-00002F030000}"/>
    <cellStyle name="Followed Hyperlink 21" xfId="26670" hidden="1" xr:uid="{00000000-0005-0000-0000-000030030000}"/>
    <cellStyle name="Followed Hyperlink 21" xfId="26833" hidden="1" xr:uid="{00000000-0005-0000-0000-000031030000}"/>
    <cellStyle name="Followed Hyperlink 21" xfId="26872" hidden="1" xr:uid="{00000000-0005-0000-0000-000032030000}"/>
    <cellStyle name="Followed Hyperlink 21" xfId="26809" hidden="1" xr:uid="{00000000-0005-0000-0000-000033030000}"/>
    <cellStyle name="Followed Hyperlink 21" xfId="26651" hidden="1" xr:uid="{00000000-0005-0000-0000-000034030000}"/>
    <cellStyle name="Followed Hyperlink 21" xfId="27054" hidden="1" xr:uid="{00000000-0005-0000-0000-000035030000}"/>
    <cellStyle name="Followed Hyperlink 21" xfId="27093" hidden="1" xr:uid="{00000000-0005-0000-0000-000036030000}"/>
    <cellStyle name="Followed Hyperlink 21" xfId="27030" hidden="1" xr:uid="{00000000-0005-0000-0000-000037030000}"/>
    <cellStyle name="Followed Hyperlink 21" xfId="26412" hidden="1" xr:uid="{00000000-0005-0000-0000-000038030000}"/>
    <cellStyle name="Followed Hyperlink 21" xfId="27270" hidden="1" xr:uid="{00000000-0005-0000-0000-000039030000}"/>
    <cellStyle name="Followed Hyperlink 21" xfId="27309" hidden="1" xr:uid="{00000000-0005-0000-0000-00003A030000}"/>
    <cellStyle name="Followed Hyperlink 21" xfId="27246" hidden="1" xr:uid="{00000000-0005-0000-0000-00003B030000}"/>
    <cellStyle name="Followed Hyperlink 21" xfId="26713" hidden="1" xr:uid="{00000000-0005-0000-0000-00003C030000}"/>
    <cellStyle name="Followed Hyperlink 21" xfId="27482" hidden="1" xr:uid="{00000000-0005-0000-0000-00003D030000}"/>
    <cellStyle name="Followed Hyperlink 21" xfId="27521" hidden="1" xr:uid="{00000000-0005-0000-0000-00003E030000}"/>
    <cellStyle name="Followed Hyperlink 21" xfId="27458" hidden="1" xr:uid="{00000000-0005-0000-0000-00003F030000}"/>
    <cellStyle name="Followed Hyperlink 21" xfId="26946" hidden="1" xr:uid="{00000000-0005-0000-0000-000040030000}"/>
    <cellStyle name="Followed Hyperlink 21" xfId="27693" hidden="1" xr:uid="{00000000-0005-0000-0000-000041030000}"/>
    <cellStyle name="Followed Hyperlink 21" xfId="27732" hidden="1" xr:uid="{00000000-0005-0000-0000-000042030000}"/>
    <cellStyle name="Followed Hyperlink 21" xfId="27669" hidden="1" xr:uid="{00000000-0005-0000-0000-000043030000}"/>
    <cellStyle name="Followed Hyperlink 21" xfId="27899" hidden="1" xr:uid="{00000000-0005-0000-0000-000045030000}"/>
    <cellStyle name="Followed Hyperlink 21" xfId="27875" hidden="1" xr:uid="{00000000-0005-0000-0000-000047030000}"/>
    <cellStyle name="Followed Hyperlink 21" xfId="28570" hidden="1" xr:uid="{00000000-0005-0000-0000-00002C030000}"/>
    <cellStyle name="Followed Hyperlink 21" xfId="28781" hidden="1" xr:uid="{00000000-0005-0000-0000-00002E030000}"/>
    <cellStyle name="Followed Hyperlink 21" xfId="28892" hidden="1" xr:uid="{00000000-0005-0000-0000-000030030000}"/>
    <cellStyle name="Followed Hyperlink 21" xfId="29055" hidden="1" xr:uid="{00000000-0005-0000-0000-000031030000}"/>
    <cellStyle name="Followed Hyperlink 21" xfId="29094" hidden="1" xr:uid="{00000000-0005-0000-0000-000032030000}"/>
    <cellStyle name="Followed Hyperlink 21" xfId="29031" hidden="1" xr:uid="{00000000-0005-0000-0000-000033030000}"/>
    <cellStyle name="Followed Hyperlink 21" xfId="28873" hidden="1" xr:uid="{00000000-0005-0000-0000-000034030000}"/>
    <cellStyle name="Followed Hyperlink 21" xfId="29276" hidden="1" xr:uid="{00000000-0005-0000-0000-000035030000}"/>
    <cellStyle name="Followed Hyperlink 21" xfId="29315" hidden="1" xr:uid="{00000000-0005-0000-0000-000036030000}"/>
    <cellStyle name="Followed Hyperlink 21" xfId="29252" hidden="1" xr:uid="{00000000-0005-0000-0000-000037030000}"/>
    <cellStyle name="Followed Hyperlink 21" xfId="28634" hidden="1" xr:uid="{00000000-0005-0000-0000-000038030000}"/>
    <cellStyle name="Followed Hyperlink 21" xfId="29492" hidden="1" xr:uid="{00000000-0005-0000-0000-000039030000}"/>
    <cellStyle name="Followed Hyperlink 21" xfId="29531" hidden="1" xr:uid="{00000000-0005-0000-0000-00003A030000}"/>
    <cellStyle name="Followed Hyperlink 21" xfId="29468" hidden="1" xr:uid="{00000000-0005-0000-0000-00003B030000}"/>
    <cellStyle name="Followed Hyperlink 21" xfId="28935" hidden="1" xr:uid="{00000000-0005-0000-0000-00003C030000}"/>
    <cellStyle name="Followed Hyperlink 21" xfId="29704" hidden="1" xr:uid="{00000000-0005-0000-0000-00003D030000}"/>
    <cellStyle name="Followed Hyperlink 21" xfId="29743" hidden="1" xr:uid="{00000000-0005-0000-0000-00003E030000}"/>
    <cellStyle name="Followed Hyperlink 21" xfId="29680" hidden="1" xr:uid="{00000000-0005-0000-0000-00003F030000}"/>
    <cellStyle name="Followed Hyperlink 21" xfId="29168" hidden="1" xr:uid="{00000000-0005-0000-0000-000040030000}"/>
    <cellStyle name="Followed Hyperlink 21" xfId="29915" hidden="1" xr:uid="{00000000-0005-0000-0000-000041030000}"/>
    <cellStyle name="Followed Hyperlink 21" xfId="29954" hidden="1" xr:uid="{00000000-0005-0000-0000-000042030000}"/>
    <cellStyle name="Followed Hyperlink 21" xfId="29891" hidden="1" xr:uid="{00000000-0005-0000-0000-000043030000}"/>
    <cellStyle name="Followed Hyperlink 21" xfId="28899" hidden="1" xr:uid="{00000000-0005-0000-0000-000044030000}"/>
    <cellStyle name="Followed Hyperlink 21" xfId="30121" hidden="1" xr:uid="{00000000-0005-0000-0000-000045030000}"/>
    <cellStyle name="Followed Hyperlink 21" xfId="30097" hidden="1" xr:uid="{00000000-0005-0000-0000-000047030000}"/>
    <cellStyle name="Followed Hyperlink 21" xfId="30217" hidden="1" xr:uid="{00000000-0005-0000-0000-00002D030000}"/>
    <cellStyle name="Followed Hyperlink 21" xfId="30230" hidden="1" xr:uid="{00000000-0005-0000-0000-00002F030000}"/>
    <cellStyle name="Followed Hyperlink 21" xfId="30726" hidden="1" xr:uid="{00000000-0005-0000-0000-000031030000}"/>
    <cellStyle name="Followed Hyperlink 21" xfId="30702" hidden="1" xr:uid="{00000000-0005-0000-0000-000033030000}"/>
    <cellStyle name="Followed Hyperlink 21" xfId="30544" hidden="1" xr:uid="{00000000-0005-0000-0000-000034030000}"/>
    <cellStyle name="Followed Hyperlink 21" xfId="30947" hidden="1" xr:uid="{00000000-0005-0000-0000-000035030000}"/>
    <cellStyle name="Followed Hyperlink 21" xfId="30986" hidden="1" xr:uid="{00000000-0005-0000-0000-000036030000}"/>
    <cellStyle name="Followed Hyperlink 21" xfId="31163" hidden="1" xr:uid="{00000000-0005-0000-0000-000039030000}"/>
    <cellStyle name="Followed Hyperlink 21" xfId="31202" hidden="1" xr:uid="{00000000-0005-0000-0000-00003A030000}"/>
    <cellStyle name="Followed Hyperlink 21" xfId="31139" hidden="1" xr:uid="{00000000-0005-0000-0000-00003B030000}"/>
    <cellStyle name="Followed Hyperlink 21" xfId="30606" hidden="1" xr:uid="{00000000-0005-0000-0000-00003C030000}"/>
    <cellStyle name="Followed Hyperlink 21" xfId="31375" hidden="1" xr:uid="{00000000-0005-0000-0000-00003D030000}"/>
    <cellStyle name="Followed Hyperlink 21" xfId="31414" hidden="1" xr:uid="{00000000-0005-0000-0000-00003E030000}"/>
    <cellStyle name="Followed Hyperlink 21" xfId="31351" hidden="1" xr:uid="{00000000-0005-0000-0000-00003F030000}"/>
    <cellStyle name="Followed Hyperlink 21" xfId="30839" hidden="1" xr:uid="{00000000-0005-0000-0000-000040030000}"/>
    <cellStyle name="Followed Hyperlink 21" xfId="31586" hidden="1" xr:uid="{00000000-0005-0000-0000-000041030000}"/>
    <cellStyle name="Followed Hyperlink 21" xfId="31625" hidden="1" xr:uid="{00000000-0005-0000-0000-000042030000}"/>
    <cellStyle name="Followed Hyperlink 21" xfId="31562" hidden="1" xr:uid="{00000000-0005-0000-0000-000043030000}"/>
    <cellStyle name="Followed Hyperlink 21" xfId="30570" hidden="1" xr:uid="{00000000-0005-0000-0000-000044030000}"/>
    <cellStyle name="Followed Hyperlink 21" xfId="31792" hidden="1" xr:uid="{00000000-0005-0000-0000-000045030000}"/>
    <cellStyle name="Followed Hyperlink 21" xfId="31831" hidden="1" xr:uid="{00000000-0005-0000-0000-000046030000}"/>
    <cellStyle name="Followed Hyperlink 21" xfId="31768" hidden="1" xr:uid="{00000000-0005-0000-0000-000047030000}"/>
    <cellStyle name="Followed Hyperlink 21" xfId="30318" hidden="1" xr:uid="{00000000-0005-0000-0000-00002C030000}"/>
    <cellStyle name="Followed Hyperlink 21" xfId="31888" hidden="1" xr:uid="{00000000-0005-0000-0000-00002D030000}"/>
    <cellStyle name="Followed Hyperlink 21" xfId="31871" hidden="1" xr:uid="{00000000-0005-0000-0000-00002E030000}"/>
    <cellStyle name="Followed Hyperlink 21" xfId="31901" hidden="1" xr:uid="{00000000-0005-0000-0000-00002F030000}"/>
    <cellStyle name="Followed Hyperlink 21" xfId="32394" hidden="1" xr:uid="{00000000-0005-0000-0000-000031030000}"/>
    <cellStyle name="Followed Hyperlink 21" xfId="32433" hidden="1" xr:uid="{00000000-0005-0000-0000-000032030000}"/>
    <cellStyle name="Followed Hyperlink 21" xfId="32370" hidden="1" xr:uid="{00000000-0005-0000-0000-000033030000}"/>
    <cellStyle name="Followed Hyperlink 21" xfId="32212" hidden="1" xr:uid="{00000000-0005-0000-0000-000034030000}"/>
    <cellStyle name="Followed Hyperlink 21" xfId="32654" hidden="1" xr:uid="{00000000-0005-0000-0000-000036030000}"/>
    <cellStyle name="Followed Hyperlink 21" xfId="32591" hidden="1" xr:uid="{00000000-0005-0000-0000-000037030000}"/>
    <cellStyle name="Followed Hyperlink 21" xfId="26006" hidden="1" xr:uid="{00000000-0005-0000-0000-000038030000}"/>
    <cellStyle name="Followed Hyperlink 21" xfId="32831" hidden="1" xr:uid="{00000000-0005-0000-0000-000039030000}"/>
    <cellStyle name="Followed Hyperlink 21" xfId="32870" hidden="1" xr:uid="{00000000-0005-0000-0000-00003A030000}"/>
    <cellStyle name="Followed Hyperlink 21" xfId="32807" hidden="1" xr:uid="{00000000-0005-0000-0000-00003B030000}"/>
    <cellStyle name="Followed Hyperlink 21" xfId="32274" hidden="1" xr:uid="{00000000-0005-0000-0000-00003C030000}"/>
    <cellStyle name="Followed Hyperlink 21" xfId="33082" hidden="1" xr:uid="{00000000-0005-0000-0000-00003E030000}"/>
    <cellStyle name="Followed Hyperlink 21" xfId="32507" hidden="1" xr:uid="{00000000-0005-0000-0000-000040030000}"/>
    <cellStyle name="Followed Hyperlink 21" xfId="33254" hidden="1" xr:uid="{00000000-0005-0000-0000-000041030000}"/>
    <cellStyle name="Followed Hyperlink 21" xfId="33293" hidden="1" xr:uid="{00000000-0005-0000-0000-000042030000}"/>
    <cellStyle name="Followed Hyperlink 21" xfId="33230" hidden="1" xr:uid="{00000000-0005-0000-0000-000043030000}"/>
    <cellStyle name="Followed Hyperlink 21" xfId="32238" hidden="1" xr:uid="{00000000-0005-0000-0000-000044030000}"/>
    <cellStyle name="Followed Hyperlink 21" xfId="33460" hidden="1" xr:uid="{00000000-0005-0000-0000-000045030000}"/>
    <cellStyle name="Followed Hyperlink 21" xfId="33499" hidden="1" xr:uid="{00000000-0005-0000-0000-000046030000}"/>
    <cellStyle name="Followed Hyperlink 21" xfId="33436" hidden="1" xr:uid="{00000000-0005-0000-0000-000047030000}"/>
    <cellStyle name="Followed Hyperlink 21" xfId="31988" hidden="1" xr:uid="{00000000-0005-0000-0000-00002C030000}"/>
    <cellStyle name="Followed Hyperlink 21" xfId="33556" hidden="1" xr:uid="{00000000-0005-0000-0000-00002D030000}"/>
    <cellStyle name="Followed Hyperlink 21" xfId="33539" hidden="1" xr:uid="{00000000-0005-0000-0000-00002E030000}"/>
    <cellStyle name="Followed Hyperlink 21" xfId="33569" hidden="1" xr:uid="{00000000-0005-0000-0000-00002F030000}"/>
    <cellStyle name="Followed Hyperlink 21" xfId="33886" hidden="1" xr:uid="{00000000-0005-0000-0000-000030030000}"/>
    <cellStyle name="Followed Hyperlink 21" xfId="34049" hidden="1" xr:uid="{00000000-0005-0000-0000-000031030000}"/>
    <cellStyle name="Followed Hyperlink 21" xfId="34088" hidden="1" xr:uid="{00000000-0005-0000-0000-000032030000}"/>
    <cellStyle name="Followed Hyperlink 21" xfId="34025" hidden="1" xr:uid="{00000000-0005-0000-0000-000033030000}"/>
    <cellStyle name="Followed Hyperlink 21" xfId="34309" hidden="1" xr:uid="{00000000-0005-0000-0000-000036030000}"/>
    <cellStyle name="Followed Hyperlink 21" xfId="34246" hidden="1" xr:uid="{00000000-0005-0000-0000-000037030000}"/>
    <cellStyle name="Followed Hyperlink 21" xfId="30452" hidden="1" xr:uid="{00000000-0005-0000-0000-000038030000}"/>
    <cellStyle name="Followed Hyperlink 21" xfId="34486" hidden="1" xr:uid="{00000000-0005-0000-0000-000039030000}"/>
    <cellStyle name="Followed Hyperlink 21" xfId="34525" hidden="1" xr:uid="{00000000-0005-0000-0000-00003A030000}"/>
    <cellStyle name="Followed Hyperlink 21" xfId="34698" hidden="1" xr:uid="{00000000-0005-0000-0000-00003D030000}"/>
    <cellStyle name="Followed Hyperlink 21" xfId="34737" hidden="1" xr:uid="{00000000-0005-0000-0000-00003E030000}"/>
    <cellStyle name="Followed Hyperlink 21" xfId="34674" hidden="1" xr:uid="{00000000-0005-0000-0000-00003F030000}"/>
    <cellStyle name="Followed Hyperlink 21" xfId="34162" hidden="1" xr:uid="{00000000-0005-0000-0000-000040030000}"/>
    <cellStyle name="Followed Hyperlink 21" xfId="34909" hidden="1" xr:uid="{00000000-0005-0000-0000-000041030000}"/>
    <cellStyle name="Followed Hyperlink 21" xfId="34885" hidden="1" xr:uid="{00000000-0005-0000-0000-000043030000}"/>
    <cellStyle name="Followed Hyperlink 21" xfId="33893" hidden="1" xr:uid="{00000000-0005-0000-0000-000044030000}"/>
    <cellStyle name="Followed Hyperlink 21" xfId="35154" hidden="1" xr:uid="{00000000-0005-0000-0000-000046030000}"/>
    <cellStyle name="Followed Hyperlink 21" xfId="35091" hidden="1" xr:uid="{00000000-0005-0000-0000-000047030000}"/>
    <cellStyle name="Followed Hyperlink 21" xfId="33654" hidden="1" xr:uid="{00000000-0005-0000-0000-00002C030000}"/>
    <cellStyle name="Followed Hyperlink 21" xfId="35194" hidden="1" xr:uid="{00000000-0005-0000-0000-00002E030000}"/>
    <cellStyle name="Followed Hyperlink 21" xfId="35224" hidden="1" xr:uid="{00000000-0005-0000-0000-00002F030000}"/>
    <cellStyle name="Followed Hyperlink 21" xfId="35527" hidden="1" xr:uid="{00000000-0005-0000-0000-000030030000}"/>
    <cellStyle name="Followed Hyperlink 21" xfId="35690" hidden="1" xr:uid="{00000000-0005-0000-0000-000031030000}"/>
    <cellStyle name="Followed Hyperlink 21" xfId="35729" hidden="1" xr:uid="{00000000-0005-0000-0000-000032030000}"/>
    <cellStyle name="Followed Hyperlink 21" xfId="35666" hidden="1" xr:uid="{00000000-0005-0000-0000-000033030000}"/>
    <cellStyle name="Followed Hyperlink 21" xfId="35508" hidden="1" xr:uid="{00000000-0005-0000-0000-000034030000}"/>
    <cellStyle name="Followed Hyperlink 21" xfId="35911" hidden="1" xr:uid="{00000000-0005-0000-0000-000035030000}"/>
    <cellStyle name="Followed Hyperlink 21" xfId="35950" hidden="1" xr:uid="{00000000-0005-0000-0000-000036030000}"/>
    <cellStyle name="Followed Hyperlink 21" xfId="35887" hidden="1" xr:uid="{00000000-0005-0000-0000-000037030000}"/>
    <cellStyle name="Followed Hyperlink 21" xfId="36127" hidden="1" xr:uid="{00000000-0005-0000-0000-000039030000}"/>
    <cellStyle name="Followed Hyperlink 21" xfId="36166" hidden="1" xr:uid="{00000000-0005-0000-0000-00003A030000}"/>
    <cellStyle name="Followed Hyperlink 21" xfId="36103" hidden="1" xr:uid="{00000000-0005-0000-0000-00003B030000}"/>
    <cellStyle name="Followed Hyperlink 21" xfId="35570" hidden="1" xr:uid="{00000000-0005-0000-0000-00003C030000}"/>
    <cellStyle name="Followed Hyperlink 21" xfId="34270" hidden="1" xr:uid="{00000000-0005-0000-0000-000035030000}"/>
    <cellStyle name="Followed Hyperlink 21" xfId="30160" hidden="1" xr:uid="{00000000-0005-0000-0000-000046030000}"/>
    <cellStyle name="Followed Hyperlink 21" xfId="24593" hidden="1" xr:uid="{00000000-0005-0000-0000-00003C030000}"/>
    <cellStyle name="Followed Hyperlink 21" xfId="20131" hidden="1" xr:uid="{00000000-0005-0000-0000-000040030000}"/>
    <cellStyle name="Followed Hyperlink 21" xfId="20878" hidden="1" xr:uid="{00000000-0005-0000-0000-000041030000}"/>
    <cellStyle name="Followed Hyperlink 21" xfId="20917" hidden="1" xr:uid="{00000000-0005-0000-0000-000042030000}"/>
    <cellStyle name="Followed Hyperlink 21" xfId="20854" hidden="1" xr:uid="{00000000-0005-0000-0000-000043030000}"/>
    <cellStyle name="Followed Hyperlink 21" xfId="33929" hidden="1" xr:uid="{00000000-0005-0000-0000-00003C030000}"/>
    <cellStyle name="Followed Hyperlink 21" xfId="30200" hidden="1" xr:uid="{00000000-0005-0000-0000-00002E030000}"/>
    <cellStyle name="Followed Hyperlink 21" xfId="37922" hidden="1" xr:uid="{00000000-0005-0000-0000-00003F030000}"/>
    <cellStyle name="Followed Hyperlink 21" xfId="6716" hidden="1" xr:uid="{00000000-0005-0000-0000-000032030000}"/>
    <cellStyle name="Followed Hyperlink 21" xfId="6653" hidden="1" xr:uid="{00000000-0005-0000-0000-000033030000}"/>
    <cellStyle name="Followed Hyperlink 21" xfId="6898" hidden="1" xr:uid="{00000000-0005-0000-0000-000035030000}"/>
    <cellStyle name="Followed Hyperlink 21" xfId="6874" hidden="1" xr:uid="{00000000-0005-0000-0000-000037030000}"/>
    <cellStyle name="Followed Hyperlink 21" xfId="34948" hidden="1" xr:uid="{00000000-0005-0000-0000-000042030000}"/>
    <cellStyle name="Followed Hyperlink 21" xfId="30765" hidden="1" xr:uid="{00000000-0005-0000-0000-000032030000}"/>
    <cellStyle name="Followed Hyperlink 21" xfId="21272" hidden="1" xr:uid="{00000000-0005-0000-0000-00002C030000}"/>
    <cellStyle name="Followed Hyperlink 21" xfId="37494" hidden="1" xr:uid="{00000000-0005-0000-0000-000037030000}"/>
    <cellStyle name="Followed Hyperlink 21" xfId="37734" hidden="1" xr:uid="{00000000-0005-0000-0000-000039030000}"/>
    <cellStyle name="Followed Hyperlink 21" xfId="37773" hidden="1" xr:uid="{00000000-0005-0000-0000-00003A030000}"/>
    <cellStyle name="Followed Hyperlink 21" xfId="37710" hidden="1" xr:uid="{00000000-0005-0000-0000-00003B030000}"/>
    <cellStyle name="Followed Hyperlink 21" xfId="37946" hidden="1" xr:uid="{00000000-0005-0000-0000-00003D030000}"/>
    <cellStyle name="Followed Hyperlink 21" xfId="37985" hidden="1" xr:uid="{00000000-0005-0000-0000-00003E030000}"/>
    <cellStyle name="Followed Hyperlink 21" xfId="37410" hidden="1" xr:uid="{00000000-0005-0000-0000-000040030000}"/>
    <cellStyle name="Followed Hyperlink 21" xfId="38157" hidden="1" xr:uid="{00000000-0005-0000-0000-000041030000}"/>
    <cellStyle name="Followed Hyperlink 21" xfId="38196" hidden="1" xr:uid="{00000000-0005-0000-0000-000042030000}"/>
    <cellStyle name="Followed Hyperlink 21" xfId="38133" hidden="1" xr:uid="{00000000-0005-0000-0000-000043030000}"/>
    <cellStyle name="Followed Hyperlink 21" xfId="37141" hidden="1" xr:uid="{00000000-0005-0000-0000-000044030000}"/>
    <cellStyle name="Followed Hyperlink 21" xfId="38363" hidden="1" xr:uid="{00000000-0005-0000-0000-000045030000}"/>
    <cellStyle name="Followed Hyperlink 21" xfId="38402" hidden="1" xr:uid="{00000000-0005-0000-0000-000046030000}"/>
    <cellStyle name="Followed Hyperlink 21" xfId="38339" hidden="1" xr:uid="{00000000-0005-0000-0000-000047030000}"/>
    <cellStyle name="Followed Hyperlink 21" xfId="38459" hidden="1" xr:uid="{00000000-0005-0000-0000-00002D030000}"/>
    <cellStyle name="Followed Hyperlink 21" xfId="38442" hidden="1" xr:uid="{00000000-0005-0000-0000-00002E030000}"/>
    <cellStyle name="Followed Hyperlink 21" xfId="38472" hidden="1" xr:uid="{00000000-0005-0000-0000-00002F030000}"/>
    <cellStyle name="Followed Hyperlink 21" xfId="38866" hidden="1" xr:uid="{00000000-0005-0000-0000-000031030000}"/>
    <cellStyle name="Followed Hyperlink 21" xfId="38905" hidden="1" xr:uid="{00000000-0005-0000-0000-000032030000}"/>
    <cellStyle name="Followed Hyperlink 21" xfId="38842" hidden="1" xr:uid="{00000000-0005-0000-0000-000033030000}"/>
    <cellStyle name="Followed Hyperlink 21" xfId="38684" hidden="1" xr:uid="{00000000-0005-0000-0000-000034030000}"/>
    <cellStyle name="Followed Hyperlink 21" xfId="39087" hidden="1" xr:uid="{00000000-0005-0000-0000-000035030000}"/>
    <cellStyle name="Followed Hyperlink 21" xfId="39063" hidden="1" xr:uid="{00000000-0005-0000-0000-000037030000}"/>
    <cellStyle name="Followed Hyperlink 21" xfId="35417" hidden="1" xr:uid="{00000000-0005-0000-0000-000038030000}"/>
    <cellStyle name="Followed Hyperlink 21" xfId="39303" hidden="1" xr:uid="{00000000-0005-0000-0000-000039030000}"/>
    <cellStyle name="Followed Hyperlink 21" xfId="39342" hidden="1" xr:uid="{00000000-0005-0000-0000-00003A030000}"/>
    <cellStyle name="Followed Hyperlink 21" xfId="39279" hidden="1" xr:uid="{00000000-0005-0000-0000-00003B030000}"/>
    <cellStyle name="Followed Hyperlink 21" xfId="38746" hidden="1" xr:uid="{00000000-0005-0000-0000-00003C030000}"/>
    <cellStyle name="Followed Hyperlink 21" xfId="39515" hidden="1" xr:uid="{00000000-0005-0000-0000-00003D030000}"/>
    <cellStyle name="Followed Hyperlink 21" xfId="39554" hidden="1" xr:uid="{00000000-0005-0000-0000-00003E030000}"/>
    <cellStyle name="Followed Hyperlink 21" xfId="39491" hidden="1" xr:uid="{00000000-0005-0000-0000-00003F030000}"/>
    <cellStyle name="Followed Hyperlink 21" xfId="39765" hidden="1" xr:uid="{00000000-0005-0000-0000-000042030000}"/>
    <cellStyle name="Followed Hyperlink 21" xfId="39702" hidden="1" xr:uid="{00000000-0005-0000-0000-000043030000}"/>
    <cellStyle name="Followed Hyperlink 21" xfId="39932" hidden="1" xr:uid="{00000000-0005-0000-0000-000045030000}"/>
    <cellStyle name="Followed Hyperlink 21" xfId="39971" hidden="1" xr:uid="{00000000-0005-0000-0000-000046030000}"/>
    <cellStyle name="Followed Hyperlink 21" xfId="39908" hidden="1" xr:uid="{00000000-0005-0000-0000-000047030000}"/>
    <cellStyle name="Followed Hyperlink 21" xfId="38545" hidden="1" xr:uid="{00000000-0005-0000-0000-00002C030000}"/>
    <cellStyle name="Followed Hyperlink 21" xfId="40028" hidden="1" xr:uid="{00000000-0005-0000-0000-00002D030000}"/>
    <cellStyle name="Followed Hyperlink 21" xfId="40011" hidden="1" xr:uid="{00000000-0005-0000-0000-00002E030000}"/>
    <cellStyle name="Followed Hyperlink 21" xfId="40041" hidden="1" xr:uid="{00000000-0005-0000-0000-00002F030000}"/>
    <cellStyle name="Followed Hyperlink 21" xfId="40222" hidden="1" xr:uid="{00000000-0005-0000-0000-000030030000}"/>
    <cellStyle name="Followed Hyperlink 21" xfId="40385" hidden="1" xr:uid="{00000000-0005-0000-0000-000031030000}"/>
    <cellStyle name="Followed Hyperlink 21" xfId="40424" hidden="1" xr:uid="{00000000-0005-0000-0000-000032030000}"/>
    <cellStyle name="Followed Hyperlink 21" xfId="40361" hidden="1" xr:uid="{00000000-0005-0000-0000-000033030000}"/>
    <cellStyle name="Followed Hyperlink 21" xfId="40203" hidden="1" xr:uid="{00000000-0005-0000-0000-000034030000}"/>
    <cellStyle name="Followed Hyperlink 21" xfId="40606" hidden="1" xr:uid="{00000000-0005-0000-0000-000035030000}"/>
    <cellStyle name="Followed Hyperlink 21" xfId="40582" hidden="1" xr:uid="{00000000-0005-0000-0000-000037030000}"/>
    <cellStyle name="Followed Hyperlink 21" xfId="37026" hidden="1" xr:uid="{00000000-0005-0000-0000-000038030000}"/>
    <cellStyle name="Followed Hyperlink 21" xfId="40822" hidden="1" xr:uid="{00000000-0005-0000-0000-000039030000}"/>
    <cellStyle name="Followed Hyperlink 21" xfId="40861" hidden="1" xr:uid="{00000000-0005-0000-0000-00003A030000}"/>
    <cellStyle name="Followed Hyperlink 21" xfId="38979" hidden="1" xr:uid="{00000000-0005-0000-0000-000040030000}"/>
    <cellStyle name="Followed Hyperlink 21" xfId="37177" hidden="1" xr:uid="{00000000-0005-0000-0000-00003C030000}"/>
    <cellStyle name="Followed Hyperlink 21" xfId="33867" hidden="1" xr:uid="{00000000-0005-0000-0000-000034030000}"/>
    <cellStyle name="Followed Hyperlink 21" xfId="32231" hidden="1" xr:uid="{00000000-0005-0000-0000-000030030000}"/>
    <cellStyle name="Followed Hyperlink 21" xfId="28523" hidden="1" xr:uid="{00000000-0005-0000-0000-00002C030000}"/>
    <cellStyle name="Followed Hyperlink 21" xfId="26677" hidden="1" xr:uid="{00000000-0005-0000-0000-000044030000}"/>
    <cellStyle name="Followed Hyperlink 21" xfId="24826" hidden="1" xr:uid="{00000000-0005-0000-0000-000040030000}"/>
    <cellStyle name="Followed Hyperlink 21" xfId="23074" hidden="1" xr:uid="{00000000-0005-0000-0000-00003C030000}"/>
    <cellStyle name="Followed Hyperlink 21" xfId="33776" hidden="1" xr:uid="{00000000-0005-0000-0000-000038030000}"/>
    <cellStyle name="Followed Hyperlink 21" xfId="2832" hidden="1" xr:uid="{00000000-0005-0000-0000-00002C030000}"/>
    <cellStyle name="Followed Hyperlink 21" xfId="3044" hidden="1" xr:uid="{00000000-0005-0000-0000-00002E030000}"/>
    <cellStyle name="Followed Hyperlink 21" xfId="2981" hidden="1" xr:uid="{00000000-0005-0000-0000-00002F030000}"/>
    <cellStyle name="Followed Hyperlink 21" xfId="3318" hidden="1" xr:uid="{00000000-0005-0000-0000-000031030000}"/>
    <cellStyle name="Followed Hyperlink 21" xfId="3357" hidden="1" xr:uid="{00000000-0005-0000-0000-000032030000}"/>
    <cellStyle name="Followed Hyperlink 21" xfId="3294" hidden="1" xr:uid="{00000000-0005-0000-0000-000033030000}"/>
    <cellStyle name="Followed Hyperlink 21" xfId="3136" hidden="1" xr:uid="{00000000-0005-0000-0000-000034030000}"/>
    <cellStyle name="Followed Hyperlink 21" xfId="40645" hidden="1" xr:uid="{00000000-0005-0000-0000-000036030000}"/>
    <cellStyle name="Followed Hyperlink 21" xfId="38703" hidden="1" xr:uid="{00000000-0005-0000-0000-000030030000}"/>
    <cellStyle name="Followed Hyperlink 21" xfId="36756" hidden="1" xr:uid="{00000000-0005-0000-0000-000045030000}"/>
    <cellStyle name="Followed Hyperlink 21" xfId="19026" hidden="1" xr:uid="{00000000-0005-0000-0000-00003D030000}"/>
    <cellStyle name="Followed Hyperlink 21" xfId="16971" hidden="1" xr:uid="{00000000-0005-0000-0000-000036030000}"/>
    <cellStyle name="Followed Hyperlink 21" xfId="15052" hidden="1" xr:uid="{00000000-0005-0000-0000-000031030000}"/>
    <cellStyle name="Followed Hyperlink 21" xfId="12815" hidden="1" xr:uid="{00000000-0005-0000-0000-000046030000}"/>
    <cellStyle name="Followed Hyperlink 21" xfId="10895" hidden="1" xr:uid="{00000000-0005-0000-0000-000041030000}"/>
    <cellStyle name="Followed Hyperlink 21" xfId="24752" hidden="1" xr:uid="{00000000-0005-0000-0000-000032030000}"/>
    <cellStyle name="Followed Hyperlink 21" xfId="36944" hidden="1" xr:uid="{00000000-0005-0000-0000-00002C030000}"/>
    <cellStyle name="Followed Hyperlink 21" xfId="20706" hidden="1" xr:uid="{00000000-0005-0000-0000-00003E030000}"/>
    <cellStyle name="Followed Hyperlink 21" xfId="42326" hidden="1" xr:uid="{00000000-0005-0000-0000-000033030000}"/>
    <cellStyle name="Followed Hyperlink 21" xfId="42168" hidden="1" xr:uid="{00000000-0005-0000-0000-000034030000}"/>
    <cellStyle name="Followed Hyperlink 21" xfId="42571" hidden="1" xr:uid="{00000000-0005-0000-0000-000035030000}"/>
    <cellStyle name="Followed Hyperlink 21" xfId="42547" hidden="1" xr:uid="{00000000-0005-0000-0000-000037030000}"/>
    <cellStyle name="Followed Hyperlink 21" xfId="42787" hidden="1" xr:uid="{00000000-0005-0000-0000-000039030000}"/>
    <cellStyle name="Followed Hyperlink 21" xfId="42826" hidden="1" xr:uid="{00000000-0005-0000-0000-00003A030000}"/>
    <cellStyle name="Followed Hyperlink 21" xfId="42763" hidden="1" xr:uid="{00000000-0005-0000-0000-00003B030000}"/>
    <cellStyle name="Followed Hyperlink 21" xfId="3155" hidden="1" xr:uid="{00000000-0005-0000-0000-000030030000}"/>
    <cellStyle name="Followed Hyperlink 21" xfId="39726" hidden="1" xr:uid="{00000000-0005-0000-0000-000041030000}"/>
    <cellStyle name="Followed Hyperlink 21" xfId="37557" hidden="1" xr:uid="{00000000-0005-0000-0000-000036030000}"/>
    <cellStyle name="Followed Hyperlink 21" xfId="35211" hidden="1" xr:uid="{00000000-0005-0000-0000-00002D030000}"/>
    <cellStyle name="Followed Hyperlink 21" xfId="33019" hidden="1" xr:uid="{00000000-0005-0000-0000-00003F030000}"/>
    <cellStyle name="Followed Hyperlink 21" xfId="28538" hidden="1" xr:uid="{00000000-0005-0000-0000-000038030000}"/>
    <cellStyle name="Followed Hyperlink 21" xfId="28742" hidden="1" xr:uid="{00000000-0005-0000-0000-00002D030000}"/>
    <cellStyle name="Followed Hyperlink 21" xfId="25612" hidden="1" xr:uid="{00000000-0005-0000-0000-000042030000}"/>
    <cellStyle name="Followed Hyperlink 21" xfId="44273" hidden="1" xr:uid="{00000000-0005-0000-0000-000033030000}"/>
    <cellStyle name="Followed Hyperlink 21" xfId="23843" hidden="1" xr:uid="{00000000-0005-0000-0000-00003D030000}"/>
    <cellStyle name="Followed Hyperlink 21" xfId="36835" hidden="1" xr:uid="{00000000-0005-0000-0000-00002E030000}"/>
    <cellStyle name="Followed Hyperlink 21" xfId="7839" hidden="1" xr:uid="{00000000-0005-0000-0000-00002D030000}"/>
    <cellStyle name="Followed Hyperlink 21" xfId="10684" hidden="1" xr:uid="{00000000-0005-0000-0000-00003D030000}"/>
    <cellStyle name="Followed Hyperlink 21" xfId="10934" hidden="1" xr:uid="{00000000-0005-0000-0000-000042030000}"/>
    <cellStyle name="Followed Hyperlink 21" xfId="10871" hidden="1" xr:uid="{00000000-0005-0000-0000-000043030000}"/>
    <cellStyle name="Followed Hyperlink 21" xfId="9879" hidden="1" xr:uid="{00000000-0005-0000-0000-000044030000}"/>
    <cellStyle name="Followed Hyperlink 21" xfId="11101" hidden="1" xr:uid="{00000000-0005-0000-0000-000045030000}"/>
    <cellStyle name="Followed Hyperlink 21" xfId="11140" hidden="1" xr:uid="{00000000-0005-0000-0000-000046030000}"/>
    <cellStyle name="Followed Hyperlink 21" xfId="11077" hidden="1" xr:uid="{00000000-0005-0000-0000-000047030000}"/>
    <cellStyle name="Followed Hyperlink 21" xfId="9623" hidden="1" xr:uid="{00000000-0005-0000-0000-00002C030000}"/>
    <cellStyle name="Followed Hyperlink 21" xfId="11197" hidden="1" xr:uid="{00000000-0005-0000-0000-00002D030000}"/>
    <cellStyle name="Followed Hyperlink 21" xfId="11180" hidden="1" xr:uid="{00000000-0005-0000-0000-00002E030000}"/>
    <cellStyle name="Followed Hyperlink 21" xfId="11210" hidden="1" xr:uid="{00000000-0005-0000-0000-00002F030000}"/>
    <cellStyle name="Followed Hyperlink 21" xfId="11547" hidden="1" xr:uid="{00000000-0005-0000-0000-000030030000}"/>
    <cellStyle name="Followed Hyperlink 21" xfId="11710" hidden="1" xr:uid="{00000000-0005-0000-0000-000031030000}"/>
    <cellStyle name="Followed Hyperlink 21" xfId="11749" hidden="1" xr:uid="{00000000-0005-0000-0000-000032030000}"/>
    <cellStyle name="Followed Hyperlink 21" xfId="11686" hidden="1" xr:uid="{00000000-0005-0000-0000-000033030000}"/>
    <cellStyle name="Followed Hyperlink 21" xfId="11528" hidden="1" xr:uid="{00000000-0005-0000-0000-000034030000}"/>
    <cellStyle name="Followed Hyperlink 21" xfId="11931" hidden="1" xr:uid="{00000000-0005-0000-0000-000035030000}"/>
    <cellStyle name="Followed Hyperlink 21" xfId="11970" hidden="1" xr:uid="{00000000-0005-0000-0000-000036030000}"/>
    <cellStyle name="Followed Hyperlink 21" xfId="11907" hidden="1" xr:uid="{00000000-0005-0000-0000-000037030000}"/>
    <cellStyle name="Followed Hyperlink 21" xfId="8083" hidden="1" xr:uid="{00000000-0005-0000-0000-000038030000}"/>
    <cellStyle name="Followed Hyperlink 21" xfId="12147" hidden="1" xr:uid="{00000000-0005-0000-0000-000039030000}"/>
    <cellStyle name="Followed Hyperlink 21" xfId="12186" hidden="1" xr:uid="{00000000-0005-0000-0000-00003A030000}"/>
    <cellStyle name="Followed Hyperlink 21" xfId="12123" hidden="1" xr:uid="{00000000-0005-0000-0000-00003B030000}"/>
    <cellStyle name="Followed Hyperlink 21" xfId="11590" hidden="1" xr:uid="{00000000-0005-0000-0000-00003C030000}"/>
    <cellStyle name="Followed Hyperlink 21" xfId="12359" hidden="1" xr:uid="{00000000-0005-0000-0000-00003D030000}"/>
    <cellStyle name="Followed Hyperlink 21" xfId="12398" hidden="1" xr:uid="{00000000-0005-0000-0000-00003E030000}"/>
    <cellStyle name="Followed Hyperlink 21" xfId="12335" hidden="1" xr:uid="{00000000-0005-0000-0000-00003F030000}"/>
    <cellStyle name="Followed Hyperlink 21" xfId="11823" hidden="1" xr:uid="{00000000-0005-0000-0000-000040030000}"/>
    <cellStyle name="Followed Hyperlink 21" xfId="12570" hidden="1" xr:uid="{00000000-0005-0000-0000-000041030000}"/>
    <cellStyle name="Followed Hyperlink 21" xfId="12609" hidden="1" xr:uid="{00000000-0005-0000-0000-000042030000}"/>
    <cellStyle name="Followed Hyperlink 21" xfId="12546" hidden="1" xr:uid="{00000000-0005-0000-0000-000043030000}"/>
    <cellStyle name="Followed Hyperlink 21" xfId="12776" hidden="1" xr:uid="{00000000-0005-0000-0000-000045030000}"/>
    <cellStyle name="Followed Hyperlink 21" xfId="11301" hidden="1" xr:uid="{00000000-0005-0000-0000-00002C030000}"/>
    <cellStyle name="Followed Hyperlink 21" xfId="12872" hidden="1" xr:uid="{00000000-0005-0000-0000-00002D030000}"/>
    <cellStyle name="Followed Hyperlink 21" xfId="12855" hidden="1" xr:uid="{00000000-0005-0000-0000-00002E030000}"/>
    <cellStyle name="Followed Hyperlink 21" xfId="12885" hidden="1" xr:uid="{00000000-0005-0000-0000-00002F030000}"/>
    <cellStyle name="Followed Hyperlink 21" xfId="13221" hidden="1" xr:uid="{00000000-0005-0000-0000-000030030000}"/>
    <cellStyle name="Followed Hyperlink 21" xfId="13384" hidden="1" xr:uid="{00000000-0005-0000-0000-000031030000}"/>
    <cellStyle name="Followed Hyperlink 21" xfId="13423" hidden="1" xr:uid="{00000000-0005-0000-0000-000032030000}"/>
    <cellStyle name="Followed Hyperlink 21" xfId="13360" hidden="1" xr:uid="{00000000-0005-0000-0000-000033030000}"/>
    <cellStyle name="Followed Hyperlink 21" xfId="13202" hidden="1" xr:uid="{00000000-0005-0000-0000-000034030000}"/>
    <cellStyle name="Followed Hyperlink 21" xfId="13605" hidden="1" xr:uid="{00000000-0005-0000-0000-000035030000}"/>
    <cellStyle name="Followed Hyperlink 21" xfId="13644" hidden="1" xr:uid="{00000000-0005-0000-0000-000036030000}"/>
    <cellStyle name="Followed Hyperlink 21" xfId="13581" hidden="1" xr:uid="{00000000-0005-0000-0000-000037030000}"/>
    <cellStyle name="Followed Hyperlink 21" xfId="9761" hidden="1" xr:uid="{00000000-0005-0000-0000-000038030000}"/>
    <cellStyle name="Followed Hyperlink 21" xfId="13821" hidden="1" xr:uid="{00000000-0005-0000-0000-000039030000}"/>
    <cellStyle name="Followed Hyperlink 21" xfId="13860" hidden="1" xr:uid="{00000000-0005-0000-0000-00003A030000}"/>
    <cellStyle name="Followed Hyperlink 21" xfId="13797" hidden="1" xr:uid="{00000000-0005-0000-0000-00003B030000}"/>
    <cellStyle name="Followed Hyperlink 21" xfId="13264" hidden="1" xr:uid="{00000000-0005-0000-0000-00003C030000}"/>
    <cellStyle name="Followed Hyperlink 21" xfId="14033" hidden="1" xr:uid="{00000000-0005-0000-0000-00003D030000}"/>
    <cellStyle name="Followed Hyperlink 21" xfId="14072" hidden="1" xr:uid="{00000000-0005-0000-0000-00003E030000}"/>
    <cellStyle name="Followed Hyperlink 21" xfId="14009" hidden="1" xr:uid="{00000000-0005-0000-0000-00003F030000}"/>
    <cellStyle name="Followed Hyperlink 21" xfId="13497" hidden="1" xr:uid="{00000000-0005-0000-0000-000040030000}"/>
    <cellStyle name="Followed Hyperlink 21" xfId="14244" hidden="1" xr:uid="{00000000-0005-0000-0000-000041030000}"/>
    <cellStyle name="Followed Hyperlink 21" xfId="14283" hidden="1" xr:uid="{00000000-0005-0000-0000-000042030000}"/>
    <cellStyle name="Followed Hyperlink 21" xfId="14220" hidden="1" xr:uid="{00000000-0005-0000-0000-000043030000}"/>
    <cellStyle name="Followed Hyperlink 21" xfId="14450" hidden="1" xr:uid="{00000000-0005-0000-0000-000045030000}"/>
    <cellStyle name="Followed Hyperlink 21" xfId="14489" hidden="1" xr:uid="{00000000-0005-0000-0000-000046030000}"/>
    <cellStyle name="Followed Hyperlink 21" xfId="12975" hidden="1" xr:uid="{00000000-0005-0000-0000-00002C030000}"/>
    <cellStyle name="Followed Hyperlink 21" xfId="14529" hidden="1" xr:uid="{00000000-0005-0000-0000-00002E030000}"/>
    <cellStyle name="Followed Hyperlink 21" xfId="14559" hidden="1" xr:uid="{00000000-0005-0000-0000-00002F030000}"/>
    <cellStyle name="Followed Hyperlink 21" xfId="15091" hidden="1" xr:uid="{00000000-0005-0000-0000-000032030000}"/>
    <cellStyle name="Followed Hyperlink 21" xfId="15273" hidden="1" xr:uid="{00000000-0005-0000-0000-000035030000}"/>
    <cellStyle name="Followed Hyperlink 21" xfId="15312" hidden="1" xr:uid="{00000000-0005-0000-0000-000036030000}"/>
    <cellStyle name="Followed Hyperlink 21" xfId="15249" hidden="1" xr:uid="{00000000-0005-0000-0000-000037030000}"/>
    <cellStyle name="Followed Hyperlink 21" xfId="11437" hidden="1" xr:uid="{00000000-0005-0000-0000-000038030000}"/>
    <cellStyle name="Followed Hyperlink 21" xfId="15489" hidden="1" xr:uid="{00000000-0005-0000-0000-000039030000}"/>
    <cellStyle name="Followed Hyperlink 21" xfId="15528" hidden="1" xr:uid="{00000000-0005-0000-0000-00003A030000}"/>
    <cellStyle name="Followed Hyperlink 21" xfId="15465" hidden="1" xr:uid="{00000000-0005-0000-0000-00003B030000}"/>
    <cellStyle name="Followed Hyperlink 21" xfId="14932" hidden="1" xr:uid="{00000000-0005-0000-0000-00003C030000}"/>
    <cellStyle name="Followed Hyperlink 21" xfId="15701" hidden="1" xr:uid="{00000000-0005-0000-0000-00003D030000}"/>
    <cellStyle name="Followed Hyperlink 21" xfId="15740" hidden="1" xr:uid="{00000000-0005-0000-0000-00003E030000}"/>
    <cellStyle name="Followed Hyperlink 21" xfId="15677" hidden="1" xr:uid="{00000000-0005-0000-0000-00003F030000}"/>
    <cellStyle name="Followed Hyperlink 21" xfId="15165" hidden="1" xr:uid="{00000000-0005-0000-0000-000040030000}"/>
    <cellStyle name="Followed Hyperlink 21" xfId="15912" hidden="1" xr:uid="{00000000-0005-0000-0000-000041030000}"/>
    <cellStyle name="Followed Hyperlink 21" xfId="15951" hidden="1" xr:uid="{00000000-0005-0000-0000-000042030000}"/>
    <cellStyle name="Followed Hyperlink 21" xfId="15888" hidden="1" xr:uid="{00000000-0005-0000-0000-000043030000}"/>
    <cellStyle name="Followed Hyperlink 21" xfId="14896" hidden="1" xr:uid="{00000000-0005-0000-0000-000044030000}"/>
    <cellStyle name="Followed Hyperlink 21" xfId="16118" hidden="1" xr:uid="{00000000-0005-0000-0000-000045030000}"/>
    <cellStyle name="Followed Hyperlink 21" xfId="16157" hidden="1" xr:uid="{00000000-0005-0000-0000-000046030000}"/>
    <cellStyle name="Followed Hyperlink 21" xfId="16094" hidden="1" xr:uid="{00000000-0005-0000-0000-000047030000}"/>
    <cellStyle name="Followed Hyperlink 21" xfId="14647" hidden="1" xr:uid="{00000000-0005-0000-0000-00002C030000}"/>
    <cellStyle name="Followed Hyperlink 21" xfId="16214" hidden="1" xr:uid="{00000000-0005-0000-0000-00002D030000}"/>
    <cellStyle name="Followed Hyperlink 21" xfId="16197" hidden="1" xr:uid="{00000000-0005-0000-0000-00002E030000}"/>
    <cellStyle name="Followed Hyperlink 21" xfId="16227" hidden="1" xr:uid="{00000000-0005-0000-0000-00002F030000}"/>
    <cellStyle name="Followed Hyperlink 21" xfId="16548" hidden="1" xr:uid="{00000000-0005-0000-0000-000030030000}"/>
    <cellStyle name="Followed Hyperlink 21" xfId="16750" hidden="1" xr:uid="{00000000-0005-0000-0000-000032030000}"/>
    <cellStyle name="Followed Hyperlink 21" xfId="16687" hidden="1" xr:uid="{00000000-0005-0000-0000-000033030000}"/>
    <cellStyle name="Followed Hyperlink 21" xfId="16529" hidden="1" xr:uid="{00000000-0005-0000-0000-000034030000}"/>
    <cellStyle name="Followed Hyperlink 21" xfId="16932" hidden="1" xr:uid="{00000000-0005-0000-0000-000035030000}"/>
    <cellStyle name="Followed Hyperlink 21" xfId="16908" hidden="1" xr:uid="{00000000-0005-0000-0000-000037030000}"/>
    <cellStyle name="Followed Hyperlink 21" xfId="13110" hidden="1" xr:uid="{00000000-0005-0000-0000-000038030000}"/>
    <cellStyle name="Followed Hyperlink 21" xfId="17148" hidden="1" xr:uid="{00000000-0005-0000-0000-000039030000}"/>
    <cellStyle name="Followed Hyperlink 21" xfId="17124" hidden="1" xr:uid="{00000000-0005-0000-0000-00003B030000}"/>
    <cellStyle name="Followed Hyperlink 21" xfId="16591" hidden="1" xr:uid="{00000000-0005-0000-0000-00003C030000}"/>
    <cellStyle name="Followed Hyperlink 21" xfId="17360" hidden="1" xr:uid="{00000000-0005-0000-0000-00003D030000}"/>
    <cellStyle name="Followed Hyperlink 21" xfId="17399" hidden="1" xr:uid="{00000000-0005-0000-0000-00003E030000}"/>
    <cellStyle name="Followed Hyperlink 21" xfId="17336" hidden="1" xr:uid="{00000000-0005-0000-0000-00003F030000}"/>
    <cellStyle name="Followed Hyperlink 21" xfId="16824" hidden="1" xr:uid="{00000000-0005-0000-0000-000040030000}"/>
    <cellStyle name="Followed Hyperlink 21" xfId="17571" hidden="1" xr:uid="{00000000-0005-0000-0000-000041030000}"/>
    <cellStyle name="Followed Hyperlink 21" xfId="17610" hidden="1" xr:uid="{00000000-0005-0000-0000-000042030000}"/>
    <cellStyle name="Followed Hyperlink 21" xfId="17547" hidden="1" xr:uid="{00000000-0005-0000-0000-000043030000}"/>
    <cellStyle name="Followed Hyperlink 21" xfId="16555" hidden="1" xr:uid="{00000000-0005-0000-0000-000044030000}"/>
    <cellStyle name="Followed Hyperlink 21" xfId="17777" hidden="1" xr:uid="{00000000-0005-0000-0000-000045030000}"/>
    <cellStyle name="Followed Hyperlink 21" xfId="17816" hidden="1" xr:uid="{00000000-0005-0000-0000-000046030000}"/>
    <cellStyle name="Followed Hyperlink 21" xfId="17753" hidden="1" xr:uid="{00000000-0005-0000-0000-000047030000}"/>
    <cellStyle name="Followed Hyperlink 21" xfId="17952" hidden="1" xr:uid="{00000000-0005-0000-0000-00002C030000}"/>
    <cellStyle name="Followed Hyperlink 21" xfId="17872" hidden="1" xr:uid="{00000000-0005-0000-0000-00002D030000}"/>
    <cellStyle name="Followed Hyperlink 21" xfId="16395" hidden="1" xr:uid="{00000000-0005-0000-0000-00002E030000}"/>
    <cellStyle name="Followed Hyperlink 21" xfId="13104" hidden="1" xr:uid="{00000000-0005-0000-0000-00002F030000}"/>
    <cellStyle name="Followed Hyperlink 21" xfId="18377" hidden="1" xr:uid="{00000000-0005-0000-0000-000031030000}"/>
    <cellStyle name="Followed Hyperlink 21" xfId="18416" hidden="1" xr:uid="{00000000-0005-0000-0000-000032030000}"/>
    <cellStyle name="Followed Hyperlink 21" xfId="18353" hidden="1" xr:uid="{00000000-0005-0000-0000-000033030000}"/>
    <cellStyle name="Followed Hyperlink 21" xfId="18195" hidden="1" xr:uid="{00000000-0005-0000-0000-000034030000}"/>
    <cellStyle name="Followed Hyperlink 21" xfId="18598" hidden="1" xr:uid="{00000000-0005-0000-0000-000035030000}"/>
    <cellStyle name="Followed Hyperlink 21" xfId="14646" hidden="1" xr:uid="{00000000-0005-0000-0000-000038030000}"/>
    <cellStyle name="Followed Hyperlink 21" xfId="18814" hidden="1" xr:uid="{00000000-0005-0000-0000-000039030000}"/>
    <cellStyle name="Followed Hyperlink 21" xfId="18853" hidden="1" xr:uid="{00000000-0005-0000-0000-00003A030000}"/>
    <cellStyle name="Followed Hyperlink 21" xfId="18790" hidden="1" xr:uid="{00000000-0005-0000-0000-00003B030000}"/>
    <cellStyle name="Followed Hyperlink 21" xfId="18257" hidden="1" xr:uid="{00000000-0005-0000-0000-00003C030000}"/>
    <cellStyle name="Followed Hyperlink 21" xfId="19065" hidden="1" xr:uid="{00000000-0005-0000-0000-00003E030000}"/>
    <cellStyle name="Followed Hyperlink 21" xfId="19002" hidden="1" xr:uid="{00000000-0005-0000-0000-00003F030000}"/>
    <cellStyle name="Followed Hyperlink 21" xfId="18490" hidden="1" xr:uid="{00000000-0005-0000-0000-000040030000}"/>
    <cellStyle name="Followed Hyperlink 21" xfId="19276" hidden="1" xr:uid="{00000000-0005-0000-0000-000042030000}"/>
    <cellStyle name="Followed Hyperlink 21" xfId="19443" hidden="1" xr:uid="{00000000-0005-0000-0000-000045030000}"/>
    <cellStyle name="Followed Hyperlink 21" xfId="19482" hidden="1" xr:uid="{00000000-0005-0000-0000-000046030000}"/>
    <cellStyle name="Followed Hyperlink 21" xfId="19419" hidden="1" xr:uid="{00000000-0005-0000-0000-000047030000}"/>
    <cellStyle name="Followed Hyperlink 21" xfId="14640" hidden="1" xr:uid="{00000000-0005-0000-0000-00002C030000}"/>
    <cellStyle name="Followed Hyperlink 21" xfId="19539" hidden="1" xr:uid="{00000000-0005-0000-0000-00002D030000}"/>
    <cellStyle name="Followed Hyperlink 21" xfId="19522" hidden="1" xr:uid="{00000000-0005-0000-0000-00002E030000}"/>
    <cellStyle name="Followed Hyperlink 21" xfId="19552" hidden="1" xr:uid="{00000000-0005-0000-0000-00002F030000}"/>
    <cellStyle name="Followed Hyperlink 21" xfId="19855" hidden="1" xr:uid="{00000000-0005-0000-0000-000030030000}"/>
    <cellStyle name="Followed Hyperlink 21" xfId="20018" hidden="1" xr:uid="{00000000-0005-0000-0000-000031030000}"/>
    <cellStyle name="Followed Hyperlink 21" xfId="20057" hidden="1" xr:uid="{00000000-0005-0000-0000-000032030000}"/>
    <cellStyle name="Followed Hyperlink 21" xfId="19994" hidden="1" xr:uid="{00000000-0005-0000-0000-000033030000}"/>
    <cellStyle name="Followed Hyperlink 21" xfId="19836" hidden="1" xr:uid="{00000000-0005-0000-0000-000034030000}"/>
    <cellStyle name="Followed Hyperlink 21" xfId="20239" hidden="1" xr:uid="{00000000-0005-0000-0000-000035030000}"/>
    <cellStyle name="Followed Hyperlink 21" xfId="20278" hidden="1" xr:uid="{00000000-0005-0000-0000-000036030000}"/>
    <cellStyle name="Followed Hyperlink 21" xfId="18214" hidden="1" xr:uid="{00000000-0005-0000-0000-000030030000}"/>
    <cellStyle name="Followed Hyperlink 21" xfId="13228" hidden="1" xr:uid="{00000000-0005-0000-0000-000044030000}"/>
    <cellStyle name="Followed Hyperlink 21" xfId="9915" hidden="1" xr:uid="{00000000-0005-0000-0000-00003C030000}"/>
    <cellStyle name="Followed Hyperlink 21" xfId="5896" hidden="1" xr:uid="{00000000-0005-0000-0000-000042030000}"/>
    <cellStyle name="Followed Hyperlink 21" xfId="5833" hidden="1" xr:uid="{00000000-0005-0000-0000-000043030000}"/>
    <cellStyle name="Followed Hyperlink 21" xfId="4841" hidden="1" xr:uid="{00000000-0005-0000-0000-000044030000}"/>
    <cellStyle name="Followed Hyperlink 21" xfId="6063" hidden="1" xr:uid="{00000000-0005-0000-0000-000045030000}"/>
    <cellStyle name="Followed Hyperlink 21" xfId="18574" hidden="1" xr:uid="{00000000-0005-0000-0000-000037030000}"/>
    <cellStyle name="Followed Hyperlink 21" xfId="14426" hidden="1" xr:uid="{00000000-0005-0000-0000-000047030000}"/>
    <cellStyle name="Followed Hyperlink 21" xfId="16407" hidden="1" xr:uid="{00000000-0005-0000-0000-000038030000}"/>
    <cellStyle name="Followed Hyperlink 21" xfId="36795" hidden="1" xr:uid="{00000000-0005-0000-0000-000046030000}"/>
    <cellStyle name="Followed Hyperlink 21" xfId="36732" hidden="1" xr:uid="{00000000-0005-0000-0000-000047030000}"/>
    <cellStyle name="Followed Hyperlink 21" xfId="35307" hidden="1" xr:uid="{00000000-0005-0000-0000-00002C030000}"/>
    <cellStyle name="Followed Hyperlink 21" xfId="19237" hidden="1" xr:uid="{00000000-0005-0000-0000-000041030000}"/>
    <cellStyle name="Followed Hyperlink 21" xfId="15028" hidden="1" xr:uid="{00000000-0005-0000-0000-000033030000}"/>
    <cellStyle name="Followed Hyperlink 21" xfId="10660" hidden="1" xr:uid="{00000000-0005-0000-0000-00003F030000}"/>
    <cellStyle name="Followed Hyperlink 21" xfId="21625" hidden="1" xr:uid="{00000000-0005-0000-0000-000031030000}"/>
    <cellStyle name="Followed Hyperlink 21" xfId="21601" hidden="1" xr:uid="{00000000-0005-0000-0000-000033030000}"/>
    <cellStyle name="Followed Hyperlink 21" xfId="21443" hidden="1" xr:uid="{00000000-0005-0000-0000-000034030000}"/>
    <cellStyle name="Followed Hyperlink 21" xfId="21846" hidden="1" xr:uid="{00000000-0005-0000-0000-000035030000}"/>
    <cellStyle name="Followed Hyperlink 21" xfId="18221" hidden="1" xr:uid="{00000000-0005-0000-0000-000044030000}"/>
    <cellStyle name="Followed Hyperlink 21" xfId="14889" hidden="1" xr:uid="{00000000-0005-0000-0000-000030030000}"/>
    <cellStyle name="Followed Hyperlink 21" xfId="39126" hidden="1" xr:uid="{00000000-0005-0000-0000-000036030000}"/>
    <cellStyle name="Followed Hyperlink 21" xfId="6790" hidden="1" xr:uid="{00000000-0005-0000-0000-000040030000}"/>
    <cellStyle name="Followed Hyperlink 21" xfId="7537" hidden="1" xr:uid="{00000000-0005-0000-0000-000041030000}"/>
    <cellStyle name="Followed Hyperlink 21" xfId="7513" hidden="1" xr:uid="{00000000-0005-0000-0000-000043030000}"/>
    <cellStyle name="Followed Hyperlink 21" xfId="6521" hidden="1" xr:uid="{00000000-0005-0000-0000-000044030000}"/>
    <cellStyle name="Followed Hyperlink 21" xfId="7743" hidden="1" xr:uid="{00000000-0005-0000-0000-000045030000}"/>
    <cellStyle name="Followed Hyperlink 21" xfId="7719" hidden="1" xr:uid="{00000000-0005-0000-0000-000047030000}"/>
    <cellStyle name="Followed Hyperlink 21" xfId="6263" hidden="1" xr:uid="{00000000-0005-0000-0000-00002C030000}"/>
    <cellStyle name="Followed Hyperlink 21" xfId="7822" hidden="1" xr:uid="{00000000-0005-0000-0000-00002E030000}"/>
    <cellStyle name="Followed Hyperlink 21" xfId="7852" hidden="1" xr:uid="{00000000-0005-0000-0000-00002F030000}"/>
    <cellStyle name="Followed Hyperlink 21" xfId="8194" hidden="1" xr:uid="{00000000-0005-0000-0000-000030030000}"/>
    <cellStyle name="Followed Hyperlink 21" xfId="8357" hidden="1" xr:uid="{00000000-0005-0000-0000-000031030000}"/>
    <cellStyle name="Followed Hyperlink 21" xfId="8396" hidden="1" xr:uid="{00000000-0005-0000-0000-000032030000}"/>
    <cellStyle name="Followed Hyperlink 21" xfId="8333" hidden="1" xr:uid="{00000000-0005-0000-0000-000033030000}"/>
    <cellStyle name="Followed Hyperlink 21" xfId="8175" hidden="1" xr:uid="{00000000-0005-0000-0000-000034030000}"/>
    <cellStyle name="Followed Hyperlink 21" xfId="8578" hidden="1" xr:uid="{00000000-0005-0000-0000-000035030000}"/>
    <cellStyle name="Followed Hyperlink 21" xfId="8554" hidden="1" xr:uid="{00000000-0005-0000-0000-000037030000}"/>
    <cellStyle name="Followed Hyperlink 21" xfId="4723" hidden="1" xr:uid="{00000000-0005-0000-0000-000038030000}"/>
    <cellStyle name="Followed Hyperlink 21" xfId="8794" hidden="1" xr:uid="{00000000-0005-0000-0000-000039030000}"/>
    <cellStyle name="Followed Hyperlink 21" xfId="8833" hidden="1" xr:uid="{00000000-0005-0000-0000-00003A030000}"/>
    <cellStyle name="Followed Hyperlink 21" xfId="8770" hidden="1" xr:uid="{00000000-0005-0000-0000-00003B030000}"/>
    <cellStyle name="Followed Hyperlink 21" xfId="9045" hidden="1" xr:uid="{00000000-0005-0000-0000-00003E030000}"/>
    <cellStyle name="Followed Hyperlink 21" xfId="8982" hidden="1" xr:uid="{00000000-0005-0000-0000-00003F030000}"/>
    <cellStyle name="Followed Hyperlink 21" xfId="8470" hidden="1" xr:uid="{00000000-0005-0000-0000-000040030000}"/>
    <cellStyle name="Followed Hyperlink 21" xfId="9217" hidden="1" xr:uid="{00000000-0005-0000-0000-000041030000}"/>
    <cellStyle name="Followed Hyperlink 21" xfId="9256" hidden="1" xr:uid="{00000000-0005-0000-0000-000042030000}"/>
    <cellStyle name="Followed Hyperlink 21" xfId="9193" hidden="1" xr:uid="{00000000-0005-0000-0000-000043030000}"/>
    <cellStyle name="Followed Hyperlink 21" xfId="8201" hidden="1" xr:uid="{00000000-0005-0000-0000-000044030000}"/>
    <cellStyle name="Followed Hyperlink 21" xfId="9423" hidden="1" xr:uid="{00000000-0005-0000-0000-000045030000}"/>
    <cellStyle name="Followed Hyperlink 21" xfId="9462" hidden="1" xr:uid="{00000000-0005-0000-0000-000046030000}"/>
    <cellStyle name="Followed Hyperlink 21" xfId="9399" hidden="1" xr:uid="{00000000-0005-0000-0000-000047030000}"/>
    <cellStyle name="Followed Hyperlink 21" xfId="7943" hidden="1" xr:uid="{00000000-0005-0000-0000-00002C030000}"/>
    <cellStyle name="Followed Hyperlink 21" xfId="9519" hidden="1" xr:uid="{00000000-0005-0000-0000-00002D030000}"/>
    <cellStyle name="Followed Hyperlink 21" xfId="9532" hidden="1" xr:uid="{00000000-0005-0000-0000-00002F030000}"/>
    <cellStyle name="Followed Hyperlink 21" xfId="9872" hidden="1" xr:uid="{00000000-0005-0000-0000-000030030000}"/>
    <cellStyle name="Followed Hyperlink 21" xfId="10035" hidden="1" xr:uid="{00000000-0005-0000-0000-000031030000}"/>
    <cellStyle name="Followed Hyperlink 21" xfId="10011" hidden="1" xr:uid="{00000000-0005-0000-0000-000033030000}"/>
    <cellStyle name="Followed Hyperlink 21" xfId="9853" hidden="1" xr:uid="{00000000-0005-0000-0000-000034030000}"/>
    <cellStyle name="Followed Hyperlink 21" xfId="10256" hidden="1" xr:uid="{00000000-0005-0000-0000-000035030000}"/>
    <cellStyle name="Followed Hyperlink 21" xfId="10295" hidden="1" xr:uid="{00000000-0005-0000-0000-000036030000}"/>
    <cellStyle name="Followed Hyperlink 21" xfId="10232" hidden="1" xr:uid="{00000000-0005-0000-0000-000037030000}"/>
    <cellStyle name="Followed Hyperlink 21" xfId="6403" hidden="1" xr:uid="{00000000-0005-0000-0000-000038030000}"/>
    <cellStyle name="Followed Hyperlink 21" xfId="10472" hidden="1" xr:uid="{00000000-0005-0000-0000-000039030000}"/>
    <cellStyle name="Followed Hyperlink 21" xfId="10511" hidden="1" xr:uid="{00000000-0005-0000-0000-00003A030000}"/>
    <cellStyle name="Followed Hyperlink 21" xfId="10448" hidden="1" xr:uid="{00000000-0005-0000-0000-00003B030000}"/>
    <cellStyle name="Followed Hyperlink 21" xfId="6495" hidden="1" xr:uid="{00000000-0005-0000-0000-000034030000}"/>
    <cellStyle name="Followed Hyperlink 21" xfId="3578" hidden="1" xr:uid="{00000000-0005-0000-0000-000036030000}"/>
    <cellStyle name="Followed Hyperlink 21" xfId="3515" hidden="1" xr:uid="{00000000-0005-0000-0000-000037030000}"/>
    <cellStyle name="Followed Hyperlink 21" xfId="2897" hidden="1" xr:uid="{00000000-0005-0000-0000-000038030000}"/>
    <cellStyle name="Followed Hyperlink 21" xfId="3755" hidden="1" xr:uid="{00000000-0005-0000-0000-000039030000}"/>
    <cellStyle name="Followed Hyperlink 21" xfId="3794" hidden="1" xr:uid="{00000000-0005-0000-0000-00003A030000}"/>
    <cellStyle name="Followed Hyperlink 21" xfId="3731" hidden="1" xr:uid="{00000000-0005-0000-0000-00003B030000}"/>
    <cellStyle name="Followed Hyperlink 21" xfId="9502" hidden="1" xr:uid="{00000000-0005-0000-0000-00002E030000}"/>
    <cellStyle name="Followed Hyperlink 21" xfId="7782" hidden="1" xr:uid="{00000000-0005-0000-0000-000046030000}"/>
    <cellStyle name="Followed Hyperlink 21" xfId="5857" hidden="1" xr:uid="{00000000-0005-0000-0000-000041030000}"/>
    <cellStyle name="Followed Hyperlink 21" xfId="18637" hidden="1" xr:uid="{00000000-0005-0000-0000-000036030000}"/>
    <cellStyle name="Followed Hyperlink 21" xfId="16711" hidden="1" xr:uid="{00000000-0005-0000-0000-000031030000}"/>
    <cellStyle name="Followed Hyperlink 21" xfId="14546" hidden="1" xr:uid="{00000000-0005-0000-0000-00002D030000}"/>
    <cellStyle name="Followed Hyperlink 21" xfId="11554" hidden="1" xr:uid="{00000000-0005-0000-0000-000044030000}"/>
    <cellStyle name="Followed Hyperlink 21" xfId="10148" hidden="1" xr:uid="{00000000-0005-0000-0000-000040030000}"/>
    <cellStyle name="Followed Hyperlink 21" xfId="38710" hidden="1" xr:uid="{00000000-0005-0000-0000-000044030000}"/>
    <cellStyle name="Followed Hyperlink 21" xfId="7576" hidden="1" xr:uid="{00000000-0005-0000-0000-000042030000}"/>
    <cellStyle name="Followed Hyperlink 21" xfId="42999" hidden="1" xr:uid="{00000000-0005-0000-0000-00003D030000}"/>
    <cellStyle name="Followed Hyperlink 21" xfId="42975" hidden="1" xr:uid="{00000000-0005-0000-0000-00003F030000}"/>
    <cellStyle name="Followed Hyperlink 21" xfId="42463" hidden="1" xr:uid="{00000000-0005-0000-0000-000040030000}"/>
    <cellStyle name="Followed Hyperlink 21" xfId="43210" hidden="1" xr:uid="{00000000-0005-0000-0000-000041030000}"/>
    <cellStyle name="Followed Hyperlink 21" xfId="43249" hidden="1" xr:uid="{00000000-0005-0000-0000-000042030000}"/>
    <cellStyle name="Followed Hyperlink 21" xfId="43186" hidden="1" xr:uid="{00000000-0005-0000-0000-000043030000}"/>
    <cellStyle name="Followed Hyperlink 21" xfId="42194" hidden="1" xr:uid="{00000000-0005-0000-0000-000044030000}"/>
    <cellStyle name="Followed Hyperlink 21" xfId="43416" hidden="1" xr:uid="{00000000-0005-0000-0000-000045030000}"/>
    <cellStyle name="Followed Hyperlink 21" xfId="3198" hidden="1" xr:uid="{00000000-0005-0000-0000-00003C030000}"/>
    <cellStyle name="Followed Hyperlink 21" xfId="9006" hidden="1" xr:uid="{00000000-0005-0000-0000-00003D030000}"/>
    <cellStyle name="Followed Hyperlink 21" xfId="6937" hidden="1" xr:uid="{00000000-0005-0000-0000-000036030000}"/>
    <cellStyle name="Followed Hyperlink 21" xfId="35115" hidden="1" xr:uid="{00000000-0005-0000-0000-000045030000}"/>
    <cellStyle name="Followed Hyperlink 21" xfId="33043" hidden="1" xr:uid="{00000000-0005-0000-0000-00003D030000}"/>
    <cellStyle name="Followed Hyperlink 21" xfId="30923" hidden="1" xr:uid="{00000000-0005-0000-0000-000037030000}"/>
    <cellStyle name="Followed Hyperlink 21" xfId="28718" hidden="1" xr:uid="{00000000-0005-0000-0000-00002F030000}"/>
    <cellStyle name="Followed Hyperlink 21" xfId="25779" hidden="1" xr:uid="{00000000-0005-0000-0000-000045030000}"/>
    <cellStyle name="Followed Hyperlink 21" xfId="32120" hidden="1" xr:uid="{00000000-0005-0000-0000-000038030000}"/>
    <cellStyle name="Followed Hyperlink 21" xfId="8617" hidden="1" xr:uid="{00000000-0005-0000-0000-000036030000}"/>
    <cellStyle name="Followed Hyperlink 21" xfId="35534" hidden="1" xr:uid="{00000000-0005-0000-0000-000044030000}"/>
    <cellStyle name="Followed Hyperlink 21" xfId="5194" hidden="1" xr:uid="{00000000-0005-0000-0000-000037030000}"/>
    <cellStyle name="Followed Hyperlink 21" xfId="2799" hidden="1" xr:uid="{00000000-0005-0000-0000-000038030000}"/>
    <cellStyle name="Followed Hyperlink 21" xfId="5434" hidden="1" xr:uid="{00000000-0005-0000-0000-000039030000}"/>
    <cellStyle name="Followed Hyperlink 21" xfId="5473" hidden="1" xr:uid="{00000000-0005-0000-0000-00003A030000}"/>
    <cellStyle name="Followed Hyperlink 21" xfId="4877" hidden="1" xr:uid="{00000000-0005-0000-0000-00003C030000}"/>
    <cellStyle name="Followed Hyperlink 21" xfId="5646" hidden="1" xr:uid="{00000000-0005-0000-0000-00003D030000}"/>
    <cellStyle name="Followed Hyperlink 21" xfId="5685" hidden="1" xr:uid="{00000000-0005-0000-0000-00003E030000}"/>
    <cellStyle name="Followed Hyperlink 21" xfId="5622" hidden="1" xr:uid="{00000000-0005-0000-0000-00003F030000}"/>
    <cellStyle name="Followed Hyperlink 21" xfId="854" hidden="1" xr:uid="{00000000-0005-0000-0000-000030030000}"/>
    <cellStyle name="Followed Hyperlink 21" xfId="1017" hidden="1" xr:uid="{00000000-0005-0000-0000-000031030000}"/>
    <cellStyle name="Followed Hyperlink 21" xfId="1056" hidden="1" xr:uid="{00000000-0005-0000-0000-000032030000}"/>
    <cellStyle name="Followed Hyperlink 21" xfId="993" hidden="1" xr:uid="{00000000-0005-0000-0000-000033030000}"/>
    <cellStyle name="Followed Hyperlink 21" xfId="835" hidden="1" xr:uid="{00000000-0005-0000-0000-000034030000}"/>
    <cellStyle name="Followed Hyperlink 21" xfId="743" hidden="1" xr:uid="{00000000-0005-0000-0000-00002E030000}"/>
    <cellStyle name="Followed Hyperlink 21" xfId="680" hidden="1" xr:uid="{00000000-0005-0000-0000-00002F030000}"/>
    <cellStyle name="Followed Hyperlink 21" xfId="531" hidden="1" xr:uid="{00000000-0005-0000-0000-00002C030000}"/>
    <cellStyle name="Followed Hyperlink 21" xfId="897" hidden="1" xr:uid="{00000000-0005-0000-0000-00003C030000}"/>
    <cellStyle name="Followed Hyperlink 21" xfId="596" hidden="1" xr:uid="{00000000-0005-0000-0000-000038030000}"/>
    <cellStyle name="Followed Hyperlink 21" xfId="1454" hidden="1" xr:uid="{00000000-0005-0000-0000-000039030000}"/>
    <cellStyle name="Followed Hyperlink 21" xfId="1493" hidden="1" xr:uid="{00000000-0005-0000-0000-00003A030000}"/>
    <cellStyle name="Followed Hyperlink 21" xfId="1430" hidden="1" xr:uid="{00000000-0005-0000-0000-00003B030000}"/>
    <cellStyle name="Followed Hyperlink 21" xfId="1666" hidden="1" xr:uid="{00000000-0005-0000-0000-00003D030000}"/>
    <cellStyle name="Followed Hyperlink 21" xfId="1277" hidden="1" xr:uid="{00000000-0005-0000-0000-000036030000}"/>
    <cellStyle name="Followed Hyperlink 21" xfId="1214" hidden="1" xr:uid="{00000000-0005-0000-0000-000037030000}"/>
    <cellStyle name="Followed Hyperlink 21" xfId="1238" hidden="1" xr:uid="{00000000-0005-0000-0000-000035030000}"/>
    <cellStyle name="Followed Hyperlink 21" xfId="3539" hidden="1" xr:uid="{00000000-0005-0000-0000-000035030000}"/>
    <cellStyle name="Followed Hyperlink 21" xfId="704" hidden="1" xr:uid="{00000000-0005-0000-0000-00002D030000}"/>
    <cellStyle name="Followed Hyperlink 21" xfId="5257" hidden="1" xr:uid="{00000000-0005-0000-0000-000036030000}"/>
    <cellStyle name="Followed Hyperlink 21" xfId="21123" hidden="1" xr:uid="{00000000-0005-0000-0000-000046030000}"/>
    <cellStyle name="Followed Hyperlink 21" xfId="5218" hidden="1" xr:uid="{00000000-0005-0000-0000-000035030000}"/>
    <cellStyle name="Followed Hyperlink 21" xfId="53" hidden="1" xr:uid="{00000000-0005-0000-0000-000038030000}"/>
    <cellStyle name="Followed Hyperlink 21" xfId="7114" hidden="1" xr:uid="{00000000-0005-0000-0000-000039030000}"/>
    <cellStyle name="Followed Hyperlink 21" xfId="7153" hidden="1" xr:uid="{00000000-0005-0000-0000-00003A030000}"/>
    <cellStyle name="Followed Hyperlink 21" xfId="7090" hidden="1" xr:uid="{00000000-0005-0000-0000-00003B030000}"/>
    <cellStyle name="Followed Hyperlink 21" xfId="6557" hidden="1" xr:uid="{00000000-0005-0000-0000-00003C030000}"/>
    <cellStyle name="Followed Hyperlink 21" xfId="7326" hidden="1" xr:uid="{00000000-0005-0000-0000-00003D030000}"/>
    <cellStyle name="Followed Hyperlink 21" xfId="7365" hidden="1" xr:uid="{00000000-0005-0000-0000-00003E030000}"/>
    <cellStyle name="Followed Hyperlink 21" xfId="7302" hidden="1" xr:uid="{00000000-0005-0000-0000-00003F030000}"/>
    <cellStyle name="Followed Hyperlink 21" xfId="1642" hidden="1" xr:uid="{00000000-0005-0000-0000-00003F030000}"/>
    <cellStyle name="Followed Hyperlink 21" xfId="36315" hidden="1" xr:uid="{00000000-0005-0000-0000-00003F030000}"/>
    <cellStyle name="Followed Hyperlink 21" xfId="1705" hidden="1" xr:uid="{00000000-0005-0000-0000-00003E030000}"/>
    <cellStyle name="Followed Hyperlink 21" xfId="19862" hidden="1" xr:uid="{00000000-0005-0000-0000-000044030000}"/>
    <cellStyle name="Followed Hyperlink 21" xfId="21084" hidden="1" xr:uid="{00000000-0005-0000-0000-000045030000}"/>
    <cellStyle name="Followed Hyperlink 21" xfId="21060" hidden="1" xr:uid="{00000000-0005-0000-0000-000047030000}"/>
    <cellStyle name="Followed Hyperlink 21" xfId="19635" hidden="1" xr:uid="{00000000-0005-0000-0000-00002C030000}"/>
    <cellStyle name="Followed Hyperlink 21" xfId="21180" hidden="1" xr:uid="{00000000-0005-0000-0000-00002D030000}"/>
    <cellStyle name="Followed Hyperlink 21" xfId="21163" hidden="1" xr:uid="{00000000-0005-0000-0000-00002E030000}"/>
    <cellStyle name="Followed Hyperlink 21" xfId="21193" hidden="1" xr:uid="{00000000-0005-0000-0000-00002F030000}"/>
    <cellStyle name="Followed Hyperlink 21" xfId="3005" hidden="1" xr:uid="{00000000-0005-0000-0000-00002D030000}"/>
    <cellStyle name="Followed Hyperlink 21" xfId="5410" hidden="1" xr:uid="{00000000-0005-0000-0000-00003B030000}"/>
    <cellStyle name="Followed Hyperlink 21" xfId="4360" hidden="1" xr:uid="{00000000-0005-0000-0000-000047030000}"/>
    <cellStyle name="Followed Hyperlink 21" xfId="36339" hidden="1" xr:uid="{00000000-0005-0000-0000-00003D030000}"/>
    <cellStyle name="Followed Hyperlink 21" xfId="36378" hidden="1" xr:uid="{00000000-0005-0000-0000-00003E030000}"/>
    <cellStyle name="Followed Hyperlink 21" xfId="35803" hidden="1" xr:uid="{00000000-0005-0000-0000-000040030000}"/>
    <cellStyle name="Followed Hyperlink 21" xfId="36550" hidden="1" xr:uid="{00000000-0005-0000-0000-000041030000}"/>
    <cellStyle name="Followed Hyperlink 21" xfId="36589" hidden="1" xr:uid="{00000000-0005-0000-0000-000042030000}"/>
    <cellStyle name="Followed Hyperlink 21" xfId="36526" hidden="1" xr:uid="{00000000-0005-0000-0000-000043030000}"/>
    <cellStyle name="Followed Hyperlink 21" xfId="4217" hidden="1" xr:uid="{00000000-0005-0000-0000-000042030000}"/>
    <cellStyle name="Followed Hyperlink 21" xfId="4154" hidden="1" xr:uid="{00000000-0005-0000-0000-000043030000}"/>
    <cellStyle name="Followed Hyperlink 21" xfId="3162" hidden="1" xr:uid="{00000000-0005-0000-0000-000044030000}"/>
    <cellStyle name="Followed Hyperlink 21" xfId="4384" hidden="1" xr:uid="{00000000-0005-0000-0000-000045030000}"/>
    <cellStyle name="Followed Hyperlink 21" xfId="4423" hidden="1" xr:uid="{00000000-0005-0000-0000-000046030000}"/>
    <cellStyle name="Followed Hyperlink 21" xfId="3431" hidden="1" xr:uid="{00000000-0005-0000-0000-000040030000}"/>
    <cellStyle name="Followed Hyperlink 21" xfId="4178" hidden="1" xr:uid="{00000000-0005-0000-0000-000041030000}"/>
    <cellStyle name="Followed Hyperlink 21" xfId="3943" hidden="1" xr:uid="{00000000-0005-0000-0000-00003F030000}"/>
    <cellStyle name="Followed Hyperlink 21" xfId="4006" hidden="1" xr:uid="{00000000-0005-0000-0000-00003E030000}"/>
    <cellStyle name="Followed Hyperlink 21" xfId="4973" hidden="1" xr:uid="{00000000-0005-0000-0000-000033030000}"/>
    <cellStyle name="Followed Hyperlink 21" xfId="4493" hidden="1" xr:uid="{00000000-0005-0000-0000-00002F030000}"/>
    <cellStyle name="Followed Hyperlink 21" xfId="4834" hidden="1" xr:uid="{00000000-0005-0000-0000-000030030000}"/>
    <cellStyle name="Followed Hyperlink 21" xfId="4997" hidden="1" xr:uid="{00000000-0005-0000-0000-000031030000}"/>
    <cellStyle name="Followed Hyperlink 21" xfId="5036" hidden="1" xr:uid="{00000000-0005-0000-0000-000032030000}"/>
    <cellStyle name="Followed Hyperlink 21" xfId="4815" hidden="1" xr:uid="{00000000-0005-0000-0000-000034030000}"/>
    <cellStyle name="Followed Hyperlink 21" xfId="4480" hidden="1" xr:uid="{00000000-0005-0000-0000-00002D030000}"/>
    <cellStyle name="Followed Hyperlink 21" xfId="4463" hidden="1" xr:uid="{00000000-0005-0000-0000-00002E030000}"/>
    <cellStyle name="Followed Hyperlink 21" xfId="2784" hidden="1" xr:uid="{00000000-0005-0000-0000-00002C030000}"/>
    <cellStyle name="Followed Hyperlink 21" xfId="2059" hidden="1" xr:uid="{00000000-0005-0000-0000-000047030000}"/>
    <cellStyle name="Followed Hyperlink 22" xfId="41924" hidden="1" xr:uid="{00000000-0005-0000-0000-000050030000}"/>
    <cellStyle name="Followed Hyperlink 22" xfId="45299" hidden="1" xr:uid="{00000000-0005-0000-0000-000061030000}"/>
    <cellStyle name="Followed Hyperlink 22" xfId="45312" hidden="1" xr:uid="{00000000-0005-0000-0000-000062030000}"/>
    <cellStyle name="Followed Hyperlink 22" xfId="45322" hidden="1" xr:uid="{00000000-0005-0000-0000-000063030000}"/>
    <cellStyle name="Followed Hyperlink 22" xfId="43872" hidden="1" xr:uid="{00000000-0005-0000-0000-000060030000}"/>
    <cellStyle name="Followed Hyperlink 22" xfId="44597" hidden="1" xr:uid="{00000000-0005-0000-0000-00005C030000}"/>
    <cellStyle name="Followed Hyperlink 22" xfId="45093" hidden="1" xr:uid="{00000000-0005-0000-0000-00005D030000}"/>
    <cellStyle name="Followed Hyperlink 22" xfId="45106" hidden="1" xr:uid="{00000000-0005-0000-0000-00005E030000}"/>
    <cellStyle name="Followed Hyperlink 22" xfId="44905" hidden="1" xr:uid="{00000000-0005-0000-0000-00005B030000}"/>
    <cellStyle name="Followed Hyperlink 22" xfId="22640" hidden="1" xr:uid="{00000000-0005-0000-0000-000062030000}"/>
    <cellStyle name="Followed Hyperlink 22" xfId="44467" hidden="1" xr:uid="{00000000-0005-0000-0000-000052030000}"/>
    <cellStyle name="Followed Hyperlink 22" xfId="44088" hidden="1" xr:uid="{00000000-0005-0000-0000-000054030000}"/>
    <cellStyle name="Followed Hyperlink 22" xfId="44454" hidden="1" xr:uid="{00000000-0005-0000-0000-000051030000}"/>
    <cellStyle name="Followed Hyperlink 22" xfId="44256" hidden="1" xr:uid="{00000000-0005-0000-0000-00004F030000}"/>
    <cellStyle name="Followed Hyperlink 22" xfId="44477" hidden="1" xr:uid="{00000000-0005-0000-0000-000053030000}"/>
    <cellStyle name="Followed Hyperlink 22" xfId="44683" hidden="1" xr:uid="{00000000-0005-0000-0000-000056030000}"/>
    <cellStyle name="Followed Hyperlink 22" xfId="44882" hidden="1" xr:uid="{00000000-0005-0000-0000-000059030000}"/>
    <cellStyle name="Followed Hyperlink 22" xfId="44670" hidden="1" xr:uid="{00000000-0005-0000-0000-000055030000}"/>
    <cellStyle name="Followed Hyperlink 22" xfId="2042" hidden="1" xr:uid="{00000000-0005-0000-0000-000063030000}"/>
    <cellStyle name="Followed Hyperlink 22" xfId="44693" hidden="1" xr:uid="{00000000-0005-0000-0000-000057030000}"/>
    <cellStyle name="Followed Hyperlink 22" xfId="45116" hidden="1" xr:uid="{00000000-0005-0000-0000-00005F030000}"/>
    <cellStyle name="Followed Hyperlink 22" xfId="18215" hidden="1" xr:uid="{00000000-0005-0000-0000-00004C030000}"/>
    <cellStyle name="Followed Hyperlink 22" xfId="18313" hidden="1" xr:uid="{00000000-0005-0000-0000-00004D030000}"/>
    <cellStyle name="Followed Hyperlink 22" xfId="18326" hidden="1" xr:uid="{00000000-0005-0000-0000-00004E030000}"/>
    <cellStyle name="Followed Hyperlink 22" xfId="14778" hidden="1" xr:uid="{00000000-0005-0000-0000-000050030000}"/>
    <cellStyle name="Followed Hyperlink 22" xfId="18534" hidden="1" xr:uid="{00000000-0005-0000-0000-000051030000}"/>
    <cellStyle name="Followed Hyperlink 22" xfId="18547" hidden="1" xr:uid="{00000000-0005-0000-0000-000052030000}"/>
    <cellStyle name="Followed Hyperlink 22" xfId="18557" hidden="1" xr:uid="{00000000-0005-0000-0000-000053030000}"/>
    <cellStyle name="Followed Hyperlink 22" xfId="18168" hidden="1" xr:uid="{00000000-0005-0000-0000-000054030000}"/>
    <cellStyle name="Followed Hyperlink 22" xfId="18750" hidden="1" xr:uid="{00000000-0005-0000-0000-000055030000}"/>
    <cellStyle name="Followed Hyperlink 22" xfId="18763" hidden="1" xr:uid="{00000000-0005-0000-0000-000056030000}"/>
    <cellStyle name="Followed Hyperlink 22" xfId="18773" hidden="1" xr:uid="{00000000-0005-0000-0000-000057030000}"/>
    <cellStyle name="Followed Hyperlink 22" xfId="17927" hidden="1" xr:uid="{00000000-0005-0000-0000-000058030000}"/>
    <cellStyle name="Followed Hyperlink 22" xfId="18962" hidden="1" xr:uid="{00000000-0005-0000-0000-000059030000}"/>
    <cellStyle name="Followed Hyperlink 22" xfId="953" hidden="1" xr:uid="{00000000-0005-0000-0000-00004D030000}"/>
    <cellStyle name="Followed Hyperlink 22" xfId="21266" hidden="1" xr:uid="{00000000-0005-0000-0000-000049030000}"/>
    <cellStyle name="Followed Hyperlink 22" xfId="22897" hidden="1" xr:uid="{00000000-0005-0000-0000-00004A030000}"/>
    <cellStyle name="Followed Hyperlink 22" xfId="24551" hidden="1" xr:uid="{00000000-0005-0000-0000-00004C030000}"/>
    <cellStyle name="Followed Hyperlink 22" xfId="24649" hidden="1" xr:uid="{00000000-0005-0000-0000-00004D030000}"/>
    <cellStyle name="Followed Hyperlink 22" xfId="24662" hidden="1" xr:uid="{00000000-0005-0000-0000-00004E030000}"/>
    <cellStyle name="Followed Hyperlink 22" xfId="24672" hidden="1" xr:uid="{00000000-0005-0000-0000-00004F030000}"/>
    <cellStyle name="Followed Hyperlink 22" xfId="24408" hidden="1" xr:uid="{00000000-0005-0000-0000-000050030000}"/>
    <cellStyle name="Followed Hyperlink 22" xfId="24870" hidden="1" xr:uid="{00000000-0005-0000-0000-000051030000}"/>
    <cellStyle name="Followed Hyperlink 22" xfId="24883" hidden="1" xr:uid="{00000000-0005-0000-0000-000052030000}"/>
    <cellStyle name="Followed Hyperlink 22" xfId="24893" hidden="1" xr:uid="{00000000-0005-0000-0000-000053030000}"/>
    <cellStyle name="Followed Hyperlink 22" xfId="24504" hidden="1" xr:uid="{00000000-0005-0000-0000-000054030000}"/>
    <cellStyle name="Followed Hyperlink 22" xfId="25086" hidden="1" xr:uid="{00000000-0005-0000-0000-000055030000}"/>
    <cellStyle name="Followed Hyperlink 22" xfId="43871" hidden="1" xr:uid="{00000000-0005-0000-0000-000050030000}"/>
    <cellStyle name="Followed Hyperlink 22" xfId="21584" hidden="1" xr:uid="{00000000-0005-0000-0000-00004F030000}"/>
    <cellStyle name="Followed Hyperlink 22" xfId="21232" hidden="1" xr:uid="{00000000-0005-0000-0000-000050030000}"/>
    <cellStyle name="Followed Hyperlink 22" xfId="21782" hidden="1" xr:uid="{00000000-0005-0000-0000-000051030000}"/>
    <cellStyle name="Followed Hyperlink 22" xfId="21795" hidden="1" xr:uid="{00000000-0005-0000-0000-000052030000}"/>
    <cellStyle name="Followed Hyperlink 22" xfId="21805" hidden="1" xr:uid="{00000000-0005-0000-0000-000053030000}"/>
    <cellStyle name="Followed Hyperlink 22" xfId="18336" hidden="1" xr:uid="{00000000-0005-0000-0000-00004F030000}"/>
    <cellStyle name="Followed Hyperlink 22" xfId="6847" hidden="1" xr:uid="{00000000-0005-0000-0000-000052030000}"/>
    <cellStyle name="Followed Hyperlink 22" xfId="6857" hidden="1" xr:uid="{00000000-0005-0000-0000-000053030000}"/>
    <cellStyle name="Followed Hyperlink 22" xfId="20391" hidden="1" xr:uid="{00000000-0005-0000-0000-000055030000}"/>
    <cellStyle name="Followed Hyperlink 22" xfId="28893" hidden="1" xr:uid="{00000000-0005-0000-0000-00004C030000}"/>
    <cellStyle name="Followed Hyperlink 22" xfId="16891" hidden="1" xr:uid="{00000000-0005-0000-0000-000053030000}"/>
    <cellStyle name="Followed Hyperlink 22" xfId="6393" hidden="1" xr:uid="{00000000-0005-0000-0000-00004B030000}"/>
    <cellStyle name="Followed Hyperlink 22" xfId="12529" hidden="1" xr:uid="{00000000-0005-0000-0000-00005F030000}"/>
    <cellStyle name="Followed Hyperlink 22" xfId="3691" hidden="1" xr:uid="{00000000-0005-0000-0000-000055030000}"/>
    <cellStyle name="Followed Hyperlink 22" xfId="9153" hidden="1" xr:uid="{00000000-0005-0000-0000-00005D030000}"/>
    <cellStyle name="Followed Hyperlink 22" xfId="5370" hidden="1" xr:uid="{00000000-0005-0000-0000-000055030000}"/>
    <cellStyle name="Followed Hyperlink 22" xfId="29014" hidden="1" xr:uid="{00000000-0005-0000-0000-00004F030000}"/>
    <cellStyle name="Followed Hyperlink 22" xfId="28629" hidden="1" xr:uid="{00000000-0005-0000-0000-000050030000}"/>
    <cellStyle name="Followed Hyperlink 22" xfId="29235" hidden="1" xr:uid="{00000000-0005-0000-0000-000053030000}"/>
    <cellStyle name="Followed Hyperlink 22" xfId="28846" hidden="1" xr:uid="{00000000-0005-0000-0000-000054030000}"/>
    <cellStyle name="Followed Hyperlink 22" xfId="29441" hidden="1" xr:uid="{00000000-0005-0000-0000-000056030000}"/>
    <cellStyle name="Followed Hyperlink 22" xfId="29451" hidden="1" xr:uid="{00000000-0005-0000-0000-000057030000}"/>
    <cellStyle name="Followed Hyperlink 22" xfId="28628" hidden="1" xr:uid="{00000000-0005-0000-0000-000058030000}"/>
    <cellStyle name="Followed Hyperlink 22" xfId="29640" hidden="1" xr:uid="{00000000-0005-0000-0000-000059030000}"/>
    <cellStyle name="Followed Hyperlink 22" xfId="29653" hidden="1" xr:uid="{00000000-0005-0000-0000-00005A030000}"/>
    <cellStyle name="Followed Hyperlink 22" xfId="29663" hidden="1" xr:uid="{00000000-0005-0000-0000-00005B030000}"/>
    <cellStyle name="Followed Hyperlink 22" xfId="29355" hidden="1" xr:uid="{00000000-0005-0000-0000-00005C030000}"/>
    <cellStyle name="Followed Hyperlink 22" xfId="29851" hidden="1" xr:uid="{00000000-0005-0000-0000-00005D030000}"/>
    <cellStyle name="Followed Hyperlink 22" xfId="29864" hidden="1" xr:uid="{00000000-0005-0000-0000-00005E030000}"/>
    <cellStyle name="Followed Hyperlink 22" xfId="29874" hidden="1" xr:uid="{00000000-0005-0000-0000-00005F030000}"/>
    <cellStyle name="Followed Hyperlink 22" xfId="28630" hidden="1" xr:uid="{00000000-0005-0000-0000-000060030000}"/>
    <cellStyle name="Followed Hyperlink 22" xfId="30057" hidden="1" xr:uid="{00000000-0005-0000-0000-000061030000}"/>
    <cellStyle name="Followed Hyperlink 22" xfId="30070" hidden="1" xr:uid="{00000000-0005-0000-0000-000062030000}"/>
    <cellStyle name="Followed Hyperlink 22" xfId="30080" hidden="1" xr:uid="{00000000-0005-0000-0000-000063030000}"/>
    <cellStyle name="Followed Hyperlink 22" xfId="28251" hidden="1" xr:uid="{00000000-0005-0000-0000-000048030000}"/>
    <cellStyle name="Followed Hyperlink 22" xfId="26127" hidden="1" xr:uid="{00000000-0005-0000-0000-000049030000}"/>
    <cellStyle name="Followed Hyperlink 22" xfId="28382" hidden="1" xr:uid="{00000000-0005-0000-0000-00004A030000}"/>
    <cellStyle name="Followed Hyperlink 22" xfId="28557" hidden="1" xr:uid="{00000000-0005-0000-0000-00004B030000}"/>
    <cellStyle name="Followed Hyperlink 22" xfId="30564" hidden="1" xr:uid="{00000000-0005-0000-0000-00004C030000}"/>
    <cellStyle name="Followed Hyperlink 22" xfId="30662" hidden="1" xr:uid="{00000000-0005-0000-0000-00004D030000}"/>
    <cellStyle name="Followed Hyperlink 22" xfId="30685" hidden="1" xr:uid="{00000000-0005-0000-0000-00004F030000}"/>
    <cellStyle name="Followed Hyperlink 22" xfId="30883" hidden="1" xr:uid="{00000000-0005-0000-0000-000051030000}"/>
    <cellStyle name="Followed Hyperlink 22" xfId="30896" hidden="1" xr:uid="{00000000-0005-0000-0000-000052030000}"/>
    <cellStyle name="Followed Hyperlink 22" xfId="30517" hidden="1" xr:uid="{00000000-0005-0000-0000-000054030000}"/>
    <cellStyle name="Followed Hyperlink 22" xfId="31099" hidden="1" xr:uid="{00000000-0005-0000-0000-000055030000}"/>
    <cellStyle name="Followed Hyperlink 22" xfId="31112" hidden="1" xr:uid="{00000000-0005-0000-0000-000056030000}"/>
    <cellStyle name="Followed Hyperlink 22" xfId="31122" hidden="1" xr:uid="{00000000-0005-0000-0000-000057030000}"/>
    <cellStyle name="Followed Hyperlink 22" xfId="26162" hidden="1" xr:uid="{00000000-0005-0000-0000-000058030000}"/>
    <cellStyle name="Followed Hyperlink 22" xfId="31311" hidden="1" xr:uid="{00000000-0005-0000-0000-000059030000}"/>
    <cellStyle name="Followed Hyperlink 22" xfId="21329" hidden="1" xr:uid="{00000000-0005-0000-0000-000048030000}"/>
    <cellStyle name="Followed Hyperlink 22" xfId="19627" hidden="1" xr:uid="{00000000-0005-0000-0000-000049030000}"/>
    <cellStyle name="Followed Hyperlink 22" xfId="21303" hidden="1" xr:uid="{00000000-0005-0000-0000-00004A030000}"/>
    <cellStyle name="Followed Hyperlink 22" xfId="16416" hidden="1" xr:uid="{00000000-0005-0000-0000-00004B030000}"/>
    <cellStyle name="Followed Hyperlink 22" xfId="23032" hidden="1" xr:uid="{00000000-0005-0000-0000-00004C030000}"/>
    <cellStyle name="Followed Hyperlink 22" xfId="23130" hidden="1" xr:uid="{00000000-0005-0000-0000-00004D030000}"/>
    <cellStyle name="Followed Hyperlink 22" xfId="23143" hidden="1" xr:uid="{00000000-0005-0000-0000-00004E030000}"/>
    <cellStyle name="Followed Hyperlink 22" xfId="23153" hidden="1" xr:uid="{00000000-0005-0000-0000-00004F030000}"/>
    <cellStyle name="Followed Hyperlink 22" xfId="22839" hidden="1" xr:uid="{00000000-0005-0000-0000-000050030000}"/>
    <cellStyle name="Followed Hyperlink 22" xfId="23364" hidden="1" xr:uid="{00000000-0005-0000-0000-000052030000}"/>
    <cellStyle name="Followed Hyperlink 22" xfId="23374" hidden="1" xr:uid="{00000000-0005-0000-0000-000053030000}"/>
    <cellStyle name="Followed Hyperlink 22" xfId="22985" hidden="1" xr:uid="{00000000-0005-0000-0000-000054030000}"/>
    <cellStyle name="Followed Hyperlink 22" xfId="23567" hidden="1" xr:uid="{00000000-0005-0000-0000-000055030000}"/>
    <cellStyle name="Followed Hyperlink 22" xfId="23580" hidden="1" xr:uid="{00000000-0005-0000-0000-000056030000}"/>
    <cellStyle name="Followed Hyperlink 22" xfId="23590" hidden="1" xr:uid="{00000000-0005-0000-0000-000057030000}"/>
    <cellStyle name="Followed Hyperlink 22" xfId="2712" hidden="1" xr:uid="{00000000-0005-0000-0000-000058030000}"/>
    <cellStyle name="Followed Hyperlink 22" xfId="23779" hidden="1" xr:uid="{00000000-0005-0000-0000-000059030000}"/>
    <cellStyle name="Followed Hyperlink 22" xfId="23792" hidden="1" xr:uid="{00000000-0005-0000-0000-00005A030000}"/>
    <cellStyle name="Followed Hyperlink 22" xfId="23802" hidden="1" xr:uid="{00000000-0005-0000-0000-00005B030000}"/>
    <cellStyle name="Followed Hyperlink 22" xfId="23494" hidden="1" xr:uid="{00000000-0005-0000-0000-00005C030000}"/>
    <cellStyle name="Followed Hyperlink 22" xfId="24003" hidden="1" xr:uid="{00000000-0005-0000-0000-00005E030000}"/>
    <cellStyle name="Followed Hyperlink 22" xfId="24013" hidden="1" xr:uid="{00000000-0005-0000-0000-00005F030000}"/>
    <cellStyle name="Followed Hyperlink 22" xfId="24196" hidden="1" xr:uid="{00000000-0005-0000-0000-000061030000}"/>
    <cellStyle name="Followed Hyperlink 22" xfId="24209" hidden="1" xr:uid="{00000000-0005-0000-0000-000062030000}"/>
    <cellStyle name="Followed Hyperlink 22" xfId="24219" hidden="1" xr:uid="{00000000-0005-0000-0000-000063030000}"/>
    <cellStyle name="Followed Hyperlink 22" xfId="23351" hidden="1" xr:uid="{00000000-0005-0000-0000-000051030000}"/>
    <cellStyle name="Followed Hyperlink 22" xfId="26406" hidden="1" xr:uid="{00000000-0005-0000-0000-000058030000}"/>
    <cellStyle name="Followed Hyperlink 22" xfId="39662" hidden="1" xr:uid="{00000000-0005-0000-0000-00005D030000}"/>
    <cellStyle name="Followed Hyperlink 22" xfId="32564" hidden="1" xr:uid="{00000000-0005-0000-0000-000052030000}"/>
    <cellStyle name="Followed Hyperlink 22" xfId="32574" hidden="1" xr:uid="{00000000-0005-0000-0000-000053030000}"/>
    <cellStyle name="Followed Hyperlink 22" xfId="32767" hidden="1" xr:uid="{00000000-0005-0000-0000-000055030000}"/>
    <cellStyle name="Followed Hyperlink 22" xfId="32790" hidden="1" xr:uid="{00000000-0005-0000-0000-000057030000}"/>
    <cellStyle name="Followed Hyperlink 22" xfId="25865" hidden="1" xr:uid="{00000000-0005-0000-0000-000058030000}"/>
    <cellStyle name="Followed Hyperlink 22" xfId="32979" hidden="1" xr:uid="{00000000-0005-0000-0000-000059030000}"/>
    <cellStyle name="Followed Hyperlink 22" xfId="32992" hidden="1" xr:uid="{00000000-0005-0000-0000-00005A030000}"/>
    <cellStyle name="Followed Hyperlink 22" xfId="32694" hidden="1" xr:uid="{00000000-0005-0000-0000-00005C030000}"/>
    <cellStyle name="Followed Hyperlink 22" xfId="33190" hidden="1" xr:uid="{00000000-0005-0000-0000-00005D030000}"/>
    <cellStyle name="Followed Hyperlink 22" xfId="33203" hidden="1" xr:uid="{00000000-0005-0000-0000-00005E030000}"/>
    <cellStyle name="Followed Hyperlink 22" xfId="33213" hidden="1" xr:uid="{00000000-0005-0000-0000-00005F030000}"/>
    <cellStyle name="Followed Hyperlink 22" xfId="31943" hidden="1" xr:uid="{00000000-0005-0000-0000-000060030000}"/>
    <cellStyle name="Followed Hyperlink 22" xfId="33396" hidden="1" xr:uid="{00000000-0005-0000-0000-000061030000}"/>
    <cellStyle name="Followed Hyperlink 22" xfId="33419" hidden="1" xr:uid="{00000000-0005-0000-0000-000063030000}"/>
    <cellStyle name="Followed Hyperlink 22" xfId="32075" hidden="1" xr:uid="{00000000-0005-0000-0000-000048030000}"/>
    <cellStyle name="Followed Hyperlink 22" xfId="30308" hidden="1" xr:uid="{00000000-0005-0000-0000-000049030000}"/>
    <cellStyle name="Followed Hyperlink 22" xfId="32031" hidden="1" xr:uid="{00000000-0005-0000-0000-00004A030000}"/>
    <cellStyle name="Followed Hyperlink 22" xfId="28356" hidden="1" xr:uid="{00000000-0005-0000-0000-00004B030000}"/>
    <cellStyle name="Followed Hyperlink 22" xfId="33887" hidden="1" xr:uid="{00000000-0005-0000-0000-00004C030000}"/>
    <cellStyle name="Followed Hyperlink 22" xfId="33985" hidden="1" xr:uid="{00000000-0005-0000-0000-00004D030000}"/>
    <cellStyle name="Followed Hyperlink 22" xfId="33998" hidden="1" xr:uid="{00000000-0005-0000-0000-00004E030000}"/>
    <cellStyle name="Followed Hyperlink 22" xfId="34008" hidden="1" xr:uid="{00000000-0005-0000-0000-00004F030000}"/>
    <cellStyle name="Followed Hyperlink 22" xfId="34206" hidden="1" xr:uid="{00000000-0005-0000-0000-000051030000}"/>
    <cellStyle name="Followed Hyperlink 22" xfId="34219" hidden="1" xr:uid="{00000000-0005-0000-0000-000052030000}"/>
    <cellStyle name="Followed Hyperlink 22" xfId="34229" hidden="1" xr:uid="{00000000-0005-0000-0000-000053030000}"/>
    <cellStyle name="Followed Hyperlink 22" xfId="33840" hidden="1" xr:uid="{00000000-0005-0000-0000-000054030000}"/>
    <cellStyle name="Followed Hyperlink 22" xfId="34422" hidden="1" xr:uid="{00000000-0005-0000-0000-000055030000}"/>
    <cellStyle name="Followed Hyperlink 22" xfId="34445" hidden="1" xr:uid="{00000000-0005-0000-0000-000057030000}"/>
    <cellStyle name="Followed Hyperlink 22" xfId="34634" hidden="1" xr:uid="{00000000-0005-0000-0000-000059030000}"/>
    <cellStyle name="Followed Hyperlink 22" xfId="34647" hidden="1" xr:uid="{00000000-0005-0000-0000-00005A030000}"/>
    <cellStyle name="Followed Hyperlink 22" xfId="34657" hidden="1" xr:uid="{00000000-0005-0000-0000-00005B030000}"/>
    <cellStyle name="Followed Hyperlink 22" xfId="34349" hidden="1" xr:uid="{00000000-0005-0000-0000-00005C030000}"/>
    <cellStyle name="Followed Hyperlink 22" xfId="34845" hidden="1" xr:uid="{00000000-0005-0000-0000-00005D030000}"/>
    <cellStyle name="Followed Hyperlink 22" xfId="34858" hidden="1" xr:uid="{00000000-0005-0000-0000-00005E030000}"/>
    <cellStyle name="Followed Hyperlink 22" xfId="33611" hidden="1" xr:uid="{00000000-0005-0000-0000-000060030000}"/>
    <cellStyle name="Followed Hyperlink 22" xfId="35051" hidden="1" xr:uid="{00000000-0005-0000-0000-000061030000}"/>
    <cellStyle name="Followed Hyperlink 22" xfId="35064" hidden="1" xr:uid="{00000000-0005-0000-0000-000062030000}"/>
    <cellStyle name="Followed Hyperlink 22" xfId="35074" hidden="1" xr:uid="{00000000-0005-0000-0000-000063030000}"/>
    <cellStyle name="Followed Hyperlink 22" xfId="33734" hidden="1" xr:uid="{00000000-0005-0000-0000-000048030000}"/>
    <cellStyle name="Followed Hyperlink 22" xfId="31978" hidden="1" xr:uid="{00000000-0005-0000-0000-000049030000}"/>
    <cellStyle name="Followed Hyperlink 22" xfId="33694" hidden="1" xr:uid="{00000000-0005-0000-0000-00004A030000}"/>
    <cellStyle name="Followed Hyperlink 22" xfId="35528" hidden="1" xr:uid="{00000000-0005-0000-0000-00004C030000}"/>
    <cellStyle name="Followed Hyperlink 22" xfId="35626" hidden="1" xr:uid="{00000000-0005-0000-0000-00004D030000}"/>
    <cellStyle name="Followed Hyperlink 22" xfId="35639" hidden="1" xr:uid="{00000000-0005-0000-0000-00004E030000}"/>
    <cellStyle name="Followed Hyperlink 22" xfId="35649" hidden="1" xr:uid="{00000000-0005-0000-0000-00004F030000}"/>
    <cellStyle name="Followed Hyperlink 22" xfId="35847" hidden="1" xr:uid="{00000000-0005-0000-0000-000051030000}"/>
    <cellStyle name="Followed Hyperlink 22" xfId="35860" hidden="1" xr:uid="{00000000-0005-0000-0000-000052030000}"/>
    <cellStyle name="Followed Hyperlink 22" xfId="35870" hidden="1" xr:uid="{00000000-0005-0000-0000-000053030000}"/>
    <cellStyle name="Followed Hyperlink 22" xfId="35481" hidden="1" xr:uid="{00000000-0005-0000-0000-000054030000}"/>
    <cellStyle name="Followed Hyperlink 22" xfId="36063" hidden="1" xr:uid="{00000000-0005-0000-0000-000055030000}"/>
    <cellStyle name="Followed Hyperlink 22" xfId="36076" hidden="1" xr:uid="{00000000-0005-0000-0000-000056030000}"/>
    <cellStyle name="Followed Hyperlink 22" xfId="25901" hidden="1" xr:uid="{00000000-0005-0000-0000-000058030000}"/>
    <cellStyle name="Followed Hyperlink 22" xfId="36275" hidden="1" xr:uid="{00000000-0005-0000-0000-000059030000}"/>
    <cellStyle name="Followed Hyperlink 22" xfId="36288" hidden="1" xr:uid="{00000000-0005-0000-0000-00005A030000}"/>
    <cellStyle name="Followed Hyperlink 22" xfId="36298" hidden="1" xr:uid="{00000000-0005-0000-0000-00005B030000}"/>
    <cellStyle name="Followed Hyperlink 22" xfId="36486" hidden="1" xr:uid="{00000000-0005-0000-0000-00005D030000}"/>
    <cellStyle name="Followed Hyperlink 22" xfId="36499" hidden="1" xr:uid="{00000000-0005-0000-0000-00005E030000}"/>
    <cellStyle name="Followed Hyperlink 22" xfId="36509" hidden="1" xr:uid="{00000000-0005-0000-0000-00005F030000}"/>
    <cellStyle name="Followed Hyperlink 22" xfId="35266" hidden="1" xr:uid="{00000000-0005-0000-0000-000060030000}"/>
    <cellStyle name="Followed Hyperlink 22" xfId="36692" hidden="1" xr:uid="{00000000-0005-0000-0000-000061030000}"/>
    <cellStyle name="Followed Hyperlink 22" xfId="36705" hidden="1" xr:uid="{00000000-0005-0000-0000-000062030000}"/>
    <cellStyle name="Followed Hyperlink 22" xfId="36715" hidden="1" xr:uid="{00000000-0005-0000-0000-000063030000}"/>
    <cellStyle name="Followed Hyperlink 22" xfId="35383" hidden="1" xr:uid="{00000000-0005-0000-0000-000048030000}"/>
    <cellStyle name="Followed Hyperlink 22" xfId="35345" hidden="1" xr:uid="{00000000-0005-0000-0000-00004A030000}"/>
    <cellStyle name="Followed Hyperlink 22" xfId="28345" hidden="1" xr:uid="{00000000-0005-0000-0000-00004B030000}"/>
    <cellStyle name="Followed Hyperlink 22" xfId="37233" hidden="1" xr:uid="{00000000-0005-0000-0000-00004D030000}"/>
    <cellStyle name="Followed Hyperlink 22" xfId="37246" hidden="1" xr:uid="{00000000-0005-0000-0000-00004E030000}"/>
    <cellStyle name="Followed Hyperlink 22" xfId="37256" hidden="1" xr:uid="{00000000-0005-0000-0000-00004F030000}"/>
    <cellStyle name="Followed Hyperlink 22" xfId="36904" hidden="1" xr:uid="{00000000-0005-0000-0000-000050030000}"/>
    <cellStyle name="Followed Hyperlink 22" xfId="37467" hidden="1" xr:uid="{00000000-0005-0000-0000-000052030000}"/>
    <cellStyle name="Followed Hyperlink 22" xfId="37477" hidden="1" xr:uid="{00000000-0005-0000-0000-000053030000}"/>
    <cellStyle name="Followed Hyperlink 22" xfId="37088" hidden="1" xr:uid="{00000000-0005-0000-0000-000054030000}"/>
    <cellStyle name="Followed Hyperlink 22" xfId="37670" hidden="1" xr:uid="{00000000-0005-0000-0000-000055030000}"/>
    <cellStyle name="Followed Hyperlink 22" xfId="37683" hidden="1" xr:uid="{00000000-0005-0000-0000-000056030000}"/>
    <cellStyle name="Followed Hyperlink 22" xfId="37693" hidden="1" xr:uid="{00000000-0005-0000-0000-000057030000}"/>
    <cellStyle name="Followed Hyperlink 22" xfId="26112" hidden="1" xr:uid="{00000000-0005-0000-0000-000058030000}"/>
    <cellStyle name="Followed Hyperlink 22" xfId="37882" hidden="1" xr:uid="{00000000-0005-0000-0000-000059030000}"/>
    <cellStyle name="Followed Hyperlink 22" xfId="37895" hidden="1" xr:uid="{00000000-0005-0000-0000-00005A030000}"/>
    <cellStyle name="Followed Hyperlink 22" xfId="35263" hidden="1" xr:uid="{00000000-0005-0000-0000-000050030000}"/>
    <cellStyle name="Followed Hyperlink 22" xfId="2833" hidden="1" xr:uid="{00000000-0005-0000-0000-000048030000}"/>
    <cellStyle name="Followed Hyperlink 22" xfId="2941" hidden="1" xr:uid="{00000000-0005-0000-0000-000049030000}"/>
    <cellStyle name="Followed Hyperlink 22" xfId="2964" hidden="1" xr:uid="{00000000-0005-0000-0000-00004B030000}"/>
    <cellStyle name="Followed Hyperlink 22" xfId="3156" hidden="1" xr:uid="{00000000-0005-0000-0000-00004C030000}"/>
    <cellStyle name="Followed Hyperlink 22" xfId="3254" hidden="1" xr:uid="{00000000-0005-0000-0000-00004D030000}"/>
    <cellStyle name="Followed Hyperlink 22" xfId="3267" hidden="1" xr:uid="{00000000-0005-0000-0000-00004E030000}"/>
    <cellStyle name="Followed Hyperlink 22" xfId="3277" hidden="1" xr:uid="{00000000-0005-0000-0000-00004F030000}"/>
    <cellStyle name="Followed Hyperlink 22" xfId="2892" hidden="1" xr:uid="{00000000-0005-0000-0000-000050030000}"/>
    <cellStyle name="Followed Hyperlink 22" xfId="3475" hidden="1" xr:uid="{00000000-0005-0000-0000-000051030000}"/>
    <cellStyle name="Followed Hyperlink 22" xfId="3498" hidden="1" xr:uid="{00000000-0005-0000-0000-000053030000}"/>
    <cellStyle name="Followed Hyperlink 22" xfId="35" hidden="1" xr:uid="{00000000-0005-0000-0000-000058030000}"/>
    <cellStyle name="Followed Hyperlink 22" xfId="8657" hidden="1" xr:uid="{00000000-0005-0000-0000-00005C030000}"/>
    <cellStyle name="Followed Hyperlink 22" xfId="7894" hidden="1" xr:uid="{00000000-0005-0000-0000-000060030000}"/>
    <cellStyle name="Followed Hyperlink 22" xfId="7285" hidden="1" xr:uid="{00000000-0005-0000-0000-00005B030000}"/>
    <cellStyle name="Followed Hyperlink 22" xfId="21020" hidden="1" xr:uid="{00000000-0005-0000-0000-000061030000}"/>
    <cellStyle name="Followed Hyperlink 22" xfId="18677" hidden="1" xr:uid="{00000000-0005-0000-0000-00005C030000}"/>
    <cellStyle name="Followed Hyperlink 22" xfId="2725" hidden="1" xr:uid="{00000000-0005-0000-0000-000058030000}"/>
    <cellStyle name="Followed Hyperlink 22" xfId="13343" hidden="1" xr:uid="{00000000-0005-0000-0000-00004F030000}"/>
    <cellStyle name="Followed Hyperlink 22" xfId="9669" hidden="1" xr:uid="{00000000-0005-0000-0000-00004A030000}"/>
    <cellStyle name="Followed Hyperlink 22" xfId="41923" hidden="1" xr:uid="{00000000-0005-0000-0000-000058030000}"/>
    <cellStyle name="Followed Hyperlink 22" xfId="31324" hidden="1" xr:uid="{00000000-0005-0000-0000-00005A030000}"/>
    <cellStyle name="Followed Hyperlink 22" xfId="31334" hidden="1" xr:uid="{00000000-0005-0000-0000-00005B030000}"/>
    <cellStyle name="Followed Hyperlink 22" xfId="31522" hidden="1" xr:uid="{00000000-0005-0000-0000-00005D030000}"/>
    <cellStyle name="Followed Hyperlink 22" xfId="31535" hidden="1" xr:uid="{00000000-0005-0000-0000-00005E030000}"/>
    <cellStyle name="Followed Hyperlink 22" xfId="31545" hidden="1" xr:uid="{00000000-0005-0000-0000-00005F030000}"/>
    <cellStyle name="Followed Hyperlink 22" xfId="3488" hidden="1" xr:uid="{00000000-0005-0000-0000-000052030000}"/>
    <cellStyle name="Followed Hyperlink 22" xfId="34435" hidden="1" xr:uid="{00000000-0005-0000-0000-000056030000}"/>
    <cellStyle name="Followed Hyperlink 22" xfId="30906" hidden="1" xr:uid="{00000000-0005-0000-0000-000053030000}"/>
    <cellStyle name="Followed Hyperlink 22" xfId="38657" hidden="1" xr:uid="{00000000-0005-0000-0000-000054030000}"/>
    <cellStyle name="Followed Hyperlink 22" xfId="39239" hidden="1" xr:uid="{00000000-0005-0000-0000-000055030000}"/>
    <cellStyle name="Followed Hyperlink 22" xfId="39262" hidden="1" xr:uid="{00000000-0005-0000-0000-000057030000}"/>
    <cellStyle name="Followed Hyperlink 22" xfId="25999" hidden="1" xr:uid="{00000000-0005-0000-0000-000058030000}"/>
    <cellStyle name="Followed Hyperlink 22" xfId="39451" hidden="1" xr:uid="{00000000-0005-0000-0000-000059030000}"/>
    <cellStyle name="Followed Hyperlink 22" xfId="39464" hidden="1" xr:uid="{00000000-0005-0000-0000-00005A030000}"/>
    <cellStyle name="Followed Hyperlink 22" xfId="39474" hidden="1" xr:uid="{00000000-0005-0000-0000-00005B030000}"/>
    <cellStyle name="Followed Hyperlink 22" xfId="39166" hidden="1" xr:uid="{00000000-0005-0000-0000-00005C030000}"/>
    <cellStyle name="Followed Hyperlink 22" xfId="39675" hidden="1" xr:uid="{00000000-0005-0000-0000-00005E030000}"/>
    <cellStyle name="Followed Hyperlink 22" xfId="39685" hidden="1" xr:uid="{00000000-0005-0000-0000-00005F030000}"/>
    <cellStyle name="Followed Hyperlink 22" xfId="38514" hidden="1" xr:uid="{00000000-0005-0000-0000-000060030000}"/>
    <cellStyle name="Followed Hyperlink 22" xfId="39868" hidden="1" xr:uid="{00000000-0005-0000-0000-000061030000}"/>
    <cellStyle name="Followed Hyperlink 22" xfId="39881" hidden="1" xr:uid="{00000000-0005-0000-0000-000062030000}"/>
    <cellStyle name="Followed Hyperlink 22" xfId="39891" hidden="1" xr:uid="{00000000-0005-0000-0000-000063030000}"/>
    <cellStyle name="Followed Hyperlink 22" xfId="36938" hidden="1" xr:uid="{00000000-0005-0000-0000-000049030000}"/>
    <cellStyle name="Followed Hyperlink 22" xfId="38569" hidden="1" xr:uid="{00000000-0005-0000-0000-00004A030000}"/>
    <cellStyle name="Followed Hyperlink 22" xfId="32110" hidden="1" xr:uid="{00000000-0005-0000-0000-00004B030000}"/>
    <cellStyle name="Followed Hyperlink 22" xfId="40321" hidden="1" xr:uid="{00000000-0005-0000-0000-00004D030000}"/>
    <cellStyle name="Followed Hyperlink 22" xfId="40334" hidden="1" xr:uid="{00000000-0005-0000-0000-00004E030000}"/>
    <cellStyle name="Followed Hyperlink 22" xfId="40344" hidden="1" xr:uid="{00000000-0005-0000-0000-00004F030000}"/>
    <cellStyle name="Followed Hyperlink 22" xfId="40542" hidden="1" xr:uid="{00000000-0005-0000-0000-000051030000}"/>
    <cellStyle name="Followed Hyperlink 22" xfId="40555" hidden="1" xr:uid="{00000000-0005-0000-0000-000052030000}"/>
    <cellStyle name="Followed Hyperlink 22" xfId="40176" hidden="1" xr:uid="{00000000-0005-0000-0000-000054030000}"/>
    <cellStyle name="Followed Hyperlink 22" xfId="40758" hidden="1" xr:uid="{00000000-0005-0000-0000-000055030000}"/>
    <cellStyle name="Followed Hyperlink 22" xfId="40771" hidden="1" xr:uid="{00000000-0005-0000-0000-000056030000}"/>
    <cellStyle name="Followed Hyperlink 22" xfId="40781" hidden="1" xr:uid="{00000000-0005-0000-0000-000057030000}"/>
    <cellStyle name="Followed Hyperlink 22" xfId="28311" hidden="1" xr:uid="{00000000-0005-0000-0000-000058030000}"/>
    <cellStyle name="Followed Hyperlink 22" xfId="40970" hidden="1" xr:uid="{00000000-0005-0000-0000-000059030000}"/>
    <cellStyle name="Followed Hyperlink 22" xfId="40983" hidden="1" xr:uid="{00000000-0005-0000-0000-00005A030000}"/>
    <cellStyle name="Followed Hyperlink 22" xfId="40993" hidden="1" xr:uid="{00000000-0005-0000-0000-00005B030000}"/>
    <cellStyle name="Followed Hyperlink 22" xfId="41181" hidden="1" xr:uid="{00000000-0005-0000-0000-00005D030000}"/>
    <cellStyle name="Followed Hyperlink 22" xfId="41194" hidden="1" xr:uid="{00000000-0005-0000-0000-00005E030000}"/>
    <cellStyle name="Followed Hyperlink 22" xfId="41204" hidden="1" xr:uid="{00000000-0005-0000-0000-00005F030000}"/>
    <cellStyle name="Followed Hyperlink 22" xfId="40083" hidden="1" xr:uid="{00000000-0005-0000-0000-000060030000}"/>
    <cellStyle name="Followed Hyperlink 22" xfId="41387" hidden="1" xr:uid="{00000000-0005-0000-0000-000061030000}"/>
    <cellStyle name="Followed Hyperlink 22" xfId="41400" hidden="1" xr:uid="{00000000-0005-0000-0000-000062030000}"/>
    <cellStyle name="Followed Hyperlink 22" xfId="41410" hidden="1" xr:uid="{00000000-0005-0000-0000-000063030000}"/>
    <cellStyle name="Followed Hyperlink 22" xfId="41865" hidden="1" xr:uid="{00000000-0005-0000-0000-000048030000}"/>
    <cellStyle name="Followed Hyperlink 22" xfId="40565" hidden="1" xr:uid="{00000000-0005-0000-0000-000053030000}"/>
    <cellStyle name="Followed Hyperlink 22" xfId="33645" hidden="1" xr:uid="{00000000-0005-0000-0000-000049030000}"/>
    <cellStyle name="Followed Hyperlink 22" xfId="33002" hidden="1" xr:uid="{00000000-0005-0000-0000-00005B030000}"/>
    <cellStyle name="Followed Hyperlink 22" xfId="25099" hidden="1" xr:uid="{00000000-0005-0000-0000-000056030000}"/>
    <cellStyle name="Followed Hyperlink 22" xfId="25109" hidden="1" xr:uid="{00000000-0005-0000-0000-000057030000}"/>
    <cellStyle name="Followed Hyperlink 22" xfId="9710" hidden="1" xr:uid="{00000000-0005-0000-0000-000058030000}"/>
    <cellStyle name="Followed Hyperlink 22" xfId="25298" hidden="1" xr:uid="{00000000-0005-0000-0000-000059030000}"/>
    <cellStyle name="Followed Hyperlink 22" xfId="25311" hidden="1" xr:uid="{00000000-0005-0000-0000-00005A030000}"/>
    <cellStyle name="Followed Hyperlink 22" xfId="25321" hidden="1" xr:uid="{00000000-0005-0000-0000-00005B030000}"/>
    <cellStyle name="Followed Hyperlink 22" xfId="25509" hidden="1" xr:uid="{00000000-0005-0000-0000-00005D030000}"/>
    <cellStyle name="Followed Hyperlink 22" xfId="25532" hidden="1" xr:uid="{00000000-0005-0000-0000-00005F030000}"/>
    <cellStyle name="Followed Hyperlink 22" xfId="24411" hidden="1" xr:uid="{00000000-0005-0000-0000-000060030000}"/>
    <cellStyle name="Followed Hyperlink 22" xfId="25715" hidden="1" xr:uid="{00000000-0005-0000-0000-000061030000}"/>
    <cellStyle name="Followed Hyperlink 22" xfId="25738" hidden="1" xr:uid="{00000000-0005-0000-0000-000063030000}"/>
    <cellStyle name="Followed Hyperlink 22" xfId="26456" hidden="1" xr:uid="{00000000-0005-0000-0000-000049030000}"/>
    <cellStyle name="Followed Hyperlink 22" xfId="26469" hidden="1" xr:uid="{00000000-0005-0000-0000-00004A030000}"/>
    <cellStyle name="Followed Hyperlink 22" xfId="26479" hidden="1" xr:uid="{00000000-0005-0000-0000-00004B030000}"/>
    <cellStyle name="Followed Hyperlink 22" xfId="26671" hidden="1" xr:uid="{00000000-0005-0000-0000-00004C030000}"/>
    <cellStyle name="Followed Hyperlink 22" xfId="26769" hidden="1" xr:uid="{00000000-0005-0000-0000-00004D030000}"/>
    <cellStyle name="Followed Hyperlink 22" xfId="26782" hidden="1" xr:uid="{00000000-0005-0000-0000-00004E030000}"/>
    <cellStyle name="Followed Hyperlink 22" xfId="26407" hidden="1" xr:uid="{00000000-0005-0000-0000-000050030000}"/>
    <cellStyle name="Followed Hyperlink 22" xfId="26990" hidden="1" xr:uid="{00000000-0005-0000-0000-000051030000}"/>
    <cellStyle name="Followed Hyperlink 22" xfId="27003" hidden="1" xr:uid="{00000000-0005-0000-0000-000052030000}"/>
    <cellStyle name="Followed Hyperlink 22" xfId="27013" hidden="1" xr:uid="{00000000-0005-0000-0000-000053030000}"/>
    <cellStyle name="Followed Hyperlink 22" xfId="26624" hidden="1" xr:uid="{00000000-0005-0000-0000-000054030000}"/>
    <cellStyle name="Followed Hyperlink 22" xfId="27206" hidden="1" xr:uid="{00000000-0005-0000-0000-000055030000}"/>
    <cellStyle name="Followed Hyperlink 22" xfId="27219" hidden="1" xr:uid="{00000000-0005-0000-0000-000056030000}"/>
    <cellStyle name="Followed Hyperlink 22" xfId="27229" hidden="1" xr:uid="{00000000-0005-0000-0000-000057030000}"/>
    <cellStyle name="Followed Hyperlink 22" xfId="27418" hidden="1" xr:uid="{00000000-0005-0000-0000-000059030000}"/>
    <cellStyle name="Followed Hyperlink 22" xfId="27431" hidden="1" xr:uid="{00000000-0005-0000-0000-00005A030000}"/>
    <cellStyle name="Followed Hyperlink 22" xfId="27441" hidden="1" xr:uid="{00000000-0005-0000-0000-00005B030000}"/>
    <cellStyle name="Followed Hyperlink 22" xfId="27133" hidden="1" xr:uid="{00000000-0005-0000-0000-00005C030000}"/>
    <cellStyle name="Followed Hyperlink 22" xfId="27629" hidden="1" xr:uid="{00000000-0005-0000-0000-00005D030000}"/>
    <cellStyle name="Followed Hyperlink 22" xfId="27642" hidden="1" xr:uid="{00000000-0005-0000-0000-00005E030000}"/>
    <cellStyle name="Followed Hyperlink 22" xfId="27652" hidden="1" xr:uid="{00000000-0005-0000-0000-00005F030000}"/>
    <cellStyle name="Followed Hyperlink 22" xfId="26408" hidden="1" xr:uid="{00000000-0005-0000-0000-000060030000}"/>
    <cellStyle name="Followed Hyperlink 22" xfId="27835" hidden="1" xr:uid="{00000000-0005-0000-0000-000061030000}"/>
    <cellStyle name="Followed Hyperlink 22" xfId="27848" hidden="1" xr:uid="{00000000-0005-0000-0000-000062030000}"/>
    <cellStyle name="Followed Hyperlink 22" xfId="28571" hidden="1" xr:uid="{00000000-0005-0000-0000-000048030000}"/>
    <cellStyle name="Followed Hyperlink 22" xfId="28678" hidden="1" xr:uid="{00000000-0005-0000-0000-000049030000}"/>
    <cellStyle name="Followed Hyperlink 22" xfId="28691" hidden="1" xr:uid="{00000000-0005-0000-0000-00004A030000}"/>
    <cellStyle name="Followed Hyperlink 22" xfId="28701" hidden="1" xr:uid="{00000000-0005-0000-0000-00004B030000}"/>
    <cellStyle name="Followed Hyperlink 22" xfId="28991" hidden="1" xr:uid="{00000000-0005-0000-0000-00004D030000}"/>
    <cellStyle name="Followed Hyperlink 22" xfId="29004" hidden="1" xr:uid="{00000000-0005-0000-0000-00004E030000}"/>
    <cellStyle name="Followed Hyperlink 22" xfId="42507" hidden="1" xr:uid="{00000000-0005-0000-0000-000051030000}"/>
    <cellStyle name="Followed Hyperlink 22" xfId="42520" hidden="1" xr:uid="{00000000-0005-0000-0000-000052030000}"/>
    <cellStyle name="Followed Hyperlink 22" xfId="42530" hidden="1" xr:uid="{00000000-0005-0000-0000-000053030000}"/>
    <cellStyle name="Followed Hyperlink 22" xfId="42141" hidden="1" xr:uid="{00000000-0005-0000-0000-000054030000}"/>
    <cellStyle name="Followed Hyperlink 22" xfId="42723" hidden="1" xr:uid="{00000000-0005-0000-0000-000055030000}"/>
    <cellStyle name="Followed Hyperlink 22" xfId="42736" hidden="1" xr:uid="{00000000-0005-0000-0000-000056030000}"/>
    <cellStyle name="Followed Hyperlink 22" xfId="42746" hidden="1" xr:uid="{00000000-0005-0000-0000-000057030000}"/>
    <cellStyle name="Followed Hyperlink 22" xfId="42935" hidden="1" xr:uid="{00000000-0005-0000-0000-000059030000}"/>
    <cellStyle name="Followed Hyperlink 22" xfId="42948" hidden="1" xr:uid="{00000000-0005-0000-0000-00005A030000}"/>
    <cellStyle name="Followed Hyperlink 22" xfId="42958" hidden="1" xr:uid="{00000000-0005-0000-0000-00005B030000}"/>
    <cellStyle name="Followed Hyperlink 22" xfId="42650" hidden="1" xr:uid="{00000000-0005-0000-0000-00005C030000}"/>
    <cellStyle name="Followed Hyperlink 22" xfId="43146" hidden="1" xr:uid="{00000000-0005-0000-0000-00005D030000}"/>
    <cellStyle name="Followed Hyperlink 22" xfId="11867" hidden="1" xr:uid="{00000000-0005-0000-0000-000051030000}"/>
    <cellStyle name="Followed Hyperlink 22" xfId="2566" hidden="1" xr:uid="{00000000-0005-0000-0000-000058030000}"/>
    <cellStyle name="Followed Hyperlink 22" xfId="15352" hidden="1" xr:uid="{00000000-0005-0000-0000-00005C030000}"/>
    <cellStyle name="Followed Hyperlink 22" xfId="13770" hidden="1" xr:uid="{00000000-0005-0000-0000-000056030000}"/>
    <cellStyle name="Followed Hyperlink 22" xfId="4835" hidden="1" xr:uid="{00000000-0005-0000-0000-00004C030000}"/>
    <cellStyle name="Followed Hyperlink 22" xfId="10421" hidden="1" xr:uid="{00000000-0005-0000-0000-000056030000}"/>
    <cellStyle name="Followed Hyperlink 22" xfId="7891" hidden="1" xr:uid="{00000000-0005-0000-0000-000050030000}"/>
    <cellStyle name="Followed Hyperlink 22" xfId="4630" hidden="1" xr:uid="{00000000-0005-0000-0000-00004A030000}"/>
    <cellStyle name="Followed Hyperlink 22" xfId="19967" hidden="1" xr:uid="{00000000-0005-0000-0000-00004E030000}"/>
    <cellStyle name="Followed Hyperlink 22" xfId="17953" hidden="1" xr:uid="{00000000-0005-0000-0000-000048030000}"/>
    <cellStyle name="Followed Hyperlink 22" xfId="21574" hidden="1" xr:uid="{00000000-0005-0000-0000-00004E030000}"/>
    <cellStyle name="Followed Hyperlink 22" xfId="37905" hidden="1" xr:uid="{00000000-0005-0000-0000-00005B030000}"/>
    <cellStyle name="Followed Hyperlink 22" xfId="37597" hidden="1" xr:uid="{00000000-0005-0000-0000-00005C030000}"/>
    <cellStyle name="Followed Hyperlink 22" xfId="38093" hidden="1" xr:uid="{00000000-0005-0000-0000-00005D030000}"/>
    <cellStyle name="Followed Hyperlink 22" xfId="38106" hidden="1" xr:uid="{00000000-0005-0000-0000-00005E030000}"/>
    <cellStyle name="Followed Hyperlink 22" xfId="38116" hidden="1" xr:uid="{00000000-0005-0000-0000-00005F030000}"/>
    <cellStyle name="Followed Hyperlink 22" xfId="38312" hidden="1" xr:uid="{00000000-0005-0000-0000-000062030000}"/>
    <cellStyle name="Followed Hyperlink 22" xfId="38322" hidden="1" xr:uid="{00000000-0005-0000-0000-000063030000}"/>
    <cellStyle name="Followed Hyperlink 22" xfId="37001" hidden="1" xr:uid="{00000000-0005-0000-0000-000048030000}"/>
    <cellStyle name="Followed Hyperlink 22" xfId="36975" hidden="1" xr:uid="{00000000-0005-0000-0000-00004A030000}"/>
    <cellStyle name="Followed Hyperlink 22" xfId="30442" hidden="1" xr:uid="{00000000-0005-0000-0000-00004B030000}"/>
    <cellStyle name="Followed Hyperlink 22" xfId="38704" hidden="1" xr:uid="{00000000-0005-0000-0000-00004C030000}"/>
    <cellStyle name="Followed Hyperlink 22" xfId="38802" hidden="1" xr:uid="{00000000-0005-0000-0000-00004D030000}"/>
    <cellStyle name="Followed Hyperlink 22" xfId="38815" hidden="1" xr:uid="{00000000-0005-0000-0000-00004E030000}"/>
    <cellStyle name="Followed Hyperlink 22" xfId="38825" hidden="1" xr:uid="{00000000-0005-0000-0000-00004F030000}"/>
    <cellStyle name="Followed Hyperlink 22" xfId="38511" hidden="1" xr:uid="{00000000-0005-0000-0000-000050030000}"/>
    <cellStyle name="Followed Hyperlink 22" xfId="39023" hidden="1" xr:uid="{00000000-0005-0000-0000-000051030000}"/>
    <cellStyle name="Followed Hyperlink 22" xfId="39036" hidden="1" xr:uid="{00000000-0005-0000-0000-000052030000}"/>
    <cellStyle name="Followed Hyperlink 22" xfId="39046" hidden="1" xr:uid="{00000000-0005-0000-0000-000053030000}"/>
    <cellStyle name="Followed Hyperlink 22" xfId="43870" hidden="1" xr:uid="{00000000-0005-0000-0000-000058030000}"/>
    <cellStyle name="Followed Hyperlink 22" xfId="11659" hidden="1" xr:uid="{00000000-0005-0000-0000-00004E030000}"/>
    <cellStyle name="Followed Hyperlink 22" xfId="11669" hidden="1" xr:uid="{00000000-0005-0000-0000-00004F030000}"/>
    <cellStyle name="Followed Hyperlink 22" xfId="11249" hidden="1" xr:uid="{00000000-0005-0000-0000-000050030000}"/>
    <cellStyle name="Followed Hyperlink 22" xfId="11880" hidden="1" xr:uid="{00000000-0005-0000-0000-000052030000}"/>
    <cellStyle name="Followed Hyperlink 22" xfId="11890" hidden="1" xr:uid="{00000000-0005-0000-0000-000053030000}"/>
    <cellStyle name="Followed Hyperlink 22" xfId="11501" hidden="1" xr:uid="{00000000-0005-0000-0000-000054030000}"/>
    <cellStyle name="Followed Hyperlink 22" xfId="12083" hidden="1" xr:uid="{00000000-0005-0000-0000-000055030000}"/>
    <cellStyle name="Followed Hyperlink 22" xfId="12096" hidden="1" xr:uid="{00000000-0005-0000-0000-000056030000}"/>
    <cellStyle name="Followed Hyperlink 22" xfId="12106" hidden="1" xr:uid="{00000000-0005-0000-0000-000057030000}"/>
    <cellStyle name="Followed Hyperlink 22" xfId="2438" hidden="1" xr:uid="{00000000-0005-0000-0000-000058030000}"/>
    <cellStyle name="Followed Hyperlink 22" xfId="12295" hidden="1" xr:uid="{00000000-0005-0000-0000-000059030000}"/>
    <cellStyle name="Followed Hyperlink 22" xfId="12308" hidden="1" xr:uid="{00000000-0005-0000-0000-00005A030000}"/>
    <cellStyle name="Followed Hyperlink 22" xfId="12318" hidden="1" xr:uid="{00000000-0005-0000-0000-00005B030000}"/>
    <cellStyle name="Followed Hyperlink 22" xfId="1187" hidden="1" xr:uid="{00000000-0005-0000-0000-000052030000}"/>
    <cellStyle name="Followed Hyperlink 22" xfId="41973" hidden="1" xr:uid="{00000000-0005-0000-0000-000049030000}"/>
    <cellStyle name="Followed Hyperlink 22" xfId="41986" hidden="1" xr:uid="{00000000-0005-0000-0000-00004A030000}"/>
    <cellStyle name="Followed Hyperlink 22" xfId="41996" hidden="1" xr:uid="{00000000-0005-0000-0000-00004B030000}"/>
    <cellStyle name="Followed Hyperlink 22" xfId="42299" hidden="1" xr:uid="{00000000-0005-0000-0000-00004E030000}"/>
    <cellStyle name="Followed Hyperlink 22" xfId="42309" hidden="1" xr:uid="{00000000-0005-0000-0000-00004F030000}"/>
    <cellStyle name="Followed Hyperlink 22" xfId="35299" hidden="1" xr:uid="{00000000-0005-0000-0000-000049030000}"/>
    <cellStyle name="Followed Hyperlink 22" xfId="25522" hidden="1" xr:uid="{00000000-0005-0000-0000-00005E030000}"/>
    <cellStyle name="Followed Hyperlink 22" xfId="25728" hidden="1" xr:uid="{00000000-0005-0000-0000-000062030000}"/>
    <cellStyle name="Followed Hyperlink 22" xfId="40080" hidden="1" xr:uid="{00000000-0005-0000-0000-000050030000}"/>
    <cellStyle name="Followed Hyperlink 22" xfId="15232" hidden="1" xr:uid="{00000000-0005-0000-0000-000053030000}"/>
    <cellStyle name="Followed Hyperlink 22" xfId="37135" hidden="1" xr:uid="{00000000-0005-0000-0000-00004C030000}"/>
    <cellStyle name="Followed Hyperlink 22" xfId="34868" hidden="1" xr:uid="{00000000-0005-0000-0000-00005F030000}"/>
    <cellStyle name="Followed Hyperlink 22" xfId="32780" hidden="1" xr:uid="{00000000-0005-0000-0000-000056030000}"/>
    <cellStyle name="Followed Hyperlink 22" xfId="22650" hidden="1" xr:uid="{00000000-0005-0000-0000-000063030000}"/>
    <cellStyle name="Followed Hyperlink 22" xfId="29225" hidden="1" xr:uid="{00000000-0005-0000-0000-000052030000}"/>
    <cellStyle name="Followed Hyperlink 22" xfId="22910" hidden="1" xr:uid="{00000000-0005-0000-0000-000048030000}"/>
    <cellStyle name="Followed Hyperlink 22" xfId="15438" hidden="1" xr:uid="{00000000-0005-0000-0000-000056030000}"/>
    <cellStyle name="Followed Hyperlink 22" xfId="15448" hidden="1" xr:uid="{00000000-0005-0000-0000-000057030000}"/>
    <cellStyle name="Followed Hyperlink 22" xfId="15637" hidden="1" xr:uid="{00000000-0005-0000-0000-000059030000}"/>
    <cellStyle name="Followed Hyperlink 22" xfId="15650" hidden="1" xr:uid="{00000000-0005-0000-0000-00005A030000}"/>
    <cellStyle name="Followed Hyperlink 22" xfId="15660" hidden="1" xr:uid="{00000000-0005-0000-0000-00005B030000}"/>
    <cellStyle name="Followed Hyperlink 22" xfId="15848" hidden="1" xr:uid="{00000000-0005-0000-0000-00005D030000}"/>
    <cellStyle name="Followed Hyperlink 22" xfId="15861" hidden="1" xr:uid="{00000000-0005-0000-0000-00005E030000}"/>
    <cellStyle name="Followed Hyperlink 22" xfId="15871" hidden="1" xr:uid="{00000000-0005-0000-0000-00005F030000}"/>
    <cellStyle name="Followed Hyperlink 22" xfId="14601" hidden="1" xr:uid="{00000000-0005-0000-0000-000060030000}"/>
    <cellStyle name="Followed Hyperlink 22" xfId="16054" hidden="1" xr:uid="{00000000-0005-0000-0000-000061030000}"/>
    <cellStyle name="Followed Hyperlink 22" xfId="16067" hidden="1" xr:uid="{00000000-0005-0000-0000-000062030000}"/>
    <cellStyle name="Followed Hyperlink 22" xfId="16077" hidden="1" xr:uid="{00000000-0005-0000-0000-000063030000}"/>
    <cellStyle name="Followed Hyperlink 22" xfId="14736" hidden="1" xr:uid="{00000000-0005-0000-0000-000048030000}"/>
    <cellStyle name="Followed Hyperlink 22" xfId="12964" hidden="1" xr:uid="{00000000-0005-0000-0000-000049030000}"/>
    <cellStyle name="Followed Hyperlink 22" xfId="14691" hidden="1" xr:uid="{00000000-0005-0000-0000-00004A030000}"/>
    <cellStyle name="Followed Hyperlink 22" xfId="8073" hidden="1" xr:uid="{00000000-0005-0000-0000-00004B030000}"/>
    <cellStyle name="Followed Hyperlink 22" xfId="16549" hidden="1" xr:uid="{00000000-0005-0000-0000-00004C030000}"/>
    <cellStyle name="Followed Hyperlink 22" xfId="16647" hidden="1" xr:uid="{00000000-0005-0000-0000-00004D030000}"/>
    <cellStyle name="Followed Hyperlink 22" xfId="16660" hidden="1" xr:uid="{00000000-0005-0000-0000-00004E030000}"/>
    <cellStyle name="Followed Hyperlink 22" xfId="16670" hidden="1" xr:uid="{00000000-0005-0000-0000-00004F030000}"/>
    <cellStyle name="Followed Hyperlink 22" xfId="16868" hidden="1" xr:uid="{00000000-0005-0000-0000-000051030000}"/>
    <cellStyle name="Followed Hyperlink 22" xfId="16881" hidden="1" xr:uid="{00000000-0005-0000-0000-000052030000}"/>
    <cellStyle name="Followed Hyperlink 22" xfId="16502" hidden="1" xr:uid="{00000000-0005-0000-0000-000054030000}"/>
    <cellStyle name="Followed Hyperlink 22" xfId="17084" hidden="1" xr:uid="{00000000-0005-0000-0000-000055030000}"/>
    <cellStyle name="Followed Hyperlink 22" xfId="17097" hidden="1" xr:uid="{00000000-0005-0000-0000-000056030000}"/>
    <cellStyle name="Followed Hyperlink 22" xfId="17107" hidden="1" xr:uid="{00000000-0005-0000-0000-000057030000}"/>
    <cellStyle name="Followed Hyperlink 22" xfId="17296" hidden="1" xr:uid="{00000000-0005-0000-0000-000059030000}"/>
    <cellStyle name="Followed Hyperlink 22" xfId="17309" hidden="1" xr:uid="{00000000-0005-0000-0000-00005A030000}"/>
    <cellStyle name="Followed Hyperlink 22" xfId="17011" hidden="1" xr:uid="{00000000-0005-0000-0000-00005C030000}"/>
    <cellStyle name="Followed Hyperlink 22" xfId="17507" hidden="1" xr:uid="{00000000-0005-0000-0000-00005D030000}"/>
    <cellStyle name="Followed Hyperlink 22" xfId="17520" hidden="1" xr:uid="{00000000-0005-0000-0000-00005E030000}"/>
    <cellStyle name="Followed Hyperlink 22" xfId="17530" hidden="1" xr:uid="{00000000-0005-0000-0000-00005F030000}"/>
    <cellStyle name="Followed Hyperlink 22" xfId="16269" hidden="1" xr:uid="{00000000-0005-0000-0000-000060030000}"/>
    <cellStyle name="Followed Hyperlink 22" xfId="17713" hidden="1" xr:uid="{00000000-0005-0000-0000-000061030000}"/>
    <cellStyle name="Followed Hyperlink 22" xfId="43169" hidden="1" xr:uid="{00000000-0005-0000-0000-00005F030000}"/>
    <cellStyle name="Followed Hyperlink 22" xfId="41925" hidden="1" xr:uid="{00000000-0005-0000-0000-000060030000}"/>
    <cellStyle name="Followed Hyperlink 22" xfId="43352" hidden="1" xr:uid="{00000000-0005-0000-0000-000061030000}"/>
    <cellStyle name="Followed Hyperlink 22" xfId="43365" hidden="1" xr:uid="{00000000-0005-0000-0000-000062030000}"/>
    <cellStyle name="Followed Hyperlink 22" xfId="43375" hidden="1" xr:uid="{00000000-0005-0000-0000-000063030000}"/>
    <cellStyle name="Followed Hyperlink 22" xfId="43831" hidden="1" xr:uid="{00000000-0005-0000-0000-000048030000}"/>
    <cellStyle name="Followed Hyperlink 22" xfId="43920" hidden="1" xr:uid="{00000000-0005-0000-0000-000049030000}"/>
    <cellStyle name="Followed Hyperlink 22" xfId="43933" hidden="1" xr:uid="{00000000-0005-0000-0000-00004A030000}"/>
    <cellStyle name="Followed Hyperlink 22" xfId="43943" hidden="1" xr:uid="{00000000-0005-0000-0000-00004B030000}"/>
    <cellStyle name="Followed Hyperlink 22" xfId="44135" hidden="1" xr:uid="{00000000-0005-0000-0000-00004C030000}"/>
    <cellStyle name="Followed Hyperlink 22" xfId="44233" hidden="1" xr:uid="{00000000-0005-0000-0000-00004D030000}"/>
    <cellStyle name="Followed Hyperlink 22" xfId="44246" hidden="1" xr:uid="{00000000-0005-0000-0000-00004E030000}"/>
    <cellStyle name="Followed Hyperlink 22" xfId="42188" hidden="1" xr:uid="{00000000-0005-0000-0000-00004C030000}"/>
    <cellStyle name="Followed Hyperlink 22" xfId="36907" hidden="1" xr:uid="{00000000-0005-0000-0000-000060030000}"/>
    <cellStyle name="Followed Hyperlink 22" xfId="35990" hidden="1" xr:uid="{00000000-0005-0000-0000-00005C030000}"/>
    <cellStyle name="Followed Hyperlink 22" xfId="25944" hidden="1" xr:uid="{00000000-0005-0000-0000-000058030000}"/>
    <cellStyle name="Followed Hyperlink 22" xfId="32185" hidden="1" xr:uid="{00000000-0005-0000-0000-000054030000}"/>
    <cellStyle name="Followed Hyperlink 22" xfId="30269" hidden="1" xr:uid="{00000000-0005-0000-0000-000050030000}"/>
    <cellStyle name="Followed Hyperlink 22" xfId="26348" hidden="1" xr:uid="{00000000-0005-0000-0000-000048030000}"/>
    <cellStyle name="Followed Hyperlink 22" xfId="22842" hidden="1" xr:uid="{00000000-0005-0000-0000-000060030000}"/>
    <cellStyle name="Followed Hyperlink 22" xfId="21925" hidden="1" xr:uid="{00000000-0005-0000-0000-00005C030000}"/>
    <cellStyle name="Followed Hyperlink 22" xfId="9715" hidden="1" xr:uid="{00000000-0005-0000-0000-000048030000}"/>
    <cellStyle name="Followed Hyperlink 22" xfId="7932" hidden="1" xr:uid="{00000000-0005-0000-0000-000049030000}"/>
    <cellStyle name="Followed Hyperlink 22" xfId="2601" hidden="1" xr:uid="{00000000-0005-0000-0000-00004B030000}"/>
    <cellStyle name="Followed Hyperlink 22" xfId="11548" hidden="1" xr:uid="{00000000-0005-0000-0000-00004C030000}"/>
    <cellStyle name="Followed Hyperlink 22" xfId="11646" hidden="1" xr:uid="{00000000-0005-0000-0000-00004D030000}"/>
    <cellStyle name="Followed Hyperlink 22" xfId="38582" hidden="1" xr:uid="{00000000-0005-0000-0000-000048030000}"/>
    <cellStyle name="Followed Hyperlink 22" xfId="14399" hidden="1" xr:uid="{00000000-0005-0000-0000-000062030000}"/>
    <cellStyle name="Followed Hyperlink 22" xfId="9574" hidden="1" xr:uid="{00000000-0005-0000-0000-000060030000}"/>
    <cellStyle name="Followed Hyperlink 22" xfId="18975" hidden="1" xr:uid="{00000000-0005-0000-0000-00005A030000}"/>
    <cellStyle name="Followed Hyperlink 22" xfId="18985" hidden="1" xr:uid="{00000000-0005-0000-0000-00005B030000}"/>
    <cellStyle name="Followed Hyperlink 22" xfId="19173" hidden="1" xr:uid="{00000000-0005-0000-0000-00005D030000}"/>
    <cellStyle name="Followed Hyperlink 22" xfId="19186" hidden="1" xr:uid="{00000000-0005-0000-0000-00005E030000}"/>
    <cellStyle name="Followed Hyperlink 22" xfId="19196" hidden="1" xr:uid="{00000000-0005-0000-0000-00005F030000}"/>
    <cellStyle name="Followed Hyperlink 22" xfId="9698" hidden="1" xr:uid="{00000000-0005-0000-0000-000060030000}"/>
    <cellStyle name="Followed Hyperlink 22" xfId="19379" hidden="1" xr:uid="{00000000-0005-0000-0000-000061030000}"/>
    <cellStyle name="Followed Hyperlink 22" xfId="19392" hidden="1" xr:uid="{00000000-0005-0000-0000-000062030000}"/>
    <cellStyle name="Followed Hyperlink 22" xfId="18054" hidden="1" xr:uid="{00000000-0005-0000-0000-000048030000}"/>
    <cellStyle name="Followed Hyperlink 22" xfId="13091" hidden="1" xr:uid="{00000000-0005-0000-0000-000049030000}"/>
    <cellStyle name="Followed Hyperlink 22" xfId="13094" hidden="1" xr:uid="{00000000-0005-0000-0000-00004A030000}"/>
    <cellStyle name="Followed Hyperlink 22" xfId="14659" hidden="1" xr:uid="{00000000-0005-0000-0000-00004B030000}"/>
    <cellStyle name="Followed Hyperlink 22" xfId="19856" hidden="1" xr:uid="{00000000-0005-0000-0000-00004C030000}"/>
    <cellStyle name="Followed Hyperlink 22" xfId="19954" hidden="1" xr:uid="{00000000-0005-0000-0000-00004D030000}"/>
    <cellStyle name="Followed Hyperlink 22" xfId="19977" hidden="1" xr:uid="{00000000-0005-0000-0000-00004F030000}"/>
    <cellStyle name="Followed Hyperlink 22" xfId="19591" hidden="1" xr:uid="{00000000-0005-0000-0000-000050030000}"/>
    <cellStyle name="Followed Hyperlink 22" xfId="20175" hidden="1" xr:uid="{00000000-0005-0000-0000-000051030000}"/>
    <cellStyle name="Followed Hyperlink 22" xfId="20188" hidden="1" xr:uid="{00000000-0005-0000-0000-000052030000}"/>
    <cellStyle name="Followed Hyperlink 22" xfId="20198" hidden="1" xr:uid="{00000000-0005-0000-0000-000053030000}"/>
    <cellStyle name="Followed Hyperlink 22" xfId="19809" hidden="1" xr:uid="{00000000-0005-0000-0000-000054030000}"/>
    <cellStyle name="Followed Hyperlink 22" xfId="20404" hidden="1" xr:uid="{00000000-0005-0000-0000-000056030000}"/>
    <cellStyle name="Followed Hyperlink 22" xfId="20414" hidden="1" xr:uid="{00000000-0005-0000-0000-000057030000}"/>
    <cellStyle name="Followed Hyperlink 22" xfId="20603" hidden="1" xr:uid="{00000000-0005-0000-0000-000059030000}"/>
    <cellStyle name="Followed Hyperlink 22" xfId="20616" hidden="1" xr:uid="{00000000-0005-0000-0000-00005A030000}"/>
    <cellStyle name="Followed Hyperlink 22" xfId="20626" hidden="1" xr:uid="{00000000-0005-0000-0000-00005B030000}"/>
    <cellStyle name="Followed Hyperlink 22" xfId="20318" hidden="1" xr:uid="{00000000-0005-0000-0000-00005C030000}"/>
    <cellStyle name="Followed Hyperlink 22" xfId="20814" hidden="1" xr:uid="{00000000-0005-0000-0000-00005D030000}"/>
    <cellStyle name="Followed Hyperlink 22" xfId="20827" hidden="1" xr:uid="{00000000-0005-0000-0000-00005E030000}"/>
    <cellStyle name="Followed Hyperlink 22" xfId="19594" hidden="1" xr:uid="{00000000-0005-0000-0000-000060030000}"/>
    <cellStyle name="Followed Hyperlink 22" xfId="21033" hidden="1" xr:uid="{00000000-0005-0000-0000-000062030000}"/>
    <cellStyle name="Followed Hyperlink 22" xfId="21043" hidden="1" xr:uid="{00000000-0005-0000-0000-000063030000}"/>
    <cellStyle name="Followed Hyperlink 22" xfId="19711" hidden="1" xr:uid="{00000000-0005-0000-0000-000048030000}"/>
    <cellStyle name="Followed Hyperlink 22" xfId="17959" hidden="1" xr:uid="{00000000-0005-0000-0000-000049030000}"/>
    <cellStyle name="Followed Hyperlink 22" xfId="19673" hidden="1" xr:uid="{00000000-0005-0000-0000-00004A030000}"/>
    <cellStyle name="Followed Hyperlink 22" xfId="14617" hidden="1" xr:uid="{00000000-0005-0000-0000-00004B030000}"/>
    <cellStyle name="Followed Hyperlink 22" xfId="21463" hidden="1" xr:uid="{00000000-0005-0000-0000-00004C030000}"/>
    <cellStyle name="Followed Hyperlink 22" xfId="21561" hidden="1" xr:uid="{00000000-0005-0000-0000-00004D030000}"/>
    <cellStyle name="Followed Hyperlink 22" xfId="18095" hidden="1" xr:uid="{00000000-0005-0000-0000-000058030000}"/>
    <cellStyle name="Followed Hyperlink 22" xfId="16266" hidden="1" xr:uid="{00000000-0005-0000-0000-000050030000}"/>
    <cellStyle name="Followed Hyperlink 22" xfId="11390" hidden="1" xr:uid="{00000000-0005-0000-0000-000048030000}"/>
    <cellStyle name="Followed Hyperlink 22" xfId="6022" hidden="1" xr:uid="{00000000-0005-0000-0000-000063030000}"/>
    <cellStyle name="Followed Hyperlink 22" xfId="4677" hidden="1" xr:uid="{00000000-0005-0000-0000-000048030000}"/>
    <cellStyle name="Followed Hyperlink 22" xfId="2812" hidden="1" xr:uid="{00000000-0005-0000-0000-000049030000}"/>
    <cellStyle name="Followed Hyperlink 22" xfId="2708" hidden="1" xr:uid="{00000000-0005-0000-0000-00004B030000}"/>
    <cellStyle name="Followed Hyperlink 22" xfId="6515" hidden="1" xr:uid="{00000000-0005-0000-0000-00004C030000}"/>
    <cellStyle name="Followed Hyperlink 22" xfId="6613" hidden="1" xr:uid="{00000000-0005-0000-0000-00004D030000}"/>
    <cellStyle name="Followed Hyperlink 22" xfId="6626" hidden="1" xr:uid="{00000000-0005-0000-0000-00004E030000}"/>
    <cellStyle name="Followed Hyperlink 22" xfId="6636" hidden="1" xr:uid="{00000000-0005-0000-0000-00004F030000}"/>
    <cellStyle name="Followed Hyperlink 22" xfId="6211" hidden="1" xr:uid="{00000000-0005-0000-0000-000050030000}"/>
    <cellStyle name="Followed Hyperlink 22" xfId="6834" hidden="1" xr:uid="{00000000-0005-0000-0000-000051030000}"/>
    <cellStyle name="Followed Hyperlink 22" xfId="6468" hidden="1" xr:uid="{00000000-0005-0000-0000-000054030000}"/>
    <cellStyle name="Followed Hyperlink 22" xfId="7050" hidden="1" xr:uid="{00000000-0005-0000-0000-000055030000}"/>
    <cellStyle name="Followed Hyperlink 22" xfId="7063" hidden="1" xr:uid="{00000000-0005-0000-0000-000056030000}"/>
    <cellStyle name="Followed Hyperlink 22" xfId="7073" hidden="1" xr:uid="{00000000-0005-0000-0000-000057030000}"/>
    <cellStyle name="Followed Hyperlink 22" xfId="2462" hidden="1" xr:uid="{00000000-0005-0000-0000-000058030000}"/>
    <cellStyle name="Followed Hyperlink 22" xfId="7262" hidden="1" xr:uid="{00000000-0005-0000-0000-000059030000}"/>
    <cellStyle name="Followed Hyperlink 22" xfId="7275" hidden="1" xr:uid="{00000000-0005-0000-0000-00005A030000}"/>
    <cellStyle name="Followed Hyperlink 22" xfId="6977" hidden="1" xr:uid="{00000000-0005-0000-0000-00005C030000}"/>
    <cellStyle name="Followed Hyperlink 22" xfId="7473" hidden="1" xr:uid="{00000000-0005-0000-0000-00005D030000}"/>
    <cellStyle name="Followed Hyperlink 22" xfId="7486" hidden="1" xr:uid="{00000000-0005-0000-0000-00005E030000}"/>
    <cellStyle name="Followed Hyperlink 22" xfId="7496" hidden="1" xr:uid="{00000000-0005-0000-0000-00005F030000}"/>
    <cellStyle name="Followed Hyperlink 22" xfId="6214" hidden="1" xr:uid="{00000000-0005-0000-0000-000060030000}"/>
    <cellStyle name="Followed Hyperlink 22" xfId="7679" hidden="1" xr:uid="{00000000-0005-0000-0000-000061030000}"/>
    <cellStyle name="Followed Hyperlink 22" xfId="7692" hidden="1" xr:uid="{00000000-0005-0000-0000-000062030000}"/>
    <cellStyle name="Followed Hyperlink 22" xfId="7702" hidden="1" xr:uid="{00000000-0005-0000-0000-000063030000}"/>
    <cellStyle name="Followed Hyperlink 22" xfId="4573" hidden="1" xr:uid="{00000000-0005-0000-0000-000049030000}"/>
    <cellStyle name="Followed Hyperlink 22" xfId="6309" hidden="1" xr:uid="{00000000-0005-0000-0000-00004A030000}"/>
    <cellStyle name="Followed Hyperlink 22" xfId="2613" hidden="1" xr:uid="{00000000-0005-0000-0000-00004B030000}"/>
    <cellStyle name="Followed Hyperlink 22" xfId="8195" hidden="1" xr:uid="{00000000-0005-0000-0000-00004C030000}"/>
    <cellStyle name="Followed Hyperlink 22" xfId="8293" hidden="1" xr:uid="{00000000-0005-0000-0000-00004D030000}"/>
    <cellStyle name="Followed Hyperlink 22" xfId="8306" hidden="1" xr:uid="{00000000-0005-0000-0000-00004E030000}"/>
    <cellStyle name="Followed Hyperlink 22" xfId="8316" hidden="1" xr:uid="{00000000-0005-0000-0000-00004F030000}"/>
    <cellStyle name="Followed Hyperlink 22" xfId="8514" hidden="1" xr:uid="{00000000-0005-0000-0000-000051030000}"/>
    <cellStyle name="Followed Hyperlink 22" xfId="8527" hidden="1" xr:uid="{00000000-0005-0000-0000-000052030000}"/>
    <cellStyle name="Followed Hyperlink 22" xfId="8537" hidden="1" xr:uid="{00000000-0005-0000-0000-000053030000}"/>
    <cellStyle name="Followed Hyperlink 22" xfId="8148" hidden="1" xr:uid="{00000000-0005-0000-0000-000054030000}"/>
    <cellStyle name="Followed Hyperlink 22" xfId="8730" hidden="1" xr:uid="{00000000-0005-0000-0000-000055030000}"/>
    <cellStyle name="Followed Hyperlink 22" xfId="8743" hidden="1" xr:uid="{00000000-0005-0000-0000-000056030000}"/>
    <cellStyle name="Followed Hyperlink 22" xfId="8753" hidden="1" xr:uid="{00000000-0005-0000-0000-000057030000}"/>
    <cellStyle name="Followed Hyperlink 22" xfId="123" hidden="1" xr:uid="{00000000-0005-0000-0000-000058030000}"/>
    <cellStyle name="Followed Hyperlink 22" xfId="8942" hidden="1" xr:uid="{00000000-0005-0000-0000-000059030000}"/>
    <cellStyle name="Followed Hyperlink 22" xfId="21998" hidden="1" xr:uid="{00000000-0005-0000-0000-000055030000}"/>
    <cellStyle name="Followed Hyperlink 22" xfId="22011" hidden="1" xr:uid="{00000000-0005-0000-0000-000056030000}"/>
    <cellStyle name="Followed Hyperlink 22" xfId="22021" hidden="1" xr:uid="{00000000-0005-0000-0000-000057030000}"/>
    <cellStyle name="Followed Hyperlink 22" xfId="18076" hidden="1" xr:uid="{00000000-0005-0000-0000-000058030000}"/>
    <cellStyle name="Followed Hyperlink 22" xfId="22210" hidden="1" xr:uid="{00000000-0005-0000-0000-000059030000}"/>
    <cellStyle name="Followed Hyperlink 22" xfId="22223" hidden="1" xr:uid="{00000000-0005-0000-0000-00005A030000}"/>
    <cellStyle name="Followed Hyperlink 22" xfId="22233" hidden="1" xr:uid="{00000000-0005-0000-0000-00005B030000}"/>
    <cellStyle name="Followed Hyperlink 22" xfId="22421" hidden="1" xr:uid="{00000000-0005-0000-0000-00005D030000}"/>
    <cellStyle name="Followed Hyperlink 22" xfId="22434" hidden="1" xr:uid="{00000000-0005-0000-0000-00005E030000}"/>
    <cellStyle name="Followed Hyperlink 22" xfId="22444" hidden="1" xr:uid="{00000000-0005-0000-0000-00005F030000}"/>
    <cellStyle name="Followed Hyperlink 22" xfId="22627" hidden="1" xr:uid="{00000000-0005-0000-0000-000061030000}"/>
    <cellStyle name="Followed Hyperlink 22" xfId="16402" hidden="1" xr:uid="{00000000-0005-0000-0000-00004B030000}"/>
    <cellStyle name="Followed Hyperlink 22" xfId="29212" hidden="1" xr:uid="{00000000-0005-0000-0000-000051030000}"/>
    <cellStyle name="Followed Hyperlink 22" xfId="29428" hidden="1" xr:uid="{00000000-0005-0000-0000-000055030000}"/>
    <cellStyle name="Followed Hyperlink 22" xfId="26792" hidden="1" xr:uid="{00000000-0005-0000-0000-00004F030000}"/>
    <cellStyle name="Followed Hyperlink 22" xfId="40685" hidden="1" xr:uid="{00000000-0005-0000-0000-00005C030000}"/>
    <cellStyle name="Followed Hyperlink 22" xfId="39252" hidden="1" xr:uid="{00000000-0005-0000-0000-000056030000}"/>
    <cellStyle name="Followed Hyperlink 22" xfId="37454" hidden="1" xr:uid="{00000000-0005-0000-0000-000051030000}"/>
    <cellStyle name="Followed Hyperlink 22" xfId="26117" hidden="1" xr:uid="{00000000-0005-0000-0000-00004B030000}"/>
    <cellStyle name="Followed Hyperlink 22" xfId="33409" hidden="1" xr:uid="{00000000-0005-0000-0000-000062030000}"/>
    <cellStyle name="Followed Hyperlink 22" xfId="31026" hidden="1" xr:uid="{00000000-0005-0000-0000-00005C030000}"/>
    <cellStyle name="Followed Hyperlink 22" xfId="1813" hidden="1" xr:uid="{00000000-0005-0000-0000-00005D030000}"/>
    <cellStyle name="Followed Hyperlink 22" xfId="17726" hidden="1" xr:uid="{00000000-0005-0000-0000-000062030000}"/>
    <cellStyle name="Followed Hyperlink 22" xfId="17736" hidden="1" xr:uid="{00000000-0005-0000-0000-000063030000}"/>
    <cellStyle name="Followed Hyperlink 22" xfId="17903" hidden="1" xr:uid="{00000000-0005-0000-0000-000049030000}"/>
    <cellStyle name="Followed Hyperlink 22" xfId="17893" hidden="1" xr:uid="{00000000-0005-0000-0000-00004A030000}"/>
    <cellStyle name="Followed Hyperlink 22" xfId="6296" hidden="1" xr:uid="{00000000-0005-0000-0000-00004B030000}"/>
    <cellStyle name="Followed Hyperlink 22" xfId="21235" hidden="1" xr:uid="{00000000-0005-0000-0000-000060030000}"/>
    <cellStyle name="Followed Hyperlink 22" xfId="20837" hidden="1" xr:uid="{00000000-0005-0000-0000-00005F030000}"/>
    <cellStyle name="Followed Hyperlink 22" xfId="17319" hidden="1" xr:uid="{00000000-0005-0000-0000-00005B030000}"/>
    <cellStyle name="Followed Hyperlink 22" xfId="9826" hidden="1" xr:uid="{00000000-0005-0000-0000-000054030000}"/>
    <cellStyle name="Followed Hyperlink 22" xfId="10408" hidden="1" xr:uid="{00000000-0005-0000-0000-000055030000}"/>
    <cellStyle name="Followed Hyperlink 22" xfId="10431" hidden="1" xr:uid="{00000000-0005-0000-0000-000057030000}"/>
    <cellStyle name="Followed Hyperlink 22" xfId="71" hidden="1" xr:uid="{00000000-0005-0000-0000-000058030000}"/>
    <cellStyle name="Followed Hyperlink 22" xfId="10620" hidden="1" xr:uid="{00000000-0005-0000-0000-000059030000}"/>
    <cellStyle name="Followed Hyperlink 22" xfId="10633" hidden="1" xr:uid="{00000000-0005-0000-0000-00005A030000}"/>
    <cellStyle name="Followed Hyperlink 22" xfId="10643" hidden="1" xr:uid="{00000000-0005-0000-0000-00005B030000}"/>
    <cellStyle name="Followed Hyperlink 22" xfId="10335" hidden="1" xr:uid="{00000000-0005-0000-0000-00005C030000}"/>
    <cellStyle name="Followed Hyperlink 22" xfId="10831" hidden="1" xr:uid="{00000000-0005-0000-0000-00005D030000}"/>
    <cellStyle name="Followed Hyperlink 22" xfId="10844" hidden="1" xr:uid="{00000000-0005-0000-0000-00005E030000}"/>
    <cellStyle name="Followed Hyperlink 22" xfId="10854" hidden="1" xr:uid="{00000000-0005-0000-0000-00005F030000}"/>
    <cellStyle name="Followed Hyperlink 22" xfId="11037" hidden="1" xr:uid="{00000000-0005-0000-0000-000061030000}"/>
    <cellStyle name="Followed Hyperlink 22" xfId="11050" hidden="1" xr:uid="{00000000-0005-0000-0000-000062030000}"/>
    <cellStyle name="Followed Hyperlink 22" xfId="11060" hidden="1" xr:uid="{00000000-0005-0000-0000-000063030000}"/>
    <cellStyle name="Followed Hyperlink 22" xfId="3704" hidden="1" xr:uid="{00000000-0005-0000-0000-000056030000}"/>
    <cellStyle name="Followed Hyperlink 22" xfId="3714" hidden="1" xr:uid="{00000000-0005-0000-0000-000057030000}"/>
    <cellStyle name="Followed Hyperlink 22" xfId="2891" hidden="1" xr:uid="{00000000-0005-0000-0000-000058030000}"/>
    <cellStyle name="Followed Hyperlink 22" xfId="3903" hidden="1" xr:uid="{00000000-0005-0000-0000-000059030000}"/>
    <cellStyle name="Followed Hyperlink 22" xfId="3916" hidden="1" xr:uid="{00000000-0005-0000-0000-00005A030000}"/>
    <cellStyle name="Followed Hyperlink 22" xfId="3926" hidden="1" xr:uid="{00000000-0005-0000-0000-00005B030000}"/>
    <cellStyle name="Followed Hyperlink 22" xfId="3618" hidden="1" xr:uid="{00000000-0005-0000-0000-00005C030000}"/>
    <cellStyle name="Followed Hyperlink 22" xfId="4114" hidden="1" xr:uid="{00000000-0005-0000-0000-00005D030000}"/>
    <cellStyle name="Followed Hyperlink 22" xfId="4127" hidden="1" xr:uid="{00000000-0005-0000-0000-00005E030000}"/>
    <cellStyle name="Followed Hyperlink 22" xfId="2893" hidden="1" xr:uid="{00000000-0005-0000-0000-000060030000}"/>
    <cellStyle name="Followed Hyperlink 22" xfId="4320" hidden="1" xr:uid="{00000000-0005-0000-0000-000061030000}"/>
    <cellStyle name="Followed Hyperlink 22" xfId="4333" hidden="1" xr:uid="{00000000-0005-0000-0000-000062030000}"/>
    <cellStyle name="Followed Hyperlink 22" xfId="4343" hidden="1" xr:uid="{00000000-0005-0000-0000-000063030000}"/>
    <cellStyle name="Followed Hyperlink 22" xfId="2504" hidden="1" xr:uid="{00000000-0005-0000-0000-000048030000}"/>
    <cellStyle name="Followed Hyperlink 22" xfId="73" hidden="1" xr:uid="{00000000-0005-0000-0000-000049030000}"/>
    <cellStyle name="Followed Hyperlink 22" xfId="2639" hidden="1" xr:uid="{00000000-0005-0000-0000-00004A030000}"/>
    <cellStyle name="Followed Hyperlink 22" xfId="2819" hidden="1" xr:uid="{00000000-0005-0000-0000-00004B030000}"/>
    <cellStyle name="Followed Hyperlink 22" xfId="4933" hidden="1" xr:uid="{00000000-0005-0000-0000-00004D030000}"/>
    <cellStyle name="Followed Hyperlink 22" xfId="4946" hidden="1" xr:uid="{00000000-0005-0000-0000-00004E030000}"/>
    <cellStyle name="Followed Hyperlink 22" xfId="4956" hidden="1" xr:uid="{00000000-0005-0000-0000-00004F030000}"/>
    <cellStyle name="Followed Hyperlink 22" xfId="4532" hidden="1" xr:uid="{00000000-0005-0000-0000-000050030000}"/>
    <cellStyle name="Followed Hyperlink 22" xfId="5154" hidden="1" xr:uid="{00000000-0005-0000-0000-000051030000}"/>
    <cellStyle name="Followed Hyperlink 22" xfId="5167" hidden="1" xr:uid="{00000000-0005-0000-0000-000052030000}"/>
    <cellStyle name="Followed Hyperlink 22" xfId="5177" hidden="1" xr:uid="{00000000-0005-0000-0000-000053030000}"/>
    <cellStyle name="Followed Hyperlink 22" xfId="4788" hidden="1" xr:uid="{00000000-0005-0000-0000-000054030000}"/>
    <cellStyle name="Followed Hyperlink 22" xfId="4137" hidden="1" xr:uid="{00000000-0005-0000-0000-00005F030000}"/>
    <cellStyle name="Followed Hyperlink 22" xfId="6356" hidden="1" xr:uid="{00000000-0005-0000-0000-000048030000}"/>
    <cellStyle name="Followed Hyperlink 22" xfId="19402" hidden="1" xr:uid="{00000000-0005-0000-0000-000063030000}"/>
    <cellStyle name="Followed Hyperlink 22" xfId="12010" hidden="1" xr:uid="{00000000-0005-0000-0000-00005C030000}"/>
    <cellStyle name="Followed Hyperlink 22" xfId="12506" hidden="1" xr:uid="{00000000-0005-0000-0000-00005D030000}"/>
    <cellStyle name="Followed Hyperlink 22" xfId="12519" hidden="1" xr:uid="{00000000-0005-0000-0000-00005E030000}"/>
    <cellStyle name="Followed Hyperlink 22" xfId="11252" hidden="1" xr:uid="{00000000-0005-0000-0000-000060030000}"/>
    <cellStyle name="Followed Hyperlink 22" xfId="12712" hidden="1" xr:uid="{00000000-0005-0000-0000-000061030000}"/>
    <cellStyle name="Followed Hyperlink 22" xfId="12725" hidden="1" xr:uid="{00000000-0005-0000-0000-000062030000}"/>
    <cellStyle name="Followed Hyperlink 22" xfId="12735" hidden="1" xr:uid="{00000000-0005-0000-0000-000063030000}"/>
    <cellStyle name="Followed Hyperlink 22" xfId="11346" hidden="1" xr:uid="{00000000-0005-0000-0000-00004A030000}"/>
    <cellStyle name="Followed Hyperlink 22" xfId="4713" hidden="1" xr:uid="{00000000-0005-0000-0000-00004B030000}"/>
    <cellStyle name="Followed Hyperlink 22" xfId="13222" hidden="1" xr:uid="{00000000-0005-0000-0000-00004C030000}"/>
    <cellStyle name="Followed Hyperlink 22" xfId="13320" hidden="1" xr:uid="{00000000-0005-0000-0000-00004D030000}"/>
    <cellStyle name="Followed Hyperlink 22" xfId="13333" hidden="1" xr:uid="{00000000-0005-0000-0000-00004E030000}"/>
    <cellStyle name="Followed Hyperlink 22" xfId="12924" hidden="1" xr:uid="{00000000-0005-0000-0000-000050030000}"/>
    <cellStyle name="Followed Hyperlink 22" xfId="13541" hidden="1" xr:uid="{00000000-0005-0000-0000-000051030000}"/>
    <cellStyle name="Followed Hyperlink 22" xfId="13554" hidden="1" xr:uid="{00000000-0005-0000-0000-000052030000}"/>
    <cellStyle name="Followed Hyperlink 22" xfId="13564" hidden="1" xr:uid="{00000000-0005-0000-0000-000053030000}"/>
    <cellStyle name="Followed Hyperlink 22" xfId="13175" hidden="1" xr:uid="{00000000-0005-0000-0000-000054030000}"/>
    <cellStyle name="Followed Hyperlink 22" xfId="13757" hidden="1" xr:uid="{00000000-0005-0000-0000-000055030000}"/>
    <cellStyle name="Followed Hyperlink 22" xfId="13780" hidden="1" xr:uid="{00000000-0005-0000-0000-000057030000}"/>
    <cellStyle name="Followed Hyperlink 22" xfId="2452" hidden="1" xr:uid="{00000000-0005-0000-0000-000058030000}"/>
    <cellStyle name="Followed Hyperlink 22" xfId="13969" hidden="1" xr:uid="{00000000-0005-0000-0000-000059030000}"/>
    <cellStyle name="Followed Hyperlink 22" xfId="13982" hidden="1" xr:uid="{00000000-0005-0000-0000-00005A030000}"/>
    <cellStyle name="Followed Hyperlink 22" xfId="13992" hidden="1" xr:uid="{00000000-0005-0000-0000-00005B030000}"/>
    <cellStyle name="Followed Hyperlink 22" xfId="13684" hidden="1" xr:uid="{00000000-0005-0000-0000-00005C030000}"/>
    <cellStyle name="Followed Hyperlink 22" xfId="14180" hidden="1" xr:uid="{00000000-0005-0000-0000-00005D030000}"/>
    <cellStyle name="Followed Hyperlink 22" xfId="14193" hidden="1" xr:uid="{00000000-0005-0000-0000-00005E030000}"/>
    <cellStyle name="Followed Hyperlink 22" xfId="14203" hidden="1" xr:uid="{00000000-0005-0000-0000-00005F030000}"/>
    <cellStyle name="Followed Hyperlink 22" xfId="12927" hidden="1" xr:uid="{00000000-0005-0000-0000-000060030000}"/>
    <cellStyle name="Followed Hyperlink 22" xfId="14386" hidden="1" xr:uid="{00000000-0005-0000-0000-000061030000}"/>
    <cellStyle name="Followed Hyperlink 22" xfId="14409" hidden="1" xr:uid="{00000000-0005-0000-0000-000063030000}"/>
    <cellStyle name="Followed Hyperlink 22" xfId="13064" hidden="1" xr:uid="{00000000-0005-0000-0000-000048030000}"/>
    <cellStyle name="Followed Hyperlink 22" xfId="11290" hidden="1" xr:uid="{00000000-0005-0000-0000-000049030000}"/>
    <cellStyle name="Followed Hyperlink 22" xfId="13020" hidden="1" xr:uid="{00000000-0005-0000-0000-00004A030000}"/>
    <cellStyle name="Followed Hyperlink 22" xfId="14890" hidden="1" xr:uid="{00000000-0005-0000-0000-00004C030000}"/>
    <cellStyle name="Followed Hyperlink 22" xfId="14988" hidden="1" xr:uid="{00000000-0005-0000-0000-00004D030000}"/>
    <cellStyle name="Followed Hyperlink 22" xfId="15001" hidden="1" xr:uid="{00000000-0005-0000-0000-00004E030000}"/>
    <cellStyle name="Followed Hyperlink 22" xfId="15011" hidden="1" xr:uid="{00000000-0005-0000-0000-00004F030000}"/>
    <cellStyle name="Followed Hyperlink 22" xfId="14598" hidden="1" xr:uid="{00000000-0005-0000-0000-000050030000}"/>
    <cellStyle name="Followed Hyperlink 22" xfId="15209" hidden="1" xr:uid="{00000000-0005-0000-0000-000051030000}"/>
    <cellStyle name="Followed Hyperlink 22" xfId="15222" hidden="1" xr:uid="{00000000-0005-0000-0000-000052030000}"/>
    <cellStyle name="Followed Hyperlink 22" xfId="14843" hidden="1" xr:uid="{00000000-0005-0000-0000-000054030000}"/>
    <cellStyle name="Followed Hyperlink 22" xfId="15425" hidden="1" xr:uid="{00000000-0005-0000-0000-000055030000}"/>
    <cellStyle name="Followed Hyperlink 22" xfId="9612" hidden="1" xr:uid="{00000000-0005-0000-0000-000049030000}"/>
    <cellStyle name="Followed Hyperlink 22" xfId="5793" hidden="1" xr:uid="{00000000-0005-0000-0000-00005D030000}"/>
    <cellStyle name="Followed Hyperlink 22" xfId="5806" hidden="1" xr:uid="{00000000-0005-0000-0000-00005E030000}"/>
    <cellStyle name="Followed Hyperlink 22" xfId="5816" hidden="1" xr:uid="{00000000-0005-0000-0000-00005F030000}"/>
    <cellStyle name="Followed Hyperlink 22" xfId="4535" hidden="1" xr:uid="{00000000-0005-0000-0000-000060030000}"/>
    <cellStyle name="Followed Hyperlink 22" xfId="5999" hidden="1" xr:uid="{00000000-0005-0000-0000-000061030000}"/>
    <cellStyle name="Followed Hyperlink 22" xfId="6012" hidden="1" xr:uid="{00000000-0005-0000-0000-000062030000}"/>
    <cellStyle name="Followed Hyperlink 22" xfId="1317" hidden="1" xr:uid="{00000000-0005-0000-0000-00005C030000}"/>
    <cellStyle name="Followed Hyperlink 22" xfId="1826" hidden="1" xr:uid="{00000000-0005-0000-0000-00005E030000}"/>
    <cellStyle name="Followed Hyperlink 22" xfId="1836" hidden="1" xr:uid="{00000000-0005-0000-0000-00005F030000}"/>
    <cellStyle name="Followed Hyperlink 22" xfId="592" hidden="1" xr:uid="{00000000-0005-0000-0000-000060030000}"/>
    <cellStyle name="Followed Hyperlink 22" xfId="2019" hidden="1" xr:uid="{00000000-0005-0000-0000-000061030000}"/>
    <cellStyle name="Followed Hyperlink 22" xfId="2032" hidden="1" xr:uid="{00000000-0005-0000-0000-000062030000}"/>
    <cellStyle name="Followed Hyperlink 22" xfId="30362" hidden="1" xr:uid="{00000000-0005-0000-0000-00004A030000}"/>
    <cellStyle name="Followed Hyperlink 22" xfId="2954" hidden="1" xr:uid="{00000000-0005-0000-0000-00004A030000}"/>
    <cellStyle name="Followed Hyperlink 22" xfId="36086" hidden="1" xr:uid="{00000000-0005-0000-0000-000057030000}"/>
    <cellStyle name="Followed Hyperlink 22" xfId="33608" hidden="1" xr:uid="{00000000-0005-0000-0000-000050030000}"/>
    <cellStyle name="Followed Hyperlink 22" xfId="23990" hidden="1" xr:uid="{00000000-0005-0000-0000-00005D030000}"/>
    <cellStyle name="Followed Hyperlink 22" xfId="30675" hidden="1" xr:uid="{00000000-0005-0000-0000-00004E030000}"/>
    <cellStyle name="Followed Hyperlink 22" xfId="27858" hidden="1" xr:uid="{00000000-0005-0000-0000-000063030000}"/>
    <cellStyle name="Followed Hyperlink 22" xfId="25013" hidden="1" xr:uid="{00000000-0005-0000-0000-00005C030000}"/>
    <cellStyle name="Followed Hyperlink 22" xfId="40223" hidden="1" xr:uid="{00000000-0005-0000-0000-00004C030000}"/>
    <cellStyle name="Followed Hyperlink 22" xfId="38299" hidden="1" xr:uid="{00000000-0005-0000-0000-000061030000}"/>
    <cellStyle name="Followed Hyperlink 22" xfId="42286" hidden="1" xr:uid="{00000000-0005-0000-0000-00004D030000}"/>
    <cellStyle name="Followed Hyperlink 22" xfId="8955" hidden="1" xr:uid="{00000000-0005-0000-0000-00005A030000}"/>
    <cellStyle name="Followed Hyperlink 22" xfId="8965" hidden="1" xr:uid="{00000000-0005-0000-0000-00005B030000}"/>
    <cellStyle name="Followed Hyperlink 22" xfId="9166" hidden="1" xr:uid="{00000000-0005-0000-0000-00005E030000}"/>
    <cellStyle name="Followed Hyperlink 22" xfId="9176" hidden="1" xr:uid="{00000000-0005-0000-0000-00005F030000}"/>
    <cellStyle name="Followed Hyperlink 22" xfId="9359" hidden="1" xr:uid="{00000000-0005-0000-0000-000061030000}"/>
    <cellStyle name="Followed Hyperlink 22" xfId="9372" hidden="1" xr:uid="{00000000-0005-0000-0000-000062030000}"/>
    <cellStyle name="Followed Hyperlink 22" xfId="9382" hidden="1" xr:uid="{00000000-0005-0000-0000-000063030000}"/>
    <cellStyle name="Followed Hyperlink 22" xfId="8036" hidden="1" xr:uid="{00000000-0005-0000-0000-000048030000}"/>
    <cellStyle name="Followed Hyperlink 22" xfId="6252" hidden="1" xr:uid="{00000000-0005-0000-0000-000049030000}"/>
    <cellStyle name="Followed Hyperlink 22" xfId="7989" hidden="1" xr:uid="{00000000-0005-0000-0000-00004A030000}"/>
    <cellStyle name="Followed Hyperlink 22" xfId="300" hidden="1" xr:uid="{00000000-0005-0000-0000-00004B030000}"/>
    <cellStyle name="Followed Hyperlink 22" xfId="9873" hidden="1" xr:uid="{00000000-0005-0000-0000-00004C030000}"/>
    <cellStyle name="Followed Hyperlink 22" xfId="9971" hidden="1" xr:uid="{00000000-0005-0000-0000-00004D030000}"/>
    <cellStyle name="Followed Hyperlink 22" xfId="9984" hidden="1" xr:uid="{00000000-0005-0000-0000-00004E030000}"/>
    <cellStyle name="Followed Hyperlink 22" xfId="9994" hidden="1" xr:uid="{00000000-0005-0000-0000-00004F030000}"/>
    <cellStyle name="Followed Hyperlink 22" xfId="9571" hidden="1" xr:uid="{00000000-0005-0000-0000-000050030000}"/>
    <cellStyle name="Followed Hyperlink 22" xfId="10192" hidden="1" xr:uid="{00000000-0005-0000-0000-000051030000}"/>
    <cellStyle name="Followed Hyperlink 22" xfId="10205" hidden="1" xr:uid="{00000000-0005-0000-0000-000052030000}"/>
    <cellStyle name="Followed Hyperlink 22" xfId="10215" hidden="1" xr:uid="{00000000-0005-0000-0000-000053030000}"/>
    <cellStyle name="Followed Hyperlink 22" xfId="1413" hidden="1" xr:uid="{00000000-0005-0000-0000-000057030000}"/>
    <cellStyle name="Followed Hyperlink 22" xfId="30272" hidden="1" xr:uid="{00000000-0005-0000-0000-000060030000}"/>
    <cellStyle name="Followed Hyperlink 22" xfId="31728" hidden="1" xr:uid="{00000000-0005-0000-0000-000061030000}"/>
    <cellStyle name="Followed Hyperlink 22" xfId="31741" hidden="1" xr:uid="{00000000-0005-0000-0000-000062030000}"/>
    <cellStyle name="Followed Hyperlink 22" xfId="31751" hidden="1" xr:uid="{00000000-0005-0000-0000-000063030000}"/>
    <cellStyle name="Followed Hyperlink 22" xfId="30407" hidden="1" xr:uid="{00000000-0005-0000-0000-000048030000}"/>
    <cellStyle name="Followed Hyperlink 22" xfId="28550" hidden="1" xr:uid="{00000000-0005-0000-0000-000049030000}"/>
    <cellStyle name="Followed Hyperlink 22" xfId="28450" hidden="1" xr:uid="{00000000-0005-0000-0000-00004B030000}"/>
    <cellStyle name="Followed Hyperlink 22" xfId="32232" hidden="1" xr:uid="{00000000-0005-0000-0000-00004C030000}"/>
    <cellStyle name="Followed Hyperlink 22" xfId="32330" hidden="1" xr:uid="{00000000-0005-0000-0000-00004D030000}"/>
    <cellStyle name="Followed Hyperlink 22" xfId="32343" hidden="1" xr:uid="{00000000-0005-0000-0000-00004E030000}"/>
    <cellStyle name="Followed Hyperlink 22" xfId="32353" hidden="1" xr:uid="{00000000-0005-0000-0000-00004F030000}"/>
    <cellStyle name="Followed Hyperlink 22" xfId="31940" hidden="1" xr:uid="{00000000-0005-0000-0000-000050030000}"/>
    <cellStyle name="Followed Hyperlink 22" xfId="32551" hidden="1" xr:uid="{00000000-0005-0000-0000-000051030000}"/>
    <cellStyle name="Followed Hyperlink 22" xfId="44895" hidden="1" xr:uid="{00000000-0005-0000-0000-00005A030000}"/>
    <cellStyle name="Followed Hyperlink 22" xfId="5383" hidden="1" xr:uid="{00000000-0005-0000-0000-000056030000}"/>
    <cellStyle name="Followed Hyperlink 22" xfId="5393" hidden="1" xr:uid="{00000000-0005-0000-0000-000057030000}"/>
    <cellStyle name="Followed Hyperlink 22" xfId="5582" hidden="1" xr:uid="{00000000-0005-0000-0000-000059030000}"/>
    <cellStyle name="Followed Hyperlink 22" xfId="5595" hidden="1" xr:uid="{00000000-0005-0000-0000-00005A030000}"/>
    <cellStyle name="Followed Hyperlink 22" xfId="5605" hidden="1" xr:uid="{00000000-0005-0000-0000-00005B030000}"/>
    <cellStyle name="Followed Hyperlink 22" xfId="5297" hidden="1" xr:uid="{00000000-0005-0000-0000-00005C030000}"/>
    <cellStyle name="Followed Hyperlink 22" xfId="653" hidden="1" xr:uid="{00000000-0005-0000-0000-00004A030000}"/>
    <cellStyle name="Followed Hyperlink 22" xfId="855" hidden="1" xr:uid="{00000000-0005-0000-0000-00004C030000}"/>
    <cellStyle name="Followed Hyperlink 22" xfId="640" hidden="1" xr:uid="{00000000-0005-0000-0000-000049030000}"/>
    <cellStyle name="Followed Hyperlink 22" xfId="532" hidden="1" xr:uid="{00000000-0005-0000-0000-000048030000}"/>
    <cellStyle name="Followed Hyperlink 22" xfId="663" hidden="1" xr:uid="{00000000-0005-0000-0000-00004B030000}"/>
    <cellStyle name="Followed Hyperlink 22" xfId="976" hidden="1" xr:uid="{00000000-0005-0000-0000-00004F030000}"/>
    <cellStyle name="Followed Hyperlink 22" xfId="1174" hidden="1" xr:uid="{00000000-0005-0000-0000-000051030000}"/>
    <cellStyle name="Followed Hyperlink 22" xfId="966" hidden="1" xr:uid="{00000000-0005-0000-0000-00004E030000}"/>
    <cellStyle name="Followed Hyperlink 22" xfId="43159" hidden="1" xr:uid="{00000000-0005-0000-0000-00005E030000}"/>
    <cellStyle name="Followed Hyperlink 22" xfId="591" hidden="1" xr:uid="{00000000-0005-0000-0000-000050030000}"/>
    <cellStyle name="Followed Hyperlink 22" xfId="808" hidden="1" xr:uid="{00000000-0005-0000-0000-000054030000}"/>
    <cellStyle name="Followed Hyperlink 22" xfId="1403" hidden="1" xr:uid="{00000000-0005-0000-0000-000056030000}"/>
    <cellStyle name="Followed Hyperlink 22" xfId="1197" hidden="1" xr:uid="{00000000-0005-0000-0000-000053030000}"/>
    <cellStyle name="Followed Hyperlink 22" xfId="3109" hidden="1" xr:uid="{00000000-0005-0000-0000-000054030000}"/>
    <cellStyle name="Followed Hyperlink 22" xfId="1390" hidden="1" xr:uid="{00000000-0005-0000-0000-000055030000}"/>
    <cellStyle name="Followed Hyperlink 22" xfId="1602" hidden="1" xr:uid="{00000000-0005-0000-0000-000059030000}"/>
    <cellStyle name="Followed Hyperlink 22" xfId="1615" hidden="1" xr:uid="{00000000-0005-0000-0000-00005A030000}"/>
    <cellStyle name="Followed Hyperlink 22" xfId="1625" hidden="1" xr:uid="{00000000-0005-0000-0000-00005B030000}"/>
    <cellStyle name="Followed Hyperlink 22" xfId="590" hidden="1" xr:uid="{00000000-0005-0000-0000-000058030000}"/>
    <cellStyle name="Followed Hyperlink 22" xfId="21416" hidden="1" xr:uid="{00000000-0005-0000-0000-000054030000}"/>
    <cellStyle name="Followed Hyperlink 23" xfId="40774" hidden="1" xr:uid="{00000000-0005-0000-0000-000073030000}"/>
    <cellStyle name="Followed Hyperlink 23" xfId="38585" hidden="1" xr:uid="{00000000-0005-0000-0000-000074030000}"/>
    <cellStyle name="Followed Hyperlink 23" xfId="41025" hidden="1" xr:uid="{00000000-0005-0000-0000-000075030000}"/>
    <cellStyle name="Followed Hyperlink 23" xfId="40995" hidden="1" xr:uid="{00000000-0005-0000-0000-000076030000}"/>
    <cellStyle name="Followed Hyperlink 23" xfId="40263" hidden="1" xr:uid="{00000000-0005-0000-0000-000078030000}"/>
    <cellStyle name="Followed Hyperlink 23" xfId="41236" hidden="1" xr:uid="{00000000-0005-0000-0000-000079030000}"/>
    <cellStyle name="Followed Hyperlink 23" xfId="41206" hidden="1" xr:uid="{00000000-0005-0000-0000-00007A030000}"/>
    <cellStyle name="Followed Hyperlink 23" xfId="41197" hidden="1" xr:uid="{00000000-0005-0000-0000-00007B030000}"/>
    <cellStyle name="Followed Hyperlink 23" xfId="40497" hidden="1" xr:uid="{00000000-0005-0000-0000-00007C030000}"/>
    <cellStyle name="Followed Hyperlink 23" xfId="41442" hidden="1" xr:uid="{00000000-0005-0000-0000-00007D030000}"/>
    <cellStyle name="Followed Hyperlink 23" xfId="41412" hidden="1" xr:uid="{00000000-0005-0000-0000-00007E030000}"/>
    <cellStyle name="Followed Hyperlink 23" xfId="41403" hidden="1" xr:uid="{00000000-0005-0000-0000-00007F030000}"/>
    <cellStyle name="Followed Hyperlink 23" xfId="41866" hidden="1" xr:uid="{00000000-0005-0000-0000-000064030000}"/>
    <cellStyle name="Followed Hyperlink 23" xfId="42028" hidden="1" xr:uid="{00000000-0005-0000-0000-000065030000}"/>
    <cellStyle name="Followed Hyperlink 23" xfId="41998" hidden="1" xr:uid="{00000000-0005-0000-0000-000066030000}"/>
    <cellStyle name="Followed Hyperlink 23" xfId="42189" hidden="1" xr:uid="{00000000-0005-0000-0000-000068030000}"/>
    <cellStyle name="Followed Hyperlink 23" xfId="42341" hidden="1" xr:uid="{00000000-0005-0000-0000-000069030000}"/>
    <cellStyle name="Followed Hyperlink 23" xfId="42311" hidden="1" xr:uid="{00000000-0005-0000-0000-00006A030000}"/>
    <cellStyle name="Followed Hyperlink 23" xfId="42302" hidden="1" xr:uid="{00000000-0005-0000-0000-00006B030000}"/>
    <cellStyle name="Followed Hyperlink 23" xfId="41697" hidden="1" xr:uid="{00000000-0005-0000-0000-00006C030000}"/>
    <cellStyle name="Followed Hyperlink 23" xfId="42562" hidden="1" xr:uid="{00000000-0005-0000-0000-00006D030000}"/>
    <cellStyle name="Followed Hyperlink 23" xfId="42532" hidden="1" xr:uid="{00000000-0005-0000-0000-00006E030000}"/>
    <cellStyle name="Followed Hyperlink 23" xfId="42523" hidden="1" xr:uid="{00000000-0005-0000-0000-00006F030000}"/>
    <cellStyle name="Followed Hyperlink 23" xfId="42778" hidden="1" xr:uid="{00000000-0005-0000-0000-000071030000}"/>
    <cellStyle name="Followed Hyperlink 23" xfId="42748" hidden="1" xr:uid="{00000000-0005-0000-0000-000072030000}"/>
    <cellStyle name="Followed Hyperlink 23" xfId="42739" hidden="1" xr:uid="{00000000-0005-0000-0000-000073030000}"/>
    <cellStyle name="Followed Hyperlink 23" xfId="42990" hidden="1" xr:uid="{00000000-0005-0000-0000-000075030000}"/>
    <cellStyle name="Followed Hyperlink 23" xfId="42960" hidden="1" xr:uid="{00000000-0005-0000-0000-000076030000}"/>
    <cellStyle name="Followed Hyperlink 23" xfId="42951" hidden="1" xr:uid="{00000000-0005-0000-0000-000077030000}"/>
    <cellStyle name="Followed Hyperlink 23" xfId="42228" hidden="1" xr:uid="{00000000-0005-0000-0000-000078030000}"/>
    <cellStyle name="Followed Hyperlink 23" xfId="43171" hidden="1" xr:uid="{00000000-0005-0000-0000-00007A030000}"/>
    <cellStyle name="Followed Hyperlink 23" xfId="43162" hidden="1" xr:uid="{00000000-0005-0000-0000-00007B030000}"/>
    <cellStyle name="Followed Hyperlink 23" xfId="42462" hidden="1" xr:uid="{00000000-0005-0000-0000-00007C030000}"/>
    <cellStyle name="Followed Hyperlink 23" xfId="43407" hidden="1" xr:uid="{00000000-0005-0000-0000-00007D030000}"/>
    <cellStyle name="Followed Hyperlink 23" xfId="43368" hidden="1" xr:uid="{00000000-0005-0000-0000-00007F030000}"/>
    <cellStyle name="Followed Hyperlink 23" xfId="43832" hidden="1" xr:uid="{00000000-0005-0000-0000-000064030000}"/>
    <cellStyle name="Followed Hyperlink 23" xfId="43975" hidden="1" xr:uid="{00000000-0005-0000-0000-000065030000}"/>
    <cellStyle name="Followed Hyperlink 23" xfId="43945" hidden="1" xr:uid="{00000000-0005-0000-0000-000066030000}"/>
    <cellStyle name="Followed Hyperlink 23" xfId="43936" hidden="1" xr:uid="{00000000-0005-0000-0000-000067030000}"/>
    <cellStyle name="Followed Hyperlink 23" xfId="44136" hidden="1" xr:uid="{00000000-0005-0000-0000-000068030000}"/>
    <cellStyle name="Followed Hyperlink 23" xfId="44288" hidden="1" xr:uid="{00000000-0005-0000-0000-000069030000}"/>
    <cellStyle name="Followed Hyperlink 23" xfId="44258" hidden="1" xr:uid="{00000000-0005-0000-0000-00006A030000}"/>
    <cellStyle name="Followed Hyperlink 23" xfId="44249" hidden="1" xr:uid="{00000000-0005-0000-0000-00006B030000}"/>
    <cellStyle name="Followed Hyperlink 23" xfId="43777" hidden="1" xr:uid="{00000000-0005-0000-0000-00006C030000}"/>
    <cellStyle name="Followed Hyperlink 23" xfId="44509" hidden="1" xr:uid="{00000000-0005-0000-0000-00006D030000}"/>
    <cellStyle name="Followed Hyperlink 23" xfId="44479" hidden="1" xr:uid="{00000000-0005-0000-0000-00006E030000}"/>
    <cellStyle name="Followed Hyperlink 23" xfId="44470" hidden="1" xr:uid="{00000000-0005-0000-0000-00006F030000}"/>
    <cellStyle name="Followed Hyperlink 23" xfId="43773" hidden="1" xr:uid="{00000000-0005-0000-0000-000070030000}"/>
    <cellStyle name="Followed Hyperlink 23" xfId="44725" hidden="1" xr:uid="{00000000-0005-0000-0000-000071030000}"/>
    <cellStyle name="Followed Hyperlink 23" xfId="44695" hidden="1" xr:uid="{00000000-0005-0000-0000-000072030000}"/>
    <cellStyle name="Followed Hyperlink 23" xfId="44686" hidden="1" xr:uid="{00000000-0005-0000-0000-000073030000}"/>
    <cellStyle name="Followed Hyperlink 23" xfId="44907" hidden="1" xr:uid="{00000000-0005-0000-0000-000076030000}"/>
    <cellStyle name="Followed Hyperlink 23" xfId="44898" hidden="1" xr:uid="{00000000-0005-0000-0000-000077030000}"/>
    <cellStyle name="Followed Hyperlink 23" xfId="44175" hidden="1" xr:uid="{00000000-0005-0000-0000-000078030000}"/>
    <cellStyle name="Followed Hyperlink 23" xfId="45118" hidden="1" xr:uid="{00000000-0005-0000-0000-00007A030000}"/>
    <cellStyle name="Followed Hyperlink 23" xfId="45109" hidden="1" xr:uid="{00000000-0005-0000-0000-00007B030000}"/>
    <cellStyle name="Followed Hyperlink 23" xfId="44409" hidden="1" xr:uid="{00000000-0005-0000-0000-00007C030000}"/>
    <cellStyle name="Followed Hyperlink 23" xfId="45354" hidden="1" xr:uid="{00000000-0005-0000-0000-00007D030000}"/>
    <cellStyle name="Followed Hyperlink 23" xfId="45324" hidden="1" xr:uid="{00000000-0005-0000-0000-00007E030000}"/>
    <cellStyle name="Followed Hyperlink 23" xfId="45315" hidden="1" xr:uid="{00000000-0005-0000-0000-00007F030000}"/>
    <cellStyle name="Followed Hyperlink 23" xfId="43767" hidden="1" xr:uid="{00000000-0005-0000-0000-000074030000}"/>
    <cellStyle name="Followed Hyperlink 23" xfId="36924" hidden="1" xr:uid="{00000000-0005-0000-0000-00006C030000}"/>
    <cellStyle name="Followed Hyperlink 23" xfId="38705" hidden="1" xr:uid="{00000000-0005-0000-0000-000068030000}"/>
    <cellStyle name="Followed Hyperlink 23" xfId="34161" hidden="1" xr:uid="{00000000-0005-0000-0000-00007C030000}"/>
    <cellStyle name="Followed Hyperlink 23" xfId="32272" hidden="1" xr:uid="{00000000-0005-0000-0000-000078030000}"/>
    <cellStyle name="Followed Hyperlink 23" xfId="25979" hidden="1" xr:uid="{00000000-0005-0000-0000-000074030000}"/>
    <cellStyle name="Followed Hyperlink 23" xfId="28381" hidden="1" xr:uid="{00000000-0005-0000-0000-000070030000}"/>
    <cellStyle name="Followed Hyperlink 23" xfId="26167" hidden="1" xr:uid="{00000000-0005-0000-0000-00006C030000}"/>
    <cellStyle name="Followed Hyperlink 23" xfId="24552" hidden="1" xr:uid="{00000000-0005-0000-0000-000068030000}"/>
    <cellStyle name="Followed Hyperlink 23" xfId="9750" hidden="1" xr:uid="{00000000-0005-0000-0000-000070030000}"/>
    <cellStyle name="Followed Hyperlink 23" xfId="12099" hidden="1" xr:uid="{00000000-0005-0000-0000-000073030000}"/>
    <cellStyle name="Followed Hyperlink 23" xfId="12108" hidden="1" xr:uid="{00000000-0005-0000-0000-000072030000}"/>
    <cellStyle name="Followed Hyperlink 23" xfId="41989" hidden="1" xr:uid="{00000000-0005-0000-0000-000067030000}"/>
    <cellStyle name="Followed Hyperlink 23" xfId="38148" hidden="1" xr:uid="{00000000-0005-0000-0000-000079030000}"/>
    <cellStyle name="Followed Hyperlink 23" xfId="29267" hidden="1" xr:uid="{00000000-0005-0000-0000-00006D030000}"/>
    <cellStyle name="Followed Hyperlink 23" xfId="29237" hidden="1" xr:uid="{00000000-0005-0000-0000-00006E030000}"/>
    <cellStyle name="Followed Hyperlink 23" xfId="29228" hidden="1" xr:uid="{00000000-0005-0000-0000-00006F030000}"/>
    <cellStyle name="Followed Hyperlink 23" xfId="12138" hidden="1" xr:uid="{00000000-0005-0000-0000-000071030000}"/>
    <cellStyle name="Followed Hyperlink 23" xfId="37695" hidden="1" xr:uid="{00000000-0005-0000-0000-000072030000}"/>
    <cellStyle name="Followed Hyperlink 23" xfId="37686" hidden="1" xr:uid="{00000000-0005-0000-0000-000073030000}"/>
    <cellStyle name="Followed Hyperlink 23" xfId="35389" hidden="1" xr:uid="{00000000-0005-0000-0000-000074030000}"/>
    <cellStyle name="Followed Hyperlink 23" xfId="37937" hidden="1" xr:uid="{00000000-0005-0000-0000-000075030000}"/>
    <cellStyle name="Followed Hyperlink 23" xfId="37907" hidden="1" xr:uid="{00000000-0005-0000-0000-000076030000}"/>
    <cellStyle name="Followed Hyperlink 23" xfId="37898" hidden="1" xr:uid="{00000000-0005-0000-0000-000077030000}"/>
    <cellStyle name="Followed Hyperlink 23" xfId="37175" hidden="1" xr:uid="{00000000-0005-0000-0000-000078030000}"/>
    <cellStyle name="Followed Hyperlink 23" xfId="38118" hidden="1" xr:uid="{00000000-0005-0000-0000-00007A030000}"/>
    <cellStyle name="Followed Hyperlink 23" xfId="38109" hidden="1" xr:uid="{00000000-0005-0000-0000-00007B030000}"/>
    <cellStyle name="Followed Hyperlink 23" xfId="37409" hidden="1" xr:uid="{00000000-0005-0000-0000-00007C030000}"/>
    <cellStyle name="Followed Hyperlink 23" xfId="38354" hidden="1" xr:uid="{00000000-0005-0000-0000-00007D030000}"/>
    <cellStyle name="Followed Hyperlink 23" xfId="38324" hidden="1" xr:uid="{00000000-0005-0000-0000-00007E030000}"/>
    <cellStyle name="Followed Hyperlink 23" xfId="38315" hidden="1" xr:uid="{00000000-0005-0000-0000-00007F030000}"/>
    <cellStyle name="Followed Hyperlink 23" xfId="38532" hidden="1" xr:uid="{00000000-0005-0000-0000-000064030000}"/>
    <cellStyle name="Followed Hyperlink 23" xfId="37023" hidden="1" xr:uid="{00000000-0005-0000-0000-000066030000}"/>
    <cellStyle name="Followed Hyperlink 23" xfId="38827" hidden="1" xr:uid="{00000000-0005-0000-0000-00006A030000}"/>
    <cellStyle name="Followed Hyperlink 23" xfId="38818" hidden="1" xr:uid="{00000000-0005-0000-0000-00006B030000}"/>
    <cellStyle name="Followed Hyperlink 23" xfId="35284" hidden="1" xr:uid="{00000000-0005-0000-0000-00006C030000}"/>
    <cellStyle name="Followed Hyperlink 23" xfId="39078" hidden="1" xr:uid="{00000000-0005-0000-0000-00006D030000}"/>
    <cellStyle name="Followed Hyperlink 23" xfId="39048" hidden="1" xr:uid="{00000000-0005-0000-0000-00006E030000}"/>
    <cellStyle name="Followed Hyperlink 23" xfId="39039" hidden="1" xr:uid="{00000000-0005-0000-0000-00006F030000}"/>
    <cellStyle name="Followed Hyperlink 23" xfId="37019" hidden="1" xr:uid="{00000000-0005-0000-0000-000070030000}"/>
    <cellStyle name="Followed Hyperlink 23" xfId="39294" hidden="1" xr:uid="{00000000-0005-0000-0000-000071030000}"/>
    <cellStyle name="Followed Hyperlink 23" xfId="39264" hidden="1" xr:uid="{00000000-0005-0000-0000-000072030000}"/>
    <cellStyle name="Followed Hyperlink 23" xfId="39255" hidden="1" xr:uid="{00000000-0005-0000-0000-000073030000}"/>
    <cellStyle name="Followed Hyperlink 23" xfId="37006" hidden="1" xr:uid="{00000000-0005-0000-0000-000074030000}"/>
    <cellStyle name="Followed Hyperlink 23" xfId="39506" hidden="1" xr:uid="{00000000-0005-0000-0000-000075030000}"/>
    <cellStyle name="Followed Hyperlink 23" xfId="39476" hidden="1" xr:uid="{00000000-0005-0000-0000-000076030000}"/>
    <cellStyle name="Followed Hyperlink 23" xfId="39467" hidden="1" xr:uid="{00000000-0005-0000-0000-000077030000}"/>
    <cellStyle name="Followed Hyperlink 23" xfId="38744" hidden="1" xr:uid="{00000000-0005-0000-0000-000078030000}"/>
    <cellStyle name="Followed Hyperlink 23" xfId="39717" hidden="1" xr:uid="{00000000-0005-0000-0000-000079030000}"/>
    <cellStyle name="Followed Hyperlink 23" xfId="39687" hidden="1" xr:uid="{00000000-0005-0000-0000-00007A030000}"/>
    <cellStyle name="Followed Hyperlink 23" xfId="39678" hidden="1" xr:uid="{00000000-0005-0000-0000-00007B030000}"/>
    <cellStyle name="Followed Hyperlink 23" xfId="38978" hidden="1" xr:uid="{00000000-0005-0000-0000-00007C030000}"/>
    <cellStyle name="Followed Hyperlink 23" xfId="39893" hidden="1" xr:uid="{00000000-0005-0000-0000-00007E030000}"/>
    <cellStyle name="Followed Hyperlink 23" xfId="39884" hidden="1" xr:uid="{00000000-0005-0000-0000-00007F030000}"/>
    <cellStyle name="Followed Hyperlink 23" xfId="40100" hidden="1" xr:uid="{00000000-0005-0000-0000-000064030000}"/>
    <cellStyle name="Followed Hyperlink 23" xfId="40034" hidden="1" xr:uid="{00000000-0005-0000-0000-000065030000}"/>
    <cellStyle name="Followed Hyperlink 23" xfId="38594" hidden="1" xr:uid="{00000000-0005-0000-0000-000066030000}"/>
    <cellStyle name="Followed Hyperlink 23" xfId="38548" hidden="1" xr:uid="{00000000-0005-0000-0000-000067030000}"/>
    <cellStyle name="Followed Hyperlink 23" xfId="40224" hidden="1" xr:uid="{00000000-0005-0000-0000-000068030000}"/>
    <cellStyle name="Followed Hyperlink 23" xfId="40376" hidden="1" xr:uid="{00000000-0005-0000-0000-000069030000}"/>
    <cellStyle name="Followed Hyperlink 23" xfId="36300" hidden="1" xr:uid="{00000000-0005-0000-0000-000076030000}"/>
    <cellStyle name="Followed Hyperlink 23" xfId="36291" hidden="1" xr:uid="{00000000-0005-0000-0000-000077030000}"/>
    <cellStyle name="Followed Hyperlink 23" xfId="35568" hidden="1" xr:uid="{00000000-0005-0000-0000-000078030000}"/>
    <cellStyle name="Followed Hyperlink 23" xfId="36502" hidden="1" xr:uid="{00000000-0005-0000-0000-00007B030000}"/>
    <cellStyle name="Followed Hyperlink 23" xfId="35802" hidden="1" xr:uid="{00000000-0005-0000-0000-00007C030000}"/>
    <cellStyle name="Followed Hyperlink 23" xfId="36747" hidden="1" xr:uid="{00000000-0005-0000-0000-00007D030000}"/>
    <cellStyle name="Followed Hyperlink 23" xfId="36708" hidden="1" xr:uid="{00000000-0005-0000-0000-00007F030000}"/>
    <cellStyle name="Followed Hyperlink 23" xfId="36858" hidden="1" xr:uid="{00000000-0005-0000-0000-000065030000}"/>
    <cellStyle name="Followed Hyperlink 23" xfId="35414" hidden="1" xr:uid="{00000000-0005-0000-0000-000066030000}"/>
    <cellStyle name="Followed Hyperlink 23" xfId="35310" hidden="1" xr:uid="{00000000-0005-0000-0000-000067030000}"/>
    <cellStyle name="Followed Hyperlink 23" xfId="37136" hidden="1" xr:uid="{00000000-0005-0000-0000-000068030000}"/>
    <cellStyle name="Followed Hyperlink 23" xfId="37288" hidden="1" xr:uid="{00000000-0005-0000-0000-000069030000}"/>
    <cellStyle name="Followed Hyperlink 23" xfId="37258" hidden="1" xr:uid="{00000000-0005-0000-0000-00006A030000}"/>
    <cellStyle name="Followed Hyperlink 23" xfId="37249" hidden="1" xr:uid="{00000000-0005-0000-0000-00006B030000}"/>
    <cellStyle name="Followed Hyperlink 23" xfId="33630" hidden="1" xr:uid="{00000000-0005-0000-0000-00006C030000}"/>
    <cellStyle name="Followed Hyperlink 23" xfId="37509" hidden="1" xr:uid="{00000000-0005-0000-0000-00006D030000}"/>
    <cellStyle name="Followed Hyperlink 23" xfId="37479" hidden="1" xr:uid="{00000000-0005-0000-0000-00006E030000}"/>
    <cellStyle name="Followed Hyperlink 23" xfId="37470" hidden="1" xr:uid="{00000000-0005-0000-0000-00006F030000}"/>
    <cellStyle name="Followed Hyperlink 23" xfId="35409" hidden="1" xr:uid="{00000000-0005-0000-0000-000070030000}"/>
    <cellStyle name="Followed Hyperlink 23" xfId="37725" hidden="1" xr:uid="{00000000-0005-0000-0000-000071030000}"/>
    <cellStyle name="Followed Hyperlink 23" xfId="35642" hidden="1" xr:uid="{00000000-0005-0000-0000-00006B030000}"/>
    <cellStyle name="Followed Hyperlink 23" xfId="31963" hidden="1" xr:uid="{00000000-0005-0000-0000-00006C030000}"/>
    <cellStyle name="Followed Hyperlink 23" xfId="35902" hidden="1" xr:uid="{00000000-0005-0000-0000-00006D030000}"/>
    <cellStyle name="Followed Hyperlink 23" xfId="35872" hidden="1" xr:uid="{00000000-0005-0000-0000-00006E030000}"/>
    <cellStyle name="Followed Hyperlink 23" xfId="35863" hidden="1" xr:uid="{00000000-0005-0000-0000-00006F030000}"/>
    <cellStyle name="Followed Hyperlink 23" xfId="33767" hidden="1" xr:uid="{00000000-0005-0000-0000-000070030000}"/>
    <cellStyle name="Followed Hyperlink 23" xfId="36118" hidden="1" xr:uid="{00000000-0005-0000-0000-000071030000}"/>
    <cellStyle name="Followed Hyperlink 23" xfId="36088" hidden="1" xr:uid="{00000000-0005-0000-0000-000072030000}"/>
    <cellStyle name="Followed Hyperlink 23" xfId="36079" hidden="1" xr:uid="{00000000-0005-0000-0000-000073030000}"/>
    <cellStyle name="Followed Hyperlink 23" xfId="33742" hidden="1" xr:uid="{00000000-0005-0000-0000-000074030000}"/>
    <cellStyle name="Followed Hyperlink 23" xfId="36330" hidden="1" xr:uid="{00000000-0005-0000-0000-000075030000}"/>
    <cellStyle name="Followed Hyperlink 23" xfId="35217" hidden="1" xr:uid="{00000000-0005-0000-0000-000065030000}"/>
    <cellStyle name="Followed Hyperlink 23" xfId="33773" hidden="1" xr:uid="{00000000-0005-0000-0000-000066030000}"/>
    <cellStyle name="Followed Hyperlink 23" xfId="35529" hidden="1" xr:uid="{00000000-0005-0000-0000-000068030000}"/>
    <cellStyle name="Followed Hyperlink 23" xfId="35651" hidden="1" xr:uid="{00000000-0005-0000-0000-00006A030000}"/>
    <cellStyle name="Followed Hyperlink 23" xfId="35076" hidden="1" xr:uid="{00000000-0005-0000-0000-00007E030000}"/>
    <cellStyle name="Followed Hyperlink 23" xfId="35067" hidden="1" xr:uid="{00000000-0005-0000-0000-00007F030000}"/>
    <cellStyle name="Followed Hyperlink 23" xfId="35287" hidden="1" xr:uid="{00000000-0005-0000-0000-000064030000}"/>
    <cellStyle name="Followed Hyperlink 23" xfId="35106" hidden="1" xr:uid="{00000000-0005-0000-0000-00007D030000}"/>
    <cellStyle name="Followed Hyperlink 23" xfId="34861" hidden="1" xr:uid="{00000000-0005-0000-0000-00007B030000}"/>
    <cellStyle name="Followed Hyperlink 23" xfId="33657" hidden="1" xr:uid="{00000000-0005-0000-0000-000067030000}"/>
    <cellStyle name="Followed Hyperlink 23" xfId="36541" hidden="1" xr:uid="{00000000-0005-0000-0000-000079030000}"/>
    <cellStyle name="Followed Hyperlink 23" xfId="36947" hidden="1" xr:uid="{00000000-0005-0000-0000-000067030000}"/>
    <cellStyle name="Followed Hyperlink 23" xfId="36927" hidden="1" xr:uid="{00000000-0005-0000-0000-000064030000}"/>
    <cellStyle name="Followed Hyperlink 23" xfId="43377" hidden="1" xr:uid="{00000000-0005-0000-0000-00007E030000}"/>
    <cellStyle name="Followed Hyperlink 23" xfId="40986" hidden="1" xr:uid="{00000000-0005-0000-0000-000077030000}"/>
    <cellStyle name="Followed Hyperlink 23" xfId="23185" hidden="1" xr:uid="{00000000-0005-0000-0000-000069030000}"/>
    <cellStyle name="Followed Hyperlink 23" xfId="22876" hidden="1" xr:uid="{00000000-0005-0000-0000-000067030000}"/>
    <cellStyle name="Followed Hyperlink 23" xfId="27015" hidden="1" xr:uid="{00000000-0005-0000-0000-00006E030000}"/>
    <cellStyle name="Followed Hyperlink 23" xfId="33888" hidden="1" xr:uid="{00000000-0005-0000-0000-000068030000}"/>
    <cellStyle name="Followed Hyperlink 23" xfId="31783" hidden="1" xr:uid="{00000000-0005-0000-0000-00007D030000}"/>
    <cellStyle name="Followed Hyperlink 23" xfId="29656" hidden="1" xr:uid="{00000000-0005-0000-0000-000077030000}"/>
    <cellStyle name="Followed Hyperlink 23" xfId="16304" hidden="1" xr:uid="{00000000-0005-0000-0000-000064030000}"/>
    <cellStyle name="Followed Hyperlink 23" xfId="17891" hidden="1" xr:uid="{00000000-0005-0000-0000-000066030000}"/>
    <cellStyle name="Followed Hyperlink 23" xfId="17876" hidden="1" xr:uid="{00000000-0005-0000-0000-000065030000}"/>
    <cellStyle name="Followed Hyperlink 23" xfId="39923" hidden="1" xr:uid="{00000000-0005-0000-0000-00007D030000}"/>
    <cellStyle name="Followed Hyperlink 23" xfId="44937" hidden="1" xr:uid="{00000000-0005-0000-0000-000075030000}"/>
    <cellStyle name="Followed Hyperlink 23" xfId="26481" hidden="1" xr:uid="{00000000-0005-0000-0000-000066030000}"/>
    <cellStyle name="Followed Hyperlink 23" xfId="26472" hidden="1" xr:uid="{00000000-0005-0000-0000-000067030000}"/>
    <cellStyle name="Followed Hyperlink 23" xfId="26824" hidden="1" xr:uid="{00000000-0005-0000-0000-000069030000}"/>
    <cellStyle name="Followed Hyperlink 23" xfId="26794" hidden="1" xr:uid="{00000000-0005-0000-0000-00006A030000}"/>
    <cellStyle name="Followed Hyperlink 23" xfId="26785" hidden="1" xr:uid="{00000000-0005-0000-0000-00006B030000}"/>
    <cellStyle name="Followed Hyperlink 23" xfId="27045" hidden="1" xr:uid="{00000000-0005-0000-0000-00006D030000}"/>
    <cellStyle name="Followed Hyperlink 23" xfId="27006" hidden="1" xr:uid="{00000000-0005-0000-0000-00006F030000}"/>
    <cellStyle name="Followed Hyperlink 23" xfId="26153" hidden="1" xr:uid="{00000000-0005-0000-0000-000070030000}"/>
    <cellStyle name="Followed Hyperlink 23" xfId="27231" hidden="1" xr:uid="{00000000-0005-0000-0000-000072030000}"/>
    <cellStyle name="Followed Hyperlink 23" xfId="27222" hidden="1" xr:uid="{00000000-0005-0000-0000-000073030000}"/>
    <cellStyle name="Followed Hyperlink 23" xfId="26141" hidden="1" xr:uid="{00000000-0005-0000-0000-000074030000}"/>
    <cellStyle name="Followed Hyperlink 23" xfId="27473" hidden="1" xr:uid="{00000000-0005-0000-0000-000075030000}"/>
    <cellStyle name="Followed Hyperlink 23" xfId="27443" hidden="1" xr:uid="{00000000-0005-0000-0000-000076030000}"/>
    <cellStyle name="Followed Hyperlink 23" xfId="27434" hidden="1" xr:uid="{00000000-0005-0000-0000-000077030000}"/>
    <cellStyle name="Followed Hyperlink 23" xfId="26711" hidden="1" xr:uid="{00000000-0005-0000-0000-000078030000}"/>
    <cellStyle name="Followed Hyperlink 23" xfId="27684" hidden="1" xr:uid="{00000000-0005-0000-0000-000079030000}"/>
    <cellStyle name="Followed Hyperlink 23" xfId="27654" hidden="1" xr:uid="{00000000-0005-0000-0000-00007A030000}"/>
    <cellStyle name="Followed Hyperlink 23" xfId="27645" hidden="1" xr:uid="{00000000-0005-0000-0000-00007B030000}"/>
    <cellStyle name="Followed Hyperlink 23" xfId="26945" hidden="1" xr:uid="{00000000-0005-0000-0000-00007C030000}"/>
    <cellStyle name="Followed Hyperlink 23" xfId="27890" hidden="1" xr:uid="{00000000-0005-0000-0000-00007D030000}"/>
    <cellStyle name="Followed Hyperlink 23" xfId="27860" hidden="1" xr:uid="{00000000-0005-0000-0000-00007E030000}"/>
    <cellStyle name="Followed Hyperlink 23" xfId="27851" hidden="1" xr:uid="{00000000-0005-0000-0000-00007F030000}"/>
    <cellStyle name="Followed Hyperlink 23" xfId="28733" hidden="1" xr:uid="{00000000-0005-0000-0000-000065030000}"/>
    <cellStyle name="Followed Hyperlink 23" xfId="28703" hidden="1" xr:uid="{00000000-0005-0000-0000-000066030000}"/>
    <cellStyle name="Followed Hyperlink 23" xfId="28694" hidden="1" xr:uid="{00000000-0005-0000-0000-000067030000}"/>
    <cellStyle name="Followed Hyperlink 23" xfId="28894" hidden="1" xr:uid="{00000000-0005-0000-0000-000068030000}"/>
    <cellStyle name="Followed Hyperlink 23" xfId="29046" hidden="1" xr:uid="{00000000-0005-0000-0000-000069030000}"/>
    <cellStyle name="Followed Hyperlink 23" xfId="29016" hidden="1" xr:uid="{00000000-0005-0000-0000-00006A030000}"/>
    <cellStyle name="Followed Hyperlink 23" xfId="29007" hidden="1" xr:uid="{00000000-0005-0000-0000-00006B030000}"/>
    <cellStyle name="Followed Hyperlink 23" xfId="28395" hidden="1" xr:uid="{00000000-0005-0000-0000-00006C030000}"/>
    <cellStyle name="Followed Hyperlink 23" xfId="24251" hidden="1" xr:uid="{00000000-0005-0000-0000-00007D030000}"/>
    <cellStyle name="Followed Hyperlink 23" xfId="24221" hidden="1" xr:uid="{00000000-0005-0000-0000-00007E030000}"/>
    <cellStyle name="Followed Hyperlink 23" xfId="24212" hidden="1" xr:uid="{00000000-0005-0000-0000-00007F030000}"/>
    <cellStyle name="Followed Hyperlink 23" xfId="24428" hidden="1" xr:uid="{00000000-0005-0000-0000-000064030000}"/>
    <cellStyle name="Followed Hyperlink 23" xfId="24362" hidden="1" xr:uid="{00000000-0005-0000-0000-000065030000}"/>
    <cellStyle name="Followed Hyperlink 23" xfId="22922" hidden="1" xr:uid="{00000000-0005-0000-0000-000066030000}"/>
    <cellStyle name="Followed Hyperlink 23" xfId="24704" hidden="1" xr:uid="{00000000-0005-0000-0000-000069030000}"/>
    <cellStyle name="Followed Hyperlink 23" xfId="24674" hidden="1" xr:uid="{00000000-0005-0000-0000-00006A030000}"/>
    <cellStyle name="Followed Hyperlink 23" xfId="24665" hidden="1" xr:uid="{00000000-0005-0000-0000-00006B030000}"/>
    <cellStyle name="Followed Hyperlink 23" xfId="24925" hidden="1" xr:uid="{00000000-0005-0000-0000-00006D030000}"/>
    <cellStyle name="Followed Hyperlink 23" xfId="24895" hidden="1" xr:uid="{00000000-0005-0000-0000-00006E030000}"/>
    <cellStyle name="Followed Hyperlink 23" xfId="24886" hidden="1" xr:uid="{00000000-0005-0000-0000-00006F030000}"/>
    <cellStyle name="Followed Hyperlink 23" xfId="22920" hidden="1" xr:uid="{00000000-0005-0000-0000-000070030000}"/>
    <cellStyle name="Followed Hyperlink 23" xfId="25141" hidden="1" xr:uid="{00000000-0005-0000-0000-000071030000}"/>
    <cellStyle name="Followed Hyperlink 23" xfId="25111" hidden="1" xr:uid="{00000000-0005-0000-0000-000072030000}"/>
    <cellStyle name="Followed Hyperlink 23" xfId="25102" hidden="1" xr:uid="{00000000-0005-0000-0000-000073030000}"/>
    <cellStyle name="Followed Hyperlink 23" xfId="22913" hidden="1" xr:uid="{00000000-0005-0000-0000-000074030000}"/>
    <cellStyle name="Followed Hyperlink 23" xfId="25353" hidden="1" xr:uid="{00000000-0005-0000-0000-000075030000}"/>
    <cellStyle name="Followed Hyperlink 23" xfId="25323" hidden="1" xr:uid="{00000000-0005-0000-0000-000076030000}"/>
    <cellStyle name="Followed Hyperlink 23" xfId="23622" hidden="1" xr:uid="{00000000-0005-0000-0000-000071030000}"/>
    <cellStyle name="Followed Hyperlink 23" xfId="23592" hidden="1" xr:uid="{00000000-0005-0000-0000-000072030000}"/>
    <cellStyle name="Followed Hyperlink 23" xfId="23583" hidden="1" xr:uid="{00000000-0005-0000-0000-000073030000}"/>
    <cellStyle name="Followed Hyperlink 23" xfId="21334" hidden="1" xr:uid="{00000000-0005-0000-0000-000074030000}"/>
    <cellStyle name="Followed Hyperlink 23" xfId="23834" hidden="1" xr:uid="{00000000-0005-0000-0000-000075030000}"/>
    <cellStyle name="Followed Hyperlink 23" xfId="23804" hidden="1" xr:uid="{00000000-0005-0000-0000-000076030000}"/>
    <cellStyle name="Followed Hyperlink 23" xfId="23795" hidden="1" xr:uid="{00000000-0005-0000-0000-000077030000}"/>
    <cellStyle name="Followed Hyperlink 23" xfId="23072" hidden="1" xr:uid="{00000000-0005-0000-0000-000078030000}"/>
    <cellStyle name="Followed Hyperlink 23" xfId="24045" hidden="1" xr:uid="{00000000-0005-0000-0000-000079030000}"/>
    <cellStyle name="Followed Hyperlink 23" xfId="24015" hidden="1" xr:uid="{00000000-0005-0000-0000-00007A030000}"/>
    <cellStyle name="Followed Hyperlink 23" xfId="23146" hidden="1" xr:uid="{00000000-0005-0000-0000-00006B030000}"/>
    <cellStyle name="Followed Hyperlink 23" xfId="19612" hidden="1" xr:uid="{00000000-0005-0000-0000-00006C030000}"/>
    <cellStyle name="Followed Hyperlink 23" xfId="23406" hidden="1" xr:uid="{00000000-0005-0000-0000-00006D030000}"/>
    <cellStyle name="Followed Hyperlink 23" xfId="23376" hidden="1" xr:uid="{00000000-0005-0000-0000-00006E030000}"/>
    <cellStyle name="Followed Hyperlink 23" xfId="23367" hidden="1" xr:uid="{00000000-0005-0000-0000-00006F030000}"/>
    <cellStyle name="Followed Hyperlink 23" xfId="21347" hidden="1" xr:uid="{00000000-0005-0000-0000-000070030000}"/>
    <cellStyle name="Followed Hyperlink 23" xfId="23033" hidden="1" xr:uid="{00000000-0005-0000-0000-000068030000}"/>
    <cellStyle name="Followed Hyperlink 23" xfId="23155" hidden="1" xr:uid="{00000000-0005-0000-0000-00006A030000}"/>
    <cellStyle name="Followed Hyperlink 23" xfId="21275" hidden="1" xr:uid="{00000000-0005-0000-0000-000067030000}"/>
    <cellStyle name="Followed Hyperlink 23" xfId="21351" hidden="1" xr:uid="{00000000-0005-0000-0000-000066030000}"/>
    <cellStyle name="Followed Hyperlink 23" xfId="24006" hidden="1" xr:uid="{00000000-0005-0000-0000-00007B030000}"/>
    <cellStyle name="Followed Hyperlink 23" xfId="26672" hidden="1" xr:uid="{00000000-0005-0000-0000-000068030000}"/>
    <cellStyle name="Followed Hyperlink 23" xfId="33633" hidden="1" xr:uid="{00000000-0005-0000-0000-000064030000}"/>
    <cellStyle name="Followed Hyperlink 23" xfId="31538" hidden="1" xr:uid="{00000000-0005-0000-0000-00007B030000}"/>
    <cellStyle name="Followed Hyperlink 23" xfId="29665" hidden="1" xr:uid="{00000000-0005-0000-0000-000076030000}"/>
    <cellStyle name="Followed Hyperlink 23" xfId="45148" hidden="1" xr:uid="{00000000-0005-0000-0000-000079030000}"/>
    <cellStyle name="Followed Hyperlink 23" xfId="41673" hidden="1" xr:uid="{00000000-0005-0000-0000-000074030000}"/>
    <cellStyle name="Followed Hyperlink 23" xfId="40567" hidden="1" xr:uid="{00000000-0005-0000-0000-00006E030000}"/>
    <cellStyle name="Followed Hyperlink 23" xfId="38857" hidden="1" xr:uid="{00000000-0005-0000-0000-000069030000}"/>
    <cellStyle name="Followed Hyperlink 23" xfId="36717" hidden="1" xr:uid="{00000000-0005-0000-0000-00007E030000}"/>
    <cellStyle name="Followed Hyperlink 23" xfId="2851" hidden="1" xr:uid="{00000000-0005-0000-0000-00006C030000}"/>
    <cellStyle name="Followed Hyperlink 23" xfId="6850" hidden="1" xr:uid="{00000000-0005-0000-0000-00006F030000}"/>
    <cellStyle name="Followed Hyperlink 23" xfId="6859" hidden="1" xr:uid="{00000000-0005-0000-0000-00006E030000}"/>
    <cellStyle name="Followed Hyperlink 23" xfId="28572" hidden="1" xr:uid="{00000000-0005-0000-0000-000064030000}"/>
    <cellStyle name="Followed Hyperlink 23" xfId="30415" hidden="1" xr:uid="{00000000-0005-0000-0000-000074030000}"/>
    <cellStyle name="Followed Hyperlink 23" xfId="40346" hidden="1" xr:uid="{00000000-0005-0000-0000-00006A030000}"/>
    <cellStyle name="Followed Hyperlink 23" xfId="40337" hidden="1" xr:uid="{00000000-0005-0000-0000-00006B030000}"/>
    <cellStyle name="Followed Hyperlink 23" xfId="40597" hidden="1" xr:uid="{00000000-0005-0000-0000-00006D030000}"/>
    <cellStyle name="Followed Hyperlink 23" xfId="6889" hidden="1" xr:uid="{00000000-0005-0000-0000-00006D030000}"/>
    <cellStyle name="Followed Hyperlink 23" xfId="32606" hidden="1" xr:uid="{00000000-0005-0000-0000-00006D030000}"/>
    <cellStyle name="Followed Hyperlink 23" xfId="32576" hidden="1" xr:uid="{00000000-0005-0000-0000-00006E030000}"/>
    <cellStyle name="Followed Hyperlink 23" xfId="32567" hidden="1" xr:uid="{00000000-0005-0000-0000-00006F030000}"/>
    <cellStyle name="Followed Hyperlink 23" xfId="30441" hidden="1" xr:uid="{00000000-0005-0000-0000-000070030000}"/>
    <cellStyle name="Followed Hyperlink 23" xfId="32822" hidden="1" xr:uid="{00000000-0005-0000-0000-000071030000}"/>
    <cellStyle name="Followed Hyperlink 23" xfId="32792" hidden="1" xr:uid="{00000000-0005-0000-0000-000072030000}"/>
    <cellStyle name="Followed Hyperlink 23" xfId="32783" hidden="1" xr:uid="{00000000-0005-0000-0000-000073030000}"/>
    <cellStyle name="Followed Hyperlink 23" xfId="33034" hidden="1" xr:uid="{00000000-0005-0000-0000-000075030000}"/>
    <cellStyle name="Followed Hyperlink 23" xfId="33004" hidden="1" xr:uid="{00000000-0005-0000-0000-000076030000}"/>
    <cellStyle name="Followed Hyperlink 23" xfId="32995" hidden="1" xr:uid="{00000000-0005-0000-0000-000077030000}"/>
    <cellStyle name="Followed Hyperlink 23" xfId="33245" hidden="1" xr:uid="{00000000-0005-0000-0000-000079030000}"/>
    <cellStyle name="Followed Hyperlink 23" xfId="33215" hidden="1" xr:uid="{00000000-0005-0000-0000-00007A030000}"/>
    <cellStyle name="Followed Hyperlink 23" xfId="33206" hidden="1" xr:uid="{00000000-0005-0000-0000-00007B030000}"/>
    <cellStyle name="Followed Hyperlink 23" xfId="33451" hidden="1" xr:uid="{00000000-0005-0000-0000-00007D030000}"/>
    <cellStyle name="Followed Hyperlink 23" xfId="33421" hidden="1" xr:uid="{00000000-0005-0000-0000-00007E030000}"/>
    <cellStyle name="Followed Hyperlink 23" xfId="33412" hidden="1" xr:uid="{00000000-0005-0000-0000-00007F030000}"/>
    <cellStyle name="Followed Hyperlink 23" xfId="33562" hidden="1" xr:uid="{00000000-0005-0000-0000-000065030000}"/>
    <cellStyle name="Followed Hyperlink 23" xfId="32117" hidden="1" xr:uid="{00000000-0005-0000-0000-000066030000}"/>
    <cellStyle name="Followed Hyperlink 23" xfId="31991" hidden="1" xr:uid="{00000000-0005-0000-0000-000067030000}"/>
    <cellStyle name="Followed Hyperlink 23" xfId="34040" hidden="1" xr:uid="{00000000-0005-0000-0000-000069030000}"/>
    <cellStyle name="Followed Hyperlink 23" xfId="34010" hidden="1" xr:uid="{00000000-0005-0000-0000-00006A030000}"/>
    <cellStyle name="Followed Hyperlink 23" xfId="34001" hidden="1" xr:uid="{00000000-0005-0000-0000-00006B030000}"/>
    <cellStyle name="Followed Hyperlink 23" xfId="30292" hidden="1" xr:uid="{00000000-0005-0000-0000-00006C030000}"/>
    <cellStyle name="Followed Hyperlink 23" xfId="34261" hidden="1" xr:uid="{00000000-0005-0000-0000-00006D030000}"/>
    <cellStyle name="Followed Hyperlink 23" xfId="34231" hidden="1" xr:uid="{00000000-0005-0000-0000-00006E030000}"/>
    <cellStyle name="Followed Hyperlink 23" xfId="32109" hidden="1" xr:uid="{00000000-0005-0000-0000-000070030000}"/>
    <cellStyle name="Followed Hyperlink 23" xfId="34477" hidden="1" xr:uid="{00000000-0005-0000-0000-000071030000}"/>
    <cellStyle name="Followed Hyperlink 23" xfId="34447" hidden="1" xr:uid="{00000000-0005-0000-0000-000072030000}"/>
    <cellStyle name="Followed Hyperlink 23" xfId="34438" hidden="1" xr:uid="{00000000-0005-0000-0000-000073030000}"/>
    <cellStyle name="Followed Hyperlink 23" xfId="32083" hidden="1" xr:uid="{00000000-0005-0000-0000-000074030000}"/>
    <cellStyle name="Followed Hyperlink 23" xfId="34689" hidden="1" xr:uid="{00000000-0005-0000-0000-000075030000}"/>
    <cellStyle name="Followed Hyperlink 23" xfId="34659" hidden="1" xr:uid="{00000000-0005-0000-0000-000076030000}"/>
    <cellStyle name="Followed Hyperlink 23" xfId="34222" hidden="1" xr:uid="{00000000-0005-0000-0000-00006F030000}"/>
    <cellStyle name="Followed Hyperlink 23" xfId="25314" hidden="1" xr:uid="{00000000-0005-0000-0000-000077030000}"/>
    <cellStyle name="Followed Hyperlink 23" xfId="24591" hidden="1" xr:uid="{00000000-0005-0000-0000-000078030000}"/>
    <cellStyle name="Followed Hyperlink 23" xfId="25564" hidden="1" xr:uid="{00000000-0005-0000-0000-000079030000}"/>
    <cellStyle name="Followed Hyperlink 23" xfId="25534" hidden="1" xr:uid="{00000000-0005-0000-0000-00007A030000}"/>
    <cellStyle name="Followed Hyperlink 23" xfId="25525" hidden="1" xr:uid="{00000000-0005-0000-0000-00007B030000}"/>
    <cellStyle name="Followed Hyperlink 23" xfId="24825" hidden="1" xr:uid="{00000000-0005-0000-0000-00007C030000}"/>
    <cellStyle name="Followed Hyperlink 23" xfId="25770" hidden="1" xr:uid="{00000000-0005-0000-0000-00007D030000}"/>
    <cellStyle name="Followed Hyperlink 23" xfId="25740" hidden="1" xr:uid="{00000000-0005-0000-0000-00007E030000}"/>
    <cellStyle name="Followed Hyperlink 23" xfId="25731" hidden="1" xr:uid="{00000000-0005-0000-0000-00007F030000}"/>
    <cellStyle name="Followed Hyperlink 23" xfId="26349" hidden="1" xr:uid="{00000000-0005-0000-0000-000064030000}"/>
    <cellStyle name="Followed Hyperlink 23" xfId="26511" hidden="1" xr:uid="{00000000-0005-0000-0000-000065030000}"/>
    <cellStyle name="Followed Hyperlink 23" xfId="31154" hidden="1" xr:uid="{00000000-0005-0000-0000-000071030000}"/>
    <cellStyle name="Followed Hyperlink 23" xfId="31124" hidden="1" xr:uid="{00000000-0005-0000-0000-000072030000}"/>
    <cellStyle name="Followed Hyperlink 23" xfId="31115" hidden="1" xr:uid="{00000000-0005-0000-0000-000073030000}"/>
    <cellStyle name="Followed Hyperlink 23" xfId="31366" hidden="1" xr:uid="{00000000-0005-0000-0000-000075030000}"/>
    <cellStyle name="Followed Hyperlink 23" xfId="31336" hidden="1" xr:uid="{00000000-0005-0000-0000-000076030000}"/>
    <cellStyle name="Followed Hyperlink 23" xfId="31327" hidden="1" xr:uid="{00000000-0005-0000-0000-000077030000}"/>
    <cellStyle name="Followed Hyperlink 23" xfId="30604" hidden="1" xr:uid="{00000000-0005-0000-0000-000078030000}"/>
    <cellStyle name="Followed Hyperlink 23" xfId="31577" hidden="1" xr:uid="{00000000-0005-0000-0000-000079030000}"/>
    <cellStyle name="Followed Hyperlink 23" xfId="31547" hidden="1" xr:uid="{00000000-0005-0000-0000-00007A030000}"/>
    <cellStyle name="Followed Hyperlink 23" xfId="30838" hidden="1" xr:uid="{00000000-0005-0000-0000-00007C030000}"/>
    <cellStyle name="Followed Hyperlink 23" xfId="31753" hidden="1" xr:uid="{00000000-0005-0000-0000-00007E030000}"/>
    <cellStyle name="Followed Hyperlink 23" xfId="31744" hidden="1" xr:uid="{00000000-0005-0000-0000-00007F030000}"/>
    <cellStyle name="Followed Hyperlink 23" xfId="31966" hidden="1" xr:uid="{00000000-0005-0000-0000-000064030000}"/>
    <cellStyle name="Followed Hyperlink 23" xfId="31894" hidden="1" xr:uid="{00000000-0005-0000-0000-000065030000}"/>
    <cellStyle name="Followed Hyperlink 23" xfId="30449" hidden="1" xr:uid="{00000000-0005-0000-0000-000066030000}"/>
    <cellStyle name="Followed Hyperlink 23" xfId="30321" hidden="1" xr:uid="{00000000-0005-0000-0000-000067030000}"/>
    <cellStyle name="Followed Hyperlink 23" xfId="32233" hidden="1" xr:uid="{00000000-0005-0000-0000-000068030000}"/>
    <cellStyle name="Followed Hyperlink 23" xfId="32385" hidden="1" xr:uid="{00000000-0005-0000-0000-000069030000}"/>
    <cellStyle name="Followed Hyperlink 23" xfId="32355" hidden="1" xr:uid="{00000000-0005-0000-0000-00006A030000}"/>
    <cellStyle name="Followed Hyperlink 23" xfId="32346" hidden="1" xr:uid="{00000000-0005-0000-0000-00006B030000}"/>
    <cellStyle name="Followed Hyperlink 23" xfId="28588" hidden="1" xr:uid="{00000000-0005-0000-0000-00006C030000}"/>
    <cellStyle name="Followed Hyperlink 23" xfId="30223" hidden="1" xr:uid="{00000000-0005-0000-0000-000065030000}"/>
    <cellStyle name="Followed Hyperlink 23" xfId="25857" hidden="1" xr:uid="{00000000-0005-0000-0000-000066030000}"/>
    <cellStyle name="Followed Hyperlink 23" xfId="28524" hidden="1" xr:uid="{00000000-0005-0000-0000-000067030000}"/>
    <cellStyle name="Followed Hyperlink 23" xfId="30565" hidden="1" xr:uid="{00000000-0005-0000-0000-000068030000}"/>
    <cellStyle name="Followed Hyperlink 23" xfId="30717" hidden="1" xr:uid="{00000000-0005-0000-0000-000069030000}"/>
    <cellStyle name="Followed Hyperlink 23" xfId="30687" hidden="1" xr:uid="{00000000-0005-0000-0000-00006A030000}"/>
    <cellStyle name="Followed Hyperlink 23" xfId="30678" hidden="1" xr:uid="{00000000-0005-0000-0000-00006B030000}"/>
    <cellStyle name="Followed Hyperlink 23" xfId="28442" hidden="1" xr:uid="{00000000-0005-0000-0000-00006C030000}"/>
    <cellStyle name="Followed Hyperlink 23" xfId="30938" hidden="1" xr:uid="{00000000-0005-0000-0000-00006D030000}"/>
    <cellStyle name="Followed Hyperlink 23" xfId="30908" hidden="1" xr:uid="{00000000-0005-0000-0000-00006E030000}"/>
    <cellStyle name="Followed Hyperlink 23" xfId="29867" hidden="1" xr:uid="{00000000-0005-0000-0000-00007B030000}"/>
    <cellStyle name="Followed Hyperlink 23" xfId="29167" hidden="1" xr:uid="{00000000-0005-0000-0000-00007C030000}"/>
    <cellStyle name="Followed Hyperlink 23" xfId="30112" hidden="1" xr:uid="{00000000-0005-0000-0000-00007D030000}"/>
    <cellStyle name="Followed Hyperlink 23" xfId="30082" hidden="1" xr:uid="{00000000-0005-0000-0000-00007E030000}"/>
    <cellStyle name="Followed Hyperlink 23" xfId="30073" hidden="1" xr:uid="{00000000-0005-0000-0000-00007F030000}"/>
    <cellStyle name="Followed Hyperlink 23" xfId="30295" hidden="1" xr:uid="{00000000-0005-0000-0000-000064030000}"/>
    <cellStyle name="Followed Hyperlink 23" xfId="28933" hidden="1" xr:uid="{00000000-0005-0000-0000-000078030000}"/>
    <cellStyle name="Followed Hyperlink 23" xfId="29906" hidden="1" xr:uid="{00000000-0005-0000-0000-000079030000}"/>
    <cellStyle name="Followed Hyperlink 23" xfId="29876" hidden="1" xr:uid="{00000000-0005-0000-0000-00007A030000}"/>
    <cellStyle name="Followed Hyperlink 23" xfId="29695" hidden="1" xr:uid="{00000000-0005-0000-0000-000075030000}"/>
    <cellStyle name="Followed Hyperlink 23" xfId="28369" hidden="1" xr:uid="{00000000-0005-0000-0000-000074030000}"/>
    <cellStyle name="Followed Hyperlink 23" xfId="30899" hidden="1" xr:uid="{00000000-0005-0000-0000-00006F030000}"/>
    <cellStyle name="Followed Hyperlink 23" xfId="25965" hidden="1" xr:uid="{00000000-0005-0000-0000-000070030000}"/>
    <cellStyle name="Followed Hyperlink 23" xfId="32506" hidden="1" xr:uid="{00000000-0005-0000-0000-00007C030000}"/>
    <cellStyle name="Followed Hyperlink 23" xfId="23306" hidden="1" xr:uid="{00000000-0005-0000-0000-00007C030000}"/>
    <cellStyle name="Followed Hyperlink 23" xfId="21252" hidden="1" xr:uid="{00000000-0005-0000-0000-00006C030000}"/>
    <cellStyle name="Followed Hyperlink 23" xfId="27261" hidden="1" xr:uid="{00000000-0005-0000-0000-000071030000}"/>
    <cellStyle name="Followed Hyperlink 23" xfId="35681" hidden="1" xr:uid="{00000000-0005-0000-0000-000069030000}"/>
    <cellStyle name="Followed Hyperlink 23" xfId="36511" hidden="1" xr:uid="{00000000-0005-0000-0000-00007A030000}"/>
    <cellStyle name="Followed Hyperlink 23" xfId="38465" hidden="1" xr:uid="{00000000-0005-0000-0000-000065030000}"/>
    <cellStyle name="Followed Hyperlink 23" xfId="41684" hidden="1" xr:uid="{00000000-0005-0000-0000-000070030000}"/>
    <cellStyle name="Followed Hyperlink 23" xfId="43201" hidden="1" xr:uid="{00000000-0005-0000-0000-000079030000}"/>
    <cellStyle name="Followed Hyperlink 23" xfId="4836" hidden="1" xr:uid="{00000000-0005-0000-0000-000068030000}"/>
    <cellStyle name="Followed Hyperlink 23" xfId="4988" hidden="1" xr:uid="{00000000-0005-0000-0000-000069030000}"/>
    <cellStyle name="Followed Hyperlink 23" xfId="4958" hidden="1" xr:uid="{00000000-0005-0000-0000-00006A030000}"/>
    <cellStyle name="Followed Hyperlink 23" xfId="4949" hidden="1" xr:uid="{00000000-0005-0000-0000-00006B030000}"/>
    <cellStyle name="Followed Hyperlink 23" xfId="2699" hidden="1" xr:uid="{00000000-0005-0000-0000-00006C030000}"/>
    <cellStyle name="Followed Hyperlink 23" xfId="5179" hidden="1" xr:uid="{00000000-0005-0000-0000-00006E030000}"/>
    <cellStyle name="Followed Hyperlink 23" xfId="5170" hidden="1" xr:uid="{00000000-0005-0000-0000-00006F030000}"/>
    <cellStyle name="Followed Hyperlink 23" xfId="2432" hidden="1" xr:uid="{00000000-0005-0000-0000-000070030000}"/>
    <cellStyle name="Followed Hyperlink 23" xfId="5425" hidden="1" xr:uid="{00000000-0005-0000-0000-000071030000}"/>
    <cellStyle name="Followed Hyperlink 23" xfId="5395" hidden="1" xr:uid="{00000000-0005-0000-0000-000072030000}"/>
    <cellStyle name="Followed Hyperlink 23" xfId="5386" hidden="1" xr:uid="{00000000-0005-0000-0000-000073030000}"/>
    <cellStyle name="Followed Hyperlink 23" xfId="2481" hidden="1" xr:uid="{00000000-0005-0000-0000-000074030000}"/>
    <cellStyle name="Followed Hyperlink 23" xfId="5637" hidden="1" xr:uid="{00000000-0005-0000-0000-000075030000}"/>
    <cellStyle name="Followed Hyperlink 23" xfId="5607" hidden="1" xr:uid="{00000000-0005-0000-0000-000076030000}"/>
    <cellStyle name="Followed Hyperlink 23" xfId="5598" hidden="1" xr:uid="{00000000-0005-0000-0000-000077030000}"/>
    <cellStyle name="Followed Hyperlink 23" xfId="4875" hidden="1" xr:uid="{00000000-0005-0000-0000-000078030000}"/>
    <cellStyle name="Followed Hyperlink 23" xfId="5848" hidden="1" xr:uid="{00000000-0005-0000-0000-000079030000}"/>
    <cellStyle name="Followed Hyperlink 23" xfId="5818" hidden="1" xr:uid="{00000000-0005-0000-0000-00007A030000}"/>
    <cellStyle name="Followed Hyperlink 23" xfId="5809" hidden="1" xr:uid="{00000000-0005-0000-0000-00007B030000}"/>
    <cellStyle name="Followed Hyperlink 23" xfId="6054" hidden="1" xr:uid="{00000000-0005-0000-0000-00007D030000}"/>
    <cellStyle name="Followed Hyperlink 23" xfId="6024" hidden="1" xr:uid="{00000000-0005-0000-0000-00007E030000}"/>
    <cellStyle name="Followed Hyperlink 23" xfId="6015" hidden="1" xr:uid="{00000000-0005-0000-0000-00007F030000}"/>
    <cellStyle name="Followed Hyperlink 23" xfId="6239" hidden="1" xr:uid="{00000000-0005-0000-0000-000064030000}"/>
    <cellStyle name="Followed Hyperlink 23" xfId="6165" hidden="1" xr:uid="{00000000-0005-0000-0000-000065030000}"/>
    <cellStyle name="Followed Hyperlink 23" xfId="4720" hidden="1" xr:uid="{00000000-0005-0000-0000-000066030000}"/>
    <cellStyle name="Followed Hyperlink 23" xfId="4587" hidden="1" xr:uid="{00000000-0005-0000-0000-000067030000}"/>
    <cellStyle name="Followed Hyperlink 23" xfId="6516" hidden="1" xr:uid="{00000000-0005-0000-0000-000068030000}"/>
    <cellStyle name="Followed Hyperlink 23" xfId="1829" hidden="1" xr:uid="{00000000-0005-0000-0000-00007B030000}"/>
    <cellStyle name="Followed Hyperlink 23" xfId="1129" hidden="1" xr:uid="{00000000-0005-0000-0000-00007C030000}"/>
    <cellStyle name="Followed Hyperlink 23" xfId="2074" hidden="1" xr:uid="{00000000-0005-0000-0000-00007D030000}"/>
    <cellStyle name="Followed Hyperlink 23" xfId="2035" hidden="1" xr:uid="{00000000-0005-0000-0000-00007F030000}"/>
    <cellStyle name="Followed Hyperlink 23" xfId="2834" hidden="1" xr:uid="{00000000-0005-0000-0000-000064030000}"/>
    <cellStyle name="Followed Hyperlink 23" xfId="2996" hidden="1" xr:uid="{00000000-0005-0000-0000-000065030000}"/>
    <cellStyle name="Followed Hyperlink 23" xfId="2966" hidden="1" xr:uid="{00000000-0005-0000-0000-000066030000}"/>
    <cellStyle name="Followed Hyperlink 23" xfId="2957" hidden="1" xr:uid="{00000000-0005-0000-0000-000067030000}"/>
    <cellStyle name="Followed Hyperlink 23" xfId="3157" hidden="1" xr:uid="{00000000-0005-0000-0000-000068030000}"/>
    <cellStyle name="Followed Hyperlink 23" xfId="3279" hidden="1" xr:uid="{00000000-0005-0000-0000-00006A030000}"/>
    <cellStyle name="Followed Hyperlink 23" xfId="3270" hidden="1" xr:uid="{00000000-0005-0000-0000-00006B030000}"/>
    <cellStyle name="Followed Hyperlink 23" xfId="2652" hidden="1" xr:uid="{00000000-0005-0000-0000-00006C030000}"/>
    <cellStyle name="Followed Hyperlink 23" xfId="3530" hidden="1" xr:uid="{00000000-0005-0000-0000-00006D030000}"/>
    <cellStyle name="Followed Hyperlink 23" xfId="3500" hidden="1" xr:uid="{00000000-0005-0000-0000-00006E030000}"/>
    <cellStyle name="Followed Hyperlink 23" xfId="3491" hidden="1" xr:uid="{00000000-0005-0000-0000-00006F030000}"/>
    <cellStyle name="Followed Hyperlink 23" xfId="2638" hidden="1" xr:uid="{00000000-0005-0000-0000-000070030000}"/>
    <cellStyle name="Followed Hyperlink 23" xfId="3746" hidden="1" xr:uid="{00000000-0005-0000-0000-000071030000}"/>
    <cellStyle name="Followed Hyperlink 23" xfId="3716" hidden="1" xr:uid="{00000000-0005-0000-0000-000072030000}"/>
    <cellStyle name="Followed Hyperlink 23" xfId="3707" hidden="1" xr:uid="{00000000-0005-0000-0000-000073030000}"/>
    <cellStyle name="Followed Hyperlink 23" xfId="1190" hidden="1" xr:uid="{00000000-0005-0000-0000-00006F030000}"/>
    <cellStyle name="Followed Hyperlink 23" xfId="337" hidden="1" xr:uid="{00000000-0005-0000-0000-000070030000}"/>
    <cellStyle name="Followed Hyperlink 23" xfId="1445" hidden="1" xr:uid="{00000000-0005-0000-0000-000071030000}"/>
    <cellStyle name="Followed Hyperlink 23" xfId="1415" hidden="1" xr:uid="{00000000-0005-0000-0000-000072030000}"/>
    <cellStyle name="Followed Hyperlink 23" xfId="1406" hidden="1" xr:uid="{00000000-0005-0000-0000-000073030000}"/>
    <cellStyle name="Followed Hyperlink 23" xfId="325" hidden="1" xr:uid="{00000000-0005-0000-0000-000074030000}"/>
    <cellStyle name="Followed Hyperlink 23" xfId="1657" hidden="1" xr:uid="{00000000-0005-0000-0000-000075030000}"/>
    <cellStyle name="Followed Hyperlink 23" xfId="1627" hidden="1" xr:uid="{00000000-0005-0000-0000-000076030000}"/>
    <cellStyle name="Followed Hyperlink 23" xfId="1618" hidden="1" xr:uid="{00000000-0005-0000-0000-000077030000}"/>
    <cellStyle name="Followed Hyperlink 23" xfId="895" hidden="1" xr:uid="{00000000-0005-0000-0000-000078030000}"/>
    <cellStyle name="Followed Hyperlink 23" xfId="978" hidden="1" xr:uid="{00000000-0005-0000-0000-00006A030000}"/>
    <cellStyle name="Followed Hyperlink 23" xfId="969" hidden="1" xr:uid="{00000000-0005-0000-0000-00006B030000}"/>
    <cellStyle name="Followed Hyperlink 23" xfId="351" hidden="1" xr:uid="{00000000-0005-0000-0000-00006C030000}"/>
    <cellStyle name="Followed Hyperlink 23" xfId="1199" hidden="1" xr:uid="{00000000-0005-0000-0000-00006E030000}"/>
    <cellStyle name="Followed Hyperlink 23" xfId="665" hidden="1" xr:uid="{00000000-0005-0000-0000-000066030000}"/>
    <cellStyle name="Followed Hyperlink 23" xfId="656" hidden="1" xr:uid="{00000000-0005-0000-0000-000067030000}"/>
    <cellStyle name="Followed Hyperlink 23" xfId="856" hidden="1" xr:uid="{00000000-0005-0000-0000-000068030000}"/>
    <cellStyle name="Followed Hyperlink 23" xfId="695" hidden="1" xr:uid="{00000000-0005-0000-0000-000065030000}"/>
    <cellStyle name="Followed Hyperlink 23" xfId="533" hidden="1" xr:uid="{00000000-0005-0000-0000-000064030000}"/>
    <cellStyle name="Followed Hyperlink 23" xfId="1868" hidden="1" xr:uid="{00000000-0005-0000-0000-000079030000}"/>
    <cellStyle name="Followed Hyperlink 23" xfId="4486" hidden="1" xr:uid="{00000000-0005-0000-0000-000065030000}"/>
    <cellStyle name="Followed Hyperlink 23" xfId="10886" hidden="1" xr:uid="{00000000-0005-0000-0000-000079030000}"/>
    <cellStyle name="Followed Hyperlink 23" xfId="8997" hidden="1" xr:uid="{00000000-0005-0000-0000-000075030000}"/>
    <cellStyle name="Followed Hyperlink 23" xfId="7105" hidden="1" xr:uid="{00000000-0005-0000-0000-000071030000}"/>
    <cellStyle name="Followed Hyperlink 23" xfId="17946" hidden="1" xr:uid="{00000000-0005-0000-0000-00006C030000}"/>
    <cellStyle name="Followed Hyperlink 23" xfId="19857" hidden="1" xr:uid="{00000000-0005-0000-0000-000068030000}"/>
    <cellStyle name="Followed Hyperlink 23" xfId="17729" hidden="1" xr:uid="{00000000-0005-0000-0000-00007F030000}"/>
    <cellStyle name="Followed Hyperlink 23" xfId="15864" hidden="1" xr:uid="{00000000-0005-0000-0000-00007B030000}"/>
    <cellStyle name="Followed Hyperlink 23" xfId="13994" hidden="1" xr:uid="{00000000-0005-0000-0000-000076030000}"/>
    <cellStyle name="Followed Hyperlink 23" xfId="34650" hidden="1" xr:uid="{00000000-0005-0000-0000-000077030000}"/>
    <cellStyle name="Followed Hyperlink 23" xfId="33927" hidden="1" xr:uid="{00000000-0005-0000-0000-000078030000}"/>
    <cellStyle name="Followed Hyperlink 23" xfId="34870" hidden="1" xr:uid="{00000000-0005-0000-0000-00007A030000}"/>
    <cellStyle name="Followed Hyperlink 23" xfId="34900" hidden="1" xr:uid="{00000000-0005-0000-0000-000079030000}"/>
    <cellStyle name="Followed Hyperlink 23" xfId="10217" hidden="1" xr:uid="{00000000-0005-0000-0000-00006E030000}"/>
    <cellStyle name="Followed Hyperlink 23" xfId="16823" hidden="1" xr:uid="{00000000-0005-0000-0000-00007C030000}"/>
    <cellStyle name="Followed Hyperlink 23" xfId="17768" hidden="1" xr:uid="{00000000-0005-0000-0000-00007D030000}"/>
    <cellStyle name="Followed Hyperlink 23" xfId="17738" hidden="1" xr:uid="{00000000-0005-0000-0000-00007E030000}"/>
    <cellStyle name="Followed Hyperlink 23" xfId="5109" hidden="1" xr:uid="{00000000-0005-0000-0000-00007C030000}"/>
    <cellStyle name="Followed Hyperlink 23" xfId="7946" hidden="1" xr:uid="{00000000-0005-0000-0000-000067030000}"/>
    <cellStyle name="Followed Hyperlink 23" xfId="9874" hidden="1" xr:uid="{00000000-0005-0000-0000-000068030000}"/>
    <cellStyle name="Followed Hyperlink 23" xfId="10026" hidden="1" xr:uid="{00000000-0005-0000-0000-000069030000}"/>
    <cellStyle name="Followed Hyperlink 23" xfId="9996" hidden="1" xr:uid="{00000000-0005-0000-0000-00006A030000}"/>
    <cellStyle name="Followed Hyperlink 23" xfId="9987" hidden="1" xr:uid="{00000000-0005-0000-0000-00006B030000}"/>
    <cellStyle name="Followed Hyperlink 23" xfId="6234" hidden="1" xr:uid="{00000000-0005-0000-0000-00006C030000}"/>
    <cellStyle name="Followed Hyperlink 23" xfId="10247" hidden="1" xr:uid="{00000000-0005-0000-0000-00006D030000}"/>
    <cellStyle name="Followed Hyperlink 23" xfId="10208" hidden="1" xr:uid="{00000000-0005-0000-0000-00006F030000}"/>
    <cellStyle name="Followed Hyperlink 23" xfId="8072" hidden="1" xr:uid="{00000000-0005-0000-0000-000070030000}"/>
    <cellStyle name="Followed Hyperlink 23" xfId="10463" hidden="1" xr:uid="{00000000-0005-0000-0000-000071030000}"/>
    <cellStyle name="Followed Hyperlink 23" xfId="10433" hidden="1" xr:uid="{00000000-0005-0000-0000-000072030000}"/>
    <cellStyle name="Followed Hyperlink 23" xfId="10424" hidden="1" xr:uid="{00000000-0005-0000-0000-000073030000}"/>
    <cellStyle name="Followed Hyperlink 23" xfId="8045" hidden="1" xr:uid="{00000000-0005-0000-0000-000074030000}"/>
    <cellStyle name="Followed Hyperlink 23" xfId="10645" hidden="1" xr:uid="{00000000-0005-0000-0000-000076030000}"/>
    <cellStyle name="Followed Hyperlink 23" xfId="10636" hidden="1" xr:uid="{00000000-0005-0000-0000-000077030000}"/>
    <cellStyle name="Followed Hyperlink 23" xfId="9913" hidden="1" xr:uid="{00000000-0005-0000-0000-000078030000}"/>
    <cellStyle name="Followed Hyperlink 23" xfId="10847" hidden="1" xr:uid="{00000000-0005-0000-0000-00007B030000}"/>
    <cellStyle name="Followed Hyperlink 23" xfId="10147" hidden="1" xr:uid="{00000000-0005-0000-0000-00007C030000}"/>
    <cellStyle name="Followed Hyperlink 23" xfId="11092" hidden="1" xr:uid="{00000000-0005-0000-0000-00007D030000}"/>
    <cellStyle name="Followed Hyperlink 23" xfId="11062" hidden="1" xr:uid="{00000000-0005-0000-0000-00007E030000}"/>
    <cellStyle name="Followed Hyperlink 23" xfId="11053" hidden="1" xr:uid="{00000000-0005-0000-0000-00007F030000}"/>
    <cellStyle name="Followed Hyperlink 23" xfId="11277" hidden="1" xr:uid="{00000000-0005-0000-0000-000064030000}"/>
    <cellStyle name="Followed Hyperlink 23" xfId="11203" hidden="1" xr:uid="{00000000-0005-0000-0000-000065030000}"/>
    <cellStyle name="Followed Hyperlink 23" xfId="9758" hidden="1" xr:uid="{00000000-0005-0000-0000-000066030000}"/>
    <cellStyle name="Followed Hyperlink 23" xfId="9626" hidden="1" xr:uid="{00000000-0005-0000-0000-000067030000}"/>
    <cellStyle name="Followed Hyperlink 23" xfId="11701" hidden="1" xr:uid="{00000000-0005-0000-0000-000069030000}"/>
    <cellStyle name="Followed Hyperlink 23" xfId="11671" hidden="1" xr:uid="{00000000-0005-0000-0000-00006A030000}"/>
    <cellStyle name="Followed Hyperlink 23" xfId="11662" hidden="1" xr:uid="{00000000-0005-0000-0000-00006B030000}"/>
    <cellStyle name="Followed Hyperlink 23" xfId="7914" hidden="1" xr:uid="{00000000-0005-0000-0000-00006C030000}"/>
    <cellStyle name="Followed Hyperlink 23" xfId="11922" hidden="1" xr:uid="{00000000-0005-0000-0000-00006D030000}"/>
    <cellStyle name="Followed Hyperlink 23" xfId="11892" hidden="1" xr:uid="{00000000-0005-0000-0000-00006E030000}"/>
    <cellStyle name="Followed Hyperlink 23" xfId="11883" hidden="1" xr:uid="{00000000-0005-0000-0000-00006F030000}"/>
    <cellStyle name="Followed Hyperlink 23" xfId="11549" hidden="1" xr:uid="{00000000-0005-0000-0000-000068030000}"/>
    <cellStyle name="Followed Hyperlink 23" xfId="2626" hidden="1" xr:uid="{00000000-0005-0000-0000-000074030000}"/>
    <cellStyle name="Followed Hyperlink 23" xfId="3958" hidden="1" xr:uid="{00000000-0005-0000-0000-000075030000}"/>
    <cellStyle name="Followed Hyperlink 23" xfId="3919" hidden="1" xr:uid="{00000000-0005-0000-0000-000077030000}"/>
    <cellStyle name="Followed Hyperlink 23" xfId="3196" hidden="1" xr:uid="{00000000-0005-0000-0000-000078030000}"/>
    <cellStyle name="Followed Hyperlink 23" xfId="4169" hidden="1" xr:uid="{00000000-0005-0000-0000-000079030000}"/>
    <cellStyle name="Followed Hyperlink 23" xfId="4139" hidden="1" xr:uid="{00000000-0005-0000-0000-00007A030000}"/>
    <cellStyle name="Followed Hyperlink 23" xfId="4130" hidden="1" xr:uid="{00000000-0005-0000-0000-00007B030000}"/>
    <cellStyle name="Followed Hyperlink 23" xfId="3430" hidden="1" xr:uid="{00000000-0005-0000-0000-00007C030000}"/>
    <cellStyle name="Followed Hyperlink 23" xfId="4375" hidden="1" xr:uid="{00000000-0005-0000-0000-00007D030000}"/>
    <cellStyle name="Followed Hyperlink 23" xfId="4345" hidden="1" xr:uid="{00000000-0005-0000-0000-00007E030000}"/>
    <cellStyle name="Followed Hyperlink 23" xfId="4555" hidden="1" xr:uid="{00000000-0005-0000-0000-00006C030000}"/>
    <cellStyle name="Followed Hyperlink 23" xfId="8569" hidden="1" xr:uid="{00000000-0005-0000-0000-00006D030000}"/>
    <cellStyle name="Followed Hyperlink 23" xfId="8539" hidden="1" xr:uid="{00000000-0005-0000-0000-00006E030000}"/>
    <cellStyle name="Followed Hyperlink 23" xfId="8530" hidden="1" xr:uid="{00000000-0005-0000-0000-00006F030000}"/>
    <cellStyle name="Followed Hyperlink 23" xfId="6392" hidden="1" xr:uid="{00000000-0005-0000-0000-000070030000}"/>
    <cellStyle name="Followed Hyperlink 23" xfId="8785" hidden="1" xr:uid="{00000000-0005-0000-0000-000071030000}"/>
    <cellStyle name="Followed Hyperlink 23" xfId="8755" hidden="1" xr:uid="{00000000-0005-0000-0000-000072030000}"/>
    <cellStyle name="Followed Hyperlink 23" xfId="6365" hidden="1" xr:uid="{00000000-0005-0000-0000-000074030000}"/>
    <cellStyle name="Followed Hyperlink 23" xfId="8967" hidden="1" xr:uid="{00000000-0005-0000-0000-000076030000}"/>
    <cellStyle name="Followed Hyperlink 23" xfId="8958" hidden="1" xr:uid="{00000000-0005-0000-0000-000077030000}"/>
    <cellStyle name="Followed Hyperlink 23" xfId="8235" hidden="1" xr:uid="{00000000-0005-0000-0000-000078030000}"/>
    <cellStyle name="Followed Hyperlink 23" xfId="9208" hidden="1" xr:uid="{00000000-0005-0000-0000-000079030000}"/>
    <cellStyle name="Followed Hyperlink 23" xfId="9178" hidden="1" xr:uid="{00000000-0005-0000-0000-00007A030000}"/>
    <cellStyle name="Followed Hyperlink 23" xfId="9169" hidden="1" xr:uid="{00000000-0005-0000-0000-00007B030000}"/>
    <cellStyle name="Followed Hyperlink 23" xfId="8469" hidden="1" xr:uid="{00000000-0005-0000-0000-00007C030000}"/>
    <cellStyle name="Followed Hyperlink 23" xfId="9414" hidden="1" xr:uid="{00000000-0005-0000-0000-00007D030000}"/>
    <cellStyle name="Followed Hyperlink 23" xfId="9384" hidden="1" xr:uid="{00000000-0005-0000-0000-00007E030000}"/>
    <cellStyle name="Followed Hyperlink 23" xfId="9375" hidden="1" xr:uid="{00000000-0005-0000-0000-00007F030000}"/>
    <cellStyle name="Followed Hyperlink 23" xfId="9599" hidden="1" xr:uid="{00000000-0005-0000-0000-000064030000}"/>
    <cellStyle name="Followed Hyperlink 23" xfId="9525" hidden="1" xr:uid="{00000000-0005-0000-0000-000065030000}"/>
    <cellStyle name="Followed Hyperlink 23" xfId="8080" hidden="1" xr:uid="{00000000-0005-0000-0000-000066030000}"/>
    <cellStyle name="Followed Hyperlink 23" xfId="6789" hidden="1" xr:uid="{00000000-0005-0000-0000-00007C030000}"/>
    <cellStyle name="Followed Hyperlink 23" xfId="7734" hidden="1" xr:uid="{00000000-0005-0000-0000-00007D030000}"/>
    <cellStyle name="Followed Hyperlink 23" xfId="7704" hidden="1" xr:uid="{00000000-0005-0000-0000-00007E030000}"/>
    <cellStyle name="Followed Hyperlink 23" xfId="7695" hidden="1" xr:uid="{00000000-0005-0000-0000-00007F030000}"/>
    <cellStyle name="Followed Hyperlink 23" xfId="7919" hidden="1" xr:uid="{00000000-0005-0000-0000-000064030000}"/>
    <cellStyle name="Followed Hyperlink 23" xfId="7845" hidden="1" xr:uid="{00000000-0005-0000-0000-000065030000}"/>
    <cellStyle name="Followed Hyperlink 23" xfId="6400" hidden="1" xr:uid="{00000000-0005-0000-0000-000066030000}"/>
    <cellStyle name="Followed Hyperlink 23" xfId="6266" hidden="1" xr:uid="{00000000-0005-0000-0000-000067030000}"/>
    <cellStyle name="Followed Hyperlink 23" xfId="8196" hidden="1" xr:uid="{00000000-0005-0000-0000-000068030000}"/>
    <cellStyle name="Followed Hyperlink 23" xfId="8348" hidden="1" xr:uid="{00000000-0005-0000-0000-000069030000}"/>
    <cellStyle name="Followed Hyperlink 23" xfId="7287" hidden="1" xr:uid="{00000000-0005-0000-0000-000076030000}"/>
    <cellStyle name="Followed Hyperlink 23" xfId="7278" hidden="1" xr:uid="{00000000-0005-0000-0000-000077030000}"/>
    <cellStyle name="Followed Hyperlink 23" xfId="6555" hidden="1" xr:uid="{00000000-0005-0000-0000-000078030000}"/>
    <cellStyle name="Followed Hyperlink 23" xfId="7528" hidden="1" xr:uid="{00000000-0005-0000-0000-000079030000}"/>
    <cellStyle name="Followed Hyperlink 23" xfId="7498" hidden="1" xr:uid="{00000000-0005-0000-0000-00007A030000}"/>
    <cellStyle name="Followed Hyperlink 23" xfId="7489" hidden="1" xr:uid="{00000000-0005-0000-0000-00007B030000}"/>
    <cellStyle name="Followed Hyperlink 23" xfId="7066" hidden="1" xr:uid="{00000000-0005-0000-0000-000073030000}"/>
    <cellStyle name="Followed Hyperlink 23" xfId="4686" hidden="1" xr:uid="{00000000-0005-0000-0000-000074030000}"/>
    <cellStyle name="Followed Hyperlink 23" xfId="7317" hidden="1" xr:uid="{00000000-0005-0000-0000-000075030000}"/>
    <cellStyle name="Followed Hyperlink 23" xfId="7075" hidden="1" xr:uid="{00000000-0005-0000-0000-000072030000}"/>
    <cellStyle name="Followed Hyperlink 23" xfId="4712" hidden="1" xr:uid="{00000000-0005-0000-0000-000070030000}"/>
    <cellStyle name="Followed Hyperlink 23" xfId="8318" hidden="1" xr:uid="{00000000-0005-0000-0000-00006A030000}"/>
    <cellStyle name="Followed Hyperlink 23" xfId="8309" hidden="1" xr:uid="{00000000-0005-0000-0000-00006B030000}"/>
    <cellStyle name="Followed Hyperlink 23" xfId="10675" hidden="1" xr:uid="{00000000-0005-0000-0000-000075030000}"/>
    <cellStyle name="Followed Hyperlink 23" xfId="1838" hidden="1" xr:uid="{00000000-0005-0000-0000-00007A030000}"/>
    <cellStyle name="Followed Hyperlink 23" xfId="3309" hidden="1" xr:uid="{00000000-0005-0000-0000-000069030000}"/>
    <cellStyle name="Followed Hyperlink 23" xfId="5209" hidden="1" xr:uid="{00000000-0005-0000-0000-00006D030000}"/>
    <cellStyle name="Followed Hyperlink 23" xfId="11822" hidden="1" xr:uid="{00000000-0005-0000-0000-00007C030000}"/>
    <cellStyle name="Followed Hyperlink 23" xfId="13812" hidden="1" xr:uid="{00000000-0005-0000-0000-000071030000}"/>
    <cellStyle name="Followed Hyperlink 23" xfId="14930" hidden="1" xr:uid="{00000000-0005-0000-0000-000078030000}"/>
    <cellStyle name="Followed Hyperlink 23" xfId="22014" hidden="1" xr:uid="{00000000-0005-0000-0000-000073030000}"/>
    <cellStyle name="Followed Hyperlink 23" xfId="14662" hidden="1" xr:uid="{00000000-0005-0000-0000-00006C030000}"/>
    <cellStyle name="Followed Hyperlink 23" xfId="40558" hidden="1" xr:uid="{00000000-0005-0000-0000-00006F030000}"/>
    <cellStyle name="Followed Hyperlink 23" xfId="38592" hidden="1" xr:uid="{00000000-0005-0000-0000-000070030000}"/>
    <cellStyle name="Followed Hyperlink 23" xfId="40783" hidden="1" xr:uid="{00000000-0005-0000-0000-000072030000}"/>
    <cellStyle name="Followed Hyperlink 23" xfId="40813" hidden="1" xr:uid="{00000000-0005-0000-0000-000071030000}"/>
    <cellStyle name="Followed Hyperlink 23" xfId="3928" hidden="1" xr:uid="{00000000-0005-0000-0000-000076030000}"/>
    <cellStyle name="Followed Hyperlink 23" xfId="1008" hidden="1" xr:uid="{00000000-0005-0000-0000-000069030000}"/>
    <cellStyle name="Followed Hyperlink 23" xfId="13073" hidden="1" xr:uid="{00000000-0005-0000-0000-000074030000}"/>
    <cellStyle name="Followed Hyperlink 23" xfId="15692" hidden="1" xr:uid="{00000000-0005-0000-0000-000075030000}"/>
    <cellStyle name="Followed Hyperlink 23" xfId="15662" hidden="1" xr:uid="{00000000-0005-0000-0000-000076030000}"/>
    <cellStyle name="Followed Hyperlink 23" xfId="15903" hidden="1" xr:uid="{00000000-0005-0000-0000-000079030000}"/>
    <cellStyle name="Followed Hyperlink 23" xfId="15873" hidden="1" xr:uid="{00000000-0005-0000-0000-00007A030000}"/>
    <cellStyle name="Followed Hyperlink 23" xfId="15164" hidden="1" xr:uid="{00000000-0005-0000-0000-00007C030000}"/>
    <cellStyle name="Followed Hyperlink 23" xfId="16109" hidden="1" xr:uid="{00000000-0005-0000-0000-00007D030000}"/>
    <cellStyle name="Followed Hyperlink 23" xfId="16079" hidden="1" xr:uid="{00000000-0005-0000-0000-00007E030000}"/>
    <cellStyle name="Followed Hyperlink 23" xfId="16070" hidden="1" xr:uid="{00000000-0005-0000-0000-00007F030000}"/>
    <cellStyle name="Followed Hyperlink 23" xfId="16293" hidden="1" xr:uid="{00000000-0005-0000-0000-000064030000}"/>
    <cellStyle name="Followed Hyperlink 23" xfId="16220" hidden="1" xr:uid="{00000000-0005-0000-0000-000065030000}"/>
    <cellStyle name="Followed Hyperlink 23" xfId="14775" hidden="1" xr:uid="{00000000-0005-0000-0000-000066030000}"/>
    <cellStyle name="Followed Hyperlink 23" xfId="14650" hidden="1" xr:uid="{00000000-0005-0000-0000-000067030000}"/>
    <cellStyle name="Followed Hyperlink 23" xfId="16550" hidden="1" xr:uid="{00000000-0005-0000-0000-000068030000}"/>
    <cellStyle name="Followed Hyperlink 23" xfId="16702" hidden="1" xr:uid="{00000000-0005-0000-0000-000069030000}"/>
    <cellStyle name="Followed Hyperlink 23" xfId="16672" hidden="1" xr:uid="{00000000-0005-0000-0000-00006A030000}"/>
    <cellStyle name="Followed Hyperlink 23" xfId="16663" hidden="1" xr:uid="{00000000-0005-0000-0000-00006B030000}"/>
    <cellStyle name="Followed Hyperlink 23" xfId="12946" hidden="1" xr:uid="{00000000-0005-0000-0000-00006C030000}"/>
    <cellStyle name="Followed Hyperlink 23" xfId="16923" hidden="1" xr:uid="{00000000-0005-0000-0000-00006D030000}"/>
    <cellStyle name="Followed Hyperlink 23" xfId="16893" hidden="1" xr:uid="{00000000-0005-0000-0000-00006E030000}"/>
    <cellStyle name="Followed Hyperlink 23" xfId="16884" hidden="1" xr:uid="{00000000-0005-0000-0000-00006F030000}"/>
    <cellStyle name="Followed Hyperlink 23" xfId="14768" hidden="1" xr:uid="{00000000-0005-0000-0000-000070030000}"/>
    <cellStyle name="Followed Hyperlink 23" xfId="17139" hidden="1" xr:uid="{00000000-0005-0000-0000-000071030000}"/>
    <cellStyle name="Followed Hyperlink 23" xfId="17109" hidden="1" xr:uid="{00000000-0005-0000-0000-000072030000}"/>
    <cellStyle name="Followed Hyperlink 23" xfId="17100" hidden="1" xr:uid="{00000000-0005-0000-0000-000073030000}"/>
    <cellStyle name="Followed Hyperlink 23" xfId="14743" hidden="1" xr:uid="{00000000-0005-0000-0000-000074030000}"/>
    <cellStyle name="Followed Hyperlink 23" xfId="17351" hidden="1" xr:uid="{00000000-0005-0000-0000-000075030000}"/>
    <cellStyle name="Followed Hyperlink 23" xfId="17312" hidden="1" xr:uid="{00000000-0005-0000-0000-000077030000}"/>
    <cellStyle name="Followed Hyperlink 23" xfId="16589" hidden="1" xr:uid="{00000000-0005-0000-0000-000078030000}"/>
    <cellStyle name="Followed Hyperlink 23" xfId="17562" hidden="1" xr:uid="{00000000-0005-0000-0000-000079030000}"/>
    <cellStyle name="Followed Hyperlink 23" xfId="17532" hidden="1" xr:uid="{00000000-0005-0000-0000-00007A030000}"/>
    <cellStyle name="Followed Hyperlink 23" xfId="17523" hidden="1" xr:uid="{00000000-0005-0000-0000-00007B030000}"/>
    <cellStyle name="Followed Hyperlink 23" xfId="13557" hidden="1" xr:uid="{00000000-0005-0000-0000-00006F030000}"/>
    <cellStyle name="Followed Hyperlink 23" xfId="11426" hidden="1" xr:uid="{00000000-0005-0000-0000-000070030000}"/>
    <cellStyle name="Followed Hyperlink 23" xfId="13782" hidden="1" xr:uid="{00000000-0005-0000-0000-000072030000}"/>
    <cellStyle name="Followed Hyperlink 23" xfId="13773" hidden="1" xr:uid="{00000000-0005-0000-0000-000073030000}"/>
    <cellStyle name="Followed Hyperlink 23" xfId="11399" hidden="1" xr:uid="{00000000-0005-0000-0000-000074030000}"/>
    <cellStyle name="Followed Hyperlink 23" xfId="14024" hidden="1" xr:uid="{00000000-0005-0000-0000-000075030000}"/>
    <cellStyle name="Followed Hyperlink 23" xfId="13985" hidden="1" xr:uid="{00000000-0005-0000-0000-000077030000}"/>
    <cellStyle name="Followed Hyperlink 23" xfId="13262" hidden="1" xr:uid="{00000000-0005-0000-0000-000078030000}"/>
    <cellStyle name="Followed Hyperlink 23" xfId="14235" hidden="1" xr:uid="{00000000-0005-0000-0000-000079030000}"/>
    <cellStyle name="Followed Hyperlink 23" xfId="14205" hidden="1" xr:uid="{00000000-0005-0000-0000-00007A030000}"/>
    <cellStyle name="Followed Hyperlink 23" xfId="14196" hidden="1" xr:uid="{00000000-0005-0000-0000-00007B030000}"/>
    <cellStyle name="Followed Hyperlink 23" xfId="13496" hidden="1" xr:uid="{00000000-0005-0000-0000-00007C030000}"/>
    <cellStyle name="Followed Hyperlink 23" xfId="14441" hidden="1" xr:uid="{00000000-0005-0000-0000-00007D030000}"/>
    <cellStyle name="Followed Hyperlink 23" xfId="14411" hidden="1" xr:uid="{00000000-0005-0000-0000-00007E030000}"/>
    <cellStyle name="Followed Hyperlink 23" xfId="14402" hidden="1" xr:uid="{00000000-0005-0000-0000-00007F030000}"/>
    <cellStyle name="Followed Hyperlink 23" xfId="14625" hidden="1" xr:uid="{00000000-0005-0000-0000-000064030000}"/>
    <cellStyle name="Followed Hyperlink 23" xfId="14552" hidden="1" xr:uid="{00000000-0005-0000-0000-000065030000}"/>
    <cellStyle name="Followed Hyperlink 23" xfId="13107" hidden="1" xr:uid="{00000000-0005-0000-0000-000066030000}"/>
    <cellStyle name="Followed Hyperlink 23" xfId="12978" hidden="1" xr:uid="{00000000-0005-0000-0000-000067030000}"/>
    <cellStyle name="Followed Hyperlink 23" xfId="14891" hidden="1" xr:uid="{00000000-0005-0000-0000-000068030000}"/>
    <cellStyle name="Followed Hyperlink 23" xfId="12728" hidden="1" xr:uid="{00000000-0005-0000-0000-00007F030000}"/>
    <cellStyle name="Followed Hyperlink 23" xfId="12951" hidden="1" xr:uid="{00000000-0005-0000-0000-000064030000}"/>
    <cellStyle name="Followed Hyperlink 23" xfId="12878" hidden="1" xr:uid="{00000000-0005-0000-0000-000065030000}"/>
    <cellStyle name="Followed Hyperlink 23" xfId="11434" hidden="1" xr:uid="{00000000-0005-0000-0000-000066030000}"/>
    <cellStyle name="Followed Hyperlink 23" xfId="11304" hidden="1" xr:uid="{00000000-0005-0000-0000-000067030000}"/>
    <cellStyle name="Followed Hyperlink 23" xfId="13223" hidden="1" xr:uid="{00000000-0005-0000-0000-000068030000}"/>
    <cellStyle name="Followed Hyperlink 23" xfId="13375" hidden="1" xr:uid="{00000000-0005-0000-0000-000069030000}"/>
    <cellStyle name="Followed Hyperlink 23" xfId="13345" hidden="1" xr:uid="{00000000-0005-0000-0000-00006A030000}"/>
    <cellStyle name="Followed Hyperlink 23" xfId="13336" hidden="1" xr:uid="{00000000-0005-0000-0000-00006B030000}"/>
    <cellStyle name="Followed Hyperlink 23" xfId="9594" hidden="1" xr:uid="{00000000-0005-0000-0000-00006C030000}"/>
    <cellStyle name="Followed Hyperlink 23" xfId="12561" hidden="1" xr:uid="{00000000-0005-0000-0000-000079030000}"/>
    <cellStyle name="Followed Hyperlink 23" xfId="12531" hidden="1" xr:uid="{00000000-0005-0000-0000-00007A030000}"/>
    <cellStyle name="Followed Hyperlink 23" xfId="12522" hidden="1" xr:uid="{00000000-0005-0000-0000-00007B030000}"/>
    <cellStyle name="Followed Hyperlink 23" xfId="12767" hidden="1" xr:uid="{00000000-0005-0000-0000-00007D030000}"/>
    <cellStyle name="Followed Hyperlink 23" xfId="12737" hidden="1" xr:uid="{00000000-0005-0000-0000-00007E030000}"/>
    <cellStyle name="Followed Hyperlink 23" xfId="12320" hidden="1" xr:uid="{00000000-0005-0000-0000-000076030000}"/>
    <cellStyle name="Followed Hyperlink 23" xfId="12311" hidden="1" xr:uid="{00000000-0005-0000-0000-000077030000}"/>
    <cellStyle name="Followed Hyperlink 23" xfId="11588" hidden="1" xr:uid="{00000000-0005-0000-0000-000078030000}"/>
    <cellStyle name="Followed Hyperlink 23" xfId="12350" hidden="1" xr:uid="{00000000-0005-0000-0000-000075030000}"/>
    <cellStyle name="Followed Hyperlink 23" xfId="9723" hidden="1" xr:uid="{00000000-0005-0000-0000-000074030000}"/>
    <cellStyle name="Followed Hyperlink 23" xfId="13596" hidden="1" xr:uid="{00000000-0005-0000-0000-00006D030000}"/>
    <cellStyle name="Followed Hyperlink 23" xfId="13566" hidden="1" xr:uid="{00000000-0005-0000-0000-00006E030000}"/>
    <cellStyle name="Followed Hyperlink 23" xfId="15653" hidden="1" xr:uid="{00000000-0005-0000-0000-000077030000}"/>
    <cellStyle name="Followed Hyperlink 23" xfId="19717" hidden="1" xr:uid="{00000000-0005-0000-0000-000074030000}"/>
    <cellStyle name="Followed Hyperlink 23" xfId="20191" hidden="1" xr:uid="{00000000-0005-0000-0000-00006F030000}"/>
    <cellStyle name="Followed Hyperlink 23" xfId="18368" hidden="1" xr:uid="{00000000-0005-0000-0000-000069030000}"/>
    <cellStyle name="Followed Hyperlink 23" xfId="1229" hidden="1" xr:uid="{00000000-0005-0000-0000-00006D030000}"/>
    <cellStyle name="Followed Hyperlink 23" xfId="2044" hidden="1" xr:uid="{00000000-0005-0000-0000-00007E030000}"/>
    <cellStyle name="Followed Hyperlink 23" xfId="2785" hidden="1" xr:uid="{00000000-0005-0000-0000-000067030000}"/>
    <cellStyle name="Followed Hyperlink 23" xfId="10856" hidden="1" xr:uid="{00000000-0005-0000-0000-00007A030000}"/>
    <cellStyle name="Followed Hyperlink 23" xfId="8746" hidden="1" xr:uid="{00000000-0005-0000-0000-000073030000}"/>
    <cellStyle name="Followed Hyperlink 23" xfId="29453" hidden="1" xr:uid="{00000000-0005-0000-0000-000072030000}"/>
    <cellStyle name="Followed Hyperlink 23" xfId="29444" hidden="1" xr:uid="{00000000-0005-0000-0000-000073030000}"/>
    <cellStyle name="Followed Hyperlink 23" xfId="17321" hidden="1" xr:uid="{00000000-0005-0000-0000-000076030000}"/>
    <cellStyle name="Followed Hyperlink 23" xfId="21577" hidden="1" xr:uid="{00000000-0005-0000-0000-00006B030000}"/>
    <cellStyle name="Followed Hyperlink 23" xfId="4336" hidden="1" xr:uid="{00000000-0005-0000-0000-00007F030000}"/>
    <cellStyle name="Followed Hyperlink 23" xfId="4560" hidden="1" xr:uid="{00000000-0005-0000-0000-000064030000}"/>
    <cellStyle name="Followed Hyperlink 23" xfId="81" hidden="1" xr:uid="{00000000-0005-0000-0000-000066030000}"/>
    <cellStyle name="Followed Hyperlink 23" xfId="29483" hidden="1" xr:uid="{00000000-0005-0000-0000-000071030000}"/>
    <cellStyle name="Followed Hyperlink 23" xfId="20130" hidden="1" xr:uid="{00000000-0005-0000-0000-00007C030000}"/>
    <cellStyle name="Followed Hyperlink 23" xfId="21075" hidden="1" xr:uid="{00000000-0005-0000-0000-00007D030000}"/>
    <cellStyle name="Followed Hyperlink 23" xfId="21045" hidden="1" xr:uid="{00000000-0005-0000-0000-00007E030000}"/>
    <cellStyle name="Followed Hyperlink 23" xfId="21036" hidden="1" xr:uid="{00000000-0005-0000-0000-00007F030000}"/>
    <cellStyle name="Followed Hyperlink 23" xfId="21255" hidden="1" xr:uid="{00000000-0005-0000-0000-000064030000}"/>
    <cellStyle name="Followed Hyperlink 23" xfId="21186" hidden="1" xr:uid="{00000000-0005-0000-0000-000065030000}"/>
    <cellStyle name="Followed Hyperlink 23" xfId="19742" hidden="1" xr:uid="{00000000-0005-0000-0000-000066030000}"/>
    <cellStyle name="Followed Hyperlink 23" xfId="19638" hidden="1" xr:uid="{00000000-0005-0000-0000-000067030000}"/>
    <cellStyle name="Followed Hyperlink 23" xfId="21464" hidden="1" xr:uid="{00000000-0005-0000-0000-000068030000}"/>
    <cellStyle name="Followed Hyperlink 23" xfId="21616" hidden="1" xr:uid="{00000000-0005-0000-0000-000069030000}"/>
    <cellStyle name="Followed Hyperlink 23" xfId="21586" hidden="1" xr:uid="{00000000-0005-0000-0000-00006A030000}"/>
    <cellStyle name="Followed Hyperlink 23" xfId="21837" hidden="1" xr:uid="{00000000-0005-0000-0000-00006D030000}"/>
    <cellStyle name="Followed Hyperlink 23" xfId="21807" hidden="1" xr:uid="{00000000-0005-0000-0000-00006E030000}"/>
    <cellStyle name="Followed Hyperlink 23" xfId="21798" hidden="1" xr:uid="{00000000-0005-0000-0000-00006F030000}"/>
    <cellStyle name="Followed Hyperlink 23" xfId="19737" hidden="1" xr:uid="{00000000-0005-0000-0000-000070030000}"/>
    <cellStyle name="Followed Hyperlink 23" xfId="22053" hidden="1" xr:uid="{00000000-0005-0000-0000-000071030000}"/>
    <cellStyle name="Followed Hyperlink 23" xfId="22023" hidden="1" xr:uid="{00000000-0005-0000-0000-000072030000}"/>
    <cellStyle name="Followed Hyperlink 23" xfId="22265" hidden="1" xr:uid="{00000000-0005-0000-0000-000075030000}"/>
    <cellStyle name="Followed Hyperlink 23" xfId="22235" hidden="1" xr:uid="{00000000-0005-0000-0000-000076030000}"/>
    <cellStyle name="Followed Hyperlink 23" xfId="22226" hidden="1" xr:uid="{00000000-0005-0000-0000-000077030000}"/>
    <cellStyle name="Followed Hyperlink 23" xfId="21503" hidden="1" xr:uid="{00000000-0005-0000-0000-000078030000}"/>
    <cellStyle name="Followed Hyperlink 23" xfId="22476" hidden="1" xr:uid="{00000000-0005-0000-0000-000079030000}"/>
    <cellStyle name="Followed Hyperlink 23" xfId="22446" hidden="1" xr:uid="{00000000-0005-0000-0000-00007A030000}"/>
    <cellStyle name="Followed Hyperlink 23" xfId="22437" hidden="1" xr:uid="{00000000-0005-0000-0000-00007B030000}"/>
    <cellStyle name="Followed Hyperlink 23" xfId="21737" hidden="1" xr:uid="{00000000-0005-0000-0000-00007C030000}"/>
    <cellStyle name="Followed Hyperlink 23" xfId="22682" hidden="1" xr:uid="{00000000-0005-0000-0000-00007D030000}"/>
    <cellStyle name="Followed Hyperlink 23" xfId="22652" hidden="1" xr:uid="{00000000-0005-0000-0000-00007E030000}"/>
    <cellStyle name="Followed Hyperlink 23" xfId="22793" hidden="1" xr:uid="{00000000-0005-0000-0000-000065030000}"/>
    <cellStyle name="Followed Hyperlink 23" xfId="22860" hidden="1" xr:uid="{00000000-0005-0000-0000-000064030000}"/>
    <cellStyle name="Followed Hyperlink 23" xfId="18255" hidden="1" xr:uid="{00000000-0005-0000-0000-000078030000}"/>
    <cellStyle name="Followed Hyperlink 23" xfId="13100" hidden="1" xr:uid="{00000000-0005-0000-0000-000070030000}"/>
    <cellStyle name="Followed Hyperlink 23" xfId="6668" hidden="1" xr:uid="{00000000-0005-0000-0000-000069030000}"/>
    <cellStyle name="Followed Hyperlink 23" xfId="6638" hidden="1" xr:uid="{00000000-0005-0000-0000-00006A030000}"/>
    <cellStyle name="Followed Hyperlink 23" xfId="6629" hidden="1" xr:uid="{00000000-0005-0000-0000-00006B030000}"/>
    <cellStyle name="Followed Hyperlink 23" xfId="22643" hidden="1" xr:uid="{00000000-0005-0000-0000-00007F030000}"/>
    <cellStyle name="Followed Hyperlink 23" xfId="15043" hidden="1" xr:uid="{00000000-0005-0000-0000-000069030000}"/>
    <cellStyle name="Followed Hyperlink 23" xfId="15013" hidden="1" xr:uid="{00000000-0005-0000-0000-00006A030000}"/>
    <cellStyle name="Followed Hyperlink 23" xfId="15004" hidden="1" xr:uid="{00000000-0005-0000-0000-00006B030000}"/>
    <cellStyle name="Followed Hyperlink 23" xfId="11272" hidden="1" xr:uid="{00000000-0005-0000-0000-00006C030000}"/>
    <cellStyle name="Followed Hyperlink 23" xfId="15264" hidden="1" xr:uid="{00000000-0005-0000-0000-00006D030000}"/>
    <cellStyle name="Followed Hyperlink 23" xfId="15234" hidden="1" xr:uid="{00000000-0005-0000-0000-00006E030000}"/>
    <cellStyle name="Followed Hyperlink 23" xfId="15225" hidden="1" xr:uid="{00000000-0005-0000-0000-00006F030000}"/>
    <cellStyle name="Followed Hyperlink 23" xfId="15480" hidden="1" xr:uid="{00000000-0005-0000-0000-000071030000}"/>
    <cellStyle name="Followed Hyperlink 23" xfId="15450" hidden="1" xr:uid="{00000000-0005-0000-0000-000072030000}"/>
    <cellStyle name="Followed Hyperlink 23" xfId="15441" hidden="1" xr:uid="{00000000-0005-0000-0000-000073030000}"/>
    <cellStyle name="Followed Hyperlink 23" xfId="19395" hidden="1" xr:uid="{00000000-0005-0000-0000-00007F030000}"/>
    <cellStyle name="Followed Hyperlink 23" xfId="19615" hidden="1" xr:uid="{00000000-0005-0000-0000-000064030000}"/>
    <cellStyle name="Followed Hyperlink 23" xfId="19545" hidden="1" xr:uid="{00000000-0005-0000-0000-000065030000}"/>
    <cellStyle name="Followed Hyperlink 23" xfId="18091" hidden="1" xr:uid="{00000000-0005-0000-0000-000066030000}"/>
    <cellStyle name="Followed Hyperlink 23" xfId="16384" hidden="1" xr:uid="{00000000-0005-0000-0000-000067030000}"/>
    <cellStyle name="Followed Hyperlink 23" xfId="20009" hidden="1" xr:uid="{00000000-0005-0000-0000-000069030000}"/>
    <cellStyle name="Followed Hyperlink 23" xfId="19979" hidden="1" xr:uid="{00000000-0005-0000-0000-00006A030000}"/>
    <cellStyle name="Followed Hyperlink 23" xfId="19970" hidden="1" xr:uid="{00000000-0005-0000-0000-00006B030000}"/>
    <cellStyle name="Followed Hyperlink 23" xfId="20230" hidden="1" xr:uid="{00000000-0005-0000-0000-00006D030000}"/>
    <cellStyle name="Followed Hyperlink 23" xfId="20200" hidden="1" xr:uid="{00000000-0005-0000-0000-00006E030000}"/>
    <cellStyle name="Followed Hyperlink 23" xfId="13076" hidden="1" xr:uid="{00000000-0005-0000-0000-000070030000}"/>
    <cellStyle name="Followed Hyperlink 23" xfId="20446" hidden="1" xr:uid="{00000000-0005-0000-0000-000071030000}"/>
    <cellStyle name="Followed Hyperlink 23" xfId="20416" hidden="1" xr:uid="{00000000-0005-0000-0000-000072030000}"/>
    <cellStyle name="Followed Hyperlink 23" xfId="20407" hidden="1" xr:uid="{00000000-0005-0000-0000-000073030000}"/>
    <cellStyle name="Followed Hyperlink 23" xfId="13038" hidden="1" xr:uid="{00000000-0005-0000-0000-000074030000}"/>
    <cellStyle name="Followed Hyperlink 23" xfId="20658" hidden="1" xr:uid="{00000000-0005-0000-0000-000075030000}"/>
    <cellStyle name="Followed Hyperlink 23" xfId="20628" hidden="1" xr:uid="{00000000-0005-0000-0000-000076030000}"/>
    <cellStyle name="Followed Hyperlink 23" xfId="20619" hidden="1" xr:uid="{00000000-0005-0000-0000-000077030000}"/>
    <cellStyle name="Followed Hyperlink 23" xfId="19896" hidden="1" xr:uid="{00000000-0005-0000-0000-000078030000}"/>
    <cellStyle name="Followed Hyperlink 23" xfId="20869" hidden="1" xr:uid="{00000000-0005-0000-0000-000079030000}"/>
    <cellStyle name="Followed Hyperlink 23" xfId="20839" hidden="1" xr:uid="{00000000-0005-0000-0000-00007A030000}"/>
    <cellStyle name="Followed Hyperlink 23" xfId="20830" hidden="1" xr:uid="{00000000-0005-0000-0000-00007B030000}"/>
    <cellStyle name="Followed Hyperlink 23" xfId="18766" hidden="1" xr:uid="{00000000-0005-0000-0000-000073030000}"/>
    <cellStyle name="Followed Hyperlink 23" xfId="14714" hidden="1" xr:uid="{00000000-0005-0000-0000-000074030000}"/>
    <cellStyle name="Followed Hyperlink 23" xfId="19017" hidden="1" xr:uid="{00000000-0005-0000-0000-000075030000}"/>
    <cellStyle name="Followed Hyperlink 23" xfId="18987" hidden="1" xr:uid="{00000000-0005-0000-0000-000076030000}"/>
    <cellStyle name="Followed Hyperlink 23" xfId="18978" hidden="1" xr:uid="{00000000-0005-0000-0000-000077030000}"/>
    <cellStyle name="Followed Hyperlink 23" xfId="19228" hidden="1" xr:uid="{00000000-0005-0000-0000-000079030000}"/>
    <cellStyle name="Followed Hyperlink 23" xfId="19198" hidden="1" xr:uid="{00000000-0005-0000-0000-00007A030000}"/>
    <cellStyle name="Followed Hyperlink 23" xfId="19189" hidden="1" xr:uid="{00000000-0005-0000-0000-00007B030000}"/>
    <cellStyle name="Followed Hyperlink 23" xfId="18489" hidden="1" xr:uid="{00000000-0005-0000-0000-00007C030000}"/>
    <cellStyle name="Followed Hyperlink 23" xfId="19434" hidden="1" xr:uid="{00000000-0005-0000-0000-00007D030000}"/>
    <cellStyle name="Followed Hyperlink 23" xfId="19404" hidden="1" xr:uid="{00000000-0005-0000-0000-00007E030000}"/>
    <cellStyle name="Followed Hyperlink 23" xfId="18589" hidden="1" xr:uid="{00000000-0005-0000-0000-00006D030000}"/>
    <cellStyle name="Followed Hyperlink 23" xfId="18559" hidden="1" xr:uid="{00000000-0005-0000-0000-00006E030000}"/>
    <cellStyle name="Followed Hyperlink 23" xfId="18550" hidden="1" xr:uid="{00000000-0005-0000-0000-00006F030000}"/>
    <cellStyle name="Followed Hyperlink 23" xfId="18023" hidden="1" xr:uid="{00000000-0005-0000-0000-000070030000}"/>
    <cellStyle name="Followed Hyperlink 23" xfId="18805" hidden="1" xr:uid="{00000000-0005-0000-0000-000071030000}"/>
    <cellStyle name="Followed Hyperlink 23" xfId="18775" hidden="1" xr:uid="{00000000-0005-0000-0000-000072030000}"/>
    <cellStyle name="Followed Hyperlink 23" xfId="18338" hidden="1" xr:uid="{00000000-0005-0000-0000-00006A030000}"/>
    <cellStyle name="Followed Hyperlink 23" xfId="18329" hidden="1" xr:uid="{00000000-0005-0000-0000-00006B030000}"/>
    <cellStyle name="Followed Hyperlink 23" xfId="11402" hidden="1" xr:uid="{00000000-0005-0000-0000-00006C030000}"/>
    <cellStyle name="Followed Hyperlink 23" xfId="18216" hidden="1" xr:uid="{00000000-0005-0000-0000-000068030000}"/>
    <cellStyle name="Followed Hyperlink 23" xfId="17894" hidden="1" xr:uid="{00000000-0005-0000-0000-000067030000}"/>
    <cellStyle name="Followed Hyperlink 24" xfId="43346" hidden="1" xr:uid="{00000000-0005-0000-0000-000099030000}"/>
    <cellStyle name="Followed Hyperlink 24" xfId="43430" hidden="1" xr:uid="{00000000-0005-0000-0000-00009A030000}"/>
    <cellStyle name="Followed Hyperlink 24" xfId="43446" hidden="1" xr:uid="{00000000-0005-0000-0000-00009B030000}"/>
    <cellStyle name="Followed Hyperlink 24" xfId="43833" hidden="1" xr:uid="{00000000-0005-0000-0000-000080030000}"/>
    <cellStyle name="Followed Hyperlink 24" xfId="43914" hidden="1" xr:uid="{00000000-0005-0000-0000-000081030000}"/>
    <cellStyle name="Followed Hyperlink 24" xfId="43998" hidden="1" xr:uid="{00000000-0005-0000-0000-000082030000}"/>
    <cellStyle name="Followed Hyperlink 24" xfId="44014" hidden="1" xr:uid="{00000000-0005-0000-0000-000083030000}"/>
    <cellStyle name="Followed Hyperlink 24" xfId="44137" hidden="1" xr:uid="{00000000-0005-0000-0000-000084030000}"/>
    <cellStyle name="Followed Hyperlink 24" xfId="44227" hidden="1" xr:uid="{00000000-0005-0000-0000-000085030000}"/>
    <cellStyle name="Followed Hyperlink 24" xfId="44311" hidden="1" xr:uid="{00000000-0005-0000-0000-000086030000}"/>
    <cellStyle name="Followed Hyperlink 24" xfId="44327" hidden="1" xr:uid="{00000000-0005-0000-0000-000087030000}"/>
    <cellStyle name="Followed Hyperlink 24" xfId="43784" hidden="1" xr:uid="{00000000-0005-0000-0000-000088030000}"/>
    <cellStyle name="Followed Hyperlink 24" xfId="44448" hidden="1" xr:uid="{00000000-0005-0000-0000-000089030000}"/>
    <cellStyle name="Followed Hyperlink 24" xfId="44532" hidden="1" xr:uid="{00000000-0005-0000-0000-00008A030000}"/>
    <cellStyle name="Followed Hyperlink 24" xfId="44548" hidden="1" xr:uid="{00000000-0005-0000-0000-00008B030000}"/>
    <cellStyle name="Followed Hyperlink 24" xfId="44664" hidden="1" xr:uid="{00000000-0005-0000-0000-00008D030000}"/>
    <cellStyle name="Followed Hyperlink 24" xfId="44748" hidden="1" xr:uid="{00000000-0005-0000-0000-00008E030000}"/>
    <cellStyle name="Followed Hyperlink 24" xfId="44764" hidden="1" xr:uid="{00000000-0005-0000-0000-00008F030000}"/>
    <cellStyle name="Followed Hyperlink 24" xfId="44062" hidden="1" xr:uid="{00000000-0005-0000-0000-000090030000}"/>
    <cellStyle name="Followed Hyperlink 24" xfId="44876" hidden="1" xr:uid="{00000000-0005-0000-0000-000091030000}"/>
    <cellStyle name="Followed Hyperlink 24" xfId="44960" hidden="1" xr:uid="{00000000-0005-0000-0000-000092030000}"/>
    <cellStyle name="Followed Hyperlink 24" xfId="44976" hidden="1" xr:uid="{00000000-0005-0000-0000-000093030000}"/>
    <cellStyle name="Followed Hyperlink 24" xfId="43813" hidden="1" xr:uid="{00000000-0005-0000-0000-000094030000}"/>
    <cellStyle name="Followed Hyperlink 24" xfId="45187" hidden="1" xr:uid="{00000000-0005-0000-0000-000097030000}"/>
    <cellStyle name="Followed Hyperlink 24" xfId="45293" hidden="1" xr:uid="{00000000-0005-0000-0000-000099030000}"/>
    <cellStyle name="Followed Hyperlink 24" xfId="45377" hidden="1" xr:uid="{00000000-0005-0000-0000-00009A030000}"/>
    <cellStyle name="Followed Hyperlink 24" xfId="45393" hidden="1" xr:uid="{00000000-0005-0000-0000-00009B030000}"/>
    <cellStyle name="Followed Hyperlink 24" xfId="44114" hidden="1" xr:uid="{00000000-0005-0000-0000-000098030000}"/>
    <cellStyle name="Followed Hyperlink 24" xfId="41794" hidden="1" xr:uid="{00000000-0005-0000-0000-000094030000}"/>
    <cellStyle name="Followed Hyperlink 24" xfId="40150" hidden="1" xr:uid="{00000000-0005-0000-0000-000090030000}"/>
    <cellStyle name="Followed Hyperlink 24" xfId="38656" hidden="1" xr:uid="{00000000-0005-0000-0000-00008C030000}"/>
    <cellStyle name="Followed Hyperlink 24" xfId="33766" hidden="1" xr:uid="{00000000-0005-0000-0000-000088030000}"/>
    <cellStyle name="Followed Hyperlink 24" xfId="35530" hidden="1" xr:uid="{00000000-0005-0000-0000-000084030000}"/>
    <cellStyle name="Followed Hyperlink 24" xfId="30543" hidden="1" xr:uid="{00000000-0005-0000-0000-000098030000}"/>
    <cellStyle name="Followed Hyperlink 24" xfId="28498" hidden="1" xr:uid="{00000000-0005-0000-0000-000094030000}"/>
    <cellStyle name="Followed Hyperlink 24" xfId="26598" hidden="1" xr:uid="{00000000-0005-0000-0000-000090030000}"/>
    <cellStyle name="Followed Hyperlink 24" xfId="24503" hidden="1" xr:uid="{00000000-0005-0000-0000-00008C030000}"/>
    <cellStyle name="Followed Hyperlink 24" xfId="12600" hidden="1" xr:uid="{00000000-0005-0000-0000-000097030000}"/>
    <cellStyle name="Followed Hyperlink 24" xfId="12706" hidden="1" xr:uid="{00000000-0005-0000-0000-000099030000}"/>
    <cellStyle name="Followed Hyperlink 24" xfId="40109" hidden="1" xr:uid="{00000000-0005-0000-0000-000094030000}"/>
    <cellStyle name="Followed Hyperlink 24" xfId="41175" hidden="1" xr:uid="{00000000-0005-0000-0000-000095030000}"/>
    <cellStyle name="Followed Hyperlink 24" xfId="41259" hidden="1" xr:uid="{00000000-0005-0000-0000-000096030000}"/>
    <cellStyle name="Followed Hyperlink 24" xfId="41275" hidden="1" xr:uid="{00000000-0005-0000-0000-000097030000}"/>
    <cellStyle name="Followed Hyperlink 24" xfId="40202" hidden="1" xr:uid="{00000000-0005-0000-0000-000098030000}"/>
    <cellStyle name="Followed Hyperlink 24" xfId="41381" hidden="1" xr:uid="{00000000-0005-0000-0000-000099030000}"/>
    <cellStyle name="Followed Hyperlink 24" xfId="41465" hidden="1" xr:uid="{00000000-0005-0000-0000-00009A030000}"/>
    <cellStyle name="Followed Hyperlink 24" xfId="41867" hidden="1" xr:uid="{00000000-0005-0000-0000-000080030000}"/>
    <cellStyle name="Followed Hyperlink 24" xfId="41967" hidden="1" xr:uid="{00000000-0005-0000-0000-000081030000}"/>
    <cellStyle name="Followed Hyperlink 24" xfId="42067" hidden="1" xr:uid="{00000000-0005-0000-0000-000083030000}"/>
    <cellStyle name="Followed Hyperlink 24" xfId="42190" hidden="1" xr:uid="{00000000-0005-0000-0000-000084030000}"/>
    <cellStyle name="Followed Hyperlink 24" xfId="42280" hidden="1" xr:uid="{00000000-0005-0000-0000-000085030000}"/>
    <cellStyle name="Followed Hyperlink 24" xfId="42364" hidden="1" xr:uid="{00000000-0005-0000-0000-000086030000}"/>
    <cellStyle name="Followed Hyperlink 24" xfId="41705" hidden="1" xr:uid="{00000000-0005-0000-0000-000088030000}"/>
    <cellStyle name="Followed Hyperlink 24" xfId="42501" hidden="1" xr:uid="{00000000-0005-0000-0000-000089030000}"/>
    <cellStyle name="Followed Hyperlink 24" xfId="42585" hidden="1" xr:uid="{00000000-0005-0000-0000-00008A030000}"/>
    <cellStyle name="Followed Hyperlink 24" xfId="42601" hidden="1" xr:uid="{00000000-0005-0000-0000-00008B030000}"/>
    <cellStyle name="Followed Hyperlink 24" xfId="42140" hidden="1" xr:uid="{00000000-0005-0000-0000-00008C030000}"/>
    <cellStyle name="Followed Hyperlink 24" xfId="42717" hidden="1" xr:uid="{00000000-0005-0000-0000-00008D030000}"/>
    <cellStyle name="Followed Hyperlink 24" xfId="42801" hidden="1" xr:uid="{00000000-0005-0000-0000-00008E030000}"/>
    <cellStyle name="Followed Hyperlink 24" xfId="42817" hidden="1" xr:uid="{00000000-0005-0000-0000-00008F030000}"/>
    <cellStyle name="Followed Hyperlink 24" xfId="42929" hidden="1" xr:uid="{00000000-0005-0000-0000-000091030000}"/>
    <cellStyle name="Followed Hyperlink 24" xfId="40399" hidden="1" xr:uid="{00000000-0005-0000-0000-000086030000}"/>
    <cellStyle name="Followed Hyperlink 24" xfId="40415" hidden="1" xr:uid="{00000000-0005-0000-0000-000087030000}"/>
    <cellStyle name="Followed Hyperlink 24" xfId="37018" hidden="1" xr:uid="{00000000-0005-0000-0000-000088030000}"/>
    <cellStyle name="Followed Hyperlink 24" xfId="40536" hidden="1" xr:uid="{00000000-0005-0000-0000-000089030000}"/>
    <cellStyle name="Followed Hyperlink 24" xfId="40636" hidden="1" xr:uid="{00000000-0005-0000-0000-00008B030000}"/>
    <cellStyle name="Followed Hyperlink 24" xfId="40175" hidden="1" xr:uid="{00000000-0005-0000-0000-00008C030000}"/>
    <cellStyle name="Followed Hyperlink 24" xfId="40752" hidden="1" xr:uid="{00000000-0005-0000-0000-00008D030000}"/>
    <cellStyle name="Followed Hyperlink 24" xfId="40836" hidden="1" xr:uid="{00000000-0005-0000-0000-00008E030000}"/>
    <cellStyle name="Followed Hyperlink 24" xfId="40852" hidden="1" xr:uid="{00000000-0005-0000-0000-00008F030000}"/>
    <cellStyle name="Followed Hyperlink 24" xfId="40964" hidden="1" xr:uid="{00000000-0005-0000-0000-000091030000}"/>
    <cellStyle name="Followed Hyperlink 24" xfId="41048" hidden="1" xr:uid="{00000000-0005-0000-0000-000092030000}"/>
    <cellStyle name="Followed Hyperlink 24" xfId="41064" hidden="1" xr:uid="{00000000-0005-0000-0000-000093030000}"/>
    <cellStyle name="Followed Hyperlink 24" xfId="40102" hidden="1" xr:uid="{00000000-0005-0000-0000-000080030000}"/>
    <cellStyle name="Followed Hyperlink 24" xfId="40063" hidden="1" xr:uid="{00000000-0005-0000-0000-000081030000}"/>
    <cellStyle name="Followed Hyperlink 24" xfId="28584" hidden="1" xr:uid="{00000000-0005-0000-0000-000082030000}"/>
    <cellStyle name="Followed Hyperlink 24" xfId="38598" hidden="1" xr:uid="{00000000-0005-0000-0000-000083030000}"/>
    <cellStyle name="Followed Hyperlink 24" xfId="40315" hidden="1" xr:uid="{00000000-0005-0000-0000-000085030000}"/>
    <cellStyle name="Followed Hyperlink 24" xfId="39862" hidden="1" xr:uid="{00000000-0005-0000-0000-000099030000}"/>
    <cellStyle name="Followed Hyperlink 24" xfId="39946" hidden="1" xr:uid="{00000000-0005-0000-0000-00009A030000}"/>
    <cellStyle name="Followed Hyperlink 24" xfId="39962" hidden="1" xr:uid="{00000000-0005-0000-0000-00009B030000}"/>
    <cellStyle name="Followed Hyperlink 24" xfId="38683" hidden="1" xr:uid="{00000000-0005-0000-0000-000098030000}"/>
    <cellStyle name="Followed Hyperlink 24" xfId="39756" hidden="1" xr:uid="{00000000-0005-0000-0000-000097030000}"/>
    <cellStyle name="Followed Hyperlink 24" xfId="42380" hidden="1" xr:uid="{00000000-0005-0000-0000-000087030000}"/>
    <cellStyle name="Followed Hyperlink 24" xfId="45171" hidden="1" xr:uid="{00000000-0005-0000-0000-000096030000}"/>
    <cellStyle name="Followed Hyperlink 24" xfId="33889" hidden="1" xr:uid="{00000000-0005-0000-0000-000084030000}"/>
    <cellStyle name="Followed Hyperlink 24" xfId="31806" hidden="1" xr:uid="{00000000-0005-0000-0000-00009A030000}"/>
    <cellStyle name="Followed Hyperlink 24" xfId="2847" hidden="1" xr:uid="{00000000-0005-0000-0000-000082030000}"/>
    <cellStyle name="Followed Hyperlink 24" xfId="30566" hidden="1" xr:uid="{00000000-0005-0000-0000-000084030000}"/>
    <cellStyle name="Followed Hyperlink 24" xfId="9852" hidden="1" xr:uid="{00000000-0005-0000-0000-000098030000}"/>
    <cellStyle name="Followed Hyperlink 24" xfId="24391" hidden="1" xr:uid="{00000000-0005-0000-0000-000081030000}"/>
    <cellStyle name="Followed Hyperlink 24" xfId="26550" hidden="1" xr:uid="{00000000-0005-0000-0000-000083030000}"/>
    <cellStyle name="Followed Hyperlink 24" xfId="29506" hidden="1" xr:uid="{00000000-0005-0000-0000-00008E030000}"/>
    <cellStyle name="Followed Hyperlink 24" xfId="6467" hidden="1" xr:uid="{00000000-0005-0000-0000-00008C030000}"/>
    <cellStyle name="Followed Hyperlink 24" xfId="7128" hidden="1" xr:uid="{00000000-0005-0000-0000-00008E030000}"/>
    <cellStyle name="Followed Hyperlink 24" xfId="7144" hidden="1" xr:uid="{00000000-0005-0000-0000-00008F030000}"/>
    <cellStyle name="Followed Hyperlink 24" xfId="6442" hidden="1" xr:uid="{00000000-0005-0000-0000-000090030000}"/>
    <cellStyle name="Followed Hyperlink 24" xfId="7256" hidden="1" xr:uid="{00000000-0005-0000-0000-000091030000}"/>
    <cellStyle name="Followed Hyperlink 24" xfId="7340" hidden="1" xr:uid="{00000000-0005-0000-0000-000092030000}"/>
    <cellStyle name="Followed Hyperlink 24" xfId="7356" hidden="1" xr:uid="{00000000-0005-0000-0000-000093030000}"/>
    <cellStyle name="Followed Hyperlink 24" xfId="6275" hidden="1" xr:uid="{00000000-0005-0000-0000-000094030000}"/>
    <cellStyle name="Followed Hyperlink 24" xfId="7467" hidden="1" xr:uid="{00000000-0005-0000-0000-000095030000}"/>
    <cellStyle name="Followed Hyperlink 24" xfId="7567" hidden="1" xr:uid="{00000000-0005-0000-0000-000097030000}"/>
    <cellStyle name="Followed Hyperlink 24" xfId="6494" hidden="1" xr:uid="{00000000-0005-0000-0000-000098030000}"/>
    <cellStyle name="Followed Hyperlink 24" xfId="7673" hidden="1" xr:uid="{00000000-0005-0000-0000-000099030000}"/>
    <cellStyle name="Followed Hyperlink 24" xfId="7757" hidden="1" xr:uid="{00000000-0005-0000-0000-00009A030000}"/>
    <cellStyle name="Followed Hyperlink 24" xfId="7773" hidden="1" xr:uid="{00000000-0005-0000-0000-00009B030000}"/>
    <cellStyle name="Followed Hyperlink 24" xfId="7922" hidden="1" xr:uid="{00000000-0005-0000-0000-000080030000}"/>
    <cellStyle name="Followed Hyperlink 24" xfId="75" hidden="1" xr:uid="{00000000-0005-0000-0000-000082030000}"/>
    <cellStyle name="Followed Hyperlink 24" xfId="6408" hidden="1" xr:uid="{00000000-0005-0000-0000-000083030000}"/>
    <cellStyle name="Followed Hyperlink 24" xfId="8197" hidden="1" xr:uid="{00000000-0005-0000-0000-000084030000}"/>
    <cellStyle name="Followed Hyperlink 24" xfId="8287" hidden="1" xr:uid="{00000000-0005-0000-0000-000085030000}"/>
    <cellStyle name="Followed Hyperlink 24" xfId="8371" hidden="1" xr:uid="{00000000-0005-0000-0000-000086030000}"/>
    <cellStyle name="Followed Hyperlink 24" xfId="8387" hidden="1" xr:uid="{00000000-0005-0000-0000-000087030000}"/>
    <cellStyle name="Followed Hyperlink 24" xfId="4711" hidden="1" xr:uid="{00000000-0005-0000-0000-000088030000}"/>
    <cellStyle name="Followed Hyperlink 24" xfId="8608" hidden="1" xr:uid="{00000000-0005-0000-0000-00008B030000}"/>
    <cellStyle name="Followed Hyperlink 24" xfId="8147" hidden="1" xr:uid="{00000000-0005-0000-0000-00008C030000}"/>
    <cellStyle name="Followed Hyperlink 24" xfId="8724" hidden="1" xr:uid="{00000000-0005-0000-0000-00008D030000}"/>
    <cellStyle name="Followed Hyperlink 24" xfId="8808" hidden="1" xr:uid="{00000000-0005-0000-0000-00008E030000}"/>
    <cellStyle name="Followed Hyperlink 24" xfId="8824" hidden="1" xr:uid="{00000000-0005-0000-0000-00008F030000}"/>
    <cellStyle name="Followed Hyperlink 24" xfId="8122" hidden="1" xr:uid="{00000000-0005-0000-0000-000090030000}"/>
    <cellStyle name="Followed Hyperlink 24" xfId="8936" hidden="1" xr:uid="{00000000-0005-0000-0000-000091030000}"/>
    <cellStyle name="Followed Hyperlink 24" xfId="9020" hidden="1" xr:uid="{00000000-0005-0000-0000-000092030000}"/>
    <cellStyle name="Followed Hyperlink 24" xfId="9036" hidden="1" xr:uid="{00000000-0005-0000-0000-000093030000}"/>
    <cellStyle name="Followed Hyperlink 24" xfId="7955" hidden="1" xr:uid="{00000000-0005-0000-0000-000094030000}"/>
    <cellStyle name="Followed Hyperlink 24" xfId="9147" hidden="1" xr:uid="{00000000-0005-0000-0000-000095030000}"/>
    <cellStyle name="Followed Hyperlink 24" xfId="9231" hidden="1" xr:uid="{00000000-0005-0000-0000-000096030000}"/>
    <cellStyle name="Followed Hyperlink 24" xfId="9247" hidden="1" xr:uid="{00000000-0005-0000-0000-000097030000}"/>
    <cellStyle name="Followed Hyperlink 24" xfId="8174" hidden="1" xr:uid="{00000000-0005-0000-0000-000098030000}"/>
    <cellStyle name="Followed Hyperlink 24" xfId="9353" hidden="1" xr:uid="{00000000-0005-0000-0000-000099030000}"/>
    <cellStyle name="Followed Hyperlink 24" xfId="9437" hidden="1" xr:uid="{00000000-0005-0000-0000-00009A030000}"/>
    <cellStyle name="Followed Hyperlink 24" xfId="9602" hidden="1" xr:uid="{00000000-0005-0000-0000-000080030000}"/>
    <cellStyle name="Followed Hyperlink 24" xfId="9554" hidden="1" xr:uid="{00000000-0005-0000-0000-000081030000}"/>
    <cellStyle name="Followed Hyperlink 24" xfId="2457" hidden="1" xr:uid="{00000000-0005-0000-0000-000082030000}"/>
    <cellStyle name="Followed Hyperlink 24" xfId="8088" hidden="1" xr:uid="{00000000-0005-0000-0000-000083030000}"/>
    <cellStyle name="Followed Hyperlink 24" xfId="18167" hidden="1" xr:uid="{00000000-0005-0000-0000-00008C030000}"/>
    <cellStyle name="Followed Hyperlink 24" xfId="18744" hidden="1" xr:uid="{00000000-0005-0000-0000-00008D030000}"/>
    <cellStyle name="Followed Hyperlink 24" xfId="18828" hidden="1" xr:uid="{00000000-0005-0000-0000-00008E030000}"/>
    <cellStyle name="Followed Hyperlink 24" xfId="18844" hidden="1" xr:uid="{00000000-0005-0000-0000-00008F030000}"/>
    <cellStyle name="Followed Hyperlink 24" xfId="18956" hidden="1" xr:uid="{00000000-0005-0000-0000-000091030000}"/>
    <cellStyle name="Followed Hyperlink 24" xfId="7044" hidden="1" xr:uid="{00000000-0005-0000-0000-00008D030000}"/>
    <cellStyle name="Followed Hyperlink 24" xfId="33635" hidden="1" xr:uid="{00000000-0005-0000-0000-000080030000}"/>
    <cellStyle name="Followed Hyperlink 24" xfId="32424" hidden="1" xr:uid="{00000000-0005-0000-0000-000087030000}"/>
    <cellStyle name="Followed Hyperlink 24" xfId="10065" hidden="1" xr:uid="{00000000-0005-0000-0000-000087030000}"/>
    <cellStyle name="Followed Hyperlink 24" xfId="6391" hidden="1" xr:uid="{00000000-0005-0000-0000-000088030000}"/>
    <cellStyle name="Followed Hyperlink 24" xfId="10186" hidden="1" xr:uid="{00000000-0005-0000-0000-000089030000}"/>
    <cellStyle name="Followed Hyperlink 24" xfId="10270" hidden="1" xr:uid="{00000000-0005-0000-0000-00008A030000}"/>
    <cellStyle name="Followed Hyperlink 24" xfId="10286" hidden="1" xr:uid="{00000000-0005-0000-0000-00008B030000}"/>
    <cellStyle name="Followed Hyperlink 24" xfId="9825" hidden="1" xr:uid="{00000000-0005-0000-0000-00008C030000}"/>
    <cellStyle name="Followed Hyperlink 24" xfId="10402" hidden="1" xr:uid="{00000000-0005-0000-0000-00008D030000}"/>
    <cellStyle name="Followed Hyperlink 24" xfId="10502" hidden="1" xr:uid="{00000000-0005-0000-0000-00008F030000}"/>
    <cellStyle name="Followed Hyperlink 24" xfId="9800" hidden="1" xr:uid="{00000000-0005-0000-0000-000090030000}"/>
    <cellStyle name="Followed Hyperlink 24" xfId="10614" hidden="1" xr:uid="{00000000-0005-0000-0000-000091030000}"/>
    <cellStyle name="Followed Hyperlink 24" xfId="10698" hidden="1" xr:uid="{00000000-0005-0000-0000-000092030000}"/>
    <cellStyle name="Followed Hyperlink 24" xfId="10714" hidden="1" xr:uid="{00000000-0005-0000-0000-000093030000}"/>
    <cellStyle name="Followed Hyperlink 24" xfId="9635" hidden="1" xr:uid="{00000000-0005-0000-0000-000094030000}"/>
    <cellStyle name="Followed Hyperlink 24" xfId="10825" hidden="1" xr:uid="{00000000-0005-0000-0000-000095030000}"/>
    <cellStyle name="Followed Hyperlink 24" xfId="10909" hidden="1" xr:uid="{00000000-0005-0000-0000-000096030000}"/>
    <cellStyle name="Followed Hyperlink 24" xfId="10925" hidden="1" xr:uid="{00000000-0005-0000-0000-000097030000}"/>
    <cellStyle name="Followed Hyperlink 24" xfId="11031" hidden="1" xr:uid="{00000000-0005-0000-0000-000099030000}"/>
    <cellStyle name="Followed Hyperlink 24" xfId="11131" hidden="1" xr:uid="{00000000-0005-0000-0000-00009B030000}"/>
    <cellStyle name="Followed Hyperlink 24" xfId="11280" hidden="1" xr:uid="{00000000-0005-0000-0000-000080030000}"/>
    <cellStyle name="Followed Hyperlink 24" xfId="11232" hidden="1" xr:uid="{00000000-0005-0000-0000-000081030000}"/>
    <cellStyle name="Followed Hyperlink 24" xfId="2511" hidden="1" xr:uid="{00000000-0005-0000-0000-000082030000}"/>
    <cellStyle name="Followed Hyperlink 24" xfId="9766" hidden="1" xr:uid="{00000000-0005-0000-0000-000083030000}"/>
    <cellStyle name="Followed Hyperlink 24" xfId="11550" hidden="1" xr:uid="{00000000-0005-0000-0000-000084030000}"/>
    <cellStyle name="Followed Hyperlink 24" xfId="11640" hidden="1" xr:uid="{00000000-0005-0000-0000-000085030000}"/>
    <cellStyle name="Followed Hyperlink 24" xfId="11724" hidden="1" xr:uid="{00000000-0005-0000-0000-000086030000}"/>
    <cellStyle name="Followed Hyperlink 24" xfId="11740" hidden="1" xr:uid="{00000000-0005-0000-0000-000087030000}"/>
    <cellStyle name="Followed Hyperlink 24" xfId="8071" hidden="1" xr:uid="{00000000-0005-0000-0000-000088030000}"/>
    <cellStyle name="Followed Hyperlink 24" xfId="11945" hidden="1" xr:uid="{00000000-0005-0000-0000-00008A030000}"/>
    <cellStyle name="Followed Hyperlink 24" xfId="11961" hidden="1" xr:uid="{00000000-0005-0000-0000-00008B030000}"/>
    <cellStyle name="Followed Hyperlink 24" xfId="11500" hidden="1" xr:uid="{00000000-0005-0000-0000-00008C030000}"/>
    <cellStyle name="Followed Hyperlink 24" xfId="12077" hidden="1" xr:uid="{00000000-0005-0000-0000-00008D030000}"/>
    <cellStyle name="Followed Hyperlink 24" xfId="12161" hidden="1" xr:uid="{00000000-0005-0000-0000-00008E030000}"/>
    <cellStyle name="Followed Hyperlink 24" xfId="12177" hidden="1" xr:uid="{00000000-0005-0000-0000-00008F030000}"/>
    <cellStyle name="Followed Hyperlink 24" xfId="11475" hidden="1" xr:uid="{00000000-0005-0000-0000-000090030000}"/>
    <cellStyle name="Followed Hyperlink 24" xfId="12289" hidden="1" xr:uid="{00000000-0005-0000-0000-000091030000}"/>
    <cellStyle name="Followed Hyperlink 24" xfId="12389" hidden="1" xr:uid="{00000000-0005-0000-0000-000093030000}"/>
    <cellStyle name="Followed Hyperlink 24" xfId="11313" hidden="1" xr:uid="{00000000-0005-0000-0000-000094030000}"/>
    <cellStyle name="Followed Hyperlink 24" xfId="12500" hidden="1" xr:uid="{00000000-0005-0000-0000-000095030000}"/>
    <cellStyle name="Followed Hyperlink 24" xfId="12584" hidden="1" xr:uid="{00000000-0005-0000-0000-000096030000}"/>
    <cellStyle name="Followed Hyperlink 24" xfId="3997" hidden="1" xr:uid="{00000000-0005-0000-0000-000093030000}"/>
    <cellStyle name="Followed Hyperlink 24" xfId="2759" hidden="1" xr:uid="{00000000-0005-0000-0000-000094030000}"/>
    <cellStyle name="Followed Hyperlink 24" xfId="4108" hidden="1" xr:uid="{00000000-0005-0000-0000-000095030000}"/>
    <cellStyle name="Followed Hyperlink 24" xfId="4192" hidden="1" xr:uid="{00000000-0005-0000-0000-000096030000}"/>
    <cellStyle name="Followed Hyperlink 24" xfId="4208" hidden="1" xr:uid="{00000000-0005-0000-0000-000097030000}"/>
    <cellStyle name="Followed Hyperlink 24" xfId="3135" hidden="1" xr:uid="{00000000-0005-0000-0000-000098030000}"/>
    <cellStyle name="Followed Hyperlink 24" xfId="9965" hidden="1" xr:uid="{00000000-0005-0000-0000-000085030000}"/>
    <cellStyle name="Followed Hyperlink 24" xfId="35289" hidden="1" xr:uid="{00000000-0005-0000-0000-000080030000}"/>
    <cellStyle name="Followed Hyperlink 24" xfId="12790" hidden="1" xr:uid="{00000000-0005-0000-0000-00009A030000}"/>
    <cellStyle name="Followed Hyperlink 24" xfId="12806" hidden="1" xr:uid="{00000000-0005-0000-0000-00009B030000}"/>
    <cellStyle name="Followed Hyperlink 24" xfId="12954" hidden="1" xr:uid="{00000000-0005-0000-0000-000080030000}"/>
    <cellStyle name="Followed Hyperlink 24" xfId="12907" hidden="1" xr:uid="{00000000-0005-0000-0000-000081030000}"/>
    <cellStyle name="Followed Hyperlink 24" xfId="2715" hidden="1" xr:uid="{00000000-0005-0000-0000-000082030000}"/>
    <cellStyle name="Followed Hyperlink 24" xfId="11442" hidden="1" xr:uid="{00000000-0005-0000-0000-000083030000}"/>
    <cellStyle name="Followed Hyperlink 24" xfId="13224" hidden="1" xr:uid="{00000000-0005-0000-0000-000084030000}"/>
    <cellStyle name="Followed Hyperlink 24" xfId="13314" hidden="1" xr:uid="{00000000-0005-0000-0000-000085030000}"/>
    <cellStyle name="Followed Hyperlink 24" xfId="13398" hidden="1" xr:uid="{00000000-0005-0000-0000-000086030000}"/>
    <cellStyle name="Followed Hyperlink 24" xfId="13414" hidden="1" xr:uid="{00000000-0005-0000-0000-000087030000}"/>
    <cellStyle name="Followed Hyperlink 24" xfId="9749" hidden="1" xr:uid="{00000000-0005-0000-0000-000088030000}"/>
    <cellStyle name="Followed Hyperlink 24" xfId="13619" hidden="1" xr:uid="{00000000-0005-0000-0000-00008A030000}"/>
    <cellStyle name="Followed Hyperlink 24" xfId="13174" hidden="1" xr:uid="{00000000-0005-0000-0000-00008C030000}"/>
    <cellStyle name="Followed Hyperlink 24" xfId="13751" hidden="1" xr:uid="{00000000-0005-0000-0000-00008D030000}"/>
    <cellStyle name="Followed Hyperlink 24" xfId="13835" hidden="1" xr:uid="{00000000-0005-0000-0000-00008E030000}"/>
    <cellStyle name="Followed Hyperlink 24" xfId="13851" hidden="1" xr:uid="{00000000-0005-0000-0000-00008F030000}"/>
    <cellStyle name="Followed Hyperlink 24" xfId="13963" hidden="1" xr:uid="{00000000-0005-0000-0000-000091030000}"/>
    <cellStyle name="Followed Hyperlink 24" xfId="14047" hidden="1" xr:uid="{00000000-0005-0000-0000-000092030000}"/>
    <cellStyle name="Followed Hyperlink 24" xfId="14063" hidden="1" xr:uid="{00000000-0005-0000-0000-000093030000}"/>
    <cellStyle name="Followed Hyperlink 24" xfId="12986" hidden="1" xr:uid="{00000000-0005-0000-0000-000094030000}"/>
    <cellStyle name="Followed Hyperlink 24" xfId="14174" hidden="1" xr:uid="{00000000-0005-0000-0000-000095030000}"/>
    <cellStyle name="Followed Hyperlink 24" xfId="14258" hidden="1" xr:uid="{00000000-0005-0000-0000-000096030000}"/>
    <cellStyle name="Followed Hyperlink 24" xfId="14274" hidden="1" xr:uid="{00000000-0005-0000-0000-000097030000}"/>
    <cellStyle name="Followed Hyperlink 24" xfId="13201" hidden="1" xr:uid="{00000000-0005-0000-0000-000098030000}"/>
    <cellStyle name="Followed Hyperlink 24" xfId="14380" hidden="1" xr:uid="{00000000-0005-0000-0000-000099030000}"/>
    <cellStyle name="Followed Hyperlink 24" xfId="14464" hidden="1" xr:uid="{00000000-0005-0000-0000-00009A030000}"/>
    <cellStyle name="Followed Hyperlink 24" xfId="14480" hidden="1" xr:uid="{00000000-0005-0000-0000-00009B030000}"/>
    <cellStyle name="Followed Hyperlink 24" xfId="14628" hidden="1" xr:uid="{00000000-0005-0000-0000-000080030000}"/>
    <cellStyle name="Followed Hyperlink 24" xfId="14581" hidden="1" xr:uid="{00000000-0005-0000-0000-000081030000}"/>
    <cellStyle name="Followed Hyperlink 24" xfId="13115" hidden="1" xr:uid="{00000000-0005-0000-0000-000083030000}"/>
    <cellStyle name="Followed Hyperlink 24" xfId="14892" hidden="1" xr:uid="{00000000-0005-0000-0000-000084030000}"/>
    <cellStyle name="Followed Hyperlink 24" xfId="14982" hidden="1" xr:uid="{00000000-0005-0000-0000-000085030000}"/>
    <cellStyle name="Followed Hyperlink 24" xfId="15066" hidden="1" xr:uid="{00000000-0005-0000-0000-000086030000}"/>
    <cellStyle name="Followed Hyperlink 24" xfId="15082" hidden="1" xr:uid="{00000000-0005-0000-0000-000087030000}"/>
    <cellStyle name="Followed Hyperlink 24" xfId="11425" hidden="1" xr:uid="{00000000-0005-0000-0000-000088030000}"/>
    <cellStyle name="Followed Hyperlink 24" xfId="15203" hidden="1" xr:uid="{00000000-0005-0000-0000-000089030000}"/>
    <cellStyle name="Followed Hyperlink 24" xfId="15287" hidden="1" xr:uid="{00000000-0005-0000-0000-00008A030000}"/>
    <cellStyle name="Followed Hyperlink 24" xfId="15303" hidden="1" xr:uid="{00000000-0005-0000-0000-00008B030000}"/>
    <cellStyle name="Followed Hyperlink 24" xfId="14842" hidden="1" xr:uid="{00000000-0005-0000-0000-00008C030000}"/>
    <cellStyle name="Followed Hyperlink 24" xfId="15419" hidden="1" xr:uid="{00000000-0005-0000-0000-00008D030000}"/>
    <cellStyle name="Followed Hyperlink 24" xfId="15503" hidden="1" xr:uid="{00000000-0005-0000-0000-00008E030000}"/>
    <cellStyle name="Followed Hyperlink 24" xfId="15519" hidden="1" xr:uid="{00000000-0005-0000-0000-00008F030000}"/>
    <cellStyle name="Followed Hyperlink 24" xfId="11527" hidden="1" xr:uid="{00000000-0005-0000-0000-000098030000}"/>
    <cellStyle name="Followed Hyperlink 24" xfId="42051" hidden="1" xr:uid="{00000000-0005-0000-0000-000082030000}"/>
    <cellStyle name="Followed Hyperlink 24" xfId="36955" hidden="1" xr:uid="{00000000-0005-0000-0000-000094030000}"/>
    <cellStyle name="Followed Hyperlink 24" xfId="30977" hidden="1" xr:uid="{00000000-0005-0000-0000-00008B030000}"/>
    <cellStyle name="Followed Hyperlink 24" xfId="26450" hidden="1" xr:uid="{00000000-0005-0000-0000-000081030000}"/>
    <cellStyle name="Followed Hyperlink 24" xfId="26534" hidden="1" xr:uid="{00000000-0005-0000-0000-000082030000}"/>
    <cellStyle name="Followed Hyperlink 24" xfId="26763" hidden="1" xr:uid="{00000000-0005-0000-0000-000085030000}"/>
    <cellStyle name="Followed Hyperlink 24" xfId="26847" hidden="1" xr:uid="{00000000-0005-0000-0000-000086030000}"/>
    <cellStyle name="Followed Hyperlink 24" xfId="26863" hidden="1" xr:uid="{00000000-0005-0000-0000-000087030000}"/>
    <cellStyle name="Followed Hyperlink 24" xfId="26176" hidden="1" xr:uid="{00000000-0005-0000-0000-000088030000}"/>
    <cellStyle name="Followed Hyperlink 24" xfId="26984" hidden="1" xr:uid="{00000000-0005-0000-0000-000089030000}"/>
    <cellStyle name="Followed Hyperlink 24" xfId="27068" hidden="1" xr:uid="{00000000-0005-0000-0000-00008A030000}"/>
    <cellStyle name="Followed Hyperlink 24" xfId="27084" hidden="1" xr:uid="{00000000-0005-0000-0000-00008B030000}"/>
    <cellStyle name="Followed Hyperlink 24" xfId="26623" hidden="1" xr:uid="{00000000-0005-0000-0000-00008C030000}"/>
    <cellStyle name="Followed Hyperlink 24" xfId="27200" hidden="1" xr:uid="{00000000-0005-0000-0000-00008D030000}"/>
    <cellStyle name="Followed Hyperlink 24" xfId="27284" hidden="1" xr:uid="{00000000-0005-0000-0000-00008E030000}"/>
    <cellStyle name="Followed Hyperlink 24" xfId="27300" hidden="1" xr:uid="{00000000-0005-0000-0000-00008F030000}"/>
    <cellStyle name="Followed Hyperlink 24" xfId="27412" hidden="1" xr:uid="{00000000-0005-0000-0000-000091030000}"/>
    <cellStyle name="Followed Hyperlink 24" xfId="21346" hidden="1" xr:uid="{00000000-0005-0000-0000-000088030000}"/>
    <cellStyle name="Followed Hyperlink 24" xfId="24864" hidden="1" xr:uid="{00000000-0005-0000-0000-000089030000}"/>
    <cellStyle name="Followed Hyperlink 24" xfId="24948" hidden="1" xr:uid="{00000000-0005-0000-0000-00008A030000}"/>
    <cellStyle name="Followed Hyperlink 24" xfId="24964" hidden="1" xr:uid="{00000000-0005-0000-0000-00008B030000}"/>
    <cellStyle name="Followed Hyperlink 24" xfId="25080" hidden="1" xr:uid="{00000000-0005-0000-0000-00008D030000}"/>
    <cellStyle name="Followed Hyperlink 24" xfId="25164" hidden="1" xr:uid="{00000000-0005-0000-0000-00008E030000}"/>
    <cellStyle name="Followed Hyperlink 24" xfId="25180" hidden="1" xr:uid="{00000000-0005-0000-0000-00008F030000}"/>
    <cellStyle name="Followed Hyperlink 24" xfId="24478" hidden="1" xr:uid="{00000000-0005-0000-0000-000090030000}"/>
    <cellStyle name="Followed Hyperlink 24" xfId="25292" hidden="1" xr:uid="{00000000-0005-0000-0000-000091030000}"/>
    <cellStyle name="Followed Hyperlink 24" xfId="25376" hidden="1" xr:uid="{00000000-0005-0000-0000-000092030000}"/>
    <cellStyle name="Followed Hyperlink 24" xfId="25392" hidden="1" xr:uid="{00000000-0005-0000-0000-000093030000}"/>
    <cellStyle name="Followed Hyperlink 24" xfId="24437" hidden="1" xr:uid="{00000000-0005-0000-0000-000094030000}"/>
    <cellStyle name="Followed Hyperlink 24" xfId="13030" hidden="1" xr:uid="{00000000-0005-0000-0000-000082030000}"/>
    <cellStyle name="Followed Hyperlink 24" xfId="24553" hidden="1" xr:uid="{00000000-0005-0000-0000-000084030000}"/>
    <cellStyle name="Followed Hyperlink 24" xfId="24643" hidden="1" xr:uid="{00000000-0005-0000-0000-000085030000}"/>
    <cellStyle name="Followed Hyperlink 24" xfId="24727" hidden="1" xr:uid="{00000000-0005-0000-0000-000086030000}"/>
    <cellStyle name="Followed Hyperlink 24" xfId="24743" hidden="1" xr:uid="{00000000-0005-0000-0000-000087030000}"/>
    <cellStyle name="Followed Hyperlink 24" xfId="24290" hidden="1" xr:uid="{00000000-0005-0000-0000-00009B030000}"/>
    <cellStyle name="Followed Hyperlink 24" xfId="24274" hidden="1" xr:uid="{00000000-0005-0000-0000-00009A030000}"/>
    <cellStyle name="Followed Hyperlink 24" xfId="24190" hidden="1" xr:uid="{00000000-0005-0000-0000-000099030000}"/>
    <cellStyle name="Followed Hyperlink 24" xfId="24430" hidden="1" xr:uid="{00000000-0005-0000-0000-000080030000}"/>
    <cellStyle name="Followed Hyperlink 24" xfId="26673" hidden="1" xr:uid="{00000000-0005-0000-0000-000084030000}"/>
    <cellStyle name="Followed Hyperlink 24" xfId="29634" hidden="1" xr:uid="{00000000-0005-0000-0000-000091030000}"/>
    <cellStyle name="Followed Hyperlink 24" xfId="36480" hidden="1" xr:uid="{00000000-0005-0000-0000-000095030000}"/>
    <cellStyle name="Followed Hyperlink 24" xfId="33814" hidden="1" xr:uid="{00000000-0005-0000-0000-000090030000}"/>
    <cellStyle name="Followed Hyperlink 24" xfId="32645" hidden="1" xr:uid="{00000000-0005-0000-0000-00008B030000}"/>
    <cellStyle name="Followed Hyperlink 24" xfId="14817" hidden="1" xr:uid="{00000000-0005-0000-0000-000090030000}"/>
    <cellStyle name="Followed Hyperlink 24" xfId="13635" hidden="1" xr:uid="{00000000-0005-0000-0000-00008B030000}"/>
    <cellStyle name="Followed Hyperlink 24" xfId="45087" hidden="1" xr:uid="{00000000-0005-0000-0000-000095030000}"/>
    <cellStyle name="Followed Hyperlink 24" xfId="42115" hidden="1" xr:uid="{00000000-0005-0000-0000-000090030000}"/>
    <cellStyle name="Followed Hyperlink 24" xfId="40620" hidden="1" xr:uid="{00000000-0005-0000-0000-00008A030000}"/>
    <cellStyle name="Followed Hyperlink 24" xfId="9875" hidden="1" xr:uid="{00000000-0005-0000-0000-000084030000}"/>
    <cellStyle name="Followed Hyperlink 24" xfId="10049" hidden="1" xr:uid="{00000000-0005-0000-0000-000086030000}"/>
    <cellStyle name="Followed Hyperlink 24" xfId="29929" hidden="1" xr:uid="{00000000-0005-0000-0000-000096030000}"/>
    <cellStyle name="Followed Hyperlink 24" xfId="29945" hidden="1" xr:uid="{00000000-0005-0000-0000-000097030000}"/>
    <cellStyle name="Followed Hyperlink 24" xfId="28872" hidden="1" xr:uid="{00000000-0005-0000-0000-000098030000}"/>
    <cellStyle name="Followed Hyperlink 24" xfId="30051" hidden="1" xr:uid="{00000000-0005-0000-0000-000099030000}"/>
    <cellStyle name="Followed Hyperlink 24" xfId="30135" hidden="1" xr:uid="{00000000-0005-0000-0000-00009A030000}"/>
    <cellStyle name="Followed Hyperlink 24" xfId="30151" hidden="1" xr:uid="{00000000-0005-0000-0000-00009B030000}"/>
    <cellStyle name="Followed Hyperlink 24" xfId="30298" hidden="1" xr:uid="{00000000-0005-0000-0000-000080030000}"/>
    <cellStyle name="Followed Hyperlink 24" xfId="30252" hidden="1" xr:uid="{00000000-0005-0000-0000-000081030000}"/>
    <cellStyle name="Followed Hyperlink 24" xfId="28446" hidden="1" xr:uid="{00000000-0005-0000-0000-000082030000}"/>
    <cellStyle name="Followed Hyperlink 24" xfId="28457" hidden="1" xr:uid="{00000000-0005-0000-0000-000083030000}"/>
    <cellStyle name="Followed Hyperlink 24" xfId="30656" hidden="1" xr:uid="{00000000-0005-0000-0000-000085030000}"/>
    <cellStyle name="Followed Hyperlink 24" xfId="30756" hidden="1" xr:uid="{00000000-0005-0000-0000-000087030000}"/>
    <cellStyle name="Followed Hyperlink 24" xfId="28364" hidden="1" xr:uid="{00000000-0005-0000-0000-000088030000}"/>
    <cellStyle name="Followed Hyperlink 24" xfId="30877" hidden="1" xr:uid="{00000000-0005-0000-0000-000089030000}"/>
    <cellStyle name="Followed Hyperlink 24" xfId="30961" hidden="1" xr:uid="{00000000-0005-0000-0000-00008A030000}"/>
    <cellStyle name="Followed Hyperlink 24" xfId="25503" hidden="1" xr:uid="{00000000-0005-0000-0000-000095030000}"/>
    <cellStyle name="Followed Hyperlink 24" xfId="25587" hidden="1" xr:uid="{00000000-0005-0000-0000-000096030000}"/>
    <cellStyle name="Followed Hyperlink 24" xfId="25603" hidden="1" xr:uid="{00000000-0005-0000-0000-000097030000}"/>
    <cellStyle name="Followed Hyperlink 24" xfId="24530" hidden="1" xr:uid="{00000000-0005-0000-0000-000098030000}"/>
    <cellStyle name="Followed Hyperlink 24" xfId="25709" hidden="1" xr:uid="{00000000-0005-0000-0000-000099030000}"/>
    <cellStyle name="Followed Hyperlink 24" xfId="25793" hidden="1" xr:uid="{00000000-0005-0000-0000-00009A030000}"/>
    <cellStyle name="Followed Hyperlink 24" xfId="25809" hidden="1" xr:uid="{00000000-0005-0000-0000-00009B030000}"/>
    <cellStyle name="Followed Hyperlink 24" xfId="26350" hidden="1" xr:uid="{00000000-0005-0000-0000-000080030000}"/>
    <cellStyle name="Followed Hyperlink 24" xfId="29085" hidden="1" xr:uid="{00000000-0005-0000-0000-000087030000}"/>
    <cellStyle name="Followed Hyperlink 24" xfId="28404" hidden="1" xr:uid="{00000000-0005-0000-0000-000088030000}"/>
    <cellStyle name="Followed Hyperlink 24" xfId="29206" hidden="1" xr:uid="{00000000-0005-0000-0000-000089030000}"/>
    <cellStyle name="Followed Hyperlink 24" xfId="29290" hidden="1" xr:uid="{00000000-0005-0000-0000-00008A030000}"/>
    <cellStyle name="Followed Hyperlink 24" xfId="29306" hidden="1" xr:uid="{00000000-0005-0000-0000-00008B030000}"/>
    <cellStyle name="Followed Hyperlink 24" xfId="28845" hidden="1" xr:uid="{00000000-0005-0000-0000-00008C030000}"/>
    <cellStyle name="Followed Hyperlink 24" xfId="29422" hidden="1" xr:uid="{00000000-0005-0000-0000-00008D030000}"/>
    <cellStyle name="Followed Hyperlink 24" xfId="29522" hidden="1" xr:uid="{00000000-0005-0000-0000-00008F030000}"/>
    <cellStyle name="Followed Hyperlink 24" xfId="28820" hidden="1" xr:uid="{00000000-0005-0000-0000-000090030000}"/>
    <cellStyle name="Followed Hyperlink 24" xfId="29718" hidden="1" xr:uid="{00000000-0005-0000-0000-000092030000}"/>
    <cellStyle name="Followed Hyperlink 24" xfId="29734" hidden="1" xr:uid="{00000000-0005-0000-0000-000093030000}"/>
    <cellStyle name="Followed Hyperlink 24" xfId="29845" hidden="1" xr:uid="{00000000-0005-0000-0000-000095030000}"/>
    <cellStyle name="Followed Hyperlink 24" xfId="28672" hidden="1" xr:uid="{00000000-0005-0000-0000-000081030000}"/>
    <cellStyle name="Followed Hyperlink 24" xfId="28756" hidden="1" xr:uid="{00000000-0005-0000-0000-000082030000}"/>
    <cellStyle name="Followed Hyperlink 24" xfId="28772" hidden="1" xr:uid="{00000000-0005-0000-0000-000083030000}"/>
    <cellStyle name="Followed Hyperlink 24" xfId="28895" hidden="1" xr:uid="{00000000-0005-0000-0000-000084030000}"/>
    <cellStyle name="Followed Hyperlink 24" xfId="28985" hidden="1" xr:uid="{00000000-0005-0000-0000-000085030000}"/>
    <cellStyle name="Followed Hyperlink 24" xfId="29069" hidden="1" xr:uid="{00000000-0005-0000-0000-000086030000}"/>
    <cellStyle name="Followed Hyperlink 24" xfId="27913" hidden="1" xr:uid="{00000000-0005-0000-0000-00009A030000}"/>
    <cellStyle name="Followed Hyperlink 24" xfId="28573" hidden="1" xr:uid="{00000000-0005-0000-0000-000080030000}"/>
    <cellStyle name="Followed Hyperlink 24" xfId="27829" hidden="1" xr:uid="{00000000-0005-0000-0000-000099030000}"/>
    <cellStyle name="Followed Hyperlink 24" xfId="26650" hidden="1" xr:uid="{00000000-0005-0000-0000-000098030000}"/>
    <cellStyle name="Followed Hyperlink 24" xfId="27929" hidden="1" xr:uid="{00000000-0005-0000-0000-00009B030000}"/>
    <cellStyle name="Followed Hyperlink 24" xfId="30740" hidden="1" xr:uid="{00000000-0005-0000-0000-000086030000}"/>
    <cellStyle name="Followed Hyperlink 24" xfId="22926" hidden="1" xr:uid="{00000000-0005-0000-0000-000083030000}"/>
    <cellStyle name="Followed Hyperlink 24" xfId="15631" hidden="1" xr:uid="{00000000-0005-0000-0000-000091030000}"/>
    <cellStyle name="Followed Hyperlink 24" xfId="13535" hidden="1" xr:uid="{00000000-0005-0000-0000-000089030000}"/>
    <cellStyle name="Followed Hyperlink 24" xfId="11861" hidden="1" xr:uid="{00000000-0005-0000-0000-000089030000}"/>
    <cellStyle name="Followed Hyperlink 24" xfId="18142" hidden="1" xr:uid="{00000000-0005-0000-0000-000090030000}"/>
    <cellStyle name="Followed Hyperlink 24" xfId="7874" hidden="1" xr:uid="{00000000-0005-0000-0000-000081030000}"/>
    <cellStyle name="Followed Hyperlink 24" xfId="40225" hidden="1" xr:uid="{00000000-0005-0000-0000-000084030000}"/>
    <cellStyle name="Followed Hyperlink 24" xfId="41481" hidden="1" xr:uid="{00000000-0005-0000-0000-00009B030000}"/>
    <cellStyle name="Followed Hyperlink 24" xfId="44087" hidden="1" xr:uid="{00000000-0005-0000-0000-00008C030000}"/>
    <cellStyle name="Followed Hyperlink 24" xfId="21655" hidden="1" xr:uid="{00000000-0005-0000-0000-000087030000}"/>
    <cellStyle name="Followed Hyperlink 24" xfId="18086" hidden="1" xr:uid="{00000000-0005-0000-0000-000088030000}"/>
    <cellStyle name="Followed Hyperlink 24" xfId="21776" hidden="1" xr:uid="{00000000-0005-0000-0000-000089030000}"/>
    <cellStyle name="Followed Hyperlink 24" xfId="21860" hidden="1" xr:uid="{00000000-0005-0000-0000-00008A030000}"/>
    <cellStyle name="Followed Hyperlink 24" xfId="21876" hidden="1" xr:uid="{00000000-0005-0000-0000-00008B030000}"/>
    <cellStyle name="Followed Hyperlink 24" xfId="21415" hidden="1" xr:uid="{00000000-0005-0000-0000-00008C030000}"/>
    <cellStyle name="Followed Hyperlink 24" xfId="21992" hidden="1" xr:uid="{00000000-0005-0000-0000-00008D030000}"/>
    <cellStyle name="Followed Hyperlink 24" xfId="22076" hidden="1" xr:uid="{00000000-0005-0000-0000-00008E030000}"/>
    <cellStyle name="Followed Hyperlink 24" xfId="22092" hidden="1" xr:uid="{00000000-0005-0000-0000-00008F030000}"/>
    <cellStyle name="Followed Hyperlink 24" xfId="21390" hidden="1" xr:uid="{00000000-0005-0000-0000-000090030000}"/>
    <cellStyle name="Followed Hyperlink 24" xfId="22288" hidden="1" xr:uid="{00000000-0005-0000-0000-000092030000}"/>
    <cellStyle name="Followed Hyperlink 24" xfId="21283" hidden="1" xr:uid="{00000000-0005-0000-0000-000094030000}"/>
    <cellStyle name="Followed Hyperlink 24" xfId="22415" hidden="1" xr:uid="{00000000-0005-0000-0000-000095030000}"/>
    <cellStyle name="Followed Hyperlink 24" xfId="22499" hidden="1" xr:uid="{00000000-0005-0000-0000-000096030000}"/>
    <cellStyle name="Followed Hyperlink 24" xfId="22515" hidden="1" xr:uid="{00000000-0005-0000-0000-000097030000}"/>
    <cellStyle name="Followed Hyperlink 24" xfId="21442" hidden="1" xr:uid="{00000000-0005-0000-0000-000098030000}"/>
    <cellStyle name="Followed Hyperlink 24" xfId="22621" hidden="1" xr:uid="{00000000-0005-0000-0000-000099030000}"/>
    <cellStyle name="Followed Hyperlink 24" xfId="22705" hidden="1" xr:uid="{00000000-0005-0000-0000-00009A030000}"/>
    <cellStyle name="Followed Hyperlink 24" xfId="22721" hidden="1" xr:uid="{00000000-0005-0000-0000-00009B030000}"/>
    <cellStyle name="Followed Hyperlink 24" xfId="22862" hidden="1" xr:uid="{00000000-0005-0000-0000-000080030000}"/>
    <cellStyle name="Followed Hyperlink 24" xfId="22822" hidden="1" xr:uid="{00000000-0005-0000-0000-000081030000}"/>
    <cellStyle name="Followed Hyperlink 24" xfId="21357" hidden="1" xr:uid="{00000000-0005-0000-0000-000083030000}"/>
    <cellStyle name="Followed Hyperlink 24" xfId="23034" hidden="1" xr:uid="{00000000-0005-0000-0000-000084030000}"/>
    <cellStyle name="Followed Hyperlink 24" xfId="23124" hidden="1" xr:uid="{00000000-0005-0000-0000-000085030000}"/>
    <cellStyle name="Followed Hyperlink 24" xfId="23224" hidden="1" xr:uid="{00000000-0005-0000-0000-000087030000}"/>
    <cellStyle name="Followed Hyperlink 24" xfId="19736" hidden="1" xr:uid="{00000000-0005-0000-0000-000088030000}"/>
    <cellStyle name="Followed Hyperlink 24" xfId="23345" hidden="1" xr:uid="{00000000-0005-0000-0000-000089030000}"/>
    <cellStyle name="Followed Hyperlink 24" xfId="23429" hidden="1" xr:uid="{00000000-0005-0000-0000-00008A030000}"/>
    <cellStyle name="Followed Hyperlink 24" xfId="23445" hidden="1" xr:uid="{00000000-0005-0000-0000-00008B030000}"/>
    <cellStyle name="Followed Hyperlink 24" xfId="22984" hidden="1" xr:uid="{00000000-0005-0000-0000-00008C030000}"/>
    <cellStyle name="Followed Hyperlink 24" xfId="23561" hidden="1" xr:uid="{00000000-0005-0000-0000-00008D030000}"/>
    <cellStyle name="Followed Hyperlink 24" xfId="23645" hidden="1" xr:uid="{00000000-0005-0000-0000-00008E030000}"/>
    <cellStyle name="Followed Hyperlink 24" xfId="23661" hidden="1" xr:uid="{00000000-0005-0000-0000-00008F030000}"/>
    <cellStyle name="Followed Hyperlink 24" xfId="22959" hidden="1" xr:uid="{00000000-0005-0000-0000-000090030000}"/>
    <cellStyle name="Followed Hyperlink 24" xfId="23773" hidden="1" xr:uid="{00000000-0005-0000-0000-000091030000}"/>
    <cellStyle name="Followed Hyperlink 24" xfId="23857" hidden="1" xr:uid="{00000000-0005-0000-0000-000092030000}"/>
    <cellStyle name="Followed Hyperlink 24" xfId="23873" hidden="1" xr:uid="{00000000-0005-0000-0000-000093030000}"/>
    <cellStyle name="Followed Hyperlink 24" xfId="22882" hidden="1" xr:uid="{00000000-0005-0000-0000-000094030000}"/>
    <cellStyle name="Followed Hyperlink 24" xfId="23984" hidden="1" xr:uid="{00000000-0005-0000-0000-000095030000}"/>
    <cellStyle name="Followed Hyperlink 24" xfId="24068" hidden="1" xr:uid="{00000000-0005-0000-0000-000096030000}"/>
    <cellStyle name="Followed Hyperlink 24" xfId="21465" hidden="1" xr:uid="{00000000-0005-0000-0000-000084030000}"/>
    <cellStyle name="Followed Hyperlink 24" xfId="16528" hidden="1" xr:uid="{00000000-0005-0000-0000-000098030000}"/>
    <cellStyle name="Followed Hyperlink 24" xfId="13149" hidden="1" xr:uid="{00000000-0005-0000-0000-000090030000}"/>
    <cellStyle name="Followed Hyperlink 24" xfId="6928" hidden="1" xr:uid="{00000000-0005-0000-0000-00008B030000}"/>
    <cellStyle name="Followed Hyperlink 24" xfId="3158" hidden="1" xr:uid="{00000000-0005-0000-0000-000084030000}"/>
    <cellStyle name="Followed Hyperlink 24" xfId="3248" hidden="1" xr:uid="{00000000-0005-0000-0000-000085030000}"/>
    <cellStyle name="Followed Hyperlink 24" xfId="3348" hidden="1" xr:uid="{00000000-0005-0000-0000-000087030000}"/>
    <cellStyle name="Followed Hyperlink 24" xfId="2661" hidden="1" xr:uid="{00000000-0005-0000-0000-000088030000}"/>
    <cellStyle name="Followed Hyperlink 24" xfId="3469" hidden="1" xr:uid="{00000000-0005-0000-0000-000089030000}"/>
    <cellStyle name="Followed Hyperlink 24" xfId="3553" hidden="1" xr:uid="{00000000-0005-0000-0000-00008A030000}"/>
    <cellStyle name="Followed Hyperlink 24" xfId="3569" hidden="1" xr:uid="{00000000-0005-0000-0000-00008B030000}"/>
    <cellStyle name="Followed Hyperlink 24" xfId="3108" hidden="1" xr:uid="{00000000-0005-0000-0000-00008C030000}"/>
    <cellStyle name="Followed Hyperlink 24" xfId="3685" hidden="1" xr:uid="{00000000-0005-0000-0000-00008D030000}"/>
    <cellStyle name="Followed Hyperlink 24" xfId="3769" hidden="1" xr:uid="{00000000-0005-0000-0000-00008E030000}"/>
    <cellStyle name="Followed Hyperlink 24" xfId="3785" hidden="1" xr:uid="{00000000-0005-0000-0000-00008F030000}"/>
    <cellStyle name="Followed Hyperlink 24" xfId="3083" hidden="1" xr:uid="{00000000-0005-0000-0000-000090030000}"/>
    <cellStyle name="Followed Hyperlink 24" xfId="3897" hidden="1" xr:uid="{00000000-0005-0000-0000-000091030000}"/>
    <cellStyle name="Followed Hyperlink 24" xfId="3981" hidden="1" xr:uid="{00000000-0005-0000-0000-000092030000}"/>
    <cellStyle name="Followed Hyperlink 24" xfId="1268" hidden="1" xr:uid="{00000000-0005-0000-0000-00008B030000}"/>
    <cellStyle name="Followed Hyperlink 24" xfId="807" hidden="1" xr:uid="{00000000-0005-0000-0000-00008C030000}"/>
    <cellStyle name="Followed Hyperlink 24" xfId="1384" hidden="1" xr:uid="{00000000-0005-0000-0000-00008D030000}"/>
    <cellStyle name="Followed Hyperlink 24" xfId="1468" hidden="1" xr:uid="{00000000-0005-0000-0000-00008E030000}"/>
    <cellStyle name="Followed Hyperlink 24" xfId="1484" hidden="1" xr:uid="{00000000-0005-0000-0000-00008F030000}"/>
    <cellStyle name="Followed Hyperlink 24" xfId="782" hidden="1" xr:uid="{00000000-0005-0000-0000-000090030000}"/>
    <cellStyle name="Followed Hyperlink 24" xfId="1596" hidden="1" xr:uid="{00000000-0005-0000-0000-000091030000}"/>
    <cellStyle name="Followed Hyperlink 24" xfId="1680" hidden="1" xr:uid="{00000000-0005-0000-0000-000092030000}"/>
    <cellStyle name="Followed Hyperlink 24" xfId="1696" hidden="1" xr:uid="{00000000-0005-0000-0000-000093030000}"/>
    <cellStyle name="Followed Hyperlink 24" xfId="458" hidden="1" xr:uid="{00000000-0005-0000-0000-000094030000}"/>
    <cellStyle name="Followed Hyperlink 24" xfId="1807" hidden="1" xr:uid="{00000000-0005-0000-0000-000095030000}"/>
    <cellStyle name="Followed Hyperlink 24" xfId="1891" hidden="1" xr:uid="{00000000-0005-0000-0000-000096030000}"/>
    <cellStyle name="Followed Hyperlink 24" xfId="947" hidden="1" xr:uid="{00000000-0005-0000-0000-000085030000}"/>
    <cellStyle name="Followed Hyperlink 24" xfId="1047" hidden="1" xr:uid="{00000000-0005-0000-0000-000087030000}"/>
    <cellStyle name="Followed Hyperlink 24" xfId="360" hidden="1" xr:uid="{00000000-0005-0000-0000-000088030000}"/>
    <cellStyle name="Followed Hyperlink 24" xfId="1252" hidden="1" xr:uid="{00000000-0005-0000-0000-00008A030000}"/>
    <cellStyle name="Followed Hyperlink 24" xfId="718" hidden="1" xr:uid="{00000000-0005-0000-0000-000082030000}"/>
    <cellStyle name="Followed Hyperlink 24" xfId="857" hidden="1" xr:uid="{00000000-0005-0000-0000-000084030000}"/>
    <cellStyle name="Followed Hyperlink 24" xfId="634" hidden="1" xr:uid="{00000000-0005-0000-0000-000081030000}"/>
    <cellStyle name="Followed Hyperlink 24" xfId="534" hidden="1" xr:uid="{00000000-0005-0000-0000-000080030000}"/>
    <cellStyle name="Followed Hyperlink 24" xfId="734" hidden="1" xr:uid="{00000000-0005-0000-0000-000083030000}"/>
    <cellStyle name="Followed Hyperlink 24" xfId="3332" hidden="1" xr:uid="{00000000-0005-0000-0000-000086030000}"/>
    <cellStyle name="Followed Hyperlink 24" xfId="5660" hidden="1" xr:uid="{00000000-0005-0000-0000-000092030000}"/>
    <cellStyle name="Followed Hyperlink 24" xfId="12373" hidden="1" xr:uid="{00000000-0005-0000-0000-000092030000}"/>
    <cellStyle name="Followed Hyperlink 24" xfId="10486" hidden="1" xr:uid="{00000000-0005-0000-0000-00008E030000}"/>
    <cellStyle name="Followed Hyperlink 24" xfId="8592" hidden="1" xr:uid="{00000000-0005-0000-0000-00008A030000}"/>
    <cellStyle name="Followed Hyperlink 24" xfId="22304" hidden="1" xr:uid="{00000000-0005-0000-0000-000093030000}"/>
    <cellStyle name="Followed Hyperlink 24" xfId="20469" hidden="1" xr:uid="{00000000-0005-0000-0000-00008E030000}"/>
    <cellStyle name="Followed Hyperlink 24" xfId="18612" hidden="1" xr:uid="{00000000-0005-0000-0000-00008A030000}"/>
    <cellStyle name="Followed Hyperlink 24" xfId="16641" hidden="1" xr:uid="{00000000-0005-0000-0000-000085030000}"/>
    <cellStyle name="Followed Hyperlink 24" xfId="36770" hidden="1" xr:uid="{00000000-0005-0000-0000-00009A030000}"/>
    <cellStyle name="Followed Hyperlink 24" xfId="36929" hidden="1" xr:uid="{00000000-0005-0000-0000-000080030000}"/>
    <cellStyle name="Followed Hyperlink 24" xfId="5871" hidden="1" xr:uid="{00000000-0005-0000-0000-000096030000}"/>
    <cellStyle name="Followed Hyperlink 24" xfId="5887" hidden="1" xr:uid="{00000000-0005-0000-0000-000097030000}"/>
    <cellStyle name="Followed Hyperlink 24" xfId="4814" hidden="1" xr:uid="{00000000-0005-0000-0000-000098030000}"/>
    <cellStyle name="Followed Hyperlink 24" xfId="5993" hidden="1" xr:uid="{00000000-0005-0000-0000-000099030000}"/>
    <cellStyle name="Followed Hyperlink 24" xfId="6077" hidden="1" xr:uid="{00000000-0005-0000-0000-00009A030000}"/>
    <cellStyle name="Followed Hyperlink 24" xfId="6093" hidden="1" xr:uid="{00000000-0005-0000-0000-00009B030000}"/>
    <cellStyle name="Followed Hyperlink 24" xfId="6242" hidden="1" xr:uid="{00000000-0005-0000-0000-000080030000}"/>
    <cellStyle name="Followed Hyperlink 24" xfId="6194" hidden="1" xr:uid="{00000000-0005-0000-0000-000081030000}"/>
    <cellStyle name="Followed Hyperlink 24" xfId="125" hidden="1" xr:uid="{00000000-0005-0000-0000-000082030000}"/>
    <cellStyle name="Followed Hyperlink 24" xfId="4728" hidden="1" xr:uid="{00000000-0005-0000-0000-000083030000}"/>
    <cellStyle name="Followed Hyperlink 24" xfId="6607" hidden="1" xr:uid="{00000000-0005-0000-0000-000085030000}"/>
    <cellStyle name="Followed Hyperlink 24" xfId="6707" hidden="1" xr:uid="{00000000-0005-0000-0000-000087030000}"/>
    <cellStyle name="Followed Hyperlink 24" xfId="2431" hidden="1" xr:uid="{00000000-0005-0000-0000-000088030000}"/>
    <cellStyle name="Followed Hyperlink 24" xfId="6828" hidden="1" xr:uid="{00000000-0005-0000-0000-000089030000}"/>
    <cellStyle name="Followed Hyperlink 24" xfId="6912" hidden="1" xr:uid="{00000000-0005-0000-0000-00008A030000}"/>
    <cellStyle name="Followed Hyperlink 24" xfId="1907" hidden="1" xr:uid="{00000000-0005-0000-0000-000097030000}"/>
    <cellStyle name="Followed Hyperlink 24" xfId="834" hidden="1" xr:uid="{00000000-0005-0000-0000-000098030000}"/>
    <cellStyle name="Followed Hyperlink 24" xfId="2013" hidden="1" xr:uid="{00000000-0005-0000-0000-000099030000}"/>
    <cellStyle name="Followed Hyperlink 24" xfId="2097" hidden="1" xr:uid="{00000000-0005-0000-0000-00009A030000}"/>
    <cellStyle name="Followed Hyperlink 24" xfId="2113" hidden="1" xr:uid="{00000000-0005-0000-0000-00009B030000}"/>
    <cellStyle name="Followed Hyperlink 24" xfId="2835" hidden="1" xr:uid="{00000000-0005-0000-0000-000080030000}"/>
    <cellStyle name="Followed Hyperlink 24" xfId="2935" hidden="1" xr:uid="{00000000-0005-0000-0000-000081030000}"/>
    <cellStyle name="Followed Hyperlink 24" xfId="3035" hidden="1" xr:uid="{00000000-0005-0000-0000-000083030000}"/>
    <cellStyle name="Followed Hyperlink 24" xfId="2621" hidden="1" xr:uid="{00000000-0005-0000-0000-000088030000}"/>
    <cellStyle name="Followed Hyperlink 24" xfId="5148" hidden="1" xr:uid="{00000000-0005-0000-0000-000089030000}"/>
    <cellStyle name="Followed Hyperlink 24" xfId="5232" hidden="1" xr:uid="{00000000-0005-0000-0000-00008A030000}"/>
    <cellStyle name="Followed Hyperlink 24" xfId="5248" hidden="1" xr:uid="{00000000-0005-0000-0000-00008B030000}"/>
    <cellStyle name="Followed Hyperlink 24" xfId="5364" hidden="1" xr:uid="{00000000-0005-0000-0000-00008D030000}"/>
    <cellStyle name="Followed Hyperlink 24" xfId="5448" hidden="1" xr:uid="{00000000-0005-0000-0000-00008E030000}"/>
    <cellStyle name="Followed Hyperlink 24" xfId="5464" hidden="1" xr:uid="{00000000-0005-0000-0000-00008F030000}"/>
    <cellStyle name="Followed Hyperlink 24" xfId="4762" hidden="1" xr:uid="{00000000-0005-0000-0000-000090030000}"/>
    <cellStyle name="Followed Hyperlink 24" xfId="5576" hidden="1" xr:uid="{00000000-0005-0000-0000-000091030000}"/>
    <cellStyle name="Followed Hyperlink 24" xfId="5676" hidden="1" xr:uid="{00000000-0005-0000-0000-000093030000}"/>
    <cellStyle name="Followed Hyperlink 24" xfId="4596" hidden="1" xr:uid="{00000000-0005-0000-0000-000094030000}"/>
    <cellStyle name="Followed Hyperlink 24" xfId="5787" hidden="1" xr:uid="{00000000-0005-0000-0000-000095030000}"/>
    <cellStyle name="Followed Hyperlink 24" xfId="2703" hidden="1" xr:uid="{00000000-0005-0000-0000-000082030000}"/>
    <cellStyle name="Followed Hyperlink 24" xfId="2716" hidden="1" xr:uid="{00000000-0005-0000-0000-000083030000}"/>
    <cellStyle name="Followed Hyperlink 24" xfId="4837" hidden="1" xr:uid="{00000000-0005-0000-0000-000084030000}"/>
    <cellStyle name="Followed Hyperlink 24" xfId="4927" hidden="1" xr:uid="{00000000-0005-0000-0000-000085030000}"/>
    <cellStyle name="Followed Hyperlink 24" xfId="5011" hidden="1" xr:uid="{00000000-0005-0000-0000-000086030000}"/>
    <cellStyle name="Followed Hyperlink 24" xfId="5027" hidden="1" xr:uid="{00000000-0005-0000-0000-000087030000}"/>
    <cellStyle name="Followed Hyperlink 24" xfId="4414" hidden="1" xr:uid="{00000000-0005-0000-0000-00009B030000}"/>
    <cellStyle name="Followed Hyperlink 24" xfId="4515" hidden="1" xr:uid="{00000000-0005-0000-0000-000081030000}"/>
    <cellStyle name="Followed Hyperlink 24" xfId="4398" hidden="1" xr:uid="{00000000-0005-0000-0000-00009A030000}"/>
    <cellStyle name="Followed Hyperlink 24" xfId="4314" hidden="1" xr:uid="{00000000-0005-0000-0000-000099030000}"/>
    <cellStyle name="Followed Hyperlink 24" xfId="4563" hidden="1" xr:uid="{00000000-0005-0000-0000-000080030000}"/>
    <cellStyle name="Followed Hyperlink 24" xfId="6691" hidden="1" xr:uid="{00000000-0005-0000-0000-000086030000}"/>
    <cellStyle name="Followed Hyperlink 24" xfId="1031" hidden="1" xr:uid="{00000000-0005-0000-0000-000086030000}"/>
    <cellStyle name="Followed Hyperlink 24" xfId="23011" hidden="1" xr:uid="{00000000-0005-0000-0000-000098030000}"/>
    <cellStyle name="Followed Hyperlink 24" xfId="22204" hidden="1" xr:uid="{00000000-0005-0000-0000-000091030000}"/>
    <cellStyle name="Followed Hyperlink 24" xfId="37029" hidden="1" xr:uid="{00000000-0005-0000-0000-000083030000}"/>
    <cellStyle name="Followed Hyperlink 24" xfId="27707" hidden="1" xr:uid="{00000000-0005-0000-0000-000096030000}"/>
    <cellStyle name="Followed Hyperlink 24" xfId="34939" hidden="1" xr:uid="{00000000-0005-0000-0000-000097030000}"/>
    <cellStyle name="Followed Hyperlink 24" xfId="16148" hidden="1" xr:uid="{00000000-0005-0000-0000-00009B030000}"/>
    <cellStyle name="Followed Hyperlink 24" xfId="17501" hidden="1" xr:uid="{00000000-0005-0000-0000-000095030000}"/>
    <cellStyle name="Followed Hyperlink 24" xfId="19948" hidden="1" xr:uid="{00000000-0005-0000-0000-000085030000}"/>
    <cellStyle name="Followed Hyperlink 24" xfId="30516" hidden="1" xr:uid="{00000000-0005-0000-0000-00008C030000}"/>
    <cellStyle name="Followed Hyperlink 24" xfId="31177" hidden="1" xr:uid="{00000000-0005-0000-0000-00008E030000}"/>
    <cellStyle name="Followed Hyperlink 24" xfId="31193" hidden="1" xr:uid="{00000000-0005-0000-0000-00008F030000}"/>
    <cellStyle name="Followed Hyperlink 24" xfId="30491" hidden="1" xr:uid="{00000000-0005-0000-0000-000090030000}"/>
    <cellStyle name="Followed Hyperlink 24" xfId="31305" hidden="1" xr:uid="{00000000-0005-0000-0000-000091030000}"/>
    <cellStyle name="Followed Hyperlink 24" xfId="31389" hidden="1" xr:uid="{00000000-0005-0000-0000-000092030000}"/>
    <cellStyle name="Followed Hyperlink 24" xfId="31405" hidden="1" xr:uid="{00000000-0005-0000-0000-000093030000}"/>
    <cellStyle name="Followed Hyperlink 24" xfId="30330" hidden="1" xr:uid="{00000000-0005-0000-0000-000094030000}"/>
    <cellStyle name="Followed Hyperlink 24" xfId="31516" hidden="1" xr:uid="{00000000-0005-0000-0000-000095030000}"/>
    <cellStyle name="Followed Hyperlink 24" xfId="31600" hidden="1" xr:uid="{00000000-0005-0000-0000-000096030000}"/>
    <cellStyle name="Followed Hyperlink 24" xfId="31616" hidden="1" xr:uid="{00000000-0005-0000-0000-000097030000}"/>
    <cellStyle name="Followed Hyperlink 24" xfId="31722" hidden="1" xr:uid="{00000000-0005-0000-0000-000099030000}"/>
    <cellStyle name="Followed Hyperlink 24" xfId="31822" hidden="1" xr:uid="{00000000-0005-0000-0000-00009B030000}"/>
    <cellStyle name="Followed Hyperlink 24" xfId="31968" hidden="1" xr:uid="{00000000-0005-0000-0000-000080030000}"/>
    <cellStyle name="Followed Hyperlink 24" xfId="31923" hidden="1" xr:uid="{00000000-0005-0000-0000-000081030000}"/>
    <cellStyle name="Followed Hyperlink 24" xfId="25946" hidden="1" xr:uid="{00000000-0005-0000-0000-000082030000}"/>
    <cellStyle name="Followed Hyperlink 24" xfId="30457" hidden="1" xr:uid="{00000000-0005-0000-0000-000083030000}"/>
    <cellStyle name="Followed Hyperlink 24" xfId="32234" hidden="1" xr:uid="{00000000-0005-0000-0000-000084030000}"/>
    <cellStyle name="Followed Hyperlink 24" xfId="32324" hidden="1" xr:uid="{00000000-0005-0000-0000-000085030000}"/>
    <cellStyle name="Followed Hyperlink 24" xfId="32408" hidden="1" xr:uid="{00000000-0005-0000-0000-000086030000}"/>
    <cellStyle name="Followed Hyperlink 24" xfId="25985" hidden="1" xr:uid="{00000000-0005-0000-0000-000088030000}"/>
    <cellStyle name="Followed Hyperlink 24" xfId="32545" hidden="1" xr:uid="{00000000-0005-0000-0000-000089030000}"/>
    <cellStyle name="Followed Hyperlink 24" xfId="32629" hidden="1" xr:uid="{00000000-0005-0000-0000-00008A030000}"/>
    <cellStyle name="Followed Hyperlink 24" xfId="32184" hidden="1" xr:uid="{00000000-0005-0000-0000-00008C030000}"/>
    <cellStyle name="Followed Hyperlink 24" xfId="32761" hidden="1" xr:uid="{00000000-0005-0000-0000-00008D030000}"/>
    <cellStyle name="Followed Hyperlink 24" xfId="32845" hidden="1" xr:uid="{00000000-0005-0000-0000-00008E030000}"/>
    <cellStyle name="Followed Hyperlink 24" xfId="32861" hidden="1" xr:uid="{00000000-0005-0000-0000-00008F030000}"/>
    <cellStyle name="Followed Hyperlink 24" xfId="32159" hidden="1" xr:uid="{00000000-0005-0000-0000-000090030000}"/>
    <cellStyle name="Followed Hyperlink 24" xfId="32973" hidden="1" xr:uid="{00000000-0005-0000-0000-000091030000}"/>
    <cellStyle name="Followed Hyperlink 24" xfId="33057" hidden="1" xr:uid="{00000000-0005-0000-0000-000092030000}"/>
    <cellStyle name="Followed Hyperlink 24" xfId="33073" hidden="1" xr:uid="{00000000-0005-0000-0000-000093030000}"/>
    <cellStyle name="Followed Hyperlink 24" xfId="32000" hidden="1" xr:uid="{00000000-0005-0000-0000-000094030000}"/>
    <cellStyle name="Followed Hyperlink 24" xfId="33184" hidden="1" xr:uid="{00000000-0005-0000-0000-000095030000}"/>
    <cellStyle name="Followed Hyperlink 24" xfId="33268" hidden="1" xr:uid="{00000000-0005-0000-0000-000096030000}"/>
    <cellStyle name="Followed Hyperlink 24" xfId="33284" hidden="1" xr:uid="{00000000-0005-0000-0000-000097030000}"/>
    <cellStyle name="Followed Hyperlink 24" xfId="32211" hidden="1" xr:uid="{00000000-0005-0000-0000-000098030000}"/>
    <cellStyle name="Followed Hyperlink 24" xfId="33390" hidden="1" xr:uid="{00000000-0005-0000-0000-000099030000}"/>
    <cellStyle name="Followed Hyperlink 24" xfId="33474" hidden="1" xr:uid="{00000000-0005-0000-0000-00009A030000}"/>
    <cellStyle name="Followed Hyperlink 24" xfId="33490" hidden="1" xr:uid="{00000000-0005-0000-0000-00009B030000}"/>
    <cellStyle name="Followed Hyperlink 24" xfId="33591" hidden="1" xr:uid="{00000000-0005-0000-0000-000081030000}"/>
    <cellStyle name="Followed Hyperlink 24" xfId="25986" hidden="1" xr:uid="{00000000-0005-0000-0000-000082030000}"/>
    <cellStyle name="Followed Hyperlink 24" xfId="32125" hidden="1" xr:uid="{00000000-0005-0000-0000-000083030000}"/>
    <cellStyle name="Followed Hyperlink 24" xfId="33979" hidden="1" xr:uid="{00000000-0005-0000-0000-000085030000}"/>
    <cellStyle name="Followed Hyperlink 24" xfId="43013" hidden="1" xr:uid="{00000000-0005-0000-0000-000092030000}"/>
    <cellStyle name="Followed Hyperlink 24" xfId="43029" hidden="1" xr:uid="{00000000-0005-0000-0000-000093030000}"/>
    <cellStyle name="Followed Hyperlink 24" xfId="43140" hidden="1" xr:uid="{00000000-0005-0000-0000-000095030000}"/>
    <cellStyle name="Followed Hyperlink 24" xfId="43224" hidden="1" xr:uid="{00000000-0005-0000-0000-000096030000}"/>
    <cellStyle name="Followed Hyperlink 24" xfId="43240" hidden="1" xr:uid="{00000000-0005-0000-0000-000097030000}"/>
    <cellStyle name="Followed Hyperlink 24" xfId="42167" hidden="1" xr:uid="{00000000-0005-0000-0000-000098030000}"/>
    <cellStyle name="Followed Hyperlink 24" xfId="31093" hidden="1" xr:uid="{00000000-0005-0000-0000-00008D030000}"/>
    <cellStyle name="Followed Hyperlink 24" xfId="24084" hidden="1" xr:uid="{00000000-0005-0000-0000-000097030000}"/>
    <cellStyle name="Followed Hyperlink 24" xfId="11361" hidden="1" xr:uid="{00000000-0005-0000-0000-000082030000}"/>
    <cellStyle name="Followed Hyperlink 24" xfId="30440" hidden="1" xr:uid="{00000000-0005-0000-0000-000088030000}"/>
    <cellStyle name="Followed Hyperlink 24" xfId="34200" hidden="1" xr:uid="{00000000-0005-0000-0000-000089030000}"/>
    <cellStyle name="Followed Hyperlink 24" xfId="34300" hidden="1" xr:uid="{00000000-0005-0000-0000-00008B030000}"/>
    <cellStyle name="Followed Hyperlink 24" xfId="33839" hidden="1" xr:uid="{00000000-0005-0000-0000-00008C030000}"/>
    <cellStyle name="Followed Hyperlink 24" xfId="34416" hidden="1" xr:uid="{00000000-0005-0000-0000-00008D030000}"/>
    <cellStyle name="Followed Hyperlink 24" xfId="34500" hidden="1" xr:uid="{00000000-0005-0000-0000-00008E030000}"/>
    <cellStyle name="Followed Hyperlink 24" xfId="34516" hidden="1" xr:uid="{00000000-0005-0000-0000-00008F030000}"/>
    <cellStyle name="Followed Hyperlink 24" xfId="34628" hidden="1" xr:uid="{00000000-0005-0000-0000-000091030000}"/>
    <cellStyle name="Followed Hyperlink 24" xfId="34712" hidden="1" xr:uid="{00000000-0005-0000-0000-000092030000}"/>
    <cellStyle name="Followed Hyperlink 24" xfId="34728" hidden="1" xr:uid="{00000000-0005-0000-0000-000093030000}"/>
    <cellStyle name="Followed Hyperlink 24" xfId="33665" hidden="1" xr:uid="{00000000-0005-0000-0000-000094030000}"/>
    <cellStyle name="Followed Hyperlink 24" xfId="34839" hidden="1" xr:uid="{00000000-0005-0000-0000-000095030000}"/>
    <cellStyle name="Followed Hyperlink 24" xfId="34923" hidden="1" xr:uid="{00000000-0005-0000-0000-000096030000}"/>
    <cellStyle name="Followed Hyperlink 24" xfId="33866" hidden="1" xr:uid="{00000000-0005-0000-0000-000098030000}"/>
    <cellStyle name="Followed Hyperlink 24" xfId="35045" hidden="1" xr:uid="{00000000-0005-0000-0000-000099030000}"/>
    <cellStyle name="Followed Hyperlink 24" xfId="35129" hidden="1" xr:uid="{00000000-0005-0000-0000-00009A030000}"/>
    <cellStyle name="Followed Hyperlink 24" xfId="35145" hidden="1" xr:uid="{00000000-0005-0000-0000-00009B030000}"/>
    <cellStyle name="Followed Hyperlink 24" xfId="35246" hidden="1" xr:uid="{00000000-0005-0000-0000-000081030000}"/>
    <cellStyle name="Followed Hyperlink 24" xfId="26115" hidden="1" xr:uid="{00000000-0005-0000-0000-000082030000}"/>
    <cellStyle name="Followed Hyperlink 24" xfId="33781" hidden="1" xr:uid="{00000000-0005-0000-0000-000083030000}"/>
    <cellStyle name="Followed Hyperlink 24" xfId="35620" hidden="1" xr:uid="{00000000-0005-0000-0000-000085030000}"/>
    <cellStyle name="Followed Hyperlink 24" xfId="35704" hidden="1" xr:uid="{00000000-0005-0000-0000-000086030000}"/>
    <cellStyle name="Followed Hyperlink 24" xfId="35720" hidden="1" xr:uid="{00000000-0005-0000-0000-000087030000}"/>
    <cellStyle name="Followed Hyperlink 24" xfId="32108" hidden="1" xr:uid="{00000000-0005-0000-0000-000088030000}"/>
    <cellStyle name="Followed Hyperlink 24" xfId="35841" hidden="1" xr:uid="{00000000-0005-0000-0000-000089030000}"/>
    <cellStyle name="Followed Hyperlink 24" xfId="35925" hidden="1" xr:uid="{00000000-0005-0000-0000-00008A030000}"/>
    <cellStyle name="Followed Hyperlink 24" xfId="35941" hidden="1" xr:uid="{00000000-0005-0000-0000-00008B030000}"/>
    <cellStyle name="Followed Hyperlink 24" xfId="35480" hidden="1" xr:uid="{00000000-0005-0000-0000-00008C030000}"/>
    <cellStyle name="Followed Hyperlink 24" xfId="36057" hidden="1" xr:uid="{00000000-0005-0000-0000-00008D030000}"/>
    <cellStyle name="Followed Hyperlink 24" xfId="36141" hidden="1" xr:uid="{00000000-0005-0000-0000-00008E030000}"/>
    <cellStyle name="Followed Hyperlink 24" xfId="36157" hidden="1" xr:uid="{00000000-0005-0000-0000-00008F030000}"/>
    <cellStyle name="Followed Hyperlink 24" xfId="35455" hidden="1" xr:uid="{00000000-0005-0000-0000-000090030000}"/>
    <cellStyle name="Followed Hyperlink 24" xfId="36269" hidden="1" xr:uid="{00000000-0005-0000-0000-000091030000}"/>
    <cellStyle name="Followed Hyperlink 24" xfId="36353" hidden="1" xr:uid="{00000000-0005-0000-0000-000092030000}"/>
    <cellStyle name="Followed Hyperlink 24" xfId="36369" hidden="1" xr:uid="{00000000-0005-0000-0000-000093030000}"/>
    <cellStyle name="Followed Hyperlink 24" xfId="35318" hidden="1" xr:uid="{00000000-0005-0000-0000-000094030000}"/>
    <cellStyle name="Followed Hyperlink 24" xfId="36564" hidden="1" xr:uid="{00000000-0005-0000-0000-000096030000}"/>
    <cellStyle name="Followed Hyperlink 24" xfId="36580" hidden="1" xr:uid="{00000000-0005-0000-0000-000097030000}"/>
    <cellStyle name="Followed Hyperlink 24" xfId="35507" hidden="1" xr:uid="{00000000-0005-0000-0000-000098030000}"/>
    <cellStyle name="Followed Hyperlink 24" xfId="36686" hidden="1" xr:uid="{00000000-0005-0000-0000-000099030000}"/>
    <cellStyle name="Followed Hyperlink 24" xfId="27496" hidden="1" xr:uid="{00000000-0005-0000-0000-000092030000}"/>
    <cellStyle name="Followed Hyperlink 24" xfId="27512" hidden="1" xr:uid="{00000000-0005-0000-0000-000093030000}"/>
    <cellStyle name="Followed Hyperlink 24" xfId="26274" hidden="1" xr:uid="{00000000-0005-0000-0000-000094030000}"/>
    <cellStyle name="Followed Hyperlink 24" xfId="27623" hidden="1" xr:uid="{00000000-0005-0000-0000-000095030000}"/>
    <cellStyle name="Followed Hyperlink 24" xfId="27723" hidden="1" xr:uid="{00000000-0005-0000-0000-000097030000}"/>
    <cellStyle name="Followed Hyperlink 24" xfId="34284" hidden="1" xr:uid="{00000000-0005-0000-0000-00008A030000}"/>
    <cellStyle name="Followed Hyperlink 24" xfId="21215" hidden="1" xr:uid="{00000000-0005-0000-0000-000081030000}"/>
    <cellStyle name="Followed Hyperlink 24" xfId="8508" hidden="1" xr:uid="{00000000-0005-0000-0000-000089030000}"/>
    <cellStyle name="Followed Hyperlink 24" xfId="36887" hidden="1" xr:uid="{00000000-0005-0000-0000-000081030000}"/>
    <cellStyle name="Followed Hyperlink 24" xfId="28258" hidden="1" xr:uid="{00000000-0005-0000-0000-000082030000}"/>
    <cellStyle name="Followed Hyperlink 24" xfId="35422" hidden="1" xr:uid="{00000000-0005-0000-0000-000083030000}"/>
    <cellStyle name="Followed Hyperlink 24" xfId="37137" hidden="1" xr:uid="{00000000-0005-0000-0000-000084030000}"/>
    <cellStyle name="Followed Hyperlink 24" xfId="37227" hidden="1" xr:uid="{00000000-0005-0000-0000-000085030000}"/>
    <cellStyle name="Followed Hyperlink 24" xfId="37311" hidden="1" xr:uid="{00000000-0005-0000-0000-000086030000}"/>
    <cellStyle name="Followed Hyperlink 24" xfId="37327" hidden="1" xr:uid="{00000000-0005-0000-0000-000087030000}"/>
    <cellStyle name="Followed Hyperlink 24" xfId="37448" hidden="1" xr:uid="{00000000-0005-0000-0000-000089030000}"/>
    <cellStyle name="Followed Hyperlink 24" xfId="37532" hidden="1" xr:uid="{00000000-0005-0000-0000-00008A030000}"/>
    <cellStyle name="Followed Hyperlink 24" xfId="37548" hidden="1" xr:uid="{00000000-0005-0000-0000-00008B030000}"/>
    <cellStyle name="Followed Hyperlink 24" xfId="37087" hidden="1" xr:uid="{00000000-0005-0000-0000-00008C030000}"/>
    <cellStyle name="Followed Hyperlink 24" xfId="37664" hidden="1" xr:uid="{00000000-0005-0000-0000-00008D030000}"/>
    <cellStyle name="Followed Hyperlink 24" xfId="37748" hidden="1" xr:uid="{00000000-0005-0000-0000-00008E030000}"/>
    <cellStyle name="Followed Hyperlink 24" xfId="37062" hidden="1" xr:uid="{00000000-0005-0000-0000-000090030000}"/>
    <cellStyle name="Followed Hyperlink 24" xfId="37876" hidden="1" xr:uid="{00000000-0005-0000-0000-000091030000}"/>
    <cellStyle name="Followed Hyperlink 24" xfId="37960" hidden="1" xr:uid="{00000000-0005-0000-0000-000092030000}"/>
    <cellStyle name="Followed Hyperlink 24" xfId="37976" hidden="1" xr:uid="{00000000-0005-0000-0000-000093030000}"/>
    <cellStyle name="Followed Hyperlink 24" xfId="38087" hidden="1" xr:uid="{00000000-0005-0000-0000-000095030000}"/>
    <cellStyle name="Followed Hyperlink 24" xfId="38171" hidden="1" xr:uid="{00000000-0005-0000-0000-000096030000}"/>
    <cellStyle name="Followed Hyperlink 24" xfId="38187" hidden="1" xr:uid="{00000000-0005-0000-0000-000097030000}"/>
    <cellStyle name="Followed Hyperlink 24" xfId="37114" hidden="1" xr:uid="{00000000-0005-0000-0000-000098030000}"/>
    <cellStyle name="Followed Hyperlink 24" xfId="38293" hidden="1" xr:uid="{00000000-0005-0000-0000-000099030000}"/>
    <cellStyle name="Followed Hyperlink 24" xfId="38377" hidden="1" xr:uid="{00000000-0005-0000-0000-00009A030000}"/>
    <cellStyle name="Followed Hyperlink 24" xfId="38393" hidden="1" xr:uid="{00000000-0005-0000-0000-00009B030000}"/>
    <cellStyle name="Followed Hyperlink 24" xfId="38534" hidden="1" xr:uid="{00000000-0005-0000-0000-000080030000}"/>
    <cellStyle name="Followed Hyperlink 24" xfId="38494" hidden="1" xr:uid="{00000000-0005-0000-0000-000081030000}"/>
    <cellStyle name="Followed Hyperlink 24" xfId="28456" hidden="1" xr:uid="{00000000-0005-0000-0000-000082030000}"/>
    <cellStyle name="Followed Hyperlink 24" xfId="38706" hidden="1" xr:uid="{00000000-0005-0000-0000-000084030000}"/>
    <cellStyle name="Followed Hyperlink 24" xfId="38796" hidden="1" xr:uid="{00000000-0005-0000-0000-000085030000}"/>
    <cellStyle name="Followed Hyperlink 24" xfId="38880" hidden="1" xr:uid="{00000000-0005-0000-0000-000086030000}"/>
    <cellStyle name="Followed Hyperlink 24" xfId="38896" hidden="1" xr:uid="{00000000-0005-0000-0000-000087030000}"/>
    <cellStyle name="Followed Hyperlink 24" xfId="35408" hidden="1" xr:uid="{00000000-0005-0000-0000-000088030000}"/>
    <cellStyle name="Followed Hyperlink 24" xfId="39017" hidden="1" xr:uid="{00000000-0005-0000-0000-000089030000}"/>
    <cellStyle name="Followed Hyperlink 24" xfId="39101" hidden="1" xr:uid="{00000000-0005-0000-0000-00008A030000}"/>
    <cellStyle name="Followed Hyperlink 24" xfId="39117" hidden="1" xr:uid="{00000000-0005-0000-0000-00008B030000}"/>
    <cellStyle name="Followed Hyperlink 24" xfId="39233" hidden="1" xr:uid="{00000000-0005-0000-0000-00008D030000}"/>
    <cellStyle name="Followed Hyperlink 24" xfId="39317" hidden="1" xr:uid="{00000000-0005-0000-0000-00008E030000}"/>
    <cellStyle name="Followed Hyperlink 24" xfId="39333" hidden="1" xr:uid="{00000000-0005-0000-0000-00008F030000}"/>
    <cellStyle name="Followed Hyperlink 24" xfId="38631" hidden="1" xr:uid="{00000000-0005-0000-0000-000090030000}"/>
    <cellStyle name="Followed Hyperlink 24" xfId="39445" hidden="1" xr:uid="{00000000-0005-0000-0000-000091030000}"/>
    <cellStyle name="Followed Hyperlink 24" xfId="39529" hidden="1" xr:uid="{00000000-0005-0000-0000-000092030000}"/>
    <cellStyle name="Followed Hyperlink 24" xfId="39545" hidden="1" xr:uid="{00000000-0005-0000-0000-000093030000}"/>
    <cellStyle name="Followed Hyperlink 24" xfId="38554" hidden="1" xr:uid="{00000000-0005-0000-0000-000094030000}"/>
    <cellStyle name="Followed Hyperlink 24" xfId="39740" hidden="1" xr:uid="{00000000-0005-0000-0000-000096030000}"/>
    <cellStyle name="Followed Hyperlink 24" xfId="36786" hidden="1" xr:uid="{00000000-0005-0000-0000-00009B030000}"/>
    <cellStyle name="Followed Hyperlink 24" xfId="6517" hidden="1" xr:uid="{00000000-0005-0000-0000-000084030000}"/>
    <cellStyle name="Followed Hyperlink 24" xfId="11115" hidden="1" xr:uid="{00000000-0005-0000-0000-00009A030000}"/>
    <cellStyle name="Followed Hyperlink 24" xfId="21639" hidden="1" xr:uid="{00000000-0005-0000-0000-000086030000}"/>
    <cellStyle name="Followed Hyperlink 24" xfId="17601" hidden="1" xr:uid="{00000000-0005-0000-0000-000097030000}"/>
    <cellStyle name="Followed Hyperlink 24" xfId="17707" hidden="1" xr:uid="{00000000-0005-0000-0000-000099030000}"/>
    <cellStyle name="Followed Hyperlink 24" xfId="17807" hidden="1" xr:uid="{00000000-0005-0000-0000-00009B030000}"/>
    <cellStyle name="Followed Hyperlink 24" xfId="11295" hidden="1" xr:uid="{00000000-0005-0000-0000-000080030000}"/>
    <cellStyle name="Followed Hyperlink 24" xfId="16381" hidden="1" xr:uid="{00000000-0005-0000-0000-000081030000}"/>
    <cellStyle name="Followed Hyperlink 24" xfId="2451" hidden="1" xr:uid="{00000000-0005-0000-0000-000082030000}"/>
    <cellStyle name="Followed Hyperlink 24" xfId="14742" hidden="1" xr:uid="{00000000-0005-0000-0000-000083030000}"/>
    <cellStyle name="Followed Hyperlink 24" xfId="18217" hidden="1" xr:uid="{00000000-0005-0000-0000-000084030000}"/>
    <cellStyle name="Followed Hyperlink 24" xfId="18307" hidden="1" xr:uid="{00000000-0005-0000-0000-000085030000}"/>
    <cellStyle name="Followed Hyperlink 24" xfId="18391" hidden="1" xr:uid="{00000000-0005-0000-0000-000086030000}"/>
    <cellStyle name="Followed Hyperlink 24" xfId="18407" hidden="1" xr:uid="{00000000-0005-0000-0000-000087030000}"/>
    <cellStyle name="Followed Hyperlink 24" xfId="11271" hidden="1" xr:uid="{00000000-0005-0000-0000-000088030000}"/>
    <cellStyle name="Followed Hyperlink 24" xfId="18528" hidden="1" xr:uid="{00000000-0005-0000-0000-000089030000}"/>
    <cellStyle name="Followed Hyperlink 24" xfId="18628" hidden="1" xr:uid="{00000000-0005-0000-0000-00008B030000}"/>
    <cellStyle name="Followed Hyperlink 24" xfId="16249" hidden="1" xr:uid="{00000000-0005-0000-0000-000081030000}"/>
    <cellStyle name="Followed Hyperlink 24" xfId="4661" hidden="1" xr:uid="{00000000-0005-0000-0000-000082030000}"/>
    <cellStyle name="Followed Hyperlink 24" xfId="14783" hidden="1" xr:uid="{00000000-0005-0000-0000-000083030000}"/>
    <cellStyle name="Followed Hyperlink 24" xfId="16551" hidden="1" xr:uid="{00000000-0005-0000-0000-000084030000}"/>
    <cellStyle name="Followed Hyperlink 24" xfId="16725" hidden="1" xr:uid="{00000000-0005-0000-0000-000086030000}"/>
    <cellStyle name="Followed Hyperlink 24" xfId="16741" hidden="1" xr:uid="{00000000-0005-0000-0000-000087030000}"/>
    <cellStyle name="Followed Hyperlink 24" xfId="13099" hidden="1" xr:uid="{00000000-0005-0000-0000-000088030000}"/>
    <cellStyle name="Followed Hyperlink 24" xfId="16862" hidden="1" xr:uid="{00000000-0005-0000-0000-000089030000}"/>
    <cellStyle name="Followed Hyperlink 24" xfId="16946" hidden="1" xr:uid="{00000000-0005-0000-0000-00008A030000}"/>
    <cellStyle name="Followed Hyperlink 24" xfId="16962" hidden="1" xr:uid="{00000000-0005-0000-0000-00008B030000}"/>
    <cellStyle name="Followed Hyperlink 24" xfId="16501" hidden="1" xr:uid="{00000000-0005-0000-0000-00008C030000}"/>
    <cellStyle name="Followed Hyperlink 24" xfId="17078" hidden="1" xr:uid="{00000000-0005-0000-0000-00008D030000}"/>
    <cellStyle name="Followed Hyperlink 24" xfId="15942" hidden="1" xr:uid="{00000000-0005-0000-0000-000097030000}"/>
    <cellStyle name="Followed Hyperlink 24" xfId="14869" hidden="1" xr:uid="{00000000-0005-0000-0000-000098030000}"/>
    <cellStyle name="Followed Hyperlink 24" xfId="16048" hidden="1" xr:uid="{00000000-0005-0000-0000-000099030000}"/>
    <cellStyle name="Followed Hyperlink 24" xfId="16132" hidden="1" xr:uid="{00000000-0005-0000-0000-00009A030000}"/>
    <cellStyle name="Followed Hyperlink 24" xfId="16296" hidden="1" xr:uid="{00000000-0005-0000-0000-000080030000}"/>
    <cellStyle name="Followed Hyperlink 24" xfId="14658" hidden="1" xr:uid="{00000000-0005-0000-0000-000094030000}"/>
    <cellStyle name="Followed Hyperlink 24" xfId="15926" hidden="1" xr:uid="{00000000-0005-0000-0000-000096030000}"/>
    <cellStyle name="Followed Hyperlink 24" xfId="15731" hidden="1" xr:uid="{00000000-0005-0000-0000-000093030000}"/>
    <cellStyle name="Followed Hyperlink 24" xfId="15715" hidden="1" xr:uid="{00000000-0005-0000-0000-000092030000}"/>
    <cellStyle name="Followed Hyperlink 24" xfId="15842" hidden="1" xr:uid="{00000000-0005-0000-0000-000095030000}"/>
    <cellStyle name="Followed Hyperlink 24" xfId="17791" hidden="1" xr:uid="{00000000-0005-0000-0000-00009A030000}"/>
    <cellStyle name="Followed Hyperlink 24" xfId="20269" hidden="1" xr:uid="{00000000-0005-0000-0000-00008B030000}"/>
    <cellStyle name="Followed Hyperlink 24" xfId="9453" hidden="1" xr:uid="{00000000-0005-0000-0000-00009B030000}"/>
    <cellStyle name="Followed Hyperlink 24" xfId="7551" hidden="1" xr:uid="{00000000-0005-0000-0000-000096030000}"/>
    <cellStyle name="Followed Hyperlink 24" xfId="23208" hidden="1" xr:uid="{00000000-0005-0000-0000-000086030000}"/>
    <cellStyle name="Followed Hyperlink 24" xfId="39656" hidden="1" xr:uid="{00000000-0005-0000-0000-000095030000}"/>
    <cellStyle name="Followed Hyperlink 24" xfId="37764" hidden="1" xr:uid="{00000000-0005-0000-0000-00008F030000}"/>
    <cellStyle name="Followed Hyperlink 24" xfId="1168" hidden="1" xr:uid="{00000000-0005-0000-0000-000089030000}"/>
    <cellStyle name="Followed Hyperlink 24" xfId="3019" hidden="1" xr:uid="{00000000-0005-0000-0000-000082030000}"/>
    <cellStyle name="Followed Hyperlink 24" xfId="4787" hidden="1" xr:uid="{00000000-0005-0000-0000-00008C030000}"/>
    <cellStyle name="Followed Hyperlink 24" xfId="34063" hidden="1" xr:uid="{00000000-0005-0000-0000-000086030000}"/>
    <cellStyle name="Followed Hyperlink 24" xfId="34079" hidden="1" xr:uid="{00000000-0005-0000-0000-000087030000}"/>
    <cellStyle name="Followed Hyperlink 24" xfId="19783" hidden="1" xr:uid="{00000000-0005-0000-0000-000090030000}"/>
    <cellStyle name="Followed Hyperlink 24" xfId="20597" hidden="1" xr:uid="{00000000-0005-0000-0000-000091030000}"/>
    <cellStyle name="Followed Hyperlink 24" xfId="20681" hidden="1" xr:uid="{00000000-0005-0000-0000-000092030000}"/>
    <cellStyle name="Followed Hyperlink 24" xfId="20697" hidden="1" xr:uid="{00000000-0005-0000-0000-000093030000}"/>
    <cellStyle name="Followed Hyperlink 24" xfId="19646" hidden="1" xr:uid="{00000000-0005-0000-0000-000094030000}"/>
    <cellStyle name="Followed Hyperlink 24" xfId="20808" hidden="1" xr:uid="{00000000-0005-0000-0000-000095030000}"/>
    <cellStyle name="Followed Hyperlink 24" xfId="20892" hidden="1" xr:uid="{00000000-0005-0000-0000-000096030000}"/>
    <cellStyle name="Followed Hyperlink 24" xfId="20908" hidden="1" xr:uid="{00000000-0005-0000-0000-000097030000}"/>
    <cellStyle name="Followed Hyperlink 24" xfId="19835" hidden="1" xr:uid="{00000000-0005-0000-0000-000098030000}"/>
    <cellStyle name="Followed Hyperlink 24" xfId="21014" hidden="1" xr:uid="{00000000-0005-0000-0000-000099030000}"/>
    <cellStyle name="Followed Hyperlink 24" xfId="21098" hidden="1" xr:uid="{00000000-0005-0000-0000-00009A030000}"/>
    <cellStyle name="Followed Hyperlink 24" xfId="21114" hidden="1" xr:uid="{00000000-0005-0000-0000-00009B030000}"/>
    <cellStyle name="Followed Hyperlink 24" xfId="21257" hidden="1" xr:uid="{00000000-0005-0000-0000-000080030000}"/>
    <cellStyle name="Followed Hyperlink 24" xfId="4672" hidden="1" xr:uid="{00000000-0005-0000-0000-000082030000}"/>
    <cellStyle name="Followed Hyperlink 24" xfId="19750" hidden="1" xr:uid="{00000000-0005-0000-0000-000083030000}"/>
    <cellStyle name="Followed Hyperlink 24" xfId="21555" hidden="1" xr:uid="{00000000-0005-0000-0000-000085030000}"/>
    <cellStyle name="Followed Hyperlink 24" xfId="17162" hidden="1" xr:uid="{00000000-0005-0000-0000-00008E030000}"/>
    <cellStyle name="Followed Hyperlink 24" xfId="17178" hidden="1" xr:uid="{00000000-0005-0000-0000-00008F030000}"/>
    <cellStyle name="Followed Hyperlink 24" xfId="16476" hidden="1" xr:uid="{00000000-0005-0000-0000-000090030000}"/>
    <cellStyle name="Followed Hyperlink 24" xfId="17290" hidden="1" xr:uid="{00000000-0005-0000-0000-000091030000}"/>
    <cellStyle name="Followed Hyperlink 24" xfId="17374" hidden="1" xr:uid="{00000000-0005-0000-0000-000092030000}"/>
    <cellStyle name="Followed Hyperlink 24" xfId="17390" hidden="1" xr:uid="{00000000-0005-0000-0000-000093030000}"/>
    <cellStyle name="Followed Hyperlink 24" xfId="16327" hidden="1" xr:uid="{00000000-0005-0000-0000-000094030000}"/>
    <cellStyle name="Followed Hyperlink 24" xfId="17585" hidden="1" xr:uid="{00000000-0005-0000-0000-000096030000}"/>
    <cellStyle name="Followed Hyperlink 24" xfId="19574" hidden="1" xr:uid="{00000000-0005-0000-0000-000081030000}"/>
    <cellStyle name="Followed Hyperlink 24" xfId="13101" hidden="1" xr:uid="{00000000-0005-0000-0000-000082030000}"/>
    <cellStyle name="Followed Hyperlink 24" xfId="18102" hidden="1" xr:uid="{00000000-0005-0000-0000-000083030000}"/>
    <cellStyle name="Followed Hyperlink 24" xfId="19858" hidden="1" xr:uid="{00000000-0005-0000-0000-000084030000}"/>
    <cellStyle name="Followed Hyperlink 24" xfId="20032" hidden="1" xr:uid="{00000000-0005-0000-0000-000086030000}"/>
    <cellStyle name="Followed Hyperlink 24" xfId="20048" hidden="1" xr:uid="{00000000-0005-0000-0000-000087030000}"/>
    <cellStyle name="Followed Hyperlink 24" xfId="16408" hidden="1" xr:uid="{00000000-0005-0000-0000-000088030000}"/>
    <cellStyle name="Followed Hyperlink 24" xfId="20169" hidden="1" xr:uid="{00000000-0005-0000-0000-000089030000}"/>
    <cellStyle name="Followed Hyperlink 24" xfId="20253" hidden="1" xr:uid="{00000000-0005-0000-0000-00008A030000}"/>
    <cellStyle name="Followed Hyperlink 24" xfId="19808" hidden="1" xr:uid="{00000000-0005-0000-0000-00008C030000}"/>
    <cellStyle name="Followed Hyperlink 24" xfId="20385" hidden="1" xr:uid="{00000000-0005-0000-0000-00008D030000}"/>
    <cellStyle name="Followed Hyperlink 24" xfId="20485" hidden="1" xr:uid="{00000000-0005-0000-0000-00008F030000}"/>
    <cellStyle name="Followed Hyperlink 24" xfId="19267" hidden="1" xr:uid="{00000000-0005-0000-0000-000097030000}"/>
    <cellStyle name="Followed Hyperlink 24" xfId="18194" hidden="1" xr:uid="{00000000-0005-0000-0000-000098030000}"/>
    <cellStyle name="Followed Hyperlink 24" xfId="19373" hidden="1" xr:uid="{00000000-0005-0000-0000-000099030000}"/>
    <cellStyle name="Followed Hyperlink 24" xfId="19457" hidden="1" xr:uid="{00000000-0005-0000-0000-00009A030000}"/>
    <cellStyle name="Followed Hyperlink 24" xfId="19473" hidden="1" xr:uid="{00000000-0005-0000-0000-00009B030000}"/>
    <cellStyle name="Followed Hyperlink 24" xfId="19617" hidden="1" xr:uid="{00000000-0005-0000-0000-000080030000}"/>
    <cellStyle name="Followed Hyperlink 24" xfId="12987" hidden="1" xr:uid="{00000000-0005-0000-0000-000094030000}"/>
    <cellStyle name="Followed Hyperlink 24" xfId="19167" hidden="1" xr:uid="{00000000-0005-0000-0000-000095030000}"/>
    <cellStyle name="Followed Hyperlink 24" xfId="19251" hidden="1" xr:uid="{00000000-0005-0000-0000-000096030000}"/>
    <cellStyle name="Followed Hyperlink 24" xfId="19056" hidden="1" xr:uid="{00000000-0005-0000-0000-000093030000}"/>
    <cellStyle name="Followed Hyperlink 24" xfId="19040" hidden="1" xr:uid="{00000000-0005-0000-0000-000092030000}"/>
    <cellStyle name="Followed Hyperlink 25" xfId="45400" hidden="1" xr:uid="{00000000-0005-0000-0000-0000B7030000}"/>
    <cellStyle name="Followed Hyperlink 25" xfId="43834" hidden="1" xr:uid="{00000000-0005-0000-0000-00009C030000}"/>
    <cellStyle name="Followed Hyperlink 25" xfId="43790" hidden="1" xr:uid="{00000000-0005-0000-0000-0000B4030000}"/>
    <cellStyle name="Followed Hyperlink 25" xfId="45281" hidden="1" xr:uid="{00000000-0005-0000-0000-0000B5030000}"/>
    <cellStyle name="Followed Hyperlink 25" xfId="45194" hidden="1" xr:uid="{00000000-0005-0000-0000-0000B3030000}"/>
    <cellStyle name="Followed Hyperlink 25" xfId="28462" hidden="1" xr:uid="{00000000-0005-0000-0000-00009C030000}"/>
    <cellStyle name="Followed Hyperlink 25" xfId="18414" hidden="1" xr:uid="{00000000-0005-0000-0000-0000A3030000}"/>
    <cellStyle name="Followed Hyperlink 25" xfId="16155" hidden="1" xr:uid="{00000000-0005-0000-0000-0000B7030000}"/>
    <cellStyle name="Followed Hyperlink 25" xfId="37334" hidden="1" xr:uid="{00000000-0005-0000-0000-0000A3030000}"/>
    <cellStyle name="Followed Hyperlink 25" xfId="33725" hidden="1" xr:uid="{00000000-0005-0000-0000-00009D030000}"/>
    <cellStyle name="Followed Hyperlink 25" xfId="33172" hidden="1" xr:uid="{00000000-0005-0000-0000-0000B1030000}"/>
    <cellStyle name="Followed Hyperlink 25" xfId="1132" hidden="1" xr:uid="{00000000-0005-0000-0000-0000B0030000}"/>
    <cellStyle name="Followed Hyperlink 25" xfId="7151" hidden="1" xr:uid="{00000000-0005-0000-0000-0000AB030000}"/>
    <cellStyle name="Followed Hyperlink 25" xfId="5136" hidden="1" xr:uid="{00000000-0005-0000-0000-0000A5030000}"/>
    <cellStyle name="Followed Hyperlink 25" xfId="25515" hidden="1" xr:uid="{00000000-0005-0000-0000-0000B2030000}"/>
    <cellStyle name="Followed Hyperlink 25" xfId="12718" hidden="1" xr:uid="{00000000-0005-0000-0000-0000B6030000}"/>
    <cellStyle name="Followed Hyperlink 25" xfId="12813" hidden="1" xr:uid="{00000000-0005-0000-0000-0000B7030000}"/>
    <cellStyle name="Followed Hyperlink 25" xfId="11441" hidden="1" xr:uid="{00000000-0005-0000-0000-00009C030000}"/>
    <cellStyle name="Followed Hyperlink 25" xfId="11380" hidden="1" xr:uid="{00000000-0005-0000-0000-00009D030000}"/>
    <cellStyle name="Followed Hyperlink 25" xfId="8198" hidden="1" xr:uid="{00000000-0005-0000-0000-0000A0030000}"/>
    <cellStyle name="Followed Hyperlink 25" xfId="22192" hidden="1" xr:uid="{00000000-0005-0000-0000-0000AD030000}"/>
    <cellStyle name="Followed Hyperlink 25" xfId="22216" hidden="1" xr:uid="{00000000-0005-0000-0000-0000AE030000}"/>
    <cellStyle name="Followed Hyperlink 25" xfId="22311" hidden="1" xr:uid="{00000000-0005-0000-0000-0000AF030000}"/>
    <cellStyle name="Followed Hyperlink 25" xfId="21740" hidden="1" xr:uid="{00000000-0005-0000-0000-0000B0030000}"/>
    <cellStyle name="Followed Hyperlink 25" xfId="22403" hidden="1" xr:uid="{00000000-0005-0000-0000-0000B1030000}"/>
    <cellStyle name="Followed Hyperlink 25" xfId="22427" hidden="1" xr:uid="{00000000-0005-0000-0000-0000B2030000}"/>
    <cellStyle name="Followed Hyperlink 25" xfId="22522" hidden="1" xr:uid="{00000000-0005-0000-0000-0000B3030000}"/>
    <cellStyle name="Followed Hyperlink 25" xfId="21298" hidden="1" xr:uid="{00000000-0005-0000-0000-0000B4030000}"/>
    <cellStyle name="Followed Hyperlink 25" xfId="22633" hidden="1" xr:uid="{00000000-0005-0000-0000-0000B6030000}"/>
    <cellStyle name="Followed Hyperlink 25" xfId="22728" hidden="1" xr:uid="{00000000-0005-0000-0000-0000B7030000}"/>
    <cellStyle name="Followed Hyperlink 25" xfId="21356" hidden="1" xr:uid="{00000000-0005-0000-0000-00009C030000}"/>
    <cellStyle name="Followed Hyperlink 25" xfId="22771" hidden="1" xr:uid="{00000000-0005-0000-0000-00009F030000}"/>
    <cellStyle name="Followed Hyperlink 25" xfId="23035" hidden="1" xr:uid="{00000000-0005-0000-0000-0000A0030000}"/>
    <cellStyle name="Followed Hyperlink 25" xfId="23112" hidden="1" xr:uid="{00000000-0005-0000-0000-0000A1030000}"/>
    <cellStyle name="Followed Hyperlink 25" xfId="23136" hidden="1" xr:uid="{00000000-0005-0000-0000-0000A2030000}"/>
    <cellStyle name="Followed Hyperlink 25" xfId="23231" hidden="1" xr:uid="{00000000-0005-0000-0000-0000A3030000}"/>
    <cellStyle name="Followed Hyperlink 25" xfId="23080" hidden="1" xr:uid="{00000000-0005-0000-0000-0000A4030000}"/>
    <cellStyle name="Followed Hyperlink 25" xfId="23333" hidden="1" xr:uid="{00000000-0005-0000-0000-0000A5030000}"/>
    <cellStyle name="Followed Hyperlink 25" xfId="23357" hidden="1" xr:uid="{00000000-0005-0000-0000-0000A6030000}"/>
    <cellStyle name="Followed Hyperlink 25" xfId="23452" hidden="1" xr:uid="{00000000-0005-0000-0000-0000A7030000}"/>
    <cellStyle name="Followed Hyperlink 25" xfId="22983" hidden="1" xr:uid="{00000000-0005-0000-0000-0000A8030000}"/>
    <cellStyle name="Followed Hyperlink 25" xfId="23549" hidden="1" xr:uid="{00000000-0005-0000-0000-0000A9030000}"/>
    <cellStyle name="Followed Hyperlink 25" xfId="23573" hidden="1" xr:uid="{00000000-0005-0000-0000-0000AA030000}"/>
    <cellStyle name="Followed Hyperlink 25" xfId="23668" hidden="1" xr:uid="{00000000-0005-0000-0000-0000AB030000}"/>
    <cellStyle name="Followed Hyperlink 25" xfId="23761" hidden="1" xr:uid="{00000000-0005-0000-0000-0000AD030000}"/>
    <cellStyle name="Followed Hyperlink 25" xfId="23785" hidden="1" xr:uid="{00000000-0005-0000-0000-0000AE030000}"/>
    <cellStyle name="Followed Hyperlink 25" xfId="23880" hidden="1" xr:uid="{00000000-0005-0000-0000-0000AF030000}"/>
    <cellStyle name="Followed Hyperlink 25" xfId="23309" hidden="1" xr:uid="{00000000-0005-0000-0000-0000B0030000}"/>
    <cellStyle name="Followed Hyperlink 25" xfId="23972" hidden="1" xr:uid="{00000000-0005-0000-0000-0000B1030000}"/>
    <cellStyle name="Followed Hyperlink 25" xfId="23996" hidden="1" xr:uid="{00000000-0005-0000-0000-0000B2030000}"/>
    <cellStyle name="Followed Hyperlink 25" xfId="24091" hidden="1" xr:uid="{00000000-0005-0000-0000-0000B3030000}"/>
    <cellStyle name="Followed Hyperlink 25" xfId="22893" hidden="1" xr:uid="{00000000-0005-0000-0000-0000B4030000}"/>
    <cellStyle name="Followed Hyperlink 25" xfId="24178" hidden="1" xr:uid="{00000000-0005-0000-0000-0000B5030000}"/>
    <cellStyle name="Followed Hyperlink 25" xfId="24202" hidden="1" xr:uid="{00000000-0005-0000-0000-0000B6030000}"/>
    <cellStyle name="Followed Hyperlink 25" xfId="24297" hidden="1" xr:uid="{00000000-0005-0000-0000-0000B7030000}"/>
    <cellStyle name="Followed Hyperlink 25" xfId="22925" hidden="1" xr:uid="{00000000-0005-0000-0000-00009C030000}"/>
    <cellStyle name="Followed Hyperlink 25" xfId="22905" hidden="1" xr:uid="{00000000-0005-0000-0000-00009D030000}"/>
    <cellStyle name="Followed Hyperlink 25" xfId="22871" hidden="1" xr:uid="{00000000-0005-0000-0000-00009E030000}"/>
    <cellStyle name="Followed Hyperlink 25" xfId="24554" hidden="1" xr:uid="{00000000-0005-0000-0000-0000A0030000}"/>
    <cellStyle name="Followed Hyperlink 25" xfId="24631" hidden="1" xr:uid="{00000000-0005-0000-0000-0000A1030000}"/>
    <cellStyle name="Followed Hyperlink 25" xfId="24750" hidden="1" xr:uid="{00000000-0005-0000-0000-0000A3030000}"/>
    <cellStyle name="Followed Hyperlink 25" xfId="24599" hidden="1" xr:uid="{00000000-0005-0000-0000-0000A4030000}"/>
    <cellStyle name="Followed Hyperlink 25" xfId="24876" hidden="1" xr:uid="{00000000-0005-0000-0000-0000A6030000}"/>
    <cellStyle name="Followed Hyperlink 25" xfId="24971" hidden="1" xr:uid="{00000000-0005-0000-0000-0000A7030000}"/>
    <cellStyle name="Followed Hyperlink 25" xfId="25068" hidden="1" xr:uid="{00000000-0005-0000-0000-0000A9030000}"/>
    <cellStyle name="Followed Hyperlink 25" xfId="20704" hidden="1" xr:uid="{00000000-0005-0000-0000-0000AF030000}"/>
    <cellStyle name="Followed Hyperlink 25" xfId="20133" hidden="1" xr:uid="{00000000-0005-0000-0000-0000B0030000}"/>
    <cellStyle name="Followed Hyperlink 25" xfId="20796" hidden="1" xr:uid="{00000000-0005-0000-0000-0000B1030000}"/>
    <cellStyle name="Followed Hyperlink 25" xfId="20820" hidden="1" xr:uid="{00000000-0005-0000-0000-0000B2030000}"/>
    <cellStyle name="Followed Hyperlink 25" xfId="20915" hidden="1" xr:uid="{00000000-0005-0000-0000-0000B3030000}"/>
    <cellStyle name="Followed Hyperlink 25" xfId="19667" hidden="1" xr:uid="{00000000-0005-0000-0000-0000B4030000}"/>
    <cellStyle name="Followed Hyperlink 25" xfId="21026" hidden="1" xr:uid="{00000000-0005-0000-0000-0000B6030000}"/>
    <cellStyle name="Followed Hyperlink 25" xfId="21121" hidden="1" xr:uid="{00000000-0005-0000-0000-0000B7030000}"/>
    <cellStyle name="Followed Hyperlink 25" xfId="19749" hidden="1" xr:uid="{00000000-0005-0000-0000-00009C030000}"/>
    <cellStyle name="Followed Hyperlink 25" xfId="19703" hidden="1" xr:uid="{00000000-0005-0000-0000-00009D030000}"/>
    <cellStyle name="Followed Hyperlink 25" xfId="19630" hidden="1" xr:uid="{00000000-0005-0000-0000-00009E030000}"/>
    <cellStyle name="Followed Hyperlink 25" xfId="21466" hidden="1" xr:uid="{00000000-0005-0000-0000-0000A0030000}"/>
    <cellStyle name="Followed Hyperlink 25" xfId="21543" hidden="1" xr:uid="{00000000-0005-0000-0000-0000A1030000}"/>
    <cellStyle name="Followed Hyperlink 25" xfId="21567" hidden="1" xr:uid="{00000000-0005-0000-0000-0000A2030000}"/>
    <cellStyle name="Followed Hyperlink 25" xfId="21662" hidden="1" xr:uid="{00000000-0005-0000-0000-0000A3030000}"/>
    <cellStyle name="Followed Hyperlink 25" xfId="21511" hidden="1" xr:uid="{00000000-0005-0000-0000-0000A4030000}"/>
    <cellStyle name="Followed Hyperlink 25" xfId="21764" hidden="1" xr:uid="{00000000-0005-0000-0000-0000A5030000}"/>
    <cellStyle name="Followed Hyperlink 25" xfId="21788" hidden="1" xr:uid="{00000000-0005-0000-0000-0000A6030000}"/>
    <cellStyle name="Followed Hyperlink 25" xfId="21883" hidden="1" xr:uid="{00000000-0005-0000-0000-0000A7030000}"/>
    <cellStyle name="Followed Hyperlink 25" xfId="21414" hidden="1" xr:uid="{00000000-0005-0000-0000-0000A8030000}"/>
    <cellStyle name="Followed Hyperlink 25" xfId="21980" hidden="1" xr:uid="{00000000-0005-0000-0000-0000A9030000}"/>
    <cellStyle name="Followed Hyperlink 25" xfId="22099" hidden="1" xr:uid="{00000000-0005-0000-0000-0000AB030000}"/>
    <cellStyle name="Followed Hyperlink 25" xfId="18090" hidden="1" xr:uid="{00000000-0005-0000-0000-0000AC030000}"/>
    <cellStyle name="Followed Hyperlink 25" xfId="19936" hidden="1" xr:uid="{00000000-0005-0000-0000-0000A1030000}"/>
    <cellStyle name="Followed Hyperlink 25" xfId="19960" hidden="1" xr:uid="{00000000-0005-0000-0000-0000A2030000}"/>
    <cellStyle name="Followed Hyperlink 25" xfId="20055" hidden="1" xr:uid="{00000000-0005-0000-0000-0000A3030000}"/>
    <cellStyle name="Followed Hyperlink 25" xfId="20157" hidden="1" xr:uid="{00000000-0005-0000-0000-0000A5030000}"/>
    <cellStyle name="Followed Hyperlink 25" xfId="20181" hidden="1" xr:uid="{00000000-0005-0000-0000-0000A6030000}"/>
    <cellStyle name="Followed Hyperlink 25" xfId="19807" hidden="1" xr:uid="{00000000-0005-0000-0000-0000A8030000}"/>
    <cellStyle name="Followed Hyperlink 25" xfId="20373" hidden="1" xr:uid="{00000000-0005-0000-0000-0000A9030000}"/>
    <cellStyle name="Followed Hyperlink 25" xfId="20397" hidden="1" xr:uid="{00000000-0005-0000-0000-0000AA030000}"/>
    <cellStyle name="Followed Hyperlink 25" xfId="20492" hidden="1" xr:uid="{00000000-0005-0000-0000-0000AB030000}"/>
    <cellStyle name="Followed Hyperlink 25" xfId="16425" hidden="1" xr:uid="{00000000-0005-0000-0000-0000AC030000}"/>
    <cellStyle name="Followed Hyperlink 25" xfId="20585" hidden="1" xr:uid="{00000000-0005-0000-0000-0000AD030000}"/>
    <cellStyle name="Followed Hyperlink 25" xfId="20609" hidden="1" xr:uid="{00000000-0005-0000-0000-0000AE030000}"/>
    <cellStyle name="Followed Hyperlink 25" xfId="19480" hidden="1" xr:uid="{00000000-0005-0000-0000-0000B7030000}"/>
    <cellStyle name="Followed Hyperlink 25" xfId="17996" hidden="1" xr:uid="{00000000-0005-0000-0000-00009C030000}"/>
    <cellStyle name="Followed Hyperlink 25" xfId="18047" hidden="1" xr:uid="{00000000-0005-0000-0000-00009D030000}"/>
    <cellStyle name="Followed Hyperlink 25" xfId="9742" hidden="1" xr:uid="{00000000-0005-0000-0000-00009E030000}"/>
    <cellStyle name="Followed Hyperlink 25" xfId="19523" hidden="1" xr:uid="{00000000-0005-0000-0000-00009F030000}"/>
    <cellStyle name="Followed Hyperlink 25" xfId="19859" hidden="1" xr:uid="{00000000-0005-0000-0000-0000A0030000}"/>
    <cellStyle name="Followed Hyperlink 25" xfId="21164" hidden="1" xr:uid="{00000000-0005-0000-0000-00009F030000}"/>
    <cellStyle name="Followed Hyperlink 25" xfId="12694" hidden="1" xr:uid="{00000000-0005-0000-0000-0000B5030000}"/>
    <cellStyle name="Followed Hyperlink 25" xfId="18516" hidden="1" xr:uid="{00000000-0005-0000-0000-0000A5030000}"/>
    <cellStyle name="Followed Hyperlink 25" xfId="959" hidden="1" xr:uid="{00000000-0005-0000-0000-0000A2030000}"/>
    <cellStyle name="Followed Hyperlink 25" xfId="1054" hidden="1" xr:uid="{00000000-0005-0000-0000-0000A3030000}"/>
    <cellStyle name="Followed Hyperlink 25" xfId="903" hidden="1" xr:uid="{00000000-0005-0000-0000-0000A4030000}"/>
    <cellStyle name="Followed Hyperlink 25" xfId="1156" hidden="1" xr:uid="{00000000-0005-0000-0000-0000A5030000}"/>
    <cellStyle name="Followed Hyperlink 25" xfId="1180" hidden="1" xr:uid="{00000000-0005-0000-0000-0000A6030000}"/>
    <cellStyle name="Followed Hyperlink 25" xfId="1275" hidden="1" xr:uid="{00000000-0005-0000-0000-0000A7030000}"/>
    <cellStyle name="Followed Hyperlink 25" xfId="3204" hidden="1" xr:uid="{00000000-0005-0000-0000-0000A4030000}"/>
    <cellStyle name="Followed Hyperlink 25" xfId="11294" hidden="1" xr:uid="{00000000-0005-0000-0000-00009E030000}"/>
    <cellStyle name="Followed Hyperlink 25" xfId="32431" hidden="1" xr:uid="{00000000-0005-0000-0000-0000A3030000}"/>
    <cellStyle name="Followed Hyperlink 25" xfId="18756" hidden="1" xr:uid="{00000000-0005-0000-0000-0000AA030000}"/>
    <cellStyle name="Followed Hyperlink 25" xfId="18851" hidden="1" xr:uid="{00000000-0005-0000-0000-0000AB030000}"/>
    <cellStyle name="Followed Hyperlink 25" xfId="14712" hidden="1" xr:uid="{00000000-0005-0000-0000-0000AC030000}"/>
    <cellStyle name="Followed Hyperlink 25" xfId="18944" hidden="1" xr:uid="{00000000-0005-0000-0000-0000AD030000}"/>
    <cellStyle name="Followed Hyperlink 25" xfId="18968" hidden="1" xr:uid="{00000000-0005-0000-0000-0000AE030000}"/>
    <cellStyle name="Followed Hyperlink 25" xfId="19063" hidden="1" xr:uid="{00000000-0005-0000-0000-0000AF030000}"/>
    <cellStyle name="Followed Hyperlink 25" xfId="13421" hidden="1" xr:uid="{00000000-0005-0000-0000-0000A3030000}"/>
    <cellStyle name="Followed Hyperlink 25" xfId="41955" hidden="1" xr:uid="{00000000-0005-0000-0000-00009D030000}"/>
    <cellStyle name="Followed Hyperlink 25" xfId="32183" hidden="1" xr:uid="{00000000-0005-0000-0000-0000A8030000}"/>
    <cellStyle name="Followed Hyperlink 25" xfId="32749" hidden="1" xr:uid="{00000000-0005-0000-0000-0000A9030000}"/>
    <cellStyle name="Followed Hyperlink 25" xfId="32773" hidden="1" xr:uid="{00000000-0005-0000-0000-0000AA030000}"/>
    <cellStyle name="Followed Hyperlink 25" xfId="32868" hidden="1" xr:uid="{00000000-0005-0000-0000-0000AB030000}"/>
    <cellStyle name="Followed Hyperlink 25" xfId="28349" hidden="1" xr:uid="{00000000-0005-0000-0000-0000AC030000}"/>
    <cellStyle name="Followed Hyperlink 25" xfId="32961" hidden="1" xr:uid="{00000000-0005-0000-0000-0000AD030000}"/>
    <cellStyle name="Followed Hyperlink 25" xfId="33080" hidden="1" xr:uid="{00000000-0005-0000-0000-0000AF030000}"/>
    <cellStyle name="Followed Hyperlink 25" xfId="32509" hidden="1" xr:uid="{00000000-0005-0000-0000-0000B0030000}"/>
    <cellStyle name="Followed Hyperlink 25" xfId="33196" hidden="1" xr:uid="{00000000-0005-0000-0000-0000B2030000}"/>
    <cellStyle name="Followed Hyperlink 25" xfId="33291" hidden="1" xr:uid="{00000000-0005-0000-0000-0000B3030000}"/>
    <cellStyle name="Followed Hyperlink 25" xfId="32024" hidden="1" xr:uid="{00000000-0005-0000-0000-0000B4030000}"/>
    <cellStyle name="Followed Hyperlink 25" xfId="33378" hidden="1" xr:uid="{00000000-0005-0000-0000-0000B5030000}"/>
    <cellStyle name="Followed Hyperlink 25" xfId="33402" hidden="1" xr:uid="{00000000-0005-0000-0000-0000B6030000}"/>
    <cellStyle name="Followed Hyperlink 25" xfId="32066" hidden="1" xr:uid="{00000000-0005-0000-0000-00009D030000}"/>
    <cellStyle name="Followed Hyperlink 25" xfId="31982" hidden="1" xr:uid="{00000000-0005-0000-0000-00009E030000}"/>
    <cellStyle name="Followed Hyperlink 25" xfId="33540" hidden="1" xr:uid="{00000000-0005-0000-0000-00009F030000}"/>
    <cellStyle name="Followed Hyperlink 25" xfId="33890" hidden="1" xr:uid="{00000000-0005-0000-0000-0000A0030000}"/>
    <cellStyle name="Followed Hyperlink 25" xfId="33967" hidden="1" xr:uid="{00000000-0005-0000-0000-0000A1030000}"/>
    <cellStyle name="Followed Hyperlink 25" xfId="33991" hidden="1" xr:uid="{00000000-0005-0000-0000-0000A2030000}"/>
    <cellStyle name="Followed Hyperlink 25" xfId="34086" hidden="1" xr:uid="{00000000-0005-0000-0000-0000A3030000}"/>
    <cellStyle name="Followed Hyperlink 25" xfId="34212" hidden="1" xr:uid="{00000000-0005-0000-0000-0000A6030000}"/>
    <cellStyle name="Followed Hyperlink 25" xfId="34307" hidden="1" xr:uid="{00000000-0005-0000-0000-0000A7030000}"/>
    <cellStyle name="Followed Hyperlink 25" xfId="33838" hidden="1" xr:uid="{00000000-0005-0000-0000-0000A8030000}"/>
    <cellStyle name="Followed Hyperlink 25" xfId="34404" hidden="1" xr:uid="{00000000-0005-0000-0000-0000A9030000}"/>
    <cellStyle name="Followed Hyperlink 25" xfId="34428" hidden="1" xr:uid="{00000000-0005-0000-0000-0000AA030000}"/>
    <cellStyle name="Followed Hyperlink 25" xfId="34523" hidden="1" xr:uid="{00000000-0005-0000-0000-0000AB030000}"/>
    <cellStyle name="Followed Hyperlink 25" xfId="30447" hidden="1" xr:uid="{00000000-0005-0000-0000-0000AC030000}"/>
    <cellStyle name="Followed Hyperlink 25" xfId="34616" hidden="1" xr:uid="{00000000-0005-0000-0000-0000AD030000}"/>
    <cellStyle name="Followed Hyperlink 25" xfId="34640" hidden="1" xr:uid="{00000000-0005-0000-0000-0000AE030000}"/>
    <cellStyle name="Followed Hyperlink 25" xfId="34164" hidden="1" xr:uid="{00000000-0005-0000-0000-0000B0030000}"/>
    <cellStyle name="Followed Hyperlink 25" xfId="34827" hidden="1" xr:uid="{00000000-0005-0000-0000-0000B1030000}"/>
    <cellStyle name="Followed Hyperlink 25" xfId="34851" hidden="1" xr:uid="{00000000-0005-0000-0000-0000B2030000}"/>
    <cellStyle name="Followed Hyperlink 25" xfId="34946" hidden="1" xr:uid="{00000000-0005-0000-0000-0000B3030000}"/>
    <cellStyle name="Followed Hyperlink 25" xfId="33688" hidden="1" xr:uid="{00000000-0005-0000-0000-0000B4030000}"/>
    <cellStyle name="Followed Hyperlink 25" xfId="35033" hidden="1" xr:uid="{00000000-0005-0000-0000-0000B5030000}"/>
    <cellStyle name="Followed Hyperlink 25" xfId="35057" hidden="1" xr:uid="{00000000-0005-0000-0000-0000B6030000}"/>
    <cellStyle name="Followed Hyperlink 25" xfId="35152" hidden="1" xr:uid="{00000000-0005-0000-0000-0000B7030000}"/>
    <cellStyle name="Followed Hyperlink 25" xfId="33780" hidden="1" xr:uid="{00000000-0005-0000-0000-00009C030000}"/>
    <cellStyle name="Followed Hyperlink 25" xfId="33648" hidden="1" xr:uid="{00000000-0005-0000-0000-00009E030000}"/>
    <cellStyle name="Followed Hyperlink 25" xfId="35195" hidden="1" xr:uid="{00000000-0005-0000-0000-00009F030000}"/>
    <cellStyle name="Followed Hyperlink 25" xfId="35531" hidden="1" xr:uid="{00000000-0005-0000-0000-0000A0030000}"/>
    <cellStyle name="Followed Hyperlink 25" xfId="35632" hidden="1" xr:uid="{00000000-0005-0000-0000-0000A2030000}"/>
    <cellStyle name="Followed Hyperlink 25" xfId="35727" hidden="1" xr:uid="{00000000-0005-0000-0000-0000A3030000}"/>
    <cellStyle name="Followed Hyperlink 25" xfId="35576" hidden="1" xr:uid="{00000000-0005-0000-0000-0000A4030000}"/>
    <cellStyle name="Followed Hyperlink 25" xfId="35829" hidden="1" xr:uid="{00000000-0005-0000-0000-0000A5030000}"/>
    <cellStyle name="Followed Hyperlink 25" xfId="35853" hidden="1" xr:uid="{00000000-0005-0000-0000-0000A6030000}"/>
    <cellStyle name="Followed Hyperlink 25" xfId="35948" hidden="1" xr:uid="{00000000-0005-0000-0000-0000A7030000}"/>
    <cellStyle name="Followed Hyperlink 25" xfId="36045" hidden="1" xr:uid="{00000000-0005-0000-0000-0000A9030000}"/>
    <cellStyle name="Followed Hyperlink 25" xfId="36069" hidden="1" xr:uid="{00000000-0005-0000-0000-0000AA030000}"/>
    <cellStyle name="Followed Hyperlink 25" xfId="36164" hidden="1" xr:uid="{00000000-0005-0000-0000-0000AB030000}"/>
    <cellStyle name="Followed Hyperlink 25" xfId="32115" hidden="1" xr:uid="{00000000-0005-0000-0000-0000AC030000}"/>
    <cellStyle name="Followed Hyperlink 25" xfId="36257" hidden="1" xr:uid="{00000000-0005-0000-0000-0000AD030000}"/>
    <cellStyle name="Followed Hyperlink 25" xfId="36281" hidden="1" xr:uid="{00000000-0005-0000-0000-0000AE030000}"/>
    <cellStyle name="Followed Hyperlink 25" xfId="36376" hidden="1" xr:uid="{00000000-0005-0000-0000-0000AF030000}"/>
    <cellStyle name="Followed Hyperlink 25" xfId="35805" hidden="1" xr:uid="{00000000-0005-0000-0000-0000B0030000}"/>
    <cellStyle name="Followed Hyperlink 25" xfId="36468" hidden="1" xr:uid="{00000000-0005-0000-0000-0000B1030000}"/>
    <cellStyle name="Followed Hyperlink 25" xfId="36492" hidden="1" xr:uid="{00000000-0005-0000-0000-0000B2030000}"/>
    <cellStyle name="Followed Hyperlink 25" xfId="36587" hidden="1" xr:uid="{00000000-0005-0000-0000-0000B3030000}"/>
    <cellStyle name="Followed Hyperlink 25" xfId="35339" hidden="1" xr:uid="{00000000-0005-0000-0000-0000B4030000}"/>
    <cellStyle name="Followed Hyperlink 25" xfId="36674" hidden="1" xr:uid="{00000000-0005-0000-0000-0000B5030000}"/>
    <cellStyle name="Followed Hyperlink 25" xfId="36793" hidden="1" xr:uid="{00000000-0005-0000-0000-0000B7030000}"/>
    <cellStyle name="Followed Hyperlink 25" xfId="35421" hidden="1" xr:uid="{00000000-0005-0000-0000-00009C030000}"/>
    <cellStyle name="Followed Hyperlink 25" xfId="35375" hidden="1" xr:uid="{00000000-0005-0000-0000-00009D030000}"/>
    <cellStyle name="Followed Hyperlink 25" xfId="35302" hidden="1" xr:uid="{00000000-0005-0000-0000-00009E030000}"/>
    <cellStyle name="Followed Hyperlink 25" xfId="36836" hidden="1" xr:uid="{00000000-0005-0000-0000-00009F030000}"/>
    <cellStyle name="Followed Hyperlink 25" xfId="37138" hidden="1" xr:uid="{00000000-0005-0000-0000-0000A0030000}"/>
    <cellStyle name="Followed Hyperlink 25" xfId="37215" hidden="1" xr:uid="{00000000-0005-0000-0000-0000A1030000}"/>
    <cellStyle name="Followed Hyperlink 25" xfId="37239" hidden="1" xr:uid="{00000000-0005-0000-0000-0000A2030000}"/>
    <cellStyle name="Followed Hyperlink 25" xfId="37183" hidden="1" xr:uid="{00000000-0005-0000-0000-0000A4030000}"/>
    <cellStyle name="Followed Hyperlink 25" xfId="37436" hidden="1" xr:uid="{00000000-0005-0000-0000-0000A5030000}"/>
    <cellStyle name="Followed Hyperlink 25" xfId="37555" hidden="1" xr:uid="{00000000-0005-0000-0000-0000A7030000}"/>
    <cellStyle name="Followed Hyperlink 25" xfId="37086" hidden="1" xr:uid="{00000000-0005-0000-0000-0000A8030000}"/>
    <cellStyle name="Followed Hyperlink 25" xfId="37652" hidden="1" xr:uid="{00000000-0005-0000-0000-0000A9030000}"/>
    <cellStyle name="Followed Hyperlink 25" xfId="37676" hidden="1" xr:uid="{00000000-0005-0000-0000-0000AA030000}"/>
    <cellStyle name="Followed Hyperlink 25" xfId="37771" hidden="1" xr:uid="{00000000-0005-0000-0000-0000AB030000}"/>
    <cellStyle name="Followed Hyperlink 25" xfId="37864" hidden="1" xr:uid="{00000000-0005-0000-0000-0000AD030000}"/>
    <cellStyle name="Followed Hyperlink 25" xfId="37888" hidden="1" xr:uid="{00000000-0005-0000-0000-0000AE030000}"/>
    <cellStyle name="Followed Hyperlink 25" xfId="37983" hidden="1" xr:uid="{00000000-0005-0000-0000-0000AF030000}"/>
    <cellStyle name="Followed Hyperlink 25" xfId="37412" hidden="1" xr:uid="{00000000-0005-0000-0000-0000B0030000}"/>
    <cellStyle name="Followed Hyperlink 25" xfId="38075" hidden="1" xr:uid="{00000000-0005-0000-0000-0000B1030000}"/>
    <cellStyle name="Followed Hyperlink 25" xfId="38099" hidden="1" xr:uid="{00000000-0005-0000-0000-0000B2030000}"/>
    <cellStyle name="Followed Hyperlink 25" xfId="38194" hidden="1" xr:uid="{00000000-0005-0000-0000-0000B3030000}"/>
    <cellStyle name="Followed Hyperlink 25" xfId="32985" hidden="1" xr:uid="{00000000-0005-0000-0000-0000AE030000}"/>
    <cellStyle name="Followed Hyperlink 25" xfId="6005" hidden="1" xr:uid="{00000000-0005-0000-0000-0000B6030000}"/>
    <cellStyle name="Followed Hyperlink 25" xfId="6100" hidden="1" xr:uid="{00000000-0005-0000-0000-0000B7030000}"/>
    <cellStyle name="Followed Hyperlink 25" xfId="4727" hidden="1" xr:uid="{00000000-0005-0000-0000-00009C030000}"/>
    <cellStyle name="Followed Hyperlink 25" xfId="4667" hidden="1" xr:uid="{00000000-0005-0000-0000-00009D030000}"/>
    <cellStyle name="Followed Hyperlink 25" xfId="4577" hidden="1" xr:uid="{00000000-0005-0000-0000-00009E030000}"/>
    <cellStyle name="Followed Hyperlink 25" xfId="6143" hidden="1" xr:uid="{00000000-0005-0000-0000-00009F030000}"/>
    <cellStyle name="Followed Hyperlink 25" xfId="6518" hidden="1" xr:uid="{00000000-0005-0000-0000-0000A0030000}"/>
    <cellStyle name="Followed Hyperlink 25" xfId="6595" hidden="1" xr:uid="{00000000-0005-0000-0000-0000A1030000}"/>
    <cellStyle name="Followed Hyperlink 25" xfId="6563" hidden="1" xr:uid="{00000000-0005-0000-0000-0000A4030000}"/>
    <cellStyle name="Followed Hyperlink 25" xfId="6816" hidden="1" xr:uid="{00000000-0005-0000-0000-0000A5030000}"/>
    <cellStyle name="Followed Hyperlink 25" xfId="6840" hidden="1" xr:uid="{00000000-0005-0000-0000-0000A6030000}"/>
    <cellStyle name="Followed Hyperlink 25" xfId="6466" hidden="1" xr:uid="{00000000-0005-0000-0000-0000A8030000}"/>
    <cellStyle name="Followed Hyperlink 25" xfId="7032" hidden="1" xr:uid="{00000000-0005-0000-0000-0000A9030000}"/>
    <cellStyle name="Followed Hyperlink 25" xfId="7056" hidden="1" xr:uid="{00000000-0005-0000-0000-0000AA030000}"/>
    <cellStyle name="Followed Hyperlink 25" xfId="2001" hidden="1" xr:uid="{00000000-0005-0000-0000-0000B5030000}"/>
    <cellStyle name="Followed Hyperlink 25" xfId="2025" hidden="1" xr:uid="{00000000-0005-0000-0000-0000B6030000}"/>
    <cellStyle name="Followed Hyperlink 25" xfId="2120" hidden="1" xr:uid="{00000000-0005-0000-0000-0000B7030000}"/>
    <cellStyle name="Followed Hyperlink 25" xfId="2836" hidden="1" xr:uid="{00000000-0005-0000-0000-00009C030000}"/>
    <cellStyle name="Followed Hyperlink 25" xfId="2923" hidden="1" xr:uid="{00000000-0005-0000-0000-00009D030000}"/>
    <cellStyle name="Followed Hyperlink 25" xfId="2947" hidden="1" xr:uid="{00000000-0005-0000-0000-00009E030000}"/>
    <cellStyle name="Followed Hyperlink 25" xfId="3042" hidden="1" xr:uid="{00000000-0005-0000-0000-00009F030000}"/>
    <cellStyle name="Followed Hyperlink 25" xfId="3159" hidden="1" xr:uid="{00000000-0005-0000-0000-0000A0030000}"/>
    <cellStyle name="Followed Hyperlink 25" xfId="3236" hidden="1" xr:uid="{00000000-0005-0000-0000-0000A1030000}"/>
    <cellStyle name="Followed Hyperlink 25" xfId="3260" hidden="1" xr:uid="{00000000-0005-0000-0000-0000A2030000}"/>
    <cellStyle name="Followed Hyperlink 25" xfId="3355" hidden="1" xr:uid="{00000000-0005-0000-0000-0000A3030000}"/>
    <cellStyle name="Followed Hyperlink 25" xfId="3457" hidden="1" xr:uid="{00000000-0005-0000-0000-0000A5030000}"/>
    <cellStyle name="Followed Hyperlink 25" xfId="3481" hidden="1" xr:uid="{00000000-0005-0000-0000-0000A6030000}"/>
    <cellStyle name="Followed Hyperlink 25" xfId="3576" hidden="1" xr:uid="{00000000-0005-0000-0000-0000A7030000}"/>
    <cellStyle name="Followed Hyperlink 25" xfId="3107" hidden="1" xr:uid="{00000000-0005-0000-0000-0000A8030000}"/>
    <cellStyle name="Followed Hyperlink 25" xfId="3673" hidden="1" xr:uid="{00000000-0005-0000-0000-0000A9030000}"/>
    <cellStyle name="Followed Hyperlink 25" xfId="3697" hidden="1" xr:uid="{00000000-0005-0000-0000-0000AA030000}"/>
    <cellStyle name="Followed Hyperlink 25" xfId="3792" hidden="1" xr:uid="{00000000-0005-0000-0000-0000AB030000}"/>
    <cellStyle name="Followed Hyperlink 25" xfId="2622" hidden="1" xr:uid="{00000000-0005-0000-0000-0000AC030000}"/>
    <cellStyle name="Followed Hyperlink 25" xfId="3885" hidden="1" xr:uid="{00000000-0005-0000-0000-0000AD030000}"/>
    <cellStyle name="Followed Hyperlink 25" xfId="3909" hidden="1" xr:uid="{00000000-0005-0000-0000-0000AE030000}"/>
    <cellStyle name="Followed Hyperlink 25" xfId="3433" hidden="1" xr:uid="{00000000-0005-0000-0000-0000B0030000}"/>
    <cellStyle name="Followed Hyperlink 25" xfId="4096" hidden="1" xr:uid="{00000000-0005-0000-0000-0000B1030000}"/>
    <cellStyle name="Followed Hyperlink 25" xfId="806" hidden="1" xr:uid="{00000000-0005-0000-0000-0000A8030000}"/>
    <cellStyle name="Followed Hyperlink 25" xfId="1372" hidden="1" xr:uid="{00000000-0005-0000-0000-0000A9030000}"/>
    <cellStyle name="Followed Hyperlink 25" xfId="1491" hidden="1" xr:uid="{00000000-0005-0000-0000-0000AB030000}"/>
    <cellStyle name="Followed Hyperlink 25" xfId="321" hidden="1" xr:uid="{00000000-0005-0000-0000-0000AC030000}"/>
    <cellStyle name="Followed Hyperlink 25" xfId="1584" hidden="1" xr:uid="{00000000-0005-0000-0000-0000AD030000}"/>
    <cellStyle name="Followed Hyperlink 25" xfId="1608" hidden="1" xr:uid="{00000000-0005-0000-0000-0000AE030000}"/>
    <cellStyle name="Followed Hyperlink 25" xfId="1703" hidden="1" xr:uid="{00000000-0005-0000-0000-0000AF030000}"/>
    <cellStyle name="Followed Hyperlink 25" xfId="1795" hidden="1" xr:uid="{00000000-0005-0000-0000-0000B1030000}"/>
    <cellStyle name="Followed Hyperlink 25" xfId="1819" hidden="1" xr:uid="{00000000-0005-0000-0000-0000B2030000}"/>
    <cellStyle name="Followed Hyperlink 25" xfId="1914" hidden="1" xr:uid="{00000000-0005-0000-0000-0000B3030000}"/>
    <cellStyle name="Followed Hyperlink 25" xfId="366" hidden="1" xr:uid="{00000000-0005-0000-0000-0000B4030000}"/>
    <cellStyle name="Followed Hyperlink 25" xfId="4421" hidden="1" xr:uid="{00000000-0005-0000-0000-0000B7030000}"/>
    <cellStyle name="Followed Hyperlink 25" xfId="2721" hidden="1" xr:uid="{00000000-0005-0000-0000-00009C030000}"/>
    <cellStyle name="Followed Hyperlink 25" xfId="2528" hidden="1" xr:uid="{00000000-0005-0000-0000-00009D030000}"/>
    <cellStyle name="Followed Hyperlink 25" xfId="4464" hidden="1" xr:uid="{00000000-0005-0000-0000-00009F030000}"/>
    <cellStyle name="Followed Hyperlink 25" xfId="4838" hidden="1" xr:uid="{00000000-0005-0000-0000-0000A0030000}"/>
    <cellStyle name="Followed Hyperlink 25" xfId="4915" hidden="1" xr:uid="{00000000-0005-0000-0000-0000A1030000}"/>
    <cellStyle name="Followed Hyperlink 25" xfId="4939" hidden="1" xr:uid="{00000000-0005-0000-0000-0000A2030000}"/>
    <cellStyle name="Followed Hyperlink 25" xfId="5034" hidden="1" xr:uid="{00000000-0005-0000-0000-0000A3030000}"/>
    <cellStyle name="Followed Hyperlink 25" xfId="4883" hidden="1" xr:uid="{00000000-0005-0000-0000-0000A4030000}"/>
    <cellStyle name="Followed Hyperlink 25" xfId="5160" hidden="1" xr:uid="{00000000-0005-0000-0000-0000A6030000}"/>
    <cellStyle name="Followed Hyperlink 25" xfId="5255" hidden="1" xr:uid="{00000000-0005-0000-0000-0000A7030000}"/>
    <cellStyle name="Followed Hyperlink 25" xfId="4786" hidden="1" xr:uid="{00000000-0005-0000-0000-0000A8030000}"/>
    <cellStyle name="Followed Hyperlink 25" xfId="5352" hidden="1" xr:uid="{00000000-0005-0000-0000-0000A9030000}"/>
    <cellStyle name="Followed Hyperlink 25" xfId="5376" hidden="1" xr:uid="{00000000-0005-0000-0000-0000AA030000}"/>
    <cellStyle name="Followed Hyperlink 25" xfId="5471" hidden="1" xr:uid="{00000000-0005-0000-0000-0000AB030000}"/>
    <cellStyle name="Followed Hyperlink 25" xfId="304" hidden="1" xr:uid="{00000000-0005-0000-0000-0000AC030000}"/>
    <cellStyle name="Followed Hyperlink 25" xfId="5564" hidden="1" xr:uid="{00000000-0005-0000-0000-0000AD030000}"/>
    <cellStyle name="Followed Hyperlink 25" xfId="5588" hidden="1" xr:uid="{00000000-0005-0000-0000-0000AE030000}"/>
    <cellStyle name="Followed Hyperlink 25" xfId="5683" hidden="1" xr:uid="{00000000-0005-0000-0000-0000AF030000}"/>
    <cellStyle name="Followed Hyperlink 25" xfId="5112" hidden="1" xr:uid="{00000000-0005-0000-0000-0000B0030000}"/>
    <cellStyle name="Followed Hyperlink 25" xfId="5775" hidden="1" xr:uid="{00000000-0005-0000-0000-0000B1030000}"/>
    <cellStyle name="Followed Hyperlink 25" xfId="5799" hidden="1" xr:uid="{00000000-0005-0000-0000-0000B2030000}"/>
    <cellStyle name="Followed Hyperlink 25" xfId="4623" hidden="1" xr:uid="{00000000-0005-0000-0000-0000B4030000}"/>
    <cellStyle name="Followed Hyperlink 25" xfId="5981" hidden="1" xr:uid="{00000000-0005-0000-0000-0000B5030000}"/>
    <cellStyle name="Followed Hyperlink 25" xfId="14726" hidden="1" xr:uid="{00000000-0005-0000-0000-00009D030000}"/>
    <cellStyle name="Followed Hyperlink 25" xfId="13013" hidden="1" xr:uid="{00000000-0005-0000-0000-0000B4030000}"/>
    <cellStyle name="Followed Hyperlink 25" xfId="45099" hidden="1" xr:uid="{00000000-0005-0000-0000-0000B2030000}"/>
    <cellStyle name="Followed Hyperlink 25" xfId="12856" hidden="1" xr:uid="{00000000-0005-0000-0000-00009F030000}"/>
    <cellStyle name="Followed Hyperlink 25" xfId="13225" hidden="1" xr:uid="{00000000-0005-0000-0000-0000A0030000}"/>
    <cellStyle name="Followed Hyperlink 25" xfId="13302" hidden="1" xr:uid="{00000000-0005-0000-0000-0000A1030000}"/>
    <cellStyle name="Followed Hyperlink 25" xfId="13326" hidden="1" xr:uid="{00000000-0005-0000-0000-0000A2030000}"/>
    <cellStyle name="Followed Hyperlink 25" xfId="8146" hidden="1" xr:uid="{00000000-0005-0000-0000-0000A8030000}"/>
    <cellStyle name="Followed Hyperlink 25" xfId="4120" hidden="1" xr:uid="{00000000-0005-0000-0000-0000B2030000}"/>
    <cellStyle name="Followed Hyperlink 25" xfId="4215" hidden="1" xr:uid="{00000000-0005-0000-0000-0000B3030000}"/>
    <cellStyle name="Followed Hyperlink 25" xfId="2667" hidden="1" xr:uid="{00000000-0005-0000-0000-0000B4030000}"/>
    <cellStyle name="Followed Hyperlink 25" xfId="4302" hidden="1" xr:uid="{00000000-0005-0000-0000-0000B5030000}"/>
    <cellStyle name="Followed Hyperlink 25" xfId="4326" hidden="1" xr:uid="{00000000-0005-0000-0000-0000B6030000}"/>
    <cellStyle name="Followed Hyperlink 25" xfId="30398" hidden="1" xr:uid="{00000000-0005-0000-0000-00009D030000}"/>
    <cellStyle name="Followed Hyperlink 25" xfId="28410" hidden="1" xr:uid="{00000000-0005-0000-0000-0000B4030000}"/>
    <cellStyle name="Followed Hyperlink 25" xfId="37460" hidden="1" xr:uid="{00000000-0005-0000-0000-0000A6030000}"/>
    <cellStyle name="Followed Hyperlink 25" xfId="35608" hidden="1" xr:uid="{00000000-0005-0000-0000-0000A1030000}"/>
    <cellStyle name="Followed Hyperlink 25" xfId="33497" hidden="1" xr:uid="{00000000-0005-0000-0000-0000B7030000}"/>
    <cellStyle name="Followed Hyperlink 25" xfId="18319" hidden="1" xr:uid="{00000000-0005-0000-0000-0000A2030000}"/>
    <cellStyle name="Followed Hyperlink 25" xfId="25610" hidden="1" xr:uid="{00000000-0005-0000-0000-0000B3030000}"/>
    <cellStyle name="Followed Hyperlink 25" xfId="25491" hidden="1" xr:uid="{00000000-0005-0000-0000-0000B1030000}"/>
    <cellStyle name="Followed Hyperlink 25" xfId="29410" hidden="1" xr:uid="{00000000-0005-0000-0000-0000A9030000}"/>
    <cellStyle name="Followed Hyperlink 25" xfId="25697" hidden="1" xr:uid="{00000000-0005-0000-0000-0000B5030000}"/>
    <cellStyle name="Followed Hyperlink 25" xfId="25721" hidden="1" xr:uid="{00000000-0005-0000-0000-0000B6030000}"/>
    <cellStyle name="Followed Hyperlink 25" xfId="24442" hidden="1" xr:uid="{00000000-0005-0000-0000-0000B4030000}"/>
    <cellStyle name="Followed Hyperlink 25" xfId="5894" hidden="1" xr:uid="{00000000-0005-0000-0000-0000B3030000}"/>
    <cellStyle name="Followed Hyperlink 25" xfId="1396" hidden="1" xr:uid="{00000000-0005-0000-0000-0000AA030000}"/>
    <cellStyle name="Followed Hyperlink 25" xfId="6714" hidden="1" xr:uid="{00000000-0005-0000-0000-0000A3030000}"/>
    <cellStyle name="Followed Hyperlink 25" xfId="36698" hidden="1" xr:uid="{00000000-0005-0000-0000-0000B6030000}"/>
    <cellStyle name="Followed Hyperlink 25" xfId="34735" hidden="1" xr:uid="{00000000-0005-0000-0000-0000AF030000}"/>
    <cellStyle name="Followed Hyperlink 25" xfId="13105" hidden="1" xr:uid="{00000000-0005-0000-0000-0000AC030000}"/>
    <cellStyle name="Followed Hyperlink 25" xfId="20276" hidden="1" xr:uid="{00000000-0005-0000-0000-0000A7030000}"/>
    <cellStyle name="Followed Hyperlink 25" xfId="24852" hidden="1" xr:uid="{00000000-0005-0000-0000-0000A5030000}"/>
    <cellStyle name="Followed Hyperlink 25" xfId="21269" hidden="1" xr:uid="{00000000-0005-0000-0000-00009E030000}"/>
    <cellStyle name="Followed Hyperlink 25" xfId="45305" hidden="1" xr:uid="{00000000-0005-0000-0000-0000B6030000}"/>
    <cellStyle name="Followed Hyperlink 25" xfId="11825" hidden="1" xr:uid="{00000000-0005-0000-0000-0000B0030000}"/>
    <cellStyle name="Followed Hyperlink 25" xfId="12488" hidden="1" xr:uid="{00000000-0005-0000-0000-0000B1030000}"/>
    <cellStyle name="Followed Hyperlink 25" xfId="12512" hidden="1" xr:uid="{00000000-0005-0000-0000-0000B2030000}"/>
    <cellStyle name="Followed Hyperlink 25" xfId="12607" hidden="1" xr:uid="{00000000-0005-0000-0000-0000B3030000}"/>
    <cellStyle name="Followed Hyperlink 25" xfId="11339" hidden="1" xr:uid="{00000000-0005-0000-0000-0000B4030000}"/>
    <cellStyle name="Followed Hyperlink 25" xfId="7685" hidden="1" xr:uid="{00000000-0005-0000-0000-0000B6030000}"/>
    <cellStyle name="Followed Hyperlink 25" xfId="37021" hidden="1" xr:uid="{00000000-0005-0000-0000-0000AC030000}"/>
    <cellStyle name="Followed Hyperlink 25" xfId="40952" hidden="1" xr:uid="{00000000-0005-0000-0000-0000AD030000}"/>
    <cellStyle name="Followed Hyperlink 25" xfId="40976" hidden="1" xr:uid="{00000000-0005-0000-0000-0000AE030000}"/>
    <cellStyle name="Followed Hyperlink 25" xfId="41071" hidden="1" xr:uid="{00000000-0005-0000-0000-0000AF030000}"/>
    <cellStyle name="Followed Hyperlink 25" xfId="40500" hidden="1" xr:uid="{00000000-0005-0000-0000-0000B0030000}"/>
    <cellStyle name="Followed Hyperlink 25" xfId="41163" hidden="1" xr:uid="{00000000-0005-0000-0000-0000B1030000}"/>
    <cellStyle name="Followed Hyperlink 25" xfId="41187" hidden="1" xr:uid="{00000000-0005-0000-0000-0000B2030000}"/>
    <cellStyle name="Followed Hyperlink 25" xfId="41282" hidden="1" xr:uid="{00000000-0005-0000-0000-0000B3030000}"/>
    <cellStyle name="Followed Hyperlink 25" xfId="41393" hidden="1" xr:uid="{00000000-0005-0000-0000-0000B6030000}"/>
    <cellStyle name="Followed Hyperlink 25" xfId="41488" hidden="1" xr:uid="{00000000-0005-0000-0000-0000B7030000}"/>
    <cellStyle name="Followed Hyperlink 25" xfId="41868" hidden="1" xr:uid="{00000000-0005-0000-0000-00009C030000}"/>
    <cellStyle name="Followed Hyperlink 25" xfId="42074" hidden="1" xr:uid="{00000000-0005-0000-0000-00009F030000}"/>
    <cellStyle name="Followed Hyperlink 25" xfId="42191" hidden="1" xr:uid="{00000000-0005-0000-0000-0000A0030000}"/>
    <cellStyle name="Followed Hyperlink 25" xfId="42268" hidden="1" xr:uid="{00000000-0005-0000-0000-0000A1030000}"/>
    <cellStyle name="Followed Hyperlink 25" xfId="42292" hidden="1" xr:uid="{00000000-0005-0000-0000-0000A2030000}"/>
    <cellStyle name="Followed Hyperlink 25" xfId="42387" hidden="1" xr:uid="{00000000-0005-0000-0000-0000A3030000}"/>
    <cellStyle name="Followed Hyperlink 25" xfId="42236" hidden="1" xr:uid="{00000000-0005-0000-0000-0000A4030000}"/>
    <cellStyle name="Followed Hyperlink 25" xfId="42489" hidden="1" xr:uid="{00000000-0005-0000-0000-0000A5030000}"/>
    <cellStyle name="Followed Hyperlink 25" xfId="42513" hidden="1" xr:uid="{00000000-0005-0000-0000-0000A6030000}"/>
    <cellStyle name="Followed Hyperlink 25" xfId="42608" hidden="1" xr:uid="{00000000-0005-0000-0000-0000A7030000}"/>
    <cellStyle name="Followed Hyperlink 25" xfId="42139" hidden="1" xr:uid="{00000000-0005-0000-0000-0000A8030000}"/>
    <cellStyle name="Followed Hyperlink 25" xfId="42705" hidden="1" xr:uid="{00000000-0005-0000-0000-0000A9030000}"/>
    <cellStyle name="Followed Hyperlink 25" xfId="42729" hidden="1" xr:uid="{00000000-0005-0000-0000-0000AA030000}"/>
    <cellStyle name="Followed Hyperlink 25" xfId="42824" hidden="1" xr:uid="{00000000-0005-0000-0000-0000AB030000}"/>
    <cellStyle name="Followed Hyperlink 25" xfId="41669" hidden="1" xr:uid="{00000000-0005-0000-0000-0000AC030000}"/>
    <cellStyle name="Followed Hyperlink 25" xfId="42941" hidden="1" xr:uid="{00000000-0005-0000-0000-0000AE030000}"/>
    <cellStyle name="Followed Hyperlink 25" xfId="43036" hidden="1" xr:uid="{00000000-0005-0000-0000-0000AF030000}"/>
    <cellStyle name="Followed Hyperlink 25" xfId="42465" hidden="1" xr:uid="{00000000-0005-0000-0000-0000B0030000}"/>
    <cellStyle name="Followed Hyperlink 25" xfId="43128" hidden="1" xr:uid="{00000000-0005-0000-0000-0000B1030000}"/>
    <cellStyle name="Followed Hyperlink 25" xfId="43152" hidden="1" xr:uid="{00000000-0005-0000-0000-0000B2030000}"/>
    <cellStyle name="Followed Hyperlink 25" xfId="43247" hidden="1" xr:uid="{00000000-0005-0000-0000-0000B3030000}"/>
    <cellStyle name="Followed Hyperlink 25" xfId="41711" hidden="1" xr:uid="{00000000-0005-0000-0000-0000B4030000}"/>
    <cellStyle name="Followed Hyperlink 25" xfId="43334" hidden="1" xr:uid="{00000000-0005-0000-0000-0000B5030000}"/>
    <cellStyle name="Followed Hyperlink 25" xfId="43358" hidden="1" xr:uid="{00000000-0005-0000-0000-0000B6030000}"/>
    <cellStyle name="Followed Hyperlink 25" xfId="43453" hidden="1" xr:uid="{00000000-0005-0000-0000-0000B7030000}"/>
    <cellStyle name="Followed Hyperlink 25" xfId="43902" hidden="1" xr:uid="{00000000-0005-0000-0000-00009D030000}"/>
    <cellStyle name="Followed Hyperlink 25" xfId="43926" hidden="1" xr:uid="{00000000-0005-0000-0000-00009E030000}"/>
    <cellStyle name="Followed Hyperlink 25" xfId="44021" hidden="1" xr:uid="{00000000-0005-0000-0000-00009F030000}"/>
    <cellStyle name="Followed Hyperlink 25" xfId="44138" hidden="1" xr:uid="{00000000-0005-0000-0000-0000A0030000}"/>
    <cellStyle name="Followed Hyperlink 25" xfId="44239" hidden="1" xr:uid="{00000000-0005-0000-0000-0000A2030000}"/>
    <cellStyle name="Followed Hyperlink 25" xfId="44334" hidden="1" xr:uid="{00000000-0005-0000-0000-0000A3030000}"/>
    <cellStyle name="Followed Hyperlink 25" xfId="44436" hidden="1" xr:uid="{00000000-0005-0000-0000-0000A5030000}"/>
    <cellStyle name="Followed Hyperlink 25" xfId="44460" hidden="1" xr:uid="{00000000-0005-0000-0000-0000A6030000}"/>
    <cellStyle name="Followed Hyperlink 25" xfId="44086" hidden="1" xr:uid="{00000000-0005-0000-0000-0000A8030000}"/>
    <cellStyle name="Followed Hyperlink 25" xfId="44652" hidden="1" xr:uid="{00000000-0005-0000-0000-0000A9030000}"/>
    <cellStyle name="Followed Hyperlink 25" xfId="44676" hidden="1" xr:uid="{00000000-0005-0000-0000-0000AA030000}"/>
    <cellStyle name="Followed Hyperlink 25" xfId="44771" hidden="1" xr:uid="{00000000-0005-0000-0000-0000AB030000}"/>
    <cellStyle name="Followed Hyperlink 25" xfId="39433" hidden="1" xr:uid="{00000000-0005-0000-0000-0000AD030000}"/>
    <cellStyle name="Followed Hyperlink 25" xfId="39457" hidden="1" xr:uid="{00000000-0005-0000-0000-0000AE030000}"/>
    <cellStyle name="Followed Hyperlink 25" xfId="39552" hidden="1" xr:uid="{00000000-0005-0000-0000-0000AF030000}"/>
    <cellStyle name="Followed Hyperlink 25" xfId="39644" hidden="1" xr:uid="{00000000-0005-0000-0000-0000B1030000}"/>
    <cellStyle name="Followed Hyperlink 25" xfId="39668" hidden="1" xr:uid="{00000000-0005-0000-0000-0000B2030000}"/>
    <cellStyle name="Followed Hyperlink 25" xfId="39763" hidden="1" xr:uid="{00000000-0005-0000-0000-0000B3030000}"/>
    <cellStyle name="Followed Hyperlink 25" xfId="39850" hidden="1" xr:uid="{00000000-0005-0000-0000-0000B5030000}"/>
    <cellStyle name="Followed Hyperlink 25" xfId="39874" hidden="1" xr:uid="{00000000-0005-0000-0000-0000B6030000}"/>
    <cellStyle name="Followed Hyperlink 25" xfId="39969" hidden="1" xr:uid="{00000000-0005-0000-0000-0000B7030000}"/>
    <cellStyle name="Followed Hyperlink 25" xfId="38597" hidden="1" xr:uid="{00000000-0005-0000-0000-00009C030000}"/>
    <cellStyle name="Followed Hyperlink 25" xfId="38577" hidden="1" xr:uid="{00000000-0005-0000-0000-00009D030000}"/>
    <cellStyle name="Followed Hyperlink 25" xfId="38543" hidden="1" xr:uid="{00000000-0005-0000-0000-00009E030000}"/>
    <cellStyle name="Followed Hyperlink 25" xfId="40012" hidden="1" xr:uid="{00000000-0005-0000-0000-00009F030000}"/>
    <cellStyle name="Followed Hyperlink 25" xfId="40226" hidden="1" xr:uid="{00000000-0005-0000-0000-0000A0030000}"/>
    <cellStyle name="Followed Hyperlink 25" xfId="40303" hidden="1" xr:uid="{00000000-0005-0000-0000-0000A1030000}"/>
    <cellStyle name="Followed Hyperlink 25" xfId="40327" hidden="1" xr:uid="{00000000-0005-0000-0000-0000A2030000}"/>
    <cellStyle name="Followed Hyperlink 25" xfId="40422" hidden="1" xr:uid="{00000000-0005-0000-0000-0000A3030000}"/>
    <cellStyle name="Followed Hyperlink 25" xfId="40271" hidden="1" xr:uid="{00000000-0005-0000-0000-0000A4030000}"/>
    <cellStyle name="Followed Hyperlink 25" xfId="40524" hidden="1" xr:uid="{00000000-0005-0000-0000-0000A5030000}"/>
    <cellStyle name="Followed Hyperlink 25" xfId="40548" hidden="1" xr:uid="{00000000-0005-0000-0000-0000A6030000}"/>
    <cellStyle name="Followed Hyperlink 25" xfId="40643" hidden="1" xr:uid="{00000000-0005-0000-0000-0000A7030000}"/>
    <cellStyle name="Followed Hyperlink 25" xfId="40174" hidden="1" xr:uid="{00000000-0005-0000-0000-0000A8030000}"/>
    <cellStyle name="Followed Hyperlink 25" xfId="40764" hidden="1" xr:uid="{00000000-0005-0000-0000-0000AA030000}"/>
    <cellStyle name="Followed Hyperlink 25" xfId="40859" hidden="1" xr:uid="{00000000-0005-0000-0000-0000AB030000}"/>
    <cellStyle name="Followed Hyperlink 25" xfId="21322" hidden="1" xr:uid="{00000000-0005-0000-0000-00009D030000}"/>
    <cellStyle name="Followed Hyperlink 25" xfId="21002" hidden="1" xr:uid="{00000000-0005-0000-0000-0000B5030000}"/>
    <cellStyle name="Followed Hyperlink 25" xfId="18492" hidden="1" xr:uid="{00000000-0005-0000-0000-0000B0030000}"/>
    <cellStyle name="Followed Hyperlink 25" xfId="38903" hidden="1" xr:uid="{00000000-0005-0000-0000-0000A3030000}"/>
    <cellStyle name="Followed Hyperlink 25" xfId="38752" hidden="1" xr:uid="{00000000-0005-0000-0000-0000A4030000}"/>
    <cellStyle name="Followed Hyperlink 25" xfId="39005" hidden="1" xr:uid="{00000000-0005-0000-0000-0000A5030000}"/>
    <cellStyle name="Followed Hyperlink 25" xfId="39029" hidden="1" xr:uid="{00000000-0005-0000-0000-0000A6030000}"/>
    <cellStyle name="Followed Hyperlink 25" xfId="39124" hidden="1" xr:uid="{00000000-0005-0000-0000-0000A7030000}"/>
    <cellStyle name="Followed Hyperlink 25" xfId="38655" hidden="1" xr:uid="{00000000-0005-0000-0000-0000A8030000}"/>
    <cellStyle name="Followed Hyperlink 25" xfId="39221" hidden="1" xr:uid="{00000000-0005-0000-0000-0000A9030000}"/>
    <cellStyle name="Followed Hyperlink 25" xfId="39245" hidden="1" xr:uid="{00000000-0005-0000-0000-0000AA030000}"/>
    <cellStyle name="Followed Hyperlink 25" xfId="39340" hidden="1" xr:uid="{00000000-0005-0000-0000-0000AB030000}"/>
    <cellStyle name="Followed Hyperlink 25" xfId="35412" hidden="1" xr:uid="{00000000-0005-0000-0000-0000AC030000}"/>
    <cellStyle name="Followed Hyperlink 25" xfId="6619" hidden="1" xr:uid="{00000000-0005-0000-0000-0000A2030000}"/>
    <cellStyle name="Followed Hyperlink 25" xfId="2806" hidden="1" xr:uid="{00000000-0005-0000-0000-00009E030000}"/>
    <cellStyle name="Followed Hyperlink 25" xfId="11499" hidden="1" xr:uid="{00000000-0005-0000-0000-0000A8030000}"/>
    <cellStyle name="Followed Hyperlink 25" xfId="9921" hidden="1" xr:uid="{00000000-0005-0000-0000-0000A4030000}"/>
    <cellStyle name="Followed Hyperlink 25" xfId="7823" hidden="1" xr:uid="{00000000-0005-0000-0000-00009F030000}"/>
    <cellStyle name="Followed Hyperlink 25" xfId="24655" hidden="1" xr:uid="{00000000-0005-0000-0000-0000A2030000}"/>
    <cellStyle name="Followed Hyperlink 25" xfId="646" hidden="1" xr:uid="{00000000-0005-0000-0000-00009E030000}"/>
    <cellStyle name="Followed Hyperlink 25" xfId="535" hidden="1" xr:uid="{00000000-0005-0000-0000-00009C030000}"/>
    <cellStyle name="Followed Hyperlink 25" xfId="4004" hidden="1" xr:uid="{00000000-0005-0000-0000-0000AF030000}"/>
    <cellStyle name="Followed Hyperlink 25" xfId="935" hidden="1" xr:uid="{00000000-0005-0000-0000-0000A1030000}"/>
    <cellStyle name="Followed Hyperlink 25" xfId="622" hidden="1" xr:uid="{00000000-0005-0000-0000-00009D030000}"/>
    <cellStyle name="Followed Hyperlink 25" xfId="858" hidden="1" xr:uid="{00000000-0005-0000-0000-0000A0030000}"/>
    <cellStyle name="Followed Hyperlink 25" xfId="40740" hidden="1" xr:uid="{00000000-0005-0000-0000-0000A9030000}"/>
    <cellStyle name="Followed Hyperlink 25" xfId="44215" hidden="1" xr:uid="{00000000-0005-0000-0000-0000A1030000}"/>
    <cellStyle name="Followed Hyperlink 25" xfId="41369" hidden="1" xr:uid="{00000000-0005-0000-0000-0000B5030000}"/>
    <cellStyle name="Followed Hyperlink 25" xfId="9765" hidden="1" xr:uid="{00000000-0005-0000-0000-00009C030000}"/>
    <cellStyle name="Followed Hyperlink 25" xfId="9159" hidden="1" xr:uid="{00000000-0005-0000-0000-0000B2030000}"/>
    <cellStyle name="Followed Hyperlink 25" xfId="19740" hidden="1" xr:uid="{00000000-0005-0000-0000-0000AC030000}"/>
    <cellStyle name="Followed Hyperlink 25" xfId="26996" hidden="1" xr:uid="{00000000-0005-0000-0000-0000A6030000}"/>
    <cellStyle name="Followed Hyperlink 25" xfId="32280" hidden="1" xr:uid="{00000000-0005-0000-0000-0000A4030000}"/>
    <cellStyle name="Followed Hyperlink 25" xfId="28274" hidden="1" xr:uid="{00000000-0005-0000-0000-00009D030000}"/>
    <cellStyle name="Followed Hyperlink 25" xfId="18012" hidden="1" xr:uid="{00000000-0005-0000-0000-0000B4030000}"/>
    <cellStyle name="Followed Hyperlink 25" xfId="38281" hidden="1" xr:uid="{00000000-0005-0000-0000-0000B5030000}"/>
    <cellStyle name="Followed Hyperlink 25" xfId="38305" hidden="1" xr:uid="{00000000-0005-0000-0000-0000B6030000}"/>
    <cellStyle name="Followed Hyperlink 25" xfId="38400" hidden="1" xr:uid="{00000000-0005-0000-0000-0000B7030000}"/>
    <cellStyle name="Followed Hyperlink 25" xfId="37028" hidden="1" xr:uid="{00000000-0005-0000-0000-00009C030000}"/>
    <cellStyle name="Followed Hyperlink 25" xfId="32124" hidden="1" xr:uid="{00000000-0005-0000-0000-00009C030000}"/>
    <cellStyle name="Followed Hyperlink 25" xfId="11432" hidden="1" xr:uid="{00000000-0005-0000-0000-0000AC030000}"/>
    <cellStyle name="Followed Hyperlink 25" xfId="15619" hidden="1" xr:uid="{00000000-0005-0000-0000-0000AD030000}"/>
    <cellStyle name="Followed Hyperlink 25" xfId="15643" hidden="1" xr:uid="{00000000-0005-0000-0000-0000AE030000}"/>
    <cellStyle name="Followed Hyperlink 25" xfId="15738" hidden="1" xr:uid="{00000000-0005-0000-0000-0000AF030000}"/>
    <cellStyle name="Followed Hyperlink 25" xfId="15167" hidden="1" xr:uid="{00000000-0005-0000-0000-0000B0030000}"/>
    <cellStyle name="Followed Hyperlink 25" xfId="15830" hidden="1" xr:uid="{00000000-0005-0000-0000-0000B1030000}"/>
    <cellStyle name="Followed Hyperlink 25" xfId="15854" hidden="1" xr:uid="{00000000-0005-0000-0000-0000B2030000}"/>
    <cellStyle name="Followed Hyperlink 25" xfId="15949" hidden="1" xr:uid="{00000000-0005-0000-0000-0000B3030000}"/>
    <cellStyle name="Followed Hyperlink 25" xfId="14684" hidden="1" xr:uid="{00000000-0005-0000-0000-0000B4030000}"/>
    <cellStyle name="Followed Hyperlink 25" xfId="16036" hidden="1" xr:uid="{00000000-0005-0000-0000-0000B5030000}"/>
    <cellStyle name="Followed Hyperlink 25" xfId="16060" hidden="1" xr:uid="{00000000-0005-0000-0000-0000B6030000}"/>
    <cellStyle name="Followed Hyperlink 25" xfId="14641" hidden="1" xr:uid="{00000000-0005-0000-0000-00009E030000}"/>
    <cellStyle name="Followed Hyperlink 25" xfId="16198" hidden="1" xr:uid="{00000000-0005-0000-0000-00009F030000}"/>
    <cellStyle name="Followed Hyperlink 25" xfId="16552" hidden="1" xr:uid="{00000000-0005-0000-0000-0000A0030000}"/>
    <cellStyle name="Followed Hyperlink 25" xfId="16629" hidden="1" xr:uid="{00000000-0005-0000-0000-0000A1030000}"/>
    <cellStyle name="Followed Hyperlink 25" xfId="16653" hidden="1" xr:uid="{00000000-0005-0000-0000-0000A2030000}"/>
    <cellStyle name="Followed Hyperlink 25" xfId="16748" hidden="1" xr:uid="{00000000-0005-0000-0000-0000A3030000}"/>
    <cellStyle name="Followed Hyperlink 25" xfId="16597" hidden="1" xr:uid="{00000000-0005-0000-0000-0000A4030000}"/>
    <cellStyle name="Followed Hyperlink 25" xfId="16850" hidden="1" xr:uid="{00000000-0005-0000-0000-0000A5030000}"/>
    <cellStyle name="Followed Hyperlink 25" xfId="16874" hidden="1" xr:uid="{00000000-0005-0000-0000-0000A6030000}"/>
    <cellStyle name="Followed Hyperlink 25" xfId="16969" hidden="1" xr:uid="{00000000-0005-0000-0000-0000A7030000}"/>
    <cellStyle name="Followed Hyperlink 25" xfId="16500" hidden="1" xr:uid="{00000000-0005-0000-0000-0000A8030000}"/>
    <cellStyle name="Followed Hyperlink 25" xfId="17066" hidden="1" xr:uid="{00000000-0005-0000-0000-0000A9030000}"/>
    <cellStyle name="Followed Hyperlink 25" xfId="17090" hidden="1" xr:uid="{00000000-0005-0000-0000-0000AA030000}"/>
    <cellStyle name="Followed Hyperlink 25" xfId="17185" hidden="1" xr:uid="{00000000-0005-0000-0000-0000AB030000}"/>
    <cellStyle name="Followed Hyperlink 25" xfId="17278" hidden="1" xr:uid="{00000000-0005-0000-0000-0000AD030000}"/>
    <cellStyle name="Followed Hyperlink 25" xfId="17302" hidden="1" xr:uid="{00000000-0005-0000-0000-0000AE030000}"/>
    <cellStyle name="Followed Hyperlink 25" xfId="17397" hidden="1" xr:uid="{00000000-0005-0000-0000-0000AF030000}"/>
    <cellStyle name="Followed Hyperlink 25" xfId="16826" hidden="1" xr:uid="{00000000-0005-0000-0000-0000B0030000}"/>
    <cellStyle name="Followed Hyperlink 25" xfId="17489" hidden="1" xr:uid="{00000000-0005-0000-0000-0000B1030000}"/>
    <cellStyle name="Followed Hyperlink 25" xfId="17513" hidden="1" xr:uid="{00000000-0005-0000-0000-0000B2030000}"/>
    <cellStyle name="Followed Hyperlink 25" xfId="17608" hidden="1" xr:uid="{00000000-0005-0000-0000-0000B3030000}"/>
    <cellStyle name="Followed Hyperlink 25" xfId="16350" hidden="1" xr:uid="{00000000-0005-0000-0000-0000B4030000}"/>
    <cellStyle name="Followed Hyperlink 25" xfId="17695" hidden="1" xr:uid="{00000000-0005-0000-0000-0000B5030000}"/>
    <cellStyle name="Followed Hyperlink 25" xfId="17719" hidden="1" xr:uid="{00000000-0005-0000-0000-0000B6030000}"/>
    <cellStyle name="Followed Hyperlink 25" xfId="17814" hidden="1" xr:uid="{00000000-0005-0000-0000-0000B7030000}"/>
    <cellStyle name="Followed Hyperlink 25" xfId="14785" hidden="1" xr:uid="{00000000-0005-0000-0000-00009C030000}"/>
    <cellStyle name="Followed Hyperlink 25" xfId="17911" hidden="1" xr:uid="{00000000-0005-0000-0000-00009D030000}"/>
    <cellStyle name="Followed Hyperlink 25" xfId="16343" hidden="1" xr:uid="{00000000-0005-0000-0000-00009E030000}"/>
    <cellStyle name="Followed Hyperlink 25" xfId="17855" hidden="1" xr:uid="{00000000-0005-0000-0000-00009F030000}"/>
    <cellStyle name="Followed Hyperlink 25" xfId="18218" hidden="1" xr:uid="{00000000-0005-0000-0000-0000A0030000}"/>
    <cellStyle name="Followed Hyperlink 25" xfId="18295" hidden="1" xr:uid="{00000000-0005-0000-0000-0000A1030000}"/>
    <cellStyle name="Followed Hyperlink 25" xfId="18263" hidden="1" xr:uid="{00000000-0005-0000-0000-0000A4030000}"/>
    <cellStyle name="Followed Hyperlink 25" xfId="18540" hidden="1" xr:uid="{00000000-0005-0000-0000-0000A6030000}"/>
    <cellStyle name="Followed Hyperlink 25" xfId="18635" hidden="1" xr:uid="{00000000-0005-0000-0000-0000A7030000}"/>
    <cellStyle name="Followed Hyperlink 25" xfId="18166" hidden="1" xr:uid="{00000000-0005-0000-0000-0000A8030000}"/>
    <cellStyle name="Followed Hyperlink 25" xfId="18732" hidden="1" xr:uid="{00000000-0005-0000-0000-0000A9030000}"/>
    <cellStyle name="Followed Hyperlink 25" xfId="13975" hidden="1" xr:uid="{00000000-0005-0000-0000-0000AE030000}"/>
    <cellStyle name="Followed Hyperlink 25" xfId="14070" hidden="1" xr:uid="{00000000-0005-0000-0000-0000AF030000}"/>
    <cellStyle name="Followed Hyperlink 25" xfId="13499" hidden="1" xr:uid="{00000000-0005-0000-0000-0000B0030000}"/>
    <cellStyle name="Followed Hyperlink 25" xfId="14162" hidden="1" xr:uid="{00000000-0005-0000-0000-0000B1030000}"/>
    <cellStyle name="Followed Hyperlink 25" xfId="14186" hidden="1" xr:uid="{00000000-0005-0000-0000-0000B2030000}"/>
    <cellStyle name="Followed Hyperlink 25" xfId="14281" hidden="1" xr:uid="{00000000-0005-0000-0000-0000B3030000}"/>
    <cellStyle name="Followed Hyperlink 25" xfId="14368" hidden="1" xr:uid="{00000000-0005-0000-0000-0000B5030000}"/>
    <cellStyle name="Followed Hyperlink 25" xfId="14392" hidden="1" xr:uid="{00000000-0005-0000-0000-0000B6030000}"/>
    <cellStyle name="Followed Hyperlink 25" xfId="14487" hidden="1" xr:uid="{00000000-0005-0000-0000-0000B7030000}"/>
    <cellStyle name="Followed Hyperlink 25" xfId="13114" hidden="1" xr:uid="{00000000-0005-0000-0000-00009C030000}"/>
    <cellStyle name="Followed Hyperlink 25" xfId="13054" hidden="1" xr:uid="{00000000-0005-0000-0000-00009D030000}"/>
    <cellStyle name="Followed Hyperlink 25" xfId="14530" hidden="1" xr:uid="{00000000-0005-0000-0000-00009F030000}"/>
    <cellStyle name="Followed Hyperlink 25" xfId="14893" hidden="1" xr:uid="{00000000-0005-0000-0000-0000A0030000}"/>
    <cellStyle name="Followed Hyperlink 25" xfId="14970" hidden="1" xr:uid="{00000000-0005-0000-0000-0000A1030000}"/>
    <cellStyle name="Followed Hyperlink 25" xfId="14994" hidden="1" xr:uid="{00000000-0005-0000-0000-0000A2030000}"/>
    <cellStyle name="Followed Hyperlink 25" xfId="15089" hidden="1" xr:uid="{00000000-0005-0000-0000-0000A3030000}"/>
    <cellStyle name="Followed Hyperlink 25" xfId="14938" hidden="1" xr:uid="{00000000-0005-0000-0000-0000A4030000}"/>
    <cellStyle name="Followed Hyperlink 25" xfId="15191" hidden="1" xr:uid="{00000000-0005-0000-0000-0000A5030000}"/>
    <cellStyle name="Followed Hyperlink 25" xfId="15215" hidden="1" xr:uid="{00000000-0005-0000-0000-0000A6030000}"/>
    <cellStyle name="Followed Hyperlink 25" xfId="15310" hidden="1" xr:uid="{00000000-0005-0000-0000-0000A7030000}"/>
    <cellStyle name="Followed Hyperlink 25" xfId="14841" hidden="1" xr:uid="{00000000-0005-0000-0000-0000A8030000}"/>
    <cellStyle name="Followed Hyperlink 25" xfId="15407" hidden="1" xr:uid="{00000000-0005-0000-0000-0000A9030000}"/>
    <cellStyle name="Followed Hyperlink 25" xfId="15431" hidden="1" xr:uid="{00000000-0005-0000-0000-0000AA030000}"/>
    <cellStyle name="Followed Hyperlink 25" xfId="15526" hidden="1" xr:uid="{00000000-0005-0000-0000-0000AB030000}"/>
    <cellStyle name="Followed Hyperlink 25" xfId="26182" hidden="1" xr:uid="{00000000-0005-0000-0000-0000B4030000}"/>
    <cellStyle name="Followed Hyperlink 25" xfId="24828" hidden="1" xr:uid="{00000000-0005-0000-0000-0000B0030000}"/>
    <cellStyle name="Followed Hyperlink 25" xfId="13270" hidden="1" xr:uid="{00000000-0005-0000-0000-0000A4030000}"/>
    <cellStyle name="Followed Hyperlink 25" xfId="13523" hidden="1" xr:uid="{00000000-0005-0000-0000-0000A5030000}"/>
    <cellStyle name="Followed Hyperlink 25" xfId="13547" hidden="1" xr:uid="{00000000-0005-0000-0000-0000A6030000}"/>
    <cellStyle name="Followed Hyperlink 25" xfId="13642" hidden="1" xr:uid="{00000000-0005-0000-0000-0000A7030000}"/>
    <cellStyle name="Followed Hyperlink 25" xfId="13173" hidden="1" xr:uid="{00000000-0005-0000-0000-0000A8030000}"/>
    <cellStyle name="Followed Hyperlink 25" xfId="13739" hidden="1" xr:uid="{00000000-0005-0000-0000-0000A9030000}"/>
    <cellStyle name="Followed Hyperlink 25" xfId="13763" hidden="1" xr:uid="{00000000-0005-0000-0000-0000AA030000}"/>
    <cellStyle name="Followed Hyperlink 25" xfId="13858" hidden="1" xr:uid="{00000000-0005-0000-0000-0000AB030000}"/>
    <cellStyle name="Followed Hyperlink 25" xfId="9756" hidden="1" xr:uid="{00000000-0005-0000-0000-0000AC030000}"/>
    <cellStyle name="Followed Hyperlink 25" xfId="13951" hidden="1" xr:uid="{00000000-0005-0000-0000-0000AD030000}"/>
    <cellStyle name="Followed Hyperlink 25" xfId="40114" hidden="1" xr:uid="{00000000-0005-0000-0000-0000B4030000}"/>
    <cellStyle name="Followed Hyperlink 25" xfId="38981" hidden="1" xr:uid="{00000000-0005-0000-0000-0000B0030000}"/>
    <cellStyle name="Followed Hyperlink 25" xfId="33771" hidden="1" xr:uid="{00000000-0005-0000-0000-0000AC030000}"/>
    <cellStyle name="Followed Hyperlink 25" xfId="35479" hidden="1" xr:uid="{00000000-0005-0000-0000-0000A8030000}"/>
    <cellStyle name="Followed Hyperlink 25" xfId="33935" hidden="1" xr:uid="{00000000-0005-0000-0000-0000A4030000}"/>
    <cellStyle name="Followed Hyperlink 25" xfId="32235" hidden="1" xr:uid="{00000000-0005-0000-0000-0000A0030000}"/>
    <cellStyle name="Followed Hyperlink 25" xfId="12968" hidden="1" xr:uid="{00000000-0005-0000-0000-00009E030000}"/>
    <cellStyle name="Followed Hyperlink 25" xfId="36970" hidden="1" xr:uid="{00000000-0005-0000-0000-0000B4030000}"/>
    <cellStyle name="Followed Hyperlink 25" xfId="44555" hidden="1" xr:uid="{00000000-0005-0000-0000-0000A7030000}"/>
    <cellStyle name="Followed Hyperlink 25" xfId="25816" hidden="1" xr:uid="{00000000-0005-0000-0000-0000B7030000}"/>
    <cellStyle name="Followed Hyperlink 25" xfId="26351" hidden="1" xr:uid="{00000000-0005-0000-0000-00009C030000}"/>
    <cellStyle name="Followed Hyperlink 25" xfId="26438" hidden="1" xr:uid="{00000000-0005-0000-0000-00009D030000}"/>
    <cellStyle name="Followed Hyperlink 25" xfId="26462" hidden="1" xr:uid="{00000000-0005-0000-0000-00009E030000}"/>
    <cellStyle name="Followed Hyperlink 25" xfId="26557" hidden="1" xr:uid="{00000000-0005-0000-0000-00009F030000}"/>
    <cellStyle name="Followed Hyperlink 25" xfId="26674" hidden="1" xr:uid="{00000000-0005-0000-0000-0000A0030000}"/>
    <cellStyle name="Followed Hyperlink 25" xfId="28973" hidden="1" xr:uid="{00000000-0005-0000-0000-0000A1030000}"/>
    <cellStyle name="Followed Hyperlink 25" xfId="38707" hidden="1" xr:uid="{00000000-0005-0000-0000-0000A0030000}"/>
    <cellStyle name="Followed Hyperlink 25" xfId="24502" hidden="1" xr:uid="{00000000-0005-0000-0000-0000A8030000}"/>
    <cellStyle name="Followed Hyperlink 25" xfId="43763" hidden="1" xr:uid="{00000000-0005-0000-0000-0000AC030000}"/>
    <cellStyle name="Followed Hyperlink 25" xfId="44864" hidden="1" xr:uid="{00000000-0005-0000-0000-0000AD030000}"/>
    <cellStyle name="Followed Hyperlink 25" xfId="44888" hidden="1" xr:uid="{00000000-0005-0000-0000-0000AE030000}"/>
    <cellStyle name="Followed Hyperlink 25" xfId="44983" hidden="1" xr:uid="{00000000-0005-0000-0000-0000AF030000}"/>
    <cellStyle name="Followed Hyperlink 25" xfId="44412" hidden="1" xr:uid="{00000000-0005-0000-0000-0000B0030000}"/>
    <cellStyle name="Followed Hyperlink 25" xfId="45075" hidden="1" xr:uid="{00000000-0005-0000-0000-0000B1030000}"/>
    <cellStyle name="Followed Hyperlink 25" xfId="42917" hidden="1" xr:uid="{00000000-0005-0000-0000-0000AD030000}"/>
    <cellStyle name="Followed Hyperlink 25" xfId="38808" hidden="1" xr:uid="{00000000-0005-0000-0000-0000A2030000}"/>
    <cellStyle name="Followed Hyperlink 25" xfId="6935" hidden="1" xr:uid="{00000000-0005-0000-0000-0000A7030000}"/>
    <cellStyle name="Followed Hyperlink 25" xfId="25092" hidden="1" xr:uid="{00000000-0005-0000-0000-0000AA030000}"/>
    <cellStyle name="Followed Hyperlink 25" xfId="25187" hidden="1" xr:uid="{00000000-0005-0000-0000-0000AB030000}"/>
    <cellStyle name="Followed Hyperlink 25" xfId="21349" hidden="1" xr:uid="{00000000-0005-0000-0000-0000AC030000}"/>
    <cellStyle name="Followed Hyperlink 25" xfId="25280" hidden="1" xr:uid="{00000000-0005-0000-0000-0000AD030000}"/>
    <cellStyle name="Followed Hyperlink 25" xfId="25304" hidden="1" xr:uid="{00000000-0005-0000-0000-0000AE030000}"/>
    <cellStyle name="Followed Hyperlink 25" xfId="25399" hidden="1" xr:uid="{00000000-0005-0000-0000-0000AF030000}"/>
    <cellStyle name="Followed Hyperlink 25" xfId="14782" hidden="1" xr:uid="{00000000-0005-0000-0000-00009C030000}"/>
    <cellStyle name="Followed Hyperlink 25" xfId="2605" hidden="1" xr:uid="{00000000-0005-0000-0000-0000AC030000}"/>
    <cellStyle name="Followed Hyperlink 25" xfId="7244" hidden="1" xr:uid="{00000000-0005-0000-0000-0000AD030000}"/>
    <cellStyle name="Followed Hyperlink 25" xfId="7268" hidden="1" xr:uid="{00000000-0005-0000-0000-0000AE030000}"/>
    <cellStyle name="Followed Hyperlink 25" xfId="7363" hidden="1" xr:uid="{00000000-0005-0000-0000-0000AF030000}"/>
    <cellStyle name="Followed Hyperlink 25" xfId="6792" hidden="1" xr:uid="{00000000-0005-0000-0000-0000B0030000}"/>
    <cellStyle name="Followed Hyperlink 25" xfId="7455" hidden="1" xr:uid="{00000000-0005-0000-0000-0000B1030000}"/>
    <cellStyle name="Followed Hyperlink 25" xfId="7574" hidden="1" xr:uid="{00000000-0005-0000-0000-0000B3030000}"/>
    <cellStyle name="Followed Hyperlink 25" xfId="6302" hidden="1" xr:uid="{00000000-0005-0000-0000-0000B4030000}"/>
    <cellStyle name="Followed Hyperlink 25" xfId="7661" hidden="1" xr:uid="{00000000-0005-0000-0000-0000B5030000}"/>
    <cellStyle name="Followed Hyperlink 25" xfId="7780" hidden="1" xr:uid="{00000000-0005-0000-0000-0000B7030000}"/>
    <cellStyle name="Followed Hyperlink 25" xfId="6407" hidden="1" xr:uid="{00000000-0005-0000-0000-00009C030000}"/>
    <cellStyle name="Followed Hyperlink 25" xfId="6346" hidden="1" xr:uid="{00000000-0005-0000-0000-00009D030000}"/>
    <cellStyle name="Followed Hyperlink 25" xfId="6256" hidden="1" xr:uid="{00000000-0005-0000-0000-00009E030000}"/>
    <cellStyle name="Followed Hyperlink 25" xfId="8275" hidden="1" xr:uid="{00000000-0005-0000-0000-0000A1030000}"/>
    <cellStyle name="Followed Hyperlink 25" xfId="8299" hidden="1" xr:uid="{00000000-0005-0000-0000-0000A2030000}"/>
    <cellStyle name="Followed Hyperlink 25" xfId="8394" hidden="1" xr:uid="{00000000-0005-0000-0000-0000A3030000}"/>
    <cellStyle name="Followed Hyperlink 25" xfId="8243" hidden="1" xr:uid="{00000000-0005-0000-0000-0000A4030000}"/>
    <cellStyle name="Followed Hyperlink 25" xfId="8496" hidden="1" xr:uid="{00000000-0005-0000-0000-0000A5030000}"/>
    <cellStyle name="Followed Hyperlink 25" xfId="8520" hidden="1" xr:uid="{00000000-0005-0000-0000-0000A6030000}"/>
    <cellStyle name="Followed Hyperlink 25" xfId="8615" hidden="1" xr:uid="{00000000-0005-0000-0000-0000A7030000}"/>
    <cellStyle name="Followed Hyperlink 25" xfId="8712" hidden="1" xr:uid="{00000000-0005-0000-0000-0000A9030000}"/>
    <cellStyle name="Followed Hyperlink 25" xfId="8736" hidden="1" xr:uid="{00000000-0005-0000-0000-0000AA030000}"/>
    <cellStyle name="Followed Hyperlink 25" xfId="8831" hidden="1" xr:uid="{00000000-0005-0000-0000-0000AB030000}"/>
    <cellStyle name="Followed Hyperlink 25" xfId="4718" hidden="1" xr:uid="{00000000-0005-0000-0000-0000AC030000}"/>
    <cellStyle name="Followed Hyperlink 25" xfId="8924" hidden="1" xr:uid="{00000000-0005-0000-0000-0000AD030000}"/>
    <cellStyle name="Followed Hyperlink 25" xfId="8948" hidden="1" xr:uid="{00000000-0005-0000-0000-0000AE030000}"/>
    <cellStyle name="Followed Hyperlink 25" xfId="9043" hidden="1" xr:uid="{00000000-0005-0000-0000-0000AF030000}"/>
    <cellStyle name="Followed Hyperlink 25" xfId="8472" hidden="1" xr:uid="{00000000-0005-0000-0000-0000B0030000}"/>
    <cellStyle name="Followed Hyperlink 25" xfId="9135" hidden="1" xr:uid="{00000000-0005-0000-0000-0000B1030000}"/>
    <cellStyle name="Followed Hyperlink 25" xfId="9254" hidden="1" xr:uid="{00000000-0005-0000-0000-0000B3030000}"/>
    <cellStyle name="Followed Hyperlink 25" xfId="7982" hidden="1" xr:uid="{00000000-0005-0000-0000-0000B4030000}"/>
    <cellStyle name="Followed Hyperlink 25" xfId="9341" hidden="1" xr:uid="{00000000-0005-0000-0000-0000B5030000}"/>
    <cellStyle name="Followed Hyperlink 25" xfId="9365" hidden="1" xr:uid="{00000000-0005-0000-0000-0000B6030000}"/>
    <cellStyle name="Followed Hyperlink 25" xfId="9460" hidden="1" xr:uid="{00000000-0005-0000-0000-0000B7030000}"/>
    <cellStyle name="Followed Hyperlink 25" xfId="8087" hidden="1" xr:uid="{00000000-0005-0000-0000-00009C030000}"/>
    <cellStyle name="Followed Hyperlink 25" xfId="7936" hidden="1" xr:uid="{00000000-0005-0000-0000-00009E030000}"/>
    <cellStyle name="Followed Hyperlink 25" xfId="9503" hidden="1" xr:uid="{00000000-0005-0000-0000-00009F030000}"/>
    <cellStyle name="Followed Hyperlink 25" xfId="9876" hidden="1" xr:uid="{00000000-0005-0000-0000-0000A0030000}"/>
    <cellStyle name="Followed Hyperlink 25" xfId="9953" hidden="1" xr:uid="{00000000-0005-0000-0000-0000A1030000}"/>
    <cellStyle name="Followed Hyperlink 25" xfId="9977" hidden="1" xr:uid="{00000000-0005-0000-0000-0000A2030000}"/>
    <cellStyle name="Followed Hyperlink 25" xfId="10072" hidden="1" xr:uid="{00000000-0005-0000-0000-0000A3030000}"/>
    <cellStyle name="Followed Hyperlink 25" xfId="10174" hidden="1" xr:uid="{00000000-0005-0000-0000-0000A5030000}"/>
    <cellStyle name="Followed Hyperlink 25" xfId="10198" hidden="1" xr:uid="{00000000-0005-0000-0000-0000A6030000}"/>
    <cellStyle name="Followed Hyperlink 25" xfId="10293" hidden="1" xr:uid="{00000000-0005-0000-0000-0000A7030000}"/>
    <cellStyle name="Followed Hyperlink 25" xfId="9824" hidden="1" xr:uid="{00000000-0005-0000-0000-0000A8030000}"/>
    <cellStyle name="Followed Hyperlink 25" xfId="10390" hidden="1" xr:uid="{00000000-0005-0000-0000-0000A9030000}"/>
    <cellStyle name="Followed Hyperlink 25" xfId="10414" hidden="1" xr:uid="{00000000-0005-0000-0000-0000AA030000}"/>
    <cellStyle name="Followed Hyperlink 25" xfId="10509" hidden="1" xr:uid="{00000000-0005-0000-0000-0000AB030000}"/>
    <cellStyle name="Followed Hyperlink 25" xfId="6398" hidden="1" xr:uid="{00000000-0005-0000-0000-0000AC030000}"/>
    <cellStyle name="Followed Hyperlink 25" xfId="10602" hidden="1" xr:uid="{00000000-0005-0000-0000-0000AD030000}"/>
    <cellStyle name="Followed Hyperlink 25" xfId="10626" hidden="1" xr:uid="{00000000-0005-0000-0000-0000AE030000}"/>
    <cellStyle name="Followed Hyperlink 25" xfId="10721" hidden="1" xr:uid="{00000000-0005-0000-0000-0000AF030000}"/>
    <cellStyle name="Followed Hyperlink 25" xfId="10150" hidden="1" xr:uid="{00000000-0005-0000-0000-0000B0030000}"/>
    <cellStyle name="Followed Hyperlink 25" xfId="10813" hidden="1" xr:uid="{00000000-0005-0000-0000-0000B1030000}"/>
    <cellStyle name="Followed Hyperlink 25" xfId="10837" hidden="1" xr:uid="{00000000-0005-0000-0000-0000B2030000}"/>
    <cellStyle name="Followed Hyperlink 25" xfId="10932" hidden="1" xr:uid="{00000000-0005-0000-0000-0000B3030000}"/>
    <cellStyle name="Followed Hyperlink 25" xfId="9662" hidden="1" xr:uid="{00000000-0005-0000-0000-0000B4030000}"/>
    <cellStyle name="Followed Hyperlink 25" xfId="11019" hidden="1" xr:uid="{00000000-0005-0000-0000-0000B5030000}"/>
    <cellStyle name="Followed Hyperlink 25" xfId="11043" hidden="1" xr:uid="{00000000-0005-0000-0000-0000B6030000}"/>
    <cellStyle name="Followed Hyperlink 25" xfId="11138" hidden="1" xr:uid="{00000000-0005-0000-0000-0000B7030000}"/>
    <cellStyle name="Followed Hyperlink 25" xfId="9705" hidden="1" xr:uid="{00000000-0005-0000-0000-00009D030000}"/>
    <cellStyle name="Followed Hyperlink 25" xfId="9616" hidden="1" xr:uid="{00000000-0005-0000-0000-00009E030000}"/>
    <cellStyle name="Followed Hyperlink 25" xfId="11181" hidden="1" xr:uid="{00000000-0005-0000-0000-00009F030000}"/>
    <cellStyle name="Followed Hyperlink 25" xfId="11551" hidden="1" xr:uid="{00000000-0005-0000-0000-0000A0030000}"/>
    <cellStyle name="Followed Hyperlink 25" xfId="11628" hidden="1" xr:uid="{00000000-0005-0000-0000-0000A1030000}"/>
    <cellStyle name="Followed Hyperlink 25" xfId="11747" hidden="1" xr:uid="{00000000-0005-0000-0000-0000A3030000}"/>
    <cellStyle name="Followed Hyperlink 25" xfId="11596" hidden="1" xr:uid="{00000000-0005-0000-0000-0000A4030000}"/>
    <cellStyle name="Followed Hyperlink 25" xfId="11849" hidden="1" xr:uid="{00000000-0005-0000-0000-0000A5030000}"/>
    <cellStyle name="Followed Hyperlink 25" xfId="11873" hidden="1" xr:uid="{00000000-0005-0000-0000-0000A6030000}"/>
    <cellStyle name="Followed Hyperlink 25" xfId="11968" hidden="1" xr:uid="{00000000-0005-0000-0000-0000A7030000}"/>
    <cellStyle name="Followed Hyperlink 25" xfId="12065" hidden="1" xr:uid="{00000000-0005-0000-0000-0000A9030000}"/>
    <cellStyle name="Followed Hyperlink 25" xfId="12089" hidden="1" xr:uid="{00000000-0005-0000-0000-0000AA030000}"/>
    <cellStyle name="Followed Hyperlink 25" xfId="12184" hidden="1" xr:uid="{00000000-0005-0000-0000-0000AB030000}"/>
    <cellStyle name="Followed Hyperlink 25" xfId="8078" hidden="1" xr:uid="{00000000-0005-0000-0000-0000AC030000}"/>
    <cellStyle name="Followed Hyperlink 25" xfId="12277" hidden="1" xr:uid="{00000000-0005-0000-0000-0000AD030000}"/>
    <cellStyle name="Followed Hyperlink 25" xfId="12301" hidden="1" xr:uid="{00000000-0005-0000-0000-0000AE030000}"/>
    <cellStyle name="Followed Hyperlink 25" xfId="12396" hidden="1" xr:uid="{00000000-0005-0000-0000-0000AF030000}"/>
    <cellStyle name="Followed Hyperlink 25" xfId="19904" hidden="1" xr:uid="{00000000-0005-0000-0000-0000A4030000}"/>
    <cellStyle name="Followed Hyperlink 25" xfId="31504" hidden="1" xr:uid="{00000000-0005-0000-0000-0000B1030000}"/>
    <cellStyle name="Followed Hyperlink 25" xfId="31528" hidden="1" xr:uid="{00000000-0005-0000-0000-0000B2030000}"/>
    <cellStyle name="Followed Hyperlink 25" xfId="31623" hidden="1" xr:uid="{00000000-0005-0000-0000-0000B3030000}"/>
    <cellStyle name="Followed Hyperlink 25" xfId="30355" hidden="1" xr:uid="{00000000-0005-0000-0000-0000B4030000}"/>
    <cellStyle name="Followed Hyperlink 25" xfId="31710" hidden="1" xr:uid="{00000000-0005-0000-0000-0000B5030000}"/>
    <cellStyle name="Followed Hyperlink 25" xfId="31734" hidden="1" xr:uid="{00000000-0005-0000-0000-0000B6030000}"/>
    <cellStyle name="Followed Hyperlink 25" xfId="31829" hidden="1" xr:uid="{00000000-0005-0000-0000-0000B7030000}"/>
    <cellStyle name="Followed Hyperlink 25" xfId="30456" hidden="1" xr:uid="{00000000-0005-0000-0000-00009C030000}"/>
    <cellStyle name="Followed Hyperlink 25" xfId="30312" hidden="1" xr:uid="{00000000-0005-0000-0000-00009E030000}"/>
    <cellStyle name="Followed Hyperlink 25" xfId="31872" hidden="1" xr:uid="{00000000-0005-0000-0000-00009F030000}"/>
    <cellStyle name="Followed Hyperlink 25" xfId="32312" hidden="1" xr:uid="{00000000-0005-0000-0000-0000A1030000}"/>
    <cellStyle name="Followed Hyperlink 25" xfId="32336" hidden="1" xr:uid="{00000000-0005-0000-0000-0000A2030000}"/>
    <cellStyle name="Followed Hyperlink 25" xfId="32533" hidden="1" xr:uid="{00000000-0005-0000-0000-0000A5030000}"/>
    <cellStyle name="Followed Hyperlink 25" xfId="32557" hidden="1" xr:uid="{00000000-0005-0000-0000-0000A6030000}"/>
    <cellStyle name="Followed Hyperlink 25" xfId="32652" hidden="1" xr:uid="{00000000-0005-0000-0000-0000A7030000}"/>
    <cellStyle name="Followed Hyperlink 25" xfId="27424" hidden="1" xr:uid="{00000000-0005-0000-0000-0000AE030000}"/>
    <cellStyle name="Followed Hyperlink 25" xfId="27519" hidden="1" xr:uid="{00000000-0005-0000-0000-0000AF030000}"/>
    <cellStyle name="Followed Hyperlink 25" xfId="26948" hidden="1" xr:uid="{00000000-0005-0000-0000-0000B0030000}"/>
    <cellStyle name="Followed Hyperlink 25" xfId="27611" hidden="1" xr:uid="{00000000-0005-0000-0000-0000B1030000}"/>
    <cellStyle name="Followed Hyperlink 25" xfId="27635" hidden="1" xr:uid="{00000000-0005-0000-0000-0000B2030000}"/>
    <cellStyle name="Followed Hyperlink 25" xfId="27730" hidden="1" xr:uid="{00000000-0005-0000-0000-0000B3030000}"/>
    <cellStyle name="Followed Hyperlink 25" xfId="27817" hidden="1" xr:uid="{00000000-0005-0000-0000-0000B5030000}"/>
    <cellStyle name="Followed Hyperlink 25" xfId="27841" hidden="1" xr:uid="{00000000-0005-0000-0000-0000B6030000}"/>
    <cellStyle name="Followed Hyperlink 25" xfId="27936" hidden="1" xr:uid="{00000000-0005-0000-0000-0000B7030000}"/>
    <cellStyle name="Followed Hyperlink 25" xfId="28574" hidden="1" xr:uid="{00000000-0005-0000-0000-00009C030000}"/>
    <cellStyle name="Followed Hyperlink 25" xfId="28660" hidden="1" xr:uid="{00000000-0005-0000-0000-00009D030000}"/>
    <cellStyle name="Followed Hyperlink 25" xfId="28684" hidden="1" xr:uid="{00000000-0005-0000-0000-00009E030000}"/>
    <cellStyle name="Followed Hyperlink 25" xfId="28779" hidden="1" xr:uid="{00000000-0005-0000-0000-00009F030000}"/>
    <cellStyle name="Followed Hyperlink 25" xfId="28896" hidden="1" xr:uid="{00000000-0005-0000-0000-0000A0030000}"/>
    <cellStyle name="Followed Hyperlink 25" xfId="28997" hidden="1" xr:uid="{00000000-0005-0000-0000-0000A2030000}"/>
    <cellStyle name="Followed Hyperlink 25" xfId="29092" hidden="1" xr:uid="{00000000-0005-0000-0000-0000A3030000}"/>
    <cellStyle name="Followed Hyperlink 25" xfId="28941" hidden="1" xr:uid="{00000000-0005-0000-0000-0000A4030000}"/>
    <cellStyle name="Followed Hyperlink 25" xfId="29194" hidden="1" xr:uid="{00000000-0005-0000-0000-0000A5030000}"/>
    <cellStyle name="Followed Hyperlink 25" xfId="29218" hidden="1" xr:uid="{00000000-0005-0000-0000-0000A6030000}"/>
    <cellStyle name="Followed Hyperlink 25" xfId="29313" hidden="1" xr:uid="{00000000-0005-0000-0000-0000A7030000}"/>
    <cellStyle name="Followed Hyperlink 25" xfId="28844" hidden="1" xr:uid="{00000000-0005-0000-0000-0000A8030000}"/>
    <cellStyle name="Followed Hyperlink 25" xfId="29434" hidden="1" xr:uid="{00000000-0005-0000-0000-0000AA030000}"/>
    <cellStyle name="Followed Hyperlink 25" xfId="29529" hidden="1" xr:uid="{00000000-0005-0000-0000-0000AB030000}"/>
    <cellStyle name="Followed Hyperlink 25" xfId="26751" hidden="1" xr:uid="{00000000-0005-0000-0000-0000A1030000}"/>
    <cellStyle name="Followed Hyperlink 25" xfId="26775" hidden="1" xr:uid="{00000000-0005-0000-0000-0000A2030000}"/>
    <cellStyle name="Followed Hyperlink 25" xfId="26870" hidden="1" xr:uid="{00000000-0005-0000-0000-0000A3030000}"/>
    <cellStyle name="Followed Hyperlink 25" xfId="26719" hidden="1" xr:uid="{00000000-0005-0000-0000-0000A4030000}"/>
    <cellStyle name="Followed Hyperlink 25" xfId="26972" hidden="1" xr:uid="{00000000-0005-0000-0000-0000A5030000}"/>
    <cellStyle name="Followed Hyperlink 25" xfId="27091" hidden="1" xr:uid="{00000000-0005-0000-0000-0000A7030000}"/>
    <cellStyle name="Followed Hyperlink 25" xfId="26622" hidden="1" xr:uid="{00000000-0005-0000-0000-0000A8030000}"/>
    <cellStyle name="Followed Hyperlink 25" xfId="27188" hidden="1" xr:uid="{00000000-0005-0000-0000-0000A9030000}"/>
    <cellStyle name="Followed Hyperlink 25" xfId="27212" hidden="1" xr:uid="{00000000-0005-0000-0000-0000AA030000}"/>
    <cellStyle name="Followed Hyperlink 25" xfId="27307" hidden="1" xr:uid="{00000000-0005-0000-0000-0000AB030000}"/>
    <cellStyle name="Followed Hyperlink 25" xfId="26137" hidden="1" xr:uid="{00000000-0005-0000-0000-0000AC030000}"/>
    <cellStyle name="Followed Hyperlink 25" xfId="27400" hidden="1" xr:uid="{00000000-0005-0000-0000-0000AD030000}"/>
    <cellStyle name="Followed Hyperlink 25" xfId="29833" hidden="1" xr:uid="{00000000-0005-0000-0000-0000B1030000}"/>
    <cellStyle name="Followed Hyperlink 25" xfId="29857" hidden="1" xr:uid="{00000000-0005-0000-0000-0000B2030000}"/>
    <cellStyle name="Followed Hyperlink 25" xfId="29952" hidden="1" xr:uid="{00000000-0005-0000-0000-0000B3030000}"/>
    <cellStyle name="Followed Hyperlink 25" xfId="30039" hidden="1" xr:uid="{00000000-0005-0000-0000-0000B5030000}"/>
    <cellStyle name="Followed Hyperlink 25" xfId="30063" hidden="1" xr:uid="{00000000-0005-0000-0000-0000B6030000}"/>
    <cellStyle name="Followed Hyperlink 25" xfId="30158" hidden="1" xr:uid="{00000000-0005-0000-0000-0000B7030000}"/>
    <cellStyle name="Followed Hyperlink 25" xfId="28544" hidden="1" xr:uid="{00000000-0005-0000-0000-00009E030000}"/>
    <cellStyle name="Followed Hyperlink 25" xfId="30201" hidden="1" xr:uid="{00000000-0005-0000-0000-00009F030000}"/>
    <cellStyle name="Followed Hyperlink 25" xfId="30567" hidden="1" xr:uid="{00000000-0005-0000-0000-0000A0030000}"/>
    <cellStyle name="Followed Hyperlink 25" xfId="30644" hidden="1" xr:uid="{00000000-0005-0000-0000-0000A1030000}"/>
    <cellStyle name="Followed Hyperlink 25" xfId="30668" hidden="1" xr:uid="{00000000-0005-0000-0000-0000A2030000}"/>
    <cellStyle name="Followed Hyperlink 25" xfId="30763" hidden="1" xr:uid="{00000000-0005-0000-0000-0000A3030000}"/>
    <cellStyle name="Followed Hyperlink 25" xfId="30612" hidden="1" xr:uid="{00000000-0005-0000-0000-0000A4030000}"/>
    <cellStyle name="Followed Hyperlink 25" xfId="30865" hidden="1" xr:uid="{00000000-0005-0000-0000-0000A5030000}"/>
    <cellStyle name="Followed Hyperlink 25" xfId="30889" hidden="1" xr:uid="{00000000-0005-0000-0000-0000A6030000}"/>
    <cellStyle name="Followed Hyperlink 25" xfId="30984" hidden="1" xr:uid="{00000000-0005-0000-0000-0000A7030000}"/>
    <cellStyle name="Followed Hyperlink 25" xfId="30515" hidden="1" xr:uid="{00000000-0005-0000-0000-0000A8030000}"/>
    <cellStyle name="Followed Hyperlink 25" xfId="31081" hidden="1" xr:uid="{00000000-0005-0000-0000-0000A9030000}"/>
    <cellStyle name="Followed Hyperlink 25" xfId="31105" hidden="1" xr:uid="{00000000-0005-0000-0000-0000AA030000}"/>
    <cellStyle name="Followed Hyperlink 25" xfId="31200" hidden="1" xr:uid="{00000000-0005-0000-0000-0000AB030000}"/>
    <cellStyle name="Followed Hyperlink 25" xfId="26120" hidden="1" xr:uid="{00000000-0005-0000-0000-0000AC030000}"/>
    <cellStyle name="Followed Hyperlink 25" xfId="31293" hidden="1" xr:uid="{00000000-0005-0000-0000-0000AD030000}"/>
    <cellStyle name="Followed Hyperlink 25" xfId="31317" hidden="1" xr:uid="{00000000-0005-0000-0000-0000AE030000}"/>
    <cellStyle name="Followed Hyperlink 25" xfId="31412" hidden="1" xr:uid="{00000000-0005-0000-0000-0000AF030000}"/>
    <cellStyle name="Followed Hyperlink 25" xfId="30841" hidden="1" xr:uid="{00000000-0005-0000-0000-0000B0030000}"/>
    <cellStyle name="Followed Hyperlink 25" xfId="41979" hidden="1" xr:uid="{00000000-0005-0000-0000-00009E030000}"/>
    <cellStyle name="Followed Hyperlink 25" xfId="38565" hidden="1" xr:uid="{00000000-0005-0000-0000-0000B4030000}"/>
    <cellStyle name="Followed Hyperlink 25" xfId="741" hidden="1" xr:uid="{00000000-0005-0000-0000-00009F030000}"/>
    <cellStyle name="Followed Hyperlink 25" xfId="36994" hidden="1" xr:uid="{00000000-0005-0000-0000-00009D030000}"/>
    <cellStyle name="Followed Hyperlink 25" xfId="36941" hidden="1" xr:uid="{00000000-0005-0000-0000-00009E030000}"/>
    <cellStyle name="Followed Hyperlink 25" xfId="38443" hidden="1" xr:uid="{00000000-0005-0000-0000-00009F030000}"/>
    <cellStyle name="Followed Hyperlink 25" xfId="38784" hidden="1" xr:uid="{00000000-0005-0000-0000-0000A1030000}"/>
    <cellStyle name="Followed Hyperlink 25" xfId="34188" hidden="1" xr:uid="{00000000-0005-0000-0000-0000A5030000}"/>
    <cellStyle name="Followed Hyperlink 25" xfId="28365" hidden="1" xr:uid="{00000000-0005-0000-0000-0000AC030000}"/>
    <cellStyle name="Followed Hyperlink 25" xfId="29622" hidden="1" xr:uid="{00000000-0005-0000-0000-0000AD030000}"/>
    <cellStyle name="Followed Hyperlink 25" xfId="29646" hidden="1" xr:uid="{00000000-0005-0000-0000-0000AE030000}"/>
    <cellStyle name="Followed Hyperlink 25" xfId="29741" hidden="1" xr:uid="{00000000-0005-0000-0000-0000AF030000}"/>
    <cellStyle name="Followed Hyperlink 25" xfId="29170" hidden="1" xr:uid="{00000000-0005-0000-0000-0000B0030000}"/>
    <cellStyle name="Followed Hyperlink 25" xfId="24340" hidden="1" xr:uid="{00000000-0005-0000-0000-00009F030000}"/>
    <cellStyle name="Followed Hyperlink 25" xfId="22609" hidden="1" xr:uid="{00000000-0005-0000-0000-0000B5030000}"/>
    <cellStyle name="Followed Hyperlink 25" xfId="11652" hidden="1" xr:uid="{00000000-0005-0000-0000-0000A2030000}"/>
    <cellStyle name="Followed Hyperlink 25" xfId="8026" hidden="1" xr:uid="{00000000-0005-0000-0000-00009D030000}"/>
    <cellStyle name="Followed Hyperlink 25" xfId="7479" hidden="1" xr:uid="{00000000-0005-0000-0000-0000B2030000}"/>
    <cellStyle name="Followed Hyperlink 25" xfId="44183" hidden="1" xr:uid="{00000000-0005-0000-0000-0000A4030000}"/>
    <cellStyle name="Followed Hyperlink 25" xfId="19274" hidden="1" xr:uid="{00000000-0005-0000-0000-0000B3030000}"/>
    <cellStyle name="Followed Hyperlink 25" xfId="19155" hidden="1" xr:uid="{00000000-0005-0000-0000-0000B1030000}"/>
    <cellStyle name="Followed Hyperlink 25" xfId="22004" hidden="1" xr:uid="{00000000-0005-0000-0000-0000AA030000}"/>
    <cellStyle name="Followed Hyperlink 25" xfId="19385" hidden="1" xr:uid="{00000000-0005-0000-0000-0000B6030000}"/>
    <cellStyle name="Followed Hyperlink 25" xfId="19179" hidden="1" xr:uid="{00000000-0005-0000-0000-0000B2030000}"/>
    <cellStyle name="Followed Hyperlink 25" xfId="19361" hidden="1" xr:uid="{00000000-0005-0000-0000-0000B5030000}"/>
    <cellStyle name="Followed Hyperlink 26" xfId="24168" hidden="1" xr:uid="{00000000-0005-0000-0000-0000D1030000}"/>
    <cellStyle name="Followed Hyperlink 26" xfId="14915" hidden="1" xr:uid="{00000000-0005-0000-0000-0000BC030000}"/>
    <cellStyle name="Followed Hyperlink 26" xfId="5906" hidden="1" xr:uid="{00000000-0005-0000-0000-0000CF030000}"/>
    <cellStyle name="Followed Hyperlink 26" xfId="13693" hidden="1" xr:uid="{00000000-0005-0000-0000-0000C4030000}"/>
    <cellStyle name="Followed Hyperlink 26" xfId="11648" hidden="1" xr:uid="{00000000-0005-0000-0000-0000BE030000}"/>
    <cellStyle name="Followed Hyperlink 26" xfId="9472" hidden="1" xr:uid="{00000000-0005-0000-0000-0000D3030000}"/>
    <cellStyle name="Followed Hyperlink 26" xfId="16574" hidden="1" xr:uid="{00000000-0005-0000-0000-0000BC030000}"/>
    <cellStyle name="Followed Hyperlink 26" xfId="14499" hidden="1" xr:uid="{00000000-0005-0000-0000-0000D3030000}"/>
    <cellStyle name="Followed Hyperlink 26" xfId="33303" hidden="1" xr:uid="{00000000-0005-0000-0000-0000CF030000}"/>
    <cellStyle name="Followed Hyperlink 26" xfId="33341" hidden="1" xr:uid="{00000000-0005-0000-0000-0000D0030000}"/>
    <cellStyle name="Followed Hyperlink 26" xfId="33368" hidden="1" xr:uid="{00000000-0005-0000-0000-0000D1030000}"/>
    <cellStyle name="Followed Hyperlink 26" xfId="33509" hidden="1" xr:uid="{00000000-0005-0000-0000-0000D3030000}"/>
    <cellStyle name="Followed Hyperlink 26" xfId="28494" hidden="1" xr:uid="{00000000-0005-0000-0000-0000B8030000}"/>
    <cellStyle name="Followed Hyperlink 26" xfId="33602" hidden="1" xr:uid="{00000000-0005-0000-0000-0000B9030000}"/>
    <cellStyle name="Followed Hyperlink 26" xfId="33587" hidden="1" xr:uid="{00000000-0005-0000-0000-0000BA030000}"/>
    <cellStyle name="Followed Hyperlink 26" xfId="33785" hidden="1" xr:uid="{00000000-0005-0000-0000-0000BB030000}"/>
    <cellStyle name="Followed Hyperlink 26" xfId="33957" hidden="1" xr:uid="{00000000-0005-0000-0000-0000BD030000}"/>
    <cellStyle name="Followed Hyperlink 26" xfId="33987" hidden="1" xr:uid="{00000000-0005-0000-0000-0000BE030000}"/>
    <cellStyle name="Followed Hyperlink 26" xfId="34098" hidden="1" xr:uid="{00000000-0005-0000-0000-0000BF030000}"/>
    <cellStyle name="Followed Hyperlink 26" xfId="34139" hidden="1" xr:uid="{00000000-0005-0000-0000-0000C0030000}"/>
    <cellStyle name="Followed Hyperlink 26" xfId="34208" hidden="1" xr:uid="{00000000-0005-0000-0000-0000C2030000}"/>
    <cellStyle name="Followed Hyperlink 26" xfId="34319" hidden="1" xr:uid="{00000000-0005-0000-0000-0000C3030000}"/>
    <cellStyle name="Followed Hyperlink 26" xfId="34358" hidden="1" xr:uid="{00000000-0005-0000-0000-0000C4030000}"/>
    <cellStyle name="Followed Hyperlink 26" xfId="29541" hidden="1" xr:uid="{00000000-0005-0000-0000-0000C7030000}"/>
    <cellStyle name="Followed Hyperlink 26" xfId="29612" hidden="1" xr:uid="{00000000-0005-0000-0000-0000C9030000}"/>
    <cellStyle name="Followed Hyperlink 26" xfId="29642" hidden="1" xr:uid="{00000000-0005-0000-0000-0000CA030000}"/>
    <cellStyle name="Followed Hyperlink 26" xfId="29753" hidden="1" xr:uid="{00000000-0005-0000-0000-0000CB030000}"/>
    <cellStyle name="Followed Hyperlink 26" xfId="29791" hidden="1" xr:uid="{00000000-0005-0000-0000-0000CC030000}"/>
    <cellStyle name="Followed Hyperlink 26" xfId="29823" hidden="1" xr:uid="{00000000-0005-0000-0000-0000CD030000}"/>
    <cellStyle name="Followed Hyperlink 26" xfId="29853" hidden="1" xr:uid="{00000000-0005-0000-0000-0000CE030000}"/>
    <cellStyle name="Followed Hyperlink 26" xfId="29964" hidden="1" xr:uid="{00000000-0005-0000-0000-0000CF030000}"/>
    <cellStyle name="Followed Hyperlink 26" xfId="30002" hidden="1" xr:uid="{00000000-0005-0000-0000-0000D0030000}"/>
    <cellStyle name="Followed Hyperlink 26" xfId="30029" hidden="1" xr:uid="{00000000-0005-0000-0000-0000D1030000}"/>
    <cellStyle name="Followed Hyperlink 26" xfId="30059" hidden="1" xr:uid="{00000000-0005-0000-0000-0000D2030000}"/>
    <cellStyle name="Followed Hyperlink 26" xfId="30170" hidden="1" xr:uid="{00000000-0005-0000-0000-0000D3030000}"/>
    <cellStyle name="Followed Hyperlink 26" xfId="28447" hidden="1" xr:uid="{00000000-0005-0000-0000-0000B8030000}"/>
    <cellStyle name="Followed Hyperlink 26" xfId="30263" hidden="1" xr:uid="{00000000-0005-0000-0000-0000B9030000}"/>
    <cellStyle name="Followed Hyperlink 26" xfId="30248" hidden="1" xr:uid="{00000000-0005-0000-0000-0000BA030000}"/>
    <cellStyle name="Followed Hyperlink 26" xfId="30462" hidden="1" xr:uid="{00000000-0005-0000-0000-0000BB030000}"/>
    <cellStyle name="Followed Hyperlink 26" xfId="30589" hidden="1" xr:uid="{00000000-0005-0000-0000-0000BC030000}"/>
    <cellStyle name="Followed Hyperlink 26" xfId="30634" hidden="1" xr:uid="{00000000-0005-0000-0000-0000BD030000}"/>
    <cellStyle name="Followed Hyperlink 26" xfId="30664" hidden="1" xr:uid="{00000000-0005-0000-0000-0000BE030000}"/>
    <cellStyle name="Followed Hyperlink 26" xfId="30775" hidden="1" xr:uid="{00000000-0005-0000-0000-0000BF030000}"/>
    <cellStyle name="Followed Hyperlink 26" xfId="30855" hidden="1" xr:uid="{00000000-0005-0000-0000-0000C1030000}"/>
    <cellStyle name="Followed Hyperlink 26" xfId="30885" hidden="1" xr:uid="{00000000-0005-0000-0000-0000C2030000}"/>
    <cellStyle name="Followed Hyperlink 26" xfId="30996" hidden="1" xr:uid="{00000000-0005-0000-0000-0000C3030000}"/>
    <cellStyle name="Followed Hyperlink 26" xfId="31035" hidden="1" xr:uid="{00000000-0005-0000-0000-0000C4030000}"/>
    <cellStyle name="Followed Hyperlink 26" xfId="31101" hidden="1" xr:uid="{00000000-0005-0000-0000-0000C6030000}"/>
    <cellStyle name="Followed Hyperlink 26" xfId="28650" hidden="1" xr:uid="{00000000-0005-0000-0000-0000B9030000}"/>
    <cellStyle name="Followed Hyperlink 26" xfId="28680" hidden="1" xr:uid="{00000000-0005-0000-0000-0000BA030000}"/>
    <cellStyle name="Followed Hyperlink 26" xfId="28791" hidden="1" xr:uid="{00000000-0005-0000-0000-0000BB030000}"/>
    <cellStyle name="Followed Hyperlink 26" xfId="28963" hidden="1" xr:uid="{00000000-0005-0000-0000-0000BD030000}"/>
    <cellStyle name="Followed Hyperlink 26" xfId="28993" hidden="1" xr:uid="{00000000-0005-0000-0000-0000BE030000}"/>
    <cellStyle name="Followed Hyperlink 26" xfId="29104" hidden="1" xr:uid="{00000000-0005-0000-0000-0000BF030000}"/>
    <cellStyle name="Followed Hyperlink 26" xfId="29184" hidden="1" xr:uid="{00000000-0005-0000-0000-0000C1030000}"/>
    <cellStyle name="Followed Hyperlink 26" xfId="29214" hidden="1" xr:uid="{00000000-0005-0000-0000-0000C2030000}"/>
    <cellStyle name="Followed Hyperlink 26" xfId="29325" hidden="1" xr:uid="{00000000-0005-0000-0000-0000C3030000}"/>
    <cellStyle name="Followed Hyperlink 26" xfId="29400" hidden="1" xr:uid="{00000000-0005-0000-0000-0000C5030000}"/>
    <cellStyle name="Followed Hyperlink 26" xfId="29430" hidden="1" xr:uid="{00000000-0005-0000-0000-0000C6030000}"/>
    <cellStyle name="Followed Hyperlink 26" xfId="27631" hidden="1" xr:uid="{00000000-0005-0000-0000-0000CE030000}"/>
    <cellStyle name="Followed Hyperlink 26" xfId="27742" hidden="1" xr:uid="{00000000-0005-0000-0000-0000CF030000}"/>
    <cellStyle name="Followed Hyperlink 26" xfId="27780" hidden="1" xr:uid="{00000000-0005-0000-0000-0000D0030000}"/>
    <cellStyle name="Followed Hyperlink 26" xfId="27807" hidden="1" xr:uid="{00000000-0005-0000-0000-0000D1030000}"/>
    <cellStyle name="Followed Hyperlink 26" xfId="27837" hidden="1" xr:uid="{00000000-0005-0000-0000-0000D2030000}"/>
    <cellStyle name="Followed Hyperlink 26" xfId="27948" hidden="1" xr:uid="{00000000-0005-0000-0000-0000D3030000}"/>
    <cellStyle name="Followed Hyperlink 26" xfId="28606" hidden="1" xr:uid="{00000000-0005-0000-0000-0000B8030000}"/>
    <cellStyle name="Followed Hyperlink 26" xfId="27531" hidden="1" xr:uid="{00000000-0005-0000-0000-0000CB030000}"/>
    <cellStyle name="Followed Hyperlink 26" xfId="27569" hidden="1" xr:uid="{00000000-0005-0000-0000-0000CC030000}"/>
    <cellStyle name="Followed Hyperlink 26" xfId="27601" hidden="1" xr:uid="{00000000-0005-0000-0000-0000CD030000}"/>
    <cellStyle name="Followed Hyperlink 26" xfId="27390" hidden="1" xr:uid="{00000000-0005-0000-0000-0000C9030000}"/>
    <cellStyle name="Followed Hyperlink 26" xfId="27420" hidden="1" xr:uid="{00000000-0005-0000-0000-0000CA030000}"/>
    <cellStyle name="Followed Hyperlink 26" xfId="29145" hidden="1" xr:uid="{00000000-0005-0000-0000-0000C0030000}"/>
    <cellStyle name="Followed Hyperlink 26" xfId="29364" hidden="1" xr:uid="{00000000-0005-0000-0000-0000C4030000}"/>
    <cellStyle name="Followed Hyperlink 26" xfId="22818" hidden="1" xr:uid="{00000000-0005-0000-0000-0000BA030000}"/>
    <cellStyle name="Followed Hyperlink 26" xfId="8406" hidden="1" xr:uid="{00000000-0005-0000-0000-0000BF030000}"/>
    <cellStyle name="Followed Hyperlink 26" xfId="36035" hidden="1" xr:uid="{00000000-0005-0000-0000-0000C5030000}"/>
    <cellStyle name="Followed Hyperlink 26" xfId="38206" hidden="1" xr:uid="{00000000-0005-0000-0000-0000CF030000}"/>
    <cellStyle name="Followed Hyperlink 26" xfId="38271" hidden="1" xr:uid="{00000000-0005-0000-0000-0000D1030000}"/>
    <cellStyle name="Followed Hyperlink 26" xfId="33669" hidden="1" xr:uid="{00000000-0005-0000-0000-0000B8030000}"/>
    <cellStyle name="Followed Hyperlink 26" xfId="38505" hidden="1" xr:uid="{00000000-0005-0000-0000-0000B9030000}"/>
    <cellStyle name="Followed Hyperlink 26" xfId="38490" hidden="1" xr:uid="{00000000-0005-0000-0000-0000BA030000}"/>
    <cellStyle name="Followed Hyperlink 26" xfId="38729" hidden="1" xr:uid="{00000000-0005-0000-0000-0000BC030000}"/>
    <cellStyle name="Followed Hyperlink 26" xfId="38774" hidden="1" xr:uid="{00000000-0005-0000-0000-0000BD030000}"/>
    <cellStyle name="Followed Hyperlink 26" xfId="38804" hidden="1" xr:uid="{00000000-0005-0000-0000-0000BE030000}"/>
    <cellStyle name="Followed Hyperlink 26" xfId="38915" hidden="1" xr:uid="{00000000-0005-0000-0000-0000BF030000}"/>
    <cellStyle name="Followed Hyperlink 26" xfId="38956" hidden="1" xr:uid="{00000000-0005-0000-0000-0000C0030000}"/>
    <cellStyle name="Followed Hyperlink 26" xfId="38995" hidden="1" xr:uid="{00000000-0005-0000-0000-0000C1030000}"/>
    <cellStyle name="Followed Hyperlink 26" xfId="39025" hidden="1" xr:uid="{00000000-0005-0000-0000-0000C2030000}"/>
    <cellStyle name="Followed Hyperlink 26" xfId="39136" hidden="1" xr:uid="{00000000-0005-0000-0000-0000C3030000}"/>
    <cellStyle name="Followed Hyperlink 26" xfId="39175" hidden="1" xr:uid="{00000000-0005-0000-0000-0000C4030000}"/>
    <cellStyle name="Followed Hyperlink 26" xfId="39211" hidden="1" xr:uid="{00000000-0005-0000-0000-0000C5030000}"/>
    <cellStyle name="Followed Hyperlink 26" xfId="39241" hidden="1" xr:uid="{00000000-0005-0000-0000-0000C6030000}"/>
    <cellStyle name="Followed Hyperlink 26" xfId="39352" hidden="1" xr:uid="{00000000-0005-0000-0000-0000C7030000}"/>
    <cellStyle name="Followed Hyperlink 26" xfId="39390" hidden="1" xr:uid="{00000000-0005-0000-0000-0000C8030000}"/>
    <cellStyle name="Followed Hyperlink 26" xfId="39423" hidden="1" xr:uid="{00000000-0005-0000-0000-0000C9030000}"/>
    <cellStyle name="Followed Hyperlink 26" xfId="39453" hidden="1" xr:uid="{00000000-0005-0000-0000-0000CA030000}"/>
    <cellStyle name="Followed Hyperlink 26" xfId="39564" hidden="1" xr:uid="{00000000-0005-0000-0000-0000CB030000}"/>
    <cellStyle name="Followed Hyperlink 26" xfId="39602" hidden="1" xr:uid="{00000000-0005-0000-0000-0000CC030000}"/>
    <cellStyle name="Followed Hyperlink 26" xfId="39634" hidden="1" xr:uid="{00000000-0005-0000-0000-0000CD030000}"/>
    <cellStyle name="Followed Hyperlink 26" xfId="39664" hidden="1" xr:uid="{00000000-0005-0000-0000-0000CE030000}"/>
    <cellStyle name="Followed Hyperlink 26" xfId="39775" hidden="1" xr:uid="{00000000-0005-0000-0000-0000CF030000}"/>
    <cellStyle name="Followed Hyperlink 26" xfId="39840" hidden="1" xr:uid="{00000000-0005-0000-0000-0000D1030000}"/>
    <cellStyle name="Followed Hyperlink 26" xfId="39870" hidden="1" xr:uid="{00000000-0005-0000-0000-0000D2030000}"/>
    <cellStyle name="Followed Hyperlink 26" xfId="39981" hidden="1" xr:uid="{00000000-0005-0000-0000-0000D3030000}"/>
    <cellStyle name="Followed Hyperlink 26" xfId="40074" hidden="1" xr:uid="{00000000-0005-0000-0000-0000B9030000}"/>
    <cellStyle name="Followed Hyperlink 26" xfId="40059" hidden="1" xr:uid="{00000000-0005-0000-0000-0000BA030000}"/>
    <cellStyle name="Followed Hyperlink 26" xfId="40121" hidden="1" xr:uid="{00000000-0005-0000-0000-0000BB030000}"/>
    <cellStyle name="Followed Hyperlink 26" xfId="40293" hidden="1" xr:uid="{00000000-0005-0000-0000-0000BD030000}"/>
    <cellStyle name="Followed Hyperlink 26" xfId="40323" hidden="1" xr:uid="{00000000-0005-0000-0000-0000BE030000}"/>
    <cellStyle name="Followed Hyperlink 26" xfId="40475" hidden="1" xr:uid="{00000000-0005-0000-0000-0000C0030000}"/>
    <cellStyle name="Followed Hyperlink 26" xfId="40514" hidden="1" xr:uid="{00000000-0005-0000-0000-0000C1030000}"/>
    <cellStyle name="Followed Hyperlink 26" xfId="40655" hidden="1" xr:uid="{00000000-0005-0000-0000-0000C3030000}"/>
    <cellStyle name="Followed Hyperlink 26" xfId="40694" hidden="1" xr:uid="{00000000-0005-0000-0000-0000C4030000}"/>
    <cellStyle name="Followed Hyperlink 26" xfId="37854" hidden="1" xr:uid="{00000000-0005-0000-0000-0000C9030000}"/>
    <cellStyle name="Followed Hyperlink 26" xfId="31212" hidden="1" xr:uid="{00000000-0005-0000-0000-0000C7030000}"/>
    <cellStyle name="Followed Hyperlink 26" xfId="31250" hidden="1" xr:uid="{00000000-0005-0000-0000-0000C8030000}"/>
    <cellStyle name="Followed Hyperlink 26" xfId="31283" hidden="1" xr:uid="{00000000-0005-0000-0000-0000C9030000}"/>
    <cellStyle name="Followed Hyperlink 26" xfId="31313" hidden="1" xr:uid="{00000000-0005-0000-0000-0000CA030000}"/>
    <cellStyle name="Followed Hyperlink 26" xfId="31424" hidden="1" xr:uid="{00000000-0005-0000-0000-0000CB030000}"/>
    <cellStyle name="Followed Hyperlink 26" xfId="31462" hidden="1" xr:uid="{00000000-0005-0000-0000-0000CC030000}"/>
    <cellStyle name="Followed Hyperlink 26" xfId="31494" hidden="1" xr:uid="{00000000-0005-0000-0000-0000CD030000}"/>
    <cellStyle name="Followed Hyperlink 26" xfId="31524" hidden="1" xr:uid="{00000000-0005-0000-0000-0000CE030000}"/>
    <cellStyle name="Followed Hyperlink 26" xfId="31635" hidden="1" xr:uid="{00000000-0005-0000-0000-0000CF030000}"/>
    <cellStyle name="Followed Hyperlink 26" xfId="31673" hidden="1" xr:uid="{00000000-0005-0000-0000-0000D0030000}"/>
    <cellStyle name="Followed Hyperlink 26" xfId="31700" hidden="1" xr:uid="{00000000-0005-0000-0000-0000D1030000}"/>
    <cellStyle name="Followed Hyperlink 26" xfId="31730" hidden="1" xr:uid="{00000000-0005-0000-0000-0000D2030000}"/>
    <cellStyle name="Followed Hyperlink 26" xfId="31841" hidden="1" xr:uid="{00000000-0005-0000-0000-0000D3030000}"/>
    <cellStyle name="Followed Hyperlink 26" xfId="28425" hidden="1" xr:uid="{00000000-0005-0000-0000-0000B8030000}"/>
    <cellStyle name="Followed Hyperlink 26" xfId="31934" hidden="1" xr:uid="{00000000-0005-0000-0000-0000B9030000}"/>
    <cellStyle name="Followed Hyperlink 26" xfId="31919" hidden="1" xr:uid="{00000000-0005-0000-0000-0000BA030000}"/>
    <cellStyle name="Followed Hyperlink 26" xfId="32130" hidden="1" xr:uid="{00000000-0005-0000-0000-0000BB030000}"/>
    <cellStyle name="Followed Hyperlink 26" xfId="32257" hidden="1" xr:uid="{00000000-0005-0000-0000-0000BC030000}"/>
    <cellStyle name="Followed Hyperlink 26" xfId="32332" hidden="1" xr:uid="{00000000-0005-0000-0000-0000BE030000}"/>
    <cellStyle name="Followed Hyperlink 26" xfId="32443" hidden="1" xr:uid="{00000000-0005-0000-0000-0000BF030000}"/>
    <cellStyle name="Followed Hyperlink 26" xfId="32484" hidden="1" xr:uid="{00000000-0005-0000-0000-0000C0030000}"/>
    <cellStyle name="Followed Hyperlink 26" xfId="32553" hidden="1" xr:uid="{00000000-0005-0000-0000-0000C2030000}"/>
    <cellStyle name="Followed Hyperlink 26" xfId="32664" hidden="1" xr:uid="{00000000-0005-0000-0000-0000C3030000}"/>
    <cellStyle name="Followed Hyperlink 26" xfId="32739" hidden="1" xr:uid="{00000000-0005-0000-0000-0000C5030000}"/>
    <cellStyle name="Followed Hyperlink 26" xfId="32769" hidden="1" xr:uid="{00000000-0005-0000-0000-0000C6030000}"/>
    <cellStyle name="Followed Hyperlink 26" xfId="32880" hidden="1" xr:uid="{00000000-0005-0000-0000-0000C7030000}"/>
    <cellStyle name="Followed Hyperlink 26" xfId="32981" hidden="1" xr:uid="{00000000-0005-0000-0000-0000CA030000}"/>
    <cellStyle name="Followed Hyperlink 26" xfId="33092" hidden="1" xr:uid="{00000000-0005-0000-0000-0000CB030000}"/>
    <cellStyle name="Followed Hyperlink 26" xfId="33130" hidden="1" xr:uid="{00000000-0005-0000-0000-0000CC030000}"/>
    <cellStyle name="Followed Hyperlink 26" xfId="33162" hidden="1" xr:uid="{00000000-0005-0000-0000-0000CD030000}"/>
    <cellStyle name="Followed Hyperlink 26" xfId="33192" hidden="1" xr:uid="{00000000-0005-0000-0000-0000CE030000}"/>
    <cellStyle name="Followed Hyperlink 26" xfId="39813" hidden="1" xr:uid="{00000000-0005-0000-0000-0000D0030000}"/>
    <cellStyle name="Followed Hyperlink 26" xfId="21488" hidden="1" xr:uid="{00000000-0005-0000-0000-0000BC030000}"/>
    <cellStyle name="Followed Hyperlink 26" xfId="21533" hidden="1" xr:uid="{00000000-0005-0000-0000-0000BD030000}"/>
    <cellStyle name="Followed Hyperlink 26" xfId="21563" hidden="1" xr:uid="{00000000-0005-0000-0000-0000BE030000}"/>
    <cellStyle name="Followed Hyperlink 26" xfId="21674" hidden="1" xr:uid="{00000000-0005-0000-0000-0000BF030000}"/>
    <cellStyle name="Followed Hyperlink 26" xfId="21754" hidden="1" xr:uid="{00000000-0005-0000-0000-0000C1030000}"/>
    <cellStyle name="Followed Hyperlink 26" xfId="21784" hidden="1" xr:uid="{00000000-0005-0000-0000-0000C2030000}"/>
    <cellStyle name="Followed Hyperlink 26" xfId="21895" hidden="1" xr:uid="{00000000-0005-0000-0000-0000C3030000}"/>
    <cellStyle name="Followed Hyperlink 26" xfId="21934" hidden="1" xr:uid="{00000000-0005-0000-0000-0000C4030000}"/>
    <cellStyle name="Followed Hyperlink 26" xfId="21970" hidden="1" xr:uid="{00000000-0005-0000-0000-0000C5030000}"/>
    <cellStyle name="Followed Hyperlink 26" xfId="22000" hidden="1" xr:uid="{00000000-0005-0000-0000-0000C6030000}"/>
    <cellStyle name="Followed Hyperlink 26" xfId="22111" hidden="1" xr:uid="{00000000-0005-0000-0000-0000C7030000}"/>
    <cellStyle name="Followed Hyperlink 26" xfId="22149" hidden="1" xr:uid="{00000000-0005-0000-0000-0000C8030000}"/>
    <cellStyle name="Followed Hyperlink 26" xfId="22182" hidden="1" xr:uid="{00000000-0005-0000-0000-0000C9030000}"/>
    <cellStyle name="Followed Hyperlink 26" xfId="22212" hidden="1" xr:uid="{00000000-0005-0000-0000-0000CA030000}"/>
    <cellStyle name="Followed Hyperlink 26" xfId="22323" hidden="1" xr:uid="{00000000-0005-0000-0000-0000CB030000}"/>
    <cellStyle name="Followed Hyperlink 26" xfId="22393" hidden="1" xr:uid="{00000000-0005-0000-0000-0000CD030000}"/>
    <cellStyle name="Followed Hyperlink 26" xfId="22423" hidden="1" xr:uid="{00000000-0005-0000-0000-0000CE030000}"/>
    <cellStyle name="Followed Hyperlink 26" xfId="22534" hidden="1" xr:uid="{00000000-0005-0000-0000-0000CF030000}"/>
    <cellStyle name="Followed Hyperlink 26" xfId="22572" hidden="1" xr:uid="{00000000-0005-0000-0000-0000D0030000}"/>
    <cellStyle name="Followed Hyperlink 26" xfId="21715" hidden="1" xr:uid="{00000000-0005-0000-0000-0000C0030000}"/>
    <cellStyle name="Followed Hyperlink 26" xfId="17826" hidden="1" xr:uid="{00000000-0005-0000-0000-0000D3030000}"/>
    <cellStyle name="Followed Hyperlink 26" xfId="13971" hidden="1" xr:uid="{00000000-0005-0000-0000-0000CA030000}"/>
    <cellStyle name="Followed Hyperlink 26" xfId="41500" hidden="1" xr:uid="{00000000-0005-0000-0000-0000D3030000}"/>
    <cellStyle name="Followed Hyperlink 26" xfId="34394" hidden="1" xr:uid="{00000000-0005-0000-0000-0000C5030000}"/>
    <cellStyle name="Followed Hyperlink 26" xfId="34424" hidden="1" xr:uid="{00000000-0005-0000-0000-0000C6030000}"/>
    <cellStyle name="Followed Hyperlink 26" xfId="34747" hidden="1" xr:uid="{00000000-0005-0000-0000-0000CB030000}"/>
    <cellStyle name="Followed Hyperlink 26" xfId="34785" hidden="1" xr:uid="{00000000-0005-0000-0000-0000CC030000}"/>
    <cellStyle name="Followed Hyperlink 26" xfId="34817" hidden="1" xr:uid="{00000000-0005-0000-0000-0000CD030000}"/>
    <cellStyle name="Followed Hyperlink 26" xfId="34847" hidden="1" xr:uid="{00000000-0005-0000-0000-0000CE030000}"/>
    <cellStyle name="Followed Hyperlink 26" xfId="34958" hidden="1" xr:uid="{00000000-0005-0000-0000-0000CF030000}"/>
    <cellStyle name="Followed Hyperlink 26" xfId="34996" hidden="1" xr:uid="{00000000-0005-0000-0000-0000D0030000}"/>
    <cellStyle name="Followed Hyperlink 26" xfId="35023" hidden="1" xr:uid="{00000000-0005-0000-0000-0000D1030000}"/>
    <cellStyle name="Followed Hyperlink 26" xfId="35053" hidden="1" xr:uid="{00000000-0005-0000-0000-0000D2030000}"/>
    <cellStyle name="Followed Hyperlink 26" xfId="32302" hidden="1" xr:uid="{00000000-0005-0000-0000-0000BD030000}"/>
    <cellStyle name="Followed Hyperlink 26" xfId="44346" hidden="1" xr:uid="{00000000-0005-0000-0000-0000BF030000}"/>
    <cellStyle name="Followed Hyperlink 26" xfId="44426" hidden="1" xr:uid="{00000000-0005-0000-0000-0000C1030000}"/>
    <cellStyle name="Followed Hyperlink 26" xfId="44456" hidden="1" xr:uid="{00000000-0005-0000-0000-0000C2030000}"/>
    <cellStyle name="Followed Hyperlink 26" xfId="44567" hidden="1" xr:uid="{00000000-0005-0000-0000-0000C3030000}"/>
    <cellStyle name="Followed Hyperlink 26" xfId="44642" hidden="1" xr:uid="{00000000-0005-0000-0000-0000C5030000}"/>
    <cellStyle name="Followed Hyperlink 26" xfId="44672" hidden="1" xr:uid="{00000000-0005-0000-0000-0000C6030000}"/>
    <cellStyle name="Followed Hyperlink 26" xfId="44783" hidden="1" xr:uid="{00000000-0005-0000-0000-0000C7030000}"/>
    <cellStyle name="Followed Hyperlink 26" xfId="44821" hidden="1" xr:uid="{00000000-0005-0000-0000-0000C8030000}"/>
    <cellStyle name="Followed Hyperlink 26" xfId="44854" hidden="1" xr:uid="{00000000-0005-0000-0000-0000C9030000}"/>
    <cellStyle name="Followed Hyperlink 26" xfId="44884" hidden="1" xr:uid="{00000000-0005-0000-0000-0000CA030000}"/>
    <cellStyle name="Followed Hyperlink 26" xfId="44995" hidden="1" xr:uid="{00000000-0005-0000-0000-0000CB030000}"/>
    <cellStyle name="Followed Hyperlink 26" xfId="45033" hidden="1" xr:uid="{00000000-0005-0000-0000-0000CC030000}"/>
    <cellStyle name="Followed Hyperlink 26" xfId="45065" hidden="1" xr:uid="{00000000-0005-0000-0000-0000CD030000}"/>
    <cellStyle name="Followed Hyperlink 26" xfId="45095" hidden="1" xr:uid="{00000000-0005-0000-0000-0000CE030000}"/>
    <cellStyle name="Followed Hyperlink 26" xfId="45206" hidden="1" xr:uid="{00000000-0005-0000-0000-0000CF030000}"/>
    <cellStyle name="Followed Hyperlink 26" xfId="45271" hidden="1" xr:uid="{00000000-0005-0000-0000-0000D1030000}"/>
    <cellStyle name="Followed Hyperlink 26" xfId="45301" hidden="1" xr:uid="{00000000-0005-0000-0000-0000D2030000}"/>
    <cellStyle name="Followed Hyperlink 26" xfId="45412" hidden="1" xr:uid="{00000000-0005-0000-0000-0000D3030000}"/>
    <cellStyle name="Followed Hyperlink 26" xfId="44387" hidden="1" xr:uid="{00000000-0005-0000-0000-0000C0030000}"/>
    <cellStyle name="Followed Hyperlink 26" xfId="44606" hidden="1" xr:uid="{00000000-0005-0000-0000-0000C4030000}"/>
    <cellStyle name="Followed Hyperlink 26" xfId="925" hidden="1" xr:uid="{00000000-0005-0000-0000-0000BD030000}"/>
    <cellStyle name="Followed Hyperlink 26" xfId="6540" hidden="1" xr:uid="{00000000-0005-0000-0000-0000BC030000}"/>
    <cellStyle name="Followed Hyperlink 26" xfId="36247" hidden="1" xr:uid="{00000000-0005-0000-0000-0000C9030000}"/>
    <cellStyle name="Followed Hyperlink 26" xfId="36277" hidden="1" xr:uid="{00000000-0005-0000-0000-0000CA030000}"/>
    <cellStyle name="Followed Hyperlink 26" xfId="36388" hidden="1" xr:uid="{00000000-0005-0000-0000-0000CB030000}"/>
    <cellStyle name="Followed Hyperlink 26" xfId="36488" hidden="1" xr:uid="{00000000-0005-0000-0000-0000CE030000}"/>
    <cellStyle name="Followed Hyperlink 26" xfId="36599" hidden="1" xr:uid="{00000000-0005-0000-0000-0000CF030000}"/>
    <cellStyle name="Followed Hyperlink 26" xfId="36664" hidden="1" xr:uid="{00000000-0005-0000-0000-0000D1030000}"/>
    <cellStyle name="Followed Hyperlink 26" xfId="36694" hidden="1" xr:uid="{00000000-0005-0000-0000-0000D2030000}"/>
    <cellStyle name="Followed Hyperlink 26" xfId="36805" hidden="1" xr:uid="{00000000-0005-0000-0000-0000D3030000}"/>
    <cellStyle name="Followed Hyperlink 26" xfId="32004" hidden="1" xr:uid="{00000000-0005-0000-0000-0000B8030000}"/>
    <cellStyle name="Followed Hyperlink 26" xfId="36898" hidden="1" xr:uid="{00000000-0005-0000-0000-0000B9030000}"/>
    <cellStyle name="Followed Hyperlink 26" xfId="36883" hidden="1" xr:uid="{00000000-0005-0000-0000-0000BA030000}"/>
    <cellStyle name="Followed Hyperlink 26" xfId="37033" hidden="1" xr:uid="{00000000-0005-0000-0000-0000BB030000}"/>
    <cellStyle name="Followed Hyperlink 26" xfId="37160" hidden="1" xr:uid="{00000000-0005-0000-0000-0000BC030000}"/>
    <cellStyle name="Followed Hyperlink 26" xfId="37205" hidden="1" xr:uid="{00000000-0005-0000-0000-0000BD030000}"/>
    <cellStyle name="Followed Hyperlink 26" xfId="37235" hidden="1" xr:uid="{00000000-0005-0000-0000-0000BE030000}"/>
    <cellStyle name="Followed Hyperlink 26" xfId="37346" hidden="1" xr:uid="{00000000-0005-0000-0000-0000BF030000}"/>
    <cellStyle name="Followed Hyperlink 26" xfId="37387" hidden="1" xr:uid="{00000000-0005-0000-0000-0000C0030000}"/>
    <cellStyle name="Followed Hyperlink 26" xfId="37426" hidden="1" xr:uid="{00000000-0005-0000-0000-0000C1030000}"/>
    <cellStyle name="Followed Hyperlink 26" xfId="37456" hidden="1" xr:uid="{00000000-0005-0000-0000-0000C2030000}"/>
    <cellStyle name="Followed Hyperlink 26" xfId="37567" hidden="1" xr:uid="{00000000-0005-0000-0000-0000C3030000}"/>
    <cellStyle name="Followed Hyperlink 26" xfId="37606" hidden="1" xr:uid="{00000000-0005-0000-0000-0000C4030000}"/>
    <cellStyle name="Followed Hyperlink 26" xfId="37642" hidden="1" xr:uid="{00000000-0005-0000-0000-0000C5030000}"/>
    <cellStyle name="Followed Hyperlink 26" xfId="37672" hidden="1" xr:uid="{00000000-0005-0000-0000-0000C6030000}"/>
    <cellStyle name="Followed Hyperlink 26" xfId="37783" hidden="1" xr:uid="{00000000-0005-0000-0000-0000C7030000}"/>
    <cellStyle name="Followed Hyperlink 26" xfId="37821" hidden="1" xr:uid="{00000000-0005-0000-0000-0000C8030000}"/>
    <cellStyle name="Followed Hyperlink 26" xfId="37884" hidden="1" xr:uid="{00000000-0005-0000-0000-0000CA030000}"/>
    <cellStyle name="Followed Hyperlink 26" xfId="37995" hidden="1" xr:uid="{00000000-0005-0000-0000-0000CB030000}"/>
    <cellStyle name="Followed Hyperlink 26" xfId="38033" hidden="1" xr:uid="{00000000-0005-0000-0000-0000CC030000}"/>
    <cellStyle name="Followed Hyperlink 26" xfId="38065" hidden="1" xr:uid="{00000000-0005-0000-0000-0000CD030000}"/>
    <cellStyle name="Followed Hyperlink 26" xfId="38095" hidden="1" xr:uid="{00000000-0005-0000-0000-0000CE030000}"/>
    <cellStyle name="Followed Hyperlink 26" xfId="42399" hidden="1" xr:uid="{00000000-0005-0000-0000-0000BF030000}"/>
    <cellStyle name="Followed Hyperlink 26" xfId="42479" hidden="1" xr:uid="{00000000-0005-0000-0000-0000C1030000}"/>
    <cellStyle name="Followed Hyperlink 26" xfId="42509" hidden="1" xr:uid="{00000000-0005-0000-0000-0000C2030000}"/>
    <cellStyle name="Followed Hyperlink 26" xfId="42620" hidden="1" xr:uid="{00000000-0005-0000-0000-0000C3030000}"/>
    <cellStyle name="Followed Hyperlink 26" xfId="42659" hidden="1" xr:uid="{00000000-0005-0000-0000-0000C4030000}"/>
    <cellStyle name="Followed Hyperlink 26" xfId="42695" hidden="1" xr:uid="{00000000-0005-0000-0000-0000C5030000}"/>
    <cellStyle name="Followed Hyperlink 26" xfId="42725" hidden="1" xr:uid="{00000000-0005-0000-0000-0000C6030000}"/>
    <cellStyle name="Followed Hyperlink 26" xfId="42836" hidden="1" xr:uid="{00000000-0005-0000-0000-0000C7030000}"/>
    <cellStyle name="Followed Hyperlink 26" xfId="42874" hidden="1" xr:uid="{00000000-0005-0000-0000-0000C8030000}"/>
    <cellStyle name="Followed Hyperlink 26" xfId="42907" hidden="1" xr:uid="{00000000-0005-0000-0000-0000C9030000}"/>
    <cellStyle name="Followed Hyperlink 26" xfId="42937" hidden="1" xr:uid="{00000000-0005-0000-0000-0000CA030000}"/>
    <cellStyle name="Followed Hyperlink 26" xfId="43048" hidden="1" xr:uid="{00000000-0005-0000-0000-0000CB030000}"/>
    <cellStyle name="Followed Hyperlink 26" xfId="43086" hidden="1" xr:uid="{00000000-0005-0000-0000-0000CC030000}"/>
    <cellStyle name="Followed Hyperlink 26" xfId="43118" hidden="1" xr:uid="{00000000-0005-0000-0000-0000CD030000}"/>
    <cellStyle name="Followed Hyperlink 26" xfId="43148" hidden="1" xr:uid="{00000000-0005-0000-0000-0000CE030000}"/>
    <cellStyle name="Followed Hyperlink 26" xfId="43259" hidden="1" xr:uid="{00000000-0005-0000-0000-0000CF030000}"/>
    <cellStyle name="Followed Hyperlink 26" xfId="43297" hidden="1" xr:uid="{00000000-0005-0000-0000-0000D0030000}"/>
    <cellStyle name="Followed Hyperlink 26" xfId="43324" hidden="1" xr:uid="{00000000-0005-0000-0000-0000D1030000}"/>
    <cellStyle name="Followed Hyperlink 26" xfId="43354" hidden="1" xr:uid="{00000000-0005-0000-0000-0000D2030000}"/>
    <cellStyle name="Followed Hyperlink 26" xfId="43465" hidden="1" xr:uid="{00000000-0005-0000-0000-0000D3030000}"/>
    <cellStyle name="Followed Hyperlink 26" xfId="43848" hidden="1" xr:uid="{00000000-0005-0000-0000-0000B8030000}"/>
    <cellStyle name="Followed Hyperlink 26" xfId="43892" hidden="1" xr:uid="{00000000-0005-0000-0000-0000B9030000}"/>
    <cellStyle name="Followed Hyperlink 26" xfId="43922" hidden="1" xr:uid="{00000000-0005-0000-0000-0000BA030000}"/>
    <cellStyle name="Followed Hyperlink 26" xfId="44160" hidden="1" xr:uid="{00000000-0005-0000-0000-0000BC030000}"/>
    <cellStyle name="Followed Hyperlink 26" xfId="44205" hidden="1" xr:uid="{00000000-0005-0000-0000-0000BD030000}"/>
    <cellStyle name="Followed Hyperlink 26" xfId="44235" hidden="1" xr:uid="{00000000-0005-0000-0000-0000BE030000}"/>
    <cellStyle name="Followed Hyperlink 26" xfId="41083" hidden="1" xr:uid="{00000000-0005-0000-0000-0000CB030000}"/>
    <cellStyle name="Followed Hyperlink 26" xfId="41121" hidden="1" xr:uid="{00000000-0005-0000-0000-0000CC030000}"/>
    <cellStyle name="Followed Hyperlink 26" xfId="41153" hidden="1" xr:uid="{00000000-0005-0000-0000-0000CD030000}"/>
    <cellStyle name="Followed Hyperlink 26" xfId="41183" hidden="1" xr:uid="{00000000-0005-0000-0000-0000CE030000}"/>
    <cellStyle name="Followed Hyperlink 26" xfId="41294" hidden="1" xr:uid="{00000000-0005-0000-0000-0000CF030000}"/>
    <cellStyle name="Followed Hyperlink 26" xfId="41332" hidden="1" xr:uid="{00000000-0005-0000-0000-0000D0030000}"/>
    <cellStyle name="Followed Hyperlink 26" xfId="41901" hidden="1" xr:uid="{00000000-0005-0000-0000-0000B8030000}"/>
    <cellStyle name="Followed Hyperlink 26" xfId="41945" hidden="1" xr:uid="{00000000-0005-0000-0000-0000B9030000}"/>
    <cellStyle name="Followed Hyperlink 26" xfId="41975" hidden="1" xr:uid="{00000000-0005-0000-0000-0000BA030000}"/>
    <cellStyle name="Followed Hyperlink 26" xfId="42086" hidden="1" xr:uid="{00000000-0005-0000-0000-0000BB030000}"/>
    <cellStyle name="Followed Hyperlink 26" xfId="42258" hidden="1" xr:uid="{00000000-0005-0000-0000-0000BD030000}"/>
    <cellStyle name="Followed Hyperlink 26" xfId="42288" hidden="1" xr:uid="{00000000-0005-0000-0000-0000BE030000}"/>
    <cellStyle name="Followed Hyperlink 26" xfId="25270" hidden="1" xr:uid="{00000000-0005-0000-0000-0000C9030000}"/>
    <cellStyle name="Followed Hyperlink 26" xfId="23539" hidden="1" xr:uid="{00000000-0005-0000-0000-0000C5030000}"/>
    <cellStyle name="Followed Hyperlink 26" xfId="40760" hidden="1" xr:uid="{00000000-0005-0000-0000-0000C6030000}"/>
    <cellStyle name="Followed Hyperlink 26" xfId="40871" hidden="1" xr:uid="{00000000-0005-0000-0000-0000C7030000}"/>
    <cellStyle name="Followed Hyperlink 26" xfId="40909" hidden="1" xr:uid="{00000000-0005-0000-0000-0000C8030000}"/>
    <cellStyle name="Followed Hyperlink 26" xfId="40942" hidden="1" xr:uid="{00000000-0005-0000-0000-0000C9030000}"/>
    <cellStyle name="Followed Hyperlink 26" xfId="40972" hidden="1" xr:uid="{00000000-0005-0000-0000-0000CA030000}"/>
    <cellStyle name="Followed Hyperlink 26" xfId="11618" hidden="1" xr:uid="{00000000-0005-0000-0000-0000BD030000}"/>
    <cellStyle name="Followed Hyperlink 26" xfId="4600" hidden="1" xr:uid="{00000000-0005-0000-0000-0000B8030000}"/>
    <cellStyle name="Followed Hyperlink 26" xfId="7624" hidden="1" xr:uid="{00000000-0005-0000-0000-0000D0030000}"/>
    <cellStyle name="Followed Hyperlink 26" xfId="5695" hidden="1" xr:uid="{00000000-0005-0000-0000-0000CB030000}"/>
    <cellStyle name="Followed Hyperlink 26" xfId="13513" hidden="1" xr:uid="{00000000-0005-0000-0000-0000C1030000}"/>
    <cellStyle name="Followed Hyperlink 26" xfId="2132" hidden="1" xr:uid="{00000000-0005-0000-0000-0000D3030000}"/>
    <cellStyle name="Followed Hyperlink 26" xfId="41389" hidden="1" xr:uid="{00000000-0005-0000-0000-0000D2030000}"/>
    <cellStyle name="Followed Hyperlink 26" xfId="42440" hidden="1" xr:uid="{00000000-0005-0000-0000-0000C0030000}"/>
    <cellStyle name="Followed Hyperlink 26" xfId="34178" hidden="1" xr:uid="{00000000-0005-0000-0000-0000C1030000}"/>
    <cellStyle name="Followed Hyperlink 26" xfId="34636" hidden="1" xr:uid="{00000000-0005-0000-0000-0000CA030000}"/>
    <cellStyle name="Followed Hyperlink 26" xfId="32918" hidden="1" xr:uid="{00000000-0005-0000-0000-0000C8030000}"/>
    <cellStyle name="Followed Hyperlink 26" xfId="40434" hidden="1" xr:uid="{00000000-0005-0000-0000-0000BF030000}"/>
    <cellStyle name="Followed Hyperlink 26" xfId="38301" hidden="1" xr:uid="{00000000-0005-0000-0000-0000D2030000}"/>
    <cellStyle name="Followed Hyperlink 26" xfId="31071" hidden="1" xr:uid="{00000000-0005-0000-0000-0000C5030000}"/>
    <cellStyle name="Followed Hyperlink 26" xfId="33912" hidden="1" xr:uid="{00000000-0005-0000-0000-0000BC030000}"/>
    <cellStyle name="Followed Hyperlink 26" xfId="10305" hidden="1" xr:uid="{00000000-0005-0000-0000-0000C3030000}"/>
    <cellStyle name="Followed Hyperlink 26" xfId="10344" hidden="1" xr:uid="{00000000-0005-0000-0000-0000C4030000}"/>
    <cellStyle name="Followed Hyperlink 26" xfId="10380" hidden="1" xr:uid="{00000000-0005-0000-0000-0000C5030000}"/>
    <cellStyle name="Followed Hyperlink 26" xfId="10410" hidden="1" xr:uid="{00000000-0005-0000-0000-0000C6030000}"/>
    <cellStyle name="Followed Hyperlink 26" xfId="10521" hidden="1" xr:uid="{00000000-0005-0000-0000-0000C7030000}"/>
    <cellStyle name="Followed Hyperlink 26" xfId="10559" hidden="1" xr:uid="{00000000-0005-0000-0000-0000C8030000}"/>
    <cellStyle name="Followed Hyperlink 26" xfId="10592" hidden="1" xr:uid="{00000000-0005-0000-0000-0000C9030000}"/>
    <cellStyle name="Followed Hyperlink 26" xfId="10622" hidden="1" xr:uid="{00000000-0005-0000-0000-0000CA030000}"/>
    <cellStyle name="Followed Hyperlink 26" xfId="10733" hidden="1" xr:uid="{00000000-0005-0000-0000-0000CB030000}"/>
    <cellStyle name="Followed Hyperlink 26" xfId="10771" hidden="1" xr:uid="{00000000-0005-0000-0000-0000CC030000}"/>
    <cellStyle name="Followed Hyperlink 26" xfId="10803" hidden="1" xr:uid="{00000000-0005-0000-0000-0000CD030000}"/>
    <cellStyle name="Followed Hyperlink 26" xfId="10833" hidden="1" xr:uid="{00000000-0005-0000-0000-0000CE030000}"/>
    <cellStyle name="Followed Hyperlink 26" xfId="10944" hidden="1" xr:uid="{00000000-0005-0000-0000-0000CF030000}"/>
    <cellStyle name="Followed Hyperlink 26" xfId="11009" hidden="1" xr:uid="{00000000-0005-0000-0000-0000D1030000}"/>
    <cellStyle name="Followed Hyperlink 26" xfId="11150" hidden="1" xr:uid="{00000000-0005-0000-0000-0000D3030000}"/>
    <cellStyle name="Followed Hyperlink 26" xfId="6279" hidden="1" xr:uid="{00000000-0005-0000-0000-0000B8030000}"/>
    <cellStyle name="Followed Hyperlink 26" xfId="11243" hidden="1" xr:uid="{00000000-0005-0000-0000-0000B9030000}"/>
    <cellStyle name="Followed Hyperlink 26" xfId="15322" hidden="1" xr:uid="{00000000-0005-0000-0000-0000C3030000}"/>
    <cellStyle name="Followed Hyperlink 26" xfId="15397" hidden="1" xr:uid="{00000000-0005-0000-0000-0000C5030000}"/>
    <cellStyle name="Followed Hyperlink 26" xfId="15427" hidden="1" xr:uid="{00000000-0005-0000-0000-0000C6030000}"/>
    <cellStyle name="Followed Hyperlink 26" xfId="15538" hidden="1" xr:uid="{00000000-0005-0000-0000-0000C7030000}"/>
    <cellStyle name="Followed Hyperlink 26" xfId="15576" hidden="1" xr:uid="{00000000-0005-0000-0000-0000C8030000}"/>
    <cellStyle name="Followed Hyperlink 26" xfId="15609" hidden="1" xr:uid="{00000000-0005-0000-0000-0000C9030000}"/>
    <cellStyle name="Followed Hyperlink 26" xfId="15639" hidden="1" xr:uid="{00000000-0005-0000-0000-0000CA030000}"/>
    <cellStyle name="Followed Hyperlink 26" xfId="15750" hidden="1" xr:uid="{00000000-0005-0000-0000-0000CB030000}"/>
    <cellStyle name="Followed Hyperlink 26" xfId="15788" hidden="1" xr:uid="{00000000-0005-0000-0000-0000CC030000}"/>
    <cellStyle name="Followed Hyperlink 26" xfId="15820" hidden="1" xr:uid="{00000000-0005-0000-0000-0000CD030000}"/>
    <cellStyle name="Followed Hyperlink 26" xfId="15850" hidden="1" xr:uid="{00000000-0005-0000-0000-0000CE030000}"/>
    <cellStyle name="Followed Hyperlink 26" xfId="15961" hidden="1" xr:uid="{00000000-0005-0000-0000-0000CF030000}"/>
    <cellStyle name="Followed Hyperlink 26" xfId="15999" hidden="1" xr:uid="{00000000-0005-0000-0000-0000D0030000}"/>
    <cellStyle name="Followed Hyperlink 26" xfId="16026" hidden="1" xr:uid="{00000000-0005-0000-0000-0000D1030000}"/>
    <cellStyle name="Followed Hyperlink 26" xfId="16056" hidden="1" xr:uid="{00000000-0005-0000-0000-0000D2030000}"/>
    <cellStyle name="Followed Hyperlink 26" xfId="16167" hidden="1" xr:uid="{00000000-0005-0000-0000-0000D3030000}"/>
    <cellStyle name="Followed Hyperlink 26" xfId="11317" hidden="1" xr:uid="{00000000-0005-0000-0000-0000B8030000}"/>
    <cellStyle name="Followed Hyperlink 26" xfId="16260" hidden="1" xr:uid="{00000000-0005-0000-0000-0000B9030000}"/>
    <cellStyle name="Followed Hyperlink 26" xfId="16245" hidden="1" xr:uid="{00000000-0005-0000-0000-0000BA030000}"/>
    <cellStyle name="Followed Hyperlink 26" xfId="16447" hidden="1" xr:uid="{00000000-0005-0000-0000-0000BB030000}"/>
    <cellStyle name="Followed Hyperlink 26" xfId="16619" hidden="1" xr:uid="{00000000-0005-0000-0000-0000BD030000}"/>
    <cellStyle name="Followed Hyperlink 26" xfId="16649" hidden="1" xr:uid="{00000000-0005-0000-0000-0000BE030000}"/>
    <cellStyle name="Followed Hyperlink 26" xfId="16760" hidden="1" xr:uid="{00000000-0005-0000-0000-0000BF030000}"/>
    <cellStyle name="Followed Hyperlink 26" xfId="16801" hidden="1" xr:uid="{00000000-0005-0000-0000-0000C0030000}"/>
    <cellStyle name="Followed Hyperlink 26" xfId="16840" hidden="1" xr:uid="{00000000-0005-0000-0000-0000C1030000}"/>
    <cellStyle name="Followed Hyperlink 26" xfId="16870" hidden="1" xr:uid="{00000000-0005-0000-0000-0000C2030000}"/>
    <cellStyle name="Followed Hyperlink 26" xfId="14331" hidden="1" xr:uid="{00000000-0005-0000-0000-0000D0030000}"/>
    <cellStyle name="Followed Hyperlink 26" xfId="14358" hidden="1" xr:uid="{00000000-0005-0000-0000-0000D1030000}"/>
    <cellStyle name="Followed Hyperlink 26" xfId="14388" hidden="1" xr:uid="{00000000-0005-0000-0000-0000D2030000}"/>
    <cellStyle name="Followed Hyperlink 26" xfId="9639" hidden="1" xr:uid="{00000000-0005-0000-0000-0000B8030000}"/>
    <cellStyle name="Followed Hyperlink 26" xfId="14592" hidden="1" xr:uid="{00000000-0005-0000-0000-0000B9030000}"/>
    <cellStyle name="Followed Hyperlink 26" xfId="14577" hidden="1" xr:uid="{00000000-0005-0000-0000-0000BA030000}"/>
    <cellStyle name="Followed Hyperlink 26" xfId="14960" hidden="1" xr:uid="{00000000-0005-0000-0000-0000BD030000}"/>
    <cellStyle name="Followed Hyperlink 26" xfId="14990" hidden="1" xr:uid="{00000000-0005-0000-0000-0000BE030000}"/>
    <cellStyle name="Followed Hyperlink 26" xfId="15101" hidden="1" xr:uid="{00000000-0005-0000-0000-0000BF030000}"/>
    <cellStyle name="Followed Hyperlink 26" xfId="15142" hidden="1" xr:uid="{00000000-0005-0000-0000-0000C0030000}"/>
    <cellStyle name="Followed Hyperlink 26" xfId="15181" hidden="1" xr:uid="{00000000-0005-0000-0000-0000C1030000}"/>
    <cellStyle name="Followed Hyperlink 26" xfId="15211" hidden="1" xr:uid="{00000000-0005-0000-0000-0000C2030000}"/>
    <cellStyle name="Followed Hyperlink 26" xfId="30816" hidden="1" xr:uid="{00000000-0005-0000-0000-0000C0030000}"/>
    <cellStyle name="Followed Hyperlink 26" xfId="28918" hidden="1" xr:uid="{00000000-0005-0000-0000-0000BC030000}"/>
    <cellStyle name="Followed Hyperlink 26" xfId="14082" hidden="1" xr:uid="{00000000-0005-0000-0000-0000CB030000}"/>
    <cellStyle name="Followed Hyperlink 26" xfId="14120" hidden="1" xr:uid="{00000000-0005-0000-0000-0000CC030000}"/>
    <cellStyle name="Followed Hyperlink 26" xfId="14152" hidden="1" xr:uid="{00000000-0005-0000-0000-0000CD030000}"/>
    <cellStyle name="Followed Hyperlink 26" xfId="14182" hidden="1" xr:uid="{00000000-0005-0000-0000-0000CE030000}"/>
    <cellStyle name="Followed Hyperlink 26" xfId="14293" hidden="1" xr:uid="{00000000-0005-0000-0000-0000CF030000}"/>
    <cellStyle name="Followed Hyperlink 26" xfId="36426" hidden="1" xr:uid="{00000000-0005-0000-0000-0000CC030000}"/>
    <cellStyle name="Followed Hyperlink 26" xfId="34573" hidden="1" xr:uid="{00000000-0005-0000-0000-0000C8030000}"/>
    <cellStyle name="Followed Hyperlink 26" xfId="32703" hidden="1" xr:uid="{00000000-0005-0000-0000-0000C4030000}"/>
    <cellStyle name="Followed Hyperlink 26" xfId="35321" hidden="1" xr:uid="{00000000-0005-0000-0000-0000B8030000}"/>
    <cellStyle name="Followed Hyperlink 26" xfId="38244" hidden="1" xr:uid="{00000000-0005-0000-0000-0000D0030000}"/>
    <cellStyle name="Followed Hyperlink 26" xfId="42213" hidden="1" xr:uid="{00000000-0005-0000-0000-0000BC030000}"/>
    <cellStyle name="Followed Hyperlink 26" xfId="14788" hidden="1" xr:uid="{00000000-0005-0000-0000-0000BB030000}"/>
    <cellStyle name="Followed Hyperlink 26" xfId="15361" hidden="1" xr:uid="{00000000-0005-0000-0000-0000C4030000}"/>
    <cellStyle name="Followed Hyperlink 26" xfId="7264" hidden="1" xr:uid="{00000000-0005-0000-0000-0000CA030000}"/>
    <cellStyle name="Followed Hyperlink 26" xfId="7681" hidden="1" xr:uid="{00000000-0005-0000-0000-0000D2030000}"/>
    <cellStyle name="Followed Hyperlink 26" xfId="6001" hidden="1" xr:uid="{00000000-0005-0000-0000-0000D2030000}"/>
    <cellStyle name="Followed Hyperlink 26" xfId="13729" hidden="1" xr:uid="{00000000-0005-0000-0000-0000C5030000}"/>
    <cellStyle name="Followed Hyperlink 26" xfId="11573" hidden="1" xr:uid="{00000000-0005-0000-0000-0000BC030000}"/>
    <cellStyle name="Followed Hyperlink 26" xfId="4227" hidden="1" xr:uid="{00000000-0005-0000-0000-0000CF030000}"/>
    <cellStyle name="Followed Hyperlink 26" xfId="7022" hidden="1" xr:uid="{00000000-0005-0000-0000-0000C5030000}"/>
    <cellStyle name="Followed Hyperlink 26" xfId="30334" hidden="1" xr:uid="{00000000-0005-0000-0000-0000B8030000}"/>
    <cellStyle name="Followed Hyperlink 26" xfId="35257" hidden="1" xr:uid="{00000000-0005-0000-0000-0000B9030000}"/>
    <cellStyle name="Followed Hyperlink 26" xfId="35242" hidden="1" xr:uid="{00000000-0005-0000-0000-0000BA030000}"/>
    <cellStyle name="Followed Hyperlink 26" xfId="35426" hidden="1" xr:uid="{00000000-0005-0000-0000-0000BB030000}"/>
    <cellStyle name="Followed Hyperlink 26" xfId="35553" hidden="1" xr:uid="{00000000-0005-0000-0000-0000BC030000}"/>
    <cellStyle name="Followed Hyperlink 26" xfId="35598" hidden="1" xr:uid="{00000000-0005-0000-0000-0000BD030000}"/>
    <cellStyle name="Followed Hyperlink 26" xfId="35628" hidden="1" xr:uid="{00000000-0005-0000-0000-0000BE030000}"/>
    <cellStyle name="Followed Hyperlink 26" xfId="35739" hidden="1" xr:uid="{00000000-0005-0000-0000-0000BF030000}"/>
    <cellStyle name="Followed Hyperlink 26" xfId="35780" hidden="1" xr:uid="{00000000-0005-0000-0000-0000C0030000}"/>
    <cellStyle name="Followed Hyperlink 26" xfId="35819" hidden="1" xr:uid="{00000000-0005-0000-0000-0000C1030000}"/>
    <cellStyle name="Followed Hyperlink 26" xfId="35849" hidden="1" xr:uid="{00000000-0005-0000-0000-0000C2030000}"/>
    <cellStyle name="Followed Hyperlink 26" xfId="35960" hidden="1" xr:uid="{00000000-0005-0000-0000-0000C3030000}"/>
    <cellStyle name="Followed Hyperlink 26" xfId="35999" hidden="1" xr:uid="{00000000-0005-0000-0000-0000C4030000}"/>
    <cellStyle name="Followed Hyperlink 26" xfId="36065" hidden="1" xr:uid="{00000000-0005-0000-0000-0000C6030000}"/>
    <cellStyle name="Followed Hyperlink 26" xfId="36176" hidden="1" xr:uid="{00000000-0005-0000-0000-0000C7030000}"/>
    <cellStyle name="Followed Hyperlink 26" xfId="36214" hidden="1" xr:uid="{00000000-0005-0000-0000-0000C8030000}"/>
    <cellStyle name="Followed Hyperlink 26" xfId="19881" hidden="1" xr:uid="{00000000-0005-0000-0000-0000BC030000}"/>
    <cellStyle name="Followed Hyperlink 26" xfId="19926" hidden="1" xr:uid="{00000000-0005-0000-0000-0000BD030000}"/>
    <cellStyle name="Followed Hyperlink 26" xfId="19956" hidden="1" xr:uid="{00000000-0005-0000-0000-0000BE030000}"/>
    <cellStyle name="Followed Hyperlink 26" xfId="20067" hidden="1" xr:uid="{00000000-0005-0000-0000-0000BF030000}"/>
    <cellStyle name="Followed Hyperlink 26" xfId="20147" hidden="1" xr:uid="{00000000-0005-0000-0000-0000C1030000}"/>
    <cellStyle name="Followed Hyperlink 26" xfId="20177" hidden="1" xr:uid="{00000000-0005-0000-0000-0000C2030000}"/>
    <cellStyle name="Followed Hyperlink 26" xfId="20288" hidden="1" xr:uid="{00000000-0005-0000-0000-0000C3030000}"/>
    <cellStyle name="Followed Hyperlink 26" xfId="20327" hidden="1" xr:uid="{00000000-0005-0000-0000-0000C4030000}"/>
    <cellStyle name="Followed Hyperlink 26" xfId="20363" hidden="1" xr:uid="{00000000-0005-0000-0000-0000C5030000}"/>
    <cellStyle name="Followed Hyperlink 26" xfId="20393" hidden="1" xr:uid="{00000000-0005-0000-0000-0000C6030000}"/>
    <cellStyle name="Followed Hyperlink 26" xfId="20504" hidden="1" xr:uid="{00000000-0005-0000-0000-0000C7030000}"/>
    <cellStyle name="Followed Hyperlink 26" xfId="20542" hidden="1" xr:uid="{00000000-0005-0000-0000-0000C8030000}"/>
    <cellStyle name="Followed Hyperlink 26" xfId="20575" hidden="1" xr:uid="{00000000-0005-0000-0000-0000C9030000}"/>
    <cellStyle name="Followed Hyperlink 26" xfId="20605" hidden="1" xr:uid="{00000000-0005-0000-0000-0000CA030000}"/>
    <cellStyle name="Followed Hyperlink 26" xfId="20716" hidden="1" xr:uid="{00000000-0005-0000-0000-0000CB030000}"/>
    <cellStyle name="Followed Hyperlink 26" xfId="20754" hidden="1" xr:uid="{00000000-0005-0000-0000-0000CC030000}"/>
    <cellStyle name="Followed Hyperlink 26" xfId="20786" hidden="1" xr:uid="{00000000-0005-0000-0000-0000CD030000}"/>
    <cellStyle name="Followed Hyperlink 26" xfId="20816" hidden="1" xr:uid="{00000000-0005-0000-0000-0000CE030000}"/>
    <cellStyle name="Followed Hyperlink 26" xfId="20927" hidden="1" xr:uid="{00000000-0005-0000-0000-0000CF030000}"/>
    <cellStyle name="Followed Hyperlink 26" xfId="20965" hidden="1" xr:uid="{00000000-0005-0000-0000-0000D0030000}"/>
    <cellStyle name="Followed Hyperlink 26" xfId="21022" hidden="1" xr:uid="{00000000-0005-0000-0000-0000D2030000}"/>
    <cellStyle name="Followed Hyperlink 26" xfId="21133" hidden="1" xr:uid="{00000000-0005-0000-0000-0000D3030000}"/>
    <cellStyle name="Followed Hyperlink 26" xfId="14779" hidden="1" xr:uid="{00000000-0005-0000-0000-0000B8030000}"/>
    <cellStyle name="Followed Hyperlink 26" xfId="21226" hidden="1" xr:uid="{00000000-0005-0000-0000-0000B9030000}"/>
    <cellStyle name="Followed Hyperlink 26" xfId="21211" hidden="1" xr:uid="{00000000-0005-0000-0000-0000BA030000}"/>
    <cellStyle name="Followed Hyperlink 26" xfId="21361" hidden="1" xr:uid="{00000000-0005-0000-0000-0000BB030000}"/>
    <cellStyle name="Followed Hyperlink 26" xfId="18964" hidden="1" xr:uid="{00000000-0005-0000-0000-0000CA030000}"/>
    <cellStyle name="Followed Hyperlink 26" xfId="19075" hidden="1" xr:uid="{00000000-0005-0000-0000-0000CB030000}"/>
    <cellStyle name="Followed Hyperlink 26" xfId="19113" hidden="1" xr:uid="{00000000-0005-0000-0000-0000CC030000}"/>
    <cellStyle name="Followed Hyperlink 26" xfId="19175" hidden="1" xr:uid="{00000000-0005-0000-0000-0000CE030000}"/>
    <cellStyle name="Followed Hyperlink 26" xfId="19286" hidden="1" xr:uid="{00000000-0005-0000-0000-0000CF030000}"/>
    <cellStyle name="Followed Hyperlink 26" xfId="19324" hidden="1" xr:uid="{00000000-0005-0000-0000-0000D0030000}"/>
    <cellStyle name="Followed Hyperlink 26" xfId="19351" hidden="1" xr:uid="{00000000-0005-0000-0000-0000D1030000}"/>
    <cellStyle name="Followed Hyperlink 26" xfId="19381" hidden="1" xr:uid="{00000000-0005-0000-0000-0000D2030000}"/>
    <cellStyle name="Followed Hyperlink 26" xfId="19492" hidden="1" xr:uid="{00000000-0005-0000-0000-0000D3030000}"/>
    <cellStyle name="Followed Hyperlink 26" xfId="19585" hidden="1" xr:uid="{00000000-0005-0000-0000-0000B9030000}"/>
    <cellStyle name="Followed Hyperlink 26" xfId="19570" hidden="1" xr:uid="{00000000-0005-0000-0000-0000BA030000}"/>
    <cellStyle name="Followed Hyperlink 26" xfId="19754" hidden="1" xr:uid="{00000000-0005-0000-0000-0000BB030000}"/>
    <cellStyle name="Followed Hyperlink 26" xfId="18536" hidden="1" xr:uid="{00000000-0005-0000-0000-0000C2030000}"/>
    <cellStyle name="Followed Hyperlink 26" xfId="18647" hidden="1" xr:uid="{00000000-0005-0000-0000-0000C3030000}"/>
    <cellStyle name="Followed Hyperlink 26" xfId="18722" hidden="1" xr:uid="{00000000-0005-0000-0000-0000C5030000}"/>
    <cellStyle name="Followed Hyperlink 26" xfId="18752" hidden="1" xr:uid="{00000000-0005-0000-0000-0000C6030000}"/>
    <cellStyle name="Followed Hyperlink 26" xfId="18863" hidden="1" xr:uid="{00000000-0005-0000-0000-0000C7030000}"/>
    <cellStyle name="Followed Hyperlink 26" xfId="18901" hidden="1" xr:uid="{00000000-0005-0000-0000-0000C8030000}"/>
    <cellStyle name="Followed Hyperlink 26" xfId="18934" hidden="1" xr:uid="{00000000-0005-0000-0000-0000C9030000}"/>
    <cellStyle name="Followed Hyperlink 26" xfId="18426" hidden="1" xr:uid="{00000000-0005-0000-0000-0000BF030000}"/>
    <cellStyle name="Followed Hyperlink 26" xfId="18467" hidden="1" xr:uid="{00000000-0005-0000-0000-0000C0030000}"/>
    <cellStyle name="Followed Hyperlink 26" xfId="18285" hidden="1" xr:uid="{00000000-0005-0000-0000-0000BD030000}"/>
    <cellStyle name="Followed Hyperlink 26" xfId="18315" hidden="1" xr:uid="{00000000-0005-0000-0000-0000BE030000}"/>
    <cellStyle name="Followed Hyperlink 26" xfId="18240" hidden="1" xr:uid="{00000000-0005-0000-0000-0000BC030000}"/>
    <cellStyle name="Followed Hyperlink 26" xfId="14753" hidden="1" xr:uid="{00000000-0005-0000-0000-0000B8030000}"/>
    <cellStyle name="Followed Hyperlink 26" xfId="20108" hidden="1" xr:uid="{00000000-0005-0000-0000-0000C0030000}"/>
    <cellStyle name="Followed Hyperlink 26" xfId="34606" hidden="1" xr:uid="{00000000-0005-0000-0000-0000C9030000}"/>
    <cellStyle name="Followed Hyperlink 26" xfId="32951" hidden="1" xr:uid="{00000000-0005-0000-0000-0000C9030000}"/>
    <cellStyle name="Followed Hyperlink 26" xfId="40544" hidden="1" xr:uid="{00000000-0005-0000-0000-0000C2030000}"/>
    <cellStyle name="Followed Hyperlink 26" xfId="38602" hidden="1" xr:uid="{00000000-0005-0000-0000-0000BB030000}"/>
    <cellStyle name="Followed Hyperlink 26" xfId="36637" hidden="1" xr:uid="{00000000-0005-0000-0000-0000D0030000}"/>
    <cellStyle name="Followed Hyperlink 26" xfId="44033" hidden="1" xr:uid="{00000000-0005-0000-0000-0000BB030000}"/>
    <cellStyle name="Followed Hyperlink 26" xfId="41359" hidden="1" xr:uid="{00000000-0005-0000-0000-0000D1030000}"/>
    <cellStyle name="Followed Hyperlink 26" xfId="8447" hidden="1" xr:uid="{00000000-0005-0000-0000-0000C0030000}"/>
    <cellStyle name="Followed Hyperlink 26" xfId="8486" hidden="1" xr:uid="{00000000-0005-0000-0000-0000C1030000}"/>
    <cellStyle name="Followed Hyperlink 26" xfId="8516" hidden="1" xr:uid="{00000000-0005-0000-0000-0000C2030000}"/>
    <cellStyle name="Followed Hyperlink 26" xfId="8627" hidden="1" xr:uid="{00000000-0005-0000-0000-0000C3030000}"/>
    <cellStyle name="Followed Hyperlink 26" xfId="8666" hidden="1" xr:uid="{00000000-0005-0000-0000-0000C4030000}"/>
    <cellStyle name="Followed Hyperlink 26" xfId="8702" hidden="1" xr:uid="{00000000-0005-0000-0000-0000C5030000}"/>
    <cellStyle name="Followed Hyperlink 26" xfId="8732" hidden="1" xr:uid="{00000000-0005-0000-0000-0000C6030000}"/>
    <cellStyle name="Followed Hyperlink 26" xfId="8843" hidden="1" xr:uid="{00000000-0005-0000-0000-0000C7030000}"/>
    <cellStyle name="Followed Hyperlink 26" xfId="8881" hidden="1" xr:uid="{00000000-0005-0000-0000-0000C8030000}"/>
    <cellStyle name="Followed Hyperlink 26" xfId="8914" hidden="1" xr:uid="{00000000-0005-0000-0000-0000C9030000}"/>
    <cellStyle name="Followed Hyperlink 26" xfId="8944" hidden="1" xr:uid="{00000000-0005-0000-0000-0000CA030000}"/>
    <cellStyle name="Followed Hyperlink 26" xfId="9055" hidden="1" xr:uid="{00000000-0005-0000-0000-0000CB030000}"/>
    <cellStyle name="Followed Hyperlink 26" xfId="9093" hidden="1" xr:uid="{00000000-0005-0000-0000-0000CC030000}"/>
    <cellStyle name="Followed Hyperlink 26" xfId="9125" hidden="1" xr:uid="{00000000-0005-0000-0000-0000CD030000}"/>
    <cellStyle name="Followed Hyperlink 26" xfId="9155" hidden="1" xr:uid="{00000000-0005-0000-0000-0000CE030000}"/>
    <cellStyle name="Followed Hyperlink 26" xfId="9266" hidden="1" xr:uid="{00000000-0005-0000-0000-0000CF030000}"/>
    <cellStyle name="Followed Hyperlink 26" xfId="24141" hidden="1" xr:uid="{00000000-0005-0000-0000-0000D0030000}"/>
    <cellStyle name="Followed Hyperlink 26" xfId="24198" hidden="1" xr:uid="{00000000-0005-0000-0000-0000D2030000}"/>
    <cellStyle name="Followed Hyperlink 26" xfId="24309" hidden="1" xr:uid="{00000000-0005-0000-0000-0000D3030000}"/>
    <cellStyle name="Followed Hyperlink 26" xfId="19649" hidden="1" xr:uid="{00000000-0005-0000-0000-0000B8030000}"/>
    <cellStyle name="Followed Hyperlink 26" xfId="24402" hidden="1" xr:uid="{00000000-0005-0000-0000-0000B9030000}"/>
    <cellStyle name="Followed Hyperlink 26" xfId="24387" hidden="1" xr:uid="{00000000-0005-0000-0000-0000BA030000}"/>
    <cellStyle name="Followed Hyperlink 26" xfId="24449" hidden="1" xr:uid="{00000000-0005-0000-0000-0000BB030000}"/>
    <cellStyle name="Followed Hyperlink 26" xfId="24576" hidden="1" xr:uid="{00000000-0005-0000-0000-0000BC030000}"/>
    <cellStyle name="Followed Hyperlink 26" xfId="24621" hidden="1" xr:uid="{00000000-0005-0000-0000-0000BD030000}"/>
    <cellStyle name="Followed Hyperlink 26" xfId="24651" hidden="1" xr:uid="{00000000-0005-0000-0000-0000BE030000}"/>
    <cellStyle name="Followed Hyperlink 26" xfId="24762" hidden="1" xr:uid="{00000000-0005-0000-0000-0000BF030000}"/>
    <cellStyle name="Followed Hyperlink 26" xfId="24803" hidden="1" xr:uid="{00000000-0005-0000-0000-0000C0030000}"/>
    <cellStyle name="Followed Hyperlink 26" xfId="24842" hidden="1" xr:uid="{00000000-0005-0000-0000-0000C1030000}"/>
    <cellStyle name="Followed Hyperlink 26" xfId="24872" hidden="1" xr:uid="{00000000-0005-0000-0000-0000C2030000}"/>
    <cellStyle name="Followed Hyperlink 26" xfId="24983" hidden="1" xr:uid="{00000000-0005-0000-0000-0000C3030000}"/>
    <cellStyle name="Followed Hyperlink 26" xfId="25022" hidden="1" xr:uid="{00000000-0005-0000-0000-0000C4030000}"/>
    <cellStyle name="Followed Hyperlink 26" xfId="25058" hidden="1" xr:uid="{00000000-0005-0000-0000-0000C5030000}"/>
    <cellStyle name="Followed Hyperlink 26" xfId="25088" hidden="1" xr:uid="{00000000-0005-0000-0000-0000C6030000}"/>
    <cellStyle name="Followed Hyperlink 26" xfId="25199" hidden="1" xr:uid="{00000000-0005-0000-0000-0000C7030000}"/>
    <cellStyle name="Followed Hyperlink 26" xfId="25237" hidden="1" xr:uid="{00000000-0005-0000-0000-0000C8030000}"/>
    <cellStyle name="Followed Hyperlink 26" xfId="25300" hidden="1" xr:uid="{00000000-0005-0000-0000-0000CA030000}"/>
    <cellStyle name="Followed Hyperlink 26" xfId="25411" hidden="1" xr:uid="{00000000-0005-0000-0000-0000CB030000}"/>
    <cellStyle name="Followed Hyperlink 26" xfId="25449" hidden="1" xr:uid="{00000000-0005-0000-0000-0000CC030000}"/>
    <cellStyle name="Followed Hyperlink 26" xfId="25481" hidden="1" xr:uid="{00000000-0005-0000-0000-0000CD030000}"/>
    <cellStyle name="Followed Hyperlink 26" xfId="25511" hidden="1" xr:uid="{00000000-0005-0000-0000-0000CE030000}"/>
    <cellStyle name="Followed Hyperlink 26" xfId="25622" hidden="1" xr:uid="{00000000-0005-0000-0000-0000CF030000}"/>
    <cellStyle name="Followed Hyperlink 26" xfId="23353" hidden="1" xr:uid="{00000000-0005-0000-0000-0000C2030000}"/>
    <cellStyle name="Followed Hyperlink 26" xfId="23464" hidden="1" xr:uid="{00000000-0005-0000-0000-0000C3030000}"/>
    <cellStyle name="Followed Hyperlink 26" xfId="23503" hidden="1" xr:uid="{00000000-0005-0000-0000-0000C4030000}"/>
    <cellStyle name="Followed Hyperlink 26" xfId="23569" hidden="1" xr:uid="{00000000-0005-0000-0000-0000C6030000}"/>
    <cellStyle name="Followed Hyperlink 26" xfId="23680" hidden="1" xr:uid="{00000000-0005-0000-0000-0000C7030000}"/>
    <cellStyle name="Followed Hyperlink 26" xfId="23718" hidden="1" xr:uid="{00000000-0005-0000-0000-0000C8030000}"/>
    <cellStyle name="Followed Hyperlink 26" xfId="23781" hidden="1" xr:uid="{00000000-0005-0000-0000-0000CA030000}"/>
    <cellStyle name="Followed Hyperlink 26" xfId="23892" hidden="1" xr:uid="{00000000-0005-0000-0000-0000CB030000}"/>
    <cellStyle name="Followed Hyperlink 26" xfId="23930" hidden="1" xr:uid="{00000000-0005-0000-0000-0000CC030000}"/>
    <cellStyle name="Followed Hyperlink 26" xfId="23992" hidden="1" xr:uid="{00000000-0005-0000-0000-0000CE030000}"/>
    <cellStyle name="Followed Hyperlink 26" xfId="24103" hidden="1" xr:uid="{00000000-0005-0000-0000-0000CF030000}"/>
    <cellStyle name="Followed Hyperlink 26" xfId="22930" hidden="1" xr:uid="{00000000-0005-0000-0000-0000BB030000}"/>
    <cellStyle name="Followed Hyperlink 26" xfId="23057" hidden="1" xr:uid="{00000000-0005-0000-0000-0000BC030000}"/>
    <cellStyle name="Followed Hyperlink 26" xfId="23102" hidden="1" xr:uid="{00000000-0005-0000-0000-0000BD030000}"/>
    <cellStyle name="Followed Hyperlink 26" xfId="23132" hidden="1" xr:uid="{00000000-0005-0000-0000-0000BE030000}"/>
    <cellStyle name="Followed Hyperlink 26" xfId="23243" hidden="1" xr:uid="{00000000-0005-0000-0000-0000BF030000}"/>
    <cellStyle name="Followed Hyperlink 26" xfId="23284" hidden="1" xr:uid="{00000000-0005-0000-0000-0000C0030000}"/>
    <cellStyle name="Followed Hyperlink 26" xfId="23323" hidden="1" xr:uid="{00000000-0005-0000-0000-0000C1030000}"/>
    <cellStyle name="Followed Hyperlink 26" xfId="17990" hidden="1" xr:uid="{00000000-0005-0000-0000-0000B8030000}"/>
    <cellStyle name="Followed Hyperlink 26" xfId="22833" hidden="1" xr:uid="{00000000-0005-0000-0000-0000B9030000}"/>
    <cellStyle name="Followed Hyperlink 26" xfId="22629" hidden="1" xr:uid="{00000000-0005-0000-0000-0000D2030000}"/>
    <cellStyle name="Followed Hyperlink 26" xfId="22740" hidden="1" xr:uid="{00000000-0005-0000-0000-0000D3030000}"/>
    <cellStyle name="Followed Hyperlink 26" xfId="22599" hidden="1" xr:uid="{00000000-0005-0000-0000-0000D1030000}"/>
    <cellStyle name="Followed Hyperlink 26" xfId="23751" hidden="1" xr:uid="{00000000-0005-0000-0000-0000C9030000}"/>
    <cellStyle name="Followed Hyperlink 26" xfId="23962" hidden="1" xr:uid="{00000000-0005-0000-0000-0000CD030000}"/>
    <cellStyle name="Followed Hyperlink 26" xfId="18506" hidden="1" xr:uid="{00000000-0005-0000-0000-0000C1030000}"/>
    <cellStyle name="Followed Hyperlink 26" xfId="35164" hidden="1" xr:uid="{00000000-0005-0000-0000-0000D3030000}"/>
    <cellStyle name="Followed Hyperlink 26" xfId="11039" hidden="1" xr:uid="{00000000-0005-0000-0000-0000D2030000}"/>
    <cellStyle name="Followed Hyperlink 26" xfId="13474" hidden="1" xr:uid="{00000000-0005-0000-0000-0000C0030000}"/>
    <cellStyle name="Followed Hyperlink 26" xfId="13543" hidden="1" xr:uid="{00000000-0005-0000-0000-0000C2030000}"/>
    <cellStyle name="Followed Hyperlink 26" xfId="13654" hidden="1" xr:uid="{00000000-0005-0000-0000-0000C3030000}"/>
    <cellStyle name="Followed Hyperlink 26" xfId="13759" hidden="1" xr:uid="{00000000-0005-0000-0000-0000C6030000}"/>
    <cellStyle name="Followed Hyperlink 26" xfId="13870" hidden="1" xr:uid="{00000000-0005-0000-0000-0000C7030000}"/>
    <cellStyle name="Followed Hyperlink 26" xfId="13908" hidden="1" xr:uid="{00000000-0005-0000-0000-0000C8030000}"/>
    <cellStyle name="Followed Hyperlink 26" xfId="13941" hidden="1" xr:uid="{00000000-0005-0000-0000-0000C9030000}"/>
    <cellStyle name="Followed Hyperlink 26" xfId="10982" hidden="1" xr:uid="{00000000-0005-0000-0000-0000D0030000}"/>
    <cellStyle name="Followed Hyperlink 26" xfId="4292" hidden="1" xr:uid="{00000000-0005-0000-0000-0000D1030000}"/>
    <cellStyle name="Followed Hyperlink 26" xfId="4322" hidden="1" xr:uid="{00000000-0005-0000-0000-0000D2030000}"/>
    <cellStyle name="Followed Hyperlink 26" xfId="4433" hidden="1" xr:uid="{00000000-0005-0000-0000-0000D3030000}"/>
    <cellStyle name="Followed Hyperlink 26" xfId="2704" hidden="1" xr:uid="{00000000-0005-0000-0000-0000B8030000}"/>
    <cellStyle name="Followed Hyperlink 26" xfId="4526" hidden="1" xr:uid="{00000000-0005-0000-0000-0000B9030000}"/>
    <cellStyle name="Followed Hyperlink 26" xfId="4511" hidden="1" xr:uid="{00000000-0005-0000-0000-0000BA030000}"/>
    <cellStyle name="Followed Hyperlink 26" xfId="4733" hidden="1" xr:uid="{00000000-0005-0000-0000-0000BB030000}"/>
    <cellStyle name="Followed Hyperlink 26" xfId="4860" hidden="1" xr:uid="{00000000-0005-0000-0000-0000BC030000}"/>
    <cellStyle name="Followed Hyperlink 26" xfId="4905" hidden="1" xr:uid="{00000000-0005-0000-0000-0000BD030000}"/>
    <cellStyle name="Followed Hyperlink 26" xfId="4935" hidden="1" xr:uid="{00000000-0005-0000-0000-0000BE030000}"/>
    <cellStyle name="Followed Hyperlink 26" xfId="5046" hidden="1" xr:uid="{00000000-0005-0000-0000-0000BF030000}"/>
    <cellStyle name="Followed Hyperlink 26" xfId="5087" hidden="1" xr:uid="{00000000-0005-0000-0000-0000C0030000}"/>
    <cellStyle name="Followed Hyperlink 26" xfId="5126" hidden="1" xr:uid="{00000000-0005-0000-0000-0000C1030000}"/>
    <cellStyle name="Followed Hyperlink 26" xfId="5156" hidden="1" xr:uid="{00000000-0005-0000-0000-0000C2030000}"/>
    <cellStyle name="Followed Hyperlink 26" xfId="5267" hidden="1" xr:uid="{00000000-0005-0000-0000-0000C3030000}"/>
    <cellStyle name="Followed Hyperlink 26" xfId="5306" hidden="1" xr:uid="{00000000-0005-0000-0000-0000C4030000}"/>
    <cellStyle name="Followed Hyperlink 26" xfId="5342" hidden="1" xr:uid="{00000000-0005-0000-0000-0000C5030000}"/>
    <cellStyle name="Followed Hyperlink 26" xfId="5372" hidden="1" xr:uid="{00000000-0005-0000-0000-0000C6030000}"/>
    <cellStyle name="Followed Hyperlink 26" xfId="5483" hidden="1" xr:uid="{00000000-0005-0000-0000-0000C7030000}"/>
    <cellStyle name="Followed Hyperlink 26" xfId="5521" hidden="1" xr:uid="{00000000-0005-0000-0000-0000C8030000}"/>
    <cellStyle name="Followed Hyperlink 26" xfId="5554" hidden="1" xr:uid="{00000000-0005-0000-0000-0000C9030000}"/>
    <cellStyle name="Followed Hyperlink 26" xfId="5733" hidden="1" xr:uid="{00000000-0005-0000-0000-0000CC030000}"/>
    <cellStyle name="Followed Hyperlink 26" xfId="5765" hidden="1" xr:uid="{00000000-0005-0000-0000-0000CD030000}"/>
    <cellStyle name="Followed Hyperlink 26" xfId="5795" hidden="1" xr:uid="{00000000-0005-0000-0000-0000CE030000}"/>
    <cellStyle name="Followed Hyperlink 26" xfId="5944" hidden="1" xr:uid="{00000000-0005-0000-0000-0000D0030000}"/>
    <cellStyle name="Followed Hyperlink 26" xfId="5971" hidden="1" xr:uid="{00000000-0005-0000-0000-0000D1030000}"/>
    <cellStyle name="Followed Hyperlink 26" xfId="6112" hidden="1" xr:uid="{00000000-0005-0000-0000-0000D3030000}"/>
    <cellStyle name="Followed Hyperlink 26" xfId="2682" hidden="1" xr:uid="{00000000-0005-0000-0000-0000B8030000}"/>
    <cellStyle name="Followed Hyperlink 26" xfId="6205" hidden="1" xr:uid="{00000000-0005-0000-0000-0000B9030000}"/>
    <cellStyle name="Followed Hyperlink 26" xfId="6190" hidden="1" xr:uid="{00000000-0005-0000-0000-0000BA030000}"/>
    <cellStyle name="Followed Hyperlink 26" xfId="6413" hidden="1" xr:uid="{00000000-0005-0000-0000-0000BB030000}"/>
    <cellStyle name="Followed Hyperlink 26" xfId="12903" hidden="1" xr:uid="{00000000-0005-0000-0000-0000BA030000}"/>
    <cellStyle name="Followed Hyperlink 26" xfId="25660" hidden="1" xr:uid="{00000000-0005-0000-0000-0000D0030000}"/>
    <cellStyle name="Followed Hyperlink 26" xfId="25687" hidden="1" xr:uid="{00000000-0005-0000-0000-0000D1030000}"/>
    <cellStyle name="Followed Hyperlink 26" xfId="25717" hidden="1" xr:uid="{00000000-0005-0000-0000-0000D2030000}"/>
    <cellStyle name="Followed Hyperlink 26" xfId="25828" hidden="1" xr:uid="{00000000-0005-0000-0000-0000D3030000}"/>
    <cellStyle name="Followed Hyperlink 26" xfId="26428" hidden="1" xr:uid="{00000000-0005-0000-0000-0000B9030000}"/>
    <cellStyle name="Followed Hyperlink 26" xfId="26458" hidden="1" xr:uid="{00000000-0005-0000-0000-0000BA030000}"/>
    <cellStyle name="Followed Hyperlink 26" xfId="26569" hidden="1" xr:uid="{00000000-0005-0000-0000-0000BB030000}"/>
    <cellStyle name="Followed Hyperlink 26" xfId="26696" hidden="1" xr:uid="{00000000-0005-0000-0000-0000BC030000}"/>
    <cellStyle name="Followed Hyperlink 26" xfId="26741" hidden="1" xr:uid="{00000000-0005-0000-0000-0000BD030000}"/>
    <cellStyle name="Followed Hyperlink 26" xfId="26771" hidden="1" xr:uid="{00000000-0005-0000-0000-0000BE030000}"/>
    <cellStyle name="Followed Hyperlink 26" xfId="26882" hidden="1" xr:uid="{00000000-0005-0000-0000-0000BF030000}"/>
    <cellStyle name="Followed Hyperlink 26" xfId="26923" hidden="1" xr:uid="{00000000-0005-0000-0000-0000C0030000}"/>
    <cellStyle name="Followed Hyperlink 26" xfId="26962" hidden="1" xr:uid="{00000000-0005-0000-0000-0000C1030000}"/>
    <cellStyle name="Followed Hyperlink 26" xfId="26992" hidden="1" xr:uid="{00000000-0005-0000-0000-0000C2030000}"/>
    <cellStyle name="Followed Hyperlink 26" xfId="27103" hidden="1" xr:uid="{00000000-0005-0000-0000-0000C3030000}"/>
    <cellStyle name="Followed Hyperlink 26" xfId="27142" hidden="1" xr:uid="{00000000-0005-0000-0000-0000C4030000}"/>
    <cellStyle name="Followed Hyperlink 26" xfId="27178" hidden="1" xr:uid="{00000000-0005-0000-0000-0000C5030000}"/>
    <cellStyle name="Followed Hyperlink 26" xfId="27208" hidden="1" xr:uid="{00000000-0005-0000-0000-0000C6030000}"/>
    <cellStyle name="Followed Hyperlink 26" xfId="26384" hidden="1" xr:uid="{00000000-0005-0000-0000-0000B8030000}"/>
    <cellStyle name="Followed Hyperlink 26" xfId="22361" hidden="1" xr:uid="{00000000-0005-0000-0000-0000CC030000}"/>
    <cellStyle name="Followed Hyperlink 26" xfId="18686" hidden="1" xr:uid="{00000000-0005-0000-0000-0000C4030000}"/>
    <cellStyle name="Followed Hyperlink 26" xfId="7475" hidden="1" xr:uid="{00000000-0005-0000-0000-0000CE030000}"/>
    <cellStyle name="Followed Hyperlink 26" xfId="7586" hidden="1" xr:uid="{00000000-0005-0000-0000-0000CF030000}"/>
    <cellStyle name="Followed Hyperlink 26" xfId="7651" hidden="1" xr:uid="{00000000-0005-0000-0000-0000D1030000}"/>
    <cellStyle name="Followed Hyperlink 26" xfId="7792" hidden="1" xr:uid="{00000000-0005-0000-0000-0000D3030000}"/>
    <cellStyle name="Followed Hyperlink 26" xfId="2755" hidden="1" xr:uid="{00000000-0005-0000-0000-0000B8030000}"/>
    <cellStyle name="Followed Hyperlink 26" xfId="7885" hidden="1" xr:uid="{00000000-0005-0000-0000-0000B9030000}"/>
    <cellStyle name="Followed Hyperlink 26" xfId="7870" hidden="1" xr:uid="{00000000-0005-0000-0000-0000BA030000}"/>
    <cellStyle name="Followed Hyperlink 26" xfId="8093" hidden="1" xr:uid="{00000000-0005-0000-0000-0000BB030000}"/>
    <cellStyle name="Followed Hyperlink 26" xfId="8220" hidden="1" xr:uid="{00000000-0005-0000-0000-0000BC030000}"/>
    <cellStyle name="Followed Hyperlink 26" xfId="8265" hidden="1" xr:uid="{00000000-0005-0000-0000-0000BD030000}"/>
    <cellStyle name="Followed Hyperlink 26" xfId="8295" hidden="1" xr:uid="{00000000-0005-0000-0000-0000BE030000}"/>
    <cellStyle name="Followed Hyperlink 26" xfId="5584" hidden="1" xr:uid="{00000000-0005-0000-0000-0000CA030000}"/>
    <cellStyle name="Followed Hyperlink 26" xfId="16981" hidden="1" xr:uid="{00000000-0005-0000-0000-0000C3030000}"/>
    <cellStyle name="Followed Hyperlink 26" xfId="17020" hidden="1" xr:uid="{00000000-0005-0000-0000-0000C4030000}"/>
    <cellStyle name="Followed Hyperlink 26" xfId="17056" hidden="1" xr:uid="{00000000-0005-0000-0000-0000C5030000}"/>
    <cellStyle name="Followed Hyperlink 26" xfId="17086" hidden="1" xr:uid="{00000000-0005-0000-0000-0000C6030000}"/>
    <cellStyle name="Followed Hyperlink 26" xfId="17235" hidden="1" xr:uid="{00000000-0005-0000-0000-0000C8030000}"/>
    <cellStyle name="Followed Hyperlink 26" xfId="17268" hidden="1" xr:uid="{00000000-0005-0000-0000-0000C9030000}"/>
    <cellStyle name="Followed Hyperlink 26" xfId="17298" hidden="1" xr:uid="{00000000-0005-0000-0000-0000CA030000}"/>
    <cellStyle name="Followed Hyperlink 26" xfId="17409" hidden="1" xr:uid="{00000000-0005-0000-0000-0000CB030000}"/>
    <cellStyle name="Followed Hyperlink 26" xfId="17447" hidden="1" xr:uid="{00000000-0005-0000-0000-0000CC030000}"/>
    <cellStyle name="Followed Hyperlink 26" xfId="17479" hidden="1" xr:uid="{00000000-0005-0000-0000-0000CD030000}"/>
    <cellStyle name="Followed Hyperlink 26" xfId="17509" hidden="1" xr:uid="{00000000-0005-0000-0000-0000CE030000}"/>
    <cellStyle name="Followed Hyperlink 26" xfId="17620" hidden="1" xr:uid="{00000000-0005-0000-0000-0000CF030000}"/>
    <cellStyle name="Followed Hyperlink 26" xfId="17658" hidden="1" xr:uid="{00000000-0005-0000-0000-0000D0030000}"/>
    <cellStyle name="Followed Hyperlink 26" xfId="17685" hidden="1" xr:uid="{00000000-0005-0000-0000-0000D1030000}"/>
    <cellStyle name="Followed Hyperlink 26" xfId="17715" hidden="1" xr:uid="{00000000-0005-0000-0000-0000D2030000}"/>
    <cellStyle name="Followed Hyperlink 26" xfId="11422" hidden="1" xr:uid="{00000000-0005-0000-0000-0000B8030000}"/>
    <cellStyle name="Followed Hyperlink 26" xfId="17916" hidden="1" xr:uid="{00000000-0005-0000-0000-0000B9030000}"/>
    <cellStyle name="Followed Hyperlink 26" xfId="14660" hidden="1" xr:uid="{00000000-0005-0000-0000-0000BA030000}"/>
    <cellStyle name="Followed Hyperlink 26" xfId="18113" hidden="1" xr:uid="{00000000-0005-0000-0000-0000BB030000}"/>
    <cellStyle name="Followed Hyperlink 26" xfId="17197" hidden="1" xr:uid="{00000000-0005-0000-0000-0000C7030000}"/>
    <cellStyle name="Followed Hyperlink 26" xfId="45244" hidden="1" xr:uid="{00000000-0005-0000-0000-0000D0030000}"/>
    <cellStyle name="Followed Hyperlink 26" xfId="40730" hidden="1" xr:uid="{00000000-0005-0000-0000-0000C5030000}"/>
    <cellStyle name="Followed Hyperlink 26" xfId="9331" hidden="1" xr:uid="{00000000-0005-0000-0000-0000D1030000}"/>
    <cellStyle name="Followed Hyperlink 26" xfId="9361" hidden="1" xr:uid="{00000000-0005-0000-0000-0000D2030000}"/>
    <cellStyle name="Followed Hyperlink 26" xfId="9565" hidden="1" xr:uid="{00000000-0005-0000-0000-0000B9030000}"/>
    <cellStyle name="Followed Hyperlink 26" xfId="9550" hidden="1" xr:uid="{00000000-0005-0000-0000-0000BA030000}"/>
    <cellStyle name="Followed Hyperlink 26" xfId="9771" hidden="1" xr:uid="{00000000-0005-0000-0000-0000BB030000}"/>
    <cellStyle name="Followed Hyperlink 26" xfId="9898" hidden="1" xr:uid="{00000000-0005-0000-0000-0000BC030000}"/>
    <cellStyle name="Followed Hyperlink 26" xfId="9943" hidden="1" xr:uid="{00000000-0005-0000-0000-0000BD030000}"/>
    <cellStyle name="Followed Hyperlink 26" xfId="9973" hidden="1" xr:uid="{00000000-0005-0000-0000-0000BE030000}"/>
    <cellStyle name="Followed Hyperlink 26" xfId="10084" hidden="1" xr:uid="{00000000-0005-0000-0000-0000BF030000}"/>
    <cellStyle name="Followed Hyperlink 26" xfId="10125" hidden="1" xr:uid="{00000000-0005-0000-0000-0000C0030000}"/>
    <cellStyle name="Followed Hyperlink 26" xfId="10164" hidden="1" xr:uid="{00000000-0005-0000-0000-0000C1030000}"/>
    <cellStyle name="Followed Hyperlink 26" xfId="10194" hidden="1" xr:uid="{00000000-0005-0000-0000-0000C2030000}"/>
    <cellStyle name="Followed Hyperlink 26" xfId="27319" hidden="1" xr:uid="{00000000-0005-0000-0000-0000C7030000}"/>
    <cellStyle name="Followed Hyperlink 26" xfId="1604" hidden="1" xr:uid="{00000000-0005-0000-0000-0000CA030000}"/>
    <cellStyle name="Followed Hyperlink 26" xfId="1753" hidden="1" xr:uid="{00000000-0005-0000-0000-0000CC030000}"/>
    <cellStyle name="Followed Hyperlink 26" xfId="1785" hidden="1" xr:uid="{00000000-0005-0000-0000-0000CD030000}"/>
    <cellStyle name="Followed Hyperlink 26" xfId="1815" hidden="1" xr:uid="{00000000-0005-0000-0000-0000CE030000}"/>
    <cellStyle name="Followed Hyperlink 26" xfId="1926" hidden="1" xr:uid="{00000000-0005-0000-0000-0000CF030000}"/>
    <cellStyle name="Followed Hyperlink 26" xfId="1964" hidden="1" xr:uid="{00000000-0005-0000-0000-0000D0030000}"/>
    <cellStyle name="Followed Hyperlink 26" xfId="1991" hidden="1" xr:uid="{00000000-0005-0000-0000-0000D1030000}"/>
    <cellStyle name="Followed Hyperlink 26" xfId="1066" hidden="1" xr:uid="{00000000-0005-0000-0000-0000BF030000}"/>
    <cellStyle name="Followed Hyperlink 26" xfId="1107" hidden="1" xr:uid="{00000000-0005-0000-0000-0000C0030000}"/>
    <cellStyle name="Followed Hyperlink 26" xfId="1146" hidden="1" xr:uid="{00000000-0005-0000-0000-0000C1030000}"/>
    <cellStyle name="Followed Hyperlink 26" xfId="1176" hidden="1" xr:uid="{00000000-0005-0000-0000-0000C2030000}"/>
    <cellStyle name="Followed Hyperlink 26" xfId="1287" hidden="1" xr:uid="{00000000-0005-0000-0000-0000C3030000}"/>
    <cellStyle name="Followed Hyperlink 26" xfId="1326" hidden="1" xr:uid="{00000000-0005-0000-0000-0000C4030000}"/>
    <cellStyle name="Followed Hyperlink 26" xfId="753" hidden="1" xr:uid="{00000000-0005-0000-0000-0000BB030000}"/>
    <cellStyle name="Followed Hyperlink 26" xfId="880" hidden="1" xr:uid="{00000000-0005-0000-0000-0000BC030000}"/>
    <cellStyle name="Followed Hyperlink 26" xfId="612" hidden="1" xr:uid="{00000000-0005-0000-0000-0000B9030000}"/>
    <cellStyle name="Followed Hyperlink 26" xfId="642" hidden="1" xr:uid="{00000000-0005-0000-0000-0000BA030000}"/>
    <cellStyle name="Followed Hyperlink 26" xfId="568" hidden="1" xr:uid="{00000000-0005-0000-0000-0000B8030000}"/>
    <cellStyle name="Followed Hyperlink 26" xfId="1715" hidden="1" xr:uid="{00000000-0005-0000-0000-0000CB030000}"/>
    <cellStyle name="Followed Hyperlink 26" xfId="955" hidden="1" xr:uid="{00000000-0005-0000-0000-0000BE030000}"/>
    <cellStyle name="Followed Hyperlink 26" xfId="27357" hidden="1" xr:uid="{00000000-0005-0000-0000-0000C8030000}"/>
    <cellStyle name="Followed Hyperlink 26" xfId="33398" hidden="1" xr:uid="{00000000-0005-0000-0000-0000D2030000}"/>
    <cellStyle name="Followed Hyperlink 26" xfId="9304" hidden="1" xr:uid="{00000000-0005-0000-0000-0000D0030000}"/>
    <cellStyle name="Followed Hyperlink 26" xfId="11228" hidden="1" xr:uid="{00000000-0005-0000-0000-0000BA030000}"/>
    <cellStyle name="Followed Hyperlink 26" xfId="11446" hidden="1" xr:uid="{00000000-0005-0000-0000-0000BB030000}"/>
    <cellStyle name="Followed Hyperlink 26" xfId="11759" hidden="1" xr:uid="{00000000-0005-0000-0000-0000BF030000}"/>
    <cellStyle name="Followed Hyperlink 26" xfId="11800" hidden="1" xr:uid="{00000000-0005-0000-0000-0000C0030000}"/>
    <cellStyle name="Followed Hyperlink 26" xfId="11839" hidden="1" xr:uid="{00000000-0005-0000-0000-0000C1030000}"/>
    <cellStyle name="Followed Hyperlink 26" xfId="11869" hidden="1" xr:uid="{00000000-0005-0000-0000-0000C2030000}"/>
    <cellStyle name="Followed Hyperlink 26" xfId="11980" hidden="1" xr:uid="{00000000-0005-0000-0000-0000C3030000}"/>
    <cellStyle name="Followed Hyperlink 26" xfId="12019" hidden="1" xr:uid="{00000000-0005-0000-0000-0000C4030000}"/>
    <cellStyle name="Followed Hyperlink 26" xfId="12055" hidden="1" xr:uid="{00000000-0005-0000-0000-0000C5030000}"/>
    <cellStyle name="Followed Hyperlink 26" xfId="12085" hidden="1" xr:uid="{00000000-0005-0000-0000-0000C6030000}"/>
    <cellStyle name="Followed Hyperlink 26" xfId="12196" hidden="1" xr:uid="{00000000-0005-0000-0000-0000C7030000}"/>
    <cellStyle name="Followed Hyperlink 26" xfId="12234" hidden="1" xr:uid="{00000000-0005-0000-0000-0000C8030000}"/>
    <cellStyle name="Followed Hyperlink 26" xfId="12267" hidden="1" xr:uid="{00000000-0005-0000-0000-0000C9030000}"/>
    <cellStyle name="Followed Hyperlink 26" xfId="12297" hidden="1" xr:uid="{00000000-0005-0000-0000-0000CA030000}"/>
    <cellStyle name="Followed Hyperlink 26" xfId="12408" hidden="1" xr:uid="{00000000-0005-0000-0000-0000CB030000}"/>
    <cellStyle name="Followed Hyperlink 26" xfId="12446" hidden="1" xr:uid="{00000000-0005-0000-0000-0000CC030000}"/>
    <cellStyle name="Followed Hyperlink 26" xfId="12478" hidden="1" xr:uid="{00000000-0005-0000-0000-0000CD030000}"/>
    <cellStyle name="Followed Hyperlink 26" xfId="12508" hidden="1" xr:uid="{00000000-0005-0000-0000-0000CE030000}"/>
    <cellStyle name="Followed Hyperlink 26" xfId="12619" hidden="1" xr:uid="{00000000-0005-0000-0000-0000CF030000}"/>
    <cellStyle name="Followed Hyperlink 26" xfId="12657" hidden="1" xr:uid="{00000000-0005-0000-0000-0000D0030000}"/>
    <cellStyle name="Followed Hyperlink 26" xfId="12684" hidden="1" xr:uid="{00000000-0005-0000-0000-0000D1030000}"/>
    <cellStyle name="Followed Hyperlink 26" xfId="12714" hidden="1" xr:uid="{00000000-0005-0000-0000-0000D2030000}"/>
    <cellStyle name="Followed Hyperlink 26" xfId="12825" hidden="1" xr:uid="{00000000-0005-0000-0000-0000D3030000}"/>
    <cellStyle name="Followed Hyperlink 26" xfId="7959" hidden="1" xr:uid="{00000000-0005-0000-0000-0000B8030000}"/>
    <cellStyle name="Followed Hyperlink 26" xfId="12918" hidden="1" xr:uid="{00000000-0005-0000-0000-0000B9030000}"/>
    <cellStyle name="Followed Hyperlink 26" xfId="13120" hidden="1" xr:uid="{00000000-0005-0000-0000-0000BB030000}"/>
    <cellStyle name="Followed Hyperlink 26" xfId="13247" hidden="1" xr:uid="{00000000-0005-0000-0000-0000BC030000}"/>
    <cellStyle name="Followed Hyperlink 26" xfId="13292" hidden="1" xr:uid="{00000000-0005-0000-0000-0000BD030000}"/>
    <cellStyle name="Followed Hyperlink 26" xfId="13322" hidden="1" xr:uid="{00000000-0005-0000-0000-0000BE030000}"/>
    <cellStyle name="Followed Hyperlink 26" xfId="13433" hidden="1" xr:uid="{00000000-0005-0000-0000-0000BF030000}"/>
    <cellStyle name="Followed Hyperlink 26" xfId="2943" hidden="1" xr:uid="{00000000-0005-0000-0000-0000BA030000}"/>
    <cellStyle name="Followed Hyperlink 26" xfId="3054" hidden="1" xr:uid="{00000000-0005-0000-0000-0000BB030000}"/>
    <cellStyle name="Followed Hyperlink 26" xfId="3181" hidden="1" xr:uid="{00000000-0005-0000-0000-0000BC030000}"/>
    <cellStyle name="Followed Hyperlink 26" xfId="3226" hidden="1" xr:uid="{00000000-0005-0000-0000-0000BD030000}"/>
    <cellStyle name="Followed Hyperlink 26" xfId="3256" hidden="1" xr:uid="{00000000-0005-0000-0000-0000BE030000}"/>
    <cellStyle name="Followed Hyperlink 26" xfId="3367" hidden="1" xr:uid="{00000000-0005-0000-0000-0000BF030000}"/>
    <cellStyle name="Followed Hyperlink 26" xfId="3408" hidden="1" xr:uid="{00000000-0005-0000-0000-0000C0030000}"/>
    <cellStyle name="Followed Hyperlink 26" xfId="3447" hidden="1" xr:uid="{00000000-0005-0000-0000-0000C1030000}"/>
    <cellStyle name="Followed Hyperlink 26" xfId="3477" hidden="1" xr:uid="{00000000-0005-0000-0000-0000C2030000}"/>
    <cellStyle name="Followed Hyperlink 26" xfId="3588" hidden="1" xr:uid="{00000000-0005-0000-0000-0000C3030000}"/>
    <cellStyle name="Followed Hyperlink 26" xfId="3627" hidden="1" xr:uid="{00000000-0005-0000-0000-0000C4030000}"/>
    <cellStyle name="Followed Hyperlink 26" xfId="3663" hidden="1" xr:uid="{00000000-0005-0000-0000-0000C5030000}"/>
    <cellStyle name="Followed Hyperlink 26" xfId="3693" hidden="1" xr:uid="{00000000-0005-0000-0000-0000C6030000}"/>
    <cellStyle name="Followed Hyperlink 26" xfId="3804" hidden="1" xr:uid="{00000000-0005-0000-0000-0000C7030000}"/>
    <cellStyle name="Followed Hyperlink 26" xfId="3842" hidden="1" xr:uid="{00000000-0005-0000-0000-0000C8030000}"/>
    <cellStyle name="Followed Hyperlink 26" xfId="3875" hidden="1" xr:uid="{00000000-0005-0000-0000-0000C9030000}"/>
    <cellStyle name="Followed Hyperlink 26" xfId="3905" hidden="1" xr:uid="{00000000-0005-0000-0000-0000CA030000}"/>
    <cellStyle name="Followed Hyperlink 26" xfId="4016" hidden="1" xr:uid="{00000000-0005-0000-0000-0000CB030000}"/>
    <cellStyle name="Followed Hyperlink 26" xfId="4054" hidden="1" xr:uid="{00000000-0005-0000-0000-0000CC030000}"/>
    <cellStyle name="Followed Hyperlink 26" xfId="4086" hidden="1" xr:uid="{00000000-0005-0000-0000-0000CD030000}"/>
    <cellStyle name="Followed Hyperlink 26" xfId="4116" hidden="1" xr:uid="{00000000-0005-0000-0000-0000CE030000}"/>
    <cellStyle name="Followed Hyperlink 26" xfId="4265" hidden="1" xr:uid="{00000000-0005-0000-0000-0000D0030000}"/>
    <cellStyle name="Followed Hyperlink 26" xfId="1362" hidden="1" xr:uid="{00000000-0005-0000-0000-0000C5030000}"/>
    <cellStyle name="Followed Hyperlink 26" xfId="1392" hidden="1" xr:uid="{00000000-0005-0000-0000-0000C6030000}"/>
    <cellStyle name="Followed Hyperlink 26" xfId="1503" hidden="1" xr:uid="{00000000-0005-0000-0000-0000C7030000}"/>
    <cellStyle name="Followed Hyperlink 26" xfId="1541" hidden="1" xr:uid="{00000000-0005-0000-0000-0000C8030000}"/>
    <cellStyle name="Followed Hyperlink 26" xfId="1574" hidden="1" xr:uid="{00000000-0005-0000-0000-0000C9030000}"/>
    <cellStyle name="Followed Hyperlink 26" xfId="6836" hidden="1" xr:uid="{00000000-0005-0000-0000-0000C2030000}"/>
    <cellStyle name="Followed Hyperlink 26" xfId="6947" hidden="1" xr:uid="{00000000-0005-0000-0000-0000C3030000}"/>
    <cellStyle name="Followed Hyperlink 26" xfId="6986" hidden="1" xr:uid="{00000000-0005-0000-0000-0000C4030000}"/>
    <cellStyle name="Followed Hyperlink 26" xfId="7052" hidden="1" xr:uid="{00000000-0005-0000-0000-0000C6030000}"/>
    <cellStyle name="Followed Hyperlink 26" xfId="7163" hidden="1" xr:uid="{00000000-0005-0000-0000-0000C7030000}"/>
    <cellStyle name="Followed Hyperlink 26" xfId="7201" hidden="1" xr:uid="{00000000-0005-0000-0000-0000C8030000}"/>
    <cellStyle name="Followed Hyperlink 26" xfId="7234" hidden="1" xr:uid="{00000000-0005-0000-0000-0000C9030000}"/>
    <cellStyle name="Followed Hyperlink 26" xfId="7375" hidden="1" xr:uid="{00000000-0005-0000-0000-0000CB030000}"/>
    <cellStyle name="Followed Hyperlink 26" xfId="7413" hidden="1" xr:uid="{00000000-0005-0000-0000-0000CC030000}"/>
    <cellStyle name="Followed Hyperlink 26" xfId="7445" hidden="1" xr:uid="{00000000-0005-0000-0000-0000CD030000}"/>
    <cellStyle name="Followed Hyperlink 26" xfId="2021" hidden="1" xr:uid="{00000000-0005-0000-0000-0000D2030000}"/>
    <cellStyle name="Followed Hyperlink 26" xfId="2869" hidden="1" xr:uid="{00000000-0005-0000-0000-0000B8030000}"/>
    <cellStyle name="Followed Hyperlink 26" xfId="2913" hidden="1" xr:uid="{00000000-0005-0000-0000-0000B9030000}"/>
    <cellStyle name="Followed Hyperlink 26" xfId="20992" hidden="1" xr:uid="{00000000-0005-0000-0000-0000D1030000}"/>
    <cellStyle name="Followed Hyperlink 26" xfId="19145" hidden="1" xr:uid="{00000000-0005-0000-0000-0000CD030000}"/>
    <cellStyle name="Followed Hyperlink 26" xfId="6585" hidden="1" xr:uid="{00000000-0005-0000-0000-0000BD030000}"/>
    <cellStyle name="Followed Hyperlink 26" xfId="6615" hidden="1" xr:uid="{00000000-0005-0000-0000-0000BE030000}"/>
    <cellStyle name="Followed Hyperlink 26" xfId="6726" hidden="1" xr:uid="{00000000-0005-0000-0000-0000BF030000}"/>
    <cellStyle name="Followed Hyperlink 26" xfId="6767" hidden="1" xr:uid="{00000000-0005-0000-0000-0000C0030000}"/>
    <cellStyle name="Followed Hyperlink 26" xfId="6806" hidden="1" xr:uid="{00000000-0005-0000-0000-0000C1030000}"/>
    <cellStyle name="Followed Hyperlink 26" xfId="38412" hidden="1" xr:uid="{00000000-0005-0000-0000-0000D3030000}"/>
    <cellStyle name="Followed Hyperlink 26" xfId="36458" hidden="1" xr:uid="{00000000-0005-0000-0000-0000CD030000}"/>
    <cellStyle name="Followed Hyperlink 26" xfId="34535" hidden="1" xr:uid="{00000000-0005-0000-0000-0000C7030000}"/>
    <cellStyle name="Followed Hyperlink 26" xfId="32523" hidden="1" xr:uid="{00000000-0005-0000-0000-0000C1030000}"/>
    <cellStyle name="Followed Hyperlink 26" xfId="40248" hidden="1" xr:uid="{00000000-0005-0000-0000-0000BC030000}"/>
    <cellStyle name="Followed Hyperlink 26" xfId="29579" hidden="1" xr:uid="{00000000-0005-0000-0000-0000C8030000}"/>
    <cellStyle name="Followed Hyperlink 27" xfId="45034" hidden="1" xr:uid="{00000000-0005-0000-0000-0000E8030000}"/>
    <cellStyle name="Followed Hyperlink 27" xfId="45220" hidden="1" xr:uid="{00000000-0005-0000-0000-0000EA030000}"/>
    <cellStyle name="Followed Hyperlink 27" xfId="45231" hidden="1" xr:uid="{00000000-0005-0000-0000-0000EB030000}"/>
    <cellStyle name="Followed Hyperlink 27" xfId="45245" hidden="1" xr:uid="{00000000-0005-0000-0000-0000EC030000}"/>
    <cellStyle name="Followed Hyperlink 27" xfId="45396" hidden="1" xr:uid="{00000000-0005-0000-0000-0000ED030000}"/>
    <cellStyle name="Followed Hyperlink 27" xfId="45426" hidden="1" xr:uid="{00000000-0005-0000-0000-0000EE030000}"/>
    <cellStyle name="Followed Hyperlink 27" xfId="45437" hidden="1" xr:uid="{00000000-0005-0000-0000-0000EF030000}"/>
    <cellStyle name="Followed Hyperlink 27" xfId="44822" hidden="1" xr:uid="{00000000-0005-0000-0000-0000E4030000}"/>
    <cellStyle name="Followed Hyperlink 27" xfId="42660" hidden="1" xr:uid="{00000000-0005-0000-0000-0000E0030000}"/>
    <cellStyle name="Followed Hyperlink 27" xfId="40476" hidden="1" xr:uid="{00000000-0005-0000-0000-0000DC030000}"/>
    <cellStyle name="Followed Hyperlink 27" xfId="38730" hidden="1" xr:uid="{00000000-0005-0000-0000-0000D8030000}"/>
    <cellStyle name="Followed Hyperlink 27" xfId="36917" hidden="1" xr:uid="{00000000-0005-0000-0000-0000D4030000}"/>
    <cellStyle name="Followed Hyperlink 27" xfId="34997" hidden="1" xr:uid="{00000000-0005-0000-0000-0000EC030000}"/>
    <cellStyle name="Followed Hyperlink 27" xfId="33131" hidden="1" xr:uid="{00000000-0005-0000-0000-0000E8030000}"/>
    <cellStyle name="Followed Hyperlink 27" xfId="31251" hidden="1" xr:uid="{00000000-0005-0000-0000-0000E4030000}"/>
    <cellStyle name="Followed Hyperlink 27" xfId="14802" hidden="1" xr:uid="{00000000-0005-0000-0000-0000D6030000}"/>
    <cellStyle name="Followed Hyperlink 27" xfId="14813" hidden="1" xr:uid="{00000000-0005-0000-0000-0000D7030000}"/>
    <cellStyle name="Followed Hyperlink 27" xfId="14916" hidden="1" xr:uid="{00000000-0005-0000-0000-0000D8030000}"/>
    <cellStyle name="Followed Hyperlink 27" xfId="15085" hidden="1" xr:uid="{00000000-0005-0000-0000-0000D9030000}"/>
    <cellStyle name="Followed Hyperlink 27" xfId="15115" hidden="1" xr:uid="{00000000-0005-0000-0000-0000DA030000}"/>
    <cellStyle name="Followed Hyperlink 27" xfId="15143" hidden="1" xr:uid="{00000000-0005-0000-0000-0000DC030000}"/>
    <cellStyle name="Followed Hyperlink 27" xfId="15306" hidden="1" xr:uid="{00000000-0005-0000-0000-0000DD030000}"/>
    <cellStyle name="Followed Hyperlink 27" xfId="15336" hidden="1" xr:uid="{00000000-0005-0000-0000-0000DE030000}"/>
    <cellStyle name="Followed Hyperlink 27" xfId="15347" hidden="1" xr:uid="{00000000-0005-0000-0000-0000DF030000}"/>
    <cellStyle name="Followed Hyperlink 27" xfId="15362" hidden="1" xr:uid="{00000000-0005-0000-0000-0000E0030000}"/>
    <cellStyle name="Followed Hyperlink 27" xfId="15522" hidden="1" xr:uid="{00000000-0005-0000-0000-0000E1030000}"/>
    <cellStyle name="Followed Hyperlink 27" xfId="15552" hidden="1" xr:uid="{00000000-0005-0000-0000-0000E2030000}"/>
    <cellStyle name="Followed Hyperlink 27" xfId="15563" hidden="1" xr:uid="{00000000-0005-0000-0000-0000E3030000}"/>
    <cellStyle name="Followed Hyperlink 27" xfId="15577" hidden="1" xr:uid="{00000000-0005-0000-0000-0000E4030000}"/>
    <cellStyle name="Followed Hyperlink 27" xfId="15734" hidden="1" xr:uid="{00000000-0005-0000-0000-0000E5030000}"/>
    <cellStyle name="Followed Hyperlink 27" xfId="15764" hidden="1" xr:uid="{00000000-0005-0000-0000-0000E6030000}"/>
    <cellStyle name="Followed Hyperlink 27" xfId="15775" hidden="1" xr:uid="{00000000-0005-0000-0000-0000E7030000}"/>
    <cellStyle name="Followed Hyperlink 27" xfId="15945" hidden="1" xr:uid="{00000000-0005-0000-0000-0000E9030000}"/>
    <cellStyle name="Followed Hyperlink 27" xfId="15975" hidden="1" xr:uid="{00000000-0005-0000-0000-0000EA030000}"/>
    <cellStyle name="Followed Hyperlink 27" xfId="16000" hidden="1" xr:uid="{00000000-0005-0000-0000-0000EC030000}"/>
    <cellStyle name="Followed Hyperlink 27" xfId="16151" hidden="1" xr:uid="{00000000-0005-0000-0000-0000ED030000}"/>
    <cellStyle name="Followed Hyperlink 27" xfId="16181" hidden="1" xr:uid="{00000000-0005-0000-0000-0000EE030000}"/>
    <cellStyle name="Followed Hyperlink 27" xfId="16192" hidden="1" xr:uid="{00000000-0005-0000-0000-0000EF030000}"/>
    <cellStyle name="Followed Hyperlink 27" xfId="43284" hidden="1" xr:uid="{00000000-0005-0000-0000-0000EB030000}"/>
    <cellStyle name="Followed Hyperlink 27" xfId="31010" hidden="1" xr:uid="{00000000-0005-0000-0000-0000DE030000}"/>
    <cellStyle name="Followed Hyperlink 27" xfId="19100" hidden="1" xr:uid="{00000000-0005-0000-0000-0000E7030000}"/>
    <cellStyle name="Followed Hyperlink 27" xfId="34786" hidden="1" xr:uid="{00000000-0005-0000-0000-0000E8030000}"/>
    <cellStyle name="Followed Hyperlink 27" xfId="34942" hidden="1" xr:uid="{00000000-0005-0000-0000-0000E9030000}"/>
    <cellStyle name="Followed Hyperlink 27" xfId="34983" hidden="1" xr:uid="{00000000-0005-0000-0000-0000EB030000}"/>
    <cellStyle name="Followed Hyperlink 27" xfId="35148" hidden="1" xr:uid="{00000000-0005-0000-0000-0000ED030000}"/>
    <cellStyle name="Followed Hyperlink 27" xfId="35178" hidden="1" xr:uid="{00000000-0005-0000-0000-0000EE030000}"/>
    <cellStyle name="Followed Hyperlink 27" xfId="35189" hidden="1" xr:uid="{00000000-0005-0000-0000-0000EF030000}"/>
    <cellStyle name="Followed Hyperlink 27" xfId="35276" hidden="1" xr:uid="{00000000-0005-0000-0000-0000D4030000}"/>
    <cellStyle name="Followed Hyperlink 27" xfId="33646" hidden="1" xr:uid="{00000000-0005-0000-0000-0000D5030000}"/>
    <cellStyle name="Followed Hyperlink 27" xfId="35440" hidden="1" xr:uid="{00000000-0005-0000-0000-0000D6030000}"/>
    <cellStyle name="Followed Hyperlink 27" xfId="35451" hidden="1" xr:uid="{00000000-0005-0000-0000-0000D7030000}"/>
    <cellStyle name="Followed Hyperlink 27" xfId="35554" hidden="1" xr:uid="{00000000-0005-0000-0000-0000D8030000}"/>
    <cellStyle name="Followed Hyperlink 27" xfId="35723" hidden="1" xr:uid="{00000000-0005-0000-0000-0000D9030000}"/>
    <cellStyle name="Followed Hyperlink 27" xfId="35753" hidden="1" xr:uid="{00000000-0005-0000-0000-0000DA030000}"/>
    <cellStyle name="Followed Hyperlink 27" xfId="35764" hidden="1" xr:uid="{00000000-0005-0000-0000-0000DB030000}"/>
    <cellStyle name="Followed Hyperlink 27" xfId="35781" hidden="1" xr:uid="{00000000-0005-0000-0000-0000DC030000}"/>
    <cellStyle name="Followed Hyperlink 27" xfId="35944" hidden="1" xr:uid="{00000000-0005-0000-0000-0000DD030000}"/>
    <cellStyle name="Followed Hyperlink 27" xfId="35985" hidden="1" xr:uid="{00000000-0005-0000-0000-0000DF030000}"/>
    <cellStyle name="Followed Hyperlink 27" xfId="36000" hidden="1" xr:uid="{00000000-0005-0000-0000-0000E0030000}"/>
    <cellStyle name="Followed Hyperlink 27" xfId="36190" hidden="1" xr:uid="{00000000-0005-0000-0000-0000E2030000}"/>
    <cellStyle name="Followed Hyperlink 27" xfId="34112" hidden="1" xr:uid="{00000000-0005-0000-0000-0000DA030000}"/>
    <cellStyle name="Followed Hyperlink 27" xfId="31021" hidden="1" xr:uid="{00000000-0005-0000-0000-0000DF030000}"/>
    <cellStyle name="Followed Hyperlink 27" xfId="31036" hidden="1" xr:uid="{00000000-0005-0000-0000-0000E0030000}"/>
    <cellStyle name="Followed Hyperlink 27" xfId="31226" hidden="1" xr:uid="{00000000-0005-0000-0000-0000E2030000}"/>
    <cellStyle name="Followed Hyperlink 27" xfId="31237" hidden="1" xr:uid="{00000000-0005-0000-0000-0000E3030000}"/>
    <cellStyle name="Followed Hyperlink 27" xfId="31408" hidden="1" xr:uid="{00000000-0005-0000-0000-0000E5030000}"/>
    <cellStyle name="Followed Hyperlink 27" xfId="31438" hidden="1" xr:uid="{00000000-0005-0000-0000-0000E6030000}"/>
    <cellStyle name="Followed Hyperlink 27" xfId="31449" hidden="1" xr:uid="{00000000-0005-0000-0000-0000E7030000}"/>
    <cellStyle name="Followed Hyperlink 27" xfId="31463" hidden="1" xr:uid="{00000000-0005-0000-0000-0000E8030000}"/>
    <cellStyle name="Followed Hyperlink 27" xfId="31619" hidden="1" xr:uid="{00000000-0005-0000-0000-0000E9030000}"/>
    <cellStyle name="Followed Hyperlink 27" xfId="31649" hidden="1" xr:uid="{00000000-0005-0000-0000-0000EA030000}"/>
    <cellStyle name="Followed Hyperlink 27" xfId="31674" hidden="1" xr:uid="{00000000-0005-0000-0000-0000EC030000}"/>
    <cellStyle name="Followed Hyperlink 27" xfId="31825" hidden="1" xr:uid="{00000000-0005-0000-0000-0000ED030000}"/>
    <cellStyle name="Followed Hyperlink 27" xfId="31855" hidden="1" xr:uid="{00000000-0005-0000-0000-0000EE030000}"/>
    <cellStyle name="Followed Hyperlink 27" xfId="31866" hidden="1" xr:uid="{00000000-0005-0000-0000-0000EF030000}"/>
    <cellStyle name="Followed Hyperlink 27" xfId="31953" hidden="1" xr:uid="{00000000-0005-0000-0000-0000D4030000}"/>
    <cellStyle name="Followed Hyperlink 27" xfId="30309" hidden="1" xr:uid="{00000000-0005-0000-0000-0000D5030000}"/>
    <cellStyle name="Followed Hyperlink 27" xfId="32144" hidden="1" xr:uid="{00000000-0005-0000-0000-0000D6030000}"/>
    <cellStyle name="Followed Hyperlink 27" xfId="32155" hidden="1" xr:uid="{00000000-0005-0000-0000-0000D7030000}"/>
    <cellStyle name="Followed Hyperlink 27" xfId="36160" hidden="1" xr:uid="{00000000-0005-0000-0000-0000E1030000}"/>
    <cellStyle name="Followed Hyperlink 27" xfId="37047" hidden="1" xr:uid="{00000000-0005-0000-0000-0000D6030000}"/>
    <cellStyle name="Followed Hyperlink 27" xfId="37058" hidden="1" xr:uid="{00000000-0005-0000-0000-0000D7030000}"/>
    <cellStyle name="Followed Hyperlink 27" xfId="37161" hidden="1" xr:uid="{00000000-0005-0000-0000-0000D8030000}"/>
    <cellStyle name="Followed Hyperlink 27" xfId="37330" hidden="1" xr:uid="{00000000-0005-0000-0000-0000D9030000}"/>
    <cellStyle name="Followed Hyperlink 27" xfId="37360" hidden="1" xr:uid="{00000000-0005-0000-0000-0000DA030000}"/>
    <cellStyle name="Followed Hyperlink 27" xfId="37371" hidden="1" xr:uid="{00000000-0005-0000-0000-0000DB030000}"/>
    <cellStyle name="Followed Hyperlink 27" xfId="37388" hidden="1" xr:uid="{00000000-0005-0000-0000-0000DC030000}"/>
    <cellStyle name="Followed Hyperlink 27" xfId="37592" hidden="1" xr:uid="{00000000-0005-0000-0000-0000DF030000}"/>
    <cellStyle name="Followed Hyperlink 27" xfId="37607" hidden="1" xr:uid="{00000000-0005-0000-0000-0000E0030000}"/>
    <cellStyle name="Followed Hyperlink 27" xfId="37767" hidden="1" xr:uid="{00000000-0005-0000-0000-0000E1030000}"/>
    <cellStyle name="Followed Hyperlink 27" xfId="37797" hidden="1" xr:uid="{00000000-0005-0000-0000-0000E2030000}"/>
    <cellStyle name="Followed Hyperlink 27" xfId="37808" hidden="1" xr:uid="{00000000-0005-0000-0000-0000E3030000}"/>
    <cellStyle name="Followed Hyperlink 27" xfId="37822" hidden="1" xr:uid="{00000000-0005-0000-0000-0000E4030000}"/>
    <cellStyle name="Followed Hyperlink 27" xfId="37979" hidden="1" xr:uid="{00000000-0005-0000-0000-0000E5030000}"/>
    <cellStyle name="Followed Hyperlink 27" xfId="38020" hidden="1" xr:uid="{00000000-0005-0000-0000-0000E7030000}"/>
    <cellStyle name="Followed Hyperlink 27" xfId="38034" hidden="1" xr:uid="{00000000-0005-0000-0000-0000E8030000}"/>
    <cellStyle name="Followed Hyperlink 27" xfId="38190" hidden="1" xr:uid="{00000000-0005-0000-0000-0000E9030000}"/>
    <cellStyle name="Followed Hyperlink 27" xfId="38220" hidden="1" xr:uid="{00000000-0005-0000-0000-0000EA030000}"/>
    <cellStyle name="Followed Hyperlink 27" xfId="38231" hidden="1" xr:uid="{00000000-0005-0000-0000-0000EB030000}"/>
    <cellStyle name="Followed Hyperlink 27" xfId="38396" hidden="1" xr:uid="{00000000-0005-0000-0000-0000ED030000}"/>
    <cellStyle name="Followed Hyperlink 27" xfId="38426" hidden="1" xr:uid="{00000000-0005-0000-0000-0000EE030000}"/>
    <cellStyle name="Followed Hyperlink 27" xfId="38437" hidden="1" xr:uid="{00000000-0005-0000-0000-0000EF030000}"/>
    <cellStyle name="Followed Hyperlink 27" xfId="38524" hidden="1" xr:uid="{00000000-0005-0000-0000-0000D4030000}"/>
    <cellStyle name="Followed Hyperlink 27" xfId="36939" hidden="1" xr:uid="{00000000-0005-0000-0000-0000D5030000}"/>
    <cellStyle name="Followed Hyperlink 27" xfId="38616" hidden="1" xr:uid="{00000000-0005-0000-0000-0000D6030000}"/>
    <cellStyle name="Followed Hyperlink 27" xfId="38627" hidden="1" xr:uid="{00000000-0005-0000-0000-0000D7030000}"/>
    <cellStyle name="Followed Hyperlink 27" xfId="38899" hidden="1" xr:uid="{00000000-0005-0000-0000-0000D9030000}"/>
    <cellStyle name="Followed Hyperlink 27" xfId="38929" hidden="1" xr:uid="{00000000-0005-0000-0000-0000DA030000}"/>
    <cellStyle name="Followed Hyperlink 27" xfId="38940" hidden="1" xr:uid="{00000000-0005-0000-0000-0000DB030000}"/>
    <cellStyle name="Followed Hyperlink 27" xfId="38957" hidden="1" xr:uid="{00000000-0005-0000-0000-0000DC030000}"/>
    <cellStyle name="Followed Hyperlink 27" xfId="39120" hidden="1" xr:uid="{00000000-0005-0000-0000-0000DD030000}"/>
    <cellStyle name="Followed Hyperlink 27" xfId="39150" hidden="1" xr:uid="{00000000-0005-0000-0000-0000DE030000}"/>
    <cellStyle name="Followed Hyperlink 27" xfId="39161" hidden="1" xr:uid="{00000000-0005-0000-0000-0000DF030000}"/>
    <cellStyle name="Followed Hyperlink 27" xfId="39176" hidden="1" xr:uid="{00000000-0005-0000-0000-0000E0030000}"/>
    <cellStyle name="Followed Hyperlink 27" xfId="39336" hidden="1" xr:uid="{00000000-0005-0000-0000-0000E1030000}"/>
    <cellStyle name="Followed Hyperlink 27" xfId="39366" hidden="1" xr:uid="{00000000-0005-0000-0000-0000E2030000}"/>
    <cellStyle name="Followed Hyperlink 27" xfId="39391" hidden="1" xr:uid="{00000000-0005-0000-0000-0000E4030000}"/>
    <cellStyle name="Followed Hyperlink 27" xfId="39578" hidden="1" xr:uid="{00000000-0005-0000-0000-0000E6030000}"/>
    <cellStyle name="Followed Hyperlink 27" xfId="39589" hidden="1" xr:uid="{00000000-0005-0000-0000-0000E7030000}"/>
    <cellStyle name="Followed Hyperlink 27" xfId="39603" hidden="1" xr:uid="{00000000-0005-0000-0000-0000E8030000}"/>
    <cellStyle name="Followed Hyperlink 27" xfId="39759" hidden="1" xr:uid="{00000000-0005-0000-0000-0000E9030000}"/>
    <cellStyle name="Followed Hyperlink 27" xfId="39789" hidden="1" xr:uid="{00000000-0005-0000-0000-0000EA030000}"/>
    <cellStyle name="Followed Hyperlink 27" xfId="39800" hidden="1" xr:uid="{00000000-0005-0000-0000-0000EB030000}"/>
    <cellStyle name="Followed Hyperlink 27" xfId="39814" hidden="1" xr:uid="{00000000-0005-0000-0000-0000EC030000}"/>
    <cellStyle name="Followed Hyperlink 27" xfId="39965" hidden="1" xr:uid="{00000000-0005-0000-0000-0000ED030000}"/>
    <cellStyle name="Followed Hyperlink 27" xfId="40006" hidden="1" xr:uid="{00000000-0005-0000-0000-0000EF030000}"/>
    <cellStyle name="Followed Hyperlink 27" xfId="40093" hidden="1" xr:uid="{00000000-0005-0000-0000-0000D4030000}"/>
    <cellStyle name="Followed Hyperlink 27" xfId="38542" hidden="1" xr:uid="{00000000-0005-0000-0000-0000D5030000}"/>
    <cellStyle name="Followed Hyperlink 27" xfId="40135" hidden="1" xr:uid="{00000000-0005-0000-0000-0000D6030000}"/>
    <cellStyle name="Followed Hyperlink 27" xfId="40146" hidden="1" xr:uid="{00000000-0005-0000-0000-0000D7030000}"/>
    <cellStyle name="Followed Hyperlink 27" xfId="40418" hidden="1" xr:uid="{00000000-0005-0000-0000-0000D9030000}"/>
    <cellStyle name="Followed Hyperlink 27" xfId="38245" hidden="1" xr:uid="{00000000-0005-0000-0000-0000EC030000}"/>
    <cellStyle name="Followed Hyperlink 27" xfId="25224" hidden="1" xr:uid="{00000000-0005-0000-0000-0000E3030000}"/>
    <cellStyle name="Followed Hyperlink 27" xfId="25238" hidden="1" xr:uid="{00000000-0005-0000-0000-0000E4030000}"/>
    <cellStyle name="Followed Hyperlink 27" xfId="25395" hidden="1" xr:uid="{00000000-0005-0000-0000-0000E5030000}"/>
    <cellStyle name="Followed Hyperlink 27" xfId="25425" hidden="1" xr:uid="{00000000-0005-0000-0000-0000E6030000}"/>
    <cellStyle name="Followed Hyperlink 27" xfId="25436" hidden="1" xr:uid="{00000000-0005-0000-0000-0000E7030000}"/>
    <cellStyle name="Followed Hyperlink 27" xfId="25606" hidden="1" xr:uid="{00000000-0005-0000-0000-0000E9030000}"/>
    <cellStyle name="Followed Hyperlink 27" xfId="25636" hidden="1" xr:uid="{00000000-0005-0000-0000-0000EA030000}"/>
    <cellStyle name="Followed Hyperlink 27" xfId="25647" hidden="1" xr:uid="{00000000-0005-0000-0000-0000EB030000}"/>
    <cellStyle name="Followed Hyperlink 27" xfId="25661" hidden="1" xr:uid="{00000000-0005-0000-0000-0000EC030000}"/>
    <cellStyle name="Followed Hyperlink 27" xfId="25812" hidden="1" xr:uid="{00000000-0005-0000-0000-0000ED030000}"/>
    <cellStyle name="Followed Hyperlink 27" xfId="25842" hidden="1" xr:uid="{00000000-0005-0000-0000-0000EE030000}"/>
    <cellStyle name="Followed Hyperlink 27" xfId="22348" hidden="1" xr:uid="{00000000-0005-0000-0000-0000E7030000}"/>
    <cellStyle name="Followed Hyperlink 27" xfId="18661" hidden="1" xr:uid="{00000000-0005-0000-0000-0000DE030000}"/>
    <cellStyle name="Followed Hyperlink 27" xfId="29365" hidden="1" xr:uid="{00000000-0005-0000-0000-0000E0030000}"/>
    <cellStyle name="Followed Hyperlink 27" xfId="36215" hidden="1" xr:uid="{00000000-0005-0000-0000-0000E4030000}"/>
    <cellStyle name="Followed Hyperlink 27" xfId="36372" hidden="1" xr:uid="{00000000-0005-0000-0000-0000E5030000}"/>
    <cellStyle name="Followed Hyperlink 27" xfId="36402" hidden="1" xr:uid="{00000000-0005-0000-0000-0000E6030000}"/>
    <cellStyle name="Followed Hyperlink 27" xfId="36413" hidden="1" xr:uid="{00000000-0005-0000-0000-0000E7030000}"/>
    <cellStyle name="Followed Hyperlink 27" xfId="36427" hidden="1" xr:uid="{00000000-0005-0000-0000-0000E8030000}"/>
    <cellStyle name="Followed Hyperlink 27" xfId="40249" hidden="1" xr:uid="{00000000-0005-0000-0000-0000D8030000}"/>
    <cellStyle name="Followed Hyperlink 27" xfId="41308" hidden="1" xr:uid="{00000000-0005-0000-0000-0000EA030000}"/>
    <cellStyle name="Followed Hyperlink 27" xfId="41319" hidden="1" xr:uid="{00000000-0005-0000-0000-0000EB030000}"/>
    <cellStyle name="Followed Hyperlink 27" xfId="41333" hidden="1" xr:uid="{00000000-0005-0000-0000-0000EC030000}"/>
    <cellStyle name="Followed Hyperlink 27" xfId="41484" hidden="1" xr:uid="{00000000-0005-0000-0000-0000ED030000}"/>
    <cellStyle name="Followed Hyperlink 27" xfId="41902" hidden="1" xr:uid="{00000000-0005-0000-0000-0000D4030000}"/>
    <cellStyle name="Followed Hyperlink 27" xfId="42070" hidden="1" xr:uid="{00000000-0005-0000-0000-0000D5030000}"/>
    <cellStyle name="Followed Hyperlink 27" xfId="42100" hidden="1" xr:uid="{00000000-0005-0000-0000-0000D6030000}"/>
    <cellStyle name="Followed Hyperlink 27" xfId="42111" hidden="1" xr:uid="{00000000-0005-0000-0000-0000D7030000}"/>
    <cellStyle name="Followed Hyperlink 27" xfId="42214" hidden="1" xr:uid="{00000000-0005-0000-0000-0000D8030000}"/>
    <cellStyle name="Followed Hyperlink 27" xfId="42383" hidden="1" xr:uid="{00000000-0005-0000-0000-0000D9030000}"/>
    <cellStyle name="Followed Hyperlink 27" xfId="42424" hidden="1" xr:uid="{00000000-0005-0000-0000-0000DB030000}"/>
    <cellStyle name="Followed Hyperlink 27" xfId="42441" hidden="1" xr:uid="{00000000-0005-0000-0000-0000DC030000}"/>
    <cellStyle name="Followed Hyperlink 27" xfId="42604" hidden="1" xr:uid="{00000000-0005-0000-0000-0000DD030000}"/>
    <cellStyle name="Followed Hyperlink 27" xfId="42634" hidden="1" xr:uid="{00000000-0005-0000-0000-0000DE030000}"/>
    <cellStyle name="Followed Hyperlink 27" xfId="42645" hidden="1" xr:uid="{00000000-0005-0000-0000-0000DF030000}"/>
    <cellStyle name="Followed Hyperlink 27" xfId="42820" hidden="1" xr:uid="{00000000-0005-0000-0000-0000E1030000}"/>
    <cellStyle name="Followed Hyperlink 27" xfId="42850" hidden="1" xr:uid="{00000000-0005-0000-0000-0000E2030000}"/>
    <cellStyle name="Followed Hyperlink 27" xfId="42861" hidden="1" xr:uid="{00000000-0005-0000-0000-0000E3030000}"/>
    <cellStyle name="Followed Hyperlink 27" xfId="42875" hidden="1" xr:uid="{00000000-0005-0000-0000-0000E4030000}"/>
    <cellStyle name="Followed Hyperlink 27" xfId="43032" hidden="1" xr:uid="{00000000-0005-0000-0000-0000E5030000}"/>
    <cellStyle name="Followed Hyperlink 27" xfId="43073" hidden="1" xr:uid="{00000000-0005-0000-0000-0000E7030000}"/>
    <cellStyle name="Followed Hyperlink 27" xfId="43087" hidden="1" xr:uid="{00000000-0005-0000-0000-0000E8030000}"/>
    <cellStyle name="Followed Hyperlink 27" xfId="41514" hidden="1" xr:uid="{00000000-0005-0000-0000-0000EE030000}"/>
    <cellStyle name="Followed Hyperlink 27" xfId="32704" hidden="1" xr:uid="{00000000-0005-0000-0000-0000E0030000}"/>
    <cellStyle name="Followed Hyperlink 27" xfId="32864" hidden="1" xr:uid="{00000000-0005-0000-0000-0000E1030000}"/>
    <cellStyle name="Followed Hyperlink 27" xfId="32894" hidden="1" xr:uid="{00000000-0005-0000-0000-0000E2030000}"/>
    <cellStyle name="Followed Hyperlink 27" xfId="32905" hidden="1" xr:uid="{00000000-0005-0000-0000-0000E3030000}"/>
    <cellStyle name="Followed Hyperlink 27" xfId="33076" hidden="1" xr:uid="{00000000-0005-0000-0000-0000E5030000}"/>
    <cellStyle name="Followed Hyperlink 27" xfId="33106" hidden="1" xr:uid="{00000000-0005-0000-0000-0000E6030000}"/>
    <cellStyle name="Followed Hyperlink 27" xfId="33117" hidden="1" xr:uid="{00000000-0005-0000-0000-0000E7030000}"/>
    <cellStyle name="Followed Hyperlink 27" xfId="33287" hidden="1" xr:uid="{00000000-0005-0000-0000-0000E9030000}"/>
    <cellStyle name="Followed Hyperlink 27" xfId="33317" hidden="1" xr:uid="{00000000-0005-0000-0000-0000EA030000}"/>
    <cellStyle name="Followed Hyperlink 27" xfId="33328" hidden="1" xr:uid="{00000000-0005-0000-0000-0000EB030000}"/>
    <cellStyle name="Followed Hyperlink 27" xfId="33342" hidden="1" xr:uid="{00000000-0005-0000-0000-0000EC030000}"/>
    <cellStyle name="Followed Hyperlink 27" xfId="33493" hidden="1" xr:uid="{00000000-0005-0000-0000-0000ED030000}"/>
    <cellStyle name="Followed Hyperlink 27" xfId="33534" hidden="1" xr:uid="{00000000-0005-0000-0000-0000EF030000}"/>
    <cellStyle name="Followed Hyperlink 27" xfId="33621" hidden="1" xr:uid="{00000000-0005-0000-0000-0000D4030000}"/>
    <cellStyle name="Followed Hyperlink 27" xfId="31979" hidden="1" xr:uid="{00000000-0005-0000-0000-0000D5030000}"/>
    <cellStyle name="Followed Hyperlink 27" xfId="33799" hidden="1" xr:uid="{00000000-0005-0000-0000-0000D6030000}"/>
    <cellStyle name="Followed Hyperlink 27" xfId="33913" hidden="1" xr:uid="{00000000-0005-0000-0000-0000D8030000}"/>
    <cellStyle name="Followed Hyperlink 27" xfId="34082" hidden="1" xr:uid="{00000000-0005-0000-0000-0000D9030000}"/>
    <cellStyle name="Followed Hyperlink 27" xfId="34123" hidden="1" xr:uid="{00000000-0005-0000-0000-0000DB030000}"/>
    <cellStyle name="Followed Hyperlink 27" xfId="34140" hidden="1" xr:uid="{00000000-0005-0000-0000-0000DC030000}"/>
    <cellStyle name="Followed Hyperlink 27" xfId="34303" hidden="1" xr:uid="{00000000-0005-0000-0000-0000DD030000}"/>
    <cellStyle name="Followed Hyperlink 27" xfId="34333" hidden="1" xr:uid="{00000000-0005-0000-0000-0000DE030000}"/>
    <cellStyle name="Followed Hyperlink 27" xfId="34344" hidden="1" xr:uid="{00000000-0005-0000-0000-0000DF030000}"/>
    <cellStyle name="Followed Hyperlink 27" xfId="34359" hidden="1" xr:uid="{00000000-0005-0000-0000-0000E0030000}"/>
    <cellStyle name="Followed Hyperlink 27" xfId="34519" hidden="1" xr:uid="{00000000-0005-0000-0000-0000E1030000}"/>
    <cellStyle name="Followed Hyperlink 27" xfId="34549" hidden="1" xr:uid="{00000000-0005-0000-0000-0000E2030000}"/>
    <cellStyle name="Followed Hyperlink 27" xfId="34560" hidden="1" xr:uid="{00000000-0005-0000-0000-0000E3030000}"/>
    <cellStyle name="Followed Hyperlink 27" xfId="34574" hidden="1" xr:uid="{00000000-0005-0000-0000-0000E4030000}"/>
    <cellStyle name="Followed Hyperlink 27" xfId="34731" hidden="1" xr:uid="{00000000-0005-0000-0000-0000E5030000}"/>
    <cellStyle name="Followed Hyperlink 27" xfId="34761" hidden="1" xr:uid="{00000000-0005-0000-0000-0000E6030000}"/>
    <cellStyle name="Followed Hyperlink 27" xfId="34772" hidden="1" xr:uid="{00000000-0005-0000-0000-0000E7030000}"/>
    <cellStyle name="Followed Hyperlink 27" xfId="43062" hidden="1" xr:uid="{00000000-0005-0000-0000-0000E6030000}"/>
    <cellStyle name="Followed Hyperlink 27" xfId="20543" hidden="1" xr:uid="{00000000-0005-0000-0000-0000E4030000}"/>
    <cellStyle name="Followed Hyperlink 27" xfId="20700" hidden="1" xr:uid="{00000000-0005-0000-0000-0000E5030000}"/>
    <cellStyle name="Followed Hyperlink 27" xfId="20730" hidden="1" xr:uid="{00000000-0005-0000-0000-0000E6030000}"/>
    <cellStyle name="Followed Hyperlink 27" xfId="20741" hidden="1" xr:uid="{00000000-0005-0000-0000-0000E7030000}"/>
    <cellStyle name="Followed Hyperlink 27" xfId="20755" hidden="1" xr:uid="{00000000-0005-0000-0000-0000E8030000}"/>
    <cellStyle name="Followed Hyperlink 27" xfId="20911" hidden="1" xr:uid="{00000000-0005-0000-0000-0000E9030000}"/>
    <cellStyle name="Followed Hyperlink 27" xfId="20941" hidden="1" xr:uid="{00000000-0005-0000-0000-0000EA030000}"/>
    <cellStyle name="Followed Hyperlink 27" xfId="20952" hidden="1" xr:uid="{00000000-0005-0000-0000-0000EB030000}"/>
    <cellStyle name="Followed Hyperlink 27" xfId="21147" hidden="1" xr:uid="{00000000-0005-0000-0000-0000EE030000}"/>
    <cellStyle name="Followed Hyperlink 27" xfId="21158" hidden="1" xr:uid="{00000000-0005-0000-0000-0000EF030000}"/>
    <cellStyle name="Followed Hyperlink 27" xfId="21245" hidden="1" xr:uid="{00000000-0005-0000-0000-0000D4030000}"/>
    <cellStyle name="Followed Hyperlink 27" xfId="44797" hidden="1" xr:uid="{00000000-0005-0000-0000-0000E2030000}"/>
    <cellStyle name="Followed Hyperlink 27" xfId="23705" hidden="1" xr:uid="{00000000-0005-0000-0000-0000E3030000}"/>
    <cellStyle name="Followed Hyperlink 27" xfId="40448" hidden="1" xr:uid="{00000000-0005-0000-0000-0000DA030000}"/>
    <cellStyle name="Followed Hyperlink 27" xfId="40459" hidden="1" xr:uid="{00000000-0005-0000-0000-0000DB030000}"/>
    <cellStyle name="Followed Hyperlink 27" xfId="40639" hidden="1" xr:uid="{00000000-0005-0000-0000-0000DD030000}"/>
    <cellStyle name="Followed Hyperlink 27" xfId="40669" hidden="1" xr:uid="{00000000-0005-0000-0000-0000DE030000}"/>
    <cellStyle name="Followed Hyperlink 27" xfId="40680" hidden="1" xr:uid="{00000000-0005-0000-0000-0000DF030000}"/>
    <cellStyle name="Followed Hyperlink 27" xfId="40695" hidden="1" xr:uid="{00000000-0005-0000-0000-0000E0030000}"/>
    <cellStyle name="Followed Hyperlink 27" xfId="40855" hidden="1" xr:uid="{00000000-0005-0000-0000-0000E1030000}"/>
    <cellStyle name="Followed Hyperlink 27" xfId="40885" hidden="1" xr:uid="{00000000-0005-0000-0000-0000E2030000}"/>
    <cellStyle name="Followed Hyperlink 27" xfId="40896" hidden="1" xr:uid="{00000000-0005-0000-0000-0000E3030000}"/>
    <cellStyle name="Followed Hyperlink 27" xfId="40910" hidden="1" xr:uid="{00000000-0005-0000-0000-0000E4030000}"/>
    <cellStyle name="Followed Hyperlink 27" xfId="41067" hidden="1" xr:uid="{00000000-0005-0000-0000-0000E5030000}"/>
    <cellStyle name="Followed Hyperlink 27" xfId="41097" hidden="1" xr:uid="{00000000-0005-0000-0000-0000E6030000}"/>
    <cellStyle name="Followed Hyperlink 27" xfId="41108" hidden="1" xr:uid="{00000000-0005-0000-0000-0000E7030000}"/>
    <cellStyle name="Followed Hyperlink 27" xfId="41278" hidden="1" xr:uid="{00000000-0005-0000-0000-0000E9030000}"/>
    <cellStyle name="Followed Hyperlink 27" xfId="17962" hidden="1" xr:uid="{00000000-0005-0000-0000-0000D5030000}"/>
    <cellStyle name="Followed Hyperlink 27" xfId="19768" hidden="1" xr:uid="{00000000-0005-0000-0000-0000D6030000}"/>
    <cellStyle name="Followed Hyperlink 27" xfId="19779" hidden="1" xr:uid="{00000000-0005-0000-0000-0000D7030000}"/>
    <cellStyle name="Followed Hyperlink 27" xfId="19882" hidden="1" xr:uid="{00000000-0005-0000-0000-0000D8030000}"/>
    <cellStyle name="Followed Hyperlink 27" xfId="20081" hidden="1" xr:uid="{00000000-0005-0000-0000-0000DA030000}"/>
    <cellStyle name="Followed Hyperlink 27" xfId="20092" hidden="1" xr:uid="{00000000-0005-0000-0000-0000DB030000}"/>
    <cellStyle name="Followed Hyperlink 27" xfId="20109" hidden="1" xr:uid="{00000000-0005-0000-0000-0000DC030000}"/>
    <cellStyle name="Followed Hyperlink 27" xfId="20272" hidden="1" xr:uid="{00000000-0005-0000-0000-0000DD030000}"/>
    <cellStyle name="Followed Hyperlink 27" xfId="20302" hidden="1" xr:uid="{00000000-0005-0000-0000-0000DE030000}"/>
    <cellStyle name="Followed Hyperlink 27" xfId="20313" hidden="1" xr:uid="{00000000-0005-0000-0000-0000DF030000}"/>
    <cellStyle name="Followed Hyperlink 27" xfId="20328" hidden="1" xr:uid="{00000000-0005-0000-0000-0000E0030000}"/>
    <cellStyle name="Followed Hyperlink 27" xfId="20488" hidden="1" xr:uid="{00000000-0005-0000-0000-0000E1030000}"/>
    <cellStyle name="Followed Hyperlink 27" xfId="20518" hidden="1" xr:uid="{00000000-0005-0000-0000-0000E2030000}"/>
    <cellStyle name="Followed Hyperlink 27" xfId="20529" hidden="1" xr:uid="{00000000-0005-0000-0000-0000E3030000}"/>
    <cellStyle name="Followed Hyperlink 27" xfId="19300" hidden="1" xr:uid="{00000000-0005-0000-0000-0000EA030000}"/>
    <cellStyle name="Followed Hyperlink 27" xfId="19325" hidden="1" xr:uid="{00000000-0005-0000-0000-0000EC030000}"/>
    <cellStyle name="Followed Hyperlink 27" xfId="19476" hidden="1" xr:uid="{00000000-0005-0000-0000-0000ED030000}"/>
    <cellStyle name="Followed Hyperlink 27" xfId="19506" hidden="1" xr:uid="{00000000-0005-0000-0000-0000EE030000}"/>
    <cellStyle name="Followed Hyperlink 27" xfId="19517" hidden="1" xr:uid="{00000000-0005-0000-0000-0000EF030000}"/>
    <cellStyle name="Followed Hyperlink 27" xfId="19604" hidden="1" xr:uid="{00000000-0005-0000-0000-0000D4030000}"/>
    <cellStyle name="Followed Hyperlink 27" xfId="19089" hidden="1" xr:uid="{00000000-0005-0000-0000-0000E6030000}"/>
    <cellStyle name="Followed Hyperlink 27" xfId="19114" hidden="1" xr:uid="{00000000-0005-0000-0000-0000E8030000}"/>
    <cellStyle name="Followed Hyperlink 27" xfId="19270" hidden="1" xr:uid="{00000000-0005-0000-0000-0000E9030000}"/>
    <cellStyle name="Followed Hyperlink 27" xfId="18902" hidden="1" xr:uid="{00000000-0005-0000-0000-0000E4030000}"/>
    <cellStyle name="Followed Hyperlink 27" xfId="19059" hidden="1" xr:uid="{00000000-0005-0000-0000-0000E5030000}"/>
    <cellStyle name="Followed Hyperlink 27" xfId="18888" hidden="1" xr:uid="{00000000-0005-0000-0000-0000E3030000}"/>
    <cellStyle name="Followed Hyperlink 27" xfId="19311" hidden="1" xr:uid="{00000000-0005-0000-0000-0000EB030000}"/>
    <cellStyle name="Followed Hyperlink 27" xfId="17434" hidden="1" xr:uid="{00000000-0005-0000-0000-0000E7030000}"/>
    <cellStyle name="Followed Hyperlink 27" xfId="33523" hidden="1" xr:uid="{00000000-0005-0000-0000-0000EE030000}"/>
    <cellStyle name="Followed Hyperlink 27" xfId="41525" hidden="1" xr:uid="{00000000-0005-0000-0000-0000EF030000}"/>
    <cellStyle name="Followed Hyperlink 27" xfId="39995" hidden="1" xr:uid="{00000000-0005-0000-0000-0000EE030000}"/>
    <cellStyle name="Followed Hyperlink 27" xfId="38009" hidden="1" xr:uid="{00000000-0005-0000-0000-0000E6030000}"/>
    <cellStyle name="Followed Hyperlink 27" xfId="31196" hidden="1" xr:uid="{00000000-0005-0000-0000-0000E1030000}"/>
    <cellStyle name="Followed Hyperlink 27" xfId="15789" hidden="1" xr:uid="{00000000-0005-0000-0000-0000E8030000}"/>
    <cellStyle name="Followed Hyperlink 27" xfId="45190" hidden="1" xr:uid="{00000000-0005-0000-0000-0000E9030000}"/>
    <cellStyle name="Followed Hyperlink 27" xfId="12644" hidden="1" xr:uid="{00000000-0005-0000-0000-0000EB030000}"/>
    <cellStyle name="Followed Hyperlink 27" xfId="12658" hidden="1" xr:uid="{00000000-0005-0000-0000-0000EC030000}"/>
    <cellStyle name="Followed Hyperlink 27" xfId="12809" hidden="1" xr:uid="{00000000-0005-0000-0000-0000ED030000}"/>
    <cellStyle name="Followed Hyperlink 27" xfId="12839" hidden="1" xr:uid="{00000000-0005-0000-0000-0000EE030000}"/>
    <cellStyle name="Followed Hyperlink 27" xfId="12850" hidden="1" xr:uid="{00000000-0005-0000-0000-0000EF030000}"/>
    <cellStyle name="Followed Hyperlink 27" xfId="12937" hidden="1" xr:uid="{00000000-0005-0000-0000-0000D4030000}"/>
    <cellStyle name="Followed Hyperlink 27" xfId="11291" hidden="1" xr:uid="{00000000-0005-0000-0000-0000D5030000}"/>
    <cellStyle name="Followed Hyperlink 27" xfId="13145" hidden="1" xr:uid="{00000000-0005-0000-0000-0000D7030000}"/>
    <cellStyle name="Followed Hyperlink 27" xfId="22136" hidden="1" xr:uid="{00000000-0005-0000-0000-0000E3030000}"/>
    <cellStyle name="Followed Hyperlink 27" xfId="22150" hidden="1" xr:uid="{00000000-0005-0000-0000-0000E4030000}"/>
    <cellStyle name="Followed Hyperlink 27" xfId="22307" hidden="1" xr:uid="{00000000-0005-0000-0000-0000E5030000}"/>
    <cellStyle name="Followed Hyperlink 27" xfId="22337" hidden="1" xr:uid="{00000000-0005-0000-0000-0000E6030000}"/>
    <cellStyle name="Followed Hyperlink 27" xfId="22362" hidden="1" xr:uid="{00000000-0005-0000-0000-0000E8030000}"/>
    <cellStyle name="Followed Hyperlink 27" xfId="22518" hidden="1" xr:uid="{00000000-0005-0000-0000-0000E9030000}"/>
    <cellStyle name="Followed Hyperlink 27" xfId="22548" hidden="1" xr:uid="{00000000-0005-0000-0000-0000EA030000}"/>
    <cellStyle name="Followed Hyperlink 27" xfId="22559" hidden="1" xr:uid="{00000000-0005-0000-0000-0000EB030000}"/>
    <cellStyle name="Followed Hyperlink 27" xfId="22573" hidden="1" xr:uid="{00000000-0005-0000-0000-0000EC030000}"/>
    <cellStyle name="Followed Hyperlink 27" xfId="22724" hidden="1" xr:uid="{00000000-0005-0000-0000-0000ED030000}"/>
    <cellStyle name="Followed Hyperlink 27" xfId="22754" hidden="1" xr:uid="{00000000-0005-0000-0000-0000EE030000}"/>
    <cellStyle name="Followed Hyperlink 27" xfId="22765" hidden="1" xr:uid="{00000000-0005-0000-0000-0000EF030000}"/>
    <cellStyle name="Followed Hyperlink 27" xfId="22852" hidden="1" xr:uid="{00000000-0005-0000-0000-0000D4030000}"/>
    <cellStyle name="Followed Hyperlink 27" xfId="21267" hidden="1" xr:uid="{00000000-0005-0000-0000-0000D5030000}"/>
    <cellStyle name="Followed Hyperlink 27" xfId="21716" hidden="1" xr:uid="{00000000-0005-0000-0000-0000DC030000}"/>
    <cellStyle name="Followed Hyperlink 27" xfId="21909" hidden="1" xr:uid="{00000000-0005-0000-0000-0000DE030000}"/>
    <cellStyle name="Followed Hyperlink 27" xfId="21920" hidden="1" xr:uid="{00000000-0005-0000-0000-0000DF030000}"/>
    <cellStyle name="Followed Hyperlink 27" xfId="21935" hidden="1" xr:uid="{00000000-0005-0000-0000-0000E0030000}"/>
    <cellStyle name="Followed Hyperlink 27" xfId="22095" hidden="1" xr:uid="{00000000-0005-0000-0000-0000E1030000}"/>
    <cellStyle name="Followed Hyperlink 27" xfId="22125" hidden="1" xr:uid="{00000000-0005-0000-0000-0000E2030000}"/>
    <cellStyle name="Followed Hyperlink 27" xfId="21658" hidden="1" xr:uid="{00000000-0005-0000-0000-0000D9030000}"/>
    <cellStyle name="Followed Hyperlink 27" xfId="21688" hidden="1" xr:uid="{00000000-0005-0000-0000-0000DA030000}"/>
    <cellStyle name="Followed Hyperlink 27" xfId="21699" hidden="1" xr:uid="{00000000-0005-0000-0000-0000DB030000}"/>
    <cellStyle name="Followed Hyperlink 27" xfId="21386" hidden="1" xr:uid="{00000000-0005-0000-0000-0000D7030000}"/>
    <cellStyle name="Followed Hyperlink 27" xfId="21489" hidden="1" xr:uid="{00000000-0005-0000-0000-0000D8030000}"/>
    <cellStyle name="Followed Hyperlink 27" xfId="19628" hidden="1" xr:uid="{00000000-0005-0000-0000-0000D5030000}"/>
    <cellStyle name="Followed Hyperlink 27" xfId="21879" hidden="1" xr:uid="{00000000-0005-0000-0000-0000DD030000}"/>
    <cellStyle name="Followed Hyperlink 27" xfId="20051" hidden="1" xr:uid="{00000000-0005-0000-0000-0000D9030000}"/>
    <cellStyle name="Followed Hyperlink 27" xfId="5307" hidden="1" xr:uid="{00000000-0005-0000-0000-0000E0030000}"/>
    <cellStyle name="Followed Hyperlink 27" xfId="13638" hidden="1" xr:uid="{00000000-0005-0000-0000-0000DD030000}"/>
    <cellStyle name="Followed Hyperlink 27" xfId="11964" hidden="1" xr:uid="{00000000-0005-0000-0000-0000DD030000}"/>
    <cellStyle name="Followed Hyperlink 27" xfId="9785" hidden="1" xr:uid="{00000000-0005-0000-0000-0000D6030000}"/>
    <cellStyle name="Followed Hyperlink 27" xfId="3038" hidden="1" xr:uid="{00000000-0005-0000-0000-0000D5030000}"/>
    <cellStyle name="Followed Hyperlink 27" xfId="18451" hidden="1" xr:uid="{00000000-0005-0000-0000-0000DB030000}"/>
    <cellStyle name="Followed Hyperlink 27" xfId="36583" hidden="1" xr:uid="{00000000-0005-0000-0000-0000E9030000}"/>
    <cellStyle name="Followed Hyperlink 27" xfId="36613" hidden="1" xr:uid="{00000000-0005-0000-0000-0000EA030000}"/>
    <cellStyle name="Followed Hyperlink 27" xfId="36624" hidden="1" xr:uid="{00000000-0005-0000-0000-0000EB030000}"/>
    <cellStyle name="Followed Hyperlink 27" xfId="36638" hidden="1" xr:uid="{00000000-0005-0000-0000-0000EC030000}"/>
    <cellStyle name="Followed Hyperlink 27" xfId="36789" hidden="1" xr:uid="{00000000-0005-0000-0000-0000ED030000}"/>
    <cellStyle name="Followed Hyperlink 27" xfId="36819" hidden="1" xr:uid="{00000000-0005-0000-0000-0000EE030000}"/>
    <cellStyle name="Followed Hyperlink 27" xfId="36830" hidden="1" xr:uid="{00000000-0005-0000-0000-0000EF030000}"/>
    <cellStyle name="Followed Hyperlink 27" xfId="35300" hidden="1" xr:uid="{00000000-0005-0000-0000-0000D5030000}"/>
    <cellStyle name="Followed Hyperlink 27" xfId="24421" hidden="1" xr:uid="{00000000-0005-0000-0000-0000D4030000}"/>
    <cellStyle name="Followed Hyperlink 27" xfId="22870" hidden="1" xr:uid="{00000000-0005-0000-0000-0000D5030000}"/>
    <cellStyle name="Followed Hyperlink 27" xfId="24463" hidden="1" xr:uid="{00000000-0005-0000-0000-0000D6030000}"/>
    <cellStyle name="Followed Hyperlink 27" xfId="24474" hidden="1" xr:uid="{00000000-0005-0000-0000-0000D7030000}"/>
    <cellStyle name="Followed Hyperlink 27" xfId="24746" hidden="1" xr:uid="{00000000-0005-0000-0000-0000D9030000}"/>
    <cellStyle name="Followed Hyperlink 27" xfId="24776" hidden="1" xr:uid="{00000000-0005-0000-0000-0000DA030000}"/>
    <cellStyle name="Followed Hyperlink 27" xfId="24787" hidden="1" xr:uid="{00000000-0005-0000-0000-0000DB030000}"/>
    <cellStyle name="Followed Hyperlink 27" xfId="24804" hidden="1" xr:uid="{00000000-0005-0000-0000-0000DC030000}"/>
    <cellStyle name="Followed Hyperlink 27" xfId="24967" hidden="1" xr:uid="{00000000-0005-0000-0000-0000DD030000}"/>
    <cellStyle name="Followed Hyperlink 27" xfId="24997" hidden="1" xr:uid="{00000000-0005-0000-0000-0000DE030000}"/>
    <cellStyle name="Followed Hyperlink 27" xfId="25008" hidden="1" xr:uid="{00000000-0005-0000-0000-0000DF030000}"/>
    <cellStyle name="Followed Hyperlink 27" xfId="25023" hidden="1" xr:uid="{00000000-0005-0000-0000-0000E0030000}"/>
    <cellStyle name="Followed Hyperlink 27" xfId="25183" hidden="1" xr:uid="{00000000-0005-0000-0000-0000E1030000}"/>
    <cellStyle name="Followed Hyperlink 27" xfId="25213" hidden="1" xr:uid="{00000000-0005-0000-0000-0000E2030000}"/>
    <cellStyle name="Followed Hyperlink 27" xfId="24087" hidden="1" xr:uid="{00000000-0005-0000-0000-0000E9030000}"/>
    <cellStyle name="Followed Hyperlink 27" xfId="24117" hidden="1" xr:uid="{00000000-0005-0000-0000-0000EA030000}"/>
    <cellStyle name="Followed Hyperlink 27" xfId="24128" hidden="1" xr:uid="{00000000-0005-0000-0000-0000EB030000}"/>
    <cellStyle name="Followed Hyperlink 27" xfId="24142" hidden="1" xr:uid="{00000000-0005-0000-0000-0000EC030000}"/>
    <cellStyle name="Followed Hyperlink 27" xfId="24323" hidden="1" xr:uid="{00000000-0005-0000-0000-0000EE030000}"/>
    <cellStyle name="Followed Hyperlink 27" xfId="24334" hidden="1" xr:uid="{00000000-0005-0000-0000-0000EF030000}"/>
    <cellStyle name="Followed Hyperlink 27" xfId="23906" hidden="1" xr:uid="{00000000-0005-0000-0000-0000E6030000}"/>
    <cellStyle name="Followed Hyperlink 27" xfId="23917" hidden="1" xr:uid="{00000000-0005-0000-0000-0000E7030000}"/>
    <cellStyle name="Followed Hyperlink 27" xfId="23931" hidden="1" xr:uid="{00000000-0005-0000-0000-0000E8030000}"/>
    <cellStyle name="Followed Hyperlink 27" xfId="23719" hidden="1" xr:uid="{00000000-0005-0000-0000-0000E4030000}"/>
    <cellStyle name="Followed Hyperlink 27" xfId="23876" hidden="1" xr:uid="{00000000-0005-0000-0000-0000E5030000}"/>
    <cellStyle name="Followed Hyperlink 27" xfId="23694" hidden="1" xr:uid="{00000000-0005-0000-0000-0000E2030000}"/>
    <cellStyle name="Followed Hyperlink 27" xfId="24293" hidden="1" xr:uid="{00000000-0005-0000-0000-0000ED030000}"/>
    <cellStyle name="Followed Hyperlink 27" xfId="36201" hidden="1" xr:uid="{00000000-0005-0000-0000-0000E3030000}"/>
    <cellStyle name="Followed Hyperlink 27" xfId="39548" hidden="1" xr:uid="{00000000-0005-0000-0000-0000E5030000}"/>
    <cellStyle name="Followed Hyperlink 27" xfId="37551" hidden="1" xr:uid="{00000000-0005-0000-0000-0000DD030000}"/>
    <cellStyle name="Followed Hyperlink 27" xfId="35974" hidden="1" xr:uid="{00000000-0005-0000-0000-0000DE030000}"/>
    <cellStyle name="Followed Hyperlink 27" xfId="33810" hidden="1" xr:uid="{00000000-0005-0000-0000-0000D7030000}"/>
    <cellStyle name="Followed Hyperlink 27" xfId="42413" hidden="1" xr:uid="{00000000-0005-0000-0000-0000DA030000}"/>
    <cellStyle name="Followed Hyperlink 27" xfId="21117" hidden="1" xr:uid="{00000000-0005-0000-0000-0000ED030000}"/>
    <cellStyle name="Followed Hyperlink 27" xfId="8420" hidden="1" xr:uid="{00000000-0005-0000-0000-0000DA030000}"/>
    <cellStyle name="Followed Hyperlink 27" xfId="8431" hidden="1" xr:uid="{00000000-0005-0000-0000-0000DB030000}"/>
    <cellStyle name="Followed Hyperlink 27" xfId="8448" hidden="1" xr:uid="{00000000-0005-0000-0000-0000DC030000}"/>
    <cellStyle name="Followed Hyperlink 27" xfId="8611" hidden="1" xr:uid="{00000000-0005-0000-0000-0000DD030000}"/>
    <cellStyle name="Followed Hyperlink 27" xfId="8641" hidden="1" xr:uid="{00000000-0005-0000-0000-0000DE030000}"/>
    <cellStyle name="Followed Hyperlink 27" xfId="8652" hidden="1" xr:uid="{00000000-0005-0000-0000-0000DF030000}"/>
    <cellStyle name="Followed Hyperlink 27" xfId="8667" hidden="1" xr:uid="{00000000-0005-0000-0000-0000E0030000}"/>
    <cellStyle name="Followed Hyperlink 27" xfId="8827" hidden="1" xr:uid="{00000000-0005-0000-0000-0000E1030000}"/>
    <cellStyle name="Followed Hyperlink 27" xfId="27303" hidden="1" xr:uid="{00000000-0005-0000-0000-0000E1030000}"/>
    <cellStyle name="Followed Hyperlink 27" xfId="27333" hidden="1" xr:uid="{00000000-0005-0000-0000-0000E2030000}"/>
    <cellStyle name="Followed Hyperlink 27" xfId="27344" hidden="1" xr:uid="{00000000-0005-0000-0000-0000E3030000}"/>
    <cellStyle name="Followed Hyperlink 27" xfId="27358" hidden="1" xr:uid="{00000000-0005-0000-0000-0000E4030000}"/>
    <cellStyle name="Followed Hyperlink 27" xfId="27515" hidden="1" xr:uid="{00000000-0005-0000-0000-0000E5030000}"/>
    <cellStyle name="Followed Hyperlink 27" xfId="27545" hidden="1" xr:uid="{00000000-0005-0000-0000-0000E6030000}"/>
    <cellStyle name="Followed Hyperlink 27" xfId="27556" hidden="1" xr:uid="{00000000-0005-0000-0000-0000E7030000}"/>
    <cellStyle name="Followed Hyperlink 27" xfId="27570" hidden="1" xr:uid="{00000000-0005-0000-0000-0000E8030000}"/>
    <cellStyle name="Followed Hyperlink 27" xfId="27726" hidden="1" xr:uid="{00000000-0005-0000-0000-0000E9030000}"/>
    <cellStyle name="Followed Hyperlink 27" xfId="27756" hidden="1" xr:uid="{00000000-0005-0000-0000-0000EA030000}"/>
    <cellStyle name="Followed Hyperlink 27" xfId="27767" hidden="1" xr:uid="{00000000-0005-0000-0000-0000EB030000}"/>
    <cellStyle name="Followed Hyperlink 27" xfId="27781" hidden="1" xr:uid="{00000000-0005-0000-0000-0000EC030000}"/>
    <cellStyle name="Followed Hyperlink 27" xfId="27932" hidden="1" xr:uid="{00000000-0005-0000-0000-0000ED030000}"/>
    <cellStyle name="Followed Hyperlink 27" xfId="26896" hidden="1" xr:uid="{00000000-0005-0000-0000-0000DA030000}"/>
    <cellStyle name="Followed Hyperlink 27" xfId="26924" hidden="1" xr:uid="{00000000-0005-0000-0000-0000DC030000}"/>
    <cellStyle name="Followed Hyperlink 27" xfId="27087" hidden="1" xr:uid="{00000000-0005-0000-0000-0000DD030000}"/>
    <cellStyle name="Followed Hyperlink 27" xfId="27117" hidden="1" xr:uid="{00000000-0005-0000-0000-0000DE030000}"/>
    <cellStyle name="Followed Hyperlink 27" xfId="27128" hidden="1" xr:uid="{00000000-0005-0000-0000-0000DF030000}"/>
    <cellStyle name="Followed Hyperlink 27" xfId="27143" hidden="1" xr:uid="{00000000-0005-0000-0000-0000E0030000}"/>
    <cellStyle name="Followed Hyperlink 27" xfId="26594" hidden="1" xr:uid="{00000000-0005-0000-0000-0000D7030000}"/>
    <cellStyle name="Followed Hyperlink 27" xfId="26697" hidden="1" xr:uid="{00000000-0005-0000-0000-0000D8030000}"/>
    <cellStyle name="Followed Hyperlink 27" xfId="26866" hidden="1" xr:uid="{00000000-0005-0000-0000-0000D9030000}"/>
    <cellStyle name="Followed Hyperlink 27" xfId="26553" hidden="1" xr:uid="{00000000-0005-0000-0000-0000D5030000}"/>
    <cellStyle name="Followed Hyperlink 27" xfId="26583" hidden="1" xr:uid="{00000000-0005-0000-0000-0000D6030000}"/>
    <cellStyle name="Followed Hyperlink 27" xfId="25853" hidden="1" xr:uid="{00000000-0005-0000-0000-0000EF030000}"/>
    <cellStyle name="Followed Hyperlink 27" xfId="26907" hidden="1" xr:uid="{00000000-0005-0000-0000-0000DB030000}"/>
    <cellStyle name="Followed Hyperlink 27" xfId="24577" hidden="1" xr:uid="{00000000-0005-0000-0000-0000D8030000}"/>
    <cellStyle name="Followed Hyperlink 27" xfId="10983" hidden="1" xr:uid="{00000000-0005-0000-0000-0000EC030000}"/>
    <cellStyle name="Followed Hyperlink 27" xfId="9069" hidden="1" xr:uid="{00000000-0005-0000-0000-0000E6030000}"/>
    <cellStyle name="Followed Hyperlink 27" xfId="7414" hidden="1" xr:uid="{00000000-0005-0000-0000-0000E8030000}"/>
    <cellStyle name="Followed Hyperlink 27" xfId="5497" hidden="1" xr:uid="{00000000-0005-0000-0000-0000E2030000}"/>
    <cellStyle name="Followed Hyperlink 27" xfId="13854" hidden="1" xr:uid="{00000000-0005-0000-0000-0000E1030000}"/>
    <cellStyle name="Followed Hyperlink 27" xfId="23268" hidden="1" xr:uid="{00000000-0005-0000-0000-0000DB030000}"/>
    <cellStyle name="Followed Hyperlink 27" xfId="21375" hidden="1" xr:uid="{00000000-0005-0000-0000-0000D6030000}"/>
    <cellStyle name="Followed Hyperlink 27" xfId="32258" hidden="1" xr:uid="{00000000-0005-0000-0000-0000D8030000}"/>
    <cellStyle name="Followed Hyperlink 27" xfId="32427" hidden="1" xr:uid="{00000000-0005-0000-0000-0000D9030000}"/>
    <cellStyle name="Followed Hyperlink 27" xfId="32468" hidden="1" xr:uid="{00000000-0005-0000-0000-0000DB030000}"/>
    <cellStyle name="Followed Hyperlink 27" xfId="32485" hidden="1" xr:uid="{00000000-0005-0000-0000-0000DC030000}"/>
    <cellStyle name="Followed Hyperlink 27" xfId="32648" hidden="1" xr:uid="{00000000-0005-0000-0000-0000DD030000}"/>
    <cellStyle name="Followed Hyperlink 27" xfId="32678" hidden="1" xr:uid="{00000000-0005-0000-0000-0000DE030000}"/>
    <cellStyle name="Followed Hyperlink 27" xfId="32689" hidden="1" xr:uid="{00000000-0005-0000-0000-0000DF030000}"/>
    <cellStyle name="Followed Hyperlink 27" xfId="30154" hidden="1" xr:uid="{00000000-0005-0000-0000-0000ED030000}"/>
    <cellStyle name="Followed Hyperlink 27" xfId="30184" hidden="1" xr:uid="{00000000-0005-0000-0000-0000EE030000}"/>
    <cellStyle name="Followed Hyperlink 27" xfId="30195" hidden="1" xr:uid="{00000000-0005-0000-0000-0000EF030000}"/>
    <cellStyle name="Followed Hyperlink 27" xfId="30282" hidden="1" xr:uid="{00000000-0005-0000-0000-0000D4030000}"/>
    <cellStyle name="Followed Hyperlink 27" xfId="28551" hidden="1" xr:uid="{00000000-0005-0000-0000-0000D5030000}"/>
    <cellStyle name="Followed Hyperlink 27" xfId="30476" hidden="1" xr:uid="{00000000-0005-0000-0000-0000D6030000}"/>
    <cellStyle name="Followed Hyperlink 27" xfId="30487" hidden="1" xr:uid="{00000000-0005-0000-0000-0000D7030000}"/>
    <cellStyle name="Followed Hyperlink 27" xfId="30590" hidden="1" xr:uid="{00000000-0005-0000-0000-0000D8030000}"/>
    <cellStyle name="Followed Hyperlink 27" xfId="30759" hidden="1" xr:uid="{00000000-0005-0000-0000-0000D9030000}"/>
    <cellStyle name="Followed Hyperlink 27" xfId="30789" hidden="1" xr:uid="{00000000-0005-0000-0000-0000DA030000}"/>
    <cellStyle name="Followed Hyperlink 27" xfId="30800" hidden="1" xr:uid="{00000000-0005-0000-0000-0000DB030000}"/>
    <cellStyle name="Followed Hyperlink 27" xfId="30817" hidden="1" xr:uid="{00000000-0005-0000-0000-0000DC030000}"/>
    <cellStyle name="Followed Hyperlink 27" xfId="30980" hidden="1" xr:uid="{00000000-0005-0000-0000-0000DD030000}"/>
    <cellStyle name="Followed Hyperlink 27" xfId="29767" hidden="1" xr:uid="{00000000-0005-0000-0000-0000E6030000}"/>
    <cellStyle name="Followed Hyperlink 27" xfId="29792" hidden="1" xr:uid="{00000000-0005-0000-0000-0000E8030000}"/>
    <cellStyle name="Followed Hyperlink 27" xfId="29948" hidden="1" xr:uid="{00000000-0005-0000-0000-0000E9030000}"/>
    <cellStyle name="Followed Hyperlink 27" xfId="29978" hidden="1" xr:uid="{00000000-0005-0000-0000-0000EA030000}"/>
    <cellStyle name="Followed Hyperlink 27" xfId="29989" hidden="1" xr:uid="{00000000-0005-0000-0000-0000EB030000}"/>
    <cellStyle name="Followed Hyperlink 27" xfId="30003" hidden="1" xr:uid="{00000000-0005-0000-0000-0000EC030000}"/>
    <cellStyle name="Followed Hyperlink 27" xfId="29566" hidden="1" xr:uid="{00000000-0005-0000-0000-0000E3030000}"/>
    <cellStyle name="Followed Hyperlink 27" xfId="29580" hidden="1" xr:uid="{00000000-0005-0000-0000-0000E4030000}"/>
    <cellStyle name="Followed Hyperlink 27" xfId="29737" hidden="1" xr:uid="{00000000-0005-0000-0000-0000E5030000}"/>
    <cellStyle name="Followed Hyperlink 27" xfId="29525" hidden="1" xr:uid="{00000000-0005-0000-0000-0000E1030000}"/>
    <cellStyle name="Followed Hyperlink 27" xfId="29555" hidden="1" xr:uid="{00000000-0005-0000-0000-0000E2030000}"/>
    <cellStyle name="Followed Hyperlink 27" xfId="29350" hidden="1" xr:uid="{00000000-0005-0000-0000-0000DF030000}"/>
    <cellStyle name="Followed Hyperlink 27" xfId="29778" hidden="1" xr:uid="{00000000-0005-0000-0000-0000E7030000}"/>
    <cellStyle name="Followed Hyperlink 27" xfId="31660" hidden="1" xr:uid="{00000000-0005-0000-0000-0000EB030000}"/>
    <cellStyle name="Followed Hyperlink 27" xfId="34972" hidden="1" xr:uid="{00000000-0005-0000-0000-0000EA030000}"/>
    <cellStyle name="Followed Hyperlink 27" xfId="32919" hidden="1" xr:uid="{00000000-0005-0000-0000-0000E4030000}"/>
    <cellStyle name="Followed Hyperlink 27" xfId="41122" hidden="1" xr:uid="{00000000-0005-0000-0000-0000E8030000}"/>
    <cellStyle name="Followed Hyperlink 27" xfId="39377" hidden="1" xr:uid="{00000000-0005-0000-0000-0000E3030000}"/>
    <cellStyle name="Followed Hyperlink 27" xfId="37581" hidden="1" xr:uid="{00000000-0005-0000-0000-0000DE030000}"/>
    <cellStyle name="Followed Hyperlink 27" xfId="25450" hidden="1" xr:uid="{00000000-0005-0000-0000-0000E8030000}"/>
    <cellStyle name="Followed Hyperlink 27" xfId="4041" hidden="1" xr:uid="{00000000-0005-0000-0000-0000E7030000}"/>
    <cellStyle name="Followed Hyperlink 27" xfId="4055" hidden="1" xr:uid="{00000000-0005-0000-0000-0000E8030000}"/>
    <cellStyle name="Followed Hyperlink 27" xfId="4241" hidden="1" xr:uid="{00000000-0005-0000-0000-0000EA030000}"/>
    <cellStyle name="Followed Hyperlink 27" xfId="4252" hidden="1" xr:uid="{00000000-0005-0000-0000-0000EB030000}"/>
    <cellStyle name="Followed Hyperlink 27" xfId="4266" hidden="1" xr:uid="{00000000-0005-0000-0000-0000EC030000}"/>
    <cellStyle name="Followed Hyperlink 27" xfId="4417" hidden="1" xr:uid="{00000000-0005-0000-0000-0000ED030000}"/>
    <cellStyle name="Followed Hyperlink 27" xfId="4447" hidden="1" xr:uid="{00000000-0005-0000-0000-0000EE030000}"/>
    <cellStyle name="Followed Hyperlink 27" xfId="1487" hidden="1" xr:uid="{00000000-0005-0000-0000-0000E1030000}"/>
    <cellStyle name="Followed Hyperlink 27" xfId="1517" hidden="1" xr:uid="{00000000-0005-0000-0000-0000E2030000}"/>
    <cellStyle name="Followed Hyperlink 27" xfId="1528" hidden="1" xr:uid="{00000000-0005-0000-0000-0000E3030000}"/>
    <cellStyle name="Followed Hyperlink 27" xfId="1542" hidden="1" xr:uid="{00000000-0005-0000-0000-0000E4030000}"/>
    <cellStyle name="Followed Hyperlink 27" xfId="1699" hidden="1" xr:uid="{00000000-0005-0000-0000-0000E5030000}"/>
    <cellStyle name="Followed Hyperlink 27" xfId="1729" hidden="1" xr:uid="{00000000-0005-0000-0000-0000E6030000}"/>
    <cellStyle name="Followed Hyperlink 27" xfId="1740" hidden="1" xr:uid="{00000000-0005-0000-0000-0000E7030000}"/>
    <cellStyle name="Followed Hyperlink 27" xfId="1754" hidden="1" xr:uid="{00000000-0005-0000-0000-0000E8030000}"/>
    <cellStyle name="Followed Hyperlink 27" xfId="1910" hidden="1" xr:uid="{00000000-0005-0000-0000-0000E9030000}"/>
    <cellStyle name="Followed Hyperlink 27" xfId="1940" hidden="1" xr:uid="{00000000-0005-0000-0000-0000EA030000}"/>
    <cellStyle name="Followed Hyperlink 27" xfId="1951" hidden="1" xr:uid="{00000000-0005-0000-0000-0000EB030000}"/>
    <cellStyle name="Followed Hyperlink 27" xfId="1965" hidden="1" xr:uid="{00000000-0005-0000-0000-0000EC030000}"/>
    <cellStyle name="Followed Hyperlink 27" xfId="2116" hidden="1" xr:uid="{00000000-0005-0000-0000-0000ED030000}"/>
    <cellStyle name="Followed Hyperlink 27" xfId="2146" hidden="1" xr:uid="{00000000-0005-0000-0000-0000EE030000}"/>
    <cellStyle name="Followed Hyperlink 27" xfId="1080" hidden="1" xr:uid="{00000000-0005-0000-0000-0000DA030000}"/>
    <cellStyle name="Followed Hyperlink 27" xfId="1108" hidden="1" xr:uid="{00000000-0005-0000-0000-0000DC030000}"/>
    <cellStyle name="Followed Hyperlink 27" xfId="1301" hidden="1" xr:uid="{00000000-0005-0000-0000-0000DE030000}"/>
    <cellStyle name="Followed Hyperlink 27" xfId="1312" hidden="1" xr:uid="{00000000-0005-0000-0000-0000DF030000}"/>
    <cellStyle name="Followed Hyperlink 27" xfId="1327" hidden="1" xr:uid="{00000000-0005-0000-0000-0000E0030000}"/>
    <cellStyle name="Followed Hyperlink 27" xfId="778" hidden="1" xr:uid="{00000000-0005-0000-0000-0000D7030000}"/>
    <cellStyle name="Followed Hyperlink 27" xfId="881" hidden="1" xr:uid="{00000000-0005-0000-0000-0000D8030000}"/>
    <cellStyle name="Followed Hyperlink 27" xfId="1050" hidden="1" xr:uid="{00000000-0005-0000-0000-0000D9030000}"/>
    <cellStyle name="Followed Hyperlink 27" xfId="737" hidden="1" xr:uid="{00000000-0005-0000-0000-0000D5030000}"/>
    <cellStyle name="Followed Hyperlink 27" xfId="767" hidden="1" xr:uid="{00000000-0005-0000-0000-0000D6030000}"/>
    <cellStyle name="Followed Hyperlink 27" xfId="569" hidden="1" xr:uid="{00000000-0005-0000-0000-0000D4030000}"/>
    <cellStyle name="Followed Hyperlink 27" xfId="1091" hidden="1" xr:uid="{00000000-0005-0000-0000-0000DB030000}"/>
    <cellStyle name="Followed Hyperlink 27" xfId="3602" hidden="1" xr:uid="{00000000-0005-0000-0000-0000DE030000}"/>
    <cellStyle name="Followed Hyperlink 27" xfId="6768" hidden="1" xr:uid="{00000000-0005-0000-0000-0000DC030000}"/>
    <cellStyle name="Followed Hyperlink 27" xfId="4758" hidden="1" xr:uid="{00000000-0005-0000-0000-0000D7030000}"/>
    <cellStyle name="Followed Hyperlink 27" xfId="13134" hidden="1" xr:uid="{00000000-0005-0000-0000-0000D6030000}"/>
    <cellStyle name="Followed Hyperlink 27" xfId="11164" hidden="1" xr:uid="{00000000-0005-0000-0000-0000EE030000}"/>
    <cellStyle name="Followed Hyperlink 27" xfId="9280" hidden="1" xr:uid="{00000000-0005-0000-0000-0000EA030000}"/>
    <cellStyle name="Followed Hyperlink 27" xfId="28919" hidden="1" xr:uid="{00000000-0005-0000-0000-0000D8030000}"/>
    <cellStyle name="Followed Hyperlink 27" xfId="43243" hidden="1" xr:uid="{00000000-0005-0000-0000-0000E9030000}"/>
    <cellStyle name="Followed Hyperlink 27" xfId="43273" hidden="1" xr:uid="{00000000-0005-0000-0000-0000EA030000}"/>
    <cellStyle name="Followed Hyperlink 27" xfId="43298" hidden="1" xr:uid="{00000000-0005-0000-0000-0000EC030000}"/>
    <cellStyle name="Followed Hyperlink 27" xfId="43449" hidden="1" xr:uid="{00000000-0005-0000-0000-0000ED030000}"/>
    <cellStyle name="Followed Hyperlink 27" xfId="43479" hidden="1" xr:uid="{00000000-0005-0000-0000-0000EE030000}"/>
    <cellStyle name="Followed Hyperlink 27" xfId="43490" hidden="1" xr:uid="{00000000-0005-0000-0000-0000EF030000}"/>
    <cellStyle name="Followed Hyperlink 27" xfId="43849" hidden="1" xr:uid="{00000000-0005-0000-0000-0000D4030000}"/>
    <cellStyle name="Followed Hyperlink 27" xfId="44017" hidden="1" xr:uid="{00000000-0005-0000-0000-0000D5030000}"/>
    <cellStyle name="Followed Hyperlink 27" xfId="44047" hidden="1" xr:uid="{00000000-0005-0000-0000-0000D6030000}"/>
    <cellStyle name="Followed Hyperlink 27" xfId="44058" hidden="1" xr:uid="{00000000-0005-0000-0000-0000D7030000}"/>
    <cellStyle name="Followed Hyperlink 27" xfId="44161" hidden="1" xr:uid="{00000000-0005-0000-0000-0000D8030000}"/>
    <cellStyle name="Followed Hyperlink 27" xfId="44330" hidden="1" xr:uid="{00000000-0005-0000-0000-0000D9030000}"/>
    <cellStyle name="Followed Hyperlink 27" xfId="44360" hidden="1" xr:uid="{00000000-0005-0000-0000-0000DA030000}"/>
    <cellStyle name="Followed Hyperlink 27" xfId="44371" hidden="1" xr:uid="{00000000-0005-0000-0000-0000DB030000}"/>
    <cellStyle name="Followed Hyperlink 27" xfId="44388" hidden="1" xr:uid="{00000000-0005-0000-0000-0000DC030000}"/>
    <cellStyle name="Followed Hyperlink 27" xfId="44551" hidden="1" xr:uid="{00000000-0005-0000-0000-0000DD030000}"/>
    <cellStyle name="Followed Hyperlink 27" xfId="44581" hidden="1" xr:uid="{00000000-0005-0000-0000-0000DE030000}"/>
    <cellStyle name="Followed Hyperlink 27" xfId="44592" hidden="1" xr:uid="{00000000-0005-0000-0000-0000DF030000}"/>
    <cellStyle name="Followed Hyperlink 27" xfId="44607" hidden="1" xr:uid="{00000000-0005-0000-0000-0000E0030000}"/>
    <cellStyle name="Followed Hyperlink 27" xfId="44767" hidden="1" xr:uid="{00000000-0005-0000-0000-0000E1030000}"/>
    <cellStyle name="Followed Hyperlink 27" xfId="44808" hidden="1" xr:uid="{00000000-0005-0000-0000-0000E3030000}"/>
    <cellStyle name="Followed Hyperlink 27" xfId="44979" hidden="1" xr:uid="{00000000-0005-0000-0000-0000E5030000}"/>
    <cellStyle name="Followed Hyperlink 27" xfId="45009" hidden="1" xr:uid="{00000000-0005-0000-0000-0000E6030000}"/>
    <cellStyle name="Followed Hyperlink 27" xfId="45020" hidden="1" xr:uid="{00000000-0005-0000-0000-0000E7030000}"/>
    <cellStyle name="Followed Hyperlink 27" xfId="4211" hidden="1" xr:uid="{00000000-0005-0000-0000-0000E9030000}"/>
    <cellStyle name="Followed Hyperlink 27" xfId="27962" hidden="1" xr:uid="{00000000-0005-0000-0000-0000EE030000}"/>
    <cellStyle name="Followed Hyperlink 27" xfId="14638" hidden="1" xr:uid="{00000000-0005-0000-0000-0000D5030000}"/>
    <cellStyle name="Followed Hyperlink 27" xfId="10958" hidden="1" xr:uid="{00000000-0005-0000-0000-0000EA030000}"/>
    <cellStyle name="Followed Hyperlink 27" xfId="10969" hidden="1" xr:uid="{00000000-0005-0000-0000-0000EB030000}"/>
    <cellStyle name="Followed Hyperlink 27" xfId="11134" hidden="1" xr:uid="{00000000-0005-0000-0000-0000ED030000}"/>
    <cellStyle name="Followed Hyperlink 27" xfId="11175" hidden="1" xr:uid="{00000000-0005-0000-0000-0000EF030000}"/>
    <cellStyle name="Followed Hyperlink 27" xfId="11262" hidden="1" xr:uid="{00000000-0005-0000-0000-0000D4030000}"/>
    <cellStyle name="Followed Hyperlink 27" xfId="9613" hidden="1" xr:uid="{00000000-0005-0000-0000-0000D5030000}"/>
    <cellStyle name="Followed Hyperlink 27" xfId="11460" hidden="1" xr:uid="{00000000-0005-0000-0000-0000D6030000}"/>
    <cellStyle name="Followed Hyperlink 27" xfId="11471" hidden="1" xr:uid="{00000000-0005-0000-0000-0000D7030000}"/>
    <cellStyle name="Followed Hyperlink 27" xfId="11574" hidden="1" xr:uid="{00000000-0005-0000-0000-0000D8030000}"/>
    <cellStyle name="Followed Hyperlink 27" xfId="11743" hidden="1" xr:uid="{00000000-0005-0000-0000-0000D9030000}"/>
    <cellStyle name="Followed Hyperlink 27" xfId="11773" hidden="1" xr:uid="{00000000-0005-0000-0000-0000DA030000}"/>
    <cellStyle name="Followed Hyperlink 27" xfId="11784" hidden="1" xr:uid="{00000000-0005-0000-0000-0000DB030000}"/>
    <cellStyle name="Followed Hyperlink 27" xfId="11801" hidden="1" xr:uid="{00000000-0005-0000-0000-0000DC030000}"/>
    <cellStyle name="Followed Hyperlink 27" xfId="11994" hidden="1" xr:uid="{00000000-0005-0000-0000-0000DE030000}"/>
    <cellStyle name="Followed Hyperlink 27" xfId="12005" hidden="1" xr:uid="{00000000-0005-0000-0000-0000DF030000}"/>
    <cellStyle name="Followed Hyperlink 27" xfId="12020" hidden="1" xr:uid="{00000000-0005-0000-0000-0000E0030000}"/>
    <cellStyle name="Followed Hyperlink 27" xfId="12180" hidden="1" xr:uid="{00000000-0005-0000-0000-0000E1030000}"/>
    <cellStyle name="Followed Hyperlink 27" xfId="12210" hidden="1" xr:uid="{00000000-0005-0000-0000-0000E2030000}"/>
    <cellStyle name="Followed Hyperlink 27" xfId="12221" hidden="1" xr:uid="{00000000-0005-0000-0000-0000E3030000}"/>
    <cellStyle name="Followed Hyperlink 27" xfId="12235" hidden="1" xr:uid="{00000000-0005-0000-0000-0000E4030000}"/>
    <cellStyle name="Followed Hyperlink 27" xfId="10126" hidden="1" xr:uid="{00000000-0005-0000-0000-0000DC030000}"/>
    <cellStyle name="Followed Hyperlink 27" xfId="28607" hidden="1" xr:uid="{00000000-0005-0000-0000-0000D4030000}"/>
    <cellStyle name="Followed Hyperlink 27" xfId="28775" hidden="1" xr:uid="{00000000-0005-0000-0000-0000D5030000}"/>
    <cellStyle name="Followed Hyperlink 27" xfId="28805" hidden="1" xr:uid="{00000000-0005-0000-0000-0000D6030000}"/>
    <cellStyle name="Followed Hyperlink 27" xfId="28816" hidden="1" xr:uid="{00000000-0005-0000-0000-0000D7030000}"/>
    <cellStyle name="Followed Hyperlink 27" xfId="29088" hidden="1" xr:uid="{00000000-0005-0000-0000-0000D9030000}"/>
    <cellStyle name="Followed Hyperlink 27" xfId="29118" hidden="1" xr:uid="{00000000-0005-0000-0000-0000DA030000}"/>
    <cellStyle name="Followed Hyperlink 27" xfId="29129" hidden="1" xr:uid="{00000000-0005-0000-0000-0000DB030000}"/>
    <cellStyle name="Followed Hyperlink 27" xfId="29146" hidden="1" xr:uid="{00000000-0005-0000-0000-0000DC030000}"/>
    <cellStyle name="Followed Hyperlink 27" xfId="29309" hidden="1" xr:uid="{00000000-0005-0000-0000-0000DD030000}"/>
    <cellStyle name="Followed Hyperlink 27" xfId="29339" hidden="1" xr:uid="{00000000-0005-0000-0000-0000DE030000}"/>
    <cellStyle name="Followed Hyperlink 27" xfId="20966" hidden="1" xr:uid="{00000000-0005-0000-0000-0000EC030000}"/>
    <cellStyle name="Followed Hyperlink 27" xfId="17236" hidden="1" xr:uid="{00000000-0005-0000-0000-0000E4030000}"/>
    <cellStyle name="Followed Hyperlink 27" xfId="7904" hidden="1" xr:uid="{00000000-0005-0000-0000-0000D4030000}"/>
    <cellStyle name="Followed Hyperlink 27" xfId="6253" hidden="1" xr:uid="{00000000-0005-0000-0000-0000D5030000}"/>
    <cellStyle name="Followed Hyperlink 27" xfId="8107" hidden="1" xr:uid="{00000000-0005-0000-0000-0000D6030000}"/>
    <cellStyle name="Followed Hyperlink 27" xfId="8118" hidden="1" xr:uid="{00000000-0005-0000-0000-0000D7030000}"/>
    <cellStyle name="Followed Hyperlink 27" xfId="8221" hidden="1" xr:uid="{00000000-0005-0000-0000-0000D8030000}"/>
    <cellStyle name="Followed Hyperlink 27" xfId="8390" hidden="1" xr:uid="{00000000-0005-0000-0000-0000D9030000}"/>
    <cellStyle name="Followed Hyperlink 27" xfId="27973" hidden="1" xr:uid="{00000000-0005-0000-0000-0000EF030000}"/>
    <cellStyle name="Followed Hyperlink 27" xfId="13248" hidden="1" xr:uid="{00000000-0005-0000-0000-0000D8030000}"/>
    <cellStyle name="Followed Hyperlink 27" xfId="13417" hidden="1" xr:uid="{00000000-0005-0000-0000-0000D9030000}"/>
    <cellStyle name="Followed Hyperlink 27" xfId="13447" hidden="1" xr:uid="{00000000-0005-0000-0000-0000DA030000}"/>
    <cellStyle name="Followed Hyperlink 27" xfId="13458" hidden="1" xr:uid="{00000000-0005-0000-0000-0000DB030000}"/>
    <cellStyle name="Followed Hyperlink 27" xfId="13668" hidden="1" xr:uid="{00000000-0005-0000-0000-0000DE030000}"/>
    <cellStyle name="Followed Hyperlink 27" xfId="13679" hidden="1" xr:uid="{00000000-0005-0000-0000-0000DF030000}"/>
    <cellStyle name="Followed Hyperlink 27" xfId="13694" hidden="1" xr:uid="{00000000-0005-0000-0000-0000E0030000}"/>
    <cellStyle name="Followed Hyperlink 27" xfId="13884" hidden="1" xr:uid="{00000000-0005-0000-0000-0000E2030000}"/>
    <cellStyle name="Followed Hyperlink 27" xfId="13895" hidden="1" xr:uid="{00000000-0005-0000-0000-0000E3030000}"/>
    <cellStyle name="Followed Hyperlink 27" xfId="13909" hidden="1" xr:uid="{00000000-0005-0000-0000-0000E4030000}"/>
    <cellStyle name="Followed Hyperlink 27" xfId="14066" hidden="1" xr:uid="{00000000-0005-0000-0000-0000E5030000}"/>
    <cellStyle name="Followed Hyperlink 27" xfId="14096" hidden="1" xr:uid="{00000000-0005-0000-0000-0000E6030000}"/>
    <cellStyle name="Followed Hyperlink 27" xfId="14107" hidden="1" xr:uid="{00000000-0005-0000-0000-0000E7030000}"/>
    <cellStyle name="Followed Hyperlink 27" xfId="14121" hidden="1" xr:uid="{00000000-0005-0000-0000-0000E8030000}"/>
    <cellStyle name="Followed Hyperlink 27" xfId="14277" hidden="1" xr:uid="{00000000-0005-0000-0000-0000E9030000}"/>
    <cellStyle name="Followed Hyperlink 27" xfId="14307" hidden="1" xr:uid="{00000000-0005-0000-0000-0000EA030000}"/>
    <cellStyle name="Followed Hyperlink 27" xfId="14318" hidden="1" xr:uid="{00000000-0005-0000-0000-0000EB030000}"/>
    <cellStyle name="Followed Hyperlink 27" xfId="14332" hidden="1" xr:uid="{00000000-0005-0000-0000-0000EC030000}"/>
    <cellStyle name="Followed Hyperlink 27" xfId="14483" hidden="1" xr:uid="{00000000-0005-0000-0000-0000ED030000}"/>
    <cellStyle name="Followed Hyperlink 27" xfId="14513" hidden="1" xr:uid="{00000000-0005-0000-0000-0000EE030000}"/>
    <cellStyle name="Followed Hyperlink 27" xfId="14524" hidden="1" xr:uid="{00000000-0005-0000-0000-0000EF030000}"/>
    <cellStyle name="Followed Hyperlink 27" xfId="14611" hidden="1" xr:uid="{00000000-0005-0000-0000-0000D4030000}"/>
    <cellStyle name="Followed Hyperlink 27" xfId="12965" hidden="1" xr:uid="{00000000-0005-0000-0000-0000D5030000}"/>
    <cellStyle name="Followed Hyperlink 27" xfId="4458" hidden="1" xr:uid="{00000000-0005-0000-0000-0000EF030000}"/>
    <cellStyle name="Followed Hyperlink 27" xfId="4545" hidden="1" xr:uid="{00000000-0005-0000-0000-0000D4030000}"/>
    <cellStyle name="Followed Hyperlink 27" xfId="2813" hidden="1" xr:uid="{00000000-0005-0000-0000-0000D5030000}"/>
    <cellStyle name="Followed Hyperlink 27" xfId="4747" hidden="1" xr:uid="{00000000-0005-0000-0000-0000D6030000}"/>
    <cellStyle name="Followed Hyperlink 27" xfId="4861" hidden="1" xr:uid="{00000000-0005-0000-0000-0000D8030000}"/>
    <cellStyle name="Followed Hyperlink 27" xfId="5030" hidden="1" xr:uid="{00000000-0005-0000-0000-0000D9030000}"/>
    <cellStyle name="Followed Hyperlink 27" xfId="5060" hidden="1" xr:uid="{00000000-0005-0000-0000-0000DA030000}"/>
    <cellStyle name="Followed Hyperlink 27" xfId="5071" hidden="1" xr:uid="{00000000-0005-0000-0000-0000DB030000}"/>
    <cellStyle name="Followed Hyperlink 27" xfId="5088" hidden="1" xr:uid="{00000000-0005-0000-0000-0000DC030000}"/>
    <cellStyle name="Followed Hyperlink 27" xfId="5251" hidden="1" xr:uid="{00000000-0005-0000-0000-0000DD030000}"/>
    <cellStyle name="Followed Hyperlink 27" xfId="5281" hidden="1" xr:uid="{00000000-0005-0000-0000-0000DE030000}"/>
    <cellStyle name="Followed Hyperlink 27" xfId="5292" hidden="1" xr:uid="{00000000-0005-0000-0000-0000DF030000}"/>
    <cellStyle name="Followed Hyperlink 27" xfId="5467" hidden="1" xr:uid="{00000000-0005-0000-0000-0000E1030000}"/>
    <cellStyle name="Followed Hyperlink 27" xfId="5508" hidden="1" xr:uid="{00000000-0005-0000-0000-0000E3030000}"/>
    <cellStyle name="Followed Hyperlink 27" xfId="5522" hidden="1" xr:uid="{00000000-0005-0000-0000-0000E4030000}"/>
    <cellStyle name="Followed Hyperlink 27" xfId="5679" hidden="1" xr:uid="{00000000-0005-0000-0000-0000E5030000}"/>
    <cellStyle name="Followed Hyperlink 27" xfId="5709" hidden="1" xr:uid="{00000000-0005-0000-0000-0000E6030000}"/>
    <cellStyle name="Followed Hyperlink 27" xfId="5720" hidden="1" xr:uid="{00000000-0005-0000-0000-0000E7030000}"/>
    <cellStyle name="Followed Hyperlink 27" xfId="5890" hidden="1" xr:uid="{00000000-0005-0000-0000-0000E9030000}"/>
    <cellStyle name="Followed Hyperlink 27" xfId="5920" hidden="1" xr:uid="{00000000-0005-0000-0000-0000EA030000}"/>
    <cellStyle name="Followed Hyperlink 27" xfId="5931" hidden="1" xr:uid="{00000000-0005-0000-0000-0000EB030000}"/>
    <cellStyle name="Followed Hyperlink 27" xfId="5945" hidden="1" xr:uid="{00000000-0005-0000-0000-0000EC030000}"/>
    <cellStyle name="Followed Hyperlink 27" xfId="6096" hidden="1" xr:uid="{00000000-0005-0000-0000-0000ED030000}"/>
    <cellStyle name="Followed Hyperlink 27" xfId="6126" hidden="1" xr:uid="{00000000-0005-0000-0000-0000EE030000}"/>
    <cellStyle name="Followed Hyperlink 27" xfId="6137" hidden="1" xr:uid="{00000000-0005-0000-0000-0000EF030000}"/>
    <cellStyle name="Followed Hyperlink 27" xfId="6224" hidden="1" xr:uid="{00000000-0005-0000-0000-0000D4030000}"/>
    <cellStyle name="Followed Hyperlink 27" xfId="4574" hidden="1" xr:uid="{00000000-0005-0000-0000-0000D5030000}"/>
    <cellStyle name="Followed Hyperlink 27" xfId="6427" hidden="1" xr:uid="{00000000-0005-0000-0000-0000D6030000}"/>
    <cellStyle name="Followed Hyperlink 27" xfId="6438" hidden="1" xr:uid="{00000000-0005-0000-0000-0000D7030000}"/>
    <cellStyle name="Followed Hyperlink 27" xfId="6710" hidden="1" xr:uid="{00000000-0005-0000-0000-0000D9030000}"/>
    <cellStyle name="Followed Hyperlink 27" xfId="13475" hidden="1" xr:uid="{00000000-0005-0000-0000-0000DC030000}"/>
    <cellStyle name="Followed Hyperlink 27" xfId="22944" hidden="1" xr:uid="{00000000-0005-0000-0000-0000D6030000}"/>
    <cellStyle name="Followed Hyperlink 27" xfId="22955" hidden="1" xr:uid="{00000000-0005-0000-0000-0000D7030000}"/>
    <cellStyle name="Followed Hyperlink 27" xfId="23058" hidden="1" xr:uid="{00000000-0005-0000-0000-0000D8030000}"/>
    <cellStyle name="Followed Hyperlink 27" xfId="23227" hidden="1" xr:uid="{00000000-0005-0000-0000-0000D9030000}"/>
    <cellStyle name="Followed Hyperlink 27" xfId="23257" hidden="1" xr:uid="{00000000-0005-0000-0000-0000DA030000}"/>
    <cellStyle name="Followed Hyperlink 27" xfId="23285" hidden="1" xr:uid="{00000000-0005-0000-0000-0000DC030000}"/>
    <cellStyle name="Followed Hyperlink 27" xfId="23448" hidden="1" xr:uid="{00000000-0005-0000-0000-0000DD030000}"/>
    <cellStyle name="Followed Hyperlink 27" xfId="23478" hidden="1" xr:uid="{00000000-0005-0000-0000-0000DE030000}"/>
    <cellStyle name="Followed Hyperlink 27" xfId="23489" hidden="1" xr:uid="{00000000-0005-0000-0000-0000DF030000}"/>
    <cellStyle name="Followed Hyperlink 27" xfId="23504" hidden="1" xr:uid="{00000000-0005-0000-0000-0000E0030000}"/>
    <cellStyle name="Followed Hyperlink 27" xfId="23664" hidden="1" xr:uid="{00000000-0005-0000-0000-0000E1030000}"/>
    <cellStyle name="Followed Hyperlink 27" xfId="15986" hidden="1" xr:uid="{00000000-0005-0000-0000-0000EB030000}"/>
    <cellStyle name="Followed Hyperlink 27" xfId="26385" hidden="1" xr:uid="{00000000-0005-0000-0000-0000D4030000}"/>
    <cellStyle name="Followed Hyperlink 27" xfId="12392" hidden="1" xr:uid="{00000000-0005-0000-0000-0000E5030000}"/>
    <cellStyle name="Followed Hyperlink 27" xfId="12422" hidden="1" xr:uid="{00000000-0005-0000-0000-0000E6030000}"/>
    <cellStyle name="Followed Hyperlink 27" xfId="12433" hidden="1" xr:uid="{00000000-0005-0000-0000-0000E7030000}"/>
    <cellStyle name="Followed Hyperlink 27" xfId="12447" hidden="1" xr:uid="{00000000-0005-0000-0000-0000E8030000}"/>
    <cellStyle name="Followed Hyperlink 27" xfId="12603" hidden="1" xr:uid="{00000000-0005-0000-0000-0000E9030000}"/>
    <cellStyle name="Followed Hyperlink 27" xfId="12633" hidden="1" xr:uid="{00000000-0005-0000-0000-0000EA030000}"/>
    <cellStyle name="Followed Hyperlink 27" xfId="6541" hidden="1" xr:uid="{00000000-0005-0000-0000-0000D8030000}"/>
    <cellStyle name="Followed Hyperlink 27" xfId="7600" hidden="1" xr:uid="{00000000-0005-0000-0000-0000EA030000}"/>
    <cellStyle name="Followed Hyperlink 27" xfId="7611" hidden="1" xr:uid="{00000000-0005-0000-0000-0000EB030000}"/>
    <cellStyle name="Followed Hyperlink 27" xfId="7625" hidden="1" xr:uid="{00000000-0005-0000-0000-0000EC030000}"/>
    <cellStyle name="Followed Hyperlink 27" xfId="7776" hidden="1" xr:uid="{00000000-0005-0000-0000-0000ED030000}"/>
    <cellStyle name="Followed Hyperlink 27" xfId="7817" hidden="1" xr:uid="{00000000-0005-0000-0000-0000EF030000}"/>
    <cellStyle name="Followed Hyperlink 27" xfId="5734" hidden="1" xr:uid="{00000000-0005-0000-0000-0000E8030000}"/>
    <cellStyle name="Followed Hyperlink 27" xfId="2157" hidden="1" xr:uid="{00000000-0005-0000-0000-0000EF030000}"/>
    <cellStyle name="Followed Hyperlink 27" xfId="2870" hidden="1" xr:uid="{00000000-0005-0000-0000-0000D4030000}"/>
    <cellStyle name="Followed Hyperlink 27" xfId="3068" hidden="1" xr:uid="{00000000-0005-0000-0000-0000D6030000}"/>
    <cellStyle name="Followed Hyperlink 27" xfId="3079" hidden="1" xr:uid="{00000000-0005-0000-0000-0000D7030000}"/>
    <cellStyle name="Followed Hyperlink 27" xfId="3182" hidden="1" xr:uid="{00000000-0005-0000-0000-0000D8030000}"/>
    <cellStyle name="Followed Hyperlink 27" xfId="3351" hidden="1" xr:uid="{00000000-0005-0000-0000-0000D9030000}"/>
    <cellStyle name="Followed Hyperlink 27" xfId="3381" hidden="1" xr:uid="{00000000-0005-0000-0000-0000DA030000}"/>
    <cellStyle name="Followed Hyperlink 27" xfId="3392" hidden="1" xr:uid="{00000000-0005-0000-0000-0000DB030000}"/>
    <cellStyle name="Followed Hyperlink 27" xfId="3409" hidden="1" xr:uid="{00000000-0005-0000-0000-0000DC030000}"/>
    <cellStyle name="Followed Hyperlink 27" xfId="3572" hidden="1" xr:uid="{00000000-0005-0000-0000-0000DD030000}"/>
    <cellStyle name="Followed Hyperlink 27" xfId="3613" hidden="1" xr:uid="{00000000-0005-0000-0000-0000DF030000}"/>
    <cellStyle name="Followed Hyperlink 27" xfId="3628" hidden="1" xr:uid="{00000000-0005-0000-0000-0000E0030000}"/>
    <cellStyle name="Followed Hyperlink 27" xfId="3788" hidden="1" xr:uid="{00000000-0005-0000-0000-0000E1030000}"/>
    <cellStyle name="Followed Hyperlink 27" xfId="3818" hidden="1" xr:uid="{00000000-0005-0000-0000-0000E2030000}"/>
    <cellStyle name="Followed Hyperlink 27" xfId="3829" hidden="1" xr:uid="{00000000-0005-0000-0000-0000E3030000}"/>
    <cellStyle name="Followed Hyperlink 27" xfId="4000" hidden="1" xr:uid="{00000000-0005-0000-0000-0000E5030000}"/>
    <cellStyle name="Followed Hyperlink 27" xfId="4030" hidden="1" xr:uid="{00000000-0005-0000-0000-0000E6030000}"/>
    <cellStyle name="Followed Hyperlink 27" xfId="7806" hidden="1" xr:uid="{00000000-0005-0000-0000-0000EE030000}"/>
    <cellStyle name="Followed Hyperlink 27" xfId="8857" hidden="1" xr:uid="{00000000-0005-0000-0000-0000E2030000}"/>
    <cellStyle name="Followed Hyperlink 27" xfId="8868" hidden="1" xr:uid="{00000000-0005-0000-0000-0000E3030000}"/>
    <cellStyle name="Followed Hyperlink 27" xfId="8882" hidden="1" xr:uid="{00000000-0005-0000-0000-0000E4030000}"/>
    <cellStyle name="Followed Hyperlink 27" xfId="9039" hidden="1" xr:uid="{00000000-0005-0000-0000-0000E5030000}"/>
    <cellStyle name="Followed Hyperlink 27" xfId="9080" hidden="1" xr:uid="{00000000-0005-0000-0000-0000E7030000}"/>
    <cellStyle name="Followed Hyperlink 27" xfId="9094" hidden="1" xr:uid="{00000000-0005-0000-0000-0000E8030000}"/>
    <cellStyle name="Followed Hyperlink 27" xfId="9250" hidden="1" xr:uid="{00000000-0005-0000-0000-0000E9030000}"/>
    <cellStyle name="Followed Hyperlink 27" xfId="9291" hidden="1" xr:uid="{00000000-0005-0000-0000-0000EB030000}"/>
    <cellStyle name="Followed Hyperlink 27" xfId="9305" hidden="1" xr:uid="{00000000-0005-0000-0000-0000EC030000}"/>
    <cellStyle name="Followed Hyperlink 27" xfId="9456" hidden="1" xr:uid="{00000000-0005-0000-0000-0000ED030000}"/>
    <cellStyle name="Followed Hyperlink 27" xfId="9486" hidden="1" xr:uid="{00000000-0005-0000-0000-0000EE030000}"/>
    <cellStyle name="Followed Hyperlink 27" xfId="9497" hidden="1" xr:uid="{00000000-0005-0000-0000-0000EF030000}"/>
    <cellStyle name="Followed Hyperlink 27" xfId="9584" hidden="1" xr:uid="{00000000-0005-0000-0000-0000D4030000}"/>
    <cellStyle name="Followed Hyperlink 27" xfId="7933" hidden="1" xr:uid="{00000000-0005-0000-0000-0000D5030000}"/>
    <cellStyle name="Followed Hyperlink 27" xfId="9796" hidden="1" xr:uid="{00000000-0005-0000-0000-0000D7030000}"/>
    <cellStyle name="Followed Hyperlink 27" xfId="9899" hidden="1" xr:uid="{00000000-0005-0000-0000-0000D8030000}"/>
    <cellStyle name="Followed Hyperlink 27" xfId="10068" hidden="1" xr:uid="{00000000-0005-0000-0000-0000D9030000}"/>
    <cellStyle name="Followed Hyperlink 27" xfId="10098" hidden="1" xr:uid="{00000000-0005-0000-0000-0000DA030000}"/>
    <cellStyle name="Followed Hyperlink 27" xfId="10109" hidden="1" xr:uid="{00000000-0005-0000-0000-0000DB030000}"/>
    <cellStyle name="Followed Hyperlink 27" xfId="10289" hidden="1" xr:uid="{00000000-0005-0000-0000-0000DD030000}"/>
    <cellStyle name="Followed Hyperlink 27" xfId="10319" hidden="1" xr:uid="{00000000-0005-0000-0000-0000DE030000}"/>
    <cellStyle name="Followed Hyperlink 27" xfId="10330" hidden="1" xr:uid="{00000000-0005-0000-0000-0000DF030000}"/>
    <cellStyle name="Followed Hyperlink 27" xfId="10345" hidden="1" xr:uid="{00000000-0005-0000-0000-0000E0030000}"/>
    <cellStyle name="Followed Hyperlink 27" xfId="10505" hidden="1" xr:uid="{00000000-0005-0000-0000-0000E1030000}"/>
    <cellStyle name="Followed Hyperlink 27" xfId="10535" hidden="1" xr:uid="{00000000-0005-0000-0000-0000E2030000}"/>
    <cellStyle name="Followed Hyperlink 27" xfId="10546" hidden="1" xr:uid="{00000000-0005-0000-0000-0000E3030000}"/>
    <cellStyle name="Followed Hyperlink 27" xfId="10560" hidden="1" xr:uid="{00000000-0005-0000-0000-0000E4030000}"/>
    <cellStyle name="Followed Hyperlink 27" xfId="10717" hidden="1" xr:uid="{00000000-0005-0000-0000-0000E5030000}"/>
    <cellStyle name="Followed Hyperlink 27" xfId="10747" hidden="1" xr:uid="{00000000-0005-0000-0000-0000E6030000}"/>
    <cellStyle name="Followed Hyperlink 27" xfId="10758" hidden="1" xr:uid="{00000000-0005-0000-0000-0000E7030000}"/>
    <cellStyle name="Followed Hyperlink 27" xfId="10772" hidden="1" xr:uid="{00000000-0005-0000-0000-0000E8030000}"/>
    <cellStyle name="Followed Hyperlink 27" xfId="10928" hidden="1" xr:uid="{00000000-0005-0000-0000-0000E9030000}"/>
    <cellStyle name="Followed Hyperlink 27" xfId="3843" hidden="1" xr:uid="{00000000-0005-0000-0000-0000E4030000}"/>
    <cellStyle name="Followed Hyperlink 27" xfId="18127" hidden="1" xr:uid="{00000000-0005-0000-0000-0000D6030000}"/>
    <cellStyle name="Followed Hyperlink 27" xfId="18138" hidden="1" xr:uid="{00000000-0005-0000-0000-0000D7030000}"/>
    <cellStyle name="Followed Hyperlink 27" xfId="18241" hidden="1" xr:uid="{00000000-0005-0000-0000-0000D8030000}"/>
    <cellStyle name="Followed Hyperlink 27" xfId="18410" hidden="1" xr:uid="{00000000-0005-0000-0000-0000D9030000}"/>
    <cellStyle name="Followed Hyperlink 27" xfId="18440" hidden="1" xr:uid="{00000000-0005-0000-0000-0000DA030000}"/>
    <cellStyle name="Followed Hyperlink 27" xfId="18468" hidden="1" xr:uid="{00000000-0005-0000-0000-0000DC030000}"/>
    <cellStyle name="Followed Hyperlink 27" xfId="18631" hidden="1" xr:uid="{00000000-0005-0000-0000-0000DD030000}"/>
    <cellStyle name="Followed Hyperlink 27" xfId="18672" hidden="1" xr:uid="{00000000-0005-0000-0000-0000DF030000}"/>
    <cellStyle name="Followed Hyperlink 27" xfId="18687" hidden="1" xr:uid="{00000000-0005-0000-0000-0000E0030000}"/>
    <cellStyle name="Followed Hyperlink 27" xfId="18847" hidden="1" xr:uid="{00000000-0005-0000-0000-0000E1030000}"/>
    <cellStyle name="Followed Hyperlink 27" xfId="18877" hidden="1" xr:uid="{00000000-0005-0000-0000-0000E2030000}"/>
    <cellStyle name="Followed Hyperlink 27" xfId="15126" hidden="1" xr:uid="{00000000-0005-0000-0000-0000DB030000}"/>
    <cellStyle name="Followed Hyperlink 27" xfId="1271" hidden="1" xr:uid="{00000000-0005-0000-0000-0000DD030000}"/>
    <cellStyle name="Followed Hyperlink 27" xfId="32457" hidden="1" xr:uid="{00000000-0005-0000-0000-0000DA030000}"/>
    <cellStyle name="Followed Hyperlink 27" xfId="6740" hidden="1" xr:uid="{00000000-0005-0000-0000-0000DA030000}"/>
    <cellStyle name="Followed Hyperlink 27" xfId="6751" hidden="1" xr:uid="{00000000-0005-0000-0000-0000DB030000}"/>
    <cellStyle name="Followed Hyperlink 27" xfId="6931" hidden="1" xr:uid="{00000000-0005-0000-0000-0000DD030000}"/>
    <cellStyle name="Followed Hyperlink 27" xfId="6961" hidden="1" xr:uid="{00000000-0005-0000-0000-0000DE030000}"/>
    <cellStyle name="Followed Hyperlink 27" xfId="6972" hidden="1" xr:uid="{00000000-0005-0000-0000-0000DF030000}"/>
    <cellStyle name="Followed Hyperlink 27" xfId="6987" hidden="1" xr:uid="{00000000-0005-0000-0000-0000E0030000}"/>
    <cellStyle name="Followed Hyperlink 27" xfId="7147" hidden="1" xr:uid="{00000000-0005-0000-0000-0000E1030000}"/>
    <cellStyle name="Followed Hyperlink 27" xfId="7177" hidden="1" xr:uid="{00000000-0005-0000-0000-0000E2030000}"/>
    <cellStyle name="Followed Hyperlink 27" xfId="7188" hidden="1" xr:uid="{00000000-0005-0000-0000-0000E3030000}"/>
    <cellStyle name="Followed Hyperlink 27" xfId="7202" hidden="1" xr:uid="{00000000-0005-0000-0000-0000E4030000}"/>
    <cellStyle name="Followed Hyperlink 27" xfId="7359" hidden="1" xr:uid="{00000000-0005-0000-0000-0000E5030000}"/>
    <cellStyle name="Followed Hyperlink 27" xfId="7389" hidden="1" xr:uid="{00000000-0005-0000-0000-0000E6030000}"/>
    <cellStyle name="Followed Hyperlink 27" xfId="7400" hidden="1" xr:uid="{00000000-0005-0000-0000-0000E7030000}"/>
    <cellStyle name="Followed Hyperlink 27" xfId="7570" hidden="1" xr:uid="{00000000-0005-0000-0000-0000E9030000}"/>
    <cellStyle name="Followed Hyperlink 27" xfId="17211" hidden="1" xr:uid="{00000000-0005-0000-0000-0000E2030000}"/>
    <cellStyle name="Followed Hyperlink 27" xfId="17222" hidden="1" xr:uid="{00000000-0005-0000-0000-0000E3030000}"/>
    <cellStyle name="Followed Hyperlink 27" xfId="17393" hidden="1" xr:uid="{00000000-0005-0000-0000-0000E5030000}"/>
    <cellStyle name="Followed Hyperlink 27" xfId="17423" hidden="1" xr:uid="{00000000-0005-0000-0000-0000E6030000}"/>
    <cellStyle name="Followed Hyperlink 27" xfId="17448" hidden="1" xr:uid="{00000000-0005-0000-0000-0000E8030000}"/>
    <cellStyle name="Followed Hyperlink 27" xfId="17604" hidden="1" xr:uid="{00000000-0005-0000-0000-0000E9030000}"/>
    <cellStyle name="Followed Hyperlink 27" xfId="17634" hidden="1" xr:uid="{00000000-0005-0000-0000-0000EA030000}"/>
    <cellStyle name="Followed Hyperlink 27" xfId="17645" hidden="1" xr:uid="{00000000-0005-0000-0000-0000EB030000}"/>
    <cellStyle name="Followed Hyperlink 27" xfId="17659" hidden="1" xr:uid="{00000000-0005-0000-0000-0000EC030000}"/>
    <cellStyle name="Followed Hyperlink 27" xfId="17810" hidden="1" xr:uid="{00000000-0005-0000-0000-0000ED030000}"/>
    <cellStyle name="Followed Hyperlink 27" xfId="17840" hidden="1" xr:uid="{00000000-0005-0000-0000-0000EE030000}"/>
    <cellStyle name="Followed Hyperlink 27" xfId="17851" hidden="1" xr:uid="{00000000-0005-0000-0000-0000EF030000}"/>
    <cellStyle name="Followed Hyperlink 27" xfId="13011" hidden="1" xr:uid="{00000000-0005-0000-0000-0000D4030000}"/>
    <cellStyle name="Followed Hyperlink 27" xfId="14756" hidden="1" xr:uid="{00000000-0005-0000-0000-0000D5030000}"/>
    <cellStyle name="Followed Hyperlink 27" xfId="16785" hidden="1" xr:uid="{00000000-0005-0000-0000-0000DB030000}"/>
    <cellStyle name="Followed Hyperlink 27" xfId="16802" hidden="1" xr:uid="{00000000-0005-0000-0000-0000DC030000}"/>
    <cellStyle name="Followed Hyperlink 27" xfId="16965" hidden="1" xr:uid="{00000000-0005-0000-0000-0000DD030000}"/>
    <cellStyle name="Followed Hyperlink 27" xfId="16995" hidden="1" xr:uid="{00000000-0005-0000-0000-0000DE030000}"/>
    <cellStyle name="Followed Hyperlink 27" xfId="17006" hidden="1" xr:uid="{00000000-0005-0000-0000-0000DF030000}"/>
    <cellStyle name="Followed Hyperlink 27" xfId="17021" hidden="1" xr:uid="{00000000-0005-0000-0000-0000E0030000}"/>
    <cellStyle name="Followed Hyperlink 27" xfId="17181" hidden="1" xr:uid="{00000000-0005-0000-0000-0000E1030000}"/>
    <cellStyle name="Followed Hyperlink 27" xfId="16575" hidden="1" xr:uid="{00000000-0005-0000-0000-0000D8030000}"/>
    <cellStyle name="Followed Hyperlink 27" xfId="16744" hidden="1" xr:uid="{00000000-0005-0000-0000-0000D9030000}"/>
    <cellStyle name="Followed Hyperlink 27" xfId="16774" hidden="1" xr:uid="{00000000-0005-0000-0000-0000DA030000}"/>
    <cellStyle name="Followed Hyperlink 27" xfId="16461" hidden="1" xr:uid="{00000000-0005-0000-0000-0000D6030000}"/>
    <cellStyle name="Followed Hyperlink 27" xfId="16472" hidden="1" xr:uid="{00000000-0005-0000-0000-0000D7030000}"/>
    <cellStyle name="Followed Hyperlink 27" xfId="16279" hidden="1" xr:uid="{00000000-0005-0000-0000-0000D4030000}"/>
    <cellStyle name="Followed Hyperlink 28" xfId="29195" hidden="1" xr:uid="{00000000-0005-0000-0000-0000FB030000}"/>
    <cellStyle name="Followed Hyperlink 28" xfId="29366" hidden="1" xr:uid="{00000000-0005-0000-0000-0000FC030000}"/>
    <cellStyle name="Followed Hyperlink 28" xfId="29473" hidden="1" xr:uid="{00000000-0005-0000-0000-0000FD030000}"/>
    <cellStyle name="Followed Hyperlink 28" xfId="29436" hidden="1" xr:uid="{00000000-0005-0000-0000-0000FE030000}"/>
    <cellStyle name="Followed Hyperlink 28" xfId="25281" hidden="1" xr:uid="{00000000-0005-0000-0000-000003040000}"/>
    <cellStyle name="Followed Hyperlink 28" xfId="21569" hidden="1" xr:uid="{00000000-0005-0000-0000-0000F6030000}"/>
    <cellStyle name="Followed Hyperlink 28" xfId="17552" hidden="1" xr:uid="{00000000-0005-0000-0000-000005040000}"/>
    <cellStyle name="Followed Hyperlink 28" xfId="34642" hidden="1" xr:uid="{00000000-0005-0000-0000-000002040000}"/>
    <cellStyle name="Followed Hyperlink 28" xfId="30866" hidden="1" xr:uid="{00000000-0005-0000-0000-0000FB030000}"/>
    <cellStyle name="Followed Hyperlink 28" xfId="31037" hidden="1" xr:uid="{00000000-0005-0000-0000-0000FC030000}"/>
    <cellStyle name="Followed Hyperlink 28" xfId="30818" hidden="1" xr:uid="{00000000-0005-0000-0000-0000F8030000}"/>
    <cellStyle name="Followed Hyperlink 28" xfId="30928" hidden="1" xr:uid="{00000000-0005-0000-0000-0000F9030000}"/>
    <cellStyle name="Followed Hyperlink 28" xfId="30645" hidden="1" xr:uid="{00000000-0005-0000-0000-0000F7030000}"/>
    <cellStyle name="Followed Hyperlink 28" xfId="40766" hidden="1" xr:uid="{00000000-0005-0000-0000-0000FE030000}"/>
    <cellStyle name="Followed Hyperlink 28" xfId="40741" hidden="1" xr:uid="{00000000-0005-0000-0000-0000FF030000}"/>
    <cellStyle name="Followed Hyperlink 28" xfId="41015" hidden="1" xr:uid="{00000000-0005-0000-0000-000001040000}"/>
    <cellStyle name="Followed Hyperlink 28" xfId="40978" hidden="1" xr:uid="{00000000-0005-0000-0000-000002040000}"/>
    <cellStyle name="Followed Hyperlink 28" xfId="41123" hidden="1" xr:uid="{00000000-0005-0000-0000-000004040000}"/>
    <cellStyle name="Followed Hyperlink 28" xfId="41226" hidden="1" xr:uid="{00000000-0005-0000-0000-000005040000}"/>
    <cellStyle name="Followed Hyperlink 28" xfId="41189" hidden="1" xr:uid="{00000000-0005-0000-0000-000006040000}"/>
    <cellStyle name="Followed Hyperlink 28" xfId="41164" hidden="1" xr:uid="{00000000-0005-0000-0000-000007040000}"/>
    <cellStyle name="Followed Hyperlink 28" xfId="41334" hidden="1" xr:uid="{00000000-0005-0000-0000-000008040000}"/>
    <cellStyle name="Followed Hyperlink 28" xfId="41432" hidden="1" xr:uid="{00000000-0005-0000-0000-000009040000}"/>
    <cellStyle name="Followed Hyperlink 28" xfId="41395" hidden="1" xr:uid="{00000000-0005-0000-0000-00000A040000}"/>
    <cellStyle name="Followed Hyperlink 28" xfId="41370" hidden="1" xr:uid="{00000000-0005-0000-0000-00000B040000}"/>
    <cellStyle name="Followed Hyperlink 28" xfId="41903" hidden="1" xr:uid="{00000000-0005-0000-0000-0000F0030000}"/>
    <cellStyle name="Followed Hyperlink 28" xfId="42018" hidden="1" xr:uid="{00000000-0005-0000-0000-0000F1030000}"/>
    <cellStyle name="Followed Hyperlink 28" xfId="41981" hidden="1" xr:uid="{00000000-0005-0000-0000-0000F2030000}"/>
    <cellStyle name="Followed Hyperlink 28" xfId="41956" hidden="1" xr:uid="{00000000-0005-0000-0000-0000F3030000}"/>
    <cellStyle name="Followed Hyperlink 28" xfId="42215" hidden="1" xr:uid="{00000000-0005-0000-0000-0000F4030000}"/>
    <cellStyle name="Followed Hyperlink 28" xfId="42331" hidden="1" xr:uid="{00000000-0005-0000-0000-0000F5030000}"/>
    <cellStyle name="Followed Hyperlink 28" xfId="42294" hidden="1" xr:uid="{00000000-0005-0000-0000-0000F6030000}"/>
    <cellStyle name="Followed Hyperlink 28" xfId="42269" hidden="1" xr:uid="{00000000-0005-0000-0000-0000F7030000}"/>
    <cellStyle name="Followed Hyperlink 28" xfId="42515" hidden="1" xr:uid="{00000000-0005-0000-0000-0000FA030000}"/>
    <cellStyle name="Followed Hyperlink 28" xfId="42490" hidden="1" xr:uid="{00000000-0005-0000-0000-0000FB030000}"/>
    <cellStyle name="Followed Hyperlink 28" xfId="42661" hidden="1" xr:uid="{00000000-0005-0000-0000-0000FC030000}"/>
    <cellStyle name="Followed Hyperlink 28" xfId="42768" hidden="1" xr:uid="{00000000-0005-0000-0000-0000FD030000}"/>
    <cellStyle name="Followed Hyperlink 28" xfId="42731" hidden="1" xr:uid="{00000000-0005-0000-0000-0000FE030000}"/>
    <cellStyle name="Followed Hyperlink 28" xfId="42706" hidden="1" xr:uid="{00000000-0005-0000-0000-0000FF030000}"/>
    <cellStyle name="Followed Hyperlink 28" xfId="42876" hidden="1" xr:uid="{00000000-0005-0000-0000-000000040000}"/>
    <cellStyle name="Followed Hyperlink 28" xfId="42980" hidden="1" xr:uid="{00000000-0005-0000-0000-000001040000}"/>
    <cellStyle name="Followed Hyperlink 28" xfId="42943" hidden="1" xr:uid="{00000000-0005-0000-0000-000002040000}"/>
    <cellStyle name="Followed Hyperlink 28" xfId="42918" hidden="1" xr:uid="{00000000-0005-0000-0000-000003040000}"/>
    <cellStyle name="Followed Hyperlink 28" xfId="43191" hidden="1" xr:uid="{00000000-0005-0000-0000-000005040000}"/>
    <cellStyle name="Followed Hyperlink 28" xfId="43154" hidden="1" xr:uid="{00000000-0005-0000-0000-000006040000}"/>
    <cellStyle name="Followed Hyperlink 28" xfId="43129" hidden="1" xr:uid="{00000000-0005-0000-0000-000007040000}"/>
    <cellStyle name="Followed Hyperlink 28" xfId="43299" hidden="1" xr:uid="{00000000-0005-0000-0000-000008040000}"/>
    <cellStyle name="Followed Hyperlink 28" xfId="43397" hidden="1" xr:uid="{00000000-0005-0000-0000-000009040000}"/>
    <cellStyle name="Followed Hyperlink 28" xfId="43335" hidden="1" xr:uid="{00000000-0005-0000-0000-00000B040000}"/>
    <cellStyle name="Followed Hyperlink 28" xfId="43850" hidden="1" xr:uid="{00000000-0005-0000-0000-0000F0030000}"/>
    <cellStyle name="Followed Hyperlink 28" xfId="43965" hidden="1" xr:uid="{00000000-0005-0000-0000-0000F1030000}"/>
    <cellStyle name="Followed Hyperlink 28" xfId="43928" hidden="1" xr:uid="{00000000-0005-0000-0000-0000F2030000}"/>
    <cellStyle name="Followed Hyperlink 28" xfId="43903" hidden="1" xr:uid="{00000000-0005-0000-0000-0000F3030000}"/>
    <cellStyle name="Followed Hyperlink 28" xfId="44162" hidden="1" xr:uid="{00000000-0005-0000-0000-0000F4030000}"/>
    <cellStyle name="Followed Hyperlink 28" xfId="44278" hidden="1" xr:uid="{00000000-0005-0000-0000-0000F5030000}"/>
    <cellStyle name="Followed Hyperlink 28" xfId="44241" hidden="1" xr:uid="{00000000-0005-0000-0000-0000F6030000}"/>
    <cellStyle name="Followed Hyperlink 28" xfId="44216" hidden="1" xr:uid="{00000000-0005-0000-0000-0000F7030000}"/>
    <cellStyle name="Followed Hyperlink 28" xfId="44389" hidden="1" xr:uid="{00000000-0005-0000-0000-0000F8030000}"/>
    <cellStyle name="Followed Hyperlink 28" xfId="44499" hidden="1" xr:uid="{00000000-0005-0000-0000-0000F9030000}"/>
    <cellStyle name="Followed Hyperlink 28" xfId="44462" hidden="1" xr:uid="{00000000-0005-0000-0000-0000FA030000}"/>
    <cellStyle name="Followed Hyperlink 28" xfId="44437" hidden="1" xr:uid="{00000000-0005-0000-0000-0000FB030000}"/>
    <cellStyle name="Followed Hyperlink 28" xfId="44608" hidden="1" xr:uid="{00000000-0005-0000-0000-0000FC030000}"/>
    <cellStyle name="Followed Hyperlink 28" xfId="44678" hidden="1" xr:uid="{00000000-0005-0000-0000-0000FE030000}"/>
    <cellStyle name="Followed Hyperlink 28" xfId="44823" hidden="1" xr:uid="{00000000-0005-0000-0000-000000040000}"/>
    <cellStyle name="Followed Hyperlink 28" xfId="44927" hidden="1" xr:uid="{00000000-0005-0000-0000-000001040000}"/>
    <cellStyle name="Followed Hyperlink 28" xfId="44890" hidden="1" xr:uid="{00000000-0005-0000-0000-000002040000}"/>
    <cellStyle name="Followed Hyperlink 28" xfId="44865" hidden="1" xr:uid="{00000000-0005-0000-0000-000003040000}"/>
    <cellStyle name="Followed Hyperlink 28" xfId="45138" hidden="1" xr:uid="{00000000-0005-0000-0000-000005040000}"/>
    <cellStyle name="Followed Hyperlink 28" xfId="45035" hidden="1" xr:uid="{00000000-0005-0000-0000-000004040000}"/>
    <cellStyle name="Followed Hyperlink 28" xfId="39006" hidden="1" xr:uid="{00000000-0005-0000-0000-0000FB030000}"/>
    <cellStyle name="Followed Hyperlink 28" xfId="39284" hidden="1" xr:uid="{00000000-0005-0000-0000-0000FD030000}"/>
    <cellStyle name="Followed Hyperlink 28" xfId="39247" hidden="1" xr:uid="{00000000-0005-0000-0000-0000FE030000}"/>
    <cellStyle name="Followed Hyperlink 28" xfId="39222" hidden="1" xr:uid="{00000000-0005-0000-0000-0000FF030000}"/>
    <cellStyle name="Followed Hyperlink 28" xfId="39392" hidden="1" xr:uid="{00000000-0005-0000-0000-000000040000}"/>
    <cellStyle name="Followed Hyperlink 28" xfId="39496" hidden="1" xr:uid="{00000000-0005-0000-0000-000001040000}"/>
    <cellStyle name="Followed Hyperlink 28" xfId="39459" hidden="1" xr:uid="{00000000-0005-0000-0000-000002040000}"/>
    <cellStyle name="Followed Hyperlink 28" xfId="39434" hidden="1" xr:uid="{00000000-0005-0000-0000-000003040000}"/>
    <cellStyle name="Followed Hyperlink 28" xfId="39604" hidden="1" xr:uid="{00000000-0005-0000-0000-000004040000}"/>
    <cellStyle name="Followed Hyperlink 28" xfId="39707" hidden="1" xr:uid="{00000000-0005-0000-0000-000005040000}"/>
    <cellStyle name="Followed Hyperlink 28" xfId="39645" hidden="1" xr:uid="{00000000-0005-0000-0000-000007040000}"/>
    <cellStyle name="Followed Hyperlink 28" xfId="39815" hidden="1" xr:uid="{00000000-0005-0000-0000-000008040000}"/>
    <cellStyle name="Followed Hyperlink 28" xfId="39913" hidden="1" xr:uid="{00000000-0005-0000-0000-000009040000}"/>
    <cellStyle name="Followed Hyperlink 28" xfId="39876" hidden="1" xr:uid="{00000000-0005-0000-0000-00000A040000}"/>
    <cellStyle name="Followed Hyperlink 28" xfId="39851" hidden="1" xr:uid="{00000000-0005-0000-0000-00000B040000}"/>
    <cellStyle name="Followed Hyperlink 28" xfId="40094" hidden="1" xr:uid="{00000000-0005-0000-0000-0000F0030000}"/>
    <cellStyle name="Followed Hyperlink 28" xfId="35411" hidden="1" xr:uid="{00000000-0005-0000-0000-0000F1030000}"/>
    <cellStyle name="Followed Hyperlink 28" xfId="30381" hidden="1" xr:uid="{00000000-0005-0000-0000-0000F2030000}"/>
    <cellStyle name="Followed Hyperlink 28" xfId="40250" hidden="1" xr:uid="{00000000-0005-0000-0000-0000F4030000}"/>
    <cellStyle name="Followed Hyperlink 28" xfId="40366" hidden="1" xr:uid="{00000000-0005-0000-0000-0000F5030000}"/>
    <cellStyle name="Followed Hyperlink 28" xfId="40329" hidden="1" xr:uid="{00000000-0005-0000-0000-0000F6030000}"/>
    <cellStyle name="Followed Hyperlink 28" xfId="40304" hidden="1" xr:uid="{00000000-0005-0000-0000-0000F7030000}"/>
    <cellStyle name="Followed Hyperlink 28" xfId="40477" hidden="1" xr:uid="{00000000-0005-0000-0000-0000F8030000}"/>
    <cellStyle name="Followed Hyperlink 28" xfId="40587" hidden="1" xr:uid="{00000000-0005-0000-0000-0000F9030000}"/>
    <cellStyle name="Followed Hyperlink 28" xfId="40525" hidden="1" xr:uid="{00000000-0005-0000-0000-0000FB030000}"/>
    <cellStyle name="Followed Hyperlink 28" xfId="40696" hidden="1" xr:uid="{00000000-0005-0000-0000-0000FC030000}"/>
    <cellStyle name="Followed Hyperlink 28" xfId="40803" hidden="1" xr:uid="{00000000-0005-0000-0000-0000FD030000}"/>
    <cellStyle name="Followed Hyperlink 28" xfId="38076" hidden="1" xr:uid="{00000000-0005-0000-0000-000007040000}"/>
    <cellStyle name="Followed Hyperlink 28" xfId="38246" hidden="1" xr:uid="{00000000-0005-0000-0000-000008040000}"/>
    <cellStyle name="Followed Hyperlink 28" xfId="38344" hidden="1" xr:uid="{00000000-0005-0000-0000-000009040000}"/>
    <cellStyle name="Followed Hyperlink 28" xfId="38282" hidden="1" xr:uid="{00000000-0005-0000-0000-00000B040000}"/>
    <cellStyle name="Followed Hyperlink 28" xfId="38525" hidden="1" xr:uid="{00000000-0005-0000-0000-0000F0030000}"/>
    <cellStyle name="Followed Hyperlink 28" xfId="33770" hidden="1" xr:uid="{00000000-0005-0000-0000-0000F1030000}"/>
    <cellStyle name="Followed Hyperlink 28" xfId="28306" hidden="1" xr:uid="{00000000-0005-0000-0000-0000F2030000}"/>
    <cellStyle name="Followed Hyperlink 28" xfId="37027" hidden="1" xr:uid="{00000000-0005-0000-0000-0000F3030000}"/>
    <cellStyle name="Followed Hyperlink 28" xfId="38731" hidden="1" xr:uid="{00000000-0005-0000-0000-0000F4030000}"/>
    <cellStyle name="Followed Hyperlink 28" xfId="38847" hidden="1" xr:uid="{00000000-0005-0000-0000-0000F5030000}"/>
    <cellStyle name="Followed Hyperlink 28" xfId="38810" hidden="1" xr:uid="{00000000-0005-0000-0000-0000F6030000}"/>
    <cellStyle name="Followed Hyperlink 28" xfId="38785" hidden="1" xr:uid="{00000000-0005-0000-0000-0000F7030000}"/>
    <cellStyle name="Followed Hyperlink 28" xfId="38958" hidden="1" xr:uid="{00000000-0005-0000-0000-0000F8030000}"/>
    <cellStyle name="Followed Hyperlink 28" xfId="39068" hidden="1" xr:uid="{00000000-0005-0000-0000-0000F9030000}"/>
    <cellStyle name="Followed Hyperlink 28" xfId="31675" hidden="1" xr:uid="{00000000-0005-0000-0000-000008040000}"/>
    <cellStyle name="Followed Hyperlink 28" xfId="37927" hidden="1" xr:uid="{00000000-0005-0000-0000-000001040000}"/>
    <cellStyle name="Followed Hyperlink 28" xfId="37890" hidden="1" xr:uid="{00000000-0005-0000-0000-000002040000}"/>
    <cellStyle name="Followed Hyperlink 28" xfId="37865" hidden="1" xr:uid="{00000000-0005-0000-0000-000003040000}"/>
    <cellStyle name="Followed Hyperlink 28" xfId="38035" hidden="1" xr:uid="{00000000-0005-0000-0000-000004040000}"/>
    <cellStyle name="Followed Hyperlink 28" xfId="38138" hidden="1" xr:uid="{00000000-0005-0000-0000-000005040000}"/>
    <cellStyle name="Followed Hyperlink 28" xfId="38101" hidden="1" xr:uid="{00000000-0005-0000-0000-000006040000}"/>
    <cellStyle name="Followed Hyperlink 28" xfId="26122" hidden="1" xr:uid="{00000000-0005-0000-0000-0000F2030000}"/>
    <cellStyle name="Followed Hyperlink 28" xfId="26973" hidden="1" xr:uid="{00000000-0005-0000-0000-0000FB030000}"/>
    <cellStyle name="Followed Hyperlink 28" xfId="16313" hidden="1" xr:uid="{00000000-0005-0000-0000-0000F2030000}"/>
    <cellStyle name="Followed Hyperlink 28" xfId="19218" hidden="1" xr:uid="{00000000-0005-0000-0000-000005040000}"/>
    <cellStyle name="Followed Hyperlink 28" xfId="30283" hidden="1" xr:uid="{00000000-0005-0000-0000-0000F0030000}"/>
    <cellStyle name="Followed Hyperlink 28" xfId="28461" hidden="1" xr:uid="{00000000-0005-0000-0000-0000F1030000}"/>
    <cellStyle name="Followed Hyperlink 28" xfId="37162" hidden="1" xr:uid="{00000000-0005-0000-0000-0000F4030000}"/>
    <cellStyle name="Followed Hyperlink 28" xfId="37278" hidden="1" xr:uid="{00000000-0005-0000-0000-0000F5030000}"/>
    <cellStyle name="Followed Hyperlink 28" xfId="37216" hidden="1" xr:uid="{00000000-0005-0000-0000-0000F7030000}"/>
    <cellStyle name="Followed Hyperlink 28" xfId="37499" hidden="1" xr:uid="{00000000-0005-0000-0000-0000F9030000}"/>
    <cellStyle name="Followed Hyperlink 28" xfId="37462" hidden="1" xr:uid="{00000000-0005-0000-0000-0000FA030000}"/>
    <cellStyle name="Followed Hyperlink 28" xfId="37437" hidden="1" xr:uid="{00000000-0005-0000-0000-0000FB030000}"/>
    <cellStyle name="Followed Hyperlink 28" xfId="37608" hidden="1" xr:uid="{00000000-0005-0000-0000-0000FC030000}"/>
    <cellStyle name="Followed Hyperlink 28" xfId="37715" hidden="1" xr:uid="{00000000-0005-0000-0000-0000FD030000}"/>
    <cellStyle name="Followed Hyperlink 28" xfId="37678" hidden="1" xr:uid="{00000000-0005-0000-0000-0000FE030000}"/>
    <cellStyle name="Followed Hyperlink 28" xfId="37823" hidden="1" xr:uid="{00000000-0005-0000-0000-000000040000}"/>
    <cellStyle name="Followed Hyperlink 28" xfId="37653" hidden="1" xr:uid="{00000000-0005-0000-0000-0000FF030000}"/>
    <cellStyle name="Followed Hyperlink 28" xfId="32596" hidden="1" xr:uid="{00000000-0005-0000-0000-0000F9030000}"/>
    <cellStyle name="Followed Hyperlink 28" xfId="32559" hidden="1" xr:uid="{00000000-0005-0000-0000-0000FA030000}"/>
    <cellStyle name="Followed Hyperlink 28" xfId="32534" hidden="1" xr:uid="{00000000-0005-0000-0000-0000FB030000}"/>
    <cellStyle name="Followed Hyperlink 28" xfId="32705" hidden="1" xr:uid="{00000000-0005-0000-0000-0000FC030000}"/>
    <cellStyle name="Followed Hyperlink 28" xfId="32812" hidden="1" xr:uid="{00000000-0005-0000-0000-0000FD030000}"/>
    <cellStyle name="Followed Hyperlink 28" xfId="32775" hidden="1" xr:uid="{00000000-0005-0000-0000-0000FE030000}"/>
    <cellStyle name="Followed Hyperlink 28" xfId="32750" hidden="1" xr:uid="{00000000-0005-0000-0000-0000FF030000}"/>
    <cellStyle name="Followed Hyperlink 28" xfId="33024" hidden="1" xr:uid="{00000000-0005-0000-0000-000001040000}"/>
    <cellStyle name="Followed Hyperlink 28" xfId="32987" hidden="1" xr:uid="{00000000-0005-0000-0000-000002040000}"/>
    <cellStyle name="Followed Hyperlink 28" xfId="32962" hidden="1" xr:uid="{00000000-0005-0000-0000-000003040000}"/>
    <cellStyle name="Followed Hyperlink 28" xfId="33132" hidden="1" xr:uid="{00000000-0005-0000-0000-000004040000}"/>
    <cellStyle name="Followed Hyperlink 28" xfId="33235" hidden="1" xr:uid="{00000000-0005-0000-0000-000005040000}"/>
    <cellStyle name="Followed Hyperlink 28" xfId="33173" hidden="1" xr:uid="{00000000-0005-0000-0000-000007040000}"/>
    <cellStyle name="Followed Hyperlink 28" xfId="33343" hidden="1" xr:uid="{00000000-0005-0000-0000-000008040000}"/>
    <cellStyle name="Followed Hyperlink 28" xfId="33441" hidden="1" xr:uid="{00000000-0005-0000-0000-000009040000}"/>
    <cellStyle name="Followed Hyperlink 28" xfId="33404" hidden="1" xr:uid="{00000000-0005-0000-0000-00000A040000}"/>
    <cellStyle name="Followed Hyperlink 28" xfId="33379" hidden="1" xr:uid="{00000000-0005-0000-0000-00000B040000}"/>
    <cellStyle name="Followed Hyperlink 28" xfId="28348" hidden="1" xr:uid="{00000000-0005-0000-0000-0000F1030000}"/>
    <cellStyle name="Followed Hyperlink 28" xfId="25898" hidden="1" xr:uid="{00000000-0005-0000-0000-0000F2030000}"/>
    <cellStyle name="Followed Hyperlink 28" xfId="32122" hidden="1" xr:uid="{00000000-0005-0000-0000-0000F3030000}"/>
    <cellStyle name="Followed Hyperlink 28" xfId="34030" hidden="1" xr:uid="{00000000-0005-0000-0000-0000F5030000}"/>
    <cellStyle name="Followed Hyperlink 28" xfId="33993" hidden="1" xr:uid="{00000000-0005-0000-0000-0000F6030000}"/>
    <cellStyle name="Followed Hyperlink 28" xfId="33968" hidden="1" xr:uid="{00000000-0005-0000-0000-0000F7030000}"/>
    <cellStyle name="Followed Hyperlink 28" xfId="34141" hidden="1" xr:uid="{00000000-0005-0000-0000-0000F8030000}"/>
    <cellStyle name="Followed Hyperlink 28" xfId="34251" hidden="1" xr:uid="{00000000-0005-0000-0000-0000F9030000}"/>
    <cellStyle name="Followed Hyperlink 28" xfId="34214" hidden="1" xr:uid="{00000000-0005-0000-0000-0000FA030000}"/>
    <cellStyle name="Followed Hyperlink 28" xfId="31567" hidden="1" xr:uid="{00000000-0005-0000-0000-000005040000}"/>
    <cellStyle name="Followed Hyperlink 28" xfId="31530" hidden="1" xr:uid="{00000000-0005-0000-0000-000006040000}"/>
    <cellStyle name="Followed Hyperlink 28" xfId="31505" hidden="1" xr:uid="{00000000-0005-0000-0000-000007040000}"/>
    <cellStyle name="Followed Hyperlink 28" xfId="31773" hidden="1" xr:uid="{00000000-0005-0000-0000-000009040000}"/>
    <cellStyle name="Followed Hyperlink 28" xfId="31736" hidden="1" xr:uid="{00000000-0005-0000-0000-00000A040000}"/>
    <cellStyle name="Followed Hyperlink 28" xfId="31711" hidden="1" xr:uid="{00000000-0005-0000-0000-00000B040000}"/>
    <cellStyle name="Followed Hyperlink 28" xfId="31954" hidden="1" xr:uid="{00000000-0005-0000-0000-0000F0030000}"/>
    <cellStyle name="Followed Hyperlink 28" xfId="26119" hidden="1" xr:uid="{00000000-0005-0000-0000-0000F1030000}"/>
    <cellStyle name="Followed Hyperlink 28" xfId="28350" hidden="1" xr:uid="{00000000-0005-0000-0000-0000F2030000}"/>
    <cellStyle name="Followed Hyperlink 28" xfId="30454" hidden="1" xr:uid="{00000000-0005-0000-0000-0000F3030000}"/>
    <cellStyle name="Followed Hyperlink 28" xfId="32259" hidden="1" xr:uid="{00000000-0005-0000-0000-0000F4030000}"/>
    <cellStyle name="Followed Hyperlink 28" xfId="32375" hidden="1" xr:uid="{00000000-0005-0000-0000-0000F5030000}"/>
    <cellStyle name="Followed Hyperlink 28" xfId="32313" hidden="1" xr:uid="{00000000-0005-0000-0000-0000F7030000}"/>
    <cellStyle name="Followed Hyperlink 28" xfId="32486" hidden="1" xr:uid="{00000000-0005-0000-0000-0000F8030000}"/>
    <cellStyle name="Followed Hyperlink 28" xfId="31107" hidden="1" xr:uid="{00000000-0005-0000-0000-0000FE030000}"/>
    <cellStyle name="Followed Hyperlink 28" xfId="31082" hidden="1" xr:uid="{00000000-0005-0000-0000-0000FF030000}"/>
    <cellStyle name="Followed Hyperlink 28" xfId="31356" hidden="1" xr:uid="{00000000-0005-0000-0000-000001040000}"/>
    <cellStyle name="Followed Hyperlink 28" xfId="31319" hidden="1" xr:uid="{00000000-0005-0000-0000-000002040000}"/>
    <cellStyle name="Followed Hyperlink 28" xfId="31294" hidden="1" xr:uid="{00000000-0005-0000-0000-000003040000}"/>
    <cellStyle name="Followed Hyperlink 28" xfId="30891" hidden="1" xr:uid="{00000000-0005-0000-0000-0000FA030000}"/>
    <cellStyle name="Followed Hyperlink 28" xfId="31464" hidden="1" xr:uid="{00000000-0005-0000-0000-000004040000}"/>
    <cellStyle name="Followed Hyperlink 28" xfId="35277" hidden="1" xr:uid="{00000000-0005-0000-0000-0000F0030000}"/>
    <cellStyle name="Followed Hyperlink 28" xfId="28585" hidden="1" xr:uid="{00000000-0005-0000-0000-0000F2030000}"/>
    <cellStyle name="Followed Hyperlink 28" xfId="33778" hidden="1" xr:uid="{00000000-0005-0000-0000-0000F3030000}"/>
    <cellStyle name="Followed Hyperlink 28" xfId="35671" hidden="1" xr:uid="{00000000-0005-0000-0000-0000F5030000}"/>
    <cellStyle name="Followed Hyperlink 28" xfId="35634" hidden="1" xr:uid="{00000000-0005-0000-0000-0000F6030000}"/>
    <cellStyle name="Followed Hyperlink 28" xfId="35609" hidden="1" xr:uid="{00000000-0005-0000-0000-0000F7030000}"/>
    <cellStyle name="Followed Hyperlink 28" xfId="35782" hidden="1" xr:uid="{00000000-0005-0000-0000-0000F8030000}"/>
    <cellStyle name="Followed Hyperlink 28" xfId="35892" hidden="1" xr:uid="{00000000-0005-0000-0000-0000F9030000}"/>
    <cellStyle name="Followed Hyperlink 28" xfId="35855" hidden="1" xr:uid="{00000000-0005-0000-0000-0000FA030000}"/>
    <cellStyle name="Followed Hyperlink 28" xfId="35830" hidden="1" xr:uid="{00000000-0005-0000-0000-0000FB030000}"/>
    <cellStyle name="Followed Hyperlink 28" xfId="36001" hidden="1" xr:uid="{00000000-0005-0000-0000-0000FC030000}"/>
    <cellStyle name="Followed Hyperlink 28" xfId="36108" hidden="1" xr:uid="{00000000-0005-0000-0000-0000FD030000}"/>
    <cellStyle name="Followed Hyperlink 28" xfId="36071" hidden="1" xr:uid="{00000000-0005-0000-0000-0000FE030000}"/>
    <cellStyle name="Followed Hyperlink 28" xfId="36046" hidden="1" xr:uid="{00000000-0005-0000-0000-0000FF030000}"/>
    <cellStyle name="Followed Hyperlink 28" xfId="36216" hidden="1" xr:uid="{00000000-0005-0000-0000-000000040000}"/>
    <cellStyle name="Followed Hyperlink 28" xfId="36320" hidden="1" xr:uid="{00000000-0005-0000-0000-000001040000}"/>
    <cellStyle name="Followed Hyperlink 28" xfId="36283" hidden="1" xr:uid="{00000000-0005-0000-0000-000002040000}"/>
    <cellStyle name="Followed Hyperlink 28" xfId="36258" hidden="1" xr:uid="{00000000-0005-0000-0000-000003040000}"/>
    <cellStyle name="Followed Hyperlink 28" xfId="36428" hidden="1" xr:uid="{00000000-0005-0000-0000-000004040000}"/>
    <cellStyle name="Followed Hyperlink 28" xfId="36531" hidden="1" xr:uid="{00000000-0005-0000-0000-000005040000}"/>
    <cellStyle name="Followed Hyperlink 28" xfId="36494" hidden="1" xr:uid="{00000000-0005-0000-0000-000006040000}"/>
    <cellStyle name="Followed Hyperlink 28" xfId="36469" hidden="1" xr:uid="{00000000-0005-0000-0000-000007040000}"/>
    <cellStyle name="Followed Hyperlink 28" xfId="36700" hidden="1" xr:uid="{00000000-0005-0000-0000-00000A040000}"/>
    <cellStyle name="Followed Hyperlink 28" xfId="36675" hidden="1" xr:uid="{00000000-0005-0000-0000-00000B040000}"/>
    <cellStyle name="Followed Hyperlink 28" xfId="36918" hidden="1" xr:uid="{00000000-0005-0000-0000-0000F0030000}"/>
    <cellStyle name="Followed Hyperlink 28" xfId="32114" hidden="1" xr:uid="{00000000-0005-0000-0000-0000F1030000}"/>
    <cellStyle name="Followed Hyperlink 28" xfId="28269" hidden="1" xr:uid="{00000000-0005-0000-0000-0000F2030000}"/>
    <cellStyle name="Followed Hyperlink 28" xfId="35419" hidden="1" xr:uid="{00000000-0005-0000-0000-0000F3030000}"/>
    <cellStyle name="Followed Hyperlink 28" xfId="34360" hidden="1" xr:uid="{00000000-0005-0000-0000-0000FC030000}"/>
    <cellStyle name="Followed Hyperlink 28" xfId="34467" hidden="1" xr:uid="{00000000-0005-0000-0000-0000FD030000}"/>
    <cellStyle name="Followed Hyperlink 28" xfId="34430" hidden="1" xr:uid="{00000000-0005-0000-0000-0000FE030000}"/>
    <cellStyle name="Followed Hyperlink 28" xfId="34405" hidden="1" xr:uid="{00000000-0005-0000-0000-0000FF030000}"/>
    <cellStyle name="Followed Hyperlink 28" xfId="34575" hidden="1" xr:uid="{00000000-0005-0000-0000-000000040000}"/>
    <cellStyle name="Followed Hyperlink 28" xfId="34679" hidden="1" xr:uid="{00000000-0005-0000-0000-000001040000}"/>
    <cellStyle name="Followed Hyperlink 28" xfId="34617" hidden="1" xr:uid="{00000000-0005-0000-0000-000003040000}"/>
    <cellStyle name="Followed Hyperlink 28" xfId="34787" hidden="1" xr:uid="{00000000-0005-0000-0000-000004040000}"/>
    <cellStyle name="Followed Hyperlink 28" xfId="34890" hidden="1" xr:uid="{00000000-0005-0000-0000-000005040000}"/>
    <cellStyle name="Followed Hyperlink 28" xfId="34853" hidden="1" xr:uid="{00000000-0005-0000-0000-000006040000}"/>
    <cellStyle name="Followed Hyperlink 28" xfId="34828" hidden="1" xr:uid="{00000000-0005-0000-0000-000007040000}"/>
    <cellStyle name="Followed Hyperlink 28" xfId="34998" hidden="1" xr:uid="{00000000-0005-0000-0000-000008040000}"/>
    <cellStyle name="Followed Hyperlink 28" xfId="35096" hidden="1" xr:uid="{00000000-0005-0000-0000-000009040000}"/>
    <cellStyle name="Followed Hyperlink 28" xfId="35059" hidden="1" xr:uid="{00000000-0005-0000-0000-00000A040000}"/>
    <cellStyle name="Followed Hyperlink 28" xfId="35034" hidden="1" xr:uid="{00000000-0005-0000-0000-00000B040000}"/>
    <cellStyle name="Followed Hyperlink 28" xfId="38307" hidden="1" xr:uid="{00000000-0005-0000-0000-00000A040000}"/>
    <cellStyle name="Followed Hyperlink 28" xfId="45101" hidden="1" xr:uid="{00000000-0005-0000-0000-000006040000}"/>
    <cellStyle name="Followed Hyperlink 28" xfId="45076" hidden="1" xr:uid="{00000000-0005-0000-0000-000007040000}"/>
    <cellStyle name="Followed Hyperlink 28" xfId="45344" hidden="1" xr:uid="{00000000-0005-0000-0000-000009040000}"/>
    <cellStyle name="Followed Hyperlink 28" xfId="45307" hidden="1" xr:uid="{00000000-0005-0000-0000-00000A040000}"/>
    <cellStyle name="Followed Hyperlink 28" xfId="45282" hidden="1" xr:uid="{00000000-0005-0000-0000-00000B040000}"/>
    <cellStyle name="Followed Hyperlink 28" xfId="34189" hidden="1" xr:uid="{00000000-0005-0000-0000-0000FB030000}"/>
    <cellStyle name="Followed Hyperlink 28" xfId="29859" hidden="1" xr:uid="{00000000-0005-0000-0000-000006040000}"/>
    <cellStyle name="Followed Hyperlink 28" xfId="26501" hidden="1" xr:uid="{00000000-0005-0000-0000-0000F1030000}"/>
    <cellStyle name="Followed Hyperlink 28" xfId="22218" hidden="1" xr:uid="{00000000-0005-0000-0000-000002040000}"/>
    <cellStyle name="Followed Hyperlink 28" xfId="29793" hidden="1" xr:uid="{00000000-0005-0000-0000-000004040000}"/>
    <cellStyle name="Followed Hyperlink 28" xfId="29896" hidden="1" xr:uid="{00000000-0005-0000-0000-000005040000}"/>
    <cellStyle name="Followed Hyperlink 28" xfId="29623" hidden="1" xr:uid="{00000000-0005-0000-0000-000003040000}"/>
    <cellStyle name="Followed Hyperlink 28" xfId="18296" hidden="1" xr:uid="{00000000-0005-0000-0000-0000F7030000}"/>
    <cellStyle name="Followed Hyperlink 28" xfId="36737" hidden="1" xr:uid="{00000000-0005-0000-0000-000009040000}"/>
    <cellStyle name="Followed Hyperlink 28" xfId="32338" hidden="1" xr:uid="{00000000-0005-0000-0000-0000F6030000}"/>
    <cellStyle name="Followed Hyperlink 28" xfId="32920" hidden="1" xr:uid="{00000000-0005-0000-0000-000000040000}"/>
    <cellStyle name="Followed Hyperlink 28" xfId="39031" hidden="1" xr:uid="{00000000-0005-0000-0000-0000FA030000}"/>
    <cellStyle name="Followed Hyperlink 28" xfId="39670" hidden="1" xr:uid="{00000000-0005-0000-0000-000006040000}"/>
    <cellStyle name="Followed Hyperlink 28" xfId="43360" hidden="1" xr:uid="{00000000-0005-0000-0000-00000A040000}"/>
    <cellStyle name="Followed Hyperlink 28" xfId="40953" hidden="1" xr:uid="{00000000-0005-0000-0000-000003040000}"/>
    <cellStyle name="Followed Hyperlink 28" xfId="18758" hidden="1" xr:uid="{00000000-0005-0000-0000-0000FE030000}"/>
    <cellStyle name="Followed Hyperlink 28" xfId="7033" hidden="1" xr:uid="{00000000-0005-0000-0000-0000FF030000}"/>
    <cellStyle name="Followed Hyperlink 28" xfId="2064" hidden="1" xr:uid="{00000000-0005-0000-0000-000009040000}"/>
    <cellStyle name="Followed Hyperlink 28" xfId="3237" hidden="1" xr:uid="{00000000-0005-0000-0000-0000F7030000}"/>
    <cellStyle name="Followed Hyperlink 28" xfId="9342" hidden="1" xr:uid="{00000000-0005-0000-0000-00000B040000}"/>
    <cellStyle name="Followed Hyperlink 28" xfId="10200" hidden="1" xr:uid="{00000000-0005-0000-0000-0000FA030000}"/>
    <cellStyle name="Followed Hyperlink 28" xfId="13695" hidden="1" xr:uid="{00000000-0005-0000-0000-0000FC030000}"/>
    <cellStyle name="Followed Hyperlink 28" xfId="30040" hidden="1" xr:uid="{00000000-0005-0000-0000-00000B040000}"/>
    <cellStyle name="Followed Hyperlink 28" xfId="40550" hidden="1" xr:uid="{00000000-0005-0000-0000-0000FA030000}"/>
    <cellStyle name="Followed Hyperlink 28" xfId="44653" hidden="1" xr:uid="{00000000-0005-0000-0000-0000FF030000}"/>
    <cellStyle name="Followed Hyperlink 28" xfId="42552" hidden="1" xr:uid="{00000000-0005-0000-0000-0000F9030000}"/>
    <cellStyle name="Followed Hyperlink 28" xfId="31252" hidden="1" xr:uid="{00000000-0005-0000-0000-000000040000}"/>
    <cellStyle name="Followed Hyperlink 28" xfId="33198" hidden="1" xr:uid="{00000000-0005-0000-0000-000006040000}"/>
    <cellStyle name="Followed Hyperlink 28" xfId="36639" hidden="1" xr:uid="{00000000-0005-0000-0000-000008040000}"/>
    <cellStyle name="Followed Hyperlink 28" xfId="19605" hidden="1" xr:uid="{00000000-0005-0000-0000-0000F0030000}"/>
    <cellStyle name="Followed Hyperlink 28" xfId="10814" hidden="1" xr:uid="{00000000-0005-0000-0000-000007040000}"/>
    <cellStyle name="Followed Hyperlink 28" xfId="14431" hidden="1" xr:uid="{00000000-0005-0000-0000-000009040000}"/>
    <cellStyle name="Followed Hyperlink 28" xfId="12448" hidden="1" xr:uid="{00000000-0005-0000-0000-000004040000}"/>
    <cellStyle name="Followed Hyperlink 28" xfId="2871" hidden="1" xr:uid="{00000000-0005-0000-0000-0000F0030000}"/>
    <cellStyle name="Followed Hyperlink 28" xfId="3458" hidden="1" xr:uid="{00000000-0005-0000-0000-0000FB030000}"/>
    <cellStyle name="Followed Hyperlink 28" xfId="6817" hidden="1" xr:uid="{00000000-0005-0000-0000-0000FB030000}"/>
    <cellStyle name="Followed Hyperlink 28" xfId="4941" hidden="1" xr:uid="{00000000-0005-0000-0000-0000F6030000}"/>
    <cellStyle name="Followed Hyperlink 28" xfId="31144" hidden="1" xr:uid="{00000000-0005-0000-0000-0000FD030000}"/>
    <cellStyle name="Followed Hyperlink 28" xfId="33914" hidden="1" xr:uid="{00000000-0005-0000-0000-0000F4030000}"/>
    <cellStyle name="Followed Hyperlink 28" xfId="30446" hidden="1" xr:uid="{00000000-0005-0000-0000-0000F1030000}"/>
    <cellStyle name="Followed Hyperlink 28" xfId="44715" hidden="1" xr:uid="{00000000-0005-0000-0000-0000FD030000}"/>
    <cellStyle name="Followed Hyperlink 28" xfId="42442" hidden="1" xr:uid="{00000000-0005-0000-0000-0000F8030000}"/>
    <cellStyle name="Followed Hyperlink 28" xfId="38596" hidden="1" xr:uid="{00000000-0005-0000-0000-0000F3030000}"/>
    <cellStyle name="Followed Hyperlink 28" xfId="961" hidden="1" xr:uid="{00000000-0005-0000-0000-0000F6030000}"/>
    <cellStyle name="Followed Hyperlink 28" xfId="4097" hidden="1" xr:uid="{00000000-0005-0000-0000-000007040000}"/>
    <cellStyle name="Followed Hyperlink 28" xfId="7626" hidden="1" xr:uid="{00000000-0005-0000-0000-000008040000}"/>
    <cellStyle name="Followed Hyperlink 28" xfId="5735" hidden="1" xr:uid="{00000000-0005-0000-0000-000004040000}"/>
    <cellStyle name="Followed Hyperlink 28" xfId="14369" hidden="1" xr:uid="{00000000-0005-0000-0000-00000B040000}"/>
    <cellStyle name="Followed Hyperlink 28" xfId="12489" hidden="1" xr:uid="{00000000-0005-0000-0000-000007040000}"/>
    <cellStyle name="Followed Hyperlink 28" xfId="10603" hidden="1" xr:uid="{00000000-0005-0000-0000-000003040000}"/>
    <cellStyle name="Followed Hyperlink 28" xfId="45246" hidden="1" xr:uid="{00000000-0005-0000-0000-000008040000}"/>
    <cellStyle name="Followed Hyperlink 28" xfId="43088" hidden="1" xr:uid="{00000000-0005-0000-0000-000004040000}"/>
    <cellStyle name="Followed Hyperlink 28" xfId="40911" hidden="1" xr:uid="{00000000-0005-0000-0000-000000040000}"/>
    <cellStyle name="Followed Hyperlink 28" xfId="39177" hidden="1" xr:uid="{00000000-0005-0000-0000-0000FC030000}"/>
    <cellStyle name="Followed Hyperlink 28" xfId="37389" hidden="1" xr:uid="{00000000-0005-0000-0000-0000F8030000}"/>
    <cellStyle name="Followed Hyperlink 28" xfId="35555" hidden="1" xr:uid="{00000000-0005-0000-0000-0000F4030000}"/>
    <cellStyle name="Followed Hyperlink 28" xfId="33622" hidden="1" xr:uid="{00000000-0005-0000-0000-0000F0030000}"/>
    <cellStyle name="Followed Hyperlink 28" xfId="15470" hidden="1" xr:uid="{00000000-0005-0000-0000-0000FD030000}"/>
    <cellStyle name="Followed Hyperlink 28" xfId="15433" hidden="1" xr:uid="{00000000-0005-0000-0000-0000FE030000}"/>
    <cellStyle name="Followed Hyperlink 28" xfId="15408" hidden="1" xr:uid="{00000000-0005-0000-0000-0000FF030000}"/>
    <cellStyle name="Followed Hyperlink 28" xfId="15578" hidden="1" xr:uid="{00000000-0005-0000-0000-000000040000}"/>
    <cellStyle name="Followed Hyperlink 28" xfId="15682" hidden="1" xr:uid="{00000000-0005-0000-0000-000001040000}"/>
    <cellStyle name="Followed Hyperlink 28" xfId="15645" hidden="1" xr:uid="{00000000-0005-0000-0000-000002040000}"/>
    <cellStyle name="Followed Hyperlink 28" xfId="15620" hidden="1" xr:uid="{00000000-0005-0000-0000-000003040000}"/>
    <cellStyle name="Followed Hyperlink 28" xfId="15893" hidden="1" xr:uid="{00000000-0005-0000-0000-000005040000}"/>
    <cellStyle name="Followed Hyperlink 28" xfId="15856" hidden="1" xr:uid="{00000000-0005-0000-0000-000006040000}"/>
    <cellStyle name="Followed Hyperlink 28" xfId="15831" hidden="1" xr:uid="{00000000-0005-0000-0000-000007040000}"/>
    <cellStyle name="Followed Hyperlink 28" xfId="16001" hidden="1" xr:uid="{00000000-0005-0000-0000-000008040000}"/>
    <cellStyle name="Followed Hyperlink 28" xfId="16099" hidden="1" xr:uid="{00000000-0005-0000-0000-000009040000}"/>
    <cellStyle name="Followed Hyperlink 28" xfId="16062" hidden="1" xr:uid="{00000000-0005-0000-0000-00000A040000}"/>
    <cellStyle name="Followed Hyperlink 28" xfId="16037" hidden="1" xr:uid="{00000000-0005-0000-0000-00000B040000}"/>
    <cellStyle name="Followed Hyperlink 28" xfId="16280" hidden="1" xr:uid="{00000000-0005-0000-0000-0000F0030000}"/>
    <cellStyle name="Followed Hyperlink 28" xfId="11431" hidden="1" xr:uid="{00000000-0005-0000-0000-0000F1030000}"/>
    <cellStyle name="Followed Hyperlink 28" xfId="6328" hidden="1" xr:uid="{00000000-0005-0000-0000-0000F2030000}"/>
    <cellStyle name="Followed Hyperlink 28" xfId="14780" hidden="1" xr:uid="{00000000-0005-0000-0000-0000F3030000}"/>
    <cellStyle name="Followed Hyperlink 28" xfId="16576" hidden="1" xr:uid="{00000000-0005-0000-0000-0000F4030000}"/>
    <cellStyle name="Followed Hyperlink 28" xfId="16692" hidden="1" xr:uid="{00000000-0005-0000-0000-0000F5030000}"/>
    <cellStyle name="Followed Hyperlink 28" xfId="16655" hidden="1" xr:uid="{00000000-0005-0000-0000-0000F6030000}"/>
    <cellStyle name="Followed Hyperlink 28" xfId="16630" hidden="1" xr:uid="{00000000-0005-0000-0000-0000F7030000}"/>
    <cellStyle name="Followed Hyperlink 28" xfId="16803" hidden="1" xr:uid="{00000000-0005-0000-0000-0000F8030000}"/>
    <cellStyle name="Followed Hyperlink 28" xfId="16913" hidden="1" xr:uid="{00000000-0005-0000-0000-0000F9030000}"/>
    <cellStyle name="Followed Hyperlink 28" xfId="16876" hidden="1" xr:uid="{00000000-0005-0000-0000-0000FA030000}"/>
    <cellStyle name="Followed Hyperlink 28" xfId="16851" hidden="1" xr:uid="{00000000-0005-0000-0000-0000FB030000}"/>
    <cellStyle name="Followed Hyperlink 28" xfId="17022" hidden="1" xr:uid="{00000000-0005-0000-0000-0000FC030000}"/>
    <cellStyle name="Followed Hyperlink 28" xfId="17129" hidden="1" xr:uid="{00000000-0005-0000-0000-0000FD030000}"/>
    <cellStyle name="Followed Hyperlink 28" xfId="17067" hidden="1" xr:uid="{00000000-0005-0000-0000-0000FF030000}"/>
    <cellStyle name="Followed Hyperlink 28" xfId="17237" hidden="1" xr:uid="{00000000-0005-0000-0000-000000040000}"/>
    <cellStyle name="Followed Hyperlink 28" xfId="17341" hidden="1" xr:uid="{00000000-0005-0000-0000-000001040000}"/>
    <cellStyle name="Followed Hyperlink 28" xfId="17304" hidden="1" xr:uid="{00000000-0005-0000-0000-000002040000}"/>
    <cellStyle name="Followed Hyperlink 28" xfId="17279" hidden="1" xr:uid="{00000000-0005-0000-0000-000003040000}"/>
    <cellStyle name="Followed Hyperlink 28" xfId="17449" hidden="1" xr:uid="{00000000-0005-0000-0000-000004040000}"/>
    <cellStyle name="Followed Hyperlink 28" xfId="17515" hidden="1" xr:uid="{00000000-0005-0000-0000-000006040000}"/>
    <cellStyle name="Followed Hyperlink 28" xfId="17490" hidden="1" xr:uid="{00000000-0005-0000-0000-000007040000}"/>
    <cellStyle name="Followed Hyperlink 28" xfId="17660" hidden="1" xr:uid="{00000000-0005-0000-0000-000008040000}"/>
    <cellStyle name="Followed Hyperlink 28" xfId="17758" hidden="1" xr:uid="{00000000-0005-0000-0000-000009040000}"/>
    <cellStyle name="Followed Hyperlink 28" xfId="17721" hidden="1" xr:uid="{00000000-0005-0000-0000-00000A040000}"/>
    <cellStyle name="Followed Hyperlink 28" xfId="17696" hidden="1" xr:uid="{00000000-0005-0000-0000-00000B040000}"/>
    <cellStyle name="Followed Hyperlink 28" xfId="17936" hidden="1" xr:uid="{00000000-0005-0000-0000-0000F0030000}"/>
    <cellStyle name="Followed Hyperlink 28" xfId="16436" hidden="1" xr:uid="{00000000-0005-0000-0000-0000F1030000}"/>
    <cellStyle name="Followed Hyperlink 28" xfId="16357" hidden="1" xr:uid="{00000000-0005-0000-0000-0000F2030000}"/>
    <cellStyle name="Followed Hyperlink 28" xfId="18242" hidden="1" xr:uid="{00000000-0005-0000-0000-0000F4030000}"/>
    <cellStyle name="Followed Hyperlink 28" xfId="18358" hidden="1" xr:uid="{00000000-0005-0000-0000-0000F5030000}"/>
    <cellStyle name="Followed Hyperlink 28" xfId="18321" hidden="1" xr:uid="{00000000-0005-0000-0000-0000F6030000}"/>
    <cellStyle name="Followed Hyperlink 28" xfId="18469" hidden="1" xr:uid="{00000000-0005-0000-0000-0000F8030000}"/>
    <cellStyle name="Followed Hyperlink 28" xfId="18579" hidden="1" xr:uid="{00000000-0005-0000-0000-0000F9030000}"/>
    <cellStyle name="Followed Hyperlink 28" xfId="18542" hidden="1" xr:uid="{00000000-0005-0000-0000-0000FA030000}"/>
    <cellStyle name="Followed Hyperlink 28" xfId="18517" hidden="1" xr:uid="{00000000-0005-0000-0000-0000FB030000}"/>
    <cellStyle name="Followed Hyperlink 28" xfId="18688" hidden="1" xr:uid="{00000000-0005-0000-0000-0000FC030000}"/>
    <cellStyle name="Followed Hyperlink 28" xfId="18795" hidden="1" xr:uid="{00000000-0005-0000-0000-0000FD030000}"/>
    <cellStyle name="Followed Hyperlink 28" xfId="18733" hidden="1" xr:uid="{00000000-0005-0000-0000-0000FF030000}"/>
    <cellStyle name="Followed Hyperlink 28" xfId="18903" hidden="1" xr:uid="{00000000-0005-0000-0000-000000040000}"/>
    <cellStyle name="Followed Hyperlink 28" xfId="19007" hidden="1" xr:uid="{00000000-0005-0000-0000-000001040000}"/>
    <cellStyle name="Followed Hyperlink 28" xfId="18970" hidden="1" xr:uid="{00000000-0005-0000-0000-000002040000}"/>
    <cellStyle name="Followed Hyperlink 28" xfId="18945" hidden="1" xr:uid="{00000000-0005-0000-0000-000003040000}"/>
    <cellStyle name="Followed Hyperlink 28" xfId="19115" hidden="1" xr:uid="{00000000-0005-0000-0000-000004040000}"/>
    <cellStyle name="Followed Hyperlink 28" xfId="19181" hidden="1" xr:uid="{00000000-0005-0000-0000-000006040000}"/>
    <cellStyle name="Followed Hyperlink 28" xfId="19156" hidden="1" xr:uid="{00000000-0005-0000-0000-000007040000}"/>
    <cellStyle name="Followed Hyperlink 28" xfId="19326" hidden="1" xr:uid="{00000000-0005-0000-0000-000008040000}"/>
    <cellStyle name="Followed Hyperlink 28" xfId="19424" hidden="1" xr:uid="{00000000-0005-0000-0000-000009040000}"/>
    <cellStyle name="Followed Hyperlink 28" xfId="19387" hidden="1" xr:uid="{00000000-0005-0000-0000-00000A040000}"/>
    <cellStyle name="Followed Hyperlink 28" xfId="19362" hidden="1" xr:uid="{00000000-0005-0000-0000-00000B040000}"/>
    <cellStyle name="Followed Hyperlink 28" xfId="17995" hidden="1" xr:uid="{00000000-0005-0000-0000-0000F1030000}"/>
    <cellStyle name="Followed Hyperlink 28" xfId="16356" hidden="1" xr:uid="{00000000-0005-0000-0000-0000F2030000}"/>
    <cellStyle name="Followed Hyperlink 28" xfId="16406" hidden="1" xr:uid="{00000000-0005-0000-0000-0000F3030000}"/>
    <cellStyle name="Followed Hyperlink 28" xfId="19883" hidden="1" xr:uid="{00000000-0005-0000-0000-0000F4030000}"/>
    <cellStyle name="Followed Hyperlink 28" xfId="19999" hidden="1" xr:uid="{00000000-0005-0000-0000-0000F5030000}"/>
    <cellStyle name="Followed Hyperlink 28" xfId="19962" hidden="1" xr:uid="{00000000-0005-0000-0000-0000F6030000}"/>
    <cellStyle name="Followed Hyperlink 28" xfId="19937" hidden="1" xr:uid="{00000000-0005-0000-0000-0000F7030000}"/>
    <cellStyle name="Followed Hyperlink 28" xfId="20110" hidden="1" xr:uid="{00000000-0005-0000-0000-0000F8030000}"/>
    <cellStyle name="Followed Hyperlink 28" xfId="20220" hidden="1" xr:uid="{00000000-0005-0000-0000-0000F9030000}"/>
    <cellStyle name="Followed Hyperlink 28" xfId="20183" hidden="1" xr:uid="{00000000-0005-0000-0000-0000FA030000}"/>
    <cellStyle name="Followed Hyperlink 28" xfId="20158" hidden="1" xr:uid="{00000000-0005-0000-0000-0000FB030000}"/>
    <cellStyle name="Followed Hyperlink 28" xfId="20329" hidden="1" xr:uid="{00000000-0005-0000-0000-0000FC030000}"/>
    <cellStyle name="Followed Hyperlink 28" xfId="20436" hidden="1" xr:uid="{00000000-0005-0000-0000-0000FD030000}"/>
    <cellStyle name="Followed Hyperlink 28" xfId="20399" hidden="1" xr:uid="{00000000-0005-0000-0000-0000FE030000}"/>
    <cellStyle name="Followed Hyperlink 28" xfId="20374" hidden="1" xr:uid="{00000000-0005-0000-0000-0000FF030000}"/>
    <cellStyle name="Followed Hyperlink 28" xfId="20544" hidden="1" xr:uid="{00000000-0005-0000-0000-000000040000}"/>
    <cellStyle name="Followed Hyperlink 28" xfId="20648" hidden="1" xr:uid="{00000000-0005-0000-0000-000001040000}"/>
    <cellStyle name="Followed Hyperlink 28" xfId="20611" hidden="1" xr:uid="{00000000-0005-0000-0000-000002040000}"/>
    <cellStyle name="Followed Hyperlink 28" xfId="20586" hidden="1" xr:uid="{00000000-0005-0000-0000-000003040000}"/>
    <cellStyle name="Followed Hyperlink 28" xfId="20756" hidden="1" xr:uid="{00000000-0005-0000-0000-000004040000}"/>
    <cellStyle name="Followed Hyperlink 28" xfId="20859" hidden="1" xr:uid="{00000000-0005-0000-0000-000005040000}"/>
    <cellStyle name="Followed Hyperlink 28" xfId="20822" hidden="1" xr:uid="{00000000-0005-0000-0000-000006040000}"/>
    <cellStyle name="Followed Hyperlink 28" xfId="20797" hidden="1" xr:uid="{00000000-0005-0000-0000-000007040000}"/>
    <cellStyle name="Followed Hyperlink 28" xfId="20967" hidden="1" xr:uid="{00000000-0005-0000-0000-000008040000}"/>
    <cellStyle name="Followed Hyperlink 28" xfId="21065" hidden="1" xr:uid="{00000000-0005-0000-0000-000009040000}"/>
    <cellStyle name="Followed Hyperlink 28" xfId="21028" hidden="1" xr:uid="{00000000-0005-0000-0000-00000A040000}"/>
    <cellStyle name="Followed Hyperlink 28" xfId="21003" hidden="1" xr:uid="{00000000-0005-0000-0000-00000B040000}"/>
    <cellStyle name="Followed Hyperlink 28" xfId="16405" hidden="1" xr:uid="{00000000-0005-0000-0000-0000F1030000}"/>
    <cellStyle name="Followed Hyperlink 28" xfId="14624" hidden="1" xr:uid="{00000000-0005-0000-0000-0000F2030000}"/>
    <cellStyle name="Followed Hyperlink 28" xfId="19747" hidden="1" xr:uid="{00000000-0005-0000-0000-0000F3030000}"/>
    <cellStyle name="Followed Hyperlink 28" xfId="21490" hidden="1" xr:uid="{00000000-0005-0000-0000-0000F4030000}"/>
    <cellStyle name="Followed Hyperlink 28" xfId="21606" hidden="1" xr:uid="{00000000-0005-0000-0000-0000F5030000}"/>
    <cellStyle name="Followed Hyperlink 28" xfId="21544" hidden="1" xr:uid="{00000000-0005-0000-0000-0000F7030000}"/>
    <cellStyle name="Followed Hyperlink 28" xfId="21717" hidden="1" xr:uid="{00000000-0005-0000-0000-0000F8030000}"/>
    <cellStyle name="Followed Hyperlink 28" xfId="21827" hidden="1" xr:uid="{00000000-0005-0000-0000-0000F9030000}"/>
    <cellStyle name="Followed Hyperlink 28" xfId="21790" hidden="1" xr:uid="{00000000-0005-0000-0000-0000FA030000}"/>
    <cellStyle name="Followed Hyperlink 28" xfId="21765" hidden="1" xr:uid="{00000000-0005-0000-0000-0000FB030000}"/>
    <cellStyle name="Followed Hyperlink 28" xfId="21936" hidden="1" xr:uid="{00000000-0005-0000-0000-0000FC030000}"/>
    <cellStyle name="Followed Hyperlink 28" xfId="22043" hidden="1" xr:uid="{00000000-0005-0000-0000-0000FD030000}"/>
    <cellStyle name="Followed Hyperlink 28" xfId="22006" hidden="1" xr:uid="{00000000-0005-0000-0000-0000FE030000}"/>
    <cellStyle name="Followed Hyperlink 28" xfId="22151" hidden="1" xr:uid="{00000000-0005-0000-0000-000000040000}"/>
    <cellStyle name="Followed Hyperlink 28" xfId="22255" hidden="1" xr:uid="{00000000-0005-0000-0000-000001040000}"/>
    <cellStyle name="Followed Hyperlink 28" xfId="22193" hidden="1" xr:uid="{00000000-0005-0000-0000-000003040000}"/>
    <cellStyle name="Followed Hyperlink 28" xfId="22363" hidden="1" xr:uid="{00000000-0005-0000-0000-000004040000}"/>
    <cellStyle name="Followed Hyperlink 28" xfId="22466" hidden="1" xr:uid="{00000000-0005-0000-0000-000005040000}"/>
    <cellStyle name="Followed Hyperlink 28" xfId="22429" hidden="1" xr:uid="{00000000-0005-0000-0000-000006040000}"/>
    <cellStyle name="Followed Hyperlink 28" xfId="22404" hidden="1" xr:uid="{00000000-0005-0000-0000-000007040000}"/>
    <cellStyle name="Followed Hyperlink 28" xfId="22672" hidden="1" xr:uid="{00000000-0005-0000-0000-000009040000}"/>
    <cellStyle name="Followed Hyperlink 28" xfId="22635" hidden="1" xr:uid="{00000000-0005-0000-0000-00000A040000}"/>
    <cellStyle name="Followed Hyperlink 28" xfId="22610" hidden="1" xr:uid="{00000000-0005-0000-0000-00000B040000}"/>
    <cellStyle name="Followed Hyperlink 28" xfId="22853" hidden="1" xr:uid="{00000000-0005-0000-0000-0000F0030000}"/>
    <cellStyle name="Followed Hyperlink 28" xfId="18089" hidden="1" xr:uid="{00000000-0005-0000-0000-0000F1030000}"/>
    <cellStyle name="Followed Hyperlink 28" xfId="21355" hidden="1" xr:uid="{00000000-0005-0000-0000-0000F3030000}"/>
    <cellStyle name="Followed Hyperlink 28" xfId="23059" hidden="1" xr:uid="{00000000-0005-0000-0000-0000F4030000}"/>
    <cellStyle name="Followed Hyperlink 28" xfId="23175" hidden="1" xr:uid="{00000000-0005-0000-0000-0000F5030000}"/>
    <cellStyle name="Followed Hyperlink 28" xfId="23138" hidden="1" xr:uid="{00000000-0005-0000-0000-0000F6030000}"/>
    <cellStyle name="Followed Hyperlink 28" xfId="23113" hidden="1" xr:uid="{00000000-0005-0000-0000-0000F7030000}"/>
    <cellStyle name="Followed Hyperlink 28" xfId="23396" hidden="1" xr:uid="{00000000-0005-0000-0000-0000F9030000}"/>
    <cellStyle name="Followed Hyperlink 28" xfId="23359" hidden="1" xr:uid="{00000000-0005-0000-0000-0000FA030000}"/>
    <cellStyle name="Followed Hyperlink 28" xfId="23334" hidden="1" xr:uid="{00000000-0005-0000-0000-0000FB030000}"/>
    <cellStyle name="Followed Hyperlink 28" xfId="23505" hidden="1" xr:uid="{00000000-0005-0000-0000-0000FC030000}"/>
    <cellStyle name="Followed Hyperlink 28" xfId="23612" hidden="1" xr:uid="{00000000-0005-0000-0000-0000FD030000}"/>
    <cellStyle name="Followed Hyperlink 28" xfId="23575" hidden="1" xr:uid="{00000000-0005-0000-0000-0000FE030000}"/>
    <cellStyle name="Followed Hyperlink 28" xfId="23550" hidden="1" xr:uid="{00000000-0005-0000-0000-0000FF030000}"/>
    <cellStyle name="Followed Hyperlink 28" xfId="23720" hidden="1" xr:uid="{00000000-0005-0000-0000-000000040000}"/>
    <cellStyle name="Followed Hyperlink 28" xfId="23824" hidden="1" xr:uid="{00000000-0005-0000-0000-000001040000}"/>
    <cellStyle name="Followed Hyperlink 28" xfId="23787" hidden="1" xr:uid="{00000000-0005-0000-0000-000002040000}"/>
    <cellStyle name="Followed Hyperlink 28" xfId="23762" hidden="1" xr:uid="{00000000-0005-0000-0000-000003040000}"/>
    <cellStyle name="Followed Hyperlink 28" xfId="23932" hidden="1" xr:uid="{00000000-0005-0000-0000-000004040000}"/>
    <cellStyle name="Followed Hyperlink 28" xfId="24035" hidden="1" xr:uid="{00000000-0005-0000-0000-000005040000}"/>
    <cellStyle name="Followed Hyperlink 28" xfId="23998" hidden="1" xr:uid="{00000000-0005-0000-0000-000006040000}"/>
    <cellStyle name="Followed Hyperlink 28" xfId="23973" hidden="1" xr:uid="{00000000-0005-0000-0000-000007040000}"/>
    <cellStyle name="Followed Hyperlink 28" xfId="24143" hidden="1" xr:uid="{00000000-0005-0000-0000-000008040000}"/>
    <cellStyle name="Followed Hyperlink 28" xfId="24241" hidden="1" xr:uid="{00000000-0005-0000-0000-000009040000}"/>
    <cellStyle name="Followed Hyperlink 28" xfId="24204" hidden="1" xr:uid="{00000000-0005-0000-0000-00000A040000}"/>
    <cellStyle name="Followed Hyperlink 28" xfId="24179" hidden="1" xr:uid="{00000000-0005-0000-0000-00000B040000}"/>
    <cellStyle name="Followed Hyperlink 28" xfId="24422" hidden="1" xr:uid="{00000000-0005-0000-0000-0000F0030000}"/>
    <cellStyle name="Followed Hyperlink 28" xfId="19739" hidden="1" xr:uid="{00000000-0005-0000-0000-0000F1030000}"/>
    <cellStyle name="Followed Hyperlink 28" xfId="17947" hidden="1" xr:uid="{00000000-0005-0000-0000-0000F2030000}"/>
    <cellStyle name="Followed Hyperlink 28" xfId="22924" hidden="1" xr:uid="{00000000-0005-0000-0000-0000F3030000}"/>
    <cellStyle name="Followed Hyperlink 28" xfId="24578" hidden="1" xr:uid="{00000000-0005-0000-0000-0000F4030000}"/>
    <cellStyle name="Followed Hyperlink 28" xfId="24694" hidden="1" xr:uid="{00000000-0005-0000-0000-0000F5030000}"/>
    <cellStyle name="Followed Hyperlink 28" xfId="24657" hidden="1" xr:uid="{00000000-0005-0000-0000-0000F6030000}"/>
    <cellStyle name="Followed Hyperlink 28" xfId="24632" hidden="1" xr:uid="{00000000-0005-0000-0000-0000F7030000}"/>
    <cellStyle name="Followed Hyperlink 28" xfId="24805" hidden="1" xr:uid="{00000000-0005-0000-0000-0000F8030000}"/>
    <cellStyle name="Followed Hyperlink 28" xfId="24915" hidden="1" xr:uid="{00000000-0005-0000-0000-0000F9030000}"/>
    <cellStyle name="Followed Hyperlink 28" xfId="24878" hidden="1" xr:uid="{00000000-0005-0000-0000-0000FA030000}"/>
    <cellStyle name="Followed Hyperlink 28" xfId="24853" hidden="1" xr:uid="{00000000-0005-0000-0000-0000FB030000}"/>
    <cellStyle name="Followed Hyperlink 28" xfId="25024" hidden="1" xr:uid="{00000000-0005-0000-0000-0000FC030000}"/>
    <cellStyle name="Followed Hyperlink 28" xfId="25131" hidden="1" xr:uid="{00000000-0005-0000-0000-0000FD030000}"/>
    <cellStyle name="Followed Hyperlink 28" xfId="25069" hidden="1" xr:uid="{00000000-0005-0000-0000-0000FF030000}"/>
    <cellStyle name="Followed Hyperlink 28" xfId="25239" hidden="1" xr:uid="{00000000-0005-0000-0000-000000040000}"/>
    <cellStyle name="Followed Hyperlink 28" xfId="25343" hidden="1" xr:uid="{00000000-0005-0000-0000-000001040000}"/>
    <cellStyle name="Followed Hyperlink 28" xfId="25306" hidden="1" xr:uid="{00000000-0005-0000-0000-000002040000}"/>
    <cellStyle name="Followed Hyperlink 28" xfId="25451" hidden="1" xr:uid="{00000000-0005-0000-0000-000004040000}"/>
    <cellStyle name="Followed Hyperlink 28" xfId="25554" hidden="1" xr:uid="{00000000-0005-0000-0000-000005040000}"/>
    <cellStyle name="Followed Hyperlink 28" xfId="25517" hidden="1" xr:uid="{00000000-0005-0000-0000-000006040000}"/>
    <cellStyle name="Followed Hyperlink 28" xfId="25492" hidden="1" xr:uid="{00000000-0005-0000-0000-000007040000}"/>
    <cellStyle name="Followed Hyperlink 28" xfId="25662" hidden="1" xr:uid="{00000000-0005-0000-0000-000008040000}"/>
    <cellStyle name="Followed Hyperlink 28" xfId="25760" hidden="1" xr:uid="{00000000-0005-0000-0000-000009040000}"/>
    <cellStyle name="Followed Hyperlink 28" xfId="25723" hidden="1" xr:uid="{00000000-0005-0000-0000-00000A040000}"/>
    <cellStyle name="Followed Hyperlink 28" xfId="26386" hidden="1" xr:uid="{00000000-0005-0000-0000-0000F0030000}"/>
    <cellStyle name="Followed Hyperlink 28" xfId="26464" hidden="1" xr:uid="{00000000-0005-0000-0000-0000F2030000}"/>
    <cellStyle name="Followed Hyperlink 28" xfId="26439" hidden="1" xr:uid="{00000000-0005-0000-0000-0000F3030000}"/>
    <cellStyle name="Followed Hyperlink 28" xfId="26698" hidden="1" xr:uid="{00000000-0005-0000-0000-0000F4030000}"/>
    <cellStyle name="Followed Hyperlink 28" xfId="26814" hidden="1" xr:uid="{00000000-0005-0000-0000-0000F5030000}"/>
    <cellStyle name="Followed Hyperlink 28" xfId="26752" hidden="1" xr:uid="{00000000-0005-0000-0000-0000F7030000}"/>
    <cellStyle name="Followed Hyperlink 28" xfId="26925" hidden="1" xr:uid="{00000000-0005-0000-0000-0000F8030000}"/>
    <cellStyle name="Followed Hyperlink 28" xfId="27035" hidden="1" xr:uid="{00000000-0005-0000-0000-0000F9030000}"/>
    <cellStyle name="Followed Hyperlink 28" xfId="26998" hidden="1" xr:uid="{00000000-0005-0000-0000-0000FA030000}"/>
    <cellStyle name="Followed Hyperlink 28" xfId="27144" hidden="1" xr:uid="{00000000-0005-0000-0000-0000FC030000}"/>
    <cellStyle name="Followed Hyperlink 28" xfId="27251" hidden="1" xr:uid="{00000000-0005-0000-0000-0000FD030000}"/>
    <cellStyle name="Followed Hyperlink 28" xfId="27214" hidden="1" xr:uid="{00000000-0005-0000-0000-0000FE030000}"/>
    <cellStyle name="Followed Hyperlink 28" xfId="27189" hidden="1" xr:uid="{00000000-0005-0000-0000-0000FF030000}"/>
    <cellStyle name="Followed Hyperlink 28" xfId="27463" hidden="1" xr:uid="{00000000-0005-0000-0000-000001040000}"/>
    <cellStyle name="Followed Hyperlink 28" xfId="27426" hidden="1" xr:uid="{00000000-0005-0000-0000-000002040000}"/>
    <cellStyle name="Followed Hyperlink 28" xfId="27401" hidden="1" xr:uid="{00000000-0005-0000-0000-000003040000}"/>
    <cellStyle name="Followed Hyperlink 28" xfId="27571" hidden="1" xr:uid="{00000000-0005-0000-0000-000004040000}"/>
    <cellStyle name="Followed Hyperlink 28" xfId="27674" hidden="1" xr:uid="{00000000-0005-0000-0000-000005040000}"/>
    <cellStyle name="Followed Hyperlink 28" xfId="27637" hidden="1" xr:uid="{00000000-0005-0000-0000-000006040000}"/>
    <cellStyle name="Followed Hyperlink 28" xfId="27612" hidden="1" xr:uid="{00000000-0005-0000-0000-000007040000}"/>
    <cellStyle name="Followed Hyperlink 28" xfId="27782" hidden="1" xr:uid="{00000000-0005-0000-0000-000008040000}"/>
    <cellStyle name="Followed Hyperlink 28" xfId="27880" hidden="1" xr:uid="{00000000-0005-0000-0000-000009040000}"/>
    <cellStyle name="Followed Hyperlink 28" xfId="27843" hidden="1" xr:uid="{00000000-0005-0000-0000-00000A040000}"/>
    <cellStyle name="Followed Hyperlink 28" xfId="27818" hidden="1" xr:uid="{00000000-0005-0000-0000-00000B040000}"/>
    <cellStyle name="Followed Hyperlink 28" xfId="28608" hidden="1" xr:uid="{00000000-0005-0000-0000-0000F0030000}"/>
    <cellStyle name="Followed Hyperlink 28" xfId="28723" hidden="1" xr:uid="{00000000-0005-0000-0000-0000F1030000}"/>
    <cellStyle name="Followed Hyperlink 28" xfId="28686" hidden="1" xr:uid="{00000000-0005-0000-0000-0000F2030000}"/>
    <cellStyle name="Followed Hyperlink 28" xfId="28661" hidden="1" xr:uid="{00000000-0005-0000-0000-0000F3030000}"/>
    <cellStyle name="Followed Hyperlink 28" xfId="28920" hidden="1" xr:uid="{00000000-0005-0000-0000-0000F4030000}"/>
    <cellStyle name="Followed Hyperlink 28" xfId="29036" hidden="1" xr:uid="{00000000-0005-0000-0000-0000F5030000}"/>
    <cellStyle name="Followed Hyperlink 28" xfId="28999" hidden="1" xr:uid="{00000000-0005-0000-0000-0000F6030000}"/>
    <cellStyle name="Followed Hyperlink 28" xfId="28974" hidden="1" xr:uid="{00000000-0005-0000-0000-0000F7030000}"/>
    <cellStyle name="Followed Hyperlink 28" xfId="29147" hidden="1" xr:uid="{00000000-0005-0000-0000-0000F8030000}"/>
    <cellStyle name="Followed Hyperlink 28" xfId="29257" hidden="1" xr:uid="{00000000-0005-0000-0000-0000F9030000}"/>
    <cellStyle name="Followed Hyperlink 28" xfId="29220" hidden="1" xr:uid="{00000000-0005-0000-0000-0000FA030000}"/>
    <cellStyle name="Followed Hyperlink 28" xfId="25094" hidden="1" xr:uid="{00000000-0005-0000-0000-0000FE030000}"/>
    <cellStyle name="Followed Hyperlink 28" xfId="21246" hidden="1" xr:uid="{00000000-0005-0000-0000-0000F0030000}"/>
    <cellStyle name="Followed Hyperlink 28" xfId="17092" hidden="1" xr:uid="{00000000-0005-0000-0000-0000FE030000}"/>
    <cellStyle name="Followed Hyperlink 28" xfId="11654" hidden="1" xr:uid="{00000000-0005-0000-0000-0000F6030000}"/>
    <cellStyle name="Followed Hyperlink 28" xfId="27359" hidden="1" xr:uid="{00000000-0005-0000-0000-000000040000}"/>
    <cellStyle name="Followed Hyperlink 28" xfId="23286" hidden="1" xr:uid="{00000000-0005-0000-0000-0000F8030000}"/>
    <cellStyle name="Followed Hyperlink 28" xfId="30591" hidden="1" xr:uid="{00000000-0005-0000-0000-0000F4030000}"/>
    <cellStyle name="Followed Hyperlink 28" xfId="30707" hidden="1" xr:uid="{00000000-0005-0000-0000-0000F5030000}"/>
    <cellStyle name="Followed Hyperlink 28" xfId="25980" hidden="1" xr:uid="{00000000-0005-0000-0000-0000F3030000}"/>
    <cellStyle name="Followed Hyperlink 28" xfId="998" hidden="1" xr:uid="{00000000-0005-0000-0000-0000F5030000}"/>
    <cellStyle name="Followed Hyperlink 28" xfId="7481" hidden="1" xr:uid="{00000000-0005-0000-0000-000006040000}"/>
    <cellStyle name="Followed Hyperlink 28" xfId="7456" hidden="1" xr:uid="{00000000-0005-0000-0000-000007040000}"/>
    <cellStyle name="Followed Hyperlink 28" xfId="7724" hidden="1" xr:uid="{00000000-0005-0000-0000-000009040000}"/>
    <cellStyle name="Followed Hyperlink 28" xfId="7687" hidden="1" xr:uid="{00000000-0005-0000-0000-00000A040000}"/>
    <cellStyle name="Followed Hyperlink 28" xfId="7662" hidden="1" xr:uid="{00000000-0005-0000-0000-00000B040000}"/>
    <cellStyle name="Followed Hyperlink 28" xfId="7905" hidden="1" xr:uid="{00000000-0005-0000-0000-0000F0030000}"/>
    <cellStyle name="Followed Hyperlink 28" xfId="2604" hidden="1" xr:uid="{00000000-0005-0000-0000-0000F1030000}"/>
    <cellStyle name="Followed Hyperlink 28" xfId="2486" hidden="1" xr:uid="{00000000-0005-0000-0000-0000F2030000}"/>
    <cellStyle name="Followed Hyperlink 28" xfId="6405" hidden="1" xr:uid="{00000000-0005-0000-0000-0000F3030000}"/>
    <cellStyle name="Followed Hyperlink 28" xfId="8338" hidden="1" xr:uid="{00000000-0005-0000-0000-0000F5030000}"/>
    <cellStyle name="Followed Hyperlink 28" xfId="8222" hidden="1" xr:uid="{00000000-0005-0000-0000-0000F4030000}"/>
    <cellStyle name="Followed Hyperlink 28" xfId="2986" hidden="1" xr:uid="{00000000-0005-0000-0000-0000F1030000}"/>
    <cellStyle name="Followed Hyperlink 28" xfId="2949" hidden="1" xr:uid="{00000000-0005-0000-0000-0000F2030000}"/>
    <cellStyle name="Followed Hyperlink 28" xfId="2924" hidden="1" xr:uid="{00000000-0005-0000-0000-0000F3030000}"/>
    <cellStyle name="Followed Hyperlink 28" xfId="3183" hidden="1" xr:uid="{00000000-0005-0000-0000-0000F4030000}"/>
    <cellStyle name="Followed Hyperlink 28" xfId="3299" hidden="1" xr:uid="{00000000-0005-0000-0000-0000F5030000}"/>
    <cellStyle name="Followed Hyperlink 28" xfId="3262" hidden="1" xr:uid="{00000000-0005-0000-0000-0000F6030000}"/>
    <cellStyle name="Followed Hyperlink 28" xfId="3410" hidden="1" xr:uid="{00000000-0005-0000-0000-0000F8030000}"/>
    <cellStyle name="Followed Hyperlink 28" xfId="3520" hidden="1" xr:uid="{00000000-0005-0000-0000-0000F9030000}"/>
    <cellStyle name="Followed Hyperlink 28" xfId="3483" hidden="1" xr:uid="{00000000-0005-0000-0000-0000FA030000}"/>
    <cellStyle name="Followed Hyperlink 28" xfId="3629" hidden="1" xr:uid="{00000000-0005-0000-0000-0000FC030000}"/>
    <cellStyle name="Followed Hyperlink 28" xfId="3736" hidden="1" xr:uid="{00000000-0005-0000-0000-0000FD030000}"/>
    <cellStyle name="Followed Hyperlink 28" xfId="3699" hidden="1" xr:uid="{00000000-0005-0000-0000-0000FE030000}"/>
    <cellStyle name="Followed Hyperlink 28" xfId="3674" hidden="1" xr:uid="{00000000-0005-0000-0000-0000FF030000}"/>
    <cellStyle name="Followed Hyperlink 28" xfId="3844" hidden="1" xr:uid="{00000000-0005-0000-0000-000000040000}"/>
    <cellStyle name="Followed Hyperlink 28" xfId="3948" hidden="1" xr:uid="{00000000-0005-0000-0000-000001040000}"/>
    <cellStyle name="Followed Hyperlink 28" xfId="3911" hidden="1" xr:uid="{00000000-0005-0000-0000-000002040000}"/>
    <cellStyle name="Followed Hyperlink 28" xfId="3886" hidden="1" xr:uid="{00000000-0005-0000-0000-000003040000}"/>
    <cellStyle name="Followed Hyperlink 28" xfId="4056" hidden="1" xr:uid="{00000000-0005-0000-0000-000004040000}"/>
    <cellStyle name="Followed Hyperlink 28" xfId="4159" hidden="1" xr:uid="{00000000-0005-0000-0000-000005040000}"/>
    <cellStyle name="Followed Hyperlink 28" xfId="4122" hidden="1" xr:uid="{00000000-0005-0000-0000-000006040000}"/>
    <cellStyle name="Followed Hyperlink 28" xfId="4267" hidden="1" xr:uid="{00000000-0005-0000-0000-000008040000}"/>
    <cellStyle name="Followed Hyperlink 28" xfId="4365" hidden="1" xr:uid="{00000000-0005-0000-0000-000009040000}"/>
    <cellStyle name="Followed Hyperlink 28" xfId="4328" hidden="1" xr:uid="{00000000-0005-0000-0000-00000A040000}"/>
    <cellStyle name="Followed Hyperlink 28" xfId="4303" hidden="1" xr:uid="{00000000-0005-0000-0000-00000B040000}"/>
    <cellStyle name="Followed Hyperlink 28" xfId="4546" hidden="1" xr:uid="{00000000-0005-0000-0000-0000F0030000}"/>
    <cellStyle name="Followed Hyperlink 28" xfId="2720" hidden="1" xr:uid="{00000000-0005-0000-0000-0000F1030000}"/>
    <cellStyle name="Followed Hyperlink 28" xfId="1398" hidden="1" xr:uid="{00000000-0005-0000-0000-0000FE030000}"/>
    <cellStyle name="Followed Hyperlink 28" xfId="1373" hidden="1" xr:uid="{00000000-0005-0000-0000-0000FF030000}"/>
    <cellStyle name="Followed Hyperlink 28" xfId="1543" hidden="1" xr:uid="{00000000-0005-0000-0000-000000040000}"/>
    <cellStyle name="Followed Hyperlink 28" xfId="1647" hidden="1" xr:uid="{00000000-0005-0000-0000-000001040000}"/>
    <cellStyle name="Followed Hyperlink 28" xfId="1610" hidden="1" xr:uid="{00000000-0005-0000-0000-000002040000}"/>
    <cellStyle name="Followed Hyperlink 28" xfId="1585" hidden="1" xr:uid="{00000000-0005-0000-0000-000003040000}"/>
    <cellStyle name="Followed Hyperlink 28" xfId="1755" hidden="1" xr:uid="{00000000-0005-0000-0000-000004040000}"/>
    <cellStyle name="Followed Hyperlink 28" xfId="1858" hidden="1" xr:uid="{00000000-0005-0000-0000-000005040000}"/>
    <cellStyle name="Followed Hyperlink 28" xfId="1821" hidden="1" xr:uid="{00000000-0005-0000-0000-000006040000}"/>
    <cellStyle name="Followed Hyperlink 28" xfId="1796" hidden="1" xr:uid="{00000000-0005-0000-0000-000007040000}"/>
    <cellStyle name="Followed Hyperlink 28" xfId="1966" hidden="1" xr:uid="{00000000-0005-0000-0000-000008040000}"/>
    <cellStyle name="Followed Hyperlink 28" xfId="2027" hidden="1" xr:uid="{00000000-0005-0000-0000-00000A040000}"/>
    <cellStyle name="Followed Hyperlink 28" xfId="2002" hidden="1" xr:uid="{00000000-0005-0000-0000-00000B040000}"/>
    <cellStyle name="Followed Hyperlink 28" xfId="936" hidden="1" xr:uid="{00000000-0005-0000-0000-0000F7030000}"/>
    <cellStyle name="Followed Hyperlink 28" xfId="1109" hidden="1" xr:uid="{00000000-0005-0000-0000-0000F8030000}"/>
    <cellStyle name="Followed Hyperlink 28" xfId="1219" hidden="1" xr:uid="{00000000-0005-0000-0000-0000F9030000}"/>
    <cellStyle name="Followed Hyperlink 28" xfId="1182" hidden="1" xr:uid="{00000000-0005-0000-0000-0000FA030000}"/>
    <cellStyle name="Followed Hyperlink 28" xfId="1157" hidden="1" xr:uid="{00000000-0005-0000-0000-0000FB030000}"/>
    <cellStyle name="Followed Hyperlink 28" xfId="1328" hidden="1" xr:uid="{00000000-0005-0000-0000-0000FC030000}"/>
    <cellStyle name="Followed Hyperlink 28" xfId="1435" hidden="1" xr:uid="{00000000-0005-0000-0000-0000FD030000}"/>
    <cellStyle name="Followed Hyperlink 28" xfId="5565" hidden="1" xr:uid="{00000000-0005-0000-0000-000003040000}"/>
    <cellStyle name="Followed Hyperlink 28" xfId="5838" hidden="1" xr:uid="{00000000-0005-0000-0000-000005040000}"/>
    <cellStyle name="Followed Hyperlink 28" xfId="5801" hidden="1" xr:uid="{00000000-0005-0000-0000-000006040000}"/>
    <cellStyle name="Followed Hyperlink 28" xfId="5776" hidden="1" xr:uid="{00000000-0005-0000-0000-000007040000}"/>
    <cellStyle name="Followed Hyperlink 28" xfId="5946" hidden="1" xr:uid="{00000000-0005-0000-0000-000008040000}"/>
    <cellStyle name="Followed Hyperlink 28" xfId="6044" hidden="1" xr:uid="{00000000-0005-0000-0000-000009040000}"/>
    <cellStyle name="Followed Hyperlink 28" xfId="6007" hidden="1" xr:uid="{00000000-0005-0000-0000-00000A040000}"/>
    <cellStyle name="Followed Hyperlink 28" xfId="5982" hidden="1" xr:uid="{00000000-0005-0000-0000-00000B040000}"/>
    <cellStyle name="Followed Hyperlink 28" xfId="6225" hidden="1" xr:uid="{00000000-0005-0000-0000-0000F0030000}"/>
    <cellStyle name="Followed Hyperlink 28" xfId="303" hidden="1" xr:uid="{00000000-0005-0000-0000-0000F1030000}"/>
    <cellStyle name="Followed Hyperlink 28" xfId="2607" hidden="1" xr:uid="{00000000-0005-0000-0000-0000F2030000}"/>
    <cellStyle name="Followed Hyperlink 28" xfId="4725" hidden="1" xr:uid="{00000000-0005-0000-0000-0000F3030000}"/>
    <cellStyle name="Followed Hyperlink 28" xfId="6542" hidden="1" xr:uid="{00000000-0005-0000-0000-0000F4030000}"/>
    <cellStyle name="Followed Hyperlink 28" xfId="6658" hidden="1" xr:uid="{00000000-0005-0000-0000-0000F5030000}"/>
    <cellStyle name="Followed Hyperlink 28" xfId="6621" hidden="1" xr:uid="{00000000-0005-0000-0000-0000F6030000}"/>
    <cellStyle name="Followed Hyperlink 28" xfId="6596" hidden="1" xr:uid="{00000000-0005-0000-0000-0000F7030000}"/>
    <cellStyle name="Followed Hyperlink 28" xfId="6769" hidden="1" xr:uid="{00000000-0005-0000-0000-0000F8030000}"/>
    <cellStyle name="Followed Hyperlink 28" xfId="6879" hidden="1" xr:uid="{00000000-0005-0000-0000-0000F9030000}"/>
    <cellStyle name="Followed Hyperlink 28" xfId="6842" hidden="1" xr:uid="{00000000-0005-0000-0000-0000FA030000}"/>
    <cellStyle name="Followed Hyperlink 28" xfId="6988" hidden="1" xr:uid="{00000000-0005-0000-0000-0000FC030000}"/>
    <cellStyle name="Followed Hyperlink 28" xfId="7095" hidden="1" xr:uid="{00000000-0005-0000-0000-0000FD030000}"/>
    <cellStyle name="Followed Hyperlink 28" xfId="7058" hidden="1" xr:uid="{00000000-0005-0000-0000-0000FE030000}"/>
    <cellStyle name="Followed Hyperlink 28" xfId="7203" hidden="1" xr:uid="{00000000-0005-0000-0000-000000040000}"/>
    <cellStyle name="Followed Hyperlink 28" xfId="7307" hidden="1" xr:uid="{00000000-0005-0000-0000-000001040000}"/>
    <cellStyle name="Followed Hyperlink 28" xfId="7270" hidden="1" xr:uid="{00000000-0005-0000-0000-000002040000}"/>
    <cellStyle name="Followed Hyperlink 28" xfId="7245" hidden="1" xr:uid="{00000000-0005-0000-0000-000003040000}"/>
    <cellStyle name="Followed Hyperlink 28" xfId="7415" hidden="1" xr:uid="{00000000-0005-0000-0000-000004040000}"/>
    <cellStyle name="Followed Hyperlink 28" xfId="7518" hidden="1" xr:uid="{00000000-0005-0000-0000-000005040000}"/>
    <cellStyle name="Followed Hyperlink 28" xfId="49" hidden="1" xr:uid="{00000000-0005-0000-0000-0000F3030000}"/>
    <cellStyle name="Followed Hyperlink 28" xfId="4862" hidden="1" xr:uid="{00000000-0005-0000-0000-0000F4030000}"/>
    <cellStyle name="Followed Hyperlink 28" xfId="4978" hidden="1" xr:uid="{00000000-0005-0000-0000-0000F5030000}"/>
    <cellStyle name="Followed Hyperlink 28" xfId="4916" hidden="1" xr:uid="{00000000-0005-0000-0000-0000F7030000}"/>
    <cellStyle name="Followed Hyperlink 28" xfId="5089" hidden="1" xr:uid="{00000000-0005-0000-0000-0000F8030000}"/>
    <cellStyle name="Followed Hyperlink 28" xfId="5199" hidden="1" xr:uid="{00000000-0005-0000-0000-0000F9030000}"/>
    <cellStyle name="Followed Hyperlink 28" xfId="5162" hidden="1" xr:uid="{00000000-0005-0000-0000-0000FA030000}"/>
    <cellStyle name="Followed Hyperlink 28" xfId="5137" hidden="1" xr:uid="{00000000-0005-0000-0000-0000FB030000}"/>
    <cellStyle name="Followed Hyperlink 28" xfId="5308" hidden="1" xr:uid="{00000000-0005-0000-0000-0000FC030000}"/>
    <cellStyle name="Followed Hyperlink 28" xfId="5415" hidden="1" xr:uid="{00000000-0005-0000-0000-0000FD030000}"/>
    <cellStyle name="Followed Hyperlink 28" xfId="5378" hidden="1" xr:uid="{00000000-0005-0000-0000-0000FE030000}"/>
    <cellStyle name="Followed Hyperlink 28" xfId="5353" hidden="1" xr:uid="{00000000-0005-0000-0000-0000FF030000}"/>
    <cellStyle name="Followed Hyperlink 28" xfId="5523" hidden="1" xr:uid="{00000000-0005-0000-0000-000000040000}"/>
    <cellStyle name="Followed Hyperlink 28" xfId="5627" hidden="1" xr:uid="{00000000-0005-0000-0000-000001040000}"/>
    <cellStyle name="Followed Hyperlink 28" xfId="5590" hidden="1" xr:uid="{00000000-0005-0000-0000-000002040000}"/>
    <cellStyle name="Followed Hyperlink 28" xfId="8713" hidden="1" xr:uid="{00000000-0005-0000-0000-0000FF030000}"/>
    <cellStyle name="Followed Hyperlink 28" xfId="15144" hidden="1" xr:uid="{00000000-0005-0000-0000-0000F8030000}"/>
    <cellStyle name="Followed Hyperlink 28" xfId="15254" hidden="1" xr:uid="{00000000-0005-0000-0000-0000F9030000}"/>
    <cellStyle name="Followed Hyperlink 28" xfId="15217" hidden="1" xr:uid="{00000000-0005-0000-0000-0000FA030000}"/>
    <cellStyle name="Followed Hyperlink 28" xfId="15192" hidden="1" xr:uid="{00000000-0005-0000-0000-0000FB030000}"/>
    <cellStyle name="Followed Hyperlink 28" xfId="15363" hidden="1" xr:uid="{00000000-0005-0000-0000-0000FC030000}"/>
    <cellStyle name="Followed Hyperlink 28" xfId="56" hidden="1" xr:uid="{00000000-0005-0000-0000-0000F2030000}"/>
    <cellStyle name="Followed Hyperlink 28" xfId="30065" hidden="1" xr:uid="{00000000-0005-0000-0000-00000A040000}"/>
    <cellStyle name="Followed Hyperlink 28" xfId="26777" hidden="1" xr:uid="{00000000-0005-0000-0000-0000F6030000}"/>
    <cellStyle name="Followed Hyperlink 28" xfId="22574" hidden="1" xr:uid="{00000000-0005-0000-0000-000008040000}"/>
    <cellStyle name="Followed Hyperlink 28" xfId="30004" hidden="1" xr:uid="{00000000-0005-0000-0000-000008040000}"/>
    <cellStyle name="Followed Hyperlink 28" xfId="30102" hidden="1" xr:uid="{00000000-0005-0000-0000-000009040000}"/>
    <cellStyle name="Followed Hyperlink 28" xfId="29834" hidden="1" xr:uid="{00000000-0005-0000-0000-000007040000}"/>
    <cellStyle name="Followed Hyperlink 28" xfId="14163" hidden="1" xr:uid="{00000000-0005-0000-0000-000007040000}"/>
    <cellStyle name="Followed Hyperlink 28" xfId="14333" hidden="1" xr:uid="{00000000-0005-0000-0000-000008040000}"/>
    <cellStyle name="Followed Hyperlink 28" xfId="14394" hidden="1" xr:uid="{00000000-0005-0000-0000-00000A040000}"/>
    <cellStyle name="Followed Hyperlink 28" xfId="14612" hidden="1" xr:uid="{00000000-0005-0000-0000-0000F0030000}"/>
    <cellStyle name="Followed Hyperlink 28" xfId="9755" hidden="1" xr:uid="{00000000-0005-0000-0000-0000F1030000}"/>
    <cellStyle name="Followed Hyperlink 28" xfId="4649" hidden="1" xr:uid="{00000000-0005-0000-0000-0000F2030000}"/>
    <cellStyle name="Followed Hyperlink 28" xfId="13112" hidden="1" xr:uid="{00000000-0005-0000-0000-0000F3030000}"/>
    <cellStyle name="Followed Hyperlink 28" xfId="14917" hidden="1" xr:uid="{00000000-0005-0000-0000-0000F4030000}"/>
    <cellStyle name="Followed Hyperlink 28" xfId="15033" hidden="1" xr:uid="{00000000-0005-0000-0000-0000F5030000}"/>
    <cellStyle name="Followed Hyperlink 28" xfId="14971" hidden="1" xr:uid="{00000000-0005-0000-0000-0000F7030000}"/>
    <cellStyle name="Followed Hyperlink 28" xfId="14996" hidden="1" xr:uid="{00000000-0005-0000-0000-0000F6030000}"/>
    <cellStyle name="Followed Hyperlink 28" xfId="9585" hidden="1" xr:uid="{00000000-0005-0000-0000-0000F0030000}"/>
    <cellStyle name="Followed Hyperlink 28" xfId="4717" hidden="1" xr:uid="{00000000-0005-0000-0000-0000F1030000}"/>
    <cellStyle name="Followed Hyperlink 28" xfId="2848" hidden="1" xr:uid="{00000000-0005-0000-0000-0000F2030000}"/>
    <cellStyle name="Followed Hyperlink 28" xfId="8085" hidden="1" xr:uid="{00000000-0005-0000-0000-0000F3030000}"/>
    <cellStyle name="Followed Hyperlink 28" xfId="9900" hidden="1" xr:uid="{00000000-0005-0000-0000-0000F4030000}"/>
    <cellStyle name="Followed Hyperlink 28" xfId="10016" hidden="1" xr:uid="{00000000-0005-0000-0000-0000F5030000}"/>
    <cellStyle name="Followed Hyperlink 28" xfId="9979" hidden="1" xr:uid="{00000000-0005-0000-0000-0000F6030000}"/>
    <cellStyle name="Followed Hyperlink 28" xfId="9954" hidden="1" xr:uid="{00000000-0005-0000-0000-0000F7030000}"/>
    <cellStyle name="Followed Hyperlink 28" xfId="10127" hidden="1" xr:uid="{00000000-0005-0000-0000-0000F8030000}"/>
    <cellStyle name="Followed Hyperlink 28" xfId="10237" hidden="1" xr:uid="{00000000-0005-0000-0000-0000F9030000}"/>
    <cellStyle name="Followed Hyperlink 28" xfId="10175" hidden="1" xr:uid="{00000000-0005-0000-0000-0000FB030000}"/>
    <cellStyle name="Followed Hyperlink 28" xfId="10346" hidden="1" xr:uid="{00000000-0005-0000-0000-0000FC030000}"/>
    <cellStyle name="Followed Hyperlink 28" xfId="10453" hidden="1" xr:uid="{00000000-0005-0000-0000-0000FD030000}"/>
    <cellStyle name="Followed Hyperlink 28" xfId="10416" hidden="1" xr:uid="{00000000-0005-0000-0000-0000FE030000}"/>
    <cellStyle name="Followed Hyperlink 28" xfId="10391" hidden="1" xr:uid="{00000000-0005-0000-0000-0000FF030000}"/>
    <cellStyle name="Followed Hyperlink 28" xfId="10561" hidden="1" xr:uid="{00000000-0005-0000-0000-000000040000}"/>
    <cellStyle name="Followed Hyperlink 28" xfId="10665" hidden="1" xr:uid="{00000000-0005-0000-0000-000001040000}"/>
    <cellStyle name="Followed Hyperlink 28" xfId="10628" hidden="1" xr:uid="{00000000-0005-0000-0000-000002040000}"/>
    <cellStyle name="Followed Hyperlink 28" xfId="10773" hidden="1" xr:uid="{00000000-0005-0000-0000-000004040000}"/>
    <cellStyle name="Followed Hyperlink 28" xfId="10876" hidden="1" xr:uid="{00000000-0005-0000-0000-000005040000}"/>
    <cellStyle name="Followed Hyperlink 28" xfId="10839" hidden="1" xr:uid="{00000000-0005-0000-0000-000006040000}"/>
    <cellStyle name="Followed Hyperlink 28" xfId="10984" hidden="1" xr:uid="{00000000-0005-0000-0000-000008040000}"/>
    <cellStyle name="Followed Hyperlink 28" xfId="11082" hidden="1" xr:uid="{00000000-0005-0000-0000-000009040000}"/>
    <cellStyle name="Followed Hyperlink 28" xfId="11045" hidden="1" xr:uid="{00000000-0005-0000-0000-00000A040000}"/>
    <cellStyle name="Followed Hyperlink 28" xfId="11020" hidden="1" xr:uid="{00000000-0005-0000-0000-00000B040000}"/>
    <cellStyle name="Followed Hyperlink 28" xfId="11263" hidden="1" xr:uid="{00000000-0005-0000-0000-0000F0030000}"/>
    <cellStyle name="Followed Hyperlink 28" xfId="6397" hidden="1" xr:uid="{00000000-0005-0000-0000-0000F1030000}"/>
    <cellStyle name="Followed Hyperlink 28" xfId="8668" hidden="1" xr:uid="{00000000-0005-0000-0000-0000FC030000}"/>
    <cellStyle name="Followed Hyperlink 28" xfId="8775" hidden="1" xr:uid="{00000000-0005-0000-0000-0000FD030000}"/>
    <cellStyle name="Followed Hyperlink 28" xfId="8738" hidden="1" xr:uid="{00000000-0005-0000-0000-0000FE030000}"/>
    <cellStyle name="Followed Hyperlink 28" xfId="8883" hidden="1" xr:uid="{00000000-0005-0000-0000-000000040000}"/>
    <cellStyle name="Followed Hyperlink 28" xfId="8987" hidden="1" xr:uid="{00000000-0005-0000-0000-000001040000}"/>
    <cellStyle name="Followed Hyperlink 28" xfId="8950" hidden="1" xr:uid="{00000000-0005-0000-0000-000002040000}"/>
    <cellStyle name="Followed Hyperlink 28" xfId="8925" hidden="1" xr:uid="{00000000-0005-0000-0000-000003040000}"/>
    <cellStyle name="Followed Hyperlink 28" xfId="9095" hidden="1" xr:uid="{00000000-0005-0000-0000-000004040000}"/>
    <cellStyle name="Followed Hyperlink 28" xfId="9198" hidden="1" xr:uid="{00000000-0005-0000-0000-000005040000}"/>
    <cellStyle name="Followed Hyperlink 28" xfId="9161" hidden="1" xr:uid="{00000000-0005-0000-0000-000006040000}"/>
    <cellStyle name="Followed Hyperlink 28" xfId="9136" hidden="1" xr:uid="{00000000-0005-0000-0000-000007040000}"/>
    <cellStyle name="Followed Hyperlink 28" xfId="9306" hidden="1" xr:uid="{00000000-0005-0000-0000-000008040000}"/>
    <cellStyle name="Followed Hyperlink 28" xfId="9404" hidden="1" xr:uid="{00000000-0005-0000-0000-000009040000}"/>
    <cellStyle name="Followed Hyperlink 28" xfId="9367" hidden="1" xr:uid="{00000000-0005-0000-0000-00000A040000}"/>
    <cellStyle name="Followed Hyperlink 28" xfId="15790" hidden="1" xr:uid="{00000000-0005-0000-0000-000004040000}"/>
    <cellStyle name="Followed Hyperlink 28" xfId="8301" hidden="1" xr:uid="{00000000-0005-0000-0000-0000F6030000}"/>
    <cellStyle name="Followed Hyperlink 28" xfId="8276" hidden="1" xr:uid="{00000000-0005-0000-0000-0000F7030000}"/>
    <cellStyle name="Followed Hyperlink 28" xfId="8449" hidden="1" xr:uid="{00000000-0005-0000-0000-0000F8030000}"/>
    <cellStyle name="Followed Hyperlink 28" xfId="8559" hidden="1" xr:uid="{00000000-0005-0000-0000-0000F9030000}"/>
    <cellStyle name="Followed Hyperlink 28" xfId="8522" hidden="1" xr:uid="{00000000-0005-0000-0000-0000FA030000}"/>
    <cellStyle name="Followed Hyperlink 28" xfId="30670" hidden="1" xr:uid="{00000000-0005-0000-0000-0000F6030000}"/>
    <cellStyle name="Followed Hyperlink 28" xfId="8497" hidden="1" xr:uid="{00000000-0005-0000-0000-0000FB030000}"/>
    <cellStyle name="Followed Hyperlink 28" xfId="12278" hidden="1" xr:uid="{00000000-0005-0000-0000-000003040000}"/>
    <cellStyle name="Followed Hyperlink 28" xfId="12551" hidden="1" xr:uid="{00000000-0005-0000-0000-000005040000}"/>
    <cellStyle name="Followed Hyperlink 28" xfId="12514" hidden="1" xr:uid="{00000000-0005-0000-0000-000006040000}"/>
    <cellStyle name="Followed Hyperlink 28" xfId="12659" hidden="1" xr:uid="{00000000-0005-0000-0000-000008040000}"/>
    <cellStyle name="Followed Hyperlink 28" xfId="12757" hidden="1" xr:uid="{00000000-0005-0000-0000-000009040000}"/>
    <cellStyle name="Followed Hyperlink 28" xfId="12720" hidden="1" xr:uid="{00000000-0005-0000-0000-00000A040000}"/>
    <cellStyle name="Followed Hyperlink 28" xfId="12695" hidden="1" xr:uid="{00000000-0005-0000-0000-00000B040000}"/>
    <cellStyle name="Followed Hyperlink 28" xfId="12938" hidden="1" xr:uid="{00000000-0005-0000-0000-0000F0030000}"/>
    <cellStyle name="Followed Hyperlink 28" xfId="8077" hidden="1" xr:uid="{00000000-0005-0000-0000-0000F1030000}"/>
    <cellStyle name="Followed Hyperlink 28" xfId="2561" hidden="1" xr:uid="{00000000-0005-0000-0000-0000F2030000}"/>
    <cellStyle name="Followed Hyperlink 28" xfId="11439" hidden="1" xr:uid="{00000000-0005-0000-0000-0000F3030000}"/>
    <cellStyle name="Followed Hyperlink 28" xfId="13249" hidden="1" xr:uid="{00000000-0005-0000-0000-0000F4030000}"/>
    <cellStyle name="Followed Hyperlink 28" xfId="13365" hidden="1" xr:uid="{00000000-0005-0000-0000-0000F5030000}"/>
    <cellStyle name="Followed Hyperlink 28" xfId="13328" hidden="1" xr:uid="{00000000-0005-0000-0000-0000F6030000}"/>
    <cellStyle name="Followed Hyperlink 28" xfId="13303" hidden="1" xr:uid="{00000000-0005-0000-0000-0000F7030000}"/>
    <cellStyle name="Followed Hyperlink 28" xfId="13476" hidden="1" xr:uid="{00000000-0005-0000-0000-0000F8030000}"/>
    <cellStyle name="Followed Hyperlink 28" xfId="13586" hidden="1" xr:uid="{00000000-0005-0000-0000-0000F9030000}"/>
    <cellStyle name="Followed Hyperlink 28" xfId="13549" hidden="1" xr:uid="{00000000-0005-0000-0000-0000FA030000}"/>
    <cellStyle name="Followed Hyperlink 28" xfId="13524" hidden="1" xr:uid="{00000000-0005-0000-0000-0000FB030000}"/>
    <cellStyle name="Followed Hyperlink 28" xfId="13802" hidden="1" xr:uid="{00000000-0005-0000-0000-0000FD030000}"/>
    <cellStyle name="Followed Hyperlink 28" xfId="13765" hidden="1" xr:uid="{00000000-0005-0000-0000-0000FE030000}"/>
    <cellStyle name="Followed Hyperlink 28" xfId="13740" hidden="1" xr:uid="{00000000-0005-0000-0000-0000FF030000}"/>
    <cellStyle name="Followed Hyperlink 28" xfId="13910" hidden="1" xr:uid="{00000000-0005-0000-0000-000000040000}"/>
    <cellStyle name="Followed Hyperlink 28" xfId="14014" hidden="1" xr:uid="{00000000-0005-0000-0000-000001040000}"/>
    <cellStyle name="Followed Hyperlink 28" xfId="13977" hidden="1" xr:uid="{00000000-0005-0000-0000-000002040000}"/>
    <cellStyle name="Followed Hyperlink 28" xfId="13952" hidden="1" xr:uid="{00000000-0005-0000-0000-000003040000}"/>
    <cellStyle name="Followed Hyperlink 28" xfId="14122" hidden="1" xr:uid="{00000000-0005-0000-0000-000004040000}"/>
    <cellStyle name="Followed Hyperlink 28" xfId="14225" hidden="1" xr:uid="{00000000-0005-0000-0000-000005040000}"/>
    <cellStyle name="Followed Hyperlink 28" xfId="14188" hidden="1" xr:uid="{00000000-0005-0000-0000-000006040000}"/>
    <cellStyle name="Followed Hyperlink 28" xfId="9763" hidden="1" xr:uid="{00000000-0005-0000-0000-0000F3030000}"/>
    <cellStyle name="Followed Hyperlink 28" xfId="11575" hidden="1" xr:uid="{00000000-0005-0000-0000-0000F4030000}"/>
    <cellStyle name="Followed Hyperlink 28" xfId="11691" hidden="1" xr:uid="{00000000-0005-0000-0000-0000F5030000}"/>
    <cellStyle name="Followed Hyperlink 28" xfId="11629" hidden="1" xr:uid="{00000000-0005-0000-0000-0000F7030000}"/>
    <cellStyle name="Followed Hyperlink 28" xfId="11802" hidden="1" xr:uid="{00000000-0005-0000-0000-0000F8030000}"/>
    <cellStyle name="Followed Hyperlink 28" xfId="11912" hidden="1" xr:uid="{00000000-0005-0000-0000-0000F9030000}"/>
    <cellStyle name="Followed Hyperlink 28" xfId="11875" hidden="1" xr:uid="{00000000-0005-0000-0000-0000FA030000}"/>
    <cellStyle name="Followed Hyperlink 28" xfId="11850" hidden="1" xr:uid="{00000000-0005-0000-0000-0000FB030000}"/>
    <cellStyle name="Followed Hyperlink 28" xfId="12021" hidden="1" xr:uid="{00000000-0005-0000-0000-0000FC030000}"/>
    <cellStyle name="Followed Hyperlink 28" xfId="12128" hidden="1" xr:uid="{00000000-0005-0000-0000-0000FD030000}"/>
    <cellStyle name="Followed Hyperlink 28" xfId="12091" hidden="1" xr:uid="{00000000-0005-0000-0000-0000FE030000}"/>
    <cellStyle name="Followed Hyperlink 28" xfId="12066" hidden="1" xr:uid="{00000000-0005-0000-0000-0000FF030000}"/>
    <cellStyle name="Followed Hyperlink 28" xfId="12236" hidden="1" xr:uid="{00000000-0005-0000-0000-000000040000}"/>
    <cellStyle name="Followed Hyperlink 28" xfId="12340" hidden="1" xr:uid="{00000000-0005-0000-0000-000001040000}"/>
    <cellStyle name="Followed Hyperlink 28" xfId="12303" hidden="1" xr:uid="{00000000-0005-0000-0000-000002040000}"/>
    <cellStyle name="Followed Hyperlink 28" xfId="37241" hidden="1" xr:uid="{00000000-0005-0000-0000-0000F6030000}"/>
    <cellStyle name="Followed Hyperlink 28" xfId="623" hidden="1" xr:uid="{00000000-0005-0000-0000-0000F3030000}"/>
    <cellStyle name="Followed Hyperlink 28" xfId="882" hidden="1" xr:uid="{00000000-0005-0000-0000-0000F4030000}"/>
    <cellStyle name="Followed Hyperlink 28" xfId="685" hidden="1" xr:uid="{00000000-0005-0000-0000-0000F1030000}"/>
    <cellStyle name="Followed Hyperlink 28" xfId="648" hidden="1" xr:uid="{00000000-0005-0000-0000-0000F2030000}"/>
    <cellStyle name="Followed Hyperlink 28" xfId="570" hidden="1" xr:uid="{00000000-0005-0000-0000-0000F0030000}"/>
    <cellStyle name="Followed Hyperlink 28" xfId="2523" hidden="1" xr:uid="{00000000-0005-0000-0000-0000F2030000}"/>
    <cellStyle name="Followed Hyperlink 28" xfId="29648" hidden="1" xr:uid="{00000000-0005-0000-0000-000002040000}"/>
    <cellStyle name="Followed Hyperlink 28" xfId="25698" hidden="1" xr:uid="{00000000-0005-0000-0000-00000B040000}"/>
    <cellStyle name="Followed Hyperlink 28" xfId="21981" hidden="1" xr:uid="{00000000-0005-0000-0000-0000FF030000}"/>
    <cellStyle name="Followed Hyperlink 28" xfId="14765" hidden="1" xr:uid="{00000000-0005-0000-0000-0000F3030000}"/>
    <cellStyle name="Followed Hyperlink 28" xfId="29581" hidden="1" xr:uid="{00000000-0005-0000-0000-000000040000}"/>
    <cellStyle name="Followed Hyperlink 28" xfId="29685" hidden="1" xr:uid="{00000000-0005-0000-0000-000001040000}"/>
    <cellStyle name="Followed Hyperlink 28" xfId="29411" hidden="1" xr:uid="{00000000-0005-0000-0000-0000FF030000}"/>
    <cellStyle name="Followed Hyperlink 29" xfId="37163" hidden="1" xr:uid="{00000000-0005-0000-0000-000010040000}"/>
    <cellStyle name="Followed Hyperlink 29" xfId="37296" hidden="1" xr:uid="{00000000-0005-0000-0000-000011040000}"/>
    <cellStyle name="Followed Hyperlink 29" xfId="37265" hidden="1" xr:uid="{00000000-0005-0000-0000-000013040000}"/>
    <cellStyle name="Followed Hyperlink 29" xfId="37390" hidden="1" xr:uid="{00000000-0005-0000-0000-000014040000}"/>
    <cellStyle name="Followed Hyperlink 29" xfId="37517" hidden="1" xr:uid="{00000000-0005-0000-0000-000015040000}"/>
    <cellStyle name="Followed Hyperlink 29" xfId="43178" hidden="1" xr:uid="{00000000-0005-0000-0000-000023040000}"/>
    <cellStyle name="Followed Hyperlink 29" xfId="43300" hidden="1" xr:uid="{00000000-0005-0000-0000-000024040000}"/>
    <cellStyle name="Followed Hyperlink 29" xfId="43454" hidden="1" xr:uid="{00000000-0005-0000-0000-000026040000}"/>
    <cellStyle name="Followed Hyperlink 29" xfId="43983" hidden="1" xr:uid="{00000000-0005-0000-0000-00000D040000}"/>
    <cellStyle name="Followed Hyperlink 29" xfId="44022" hidden="1" xr:uid="{00000000-0005-0000-0000-00000E040000}"/>
    <cellStyle name="Followed Hyperlink 29" xfId="43952" hidden="1" xr:uid="{00000000-0005-0000-0000-00000F040000}"/>
    <cellStyle name="Followed Hyperlink 29" xfId="44163" hidden="1" xr:uid="{00000000-0005-0000-0000-000010040000}"/>
    <cellStyle name="Followed Hyperlink 29" xfId="44296" hidden="1" xr:uid="{00000000-0005-0000-0000-000011040000}"/>
    <cellStyle name="Followed Hyperlink 29" xfId="44335" hidden="1" xr:uid="{00000000-0005-0000-0000-000012040000}"/>
    <cellStyle name="Followed Hyperlink 29" xfId="44265" hidden="1" xr:uid="{00000000-0005-0000-0000-000013040000}"/>
    <cellStyle name="Followed Hyperlink 29" xfId="44390" hidden="1" xr:uid="{00000000-0005-0000-0000-000014040000}"/>
    <cellStyle name="Followed Hyperlink 29" xfId="44517" hidden="1" xr:uid="{00000000-0005-0000-0000-000015040000}"/>
    <cellStyle name="Followed Hyperlink 29" xfId="44556" hidden="1" xr:uid="{00000000-0005-0000-0000-000016040000}"/>
    <cellStyle name="Followed Hyperlink 29" xfId="44486" hidden="1" xr:uid="{00000000-0005-0000-0000-000017040000}"/>
    <cellStyle name="Followed Hyperlink 29" xfId="44609" hidden="1" xr:uid="{00000000-0005-0000-0000-000018040000}"/>
    <cellStyle name="Followed Hyperlink 29" xfId="44733" hidden="1" xr:uid="{00000000-0005-0000-0000-000019040000}"/>
    <cellStyle name="Followed Hyperlink 29" xfId="44772" hidden="1" xr:uid="{00000000-0005-0000-0000-00001A040000}"/>
    <cellStyle name="Followed Hyperlink 29" xfId="44702" hidden="1" xr:uid="{00000000-0005-0000-0000-00001B040000}"/>
    <cellStyle name="Followed Hyperlink 29" xfId="44824" hidden="1" xr:uid="{00000000-0005-0000-0000-00001C040000}"/>
    <cellStyle name="Followed Hyperlink 29" xfId="44945" hidden="1" xr:uid="{00000000-0005-0000-0000-00001D040000}"/>
    <cellStyle name="Followed Hyperlink 29" xfId="44984" hidden="1" xr:uid="{00000000-0005-0000-0000-00001E040000}"/>
    <cellStyle name="Followed Hyperlink 29" xfId="44914" hidden="1" xr:uid="{00000000-0005-0000-0000-00001F040000}"/>
    <cellStyle name="Followed Hyperlink 29" xfId="45036" hidden="1" xr:uid="{00000000-0005-0000-0000-000020040000}"/>
    <cellStyle name="Followed Hyperlink 29" xfId="45156" hidden="1" xr:uid="{00000000-0005-0000-0000-000021040000}"/>
    <cellStyle name="Followed Hyperlink 29" xfId="45195" hidden="1" xr:uid="{00000000-0005-0000-0000-000022040000}"/>
    <cellStyle name="Followed Hyperlink 29" xfId="45125" hidden="1" xr:uid="{00000000-0005-0000-0000-000023040000}"/>
    <cellStyle name="Followed Hyperlink 29" xfId="45247" hidden="1" xr:uid="{00000000-0005-0000-0000-000024040000}"/>
    <cellStyle name="Followed Hyperlink 29" xfId="45362" hidden="1" xr:uid="{00000000-0005-0000-0000-000025040000}"/>
    <cellStyle name="Followed Hyperlink 29" xfId="42318" hidden="1" xr:uid="{00000000-0005-0000-0000-000013040000}"/>
    <cellStyle name="Followed Hyperlink 29" xfId="42443" hidden="1" xr:uid="{00000000-0005-0000-0000-000014040000}"/>
    <cellStyle name="Followed Hyperlink 29" xfId="42570" hidden="1" xr:uid="{00000000-0005-0000-0000-000015040000}"/>
    <cellStyle name="Followed Hyperlink 29" xfId="42609" hidden="1" xr:uid="{00000000-0005-0000-0000-000016040000}"/>
    <cellStyle name="Followed Hyperlink 29" xfId="42539" hidden="1" xr:uid="{00000000-0005-0000-0000-000017040000}"/>
    <cellStyle name="Followed Hyperlink 29" xfId="42786" hidden="1" xr:uid="{00000000-0005-0000-0000-000019040000}"/>
    <cellStyle name="Followed Hyperlink 29" xfId="42825" hidden="1" xr:uid="{00000000-0005-0000-0000-00001A040000}"/>
    <cellStyle name="Followed Hyperlink 29" xfId="42755" hidden="1" xr:uid="{00000000-0005-0000-0000-00001B040000}"/>
    <cellStyle name="Followed Hyperlink 29" xfId="42877" hidden="1" xr:uid="{00000000-0005-0000-0000-00001C040000}"/>
    <cellStyle name="Followed Hyperlink 29" xfId="42998" hidden="1" xr:uid="{00000000-0005-0000-0000-00001D040000}"/>
    <cellStyle name="Followed Hyperlink 29" xfId="43037" hidden="1" xr:uid="{00000000-0005-0000-0000-00001E040000}"/>
    <cellStyle name="Followed Hyperlink 29" xfId="42967" hidden="1" xr:uid="{00000000-0005-0000-0000-00001F040000}"/>
    <cellStyle name="Followed Hyperlink 29" xfId="43089" hidden="1" xr:uid="{00000000-0005-0000-0000-000020040000}"/>
    <cellStyle name="Followed Hyperlink 29" xfId="43209" hidden="1" xr:uid="{00000000-0005-0000-0000-000021040000}"/>
    <cellStyle name="Followed Hyperlink 29" xfId="41419" hidden="1" xr:uid="{00000000-0005-0000-0000-000027040000}"/>
    <cellStyle name="Followed Hyperlink 29" xfId="41904" hidden="1" xr:uid="{00000000-0005-0000-0000-00000C040000}"/>
    <cellStyle name="Followed Hyperlink 29" xfId="42036" hidden="1" xr:uid="{00000000-0005-0000-0000-00000D040000}"/>
    <cellStyle name="Followed Hyperlink 29" xfId="42075" hidden="1" xr:uid="{00000000-0005-0000-0000-00000E040000}"/>
    <cellStyle name="Followed Hyperlink 29" xfId="42005" hidden="1" xr:uid="{00000000-0005-0000-0000-00000F040000}"/>
    <cellStyle name="Followed Hyperlink 29" xfId="42216" hidden="1" xr:uid="{00000000-0005-0000-0000-000010040000}"/>
    <cellStyle name="Followed Hyperlink 29" xfId="42349" hidden="1" xr:uid="{00000000-0005-0000-0000-000011040000}"/>
    <cellStyle name="Followed Hyperlink 29" xfId="42388" hidden="1" xr:uid="{00000000-0005-0000-0000-000012040000}"/>
    <cellStyle name="Followed Hyperlink 29" xfId="41244" hidden="1" xr:uid="{00000000-0005-0000-0000-000021040000}"/>
    <cellStyle name="Followed Hyperlink 29" xfId="41283" hidden="1" xr:uid="{00000000-0005-0000-0000-000022040000}"/>
    <cellStyle name="Followed Hyperlink 29" xfId="41450" hidden="1" xr:uid="{00000000-0005-0000-0000-000025040000}"/>
    <cellStyle name="Followed Hyperlink 29" xfId="41489" hidden="1" xr:uid="{00000000-0005-0000-0000-000026040000}"/>
    <cellStyle name="Followed Hyperlink 29" xfId="41072" hidden="1" xr:uid="{00000000-0005-0000-0000-00001E040000}"/>
    <cellStyle name="Followed Hyperlink 29" xfId="41124" hidden="1" xr:uid="{00000000-0005-0000-0000-000020040000}"/>
    <cellStyle name="Followed Hyperlink 29" xfId="41033" hidden="1" xr:uid="{00000000-0005-0000-0000-00001D040000}"/>
    <cellStyle name="Followed Hyperlink 29" xfId="42662" hidden="1" xr:uid="{00000000-0005-0000-0000-000018040000}"/>
    <cellStyle name="Followed Hyperlink 29" xfId="43384" hidden="1" xr:uid="{00000000-0005-0000-0000-000027040000}"/>
    <cellStyle name="Followed Hyperlink 29" xfId="41335" hidden="1" xr:uid="{00000000-0005-0000-0000-000024040000}"/>
    <cellStyle name="Followed Hyperlink 29" xfId="43415" hidden="1" xr:uid="{00000000-0005-0000-0000-000025040000}"/>
    <cellStyle name="Followed Hyperlink 29" xfId="33253" hidden="1" xr:uid="{00000000-0005-0000-0000-000021040000}"/>
    <cellStyle name="Followed Hyperlink 29" xfId="39393" hidden="1" xr:uid="{00000000-0005-0000-0000-00001C040000}"/>
    <cellStyle name="Followed Hyperlink 29" xfId="22690" hidden="1" xr:uid="{00000000-0005-0000-0000-000025040000}"/>
    <cellStyle name="Followed Hyperlink 29" xfId="22729" hidden="1" xr:uid="{00000000-0005-0000-0000-000026040000}"/>
    <cellStyle name="Followed Hyperlink 29" xfId="22659" hidden="1" xr:uid="{00000000-0005-0000-0000-000027040000}"/>
    <cellStyle name="Followed Hyperlink 29" xfId="21270" hidden="1" xr:uid="{00000000-0005-0000-0000-00000C040000}"/>
    <cellStyle name="Followed Hyperlink 29" xfId="18036" hidden="1" xr:uid="{00000000-0005-0000-0000-00000D040000}"/>
    <cellStyle name="Followed Hyperlink 29" xfId="19729" hidden="1" xr:uid="{00000000-0005-0000-0000-00000E040000}"/>
    <cellStyle name="Followed Hyperlink 29" xfId="21320" hidden="1" xr:uid="{00000000-0005-0000-0000-00000F040000}"/>
    <cellStyle name="Followed Hyperlink 29" xfId="23060" hidden="1" xr:uid="{00000000-0005-0000-0000-000010040000}"/>
    <cellStyle name="Followed Hyperlink 29" xfId="23232" hidden="1" xr:uid="{00000000-0005-0000-0000-000012040000}"/>
    <cellStyle name="Followed Hyperlink 29" xfId="23162" hidden="1" xr:uid="{00000000-0005-0000-0000-000013040000}"/>
    <cellStyle name="Followed Hyperlink 29" xfId="23287" hidden="1" xr:uid="{00000000-0005-0000-0000-000014040000}"/>
    <cellStyle name="Followed Hyperlink 29" xfId="23414" hidden="1" xr:uid="{00000000-0005-0000-0000-000015040000}"/>
    <cellStyle name="Followed Hyperlink 29" xfId="23453" hidden="1" xr:uid="{00000000-0005-0000-0000-000016040000}"/>
    <cellStyle name="Followed Hyperlink 29" xfId="23383" hidden="1" xr:uid="{00000000-0005-0000-0000-000017040000}"/>
    <cellStyle name="Followed Hyperlink 29" xfId="23506" hidden="1" xr:uid="{00000000-0005-0000-0000-000018040000}"/>
    <cellStyle name="Followed Hyperlink 29" xfId="23669" hidden="1" xr:uid="{00000000-0005-0000-0000-00001A040000}"/>
    <cellStyle name="Followed Hyperlink 29" xfId="23599" hidden="1" xr:uid="{00000000-0005-0000-0000-00001B040000}"/>
    <cellStyle name="Followed Hyperlink 29" xfId="23721" hidden="1" xr:uid="{00000000-0005-0000-0000-00001C040000}"/>
    <cellStyle name="Followed Hyperlink 29" xfId="23842" hidden="1" xr:uid="{00000000-0005-0000-0000-00001D040000}"/>
    <cellStyle name="Followed Hyperlink 29" xfId="23881" hidden="1" xr:uid="{00000000-0005-0000-0000-00001E040000}"/>
    <cellStyle name="Followed Hyperlink 29" xfId="23811" hidden="1" xr:uid="{00000000-0005-0000-0000-00001F040000}"/>
    <cellStyle name="Followed Hyperlink 29" xfId="23933" hidden="1" xr:uid="{00000000-0005-0000-0000-000020040000}"/>
    <cellStyle name="Followed Hyperlink 29" xfId="24053" hidden="1" xr:uid="{00000000-0005-0000-0000-000021040000}"/>
    <cellStyle name="Followed Hyperlink 29" xfId="24092" hidden="1" xr:uid="{00000000-0005-0000-0000-000022040000}"/>
    <cellStyle name="Followed Hyperlink 29" xfId="24022" hidden="1" xr:uid="{00000000-0005-0000-0000-000023040000}"/>
    <cellStyle name="Followed Hyperlink 29" xfId="24144" hidden="1" xr:uid="{00000000-0005-0000-0000-000024040000}"/>
    <cellStyle name="Followed Hyperlink 29" xfId="24259" hidden="1" xr:uid="{00000000-0005-0000-0000-000025040000}"/>
    <cellStyle name="Followed Hyperlink 29" xfId="25955" hidden="1" xr:uid="{00000000-0005-0000-0000-00000E040000}"/>
    <cellStyle name="Followed Hyperlink 29" xfId="33133" hidden="1" xr:uid="{00000000-0005-0000-0000-000020040000}"/>
    <cellStyle name="Followed Hyperlink 29" xfId="34087" hidden="1" xr:uid="{00000000-0005-0000-0000-000012040000}"/>
    <cellStyle name="Followed Hyperlink 29" xfId="37733" hidden="1" xr:uid="{00000000-0005-0000-0000-000019040000}"/>
    <cellStyle name="Followed Hyperlink 29" xfId="41213" hidden="1" xr:uid="{00000000-0005-0000-0000-000023040000}"/>
    <cellStyle name="Followed Hyperlink 29" xfId="39605" hidden="1" xr:uid="{00000000-0005-0000-0000-000020040000}"/>
    <cellStyle name="Followed Hyperlink 29" xfId="41002" hidden="1" xr:uid="{00000000-0005-0000-0000-00001F040000}"/>
    <cellStyle name="Followed Hyperlink 29" xfId="19327" hidden="1" xr:uid="{00000000-0005-0000-0000-000024040000}"/>
    <cellStyle name="Followed Hyperlink 29" xfId="19442" hidden="1" xr:uid="{00000000-0005-0000-0000-000025040000}"/>
    <cellStyle name="Followed Hyperlink 29" xfId="19481" hidden="1" xr:uid="{00000000-0005-0000-0000-000026040000}"/>
    <cellStyle name="Followed Hyperlink 29" xfId="19411" hidden="1" xr:uid="{00000000-0005-0000-0000-000027040000}"/>
    <cellStyle name="Followed Hyperlink 29" xfId="17968" hidden="1" xr:uid="{00000000-0005-0000-0000-00000C040000}"/>
    <cellStyle name="Followed Hyperlink 29" xfId="13090" hidden="1" xr:uid="{00000000-0005-0000-0000-00000D040000}"/>
    <cellStyle name="Followed Hyperlink 29" xfId="14731" hidden="1" xr:uid="{00000000-0005-0000-0000-00000E040000}"/>
    <cellStyle name="Followed Hyperlink 29" xfId="14735" hidden="1" xr:uid="{00000000-0005-0000-0000-00000F040000}"/>
    <cellStyle name="Followed Hyperlink 29" xfId="20017" hidden="1" xr:uid="{00000000-0005-0000-0000-000011040000}"/>
    <cellStyle name="Followed Hyperlink 29" xfId="20056" hidden="1" xr:uid="{00000000-0005-0000-0000-000012040000}"/>
    <cellStyle name="Followed Hyperlink 29" xfId="19986" hidden="1" xr:uid="{00000000-0005-0000-0000-000013040000}"/>
    <cellStyle name="Followed Hyperlink 29" xfId="20111" hidden="1" xr:uid="{00000000-0005-0000-0000-000014040000}"/>
    <cellStyle name="Followed Hyperlink 29" xfId="20238" hidden="1" xr:uid="{00000000-0005-0000-0000-000015040000}"/>
    <cellStyle name="Followed Hyperlink 29" xfId="20277" hidden="1" xr:uid="{00000000-0005-0000-0000-000016040000}"/>
    <cellStyle name="Followed Hyperlink 29" xfId="20207" hidden="1" xr:uid="{00000000-0005-0000-0000-000017040000}"/>
    <cellStyle name="Followed Hyperlink 29" xfId="20330" hidden="1" xr:uid="{00000000-0005-0000-0000-000018040000}"/>
    <cellStyle name="Followed Hyperlink 29" xfId="20454" hidden="1" xr:uid="{00000000-0005-0000-0000-000019040000}"/>
    <cellStyle name="Followed Hyperlink 29" xfId="20493" hidden="1" xr:uid="{00000000-0005-0000-0000-00001A040000}"/>
    <cellStyle name="Followed Hyperlink 29" xfId="20423" hidden="1" xr:uid="{00000000-0005-0000-0000-00001B040000}"/>
    <cellStyle name="Followed Hyperlink 29" xfId="20545" hidden="1" xr:uid="{00000000-0005-0000-0000-00001C040000}"/>
    <cellStyle name="Followed Hyperlink 29" xfId="20666" hidden="1" xr:uid="{00000000-0005-0000-0000-00001D040000}"/>
    <cellStyle name="Followed Hyperlink 29" xfId="20705" hidden="1" xr:uid="{00000000-0005-0000-0000-00001E040000}"/>
    <cellStyle name="Followed Hyperlink 29" xfId="20635" hidden="1" xr:uid="{00000000-0005-0000-0000-00001F040000}"/>
    <cellStyle name="Followed Hyperlink 29" xfId="20757" hidden="1" xr:uid="{00000000-0005-0000-0000-000020040000}"/>
    <cellStyle name="Followed Hyperlink 29" xfId="20916" hidden="1" xr:uid="{00000000-0005-0000-0000-000022040000}"/>
    <cellStyle name="Followed Hyperlink 29" xfId="20846" hidden="1" xr:uid="{00000000-0005-0000-0000-000023040000}"/>
    <cellStyle name="Followed Hyperlink 29" xfId="34048" hidden="1" xr:uid="{00000000-0005-0000-0000-000011040000}"/>
    <cellStyle name="Followed Hyperlink 29" xfId="45331" hidden="1" xr:uid="{00000000-0005-0000-0000-000027040000}"/>
    <cellStyle name="Followed Hyperlink 29" xfId="43851" hidden="1" xr:uid="{00000000-0005-0000-0000-00000C040000}"/>
    <cellStyle name="Followed Hyperlink 29" xfId="37824" hidden="1" xr:uid="{00000000-0005-0000-0000-00001C040000}"/>
    <cellStyle name="Followed Hyperlink 29" xfId="36002" hidden="1" xr:uid="{00000000-0005-0000-0000-000018040000}"/>
    <cellStyle name="Followed Hyperlink 29" xfId="34142" hidden="1" xr:uid="{00000000-0005-0000-0000-000014040000}"/>
    <cellStyle name="Followed Hyperlink 29" xfId="32260" hidden="1" xr:uid="{00000000-0005-0000-0000-000010040000}"/>
    <cellStyle name="Followed Hyperlink 29" xfId="16117" hidden="1" xr:uid="{00000000-0005-0000-0000-000025040000}"/>
    <cellStyle name="Followed Hyperlink 29" xfId="16156" hidden="1" xr:uid="{00000000-0005-0000-0000-000026040000}"/>
    <cellStyle name="Followed Hyperlink 29" xfId="16086" hidden="1" xr:uid="{00000000-0005-0000-0000-000027040000}"/>
    <cellStyle name="Followed Hyperlink 29" xfId="14642" hidden="1" xr:uid="{00000000-0005-0000-0000-00000C040000}"/>
    <cellStyle name="Followed Hyperlink 29" xfId="11369" hidden="1" xr:uid="{00000000-0005-0000-0000-00000D040000}"/>
    <cellStyle name="Followed Hyperlink 29" xfId="13086" hidden="1" xr:uid="{00000000-0005-0000-0000-00000E040000}"/>
    <cellStyle name="Followed Hyperlink 29" xfId="14724" hidden="1" xr:uid="{00000000-0005-0000-0000-00000F040000}"/>
    <cellStyle name="Followed Hyperlink 29" xfId="16577" hidden="1" xr:uid="{00000000-0005-0000-0000-000010040000}"/>
    <cellStyle name="Followed Hyperlink 29" xfId="16710" hidden="1" xr:uid="{00000000-0005-0000-0000-000011040000}"/>
    <cellStyle name="Followed Hyperlink 29" xfId="16749" hidden="1" xr:uid="{00000000-0005-0000-0000-000012040000}"/>
    <cellStyle name="Followed Hyperlink 29" xfId="16679" hidden="1" xr:uid="{00000000-0005-0000-0000-000013040000}"/>
    <cellStyle name="Followed Hyperlink 29" xfId="16804" hidden="1" xr:uid="{00000000-0005-0000-0000-000014040000}"/>
    <cellStyle name="Followed Hyperlink 29" xfId="16931" hidden="1" xr:uid="{00000000-0005-0000-0000-000015040000}"/>
    <cellStyle name="Followed Hyperlink 29" xfId="16970" hidden="1" xr:uid="{00000000-0005-0000-0000-000016040000}"/>
    <cellStyle name="Followed Hyperlink 29" xfId="16900" hidden="1" xr:uid="{00000000-0005-0000-0000-000017040000}"/>
    <cellStyle name="Followed Hyperlink 29" xfId="17023" hidden="1" xr:uid="{00000000-0005-0000-0000-000018040000}"/>
    <cellStyle name="Followed Hyperlink 29" xfId="17147" hidden="1" xr:uid="{00000000-0005-0000-0000-000019040000}"/>
    <cellStyle name="Followed Hyperlink 29" xfId="17186" hidden="1" xr:uid="{00000000-0005-0000-0000-00001A040000}"/>
    <cellStyle name="Followed Hyperlink 29" xfId="17116" hidden="1" xr:uid="{00000000-0005-0000-0000-00001B040000}"/>
    <cellStyle name="Followed Hyperlink 29" xfId="17238" hidden="1" xr:uid="{00000000-0005-0000-0000-00001C040000}"/>
    <cellStyle name="Followed Hyperlink 29" xfId="17359" hidden="1" xr:uid="{00000000-0005-0000-0000-00001D040000}"/>
    <cellStyle name="Followed Hyperlink 29" xfId="35689" hidden="1" xr:uid="{00000000-0005-0000-0000-000011040000}"/>
    <cellStyle name="Followed Hyperlink 29" xfId="35658" hidden="1" xr:uid="{00000000-0005-0000-0000-000013040000}"/>
    <cellStyle name="Followed Hyperlink 29" xfId="35783" hidden="1" xr:uid="{00000000-0005-0000-0000-000014040000}"/>
    <cellStyle name="Followed Hyperlink 29" xfId="33081" hidden="1" xr:uid="{00000000-0005-0000-0000-00001E040000}"/>
    <cellStyle name="Followed Hyperlink 29" xfId="33011" hidden="1" xr:uid="{00000000-0005-0000-0000-00001F040000}"/>
    <cellStyle name="Followed Hyperlink 29" xfId="33292" hidden="1" xr:uid="{00000000-0005-0000-0000-000022040000}"/>
    <cellStyle name="Followed Hyperlink 29" xfId="33222" hidden="1" xr:uid="{00000000-0005-0000-0000-000023040000}"/>
    <cellStyle name="Followed Hyperlink 29" xfId="33344" hidden="1" xr:uid="{00000000-0005-0000-0000-000024040000}"/>
    <cellStyle name="Followed Hyperlink 29" xfId="33459" hidden="1" xr:uid="{00000000-0005-0000-0000-000025040000}"/>
    <cellStyle name="Followed Hyperlink 29" xfId="33498" hidden="1" xr:uid="{00000000-0005-0000-0000-000026040000}"/>
    <cellStyle name="Followed Hyperlink 29" xfId="33428" hidden="1" xr:uid="{00000000-0005-0000-0000-000027040000}"/>
    <cellStyle name="Followed Hyperlink 29" xfId="31983" hidden="1" xr:uid="{00000000-0005-0000-0000-00000C040000}"/>
    <cellStyle name="Followed Hyperlink 29" xfId="28337" hidden="1" xr:uid="{00000000-0005-0000-0000-00000D040000}"/>
    <cellStyle name="Followed Hyperlink 29" xfId="30428" hidden="1" xr:uid="{00000000-0005-0000-0000-00000E040000}"/>
    <cellStyle name="Followed Hyperlink 29" xfId="32064" hidden="1" xr:uid="{00000000-0005-0000-0000-00000F040000}"/>
    <cellStyle name="Followed Hyperlink 29" xfId="33915" hidden="1" xr:uid="{00000000-0005-0000-0000-000010040000}"/>
    <cellStyle name="Followed Hyperlink 29" xfId="32653" hidden="1" xr:uid="{00000000-0005-0000-0000-000016040000}"/>
    <cellStyle name="Followed Hyperlink 29" xfId="32583" hidden="1" xr:uid="{00000000-0005-0000-0000-000017040000}"/>
    <cellStyle name="Followed Hyperlink 29" xfId="32706" hidden="1" xr:uid="{00000000-0005-0000-0000-000018040000}"/>
    <cellStyle name="Followed Hyperlink 29" xfId="32830" hidden="1" xr:uid="{00000000-0005-0000-0000-000019040000}"/>
    <cellStyle name="Followed Hyperlink 29" xfId="32869" hidden="1" xr:uid="{00000000-0005-0000-0000-00001A040000}"/>
    <cellStyle name="Followed Hyperlink 29" xfId="32799" hidden="1" xr:uid="{00000000-0005-0000-0000-00001B040000}"/>
    <cellStyle name="Followed Hyperlink 29" xfId="32921" hidden="1" xr:uid="{00000000-0005-0000-0000-00001C040000}"/>
    <cellStyle name="Followed Hyperlink 29" xfId="33042" hidden="1" xr:uid="{00000000-0005-0000-0000-00001D040000}"/>
    <cellStyle name="Followed Hyperlink 29" xfId="32432" hidden="1" xr:uid="{00000000-0005-0000-0000-000012040000}"/>
    <cellStyle name="Followed Hyperlink 29" xfId="32362" hidden="1" xr:uid="{00000000-0005-0000-0000-000013040000}"/>
    <cellStyle name="Followed Hyperlink 29" xfId="32487" hidden="1" xr:uid="{00000000-0005-0000-0000-000014040000}"/>
    <cellStyle name="Followed Hyperlink 29" xfId="32614" hidden="1" xr:uid="{00000000-0005-0000-0000-000015040000}"/>
    <cellStyle name="Followed Hyperlink 29" xfId="30396" hidden="1" xr:uid="{00000000-0005-0000-0000-00000F040000}"/>
    <cellStyle name="Followed Hyperlink 29" xfId="32393" hidden="1" xr:uid="{00000000-0005-0000-0000-000011040000}"/>
    <cellStyle name="Followed Hyperlink 29" xfId="34736" hidden="1" xr:uid="{00000000-0005-0000-0000-00001E040000}"/>
    <cellStyle name="Followed Hyperlink 29" xfId="34666" hidden="1" xr:uid="{00000000-0005-0000-0000-00001F040000}"/>
    <cellStyle name="Followed Hyperlink 29" xfId="34908" hidden="1" xr:uid="{00000000-0005-0000-0000-000021040000}"/>
    <cellStyle name="Followed Hyperlink 29" xfId="34947" hidden="1" xr:uid="{00000000-0005-0000-0000-000022040000}"/>
    <cellStyle name="Followed Hyperlink 29" xfId="34877" hidden="1" xr:uid="{00000000-0005-0000-0000-000023040000}"/>
    <cellStyle name="Followed Hyperlink 29" xfId="34999" hidden="1" xr:uid="{00000000-0005-0000-0000-000024040000}"/>
    <cellStyle name="Followed Hyperlink 29" xfId="35114" hidden="1" xr:uid="{00000000-0005-0000-0000-000025040000}"/>
    <cellStyle name="Followed Hyperlink 29" xfId="35153" hidden="1" xr:uid="{00000000-0005-0000-0000-000026040000}"/>
    <cellStyle name="Followed Hyperlink 29" xfId="35083" hidden="1" xr:uid="{00000000-0005-0000-0000-000027040000}"/>
    <cellStyle name="Followed Hyperlink 29" xfId="33649" hidden="1" xr:uid="{00000000-0005-0000-0000-00000C040000}"/>
    <cellStyle name="Followed Hyperlink 29" xfId="30386" hidden="1" xr:uid="{00000000-0005-0000-0000-00000D040000}"/>
    <cellStyle name="Followed Hyperlink 29" xfId="32096" hidden="1" xr:uid="{00000000-0005-0000-0000-00000E040000}"/>
    <cellStyle name="Followed Hyperlink 29" xfId="33723" hidden="1" xr:uid="{00000000-0005-0000-0000-00000F040000}"/>
    <cellStyle name="Followed Hyperlink 29" xfId="35556" hidden="1" xr:uid="{00000000-0005-0000-0000-000010040000}"/>
    <cellStyle name="Followed Hyperlink 29" xfId="34308" hidden="1" xr:uid="{00000000-0005-0000-0000-000016040000}"/>
    <cellStyle name="Followed Hyperlink 29" xfId="34238" hidden="1" xr:uid="{00000000-0005-0000-0000-000017040000}"/>
    <cellStyle name="Followed Hyperlink 29" xfId="34361" hidden="1" xr:uid="{00000000-0005-0000-0000-000018040000}"/>
    <cellStyle name="Followed Hyperlink 29" xfId="34485" hidden="1" xr:uid="{00000000-0005-0000-0000-000019040000}"/>
    <cellStyle name="Followed Hyperlink 29" xfId="34524" hidden="1" xr:uid="{00000000-0005-0000-0000-00001A040000}"/>
    <cellStyle name="Followed Hyperlink 29" xfId="34454" hidden="1" xr:uid="{00000000-0005-0000-0000-00001B040000}"/>
    <cellStyle name="Followed Hyperlink 29" xfId="34576" hidden="1" xr:uid="{00000000-0005-0000-0000-00001C040000}"/>
    <cellStyle name="Followed Hyperlink 29" xfId="34697" hidden="1" xr:uid="{00000000-0005-0000-0000-00001D040000}"/>
    <cellStyle name="Followed Hyperlink 29" xfId="39341" hidden="1" xr:uid="{00000000-0005-0000-0000-00001A040000}"/>
    <cellStyle name="Followed Hyperlink 29" xfId="39271" hidden="1" xr:uid="{00000000-0005-0000-0000-00001B040000}"/>
    <cellStyle name="Followed Hyperlink 29" xfId="34017" hidden="1" xr:uid="{00000000-0005-0000-0000-000013040000}"/>
    <cellStyle name="Followed Hyperlink 29" xfId="34269" hidden="1" xr:uid="{00000000-0005-0000-0000-000015040000}"/>
    <cellStyle name="Followed Hyperlink 29" xfId="39178" hidden="1" xr:uid="{00000000-0005-0000-0000-000018040000}"/>
    <cellStyle name="Followed Hyperlink 29" xfId="39302" hidden="1" xr:uid="{00000000-0005-0000-0000-000019040000}"/>
    <cellStyle name="Followed Hyperlink 29" xfId="39055" hidden="1" xr:uid="{00000000-0005-0000-0000-000017040000}"/>
    <cellStyle name="Followed Hyperlink 29" xfId="34788" hidden="1" xr:uid="{00000000-0005-0000-0000-000020040000}"/>
    <cellStyle name="Followed Hyperlink 29" xfId="35728" hidden="1" xr:uid="{00000000-0005-0000-0000-000012040000}"/>
    <cellStyle name="Followed Hyperlink 29" xfId="20877" hidden="1" xr:uid="{00000000-0005-0000-0000-000021040000}"/>
    <cellStyle name="Followed Hyperlink 29" xfId="43248" hidden="1" xr:uid="{00000000-0005-0000-0000-000022040000}"/>
    <cellStyle name="Followed Hyperlink 29" xfId="35910" hidden="1" xr:uid="{00000000-0005-0000-0000-000015040000}"/>
    <cellStyle name="Followed Hyperlink 29" xfId="45401" hidden="1" xr:uid="{00000000-0005-0000-0000-000026040000}"/>
    <cellStyle name="Followed Hyperlink 29" xfId="37335" hidden="1" xr:uid="{00000000-0005-0000-0000-000012040000}"/>
    <cellStyle name="Followed Hyperlink 29" xfId="26387" hidden="1" xr:uid="{00000000-0005-0000-0000-00000C040000}"/>
    <cellStyle name="Followed Hyperlink 29" xfId="26519" hidden="1" xr:uid="{00000000-0005-0000-0000-00000D040000}"/>
    <cellStyle name="Followed Hyperlink 29" xfId="26558" hidden="1" xr:uid="{00000000-0005-0000-0000-00000E040000}"/>
    <cellStyle name="Followed Hyperlink 29" xfId="26488" hidden="1" xr:uid="{00000000-0005-0000-0000-00000F040000}"/>
    <cellStyle name="Followed Hyperlink 29" xfId="26699" hidden="1" xr:uid="{00000000-0005-0000-0000-000010040000}"/>
    <cellStyle name="Followed Hyperlink 29" xfId="26832" hidden="1" xr:uid="{00000000-0005-0000-0000-000011040000}"/>
    <cellStyle name="Followed Hyperlink 29" xfId="26871" hidden="1" xr:uid="{00000000-0005-0000-0000-000012040000}"/>
    <cellStyle name="Followed Hyperlink 29" xfId="26801" hidden="1" xr:uid="{00000000-0005-0000-0000-000013040000}"/>
    <cellStyle name="Followed Hyperlink 29" xfId="27053" hidden="1" xr:uid="{00000000-0005-0000-0000-000015040000}"/>
    <cellStyle name="Followed Hyperlink 29" xfId="27092" hidden="1" xr:uid="{00000000-0005-0000-0000-000016040000}"/>
    <cellStyle name="Followed Hyperlink 29" xfId="27022" hidden="1" xr:uid="{00000000-0005-0000-0000-000017040000}"/>
    <cellStyle name="Followed Hyperlink 29" xfId="27145" hidden="1" xr:uid="{00000000-0005-0000-0000-000018040000}"/>
    <cellStyle name="Followed Hyperlink 29" xfId="27269" hidden="1" xr:uid="{00000000-0005-0000-0000-000019040000}"/>
    <cellStyle name="Followed Hyperlink 29" xfId="27308" hidden="1" xr:uid="{00000000-0005-0000-0000-00001A040000}"/>
    <cellStyle name="Followed Hyperlink 29" xfId="27238" hidden="1" xr:uid="{00000000-0005-0000-0000-00001B040000}"/>
    <cellStyle name="Followed Hyperlink 29" xfId="27481" hidden="1" xr:uid="{00000000-0005-0000-0000-00001D040000}"/>
    <cellStyle name="Followed Hyperlink 29" xfId="27520" hidden="1" xr:uid="{00000000-0005-0000-0000-00001E040000}"/>
    <cellStyle name="Followed Hyperlink 29" xfId="27450" hidden="1" xr:uid="{00000000-0005-0000-0000-00001F040000}"/>
    <cellStyle name="Followed Hyperlink 29" xfId="27572" hidden="1" xr:uid="{00000000-0005-0000-0000-000020040000}"/>
    <cellStyle name="Followed Hyperlink 29" xfId="27692" hidden="1" xr:uid="{00000000-0005-0000-0000-000021040000}"/>
    <cellStyle name="Followed Hyperlink 29" xfId="27661" hidden="1" xr:uid="{00000000-0005-0000-0000-000023040000}"/>
    <cellStyle name="Followed Hyperlink 29" xfId="27783" hidden="1" xr:uid="{00000000-0005-0000-0000-000024040000}"/>
    <cellStyle name="Followed Hyperlink 29" xfId="27898" hidden="1" xr:uid="{00000000-0005-0000-0000-000025040000}"/>
    <cellStyle name="Followed Hyperlink 29" xfId="27937" hidden="1" xr:uid="{00000000-0005-0000-0000-000026040000}"/>
    <cellStyle name="Followed Hyperlink 29" xfId="27867" hidden="1" xr:uid="{00000000-0005-0000-0000-000027040000}"/>
    <cellStyle name="Followed Hyperlink 29" xfId="28609" hidden="1" xr:uid="{00000000-0005-0000-0000-00000C040000}"/>
    <cellStyle name="Followed Hyperlink 29" xfId="28741" hidden="1" xr:uid="{00000000-0005-0000-0000-00000D040000}"/>
    <cellStyle name="Followed Hyperlink 29" xfId="28780" hidden="1" xr:uid="{00000000-0005-0000-0000-00000E040000}"/>
    <cellStyle name="Followed Hyperlink 29" xfId="28710" hidden="1" xr:uid="{00000000-0005-0000-0000-00000F040000}"/>
    <cellStyle name="Followed Hyperlink 29" xfId="28921" hidden="1" xr:uid="{00000000-0005-0000-0000-000010040000}"/>
    <cellStyle name="Followed Hyperlink 29" xfId="29054" hidden="1" xr:uid="{00000000-0005-0000-0000-000011040000}"/>
    <cellStyle name="Followed Hyperlink 29" xfId="29093" hidden="1" xr:uid="{00000000-0005-0000-0000-000012040000}"/>
    <cellStyle name="Followed Hyperlink 29" xfId="29023" hidden="1" xr:uid="{00000000-0005-0000-0000-000013040000}"/>
    <cellStyle name="Followed Hyperlink 29" xfId="29148" hidden="1" xr:uid="{00000000-0005-0000-0000-000014040000}"/>
    <cellStyle name="Followed Hyperlink 29" xfId="29275" hidden="1" xr:uid="{00000000-0005-0000-0000-000015040000}"/>
    <cellStyle name="Followed Hyperlink 29" xfId="29244" hidden="1" xr:uid="{00000000-0005-0000-0000-000017040000}"/>
    <cellStyle name="Followed Hyperlink 29" xfId="29367" hidden="1" xr:uid="{00000000-0005-0000-0000-000018040000}"/>
    <cellStyle name="Followed Hyperlink 29" xfId="29491" hidden="1" xr:uid="{00000000-0005-0000-0000-000019040000}"/>
    <cellStyle name="Followed Hyperlink 29" xfId="29530" hidden="1" xr:uid="{00000000-0005-0000-0000-00001A040000}"/>
    <cellStyle name="Followed Hyperlink 29" xfId="29460" hidden="1" xr:uid="{00000000-0005-0000-0000-00001B040000}"/>
    <cellStyle name="Followed Hyperlink 29" xfId="29582" hidden="1" xr:uid="{00000000-0005-0000-0000-00001C040000}"/>
    <cellStyle name="Followed Hyperlink 29" xfId="29703" hidden="1" xr:uid="{00000000-0005-0000-0000-00001D040000}"/>
    <cellStyle name="Followed Hyperlink 29" xfId="29742" hidden="1" xr:uid="{00000000-0005-0000-0000-00001E040000}"/>
    <cellStyle name="Followed Hyperlink 29" xfId="29672" hidden="1" xr:uid="{00000000-0005-0000-0000-00001F040000}"/>
    <cellStyle name="Followed Hyperlink 29" xfId="29794" hidden="1" xr:uid="{00000000-0005-0000-0000-000020040000}"/>
    <cellStyle name="Followed Hyperlink 29" xfId="29953" hidden="1" xr:uid="{00000000-0005-0000-0000-000022040000}"/>
    <cellStyle name="Followed Hyperlink 29" xfId="29883" hidden="1" xr:uid="{00000000-0005-0000-0000-000023040000}"/>
    <cellStyle name="Followed Hyperlink 29" xfId="30120" hidden="1" xr:uid="{00000000-0005-0000-0000-000025040000}"/>
    <cellStyle name="Followed Hyperlink 29" xfId="30159" hidden="1" xr:uid="{00000000-0005-0000-0000-000026040000}"/>
    <cellStyle name="Followed Hyperlink 29" xfId="30089" hidden="1" xr:uid="{00000000-0005-0000-0000-000027040000}"/>
    <cellStyle name="Followed Hyperlink 29" xfId="28374" hidden="1" xr:uid="{00000000-0005-0000-0000-00000D040000}"/>
    <cellStyle name="Followed Hyperlink 29" xfId="28444" hidden="1" xr:uid="{00000000-0005-0000-0000-00000E040000}"/>
    <cellStyle name="Followed Hyperlink 29" xfId="28270" hidden="1" xr:uid="{00000000-0005-0000-0000-00000F040000}"/>
    <cellStyle name="Followed Hyperlink 29" xfId="30592" hidden="1" xr:uid="{00000000-0005-0000-0000-000010040000}"/>
    <cellStyle name="Followed Hyperlink 29" xfId="30725" hidden="1" xr:uid="{00000000-0005-0000-0000-000011040000}"/>
    <cellStyle name="Followed Hyperlink 29" xfId="30764" hidden="1" xr:uid="{00000000-0005-0000-0000-000012040000}"/>
    <cellStyle name="Followed Hyperlink 29" xfId="30694" hidden="1" xr:uid="{00000000-0005-0000-0000-000013040000}"/>
    <cellStyle name="Followed Hyperlink 29" xfId="30819" hidden="1" xr:uid="{00000000-0005-0000-0000-000014040000}"/>
    <cellStyle name="Followed Hyperlink 29" xfId="30946" hidden="1" xr:uid="{00000000-0005-0000-0000-000015040000}"/>
    <cellStyle name="Followed Hyperlink 29" xfId="30985" hidden="1" xr:uid="{00000000-0005-0000-0000-000016040000}"/>
    <cellStyle name="Followed Hyperlink 29" xfId="30915" hidden="1" xr:uid="{00000000-0005-0000-0000-000017040000}"/>
    <cellStyle name="Followed Hyperlink 29" xfId="31038" hidden="1" xr:uid="{00000000-0005-0000-0000-000018040000}"/>
    <cellStyle name="Followed Hyperlink 29" xfId="31162" hidden="1" xr:uid="{00000000-0005-0000-0000-000019040000}"/>
    <cellStyle name="Followed Hyperlink 29" xfId="31201" hidden="1" xr:uid="{00000000-0005-0000-0000-00001A040000}"/>
    <cellStyle name="Followed Hyperlink 29" xfId="31131" hidden="1" xr:uid="{00000000-0005-0000-0000-00001B040000}"/>
    <cellStyle name="Followed Hyperlink 29" xfId="31253" hidden="1" xr:uid="{00000000-0005-0000-0000-00001C040000}"/>
    <cellStyle name="Followed Hyperlink 29" xfId="31374" hidden="1" xr:uid="{00000000-0005-0000-0000-00001D040000}"/>
    <cellStyle name="Followed Hyperlink 29" xfId="31413" hidden="1" xr:uid="{00000000-0005-0000-0000-00001E040000}"/>
    <cellStyle name="Followed Hyperlink 29" xfId="31343" hidden="1" xr:uid="{00000000-0005-0000-0000-00001F040000}"/>
    <cellStyle name="Followed Hyperlink 29" xfId="31465" hidden="1" xr:uid="{00000000-0005-0000-0000-000020040000}"/>
    <cellStyle name="Followed Hyperlink 29" xfId="31624" hidden="1" xr:uid="{00000000-0005-0000-0000-000022040000}"/>
    <cellStyle name="Followed Hyperlink 29" xfId="31554" hidden="1" xr:uid="{00000000-0005-0000-0000-000023040000}"/>
    <cellStyle name="Followed Hyperlink 29" xfId="31676" hidden="1" xr:uid="{00000000-0005-0000-0000-000024040000}"/>
    <cellStyle name="Followed Hyperlink 29" xfId="31791" hidden="1" xr:uid="{00000000-0005-0000-0000-000025040000}"/>
    <cellStyle name="Followed Hyperlink 29" xfId="31830" hidden="1" xr:uid="{00000000-0005-0000-0000-000026040000}"/>
    <cellStyle name="Followed Hyperlink 29" xfId="30313" hidden="1" xr:uid="{00000000-0005-0000-0000-00000C040000}"/>
    <cellStyle name="Followed Hyperlink 29" xfId="26109" hidden="1" xr:uid="{00000000-0005-0000-0000-00000D040000}"/>
    <cellStyle name="Followed Hyperlink 29" xfId="28540" hidden="1" xr:uid="{00000000-0005-0000-0000-00000C040000}"/>
    <cellStyle name="Followed Hyperlink 29" xfId="21937" hidden="1" xr:uid="{00000000-0005-0000-0000-000018040000}"/>
    <cellStyle name="Followed Hyperlink 29" xfId="18243" hidden="1" xr:uid="{00000000-0005-0000-0000-000010040000}"/>
    <cellStyle name="Followed Hyperlink 29" xfId="8546" hidden="1" xr:uid="{00000000-0005-0000-0000-000017040000}"/>
    <cellStyle name="Followed Hyperlink 29" xfId="8669" hidden="1" xr:uid="{00000000-0005-0000-0000-000018040000}"/>
    <cellStyle name="Followed Hyperlink 29" xfId="8793" hidden="1" xr:uid="{00000000-0005-0000-0000-000019040000}"/>
    <cellStyle name="Followed Hyperlink 29" xfId="8832" hidden="1" xr:uid="{00000000-0005-0000-0000-00001A040000}"/>
    <cellStyle name="Followed Hyperlink 29" xfId="8762" hidden="1" xr:uid="{00000000-0005-0000-0000-00001B040000}"/>
    <cellStyle name="Followed Hyperlink 29" xfId="8884" hidden="1" xr:uid="{00000000-0005-0000-0000-00001C040000}"/>
    <cellStyle name="Followed Hyperlink 29" xfId="9005" hidden="1" xr:uid="{00000000-0005-0000-0000-00001D040000}"/>
    <cellStyle name="Followed Hyperlink 29" xfId="9044" hidden="1" xr:uid="{00000000-0005-0000-0000-00001E040000}"/>
    <cellStyle name="Followed Hyperlink 29" xfId="8974" hidden="1" xr:uid="{00000000-0005-0000-0000-00001F040000}"/>
    <cellStyle name="Followed Hyperlink 29" xfId="9096" hidden="1" xr:uid="{00000000-0005-0000-0000-000020040000}"/>
    <cellStyle name="Followed Hyperlink 29" xfId="9216" hidden="1" xr:uid="{00000000-0005-0000-0000-000021040000}"/>
    <cellStyle name="Followed Hyperlink 29" xfId="9255" hidden="1" xr:uid="{00000000-0005-0000-0000-000022040000}"/>
    <cellStyle name="Followed Hyperlink 29" xfId="9185" hidden="1" xr:uid="{00000000-0005-0000-0000-000023040000}"/>
    <cellStyle name="Followed Hyperlink 29" xfId="9307" hidden="1" xr:uid="{00000000-0005-0000-0000-000024040000}"/>
    <cellStyle name="Followed Hyperlink 29" xfId="9422" hidden="1" xr:uid="{00000000-0005-0000-0000-000025040000}"/>
    <cellStyle name="Followed Hyperlink 29" xfId="9461" hidden="1" xr:uid="{00000000-0005-0000-0000-000026040000}"/>
    <cellStyle name="Followed Hyperlink 29" xfId="9391" hidden="1" xr:uid="{00000000-0005-0000-0000-000027040000}"/>
    <cellStyle name="Followed Hyperlink 29" xfId="7938" hidden="1" xr:uid="{00000000-0005-0000-0000-00000C040000}"/>
    <cellStyle name="Followed Hyperlink 29" xfId="6378" hidden="1" xr:uid="{00000000-0005-0000-0000-00000E040000}"/>
    <cellStyle name="Followed Hyperlink 29" xfId="8024" hidden="1" xr:uid="{00000000-0005-0000-0000-00000F040000}"/>
    <cellStyle name="Followed Hyperlink 29" xfId="9901" hidden="1" xr:uid="{00000000-0005-0000-0000-000010040000}"/>
    <cellStyle name="Followed Hyperlink 29" xfId="10034" hidden="1" xr:uid="{00000000-0005-0000-0000-000011040000}"/>
    <cellStyle name="Followed Hyperlink 29" xfId="10073" hidden="1" xr:uid="{00000000-0005-0000-0000-000012040000}"/>
    <cellStyle name="Followed Hyperlink 29" xfId="10003" hidden="1" xr:uid="{00000000-0005-0000-0000-000013040000}"/>
    <cellStyle name="Followed Hyperlink 29" xfId="10128" hidden="1" xr:uid="{00000000-0005-0000-0000-000014040000}"/>
    <cellStyle name="Followed Hyperlink 29" xfId="10255" hidden="1" xr:uid="{00000000-0005-0000-0000-000015040000}"/>
    <cellStyle name="Followed Hyperlink 29" xfId="23630" hidden="1" xr:uid="{00000000-0005-0000-0000-000019040000}"/>
    <cellStyle name="Followed Hyperlink 29" xfId="19884" hidden="1" xr:uid="{00000000-0005-0000-0000-000010040000}"/>
    <cellStyle name="Followed Hyperlink 29" xfId="39514" hidden="1" xr:uid="{00000000-0005-0000-0000-00001D040000}"/>
    <cellStyle name="Followed Hyperlink 29" xfId="39553" hidden="1" xr:uid="{00000000-0005-0000-0000-00001E040000}"/>
    <cellStyle name="Followed Hyperlink 29" xfId="39483" hidden="1" xr:uid="{00000000-0005-0000-0000-00001F040000}"/>
    <cellStyle name="Followed Hyperlink 29" xfId="39725" hidden="1" xr:uid="{00000000-0005-0000-0000-000021040000}"/>
    <cellStyle name="Followed Hyperlink 29" xfId="39764" hidden="1" xr:uid="{00000000-0005-0000-0000-000022040000}"/>
    <cellStyle name="Followed Hyperlink 29" xfId="39694" hidden="1" xr:uid="{00000000-0005-0000-0000-000023040000}"/>
    <cellStyle name="Followed Hyperlink 29" xfId="39816" hidden="1" xr:uid="{00000000-0005-0000-0000-000024040000}"/>
    <cellStyle name="Followed Hyperlink 29" xfId="39931" hidden="1" xr:uid="{00000000-0005-0000-0000-000025040000}"/>
    <cellStyle name="Followed Hyperlink 29" xfId="39970" hidden="1" xr:uid="{00000000-0005-0000-0000-000026040000}"/>
    <cellStyle name="Followed Hyperlink 29" xfId="39900" hidden="1" xr:uid="{00000000-0005-0000-0000-000027040000}"/>
    <cellStyle name="Followed Hyperlink 29" xfId="38544" hidden="1" xr:uid="{00000000-0005-0000-0000-00000C040000}"/>
    <cellStyle name="Followed Hyperlink 29" xfId="35365" hidden="1" xr:uid="{00000000-0005-0000-0000-00000D040000}"/>
    <cellStyle name="Followed Hyperlink 29" xfId="37014" hidden="1" xr:uid="{00000000-0005-0000-0000-00000E040000}"/>
    <cellStyle name="Followed Hyperlink 29" xfId="38576" hidden="1" xr:uid="{00000000-0005-0000-0000-00000F040000}"/>
    <cellStyle name="Followed Hyperlink 29" xfId="40251" hidden="1" xr:uid="{00000000-0005-0000-0000-000010040000}"/>
    <cellStyle name="Followed Hyperlink 29" xfId="40384" hidden="1" xr:uid="{00000000-0005-0000-0000-000011040000}"/>
    <cellStyle name="Followed Hyperlink 29" xfId="40423" hidden="1" xr:uid="{00000000-0005-0000-0000-000012040000}"/>
    <cellStyle name="Followed Hyperlink 29" xfId="40353" hidden="1" xr:uid="{00000000-0005-0000-0000-000013040000}"/>
    <cellStyle name="Followed Hyperlink 29" xfId="40478" hidden="1" xr:uid="{00000000-0005-0000-0000-000014040000}"/>
    <cellStyle name="Followed Hyperlink 29" xfId="40605" hidden="1" xr:uid="{00000000-0005-0000-0000-000015040000}"/>
    <cellStyle name="Followed Hyperlink 29" xfId="40644" hidden="1" xr:uid="{00000000-0005-0000-0000-000016040000}"/>
    <cellStyle name="Followed Hyperlink 29" xfId="40574" hidden="1" xr:uid="{00000000-0005-0000-0000-000017040000}"/>
    <cellStyle name="Followed Hyperlink 29" xfId="40697" hidden="1" xr:uid="{00000000-0005-0000-0000-000018040000}"/>
    <cellStyle name="Followed Hyperlink 29" xfId="40821" hidden="1" xr:uid="{00000000-0005-0000-0000-000019040000}"/>
    <cellStyle name="Followed Hyperlink 29" xfId="40790" hidden="1" xr:uid="{00000000-0005-0000-0000-00001B040000}"/>
    <cellStyle name="Followed Hyperlink 29" xfId="40912" hidden="1" xr:uid="{00000000-0005-0000-0000-00001C040000}"/>
    <cellStyle name="Followed Hyperlink 29" xfId="27731" hidden="1" xr:uid="{00000000-0005-0000-0000-000022040000}"/>
    <cellStyle name="Followed Hyperlink 29" xfId="25188" hidden="1" xr:uid="{00000000-0005-0000-0000-00001A040000}"/>
    <cellStyle name="Followed Hyperlink 29" xfId="21491" hidden="1" xr:uid="{00000000-0005-0000-0000-000010040000}"/>
    <cellStyle name="Followed Hyperlink 29" xfId="6676" hidden="1" xr:uid="{00000000-0005-0000-0000-000011040000}"/>
    <cellStyle name="Followed Hyperlink 29" xfId="6715" hidden="1" xr:uid="{00000000-0005-0000-0000-000012040000}"/>
    <cellStyle name="Followed Hyperlink 29" xfId="6645" hidden="1" xr:uid="{00000000-0005-0000-0000-000013040000}"/>
    <cellStyle name="Followed Hyperlink 29" xfId="6897" hidden="1" xr:uid="{00000000-0005-0000-0000-000015040000}"/>
    <cellStyle name="Followed Hyperlink 29" xfId="6936" hidden="1" xr:uid="{00000000-0005-0000-0000-000016040000}"/>
    <cellStyle name="Followed Hyperlink 29" xfId="6866" hidden="1" xr:uid="{00000000-0005-0000-0000-000017040000}"/>
    <cellStyle name="Followed Hyperlink 29" xfId="6989" hidden="1" xr:uid="{00000000-0005-0000-0000-000018040000}"/>
    <cellStyle name="Followed Hyperlink 29" xfId="7113" hidden="1" xr:uid="{00000000-0005-0000-0000-000019040000}"/>
    <cellStyle name="Followed Hyperlink 29" xfId="7152" hidden="1" xr:uid="{00000000-0005-0000-0000-00001A040000}"/>
    <cellStyle name="Followed Hyperlink 29" xfId="7082" hidden="1" xr:uid="{00000000-0005-0000-0000-00001B040000}"/>
    <cellStyle name="Followed Hyperlink 29" xfId="7204" hidden="1" xr:uid="{00000000-0005-0000-0000-00001C040000}"/>
    <cellStyle name="Followed Hyperlink 29" xfId="7325" hidden="1" xr:uid="{00000000-0005-0000-0000-00001D040000}"/>
    <cellStyle name="Followed Hyperlink 29" xfId="7364" hidden="1" xr:uid="{00000000-0005-0000-0000-00001E040000}"/>
    <cellStyle name="Followed Hyperlink 29" xfId="7294" hidden="1" xr:uid="{00000000-0005-0000-0000-00001F040000}"/>
    <cellStyle name="Followed Hyperlink 29" xfId="7416" hidden="1" xr:uid="{00000000-0005-0000-0000-000020040000}"/>
    <cellStyle name="Followed Hyperlink 29" xfId="7536" hidden="1" xr:uid="{00000000-0005-0000-0000-000021040000}"/>
    <cellStyle name="Followed Hyperlink 29" xfId="7575" hidden="1" xr:uid="{00000000-0005-0000-0000-000022040000}"/>
    <cellStyle name="Followed Hyperlink 29" xfId="7505" hidden="1" xr:uid="{00000000-0005-0000-0000-000023040000}"/>
    <cellStyle name="Followed Hyperlink 29" xfId="7627" hidden="1" xr:uid="{00000000-0005-0000-0000-000024040000}"/>
    <cellStyle name="Followed Hyperlink 29" xfId="7742" hidden="1" xr:uid="{00000000-0005-0000-0000-000025040000}"/>
    <cellStyle name="Followed Hyperlink 29" xfId="7781" hidden="1" xr:uid="{00000000-0005-0000-0000-000026040000}"/>
    <cellStyle name="Followed Hyperlink 29" xfId="7711" hidden="1" xr:uid="{00000000-0005-0000-0000-000027040000}"/>
    <cellStyle name="Followed Hyperlink 29" xfId="6258" hidden="1" xr:uid="{00000000-0005-0000-0000-00000C040000}"/>
    <cellStyle name="Followed Hyperlink 29" xfId="2592" hidden="1" xr:uid="{00000000-0005-0000-0000-00000D040000}"/>
    <cellStyle name="Followed Hyperlink 29" xfId="6344" hidden="1" xr:uid="{00000000-0005-0000-0000-00000F040000}"/>
    <cellStyle name="Followed Hyperlink 29" xfId="8223" hidden="1" xr:uid="{00000000-0005-0000-0000-000010040000}"/>
    <cellStyle name="Followed Hyperlink 29" xfId="30005" hidden="1" xr:uid="{00000000-0005-0000-0000-000024040000}"/>
    <cellStyle name="Followed Hyperlink 29" xfId="31760" hidden="1" xr:uid="{00000000-0005-0000-0000-000027040000}"/>
    <cellStyle name="Followed Hyperlink 29" xfId="27360" hidden="1" xr:uid="{00000000-0005-0000-0000-00001C040000}"/>
    <cellStyle name="Followed Hyperlink 29" xfId="23193" hidden="1" xr:uid="{00000000-0005-0000-0000-000011040000}"/>
    <cellStyle name="Followed Hyperlink 29" xfId="37486" hidden="1" xr:uid="{00000000-0005-0000-0000-000017040000}"/>
    <cellStyle name="Followed Hyperlink 29" xfId="37609" hidden="1" xr:uid="{00000000-0005-0000-0000-000018040000}"/>
    <cellStyle name="Followed Hyperlink 29" xfId="37772" hidden="1" xr:uid="{00000000-0005-0000-0000-00001A040000}"/>
    <cellStyle name="Followed Hyperlink 29" xfId="37702" hidden="1" xr:uid="{00000000-0005-0000-0000-00001B040000}"/>
    <cellStyle name="Followed Hyperlink 29" xfId="37945" hidden="1" xr:uid="{00000000-0005-0000-0000-00001D040000}"/>
    <cellStyle name="Followed Hyperlink 29" xfId="37984" hidden="1" xr:uid="{00000000-0005-0000-0000-00001E040000}"/>
    <cellStyle name="Followed Hyperlink 29" xfId="37914" hidden="1" xr:uid="{00000000-0005-0000-0000-00001F040000}"/>
    <cellStyle name="Followed Hyperlink 29" xfId="38036" hidden="1" xr:uid="{00000000-0005-0000-0000-000020040000}"/>
    <cellStyle name="Followed Hyperlink 29" xfId="38156" hidden="1" xr:uid="{00000000-0005-0000-0000-000021040000}"/>
    <cellStyle name="Followed Hyperlink 29" xfId="38195" hidden="1" xr:uid="{00000000-0005-0000-0000-000022040000}"/>
    <cellStyle name="Followed Hyperlink 29" xfId="38125" hidden="1" xr:uid="{00000000-0005-0000-0000-000023040000}"/>
    <cellStyle name="Followed Hyperlink 29" xfId="38247" hidden="1" xr:uid="{00000000-0005-0000-0000-000024040000}"/>
    <cellStyle name="Followed Hyperlink 29" xfId="38362" hidden="1" xr:uid="{00000000-0005-0000-0000-000025040000}"/>
    <cellStyle name="Followed Hyperlink 29" xfId="38401" hidden="1" xr:uid="{00000000-0005-0000-0000-000026040000}"/>
    <cellStyle name="Followed Hyperlink 29" xfId="38331" hidden="1" xr:uid="{00000000-0005-0000-0000-000027040000}"/>
    <cellStyle name="Followed Hyperlink 29" xfId="36942" hidden="1" xr:uid="{00000000-0005-0000-0000-00000C040000}"/>
    <cellStyle name="Followed Hyperlink 29" xfId="33715" hidden="1" xr:uid="{00000000-0005-0000-0000-00000D040000}"/>
    <cellStyle name="Followed Hyperlink 29" xfId="35401" hidden="1" xr:uid="{00000000-0005-0000-0000-00000E040000}"/>
    <cellStyle name="Followed Hyperlink 29" xfId="36992" hidden="1" xr:uid="{00000000-0005-0000-0000-00000F040000}"/>
    <cellStyle name="Followed Hyperlink 29" xfId="38732" hidden="1" xr:uid="{00000000-0005-0000-0000-000010040000}"/>
    <cellStyle name="Followed Hyperlink 29" xfId="38865" hidden="1" xr:uid="{00000000-0005-0000-0000-000011040000}"/>
    <cellStyle name="Followed Hyperlink 29" xfId="38904" hidden="1" xr:uid="{00000000-0005-0000-0000-000012040000}"/>
    <cellStyle name="Followed Hyperlink 29" xfId="38834" hidden="1" xr:uid="{00000000-0005-0000-0000-000013040000}"/>
    <cellStyle name="Followed Hyperlink 29" xfId="38959" hidden="1" xr:uid="{00000000-0005-0000-0000-000014040000}"/>
    <cellStyle name="Followed Hyperlink 29" xfId="39086" hidden="1" xr:uid="{00000000-0005-0000-0000-000015040000}"/>
    <cellStyle name="Followed Hyperlink 29" xfId="39125" hidden="1" xr:uid="{00000000-0005-0000-0000-000016040000}"/>
    <cellStyle name="Followed Hyperlink 29" xfId="37556" hidden="1" xr:uid="{00000000-0005-0000-0000-000016040000}"/>
    <cellStyle name="Followed Hyperlink 29" xfId="29914" hidden="1" xr:uid="{00000000-0005-0000-0000-000021040000}"/>
    <cellStyle name="Followed Hyperlink 29" xfId="24933" hidden="1" xr:uid="{00000000-0005-0000-0000-000015040000}"/>
    <cellStyle name="Followed Hyperlink 29" xfId="15669" hidden="1" xr:uid="{00000000-0005-0000-0000-00001F040000}"/>
    <cellStyle name="Followed Hyperlink 29" xfId="15791" hidden="1" xr:uid="{00000000-0005-0000-0000-000020040000}"/>
    <cellStyle name="Followed Hyperlink 29" xfId="15911" hidden="1" xr:uid="{00000000-0005-0000-0000-000021040000}"/>
    <cellStyle name="Followed Hyperlink 29" xfId="15880" hidden="1" xr:uid="{00000000-0005-0000-0000-000023040000}"/>
    <cellStyle name="Followed Hyperlink 29" xfId="16002" hidden="1" xr:uid="{00000000-0005-0000-0000-000024040000}"/>
    <cellStyle name="Followed Hyperlink 29" xfId="4996" hidden="1" xr:uid="{00000000-0005-0000-0000-000011040000}"/>
    <cellStyle name="Followed Hyperlink 29" xfId="5035" hidden="1" xr:uid="{00000000-0005-0000-0000-000012040000}"/>
    <cellStyle name="Followed Hyperlink 29" xfId="4965" hidden="1" xr:uid="{00000000-0005-0000-0000-000013040000}"/>
    <cellStyle name="Followed Hyperlink 29" xfId="5090" hidden="1" xr:uid="{00000000-0005-0000-0000-000014040000}"/>
    <cellStyle name="Followed Hyperlink 29" xfId="5217" hidden="1" xr:uid="{00000000-0005-0000-0000-000015040000}"/>
    <cellStyle name="Followed Hyperlink 29" xfId="5256" hidden="1" xr:uid="{00000000-0005-0000-0000-000016040000}"/>
    <cellStyle name="Followed Hyperlink 29" xfId="5186" hidden="1" xr:uid="{00000000-0005-0000-0000-000017040000}"/>
    <cellStyle name="Followed Hyperlink 29" xfId="5309" hidden="1" xr:uid="{00000000-0005-0000-0000-000018040000}"/>
    <cellStyle name="Followed Hyperlink 29" xfId="5433" hidden="1" xr:uid="{00000000-0005-0000-0000-000019040000}"/>
    <cellStyle name="Followed Hyperlink 29" xfId="5472" hidden="1" xr:uid="{00000000-0005-0000-0000-00001A040000}"/>
    <cellStyle name="Followed Hyperlink 29" xfId="5402" hidden="1" xr:uid="{00000000-0005-0000-0000-00001B040000}"/>
    <cellStyle name="Followed Hyperlink 29" xfId="5524" hidden="1" xr:uid="{00000000-0005-0000-0000-00001C040000}"/>
    <cellStyle name="Followed Hyperlink 29" xfId="5645" hidden="1" xr:uid="{00000000-0005-0000-0000-00001D040000}"/>
    <cellStyle name="Followed Hyperlink 29" xfId="5684" hidden="1" xr:uid="{00000000-0005-0000-0000-00001E040000}"/>
    <cellStyle name="Followed Hyperlink 29" xfId="5614" hidden="1" xr:uid="{00000000-0005-0000-0000-00001F040000}"/>
    <cellStyle name="Followed Hyperlink 29" xfId="5736" hidden="1" xr:uid="{00000000-0005-0000-0000-000020040000}"/>
    <cellStyle name="Followed Hyperlink 29" xfId="5856" hidden="1" xr:uid="{00000000-0005-0000-0000-000021040000}"/>
    <cellStyle name="Followed Hyperlink 29" xfId="5895" hidden="1" xr:uid="{00000000-0005-0000-0000-000022040000}"/>
    <cellStyle name="Followed Hyperlink 29" xfId="5825" hidden="1" xr:uid="{00000000-0005-0000-0000-000023040000}"/>
    <cellStyle name="Followed Hyperlink 29" xfId="5947" hidden="1" xr:uid="{00000000-0005-0000-0000-000024040000}"/>
    <cellStyle name="Followed Hyperlink 29" xfId="6062" hidden="1" xr:uid="{00000000-0005-0000-0000-000025040000}"/>
    <cellStyle name="Followed Hyperlink 29" xfId="6101" hidden="1" xr:uid="{00000000-0005-0000-0000-000026040000}"/>
    <cellStyle name="Followed Hyperlink 29" xfId="25452" hidden="1" xr:uid="{00000000-0005-0000-0000-000020040000}"/>
    <cellStyle name="Followed Hyperlink 29" xfId="31585" hidden="1" xr:uid="{00000000-0005-0000-0000-000021040000}"/>
    <cellStyle name="Followed Hyperlink 29" xfId="26926" hidden="1" xr:uid="{00000000-0005-0000-0000-000014040000}"/>
    <cellStyle name="Followed Hyperlink 29" xfId="17398" hidden="1" xr:uid="{00000000-0005-0000-0000-00001E040000}"/>
    <cellStyle name="Followed Hyperlink 29" xfId="17328" hidden="1" xr:uid="{00000000-0005-0000-0000-00001F040000}"/>
    <cellStyle name="Followed Hyperlink 29" xfId="17450" hidden="1" xr:uid="{00000000-0005-0000-0000-000020040000}"/>
    <cellStyle name="Followed Hyperlink 29" xfId="17570" hidden="1" xr:uid="{00000000-0005-0000-0000-000021040000}"/>
    <cellStyle name="Followed Hyperlink 29" xfId="17609" hidden="1" xr:uid="{00000000-0005-0000-0000-000022040000}"/>
    <cellStyle name="Followed Hyperlink 29" xfId="17539" hidden="1" xr:uid="{00000000-0005-0000-0000-000023040000}"/>
    <cellStyle name="Followed Hyperlink 29" xfId="35949" hidden="1" xr:uid="{00000000-0005-0000-0000-000016040000}"/>
    <cellStyle name="Followed Hyperlink 29" xfId="35879" hidden="1" xr:uid="{00000000-0005-0000-0000-000017040000}"/>
    <cellStyle name="Followed Hyperlink 29" xfId="36126" hidden="1" xr:uid="{00000000-0005-0000-0000-000019040000}"/>
    <cellStyle name="Followed Hyperlink 29" xfId="36165" hidden="1" xr:uid="{00000000-0005-0000-0000-00001A040000}"/>
    <cellStyle name="Followed Hyperlink 29" xfId="36095" hidden="1" xr:uid="{00000000-0005-0000-0000-00001B040000}"/>
    <cellStyle name="Followed Hyperlink 29" xfId="36217" hidden="1" xr:uid="{00000000-0005-0000-0000-00001C040000}"/>
    <cellStyle name="Followed Hyperlink 29" xfId="36338" hidden="1" xr:uid="{00000000-0005-0000-0000-00001D040000}"/>
    <cellStyle name="Followed Hyperlink 29" xfId="36377" hidden="1" xr:uid="{00000000-0005-0000-0000-00001E040000}"/>
    <cellStyle name="Followed Hyperlink 29" xfId="36307" hidden="1" xr:uid="{00000000-0005-0000-0000-00001F040000}"/>
    <cellStyle name="Followed Hyperlink 29" xfId="36429" hidden="1" xr:uid="{00000000-0005-0000-0000-000020040000}"/>
    <cellStyle name="Followed Hyperlink 29" xfId="36549" hidden="1" xr:uid="{00000000-0005-0000-0000-000021040000}"/>
    <cellStyle name="Followed Hyperlink 29" xfId="36588" hidden="1" xr:uid="{00000000-0005-0000-0000-000022040000}"/>
    <cellStyle name="Followed Hyperlink 29" xfId="36518" hidden="1" xr:uid="{00000000-0005-0000-0000-000023040000}"/>
    <cellStyle name="Followed Hyperlink 29" xfId="36640" hidden="1" xr:uid="{00000000-0005-0000-0000-000024040000}"/>
    <cellStyle name="Followed Hyperlink 29" xfId="36755" hidden="1" xr:uid="{00000000-0005-0000-0000-000025040000}"/>
    <cellStyle name="Followed Hyperlink 29" xfId="36794" hidden="1" xr:uid="{00000000-0005-0000-0000-000026040000}"/>
    <cellStyle name="Followed Hyperlink 29" xfId="36724" hidden="1" xr:uid="{00000000-0005-0000-0000-000027040000}"/>
    <cellStyle name="Followed Hyperlink 29" xfId="35303" hidden="1" xr:uid="{00000000-0005-0000-0000-00000C040000}"/>
    <cellStyle name="Followed Hyperlink 29" xfId="32054" hidden="1" xr:uid="{00000000-0005-0000-0000-00000D040000}"/>
    <cellStyle name="Followed Hyperlink 29" xfId="33755" hidden="1" xr:uid="{00000000-0005-0000-0000-00000E040000}"/>
    <cellStyle name="Followed Hyperlink 29" xfId="35373" hidden="1" xr:uid="{00000000-0005-0000-0000-00000F040000}"/>
    <cellStyle name="Followed Hyperlink 29" xfId="40860" hidden="1" xr:uid="{00000000-0005-0000-0000-00001A040000}"/>
    <cellStyle name="Followed Hyperlink 29" xfId="4699" hidden="1" xr:uid="{00000000-0005-0000-0000-00000E040000}"/>
    <cellStyle name="Followed Hyperlink 29" xfId="4654" hidden="1" xr:uid="{00000000-0005-0000-0000-00000D040000}"/>
    <cellStyle name="Followed Hyperlink 29" xfId="29314" hidden="1" xr:uid="{00000000-0005-0000-0000-000016040000}"/>
    <cellStyle name="Followed Hyperlink 29" xfId="19064" hidden="1" xr:uid="{00000000-0005-0000-0000-00001E040000}"/>
    <cellStyle name="Followed Hyperlink 29" xfId="18994" hidden="1" xr:uid="{00000000-0005-0000-0000-00001F040000}"/>
    <cellStyle name="Followed Hyperlink 29" xfId="19116" hidden="1" xr:uid="{00000000-0005-0000-0000-000020040000}"/>
    <cellStyle name="Followed Hyperlink 29" xfId="19275" hidden="1" xr:uid="{00000000-0005-0000-0000-000022040000}"/>
    <cellStyle name="Followed Hyperlink 29" xfId="19205" hidden="1" xr:uid="{00000000-0005-0000-0000-000023040000}"/>
    <cellStyle name="Followed Hyperlink 29" xfId="14071" hidden="1" xr:uid="{00000000-0005-0000-0000-00001E040000}"/>
    <cellStyle name="Followed Hyperlink 29" xfId="14001" hidden="1" xr:uid="{00000000-0005-0000-0000-00001F040000}"/>
    <cellStyle name="Followed Hyperlink 29" xfId="14123" hidden="1" xr:uid="{00000000-0005-0000-0000-000020040000}"/>
    <cellStyle name="Followed Hyperlink 29" xfId="14282" hidden="1" xr:uid="{00000000-0005-0000-0000-000022040000}"/>
    <cellStyle name="Followed Hyperlink 29" xfId="14212" hidden="1" xr:uid="{00000000-0005-0000-0000-000023040000}"/>
    <cellStyle name="Followed Hyperlink 29" xfId="14334" hidden="1" xr:uid="{00000000-0005-0000-0000-000024040000}"/>
    <cellStyle name="Followed Hyperlink 29" xfId="14449" hidden="1" xr:uid="{00000000-0005-0000-0000-000025040000}"/>
    <cellStyle name="Followed Hyperlink 29" xfId="14488" hidden="1" xr:uid="{00000000-0005-0000-0000-000026040000}"/>
    <cellStyle name="Followed Hyperlink 29" xfId="14418" hidden="1" xr:uid="{00000000-0005-0000-0000-000027040000}"/>
    <cellStyle name="Followed Hyperlink 29" xfId="12970" hidden="1" xr:uid="{00000000-0005-0000-0000-00000C040000}"/>
    <cellStyle name="Followed Hyperlink 29" xfId="9692" hidden="1" xr:uid="{00000000-0005-0000-0000-00000D040000}"/>
    <cellStyle name="Followed Hyperlink 29" xfId="11412" hidden="1" xr:uid="{00000000-0005-0000-0000-00000E040000}"/>
    <cellStyle name="Followed Hyperlink 29" xfId="13052" hidden="1" xr:uid="{00000000-0005-0000-0000-00000F040000}"/>
    <cellStyle name="Followed Hyperlink 29" xfId="14918" hidden="1" xr:uid="{00000000-0005-0000-0000-000010040000}"/>
    <cellStyle name="Followed Hyperlink 29" xfId="15051" hidden="1" xr:uid="{00000000-0005-0000-0000-000011040000}"/>
    <cellStyle name="Followed Hyperlink 29" xfId="15090" hidden="1" xr:uid="{00000000-0005-0000-0000-000012040000}"/>
    <cellStyle name="Followed Hyperlink 29" xfId="15020" hidden="1" xr:uid="{00000000-0005-0000-0000-000013040000}"/>
    <cellStyle name="Followed Hyperlink 29" xfId="15145" hidden="1" xr:uid="{00000000-0005-0000-0000-000014040000}"/>
    <cellStyle name="Followed Hyperlink 29" xfId="15272" hidden="1" xr:uid="{00000000-0005-0000-0000-000015040000}"/>
    <cellStyle name="Followed Hyperlink 29" xfId="15311" hidden="1" xr:uid="{00000000-0005-0000-0000-000016040000}"/>
    <cellStyle name="Followed Hyperlink 29" xfId="15241" hidden="1" xr:uid="{00000000-0005-0000-0000-000017040000}"/>
    <cellStyle name="Followed Hyperlink 29" xfId="15364" hidden="1" xr:uid="{00000000-0005-0000-0000-000018040000}"/>
    <cellStyle name="Followed Hyperlink 29" xfId="15488" hidden="1" xr:uid="{00000000-0005-0000-0000-000019040000}"/>
    <cellStyle name="Followed Hyperlink 29" xfId="15527" hidden="1" xr:uid="{00000000-0005-0000-0000-00001A040000}"/>
    <cellStyle name="Followed Hyperlink 29" xfId="15457" hidden="1" xr:uid="{00000000-0005-0000-0000-00001B040000}"/>
    <cellStyle name="Followed Hyperlink 29" xfId="15579" hidden="1" xr:uid="{00000000-0005-0000-0000-00001C040000}"/>
    <cellStyle name="Followed Hyperlink 29" xfId="15700" hidden="1" xr:uid="{00000000-0005-0000-0000-00001D040000}"/>
    <cellStyle name="Followed Hyperlink 29" xfId="15739" hidden="1" xr:uid="{00000000-0005-0000-0000-00001E040000}"/>
    <cellStyle name="Followed Hyperlink 29" xfId="2524" hidden="1" xr:uid="{00000000-0005-0000-0000-00000F040000}"/>
    <cellStyle name="Followed Hyperlink 29" xfId="1422" hidden="1" xr:uid="{00000000-0005-0000-0000-00001B040000}"/>
    <cellStyle name="Followed Hyperlink 29" xfId="1544" hidden="1" xr:uid="{00000000-0005-0000-0000-00001C040000}"/>
    <cellStyle name="Followed Hyperlink 29" xfId="1704" hidden="1" xr:uid="{00000000-0005-0000-0000-00001E040000}"/>
    <cellStyle name="Followed Hyperlink 29" xfId="1634" hidden="1" xr:uid="{00000000-0005-0000-0000-00001F040000}"/>
    <cellStyle name="Followed Hyperlink 29" xfId="1756" hidden="1" xr:uid="{00000000-0005-0000-0000-000020040000}"/>
    <cellStyle name="Followed Hyperlink 29" xfId="1876" hidden="1" xr:uid="{00000000-0005-0000-0000-000021040000}"/>
    <cellStyle name="Followed Hyperlink 29" xfId="1915" hidden="1" xr:uid="{00000000-0005-0000-0000-000022040000}"/>
    <cellStyle name="Followed Hyperlink 29" xfId="1845" hidden="1" xr:uid="{00000000-0005-0000-0000-000023040000}"/>
    <cellStyle name="Followed Hyperlink 29" xfId="1967" hidden="1" xr:uid="{00000000-0005-0000-0000-000024040000}"/>
    <cellStyle name="Followed Hyperlink 29" xfId="2082" hidden="1" xr:uid="{00000000-0005-0000-0000-000025040000}"/>
    <cellStyle name="Followed Hyperlink 29" xfId="2121" hidden="1" xr:uid="{00000000-0005-0000-0000-000026040000}"/>
    <cellStyle name="Followed Hyperlink 29" xfId="2051" hidden="1" xr:uid="{00000000-0005-0000-0000-000027040000}"/>
    <cellStyle name="Followed Hyperlink 29" xfId="2872" hidden="1" xr:uid="{00000000-0005-0000-0000-00000C040000}"/>
    <cellStyle name="Followed Hyperlink 29" xfId="3004" hidden="1" xr:uid="{00000000-0005-0000-0000-00000D040000}"/>
    <cellStyle name="Followed Hyperlink 29" xfId="985" hidden="1" xr:uid="{00000000-0005-0000-0000-000013040000}"/>
    <cellStyle name="Followed Hyperlink 29" xfId="1110" hidden="1" xr:uid="{00000000-0005-0000-0000-000014040000}"/>
    <cellStyle name="Followed Hyperlink 29" xfId="1237" hidden="1" xr:uid="{00000000-0005-0000-0000-000015040000}"/>
    <cellStyle name="Followed Hyperlink 29" xfId="1276" hidden="1" xr:uid="{00000000-0005-0000-0000-000016040000}"/>
    <cellStyle name="Followed Hyperlink 29" xfId="1206" hidden="1" xr:uid="{00000000-0005-0000-0000-000017040000}"/>
    <cellStyle name="Followed Hyperlink 29" xfId="1329" hidden="1" xr:uid="{00000000-0005-0000-0000-000018040000}"/>
    <cellStyle name="Followed Hyperlink 29" xfId="1453" hidden="1" xr:uid="{00000000-0005-0000-0000-000019040000}"/>
    <cellStyle name="Followed Hyperlink 29" xfId="1492" hidden="1" xr:uid="{00000000-0005-0000-0000-00001A040000}"/>
    <cellStyle name="Followed Hyperlink 29" xfId="672" hidden="1" xr:uid="{00000000-0005-0000-0000-00000F040000}"/>
    <cellStyle name="Followed Hyperlink 29" xfId="883" hidden="1" xr:uid="{00000000-0005-0000-0000-000010040000}"/>
    <cellStyle name="Followed Hyperlink 29" xfId="1016" hidden="1" xr:uid="{00000000-0005-0000-0000-000011040000}"/>
    <cellStyle name="Followed Hyperlink 29" xfId="1055" hidden="1" xr:uid="{00000000-0005-0000-0000-000012040000}"/>
    <cellStyle name="Followed Hyperlink 29" xfId="703" hidden="1" xr:uid="{00000000-0005-0000-0000-00000D040000}"/>
    <cellStyle name="Followed Hyperlink 29" xfId="742" hidden="1" xr:uid="{00000000-0005-0000-0000-00000E040000}"/>
    <cellStyle name="Followed Hyperlink 29" xfId="3793" hidden="1" xr:uid="{00000000-0005-0000-0000-00001A040000}"/>
    <cellStyle name="Followed Hyperlink 29" xfId="3723" hidden="1" xr:uid="{00000000-0005-0000-0000-00001B040000}"/>
    <cellStyle name="Followed Hyperlink 29" xfId="3966" hidden="1" xr:uid="{00000000-0005-0000-0000-00001D040000}"/>
    <cellStyle name="Followed Hyperlink 29" xfId="4005" hidden="1" xr:uid="{00000000-0005-0000-0000-00001E040000}"/>
    <cellStyle name="Followed Hyperlink 29" xfId="3935" hidden="1" xr:uid="{00000000-0005-0000-0000-00001F040000}"/>
    <cellStyle name="Followed Hyperlink 29" xfId="4057" hidden="1" xr:uid="{00000000-0005-0000-0000-000020040000}"/>
    <cellStyle name="Followed Hyperlink 29" xfId="4177" hidden="1" xr:uid="{00000000-0005-0000-0000-000021040000}"/>
    <cellStyle name="Followed Hyperlink 29" xfId="4216" hidden="1" xr:uid="{00000000-0005-0000-0000-000022040000}"/>
    <cellStyle name="Followed Hyperlink 29" xfId="4146" hidden="1" xr:uid="{00000000-0005-0000-0000-000023040000}"/>
    <cellStyle name="Followed Hyperlink 29" xfId="4268" hidden="1" xr:uid="{00000000-0005-0000-0000-000024040000}"/>
    <cellStyle name="Followed Hyperlink 29" xfId="4383" hidden="1" xr:uid="{00000000-0005-0000-0000-000025040000}"/>
    <cellStyle name="Followed Hyperlink 29" xfId="4422" hidden="1" xr:uid="{00000000-0005-0000-0000-000026040000}"/>
    <cellStyle name="Followed Hyperlink 29" xfId="4352" hidden="1" xr:uid="{00000000-0005-0000-0000-000027040000}"/>
    <cellStyle name="Followed Hyperlink 29" xfId="2801" hidden="1" xr:uid="{00000000-0005-0000-0000-00000C040000}"/>
    <cellStyle name="Followed Hyperlink 29" xfId="3356" hidden="1" xr:uid="{00000000-0005-0000-0000-000012040000}"/>
    <cellStyle name="Followed Hyperlink 29" xfId="3286" hidden="1" xr:uid="{00000000-0005-0000-0000-000013040000}"/>
    <cellStyle name="Followed Hyperlink 29" xfId="3411" hidden="1" xr:uid="{00000000-0005-0000-0000-000014040000}"/>
    <cellStyle name="Followed Hyperlink 29" xfId="3538" hidden="1" xr:uid="{00000000-0005-0000-0000-000015040000}"/>
    <cellStyle name="Followed Hyperlink 29" xfId="3577" hidden="1" xr:uid="{00000000-0005-0000-0000-000016040000}"/>
    <cellStyle name="Followed Hyperlink 29" xfId="3507" hidden="1" xr:uid="{00000000-0005-0000-0000-000017040000}"/>
    <cellStyle name="Followed Hyperlink 29" xfId="3630" hidden="1" xr:uid="{00000000-0005-0000-0000-000018040000}"/>
    <cellStyle name="Followed Hyperlink 29" xfId="3754" hidden="1" xr:uid="{00000000-0005-0000-0000-000019040000}"/>
    <cellStyle name="Followed Hyperlink 29" xfId="8577" hidden="1" xr:uid="{00000000-0005-0000-0000-000015040000}"/>
    <cellStyle name="Followed Hyperlink 29" xfId="8616" hidden="1" xr:uid="{00000000-0005-0000-0000-000016040000}"/>
    <cellStyle name="Followed Hyperlink 29" xfId="3184" hidden="1" xr:uid="{00000000-0005-0000-0000-000010040000}"/>
    <cellStyle name="Followed Hyperlink 29" xfId="3317" hidden="1" xr:uid="{00000000-0005-0000-0000-000011040000}"/>
    <cellStyle name="Followed Hyperlink 29" xfId="8395" hidden="1" xr:uid="{00000000-0005-0000-0000-000012040000}"/>
    <cellStyle name="Followed Hyperlink 29" xfId="8450" hidden="1" xr:uid="{00000000-0005-0000-0000-000014040000}"/>
    <cellStyle name="Followed Hyperlink 29" xfId="8356" hidden="1" xr:uid="{00000000-0005-0000-0000-000011040000}"/>
    <cellStyle name="Followed Hyperlink 29" xfId="3845" hidden="1" xr:uid="{00000000-0005-0000-0000-00001C040000}"/>
    <cellStyle name="Followed Hyperlink 29" xfId="2701" hidden="1" xr:uid="{00000000-0005-0000-0000-00000E040000}"/>
    <cellStyle name="Followed Hyperlink 29" xfId="19236" hidden="1" xr:uid="{00000000-0005-0000-0000-000021040000}"/>
    <cellStyle name="Followed Hyperlink 29" xfId="12327" hidden="1" xr:uid="{00000000-0005-0000-0000-00001F040000}"/>
    <cellStyle name="Followed Hyperlink 29" xfId="15950" hidden="1" xr:uid="{00000000-0005-0000-0000-000022040000}"/>
    <cellStyle name="Followed Hyperlink 29" xfId="14032" hidden="1" xr:uid="{00000000-0005-0000-0000-00001D040000}"/>
    <cellStyle name="Followed Hyperlink 29" xfId="291" hidden="1" xr:uid="{00000000-0005-0000-0000-00000D040000}"/>
    <cellStyle name="Followed Hyperlink 29" xfId="24298" hidden="1" xr:uid="{00000000-0005-0000-0000-000026040000}"/>
    <cellStyle name="Followed Hyperlink 29" xfId="24228" hidden="1" xr:uid="{00000000-0005-0000-0000-000027040000}"/>
    <cellStyle name="Followed Hyperlink 29" xfId="22872" hidden="1" xr:uid="{00000000-0005-0000-0000-00000C040000}"/>
    <cellStyle name="Followed Hyperlink 29" xfId="19693" hidden="1" xr:uid="{00000000-0005-0000-0000-00000D040000}"/>
    <cellStyle name="Followed Hyperlink 29" xfId="21342" hidden="1" xr:uid="{00000000-0005-0000-0000-00000E040000}"/>
    <cellStyle name="Followed Hyperlink 29" xfId="22904" hidden="1" xr:uid="{00000000-0005-0000-0000-00000F040000}"/>
    <cellStyle name="Followed Hyperlink 29" xfId="24579" hidden="1" xr:uid="{00000000-0005-0000-0000-000010040000}"/>
    <cellStyle name="Followed Hyperlink 29" xfId="24712" hidden="1" xr:uid="{00000000-0005-0000-0000-000011040000}"/>
    <cellStyle name="Followed Hyperlink 29" xfId="24751" hidden="1" xr:uid="{00000000-0005-0000-0000-000012040000}"/>
    <cellStyle name="Followed Hyperlink 29" xfId="24681" hidden="1" xr:uid="{00000000-0005-0000-0000-000013040000}"/>
    <cellStyle name="Followed Hyperlink 29" xfId="24806" hidden="1" xr:uid="{00000000-0005-0000-0000-000014040000}"/>
    <cellStyle name="Followed Hyperlink 29" xfId="24972" hidden="1" xr:uid="{00000000-0005-0000-0000-000016040000}"/>
    <cellStyle name="Followed Hyperlink 29" xfId="24902" hidden="1" xr:uid="{00000000-0005-0000-0000-000017040000}"/>
    <cellStyle name="Followed Hyperlink 29" xfId="25025" hidden="1" xr:uid="{00000000-0005-0000-0000-000018040000}"/>
    <cellStyle name="Followed Hyperlink 29" xfId="25149" hidden="1" xr:uid="{00000000-0005-0000-0000-000019040000}"/>
    <cellStyle name="Followed Hyperlink 29" xfId="25118" hidden="1" xr:uid="{00000000-0005-0000-0000-00001B040000}"/>
    <cellStyle name="Followed Hyperlink 29" xfId="25240" hidden="1" xr:uid="{00000000-0005-0000-0000-00001C040000}"/>
    <cellStyle name="Followed Hyperlink 29" xfId="25361" hidden="1" xr:uid="{00000000-0005-0000-0000-00001D040000}"/>
    <cellStyle name="Followed Hyperlink 29" xfId="25400" hidden="1" xr:uid="{00000000-0005-0000-0000-00001E040000}"/>
    <cellStyle name="Followed Hyperlink 29" xfId="25330" hidden="1" xr:uid="{00000000-0005-0000-0000-00001F040000}"/>
    <cellStyle name="Followed Hyperlink 29" xfId="25572" hidden="1" xr:uid="{00000000-0005-0000-0000-000021040000}"/>
    <cellStyle name="Followed Hyperlink 29" xfId="25611" hidden="1" xr:uid="{00000000-0005-0000-0000-000022040000}"/>
    <cellStyle name="Followed Hyperlink 29" xfId="25541" hidden="1" xr:uid="{00000000-0005-0000-0000-000023040000}"/>
    <cellStyle name="Followed Hyperlink 29" xfId="25663" hidden="1" xr:uid="{00000000-0005-0000-0000-000024040000}"/>
    <cellStyle name="Followed Hyperlink 29" xfId="25778" hidden="1" xr:uid="{00000000-0005-0000-0000-000025040000}"/>
    <cellStyle name="Followed Hyperlink 29" xfId="25817" hidden="1" xr:uid="{00000000-0005-0000-0000-000026040000}"/>
    <cellStyle name="Followed Hyperlink 29" xfId="25747" hidden="1" xr:uid="{00000000-0005-0000-0000-000027040000}"/>
    <cellStyle name="Followed Hyperlink 29" xfId="2631" hidden="1" xr:uid="{00000000-0005-0000-0000-00000D040000}"/>
    <cellStyle name="Followed Hyperlink 29" xfId="10294" hidden="1" xr:uid="{00000000-0005-0000-0000-000016040000}"/>
    <cellStyle name="Followed Hyperlink 29" xfId="6333" hidden="1" xr:uid="{00000000-0005-0000-0000-00000D040000}"/>
    <cellStyle name="Followed Hyperlink 29" xfId="12115" hidden="1" xr:uid="{00000000-0005-0000-0000-00001B040000}"/>
    <cellStyle name="Followed Hyperlink 29" xfId="3043" hidden="1" xr:uid="{00000000-0005-0000-0000-00000E040000}"/>
    <cellStyle name="Followed Hyperlink 29" xfId="6770" hidden="1" xr:uid="{00000000-0005-0000-0000-000014040000}"/>
    <cellStyle name="Followed Hyperlink 29" xfId="4863" hidden="1" xr:uid="{00000000-0005-0000-0000-000010040000}"/>
    <cellStyle name="Followed Hyperlink 29" xfId="8325" hidden="1" xr:uid="{00000000-0005-0000-0000-000013040000}"/>
    <cellStyle name="Followed Hyperlink 29" xfId="20968" hidden="1" xr:uid="{00000000-0005-0000-0000-000024040000}"/>
    <cellStyle name="Followed Hyperlink 29" xfId="21083" hidden="1" xr:uid="{00000000-0005-0000-0000-000025040000}"/>
    <cellStyle name="Followed Hyperlink 29" xfId="21122" hidden="1" xr:uid="{00000000-0005-0000-0000-000026040000}"/>
    <cellStyle name="Followed Hyperlink 29" xfId="21052" hidden="1" xr:uid="{00000000-0005-0000-0000-000027040000}"/>
    <cellStyle name="Followed Hyperlink 29" xfId="19631" hidden="1" xr:uid="{00000000-0005-0000-0000-00000C040000}"/>
    <cellStyle name="Followed Hyperlink 29" xfId="16364" hidden="1" xr:uid="{00000000-0005-0000-0000-00000D040000}"/>
    <cellStyle name="Followed Hyperlink 29" xfId="16314" hidden="1" xr:uid="{00000000-0005-0000-0000-00000E040000}"/>
    <cellStyle name="Followed Hyperlink 29" xfId="19701" hidden="1" xr:uid="{00000000-0005-0000-0000-00000F040000}"/>
    <cellStyle name="Followed Hyperlink 29" xfId="21624" hidden="1" xr:uid="{00000000-0005-0000-0000-000011040000}"/>
    <cellStyle name="Followed Hyperlink 29" xfId="21663" hidden="1" xr:uid="{00000000-0005-0000-0000-000012040000}"/>
    <cellStyle name="Followed Hyperlink 29" xfId="21593" hidden="1" xr:uid="{00000000-0005-0000-0000-000013040000}"/>
    <cellStyle name="Followed Hyperlink 29" xfId="21718" hidden="1" xr:uid="{00000000-0005-0000-0000-000014040000}"/>
    <cellStyle name="Followed Hyperlink 29" xfId="21845" hidden="1" xr:uid="{00000000-0005-0000-0000-000015040000}"/>
    <cellStyle name="Followed Hyperlink 29" xfId="21884" hidden="1" xr:uid="{00000000-0005-0000-0000-000016040000}"/>
    <cellStyle name="Followed Hyperlink 29" xfId="21814" hidden="1" xr:uid="{00000000-0005-0000-0000-000017040000}"/>
    <cellStyle name="Followed Hyperlink 29" xfId="22061" hidden="1" xr:uid="{00000000-0005-0000-0000-000019040000}"/>
    <cellStyle name="Followed Hyperlink 29" xfId="22100" hidden="1" xr:uid="{00000000-0005-0000-0000-00001A040000}"/>
    <cellStyle name="Followed Hyperlink 29" xfId="22030" hidden="1" xr:uid="{00000000-0005-0000-0000-00001B040000}"/>
    <cellStyle name="Followed Hyperlink 29" xfId="22152" hidden="1" xr:uid="{00000000-0005-0000-0000-00001C040000}"/>
    <cellStyle name="Followed Hyperlink 29" xfId="22273" hidden="1" xr:uid="{00000000-0005-0000-0000-00001D040000}"/>
    <cellStyle name="Followed Hyperlink 29" xfId="22312" hidden="1" xr:uid="{00000000-0005-0000-0000-00001E040000}"/>
    <cellStyle name="Followed Hyperlink 29" xfId="22242" hidden="1" xr:uid="{00000000-0005-0000-0000-00001F040000}"/>
    <cellStyle name="Followed Hyperlink 29" xfId="22364" hidden="1" xr:uid="{00000000-0005-0000-0000-000020040000}"/>
    <cellStyle name="Followed Hyperlink 29" xfId="22484" hidden="1" xr:uid="{00000000-0005-0000-0000-000021040000}"/>
    <cellStyle name="Followed Hyperlink 29" xfId="22523" hidden="1" xr:uid="{00000000-0005-0000-0000-000022040000}"/>
    <cellStyle name="Followed Hyperlink 29" xfId="22453" hidden="1" xr:uid="{00000000-0005-0000-0000-000023040000}"/>
    <cellStyle name="Followed Hyperlink 29" xfId="22575" hidden="1" xr:uid="{00000000-0005-0000-0000-000024040000}"/>
    <cellStyle name="Followed Hyperlink 29" xfId="571" hidden="1" xr:uid="{00000000-0005-0000-0000-00000C040000}"/>
    <cellStyle name="Followed Hyperlink 29" xfId="1665" hidden="1" xr:uid="{00000000-0005-0000-0000-00001D040000}"/>
    <cellStyle name="Followed Hyperlink 29" xfId="2973" hidden="1" xr:uid="{00000000-0005-0000-0000-00000F040000}"/>
    <cellStyle name="Followed Hyperlink 29" xfId="10562" hidden="1" xr:uid="{00000000-0005-0000-0000-00001C040000}"/>
    <cellStyle name="Followed Hyperlink 29" xfId="14243" hidden="1" xr:uid="{00000000-0005-0000-0000-000021040000}"/>
    <cellStyle name="Followed Hyperlink 29" xfId="12358" hidden="1" xr:uid="{00000000-0005-0000-0000-00001D040000}"/>
    <cellStyle name="Followed Hyperlink 29" xfId="10347" hidden="1" xr:uid="{00000000-0005-0000-0000-000018040000}"/>
    <cellStyle name="Followed Hyperlink 29" xfId="17661" hidden="1" xr:uid="{00000000-0005-0000-0000-000024040000}"/>
    <cellStyle name="Followed Hyperlink 29" xfId="17776" hidden="1" xr:uid="{00000000-0005-0000-0000-000025040000}"/>
    <cellStyle name="Followed Hyperlink 29" xfId="17815" hidden="1" xr:uid="{00000000-0005-0000-0000-000026040000}"/>
    <cellStyle name="Followed Hyperlink 29" xfId="17745" hidden="1" xr:uid="{00000000-0005-0000-0000-000027040000}"/>
    <cellStyle name="Followed Hyperlink 29" xfId="16346" hidden="1" xr:uid="{00000000-0005-0000-0000-00000C040000}"/>
    <cellStyle name="Followed Hyperlink 29" xfId="17869" hidden="1" xr:uid="{00000000-0005-0000-0000-00000D040000}"/>
    <cellStyle name="Followed Hyperlink 29" xfId="14725" hidden="1" xr:uid="{00000000-0005-0000-0000-00000E040000}"/>
    <cellStyle name="Followed Hyperlink 29" xfId="17887" hidden="1" xr:uid="{00000000-0005-0000-0000-00000F040000}"/>
    <cellStyle name="Followed Hyperlink 29" xfId="18376" hidden="1" xr:uid="{00000000-0005-0000-0000-000011040000}"/>
    <cellStyle name="Followed Hyperlink 29" xfId="18415" hidden="1" xr:uid="{00000000-0005-0000-0000-000012040000}"/>
    <cellStyle name="Followed Hyperlink 29" xfId="18345" hidden="1" xr:uid="{00000000-0005-0000-0000-000013040000}"/>
    <cellStyle name="Followed Hyperlink 29" xfId="18470" hidden="1" xr:uid="{00000000-0005-0000-0000-000014040000}"/>
    <cellStyle name="Followed Hyperlink 29" xfId="18597" hidden="1" xr:uid="{00000000-0005-0000-0000-000015040000}"/>
    <cellStyle name="Followed Hyperlink 29" xfId="18636" hidden="1" xr:uid="{00000000-0005-0000-0000-000016040000}"/>
    <cellStyle name="Followed Hyperlink 29" xfId="18566" hidden="1" xr:uid="{00000000-0005-0000-0000-000017040000}"/>
    <cellStyle name="Followed Hyperlink 29" xfId="18689" hidden="1" xr:uid="{00000000-0005-0000-0000-000018040000}"/>
    <cellStyle name="Followed Hyperlink 29" xfId="18813" hidden="1" xr:uid="{00000000-0005-0000-0000-000019040000}"/>
    <cellStyle name="Followed Hyperlink 29" xfId="18852" hidden="1" xr:uid="{00000000-0005-0000-0000-00001A040000}"/>
    <cellStyle name="Followed Hyperlink 29" xfId="18782" hidden="1" xr:uid="{00000000-0005-0000-0000-00001B040000}"/>
    <cellStyle name="Followed Hyperlink 29" xfId="18904" hidden="1" xr:uid="{00000000-0005-0000-0000-00001C040000}"/>
    <cellStyle name="Followed Hyperlink 29" xfId="19025" hidden="1" xr:uid="{00000000-0005-0000-0000-00001D040000}"/>
    <cellStyle name="Followed Hyperlink 29" xfId="13859" hidden="1" xr:uid="{00000000-0005-0000-0000-00001A040000}"/>
    <cellStyle name="Followed Hyperlink 29" xfId="13789" hidden="1" xr:uid="{00000000-0005-0000-0000-00001B040000}"/>
    <cellStyle name="Followed Hyperlink 29" xfId="13911" hidden="1" xr:uid="{00000000-0005-0000-0000-00001C040000}"/>
    <cellStyle name="Followed Hyperlink 29" xfId="11069" hidden="1" xr:uid="{00000000-0005-0000-0000-000027040000}"/>
    <cellStyle name="Followed Hyperlink 29" xfId="9618" hidden="1" xr:uid="{00000000-0005-0000-0000-00000C040000}"/>
    <cellStyle name="Followed Hyperlink 29" xfId="8058" hidden="1" xr:uid="{00000000-0005-0000-0000-00000E040000}"/>
    <cellStyle name="Followed Hyperlink 29" xfId="9703" hidden="1" xr:uid="{00000000-0005-0000-0000-00000F040000}"/>
    <cellStyle name="Followed Hyperlink 29" xfId="11576" hidden="1" xr:uid="{00000000-0005-0000-0000-000010040000}"/>
    <cellStyle name="Followed Hyperlink 29" xfId="11709" hidden="1" xr:uid="{00000000-0005-0000-0000-000011040000}"/>
    <cellStyle name="Followed Hyperlink 29" xfId="11748" hidden="1" xr:uid="{00000000-0005-0000-0000-000012040000}"/>
    <cellStyle name="Followed Hyperlink 29" xfId="11678" hidden="1" xr:uid="{00000000-0005-0000-0000-000013040000}"/>
    <cellStyle name="Followed Hyperlink 29" xfId="11803" hidden="1" xr:uid="{00000000-0005-0000-0000-000014040000}"/>
    <cellStyle name="Followed Hyperlink 29" xfId="11930" hidden="1" xr:uid="{00000000-0005-0000-0000-000015040000}"/>
    <cellStyle name="Followed Hyperlink 29" xfId="11969" hidden="1" xr:uid="{00000000-0005-0000-0000-000016040000}"/>
    <cellStyle name="Followed Hyperlink 29" xfId="11899" hidden="1" xr:uid="{00000000-0005-0000-0000-000017040000}"/>
    <cellStyle name="Followed Hyperlink 29" xfId="12022" hidden="1" xr:uid="{00000000-0005-0000-0000-000018040000}"/>
    <cellStyle name="Followed Hyperlink 29" xfId="12146" hidden="1" xr:uid="{00000000-0005-0000-0000-000019040000}"/>
    <cellStyle name="Followed Hyperlink 29" xfId="10652" hidden="1" xr:uid="{00000000-0005-0000-0000-00001F040000}"/>
    <cellStyle name="Followed Hyperlink 29" xfId="10774" hidden="1" xr:uid="{00000000-0005-0000-0000-000020040000}"/>
    <cellStyle name="Followed Hyperlink 29" xfId="10894" hidden="1" xr:uid="{00000000-0005-0000-0000-000021040000}"/>
    <cellStyle name="Followed Hyperlink 29" xfId="10933" hidden="1" xr:uid="{00000000-0005-0000-0000-000022040000}"/>
    <cellStyle name="Followed Hyperlink 29" xfId="10863" hidden="1" xr:uid="{00000000-0005-0000-0000-000023040000}"/>
    <cellStyle name="Followed Hyperlink 29" xfId="10985" hidden="1" xr:uid="{00000000-0005-0000-0000-000024040000}"/>
    <cellStyle name="Followed Hyperlink 29" xfId="11100" hidden="1" xr:uid="{00000000-0005-0000-0000-000025040000}"/>
    <cellStyle name="Followed Hyperlink 29" xfId="11139" hidden="1" xr:uid="{00000000-0005-0000-0000-000026040000}"/>
    <cellStyle name="Followed Hyperlink 29" xfId="10510" hidden="1" xr:uid="{00000000-0005-0000-0000-00001A040000}"/>
    <cellStyle name="Followed Hyperlink 29" xfId="10440" hidden="1" xr:uid="{00000000-0005-0000-0000-00001B040000}"/>
    <cellStyle name="Followed Hyperlink 29" xfId="10683" hidden="1" xr:uid="{00000000-0005-0000-0000-00001D040000}"/>
    <cellStyle name="Followed Hyperlink 29" xfId="10722" hidden="1" xr:uid="{00000000-0005-0000-0000-00001E040000}"/>
    <cellStyle name="Followed Hyperlink 29" xfId="10224" hidden="1" xr:uid="{00000000-0005-0000-0000-000017040000}"/>
    <cellStyle name="Followed Hyperlink 29" xfId="10471" hidden="1" xr:uid="{00000000-0005-0000-0000-000019040000}"/>
    <cellStyle name="Followed Hyperlink 29" xfId="12744" hidden="1" xr:uid="{00000000-0005-0000-0000-000027040000}"/>
    <cellStyle name="Followed Hyperlink 29" xfId="11296" hidden="1" xr:uid="{00000000-0005-0000-0000-00000C040000}"/>
    <cellStyle name="Followed Hyperlink 29" xfId="8013" hidden="1" xr:uid="{00000000-0005-0000-0000-00000D040000}"/>
    <cellStyle name="Followed Hyperlink 29" xfId="9736" hidden="1" xr:uid="{00000000-0005-0000-0000-00000E040000}"/>
    <cellStyle name="Followed Hyperlink 29" xfId="11378" hidden="1" xr:uid="{00000000-0005-0000-0000-00000F040000}"/>
    <cellStyle name="Followed Hyperlink 29" xfId="13250" hidden="1" xr:uid="{00000000-0005-0000-0000-000010040000}"/>
    <cellStyle name="Followed Hyperlink 29" xfId="13383" hidden="1" xr:uid="{00000000-0005-0000-0000-000011040000}"/>
    <cellStyle name="Followed Hyperlink 29" xfId="13422" hidden="1" xr:uid="{00000000-0005-0000-0000-000012040000}"/>
    <cellStyle name="Followed Hyperlink 29" xfId="13352" hidden="1" xr:uid="{00000000-0005-0000-0000-000013040000}"/>
    <cellStyle name="Followed Hyperlink 29" xfId="13477" hidden="1" xr:uid="{00000000-0005-0000-0000-000014040000}"/>
    <cellStyle name="Followed Hyperlink 29" xfId="13604" hidden="1" xr:uid="{00000000-0005-0000-0000-000015040000}"/>
    <cellStyle name="Followed Hyperlink 29" xfId="13643" hidden="1" xr:uid="{00000000-0005-0000-0000-000016040000}"/>
    <cellStyle name="Followed Hyperlink 29" xfId="13573" hidden="1" xr:uid="{00000000-0005-0000-0000-000017040000}"/>
    <cellStyle name="Followed Hyperlink 29" xfId="13696" hidden="1" xr:uid="{00000000-0005-0000-0000-000018040000}"/>
    <cellStyle name="Followed Hyperlink 29" xfId="13820" hidden="1" xr:uid="{00000000-0005-0000-0000-000019040000}"/>
    <cellStyle name="Followed Hyperlink 29" xfId="12397" hidden="1" xr:uid="{00000000-0005-0000-0000-00001E040000}"/>
    <cellStyle name="Followed Hyperlink 29" xfId="12449" hidden="1" xr:uid="{00000000-0005-0000-0000-000020040000}"/>
    <cellStyle name="Followed Hyperlink 29" xfId="12569" hidden="1" xr:uid="{00000000-0005-0000-0000-000021040000}"/>
    <cellStyle name="Followed Hyperlink 29" xfId="12608" hidden="1" xr:uid="{00000000-0005-0000-0000-000022040000}"/>
    <cellStyle name="Followed Hyperlink 29" xfId="12538" hidden="1" xr:uid="{00000000-0005-0000-0000-000023040000}"/>
    <cellStyle name="Followed Hyperlink 29" xfId="12660" hidden="1" xr:uid="{00000000-0005-0000-0000-000024040000}"/>
    <cellStyle name="Followed Hyperlink 29" xfId="12775" hidden="1" xr:uid="{00000000-0005-0000-0000-000025040000}"/>
    <cellStyle name="Followed Hyperlink 29" xfId="12814" hidden="1" xr:uid="{00000000-0005-0000-0000-000026040000}"/>
    <cellStyle name="Followed Hyperlink 29" xfId="4665" hidden="1" xr:uid="{00000000-0005-0000-0000-00000F040000}"/>
    <cellStyle name="Followed Hyperlink 29" xfId="6543" hidden="1" xr:uid="{00000000-0005-0000-0000-000010040000}"/>
    <cellStyle name="Followed Hyperlink 29" xfId="12185" hidden="1" xr:uid="{00000000-0005-0000-0000-00001A040000}"/>
    <cellStyle name="Followed Hyperlink 29" xfId="12237" hidden="1" xr:uid="{00000000-0005-0000-0000-00001C040000}"/>
    <cellStyle name="Followed Hyperlink 29" xfId="4579" hidden="1" xr:uid="{00000000-0005-0000-0000-00000C040000}"/>
    <cellStyle name="Followed Hyperlink 29" xfId="2455" hidden="1" xr:uid="{00000000-0005-0000-0000-00000E040000}"/>
    <cellStyle name="Followed Hyperlink 29" xfId="6031" hidden="1" xr:uid="{00000000-0005-0000-0000-000027040000}"/>
    <cellStyle name="Followed Hyperlink 3" xfId="45420" hidden="1" xr:uid="{00000000-0005-0000-0000-000043040000}"/>
    <cellStyle name="Followed Hyperlink 3" xfId="18434" hidden="1" xr:uid="{00000000-0005-0000-0000-00002F040000}"/>
    <cellStyle name="Followed Hyperlink 3" xfId="19294" hidden="1" xr:uid="{00000000-0005-0000-0000-00003F040000}"/>
    <cellStyle name="Followed Hyperlink 3" xfId="38581" hidden="1" xr:uid="{00000000-0005-0000-0000-000029040000}"/>
    <cellStyle name="Followed Hyperlink 3" xfId="38135" hidden="1" xr:uid="{00000000-0005-0000-0000-00003E040000}"/>
    <cellStyle name="Followed Hyperlink 3" xfId="25053" hidden="1" xr:uid="{00000000-0005-0000-0000-000035040000}"/>
    <cellStyle name="Followed Hyperlink 3" xfId="28346" hidden="1" xr:uid="{00000000-0005-0000-0000-000038040000}"/>
    <cellStyle name="Followed Hyperlink 3" xfId="33100" hidden="1" xr:uid="{00000000-0005-0000-0000-00003B040000}"/>
    <cellStyle name="Followed Hyperlink 3" xfId="32718" hidden="1" xr:uid="{00000000-0005-0000-0000-00003C040000}"/>
    <cellStyle name="Followed Hyperlink 3" xfId="33232" hidden="1" xr:uid="{00000000-0005-0000-0000-00003E040000}"/>
    <cellStyle name="Followed Hyperlink 3" xfId="33311" hidden="1" xr:uid="{00000000-0005-0000-0000-00003F040000}"/>
    <cellStyle name="Followed Hyperlink 3" xfId="32216" hidden="1" xr:uid="{00000000-0005-0000-0000-000040040000}"/>
    <cellStyle name="Followed Hyperlink 3" xfId="33363" hidden="1" xr:uid="{00000000-0005-0000-0000-000041040000}"/>
    <cellStyle name="Followed Hyperlink 3" xfId="31999" hidden="1" xr:uid="{00000000-0005-0000-0000-000034040000}"/>
    <cellStyle name="Followed Hyperlink 3" xfId="28822" hidden="1" xr:uid="{00000000-0005-0000-0000-00002C040000}"/>
    <cellStyle name="Followed Hyperlink 3" xfId="23016" hidden="1" xr:uid="{00000000-0005-0000-0000-000040040000}"/>
    <cellStyle name="Followed Hyperlink 3" xfId="16403" hidden="1" xr:uid="{00000000-0005-0000-0000-000038040000}"/>
    <cellStyle name="Followed Hyperlink 3" xfId="16595" hidden="1" xr:uid="{00000000-0005-0000-0000-000030040000}"/>
    <cellStyle name="Followed Hyperlink 3" xfId="8984" hidden="1" xr:uid="{00000000-0005-0000-0000-00003A040000}"/>
    <cellStyle name="Followed Hyperlink 3" xfId="9063" hidden="1" xr:uid="{00000000-0005-0000-0000-00003B040000}"/>
    <cellStyle name="Followed Hyperlink 3" xfId="8681" hidden="1" xr:uid="{00000000-0005-0000-0000-00003C040000}"/>
    <cellStyle name="Followed Hyperlink 3" xfId="9120" hidden="1" xr:uid="{00000000-0005-0000-0000-00003D040000}"/>
    <cellStyle name="Followed Hyperlink 3" xfId="9195" hidden="1" xr:uid="{00000000-0005-0000-0000-00003E040000}"/>
    <cellStyle name="Followed Hyperlink 3" xfId="9274" hidden="1" xr:uid="{00000000-0005-0000-0000-00003F040000}"/>
    <cellStyle name="Followed Hyperlink 3" xfId="8179" hidden="1" xr:uid="{00000000-0005-0000-0000-000040040000}"/>
    <cellStyle name="Followed Hyperlink 3" xfId="9326" hidden="1" xr:uid="{00000000-0005-0000-0000-000041040000}"/>
    <cellStyle name="Followed Hyperlink 3" xfId="9401" hidden="1" xr:uid="{00000000-0005-0000-0000-000042040000}"/>
    <cellStyle name="Followed Hyperlink 3" xfId="9480" hidden="1" xr:uid="{00000000-0005-0000-0000-000043040000}"/>
    <cellStyle name="Followed Hyperlink 3" xfId="4657" hidden="1" xr:uid="{00000000-0005-0000-0000-000028040000}"/>
    <cellStyle name="Followed Hyperlink 3" xfId="8034" hidden="1" xr:uid="{00000000-0005-0000-0000-000029040000}"/>
    <cellStyle name="Followed Hyperlink 3" xfId="6278" hidden="1" xr:uid="{00000000-0005-0000-0000-00002A040000}"/>
    <cellStyle name="Followed Hyperlink 3" xfId="9779" hidden="1" xr:uid="{00000000-0005-0000-0000-00002B040000}"/>
    <cellStyle name="Followed Hyperlink 3" xfId="9802" hidden="1" xr:uid="{00000000-0005-0000-0000-00002C040000}"/>
    <cellStyle name="Followed Hyperlink 3" xfId="9938" hidden="1" xr:uid="{00000000-0005-0000-0000-00002D040000}"/>
    <cellStyle name="Followed Hyperlink 3" xfId="10013" hidden="1" xr:uid="{00000000-0005-0000-0000-00002E040000}"/>
    <cellStyle name="Followed Hyperlink 3" xfId="10092" hidden="1" xr:uid="{00000000-0005-0000-0000-00002F040000}"/>
    <cellStyle name="Followed Hyperlink 3" xfId="9919" hidden="1" xr:uid="{00000000-0005-0000-0000-000030040000}"/>
    <cellStyle name="Followed Hyperlink 3" xfId="10159" hidden="1" xr:uid="{00000000-0005-0000-0000-000031040000}"/>
    <cellStyle name="Followed Hyperlink 3" xfId="10234" hidden="1" xr:uid="{00000000-0005-0000-0000-000032040000}"/>
    <cellStyle name="Followed Hyperlink 3" xfId="10313" hidden="1" xr:uid="{00000000-0005-0000-0000-000033040000}"/>
    <cellStyle name="Followed Hyperlink 3" xfId="9634" hidden="1" xr:uid="{00000000-0005-0000-0000-000034040000}"/>
    <cellStyle name="Followed Hyperlink 3" xfId="10375" hidden="1" xr:uid="{00000000-0005-0000-0000-000035040000}"/>
    <cellStyle name="Followed Hyperlink 3" xfId="10450" hidden="1" xr:uid="{00000000-0005-0000-0000-000036040000}"/>
    <cellStyle name="Followed Hyperlink 3" xfId="10529" hidden="1" xr:uid="{00000000-0005-0000-0000-000037040000}"/>
    <cellStyle name="Followed Hyperlink 3" xfId="6394" hidden="1" xr:uid="{00000000-0005-0000-0000-000038040000}"/>
    <cellStyle name="Followed Hyperlink 3" xfId="10587" hidden="1" xr:uid="{00000000-0005-0000-0000-000039040000}"/>
    <cellStyle name="Followed Hyperlink 3" xfId="10662" hidden="1" xr:uid="{00000000-0005-0000-0000-00003A040000}"/>
    <cellStyle name="Followed Hyperlink 3" xfId="10741" hidden="1" xr:uid="{00000000-0005-0000-0000-00003B040000}"/>
    <cellStyle name="Followed Hyperlink 3" xfId="10359" hidden="1" xr:uid="{00000000-0005-0000-0000-00003C040000}"/>
    <cellStyle name="Followed Hyperlink 3" xfId="10873" hidden="1" xr:uid="{00000000-0005-0000-0000-00003E040000}"/>
    <cellStyle name="Followed Hyperlink 3" xfId="10952" hidden="1" xr:uid="{00000000-0005-0000-0000-00003F040000}"/>
    <cellStyle name="Followed Hyperlink 3" xfId="9857" hidden="1" xr:uid="{00000000-0005-0000-0000-000040040000}"/>
    <cellStyle name="Followed Hyperlink 3" xfId="11004" hidden="1" xr:uid="{00000000-0005-0000-0000-000041040000}"/>
    <cellStyle name="Followed Hyperlink 3" xfId="11079" hidden="1" xr:uid="{00000000-0005-0000-0000-000042040000}"/>
    <cellStyle name="Followed Hyperlink 3" xfId="11158" hidden="1" xr:uid="{00000000-0005-0000-0000-000043040000}"/>
    <cellStyle name="Followed Hyperlink 3" xfId="6336" hidden="1" xr:uid="{00000000-0005-0000-0000-000028040000}"/>
    <cellStyle name="Followed Hyperlink 3" xfId="9713" hidden="1" xr:uid="{00000000-0005-0000-0000-000029040000}"/>
    <cellStyle name="Followed Hyperlink 3" xfId="7958" hidden="1" xr:uid="{00000000-0005-0000-0000-00002A040000}"/>
    <cellStyle name="Followed Hyperlink 3" xfId="11454" hidden="1" xr:uid="{00000000-0005-0000-0000-00002B040000}"/>
    <cellStyle name="Followed Hyperlink 3" xfId="11477" hidden="1" xr:uid="{00000000-0005-0000-0000-00002C040000}"/>
    <cellStyle name="Followed Hyperlink 3" xfId="11613" hidden="1" xr:uid="{00000000-0005-0000-0000-00002D040000}"/>
    <cellStyle name="Followed Hyperlink 3" xfId="11688" hidden="1" xr:uid="{00000000-0005-0000-0000-00002E040000}"/>
    <cellStyle name="Followed Hyperlink 3" xfId="11767" hidden="1" xr:uid="{00000000-0005-0000-0000-00002F040000}"/>
    <cellStyle name="Followed Hyperlink 3" xfId="11594" hidden="1" xr:uid="{00000000-0005-0000-0000-000030040000}"/>
    <cellStyle name="Followed Hyperlink 3" xfId="11909" hidden="1" xr:uid="{00000000-0005-0000-0000-000032040000}"/>
    <cellStyle name="Followed Hyperlink 3" xfId="11988" hidden="1" xr:uid="{00000000-0005-0000-0000-000033040000}"/>
    <cellStyle name="Followed Hyperlink 3" xfId="27385" hidden="1" xr:uid="{00000000-0005-0000-0000-000039040000}"/>
    <cellStyle name="Followed Hyperlink 3" xfId="28720" hidden="1" xr:uid="{00000000-0005-0000-0000-00002A040000}"/>
    <cellStyle name="Followed Hyperlink 3" xfId="28799" hidden="1" xr:uid="{00000000-0005-0000-0000-00002B040000}"/>
    <cellStyle name="Followed Hyperlink 3" xfId="19346" hidden="1" xr:uid="{00000000-0005-0000-0000-000041040000}"/>
    <cellStyle name="Followed Hyperlink 3" xfId="20358" hidden="1" xr:uid="{00000000-0005-0000-0000-000035040000}"/>
    <cellStyle name="Followed Hyperlink 3" xfId="20433" hidden="1" xr:uid="{00000000-0005-0000-0000-000036040000}"/>
    <cellStyle name="Followed Hyperlink 3" xfId="36014" hidden="1" xr:uid="{00000000-0005-0000-0000-00003C040000}"/>
    <cellStyle name="Followed Hyperlink 3" xfId="37181" hidden="1" xr:uid="{00000000-0005-0000-0000-000030040000}"/>
    <cellStyle name="Followed Hyperlink 3" xfId="37421" hidden="1" xr:uid="{00000000-0005-0000-0000-000031040000}"/>
    <cellStyle name="Followed Hyperlink 3" xfId="37496" hidden="1" xr:uid="{00000000-0005-0000-0000-000032040000}"/>
    <cellStyle name="Followed Hyperlink 3" xfId="37575" hidden="1" xr:uid="{00000000-0005-0000-0000-000033040000}"/>
    <cellStyle name="Followed Hyperlink 3" xfId="36954" hidden="1" xr:uid="{00000000-0005-0000-0000-000034040000}"/>
    <cellStyle name="Followed Hyperlink 3" xfId="37637" hidden="1" xr:uid="{00000000-0005-0000-0000-000035040000}"/>
    <cellStyle name="Followed Hyperlink 3" xfId="37712" hidden="1" xr:uid="{00000000-0005-0000-0000-000036040000}"/>
    <cellStyle name="Followed Hyperlink 3" xfId="33768" hidden="1" xr:uid="{00000000-0005-0000-0000-000038040000}"/>
    <cellStyle name="Followed Hyperlink 3" xfId="37849" hidden="1" xr:uid="{00000000-0005-0000-0000-000039040000}"/>
    <cellStyle name="Followed Hyperlink 3" xfId="37924" hidden="1" xr:uid="{00000000-0005-0000-0000-00003A040000}"/>
    <cellStyle name="Followed Hyperlink 3" xfId="38003" hidden="1" xr:uid="{00000000-0005-0000-0000-00003B040000}"/>
    <cellStyle name="Followed Hyperlink 3" xfId="37621" hidden="1" xr:uid="{00000000-0005-0000-0000-00003C040000}"/>
    <cellStyle name="Followed Hyperlink 3" xfId="38214" hidden="1" xr:uid="{00000000-0005-0000-0000-00003F040000}"/>
    <cellStyle name="Followed Hyperlink 3" xfId="38266" hidden="1" xr:uid="{00000000-0005-0000-0000-000041040000}"/>
    <cellStyle name="Followed Hyperlink 3" xfId="38341" hidden="1" xr:uid="{00000000-0005-0000-0000-000042040000}"/>
    <cellStyle name="Followed Hyperlink 3" xfId="38420" hidden="1" xr:uid="{00000000-0005-0000-0000-000043040000}"/>
    <cellStyle name="Followed Hyperlink 3" xfId="33718" hidden="1" xr:uid="{00000000-0005-0000-0000-000028040000}"/>
    <cellStyle name="Followed Hyperlink 3" xfId="37000" hidden="1" xr:uid="{00000000-0005-0000-0000-000029040000}"/>
    <cellStyle name="Followed Hyperlink 3" xfId="35320" hidden="1" xr:uid="{00000000-0005-0000-0000-00002A040000}"/>
    <cellStyle name="Followed Hyperlink 3" xfId="38610" hidden="1" xr:uid="{00000000-0005-0000-0000-00002B040000}"/>
    <cellStyle name="Followed Hyperlink 3" xfId="38633" hidden="1" xr:uid="{00000000-0005-0000-0000-00002C040000}"/>
    <cellStyle name="Followed Hyperlink 3" xfId="38769" hidden="1" xr:uid="{00000000-0005-0000-0000-00002D040000}"/>
    <cellStyle name="Followed Hyperlink 3" xfId="38844" hidden="1" xr:uid="{00000000-0005-0000-0000-00002E040000}"/>
    <cellStyle name="Followed Hyperlink 3" xfId="38923" hidden="1" xr:uid="{00000000-0005-0000-0000-00002F040000}"/>
    <cellStyle name="Followed Hyperlink 3" xfId="38750" hidden="1" xr:uid="{00000000-0005-0000-0000-000030040000}"/>
    <cellStyle name="Followed Hyperlink 3" xfId="38990" hidden="1" xr:uid="{00000000-0005-0000-0000-000031040000}"/>
    <cellStyle name="Followed Hyperlink 3" xfId="39065" hidden="1" xr:uid="{00000000-0005-0000-0000-000032040000}"/>
    <cellStyle name="Followed Hyperlink 3" xfId="39144" hidden="1" xr:uid="{00000000-0005-0000-0000-000033040000}"/>
    <cellStyle name="Followed Hyperlink 3" xfId="38553" hidden="1" xr:uid="{00000000-0005-0000-0000-000034040000}"/>
    <cellStyle name="Followed Hyperlink 3" xfId="39206" hidden="1" xr:uid="{00000000-0005-0000-0000-000035040000}"/>
    <cellStyle name="Followed Hyperlink 3" xfId="39281" hidden="1" xr:uid="{00000000-0005-0000-0000-000036040000}"/>
    <cellStyle name="Followed Hyperlink 3" xfId="39360" hidden="1" xr:uid="{00000000-0005-0000-0000-000037040000}"/>
    <cellStyle name="Followed Hyperlink 3" xfId="35410" hidden="1" xr:uid="{00000000-0005-0000-0000-000038040000}"/>
    <cellStyle name="Followed Hyperlink 3" xfId="39418" hidden="1" xr:uid="{00000000-0005-0000-0000-000039040000}"/>
    <cellStyle name="Followed Hyperlink 3" xfId="39493" hidden="1" xr:uid="{00000000-0005-0000-0000-00003A040000}"/>
    <cellStyle name="Followed Hyperlink 3" xfId="39572" hidden="1" xr:uid="{00000000-0005-0000-0000-00003B040000}"/>
    <cellStyle name="Followed Hyperlink 3" xfId="39190" hidden="1" xr:uid="{00000000-0005-0000-0000-00003C040000}"/>
    <cellStyle name="Followed Hyperlink 3" xfId="39629" hidden="1" xr:uid="{00000000-0005-0000-0000-00003D040000}"/>
    <cellStyle name="Followed Hyperlink 3" xfId="39783" hidden="1" xr:uid="{00000000-0005-0000-0000-00003F040000}"/>
    <cellStyle name="Followed Hyperlink 3" xfId="38688" hidden="1" xr:uid="{00000000-0005-0000-0000-000040040000}"/>
    <cellStyle name="Followed Hyperlink 3" xfId="39835" hidden="1" xr:uid="{00000000-0005-0000-0000-000041040000}"/>
    <cellStyle name="Followed Hyperlink 3" xfId="39989" hidden="1" xr:uid="{00000000-0005-0000-0000-000043040000}"/>
    <cellStyle name="Followed Hyperlink 3" xfId="36957" hidden="1" xr:uid="{00000000-0005-0000-0000-00002A040000}"/>
    <cellStyle name="Followed Hyperlink 3" xfId="40129" hidden="1" xr:uid="{00000000-0005-0000-0000-00002B040000}"/>
    <cellStyle name="Followed Hyperlink 3" xfId="40152" hidden="1" xr:uid="{00000000-0005-0000-0000-00002C040000}"/>
    <cellStyle name="Followed Hyperlink 3" xfId="40288" hidden="1" xr:uid="{00000000-0005-0000-0000-00002D040000}"/>
    <cellStyle name="Followed Hyperlink 3" xfId="40363" hidden="1" xr:uid="{00000000-0005-0000-0000-00002E040000}"/>
    <cellStyle name="Followed Hyperlink 3" xfId="40442" hidden="1" xr:uid="{00000000-0005-0000-0000-00002F040000}"/>
    <cellStyle name="Followed Hyperlink 3" xfId="40269" hidden="1" xr:uid="{00000000-0005-0000-0000-000030040000}"/>
    <cellStyle name="Followed Hyperlink 3" xfId="40509" hidden="1" xr:uid="{00000000-0005-0000-0000-000031040000}"/>
    <cellStyle name="Followed Hyperlink 3" xfId="40584" hidden="1" xr:uid="{00000000-0005-0000-0000-000032040000}"/>
    <cellStyle name="Followed Hyperlink 3" xfId="40663" hidden="1" xr:uid="{00000000-0005-0000-0000-000033040000}"/>
    <cellStyle name="Followed Hyperlink 3" xfId="40108" hidden="1" xr:uid="{00000000-0005-0000-0000-000034040000}"/>
    <cellStyle name="Followed Hyperlink 3" xfId="40725" hidden="1" xr:uid="{00000000-0005-0000-0000-000035040000}"/>
    <cellStyle name="Followed Hyperlink 3" xfId="40800" hidden="1" xr:uid="{00000000-0005-0000-0000-000036040000}"/>
    <cellStyle name="Followed Hyperlink 3" xfId="40879" hidden="1" xr:uid="{00000000-0005-0000-0000-000037040000}"/>
    <cellStyle name="Followed Hyperlink 3" xfId="37020" hidden="1" xr:uid="{00000000-0005-0000-0000-000038040000}"/>
    <cellStyle name="Followed Hyperlink 3" xfId="25682" hidden="1" xr:uid="{00000000-0005-0000-0000-000041040000}"/>
    <cellStyle name="Followed Hyperlink 3" xfId="25757" hidden="1" xr:uid="{00000000-0005-0000-0000-000042040000}"/>
    <cellStyle name="Followed Hyperlink 3" xfId="25836" hidden="1" xr:uid="{00000000-0005-0000-0000-000043040000}"/>
    <cellStyle name="Followed Hyperlink 3" xfId="26244" hidden="1" xr:uid="{00000000-0005-0000-0000-000028040000}"/>
    <cellStyle name="Followed Hyperlink 3" xfId="26423" hidden="1" xr:uid="{00000000-0005-0000-0000-000029040000}"/>
    <cellStyle name="Followed Hyperlink 3" xfId="26498" hidden="1" xr:uid="{00000000-0005-0000-0000-00002A040000}"/>
    <cellStyle name="Followed Hyperlink 3" xfId="26577" hidden="1" xr:uid="{00000000-0005-0000-0000-00002B040000}"/>
    <cellStyle name="Followed Hyperlink 3" xfId="26600" hidden="1" xr:uid="{00000000-0005-0000-0000-00002C040000}"/>
    <cellStyle name="Followed Hyperlink 3" xfId="26736" hidden="1" xr:uid="{00000000-0005-0000-0000-00002D040000}"/>
    <cellStyle name="Followed Hyperlink 3" xfId="26811" hidden="1" xr:uid="{00000000-0005-0000-0000-00002E040000}"/>
    <cellStyle name="Followed Hyperlink 3" xfId="26890" hidden="1" xr:uid="{00000000-0005-0000-0000-00002F040000}"/>
    <cellStyle name="Followed Hyperlink 3" xfId="26717" hidden="1" xr:uid="{00000000-0005-0000-0000-000030040000}"/>
    <cellStyle name="Followed Hyperlink 3" xfId="27032" hidden="1" xr:uid="{00000000-0005-0000-0000-000032040000}"/>
    <cellStyle name="Followed Hyperlink 3" xfId="27111" hidden="1" xr:uid="{00000000-0005-0000-0000-000033040000}"/>
    <cellStyle name="Followed Hyperlink 3" xfId="26283" hidden="1" xr:uid="{00000000-0005-0000-0000-000034040000}"/>
    <cellStyle name="Followed Hyperlink 3" xfId="27173" hidden="1" xr:uid="{00000000-0005-0000-0000-000035040000}"/>
    <cellStyle name="Followed Hyperlink 3" xfId="27248" hidden="1" xr:uid="{00000000-0005-0000-0000-000036040000}"/>
    <cellStyle name="Followed Hyperlink 3" xfId="27327" hidden="1" xr:uid="{00000000-0005-0000-0000-000037040000}"/>
    <cellStyle name="Followed Hyperlink 3" xfId="26178" hidden="1" xr:uid="{00000000-0005-0000-0000-000038040000}"/>
    <cellStyle name="Followed Hyperlink 3" xfId="27460" hidden="1" xr:uid="{00000000-0005-0000-0000-00003A040000}"/>
    <cellStyle name="Followed Hyperlink 3" xfId="27539" hidden="1" xr:uid="{00000000-0005-0000-0000-00003B040000}"/>
    <cellStyle name="Followed Hyperlink 3" xfId="27157" hidden="1" xr:uid="{00000000-0005-0000-0000-00003C040000}"/>
    <cellStyle name="Followed Hyperlink 3" xfId="27596" hidden="1" xr:uid="{00000000-0005-0000-0000-00003D040000}"/>
    <cellStyle name="Followed Hyperlink 3" xfId="27671" hidden="1" xr:uid="{00000000-0005-0000-0000-00003E040000}"/>
    <cellStyle name="Followed Hyperlink 3" xfId="27750" hidden="1" xr:uid="{00000000-0005-0000-0000-00003F040000}"/>
    <cellStyle name="Followed Hyperlink 3" xfId="26655" hidden="1" xr:uid="{00000000-0005-0000-0000-000040040000}"/>
    <cellStyle name="Followed Hyperlink 3" xfId="27802" hidden="1" xr:uid="{00000000-0005-0000-0000-000041040000}"/>
    <cellStyle name="Followed Hyperlink 3" xfId="27877" hidden="1" xr:uid="{00000000-0005-0000-0000-000042040000}"/>
    <cellStyle name="Followed Hyperlink 3" xfId="27956" hidden="1" xr:uid="{00000000-0005-0000-0000-000043040000}"/>
    <cellStyle name="Followed Hyperlink 3" xfId="28468" hidden="1" xr:uid="{00000000-0005-0000-0000-000028040000}"/>
    <cellStyle name="Followed Hyperlink 3" xfId="28645" hidden="1" xr:uid="{00000000-0005-0000-0000-000029040000}"/>
    <cellStyle name="Followed Hyperlink 3" xfId="24597" hidden="1" xr:uid="{00000000-0005-0000-0000-000030040000}"/>
    <cellStyle name="Followed Hyperlink 3" xfId="24837" hidden="1" xr:uid="{00000000-0005-0000-0000-000031040000}"/>
    <cellStyle name="Followed Hyperlink 3" xfId="24912" hidden="1" xr:uid="{00000000-0005-0000-0000-000032040000}"/>
    <cellStyle name="Followed Hyperlink 3" xfId="24991" hidden="1" xr:uid="{00000000-0005-0000-0000-000033040000}"/>
    <cellStyle name="Followed Hyperlink 3" xfId="24436" hidden="1" xr:uid="{00000000-0005-0000-0000-000034040000}"/>
    <cellStyle name="Followed Hyperlink 3" xfId="25128" hidden="1" xr:uid="{00000000-0005-0000-0000-000036040000}"/>
    <cellStyle name="Followed Hyperlink 3" xfId="25207" hidden="1" xr:uid="{00000000-0005-0000-0000-000037040000}"/>
    <cellStyle name="Followed Hyperlink 3" xfId="21348" hidden="1" xr:uid="{00000000-0005-0000-0000-000038040000}"/>
    <cellStyle name="Followed Hyperlink 3" xfId="25265" hidden="1" xr:uid="{00000000-0005-0000-0000-000039040000}"/>
    <cellStyle name="Followed Hyperlink 3" xfId="25340" hidden="1" xr:uid="{00000000-0005-0000-0000-00003A040000}"/>
    <cellStyle name="Followed Hyperlink 3" xfId="25419" hidden="1" xr:uid="{00000000-0005-0000-0000-00003B040000}"/>
    <cellStyle name="Followed Hyperlink 3" xfId="25037" hidden="1" xr:uid="{00000000-0005-0000-0000-00003C040000}"/>
    <cellStyle name="Followed Hyperlink 3" xfId="25551" hidden="1" xr:uid="{00000000-0005-0000-0000-00003E040000}"/>
    <cellStyle name="Followed Hyperlink 3" xfId="25630" hidden="1" xr:uid="{00000000-0005-0000-0000-00003F040000}"/>
    <cellStyle name="Followed Hyperlink 3" xfId="24535" hidden="1" xr:uid="{00000000-0005-0000-0000-000040040000}"/>
    <cellStyle name="Followed Hyperlink 3" xfId="19696" hidden="1" xr:uid="{00000000-0005-0000-0000-000028040000}"/>
    <cellStyle name="Followed Hyperlink 3" xfId="22909" hidden="1" xr:uid="{00000000-0005-0000-0000-000029040000}"/>
    <cellStyle name="Followed Hyperlink 3" xfId="21285" hidden="1" xr:uid="{00000000-0005-0000-0000-00002A040000}"/>
    <cellStyle name="Followed Hyperlink 3" xfId="24457" hidden="1" xr:uid="{00000000-0005-0000-0000-00002B040000}"/>
    <cellStyle name="Followed Hyperlink 3" xfId="24480" hidden="1" xr:uid="{00000000-0005-0000-0000-00002C040000}"/>
    <cellStyle name="Followed Hyperlink 3" xfId="24616" hidden="1" xr:uid="{00000000-0005-0000-0000-00002D040000}"/>
    <cellStyle name="Followed Hyperlink 3" xfId="24691" hidden="1" xr:uid="{00000000-0005-0000-0000-00002E040000}"/>
    <cellStyle name="Followed Hyperlink 3" xfId="24770" hidden="1" xr:uid="{00000000-0005-0000-0000-00002F040000}"/>
    <cellStyle name="Followed Hyperlink 3" xfId="38060" hidden="1" xr:uid="{00000000-0005-0000-0000-00003D040000}"/>
    <cellStyle name="Followed Hyperlink 3" xfId="17474" hidden="1" xr:uid="{00000000-0005-0000-0000-00003D040000}"/>
    <cellStyle name="Followed Hyperlink 3" xfId="24238" hidden="1" xr:uid="{00000000-0005-0000-0000-000042040000}"/>
    <cellStyle name="Followed Hyperlink 3" xfId="24317" hidden="1" xr:uid="{00000000-0005-0000-0000-000043040000}"/>
    <cellStyle name="Followed Hyperlink 3" xfId="36184" hidden="1" xr:uid="{00000000-0005-0000-0000-000037040000}"/>
    <cellStyle name="Followed Hyperlink 3" xfId="39910" hidden="1" xr:uid="{00000000-0005-0000-0000-000042040000}"/>
    <cellStyle name="Followed Hyperlink 3" xfId="35172" hidden="1" xr:uid="{00000000-0005-0000-0000-000043040000}"/>
    <cellStyle name="Followed Hyperlink 3" xfId="33438" hidden="1" xr:uid="{00000000-0005-0000-0000-000042040000}"/>
    <cellStyle name="Followed Hyperlink 3" xfId="25476" hidden="1" xr:uid="{00000000-0005-0000-0000-00003D040000}"/>
    <cellStyle name="Followed Hyperlink 3" xfId="26957" hidden="1" xr:uid="{00000000-0005-0000-0000-000031040000}"/>
    <cellStyle name="Followed Hyperlink 3" xfId="39704" hidden="1" xr:uid="{00000000-0005-0000-0000-00003E040000}"/>
    <cellStyle name="Followed Hyperlink 3" xfId="37791" hidden="1" xr:uid="{00000000-0005-0000-0000-000037040000}"/>
    <cellStyle name="Followed Hyperlink 3" xfId="10798" hidden="1" xr:uid="{00000000-0005-0000-0000-00003D040000}"/>
    <cellStyle name="Followed Hyperlink 3" xfId="8909" hidden="1" xr:uid="{00000000-0005-0000-0000-000039040000}"/>
    <cellStyle name="Followed Hyperlink 3" xfId="45003" hidden="1" xr:uid="{00000000-0005-0000-0000-00003B040000}"/>
    <cellStyle name="Followed Hyperlink 3" xfId="44621" hidden="1" xr:uid="{00000000-0005-0000-0000-00003C040000}"/>
    <cellStyle name="Followed Hyperlink 3" xfId="45135" hidden="1" xr:uid="{00000000-0005-0000-0000-00003E040000}"/>
    <cellStyle name="Followed Hyperlink 3" xfId="45214" hidden="1" xr:uid="{00000000-0005-0000-0000-00003F040000}"/>
    <cellStyle name="Followed Hyperlink 3" xfId="44119" hidden="1" xr:uid="{00000000-0005-0000-0000-000040040000}"/>
    <cellStyle name="Followed Hyperlink 3" xfId="45266" hidden="1" xr:uid="{00000000-0005-0000-0000-000041040000}"/>
    <cellStyle name="Followed Hyperlink 3" xfId="45341" hidden="1" xr:uid="{00000000-0005-0000-0000-000042040000}"/>
    <cellStyle name="Followed Hyperlink 3" xfId="44637" hidden="1" xr:uid="{00000000-0005-0000-0000-000035040000}"/>
    <cellStyle name="Followed Hyperlink 3" xfId="11312" hidden="1" xr:uid="{00000000-0005-0000-0000-000034040000}"/>
    <cellStyle name="Followed Hyperlink 3" xfId="32946" hidden="1" xr:uid="{00000000-0005-0000-0000-000039040000}"/>
    <cellStyle name="Followed Hyperlink 3" xfId="29112" hidden="1" xr:uid="{00000000-0005-0000-0000-00002F040000}"/>
    <cellStyle name="Followed Hyperlink 3" xfId="24111" hidden="1" xr:uid="{00000000-0005-0000-0000-00003F040000}"/>
    <cellStyle name="Followed Hyperlink 3" xfId="4714" hidden="1" xr:uid="{00000000-0005-0000-0000-000038040000}"/>
    <cellStyle name="Followed Hyperlink 3" xfId="3085" hidden="1" xr:uid="{00000000-0005-0000-0000-00002C040000}"/>
    <cellStyle name="Followed Hyperlink 3" xfId="3221" hidden="1" xr:uid="{00000000-0005-0000-0000-00002D040000}"/>
    <cellStyle name="Followed Hyperlink 3" xfId="3296" hidden="1" xr:uid="{00000000-0005-0000-0000-00002E040000}"/>
    <cellStyle name="Followed Hyperlink 3" xfId="3375" hidden="1" xr:uid="{00000000-0005-0000-0000-00002F040000}"/>
    <cellStyle name="Followed Hyperlink 3" xfId="3202" hidden="1" xr:uid="{00000000-0005-0000-0000-000030040000}"/>
    <cellStyle name="Followed Hyperlink 3" xfId="3442" hidden="1" xr:uid="{00000000-0005-0000-0000-000031040000}"/>
    <cellStyle name="Followed Hyperlink 3" xfId="3517" hidden="1" xr:uid="{00000000-0005-0000-0000-000032040000}"/>
    <cellStyle name="Followed Hyperlink 3" xfId="3596" hidden="1" xr:uid="{00000000-0005-0000-0000-000033040000}"/>
    <cellStyle name="Followed Hyperlink 3" xfId="2768" hidden="1" xr:uid="{00000000-0005-0000-0000-000034040000}"/>
    <cellStyle name="Followed Hyperlink 3" xfId="3658" hidden="1" xr:uid="{00000000-0005-0000-0000-000035040000}"/>
    <cellStyle name="Followed Hyperlink 3" xfId="3733" hidden="1" xr:uid="{00000000-0005-0000-0000-000036040000}"/>
    <cellStyle name="Followed Hyperlink 3" xfId="3812" hidden="1" xr:uid="{00000000-0005-0000-0000-000037040000}"/>
    <cellStyle name="Followed Hyperlink 3" xfId="3870" hidden="1" xr:uid="{00000000-0005-0000-0000-000039040000}"/>
    <cellStyle name="Followed Hyperlink 3" xfId="3945" hidden="1" xr:uid="{00000000-0005-0000-0000-00003A040000}"/>
    <cellStyle name="Followed Hyperlink 3" xfId="4024" hidden="1" xr:uid="{00000000-0005-0000-0000-00003B040000}"/>
    <cellStyle name="Followed Hyperlink 3" xfId="3642" hidden="1" xr:uid="{00000000-0005-0000-0000-00003C040000}"/>
    <cellStyle name="Followed Hyperlink 3" xfId="4081" hidden="1" xr:uid="{00000000-0005-0000-0000-00003D040000}"/>
    <cellStyle name="Followed Hyperlink 3" xfId="4156" hidden="1" xr:uid="{00000000-0005-0000-0000-00003E040000}"/>
    <cellStyle name="Followed Hyperlink 3" xfId="4235" hidden="1" xr:uid="{00000000-0005-0000-0000-00003F040000}"/>
    <cellStyle name="Followed Hyperlink 3" xfId="3140" hidden="1" xr:uid="{00000000-0005-0000-0000-000040040000}"/>
    <cellStyle name="Followed Hyperlink 3" xfId="4287" hidden="1" xr:uid="{00000000-0005-0000-0000-000041040000}"/>
    <cellStyle name="Followed Hyperlink 3" xfId="4362" hidden="1" xr:uid="{00000000-0005-0000-0000-000042040000}"/>
    <cellStyle name="Followed Hyperlink 3" xfId="4441" hidden="1" xr:uid="{00000000-0005-0000-0000-000043040000}"/>
    <cellStyle name="Followed Hyperlink 3" xfId="2472" hidden="1" xr:uid="{00000000-0005-0000-0000-000028040000}"/>
    <cellStyle name="Followed Hyperlink 3" xfId="2510" hidden="1" xr:uid="{00000000-0005-0000-0000-000029040000}"/>
    <cellStyle name="Followed Hyperlink 3" xfId="2503" hidden="1" xr:uid="{00000000-0005-0000-0000-00002A040000}"/>
    <cellStyle name="Followed Hyperlink 3" xfId="4741" hidden="1" xr:uid="{00000000-0005-0000-0000-00002B040000}"/>
    <cellStyle name="Followed Hyperlink 3" xfId="4764" hidden="1" xr:uid="{00000000-0005-0000-0000-00002C040000}"/>
    <cellStyle name="Followed Hyperlink 3" xfId="4900" hidden="1" xr:uid="{00000000-0005-0000-0000-00002D040000}"/>
    <cellStyle name="Followed Hyperlink 3" xfId="4975" hidden="1" xr:uid="{00000000-0005-0000-0000-00002E040000}"/>
    <cellStyle name="Followed Hyperlink 3" xfId="5054" hidden="1" xr:uid="{00000000-0005-0000-0000-00002F040000}"/>
    <cellStyle name="Followed Hyperlink 3" xfId="362" hidden="1" xr:uid="{00000000-0005-0000-0000-000038040000}"/>
    <cellStyle name="Followed Hyperlink 3" xfId="1569" hidden="1" xr:uid="{00000000-0005-0000-0000-000039040000}"/>
    <cellStyle name="Followed Hyperlink 3" xfId="1644" hidden="1" xr:uid="{00000000-0005-0000-0000-00003A040000}"/>
    <cellStyle name="Followed Hyperlink 3" xfId="1723" hidden="1" xr:uid="{00000000-0005-0000-0000-00003B040000}"/>
    <cellStyle name="Followed Hyperlink 3" xfId="1341" hidden="1" xr:uid="{00000000-0005-0000-0000-00003C040000}"/>
    <cellStyle name="Followed Hyperlink 3" xfId="1780" hidden="1" xr:uid="{00000000-0005-0000-0000-00003D040000}"/>
    <cellStyle name="Followed Hyperlink 3" xfId="1855" hidden="1" xr:uid="{00000000-0005-0000-0000-00003E040000}"/>
    <cellStyle name="Followed Hyperlink 3" xfId="1934" hidden="1" xr:uid="{00000000-0005-0000-0000-00003F040000}"/>
    <cellStyle name="Followed Hyperlink 3" xfId="839" hidden="1" xr:uid="{00000000-0005-0000-0000-000040040000}"/>
    <cellStyle name="Followed Hyperlink 3" xfId="1986" hidden="1" xr:uid="{00000000-0005-0000-0000-000041040000}"/>
    <cellStyle name="Followed Hyperlink 3" xfId="2061" hidden="1" xr:uid="{00000000-0005-0000-0000-000042040000}"/>
    <cellStyle name="Followed Hyperlink 3" xfId="2140" hidden="1" xr:uid="{00000000-0005-0000-0000-000043040000}"/>
    <cellStyle name="Followed Hyperlink 3" xfId="2908" hidden="1" xr:uid="{00000000-0005-0000-0000-000029040000}"/>
    <cellStyle name="Followed Hyperlink 3" xfId="2983" hidden="1" xr:uid="{00000000-0005-0000-0000-00002A040000}"/>
    <cellStyle name="Followed Hyperlink 3" xfId="3062" hidden="1" xr:uid="{00000000-0005-0000-0000-00002B040000}"/>
    <cellStyle name="Followed Hyperlink 3" xfId="901" hidden="1" xr:uid="{00000000-0005-0000-0000-000030040000}"/>
    <cellStyle name="Followed Hyperlink 3" xfId="1216" hidden="1" xr:uid="{00000000-0005-0000-0000-000032040000}"/>
    <cellStyle name="Followed Hyperlink 3" xfId="1295" hidden="1" xr:uid="{00000000-0005-0000-0000-000033040000}"/>
    <cellStyle name="Followed Hyperlink 3" xfId="467" hidden="1" xr:uid="{00000000-0005-0000-0000-000034040000}"/>
    <cellStyle name="Followed Hyperlink 3" xfId="784" hidden="1" xr:uid="{00000000-0005-0000-0000-00002C040000}"/>
    <cellStyle name="Followed Hyperlink 3" xfId="920" hidden="1" xr:uid="{00000000-0005-0000-0000-00002D040000}"/>
    <cellStyle name="Followed Hyperlink 3" xfId="995" hidden="1" xr:uid="{00000000-0005-0000-0000-00002E040000}"/>
    <cellStyle name="Followed Hyperlink 3" xfId="1074" hidden="1" xr:uid="{00000000-0005-0000-0000-00002F040000}"/>
    <cellStyle name="Followed Hyperlink 3" xfId="682" hidden="1" xr:uid="{00000000-0005-0000-0000-00002A040000}"/>
    <cellStyle name="Followed Hyperlink 3" xfId="761" hidden="1" xr:uid="{00000000-0005-0000-0000-00002B040000}"/>
    <cellStyle name="Followed Hyperlink 3" xfId="607" hidden="1" xr:uid="{00000000-0005-0000-0000-000029040000}"/>
    <cellStyle name="Followed Hyperlink 3" xfId="1141" hidden="1" xr:uid="{00000000-0005-0000-0000-000031040000}"/>
    <cellStyle name="Followed Hyperlink 3" xfId="43786" hidden="1" xr:uid="{00000000-0005-0000-0000-000038040000}"/>
    <cellStyle name="Followed Hyperlink 3" xfId="12125" hidden="1" xr:uid="{00000000-0005-0000-0000-000036040000}"/>
    <cellStyle name="Followed Hyperlink 3" xfId="33021" hidden="1" xr:uid="{00000000-0005-0000-0000-00003A040000}"/>
    <cellStyle name="Followed Hyperlink 3" xfId="28958" hidden="1" xr:uid="{00000000-0005-0000-0000-00002D040000}"/>
    <cellStyle name="Followed Hyperlink 3" xfId="41012" hidden="1" xr:uid="{00000000-0005-0000-0000-00003A040000}"/>
    <cellStyle name="Followed Hyperlink 3" xfId="35434" hidden="1" xr:uid="{00000000-0005-0000-0000-00002B040000}"/>
    <cellStyle name="Followed Hyperlink 3" xfId="35457" hidden="1" xr:uid="{00000000-0005-0000-0000-00002C040000}"/>
    <cellStyle name="Followed Hyperlink 3" xfId="35593" hidden="1" xr:uid="{00000000-0005-0000-0000-00002D040000}"/>
    <cellStyle name="Followed Hyperlink 3" xfId="35668" hidden="1" xr:uid="{00000000-0005-0000-0000-00002E040000}"/>
    <cellStyle name="Followed Hyperlink 3" xfId="35747" hidden="1" xr:uid="{00000000-0005-0000-0000-00002F040000}"/>
    <cellStyle name="Followed Hyperlink 3" xfId="35574" hidden="1" xr:uid="{00000000-0005-0000-0000-000030040000}"/>
    <cellStyle name="Followed Hyperlink 3" xfId="35814" hidden="1" xr:uid="{00000000-0005-0000-0000-000031040000}"/>
    <cellStyle name="Followed Hyperlink 3" xfId="35889" hidden="1" xr:uid="{00000000-0005-0000-0000-000032040000}"/>
    <cellStyle name="Followed Hyperlink 3" xfId="35968" hidden="1" xr:uid="{00000000-0005-0000-0000-000033040000}"/>
    <cellStyle name="Followed Hyperlink 3" xfId="35317" hidden="1" xr:uid="{00000000-0005-0000-0000-000034040000}"/>
    <cellStyle name="Followed Hyperlink 3" xfId="36030" hidden="1" xr:uid="{00000000-0005-0000-0000-000035040000}"/>
    <cellStyle name="Followed Hyperlink 3" xfId="36105" hidden="1" xr:uid="{00000000-0005-0000-0000-000036040000}"/>
    <cellStyle name="Followed Hyperlink 3" xfId="32111" hidden="1" xr:uid="{00000000-0005-0000-0000-000038040000}"/>
    <cellStyle name="Followed Hyperlink 3" xfId="36242" hidden="1" xr:uid="{00000000-0005-0000-0000-000039040000}"/>
    <cellStyle name="Followed Hyperlink 3" xfId="36317" hidden="1" xr:uid="{00000000-0005-0000-0000-00003A040000}"/>
    <cellStyle name="Followed Hyperlink 3" xfId="36396" hidden="1" xr:uid="{00000000-0005-0000-0000-00003B040000}"/>
    <cellStyle name="Followed Hyperlink 3" xfId="36453" hidden="1" xr:uid="{00000000-0005-0000-0000-00003D040000}"/>
    <cellStyle name="Followed Hyperlink 3" xfId="36528" hidden="1" xr:uid="{00000000-0005-0000-0000-00003E040000}"/>
    <cellStyle name="Followed Hyperlink 3" xfId="36607" hidden="1" xr:uid="{00000000-0005-0000-0000-00003F040000}"/>
    <cellStyle name="Followed Hyperlink 3" xfId="35512" hidden="1" xr:uid="{00000000-0005-0000-0000-000040040000}"/>
    <cellStyle name="Followed Hyperlink 3" xfId="36659" hidden="1" xr:uid="{00000000-0005-0000-0000-000041040000}"/>
    <cellStyle name="Followed Hyperlink 3" xfId="36734" hidden="1" xr:uid="{00000000-0005-0000-0000-000042040000}"/>
    <cellStyle name="Followed Hyperlink 3" xfId="36813" hidden="1" xr:uid="{00000000-0005-0000-0000-000043040000}"/>
    <cellStyle name="Followed Hyperlink 3" xfId="32057" hidden="1" xr:uid="{00000000-0005-0000-0000-000028040000}"/>
    <cellStyle name="Followed Hyperlink 3" xfId="35381" hidden="1" xr:uid="{00000000-0005-0000-0000-000029040000}"/>
    <cellStyle name="Followed Hyperlink 3" xfId="33668" hidden="1" xr:uid="{00000000-0005-0000-0000-00002A040000}"/>
    <cellStyle name="Followed Hyperlink 3" xfId="37041" hidden="1" xr:uid="{00000000-0005-0000-0000-00002B040000}"/>
    <cellStyle name="Followed Hyperlink 3" xfId="37064" hidden="1" xr:uid="{00000000-0005-0000-0000-00002C040000}"/>
    <cellStyle name="Followed Hyperlink 3" xfId="37200" hidden="1" xr:uid="{00000000-0005-0000-0000-00002D040000}"/>
    <cellStyle name="Followed Hyperlink 3" xfId="37275" hidden="1" xr:uid="{00000000-0005-0000-0000-00002E040000}"/>
    <cellStyle name="Followed Hyperlink 3" xfId="37354" hidden="1" xr:uid="{00000000-0005-0000-0000-00002F040000}"/>
    <cellStyle name="Followed Hyperlink 3" xfId="34464" hidden="1" xr:uid="{00000000-0005-0000-0000-000036040000}"/>
    <cellStyle name="Followed Hyperlink 3" xfId="34543" hidden="1" xr:uid="{00000000-0005-0000-0000-000037040000}"/>
    <cellStyle name="Followed Hyperlink 3" xfId="34601" hidden="1" xr:uid="{00000000-0005-0000-0000-000039040000}"/>
    <cellStyle name="Followed Hyperlink 3" xfId="34676" hidden="1" xr:uid="{00000000-0005-0000-0000-00003A040000}"/>
    <cellStyle name="Followed Hyperlink 3" xfId="34755" hidden="1" xr:uid="{00000000-0005-0000-0000-00003B040000}"/>
    <cellStyle name="Followed Hyperlink 3" xfId="34373" hidden="1" xr:uid="{00000000-0005-0000-0000-00003C040000}"/>
    <cellStyle name="Followed Hyperlink 3" xfId="34812" hidden="1" xr:uid="{00000000-0005-0000-0000-00003D040000}"/>
    <cellStyle name="Followed Hyperlink 3" xfId="34887" hidden="1" xr:uid="{00000000-0005-0000-0000-00003E040000}"/>
    <cellStyle name="Followed Hyperlink 3" xfId="34966" hidden="1" xr:uid="{00000000-0005-0000-0000-00003F040000}"/>
    <cellStyle name="Followed Hyperlink 3" xfId="33871" hidden="1" xr:uid="{00000000-0005-0000-0000-000040040000}"/>
    <cellStyle name="Followed Hyperlink 3" xfId="35018" hidden="1" xr:uid="{00000000-0005-0000-0000-000041040000}"/>
    <cellStyle name="Followed Hyperlink 3" xfId="35093" hidden="1" xr:uid="{00000000-0005-0000-0000-000042040000}"/>
    <cellStyle name="Followed Hyperlink 3" xfId="30389" hidden="1" xr:uid="{00000000-0005-0000-0000-000028040000}"/>
    <cellStyle name="Followed Hyperlink 3" xfId="33732" hidden="1" xr:uid="{00000000-0005-0000-0000-000029040000}"/>
    <cellStyle name="Followed Hyperlink 3" xfId="32003" hidden="1" xr:uid="{00000000-0005-0000-0000-00002A040000}"/>
    <cellStyle name="Followed Hyperlink 3" xfId="34027" hidden="1" xr:uid="{00000000-0005-0000-0000-00002E040000}"/>
    <cellStyle name="Followed Hyperlink 3" xfId="34106" hidden="1" xr:uid="{00000000-0005-0000-0000-00002F040000}"/>
    <cellStyle name="Followed Hyperlink 3" xfId="33933" hidden="1" xr:uid="{00000000-0005-0000-0000-000030040000}"/>
    <cellStyle name="Followed Hyperlink 3" xfId="34327" hidden="1" xr:uid="{00000000-0005-0000-0000-000033040000}"/>
    <cellStyle name="Followed Hyperlink 3" xfId="34389" hidden="1" xr:uid="{00000000-0005-0000-0000-000035040000}"/>
    <cellStyle name="Followed Hyperlink 3" xfId="30333" hidden="1" xr:uid="{00000000-0005-0000-0000-00002A040000}"/>
    <cellStyle name="Followed Hyperlink 3" xfId="33793" hidden="1" xr:uid="{00000000-0005-0000-0000-00002B040000}"/>
    <cellStyle name="Followed Hyperlink 3" xfId="33816" hidden="1" xr:uid="{00000000-0005-0000-0000-00002C040000}"/>
    <cellStyle name="Followed Hyperlink 3" xfId="33952" hidden="1" xr:uid="{00000000-0005-0000-0000-00002D040000}"/>
    <cellStyle name="Followed Hyperlink 3" xfId="28289" hidden="1" xr:uid="{00000000-0005-0000-0000-000028040000}"/>
    <cellStyle name="Followed Hyperlink 3" xfId="32073" hidden="1" xr:uid="{00000000-0005-0000-0000-000029040000}"/>
    <cellStyle name="Followed Hyperlink 3" xfId="33517" hidden="1" xr:uid="{00000000-0005-0000-0000-000043040000}"/>
    <cellStyle name="Followed Hyperlink 3" xfId="34248" hidden="1" xr:uid="{00000000-0005-0000-0000-000032040000}"/>
    <cellStyle name="Followed Hyperlink 3" xfId="1511" hidden="1" xr:uid="{00000000-0005-0000-0000-000037040000}"/>
    <cellStyle name="Followed Hyperlink 3" xfId="45060" hidden="1" xr:uid="{00000000-0005-0000-0000-00003D040000}"/>
    <cellStyle name="Followed Hyperlink 3" xfId="12337" hidden="1" xr:uid="{00000000-0005-0000-0000-00003A040000}"/>
    <cellStyle name="Followed Hyperlink 3" xfId="33157" hidden="1" xr:uid="{00000000-0005-0000-0000-00003D040000}"/>
    <cellStyle name="Followed Hyperlink 3" xfId="8851" hidden="1" xr:uid="{00000000-0005-0000-0000-000037040000}"/>
    <cellStyle name="Followed Hyperlink 3" xfId="13062" hidden="1" xr:uid="{00000000-0005-0000-0000-000029040000}"/>
    <cellStyle name="Followed Hyperlink 3" xfId="11316" hidden="1" xr:uid="{00000000-0005-0000-0000-00002A040000}"/>
    <cellStyle name="Followed Hyperlink 3" xfId="14796" hidden="1" xr:uid="{00000000-0005-0000-0000-00002B040000}"/>
    <cellStyle name="Followed Hyperlink 3" xfId="14819" hidden="1" xr:uid="{00000000-0005-0000-0000-00002C040000}"/>
    <cellStyle name="Followed Hyperlink 3" xfId="14955" hidden="1" xr:uid="{00000000-0005-0000-0000-00002D040000}"/>
    <cellStyle name="Followed Hyperlink 3" xfId="15030" hidden="1" xr:uid="{00000000-0005-0000-0000-00002E040000}"/>
    <cellStyle name="Followed Hyperlink 3" xfId="15109" hidden="1" xr:uid="{00000000-0005-0000-0000-00002F040000}"/>
    <cellStyle name="Followed Hyperlink 3" xfId="14936" hidden="1" xr:uid="{00000000-0005-0000-0000-000030040000}"/>
    <cellStyle name="Followed Hyperlink 3" xfId="15176" hidden="1" xr:uid="{00000000-0005-0000-0000-000031040000}"/>
    <cellStyle name="Followed Hyperlink 3" xfId="15251" hidden="1" xr:uid="{00000000-0005-0000-0000-000032040000}"/>
    <cellStyle name="Followed Hyperlink 3" xfId="15330" hidden="1" xr:uid="{00000000-0005-0000-0000-000033040000}"/>
    <cellStyle name="Followed Hyperlink 3" xfId="14657" hidden="1" xr:uid="{00000000-0005-0000-0000-000034040000}"/>
    <cellStyle name="Followed Hyperlink 3" xfId="15467" hidden="1" xr:uid="{00000000-0005-0000-0000-000036040000}"/>
    <cellStyle name="Followed Hyperlink 3" xfId="15546" hidden="1" xr:uid="{00000000-0005-0000-0000-000037040000}"/>
    <cellStyle name="Followed Hyperlink 3" xfId="11428" hidden="1" xr:uid="{00000000-0005-0000-0000-000038040000}"/>
    <cellStyle name="Followed Hyperlink 3" xfId="15604" hidden="1" xr:uid="{00000000-0005-0000-0000-000039040000}"/>
    <cellStyle name="Followed Hyperlink 3" xfId="15758" hidden="1" xr:uid="{00000000-0005-0000-0000-00003B040000}"/>
    <cellStyle name="Followed Hyperlink 3" xfId="15376" hidden="1" xr:uid="{00000000-0005-0000-0000-00003C040000}"/>
    <cellStyle name="Followed Hyperlink 3" xfId="15815" hidden="1" xr:uid="{00000000-0005-0000-0000-00003D040000}"/>
    <cellStyle name="Followed Hyperlink 3" xfId="15890" hidden="1" xr:uid="{00000000-0005-0000-0000-00003E040000}"/>
    <cellStyle name="Followed Hyperlink 3" xfId="15969" hidden="1" xr:uid="{00000000-0005-0000-0000-00003F040000}"/>
    <cellStyle name="Followed Hyperlink 3" xfId="14874" hidden="1" xr:uid="{00000000-0005-0000-0000-000040040000}"/>
    <cellStyle name="Followed Hyperlink 3" xfId="16021" hidden="1" xr:uid="{00000000-0005-0000-0000-000041040000}"/>
    <cellStyle name="Followed Hyperlink 3" xfId="16096" hidden="1" xr:uid="{00000000-0005-0000-0000-000042040000}"/>
    <cellStyle name="Followed Hyperlink 3" xfId="16175" hidden="1" xr:uid="{00000000-0005-0000-0000-000043040000}"/>
    <cellStyle name="Followed Hyperlink 3" xfId="11372" hidden="1" xr:uid="{00000000-0005-0000-0000-000028040000}"/>
    <cellStyle name="Followed Hyperlink 3" xfId="14734" hidden="1" xr:uid="{00000000-0005-0000-0000-000029040000}"/>
    <cellStyle name="Followed Hyperlink 3" xfId="12989" hidden="1" xr:uid="{00000000-0005-0000-0000-00002A040000}"/>
    <cellStyle name="Followed Hyperlink 3" xfId="16455" hidden="1" xr:uid="{00000000-0005-0000-0000-00002B040000}"/>
    <cellStyle name="Followed Hyperlink 3" xfId="16478" hidden="1" xr:uid="{00000000-0005-0000-0000-00002C040000}"/>
    <cellStyle name="Followed Hyperlink 3" xfId="16614" hidden="1" xr:uid="{00000000-0005-0000-0000-00002D040000}"/>
    <cellStyle name="Followed Hyperlink 3" xfId="12985" hidden="1" xr:uid="{00000000-0005-0000-0000-000034040000}"/>
    <cellStyle name="Followed Hyperlink 3" xfId="13724" hidden="1" xr:uid="{00000000-0005-0000-0000-000035040000}"/>
    <cellStyle name="Followed Hyperlink 3" xfId="13878" hidden="1" xr:uid="{00000000-0005-0000-0000-000037040000}"/>
    <cellStyle name="Followed Hyperlink 3" xfId="9752" hidden="1" xr:uid="{00000000-0005-0000-0000-000038040000}"/>
    <cellStyle name="Followed Hyperlink 3" xfId="13936" hidden="1" xr:uid="{00000000-0005-0000-0000-000039040000}"/>
    <cellStyle name="Followed Hyperlink 3" xfId="14011" hidden="1" xr:uid="{00000000-0005-0000-0000-00003A040000}"/>
    <cellStyle name="Followed Hyperlink 3" xfId="14090" hidden="1" xr:uid="{00000000-0005-0000-0000-00003B040000}"/>
    <cellStyle name="Followed Hyperlink 3" xfId="13708" hidden="1" xr:uid="{00000000-0005-0000-0000-00003C040000}"/>
    <cellStyle name="Followed Hyperlink 3" xfId="14147" hidden="1" xr:uid="{00000000-0005-0000-0000-00003D040000}"/>
    <cellStyle name="Followed Hyperlink 3" xfId="14222" hidden="1" xr:uid="{00000000-0005-0000-0000-00003E040000}"/>
    <cellStyle name="Followed Hyperlink 3" xfId="14301" hidden="1" xr:uid="{00000000-0005-0000-0000-00003F040000}"/>
    <cellStyle name="Followed Hyperlink 3" xfId="13206" hidden="1" xr:uid="{00000000-0005-0000-0000-000040040000}"/>
    <cellStyle name="Followed Hyperlink 3" xfId="14428" hidden="1" xr:uid="{00000000-0005-0000-0000-000042040000}"/>
    <cellStyle name="Followed Hyperlink 3" xfId="14507" hidden="1" xr:uid="{00000000-0005-0000-0000-000043040000}"/>
    <cellStyle name="Followed Hyperlink 3" xfId="9695" hidden="1" xr:uid="{00000000-0005-0000-0000-000028040000}"/>
    <cellStyle name="Followed Hyperlink 3" xfId="13151" hidden="1" xr:uid="{00000000-0005-0000-0000-00002C040000}"/>
    <cellStyle name="Followed Hyperlink 3" xfId="13362" hidden="1" xr:uid="{00000000-0005-0000-0000-00002E040000}"/>
    <cellStyle name="Followed Hyperlink 3" xfId="13441" hidden="1" xr:uid="{00000000-0005-0000-0000-00002F040000}"/>
    <cellStyle name="Followed Hyperlink 3" xfId="13508" hidden="1" xr:uid="{00000000-0005-0000-0000-000031040000}"/>
    <cellStyle name="Followed Hyperlink 3" xfId="13583" hidden="1" xr:uid="{00000000-0005-0000-0000-000032040000}"/>
    <cellStyle name="Followed Hyperlink 3" xfId="13662" hidden="1" xr:uid="{00000000-0005-0000-0000-000033040000}"/>
    <cellStyle name="Followed Hyperlink 3" xfId="12833" hidden="1" xr:uid="{00000000-0005-0000-0000-000043040000}"/>
    <cellStyle name="Followed Hyperlink 3" xfId="11388" hidden="1" xr:uid="{00000000-0005-0000-0000-000029040000}"/>
    <cellStyle name="Followed Hyperlink 3" xfId="9638" hidden="1" xr:uid="{00000000-0005-0000-0000-00002A040000}"/>
    <cellStyle name="Followed Hyperlink 3" xfId="13128" hidden="1" xr:uid="{00000000-0005-0000-0000-00002B040000}"/>
    <cellStyle name="Followed Hyperlink 3" xfId="12679" hidden="1" xr:uid="{00000000-0005-0000-0000-000041040000}"/>
    <cellStyle name="Followed Hyperlink 3" xfId="12754" hidden="1" xr:uid="{00000000-0005-0000-0000-000042040000}"/>
    <cellStyle name="Followed Hyperlink 3" xfId="11532" hidden="1" xr:uid="{00000000-0005-0000-0000-000040040000}"/>
    <cellStyle name="Followed Hyperlink 3" xfId="13287" hidden="1" xr:uid="{00000000-0005-0000-0000-00002D040000}"/>
    <cellStyle name="Followed Hyperlink 3" xfId="34173" hidden="1" xr:uid="{00000000-0005-0000-0000-000031040000}"/>
    <cellStyle name="Followed Hyperlink 3" xfId="1357" hidden="1" xr:uid="{00000000-0005-0000-0000-000035040000}"/>
    <cellStyle name="Followed Hyperlink 3" xfId="44924" hidden="1" xr:uid="{00000000-0005-0000-0000-00003A040000}"/>
    <cellStyle name="Followed Hyperlink 3" xfId="12050" hidden="1" xr:uid="{00000000-0005-0000-0000-000035040000}"/>
    <cellStyle name="Followed Hyperlink 3" xfId="40937" hidden="1" xr:uid="{00000000-0005-0000-0000-000039040000}"/>
    <cellStyle name="Followed Hyperlink 3" xfId="18261" hidden="1" xr:uid="{00000000-0005-0000-0000-000030040000}"/>
    <cellStyle name="Followed Hyperlink 3" xfId="18501" hidden="1" xr:uid="{00000000-0005-0000-0000-000031040000}"/>
    <cellStyle name="Followed Hyperlink 3" xfId="18576" hidden="1" xr:uid="{00000000-0005-0000-0000-000032040000}"/>
    <cellStyle name="Followed Hyperlink 3" xfId="18655" hidden="1" xr:uid="{00000000-0005-0000-0000-000033040000}"/>
    <cellStyle name="Followed Hyperlink 3" xfId="13063" hidden="1" xr:uid="{00000000-0005-0000-0000-000034040000}"/>
    <cellStyle name="Followed Hyperlink 3" xfId="18717" hidden="1" xr:uid="{00000000-0005-0000-0000-000035040000}"/>
    <cellStyle name="Followed Hyperlink 3" xfId="18792" hidden="1" xr:uid="{00000000-0005-0000-0000-000036040000}"/>
    <cellStyle name="Followed Hyperlink 3" xfId="18871" hidden="1" xr:uid="{00000000-0005-0000-0000-000037040000}"/>
    <cellStyle name="Followed Hyperlink 3" xfId="18014" hidden="1" xr:uid="{00000000-0005-0000-0000-000038040000}"/>
    <cellStyle name="Followed Hyperlink 3" xfId="18929" hidden="1" xr:uid="{00000000-0005-0000-0000-000039040000}"/>
    <cellStyle name="Followed Hyperlink 3" xfId="19004" hidden="1" xr:uid="{00000000-0005-0000-0000-00003A040000}"/>
    <cellStyle name="Followed Hyperlink 3" xfId="19083" hidden="1" xr:uid="{00000000-0005-0000-0000-00003B040000}"/>
    <cellStyle name="Followed Hyperlink 3" xfId="18701" hidden="1" xr:uid="{00000000-0005-0000-0000-00003C040000}"/>
    <cellStyle name="Followed Hyperlink 3" xfId="19140" hidden="1" xr:uid="{00000000-0005-0000-0000-00003D040000}"/>
    <cellStyle name="Followed Hyperlink 3" xfId="19215" hidden="1" xr:uid="{00000000-0005-0000-0000-00003E040000}"/>
    <cellStyle name="Followed Hyperlink 3" xfId="18199" hidden="1" xr:uid="{00000000-0005-0000-0000-000040040000}"/>
    <cellStyle name="Followed Hyperlink 3" xfId="19421" hidden="1" xr:uid="{00000000-0005-0000-0000-000042040000}"/>
    <cellStyle name="Followed Hyperlink 3" xfId="19500" hidden="1" xr:uid="{00000000-0005-0000-0000-000043040000}"/>
    <cellStyle name="Followed Hyperlink 3" xfId="16415" hidden="1" xr:uid="{00000000-0005-0000-0000-000028040000}"/>
    <cellStyle name="Followed Hyperlink 3" xfId="16373" hidden="1" xr:uid="{00000000-0005-0000-0000-000029040000}"/>
    <cellStyle name="Followed Hyperlink 3" xfId="14644" hidden="1" xr:uid="{00000000-0005-0000-0000-00002A040000}"/>
    <cellStyle name="Followed Hyperlink 3" xfId="19762" hidden="1" xr:uid="{00000000-0005-0000-0000-00002B040000}"/>
    <cellStyle name="Followed Hyperlink 3" xfId="19785" hidden="1" xr:uid="{00000000-0005-0000-0000-00002C040000}"/>
    <cellStyle name="Followed Hyperlink 3" xfId="19921" hidden="1" xr:uid="{00000000-0005-0000-0000-00002D040000}"/>
    <cellStyle name="Followed Hyperlink 3" xfId="19996" hidden="1" xr:uid="{00000000-0005-0000-0000-00002E040000}"/>
    <cellStyle name="Followed Hyperlink 3" xfId="20075" hidden="1" xr:uid="{00000000-0005-0000-0000-00002F040000}"/>
    <cellStyle name="Followed Hyperlink 3" xfId="19902" hidden="1" xr:uid="{00000000-0005-0000-0000-000030040000}"/>
    <cellStyle name="Followed Hyperlink 3" xfId="20142" hidden="1" xr:uid="{00000000-0005-0000-0000-000031040000}"/>
    <cellStyle name="Followed Hyperlink 3" xfId="20217" hidden="1" xr:uid="{00000000-0005-0000-0000-000032040000}"/>
    <cellStyle name="Followed Hyperlink 3" xfId="20296" hidden="1" xr:uid="{00000000-0005-0000-0000-000033040000}"/>
    <cellStyle name="Followed Hyperlink 3" xfId="19645" hidden="1" xr:uid="{00000000-0005-0000-0000-000034040000}"/>
    <cellStyle name="Followed Hyperlink 3" xfId="17417" hidden="1" xr:uid="{00000000-0005-0000-0000-00003B040000}"/>
    <cellStyle name="Followed Hyperlink 3" xfId="17035" hidden="1" xr:uid="{00000000-0005-0000-0000-00003C040000}"/>
    <cellStyle name="Followed Hyperlink 3" xfId="17549" hidden="1" xr:uid="{00000000-0005-0000-0000-00003E040000}"/>
    <cellStyle name="Followed Hyperlink 3" xfId="17628" hidden="1" xr:uid="{00000000-0005-0000-0000-00003F040000}"/>
    <cellStyle name="Followed Hyperlink 3" xfId="16533" hidden="1" xr:uid="{00000000-0005-0000-0000-000040040000}"/>
    <cellStyle name="Followed Hyperlink 3" xfId="17680" hidden="1" xr:uid="{00000000-0005-0000-0000-000041040000}"/>
    <cellStyle name="Followed Hyperlink 3" xfId="17755" hidden="1" xr:uid="{00000000-0005-0000-0000-000042040000}"/>
    <cellStyle name="Followed Hyperlink 3" xfId="17834" hidden="1" xr:uid="{00000000-0005-0000-0000-000043040000}"/>
    <cellStyle name="Followed Hyperlink 3" xfId="13113" hidden="1" xr:uid="{00000000-0005-0000-0000-000028040000}"/>
    <cellStyle name="Followed Hyperlink 3" xfId="17919" hidden="1" xr:uid="{00000000-0005-0000-0000-000029040000}"/>
    <cellStyle name="Followed Hyperlink 3" xfId="17883" hidden="1" xr:uid="{00000000-0005-0000-0000-00002A040000}"/>
    <cellStyle name="Followed Hyperlink 3" xfId="18121" hidden="1" xr:uid="{00000000-0005-0000-0000-00002B040000}"/>
    <cellStyle name="Followed Hyperlink 3" xfId="18144" hidden="1" xr:uid="{00000000-0005-0000-0000-00002C040000}"/>
    <cellStyle name="Followed Hyperlink 3" xfId="18280" hidden="1" xr:uid="{00000000-0005-0000-0000-00002D040000}"/>
    <cellStyle name="Followed Hyperlink 3" xfId="18355" hidden="1" xr:uid="{00000000-0005-0000-0000-00002E040000}"/>
    <cellStyle name="Followed Hyperlink 3" xfId="16989" hidden="1" xr:uid="{00000000-0005-0000-0000-000033040000}"/>
    <cellStyle name="Followed Hyperlink 3" xfId="17051" hidden="1" xr:uid="{00000000-0005-0000-0000-000035040000}"/>
    <cellStyle name="Followed Hyperlink 3" xfId="17126" hidden="1" xr:uid="{00000000-0005-0000-0000-000036040000}"/>
    <cellStyle name="Followed Hyperlink 3" xfId="17205" hidden="1" xr:uid="{00000000-0005-0000-0000-000037040000}"/>
    <cellStyle name="Followed Hyperlink 3" xfId="13102" hidden="1" xr:uid="{00000000-0005-0000-0000-000038040000}"/>
    <cellStyle name="Followed Hyperlink 3" xfId="17263" hidden="1" xr:uid="{00000000-0005-0000-0000-000039040000}"/>
    <cellStyle name="Followed Hyperlink 3" xfId="17338" hidden="1" xr:uid="{00000000-0005-0000-0000-00003A040000}"/>
    <cellStyle name="Followed Hyperlink 3" xfId="37119" hidden="1" xr:uid="{00000000-0005-0000-0000-000040040000}"/>
    <cellStyle name="Followed Hyperlink 3" xfId="30443" hidden="1" xr:uid="{00000000-0005-0000-0000-000038040000}"/>
    <cellStyle name="Followed Hyperlink 3" xfId="16835" hidden="1" xr:uid="{00000000-0005-0000-0000-000031040000}"/>
    <cellStyle name="Followed Hyperlink 3" xfId="16910" hidden="1" xr:uid="{00000000-0005-0000-0000-000032040000}"/>
    <cellStyle name="Followed Hyperlink 3" xfId="42117" hidden="1" xr:uid="{00000000-0005-0000-0000-00002C040000}"/>
    <cellStyle name="Followed Hyperlink 3" xfId="35368" hidden="1" xr:uid="{00000000-0005-0000-0000-000028040000}"/>
    <cellStyle name="Followed Hyperlink 3" xfId="44181" hidden="1" xr:uid="{00000000-0005-0000-0000-000030040000}"/>
    <cellStyle name="Followed Hyperlink 3" xfId="16326" hidden="1" xr:uid="{00000000-0005-0000-0000-000034040000}"/>
    <cellStyle name="Followed Hyperlink 3" xfId="13268" hidden="1" xr:uid="{00000000-0005-0000-0000-000030040000}"/>
    <cellStyle name="Followed Hyperlink 3" xfId="33664" hidden="1" xr:uid="{00000000-0005-0000-0000-000034040000}"/>
    <cellStyle name="Followed Hyperlink 3" xfId="1432" hidden="1" xr:uid="{00000000-0005-0000-0000-000036040000}"/>
    <cellStyle name="Followed Hyperlink 3" xfId="44849" hidden="1" xr:uid="{00000000-0005-0000-0000-000039040000}"/>
    <cellStyle name="Followed Hyperlink 3" xfId="8772" hidden="1" xr:uid="{00000000-0005-0000-0000-000036040000}"/>
    <cellStyle name="Followed Hyperlink 3" xfId="18087" hidden="1" xr:uid="{00000000-0005-0000-0000-000038040000}"/>
    <cellStyle name="Followed Hyperlink 3" xfId="22177" hidden="1" xr:uid="{00000000-0005-0000-0000-000039040000}"/>
    <cellStyle name="Followed Hyperlink 3" xfId="22252" hidden="1" xr:uid="{00000000-0005-0000-0000-00003A040000}"/>
    <cellStyle name="Followed Hyperlink 3" xfId="22331" hidden="1" xr:uid="{00000000-0005-0000-0000-00003B040000}"/>
    <cellStyle name="Followed Hyperlink 3" xfId="21949" hidden="1" xr:uid="{00000000-0005-0000-0000-00003C040000}"/>
    <cellStyle name="Followed Hyperlink 3" xfId="22388" hidden="1" xr:uid="{00000000-0005-0000-0000-00003D040000}"/>
    <cellStyle name="Followed Hyperlink 3" xfId="22463" hidden="1" xr:uid="{00000000-0005-0000-0000-00003E040000}"/>
    <cellStyle name="Followed Hyperlink 3" xfId="22542" hidden="1" xr:uid="{00000000-0005-0000-0000-00003F040000}"/>
    <cellStyle name="Followed Hyperlink 3" xfId="21447" hidden="1" xr:uid="{00000000-0005-0000-0000-000040040000}"/>
    <cellStyle name="Followed Hyperlink 3" xfId="22594" hidden="1" xr:uid="{00000000-0005-0000-0000-000041040000}"/>
    <cellStyle name="Followed Hyperlink 3" xfId="22669" hidden="1" xr:uid="{00000000-0005-0000-0000-000042040000}"/>
    <cellStyle name="Followed Hyperlink 3" xfId="22748" hidden="1" xr:uid="{00000000-0005-0000-0000-000043040000}"/>
    <cellStyle name="Followed Hyperlink 3" xfId="21328" hidden="1" xr:uid="{00000000-0005-0000-0000-000029040000}"/>
    <cellStyle name="Followed Hyperlink 3" xfId="19648" hidden="1" xr:uid="{00000000-0005-0000-0000-00002A040000}"/>
    <cellStyle name="Followed Hyperlink 3" xfId="22938" hidden="1" xr:uid="{00000000-0005-0000-0000-00002B040000}"/>
    <cellStyle name="Followed Hyperlink 3" xfId="22961" hidden="1" xr:uid="{00000000-0005-0000-0000-00002C040000}"/>
    <cellStyle name="Followed Hyperlink 3" xfId="23172" hidden="1" xr:uid="{00000000-0005-0000-0000-00002E040000}"/>
    <cellStyle name="Followed Hyperlink 3" xfId="23251" hidden="1" xr:uid="{00000000-0005-0000-0000-00002F040000}"/>
    <cellStyle name="Followed Hyperlink 3" xfId="23078" hidden="1" xr:uid="{00000000-0005-0000-0000-000030040000}"/>
    <cellStyle name="Followed Hyperlink 3" xfId="23318" hidden="1" xr:uid="{00000000-0005-0000-0000-000031040000}"/>
    <cellStyle name="Followed Hyperlink 3" xfId="23393" hidden="1" xr:uid="{00000000-0005-0000-0000-000032040000}"/>
    <cellStyle name="Followed Hyperlink 3" xfId="23472" hidden="1" xr:uid="{00000000-0005-0000-0000-000033040000}"/>
    <cellStyle name="Followed Hyperlink 3" xfId="22881" hidden="1" xr:uid="{00000000-0005-0000-0000-000034040000}"/>
    <cellStyle name="Followed Hyperlink 3" xfId="23534" hidden="1" xr:uid="{00000000-0005-0000-0000-000035040000}"/>
    <cellStyle name="Followed Hyperlink 3" xfId="23609" hidden="1" xr:uid="{00000000-0005-0000-0000-000036040000}"/>
    <cellStyle name="Followed Hyperlink 3" xfId="23688" hidden="1" xr:uid="{00000000-0005-0000-0000-000037040000}"/>
    <cellStyle name="Followed Hyperlink 3" xfId="19738" hidden="1" xr:uid="{00000000-0005-0000-0000-000038040000}"/>
    <cellStyle name="Followed Hyperlink 3" xfId="23746" hidden="1" xr:uid="{00000000-0005-0000-0000-000039040000}"/>
    <cellStyle name="Followed Hyperlink 3" xfId="23821" hidden="1" xr:uid="{00000000-0005-0000-0000-00003A040000}"/>
    <cellStyle name="Followed Hyperlink 3" xfId="23900" hidden="1" xr:uid="{00000000-0005-0000-0000-00003B040000}"/>
    <cellStyle name="Followed Hyperlink 3" xfId="23518" hidden="1" xr:uid="{00000000-0005-0000-0000-00003C040000}"/>
    <cellStyle name="Followed Hyperlink 3" xfId="21141" hidden="1" xr:uid="{00000000-0005-0000-0000-000043040000}"/>
    <cellStyle name="Followed Hyperlink 3" xfId="17984" hidden="1" xr:uid="{00000000-0005-0000-0000-000028040000}"/>
    <cellStyle name="Followed Hyperlink 3" xfId="16382" hidden="1" xr:uid="{00000000-0005-0000-0000-00002A040000}"/>
    <cellStyle name="Followed Hyperlink 3" xfId="21369" hidden="1" xr:uid="{00000000-0005-0000-0000-00002B040000}"/>
    <cellStyle name="Followed Hyperlink 3" xfId="21392" hidden="1" xr:uid="{00000000-0005-0000-0000-00002C040000}"/>
    <cellStyle name="Followed Hyperlink 3" xfId="21528" hidden="1" xr:uid="{00000000-0005-0000-0000-00002D040000}"/>
    <cellStyle name="Followed Hyperlink 3" xfId="21603" hidden="1" xr:uid="{00000000-0005-0000-0000-00002E040000}"/>
    <cellStyle name="Followed Hyperlink 3" xfId="21682" hidden="1" xr:uid="{00000000-0005-0000-0000-00002F040000}"/>
    <cellStyle name="Followed Hyperlink 3" xfId="21509" hidden="1" xr:uid="{00000000-0005-0000-0000-000030040000}"/>
    <cellStyle name="Followed Hyperlink 3" xfId="21749" hidden="1" xr:uid="{00000000-0005-0000-0000-000031040000}"/>
    <cellStyle name="Followed Hyperlink 3" xfId="21824" hidden="1" xr:uid="{00000000-0005-0000-0000-000032040000}"/>
    <cellStyle name="Followed Hyperlink 3" xfId="21903" hidden="1" xr:uid="{00000000-0005-0000-0000-000033040000}"/>
    <cellStyle name="Followed Hyperlink 3" xfId="21965" hidden="1" xr:uid="{00000000-0005-0000-0000-000035040000}"/>
    <cellStyle name="Followed Hyperlink 3" xfId="22040" hidden="1" xr:uid="{00000000-0005-0000-0000-000036040000}"/>
    <cellStyle name="Followed Hyperlink 3" xfId="22119" hidden="1" xr:uid="{00000000-0005-0000-0000-000037040000}"/>
    <cellStyle name="Followed Hyperlink 3" xfId="20724" hidden="1" xr:uid="{00000000-0005-0000-0000-00003B040000}"/>
    <cellStyle name="Followed Hyperlink 3" xfId="20342" hidden="1" xr:uid="{00000000-0005-0000-0000-00003C040000}"/>
    <cellStyle name="Followed Hyperlink 3" xfId="20781" hidden="1" xr:uid="{00000000-0005-0000-0000-00003D040000}"/>
    <cellStyle name="Followed Hyperlink 3" xfId="20856" hidden="1" xr:uid="{00000000-0005-0000-0000-00003E040000}"/>
    <cellStyle name="Followed Hyperlink 3" xfId="20935" hidden="1" xr:uid="{00000000-0005-0000-0000-00003F040000}"/>
    <cellStyle name="Followed Hyperlink 3" xfId="19840" hidden="1" xr:uid="{00000000-0005-0000-0000-000040040000}"/>
    <cellStyle name="Followed Hyperlink 3" xfId="20987" hidden="1" xr:uid="{00000000-0005-0000-0000-000041040000}"/>
    <cellStyle name="Followed Hyperlink 3" xfId="21062" hidden="1" xr:uid="{00000000-0005-0000-0000-000042040000}"/>
    <cellStyle name="Followed Hyperlink 3" xfId="5760" hidden="1" xr:uid="{00000000-0005-0000-0000-00003D040000}"/>
    <cellStyle name="Followed Hyperlink 3" xfId="13799" hidden="1" xr:uid="{00000000-0005-0000-0000-000036040000}"/>
    <cellStyle name="Followed Hyperlink 3" xfId="20570" hidden="1" xr:uid="{00000000-0005-0000-0000-000039040000}"/>
    <cellStyle name="Followed Hyperlink 3" xfId="20645" hidden="1" xr:uid="{00000000-0005-0000-0000-00003A040000}"/>
    <cellStyle name="Followed Hyperlink 3" xfId="2663" hidden="1" xr:uid="{00000000-0005-0000-0000-000038040000}"/>
    <cellStyle name="Followed Hyperlink 3" xfId="7646" hidden="1" xr:uid="{00000000-0005-0000-0000-000041040000}"/>
    <cellStyle name="Followed Hyperlink 3" xfId="2729" hidden="1" xr:uid="{00000000-0005-0000-0000-000028040000}"/>
    <cellStyle name="Followed Hyperlink 3" xfId="428" hidden="1" xr:uid="{00000000-0005-0000-0000-000028040000}"/>
    <cellStyle name="Followed Hyperlink 3" xfId="21282" hidden="1" xr:uid="{00000000-0005-0000-0000-000034040000}"/>
    <cellStyle name="Followed Hyperlink 3" xfId="18029" hidden="1" xr:uid="{00000000-0005-0000-0000-000028040000}"/>
    <cellStyle name="Followed Hyperlink 3" xfId="7440" hidden="1" xr:uid="{00000000-0005-0000-0000-00003D040000}"/>
    <cellStyle name="Followed Hyperlink 3" xfId="5491" hidden="1" xr:uid="{00000000-0005-0000-0000-000037040000}"/>
    <cellStyle name="Followed Hyperlink 3" xfId="29379" hidden="1" xr:uid="{00000000-0005-0000-0000-00003C040000}"/>
    <cellStyle name="Followed Hyperlink 3" xfId="12204" hidden="1" xr:uid="{00000000-0005-0000-0000-000037040000}"/>
    <cellStyle name="Followed Hyperlink 3" xfId="8074" hidden="1" xr:uid="{00000000-0005-0000-0000-000038040000}"/>
    <cellStyle name="Followed Hyperlink 3" xfId="12262" hidden="1" xr:uid="{00000000-0005-0000-0000-000039040000}"/>
    <cellStyle name="Followed Hyperlink 3" xfId="12416" hidden="1" xr:uid="{00000000-0005-0000-0000-00003B040000}"/>
    <cellStyle name="Followed Hyperlink 3" xfId="12034" hidden="1" xr:uid="{00000000-0005-0000-0000-00003C040000}"/>
    <cellStyle name="Followed Hyperlink 3" xfId="12473" hidden="1" xr:uid="{00000000-0005-0000-0000-00003D040000}"/>
    <cellStyle name="Followed Hyperlink 3" xfId="12548" hidden="1" xr:uid="{00000000-0005-0000-0000-00003E040000}"/>
    <cellStyle name="Followed Hyperlink 3" xfId="11834" hidden="1" xr:uid="{00000000-0005-0000-0000-000031040000}"/>
    <cellStyle name="Followed Hyperlink 3" xfId="32888" hidden="1" xr:uid="{00000000-0005-0000-0000-000037040000}"/>
    <cellStyle name="Followed Hyperlink 3" xfId="29033" hidden="1" xr:uid="{00000000-0005-0000-0000-00002E040000}"/>
    <cellStyle name="Followed Hyperlink 3" xfId="24163" hidden="1" xr:uid="{00000000-0005-0000-0000-000041040000}"/>
    <cellStyle name="Followed Hyperlink 3" xfId="20512" hidden="1" xr:uid="{00000000-0005-0000-0000-000037040000}"/>
    <cellStyle name="Followed Hyperlink 3" xfId="41091" hidden="1" xr:uid="{00000000-0005-0000-0000-00003B040000}"/>
    <cellStyle name="Followed Hyperlink 3" xfId="40709" hidden="1" xr:uid="{00000000-0005-0000-0000-00003C040000}"/>
    <cellStyle name="Followed Hyperlink 3" xfId="41148" hidden="1" xr:uid="{00000000-0005-0000-0000-00003D040000}"/>
    <cellStyle name="Followed Hyperlink 3" xfId="41223" hidden="1" xr:uid="{00000000-0005-0000-0000-00003E040000}"/>
    <cellStyle name="Followed Hyperlink 3" xfId="41302" hidden="1" xr:uid="{00000000-0005-0000-0000-00003F040000}"/>
    <cellStyle name="Followed Hyperlink 3" xfId="40207" hidden="1" xr:uid="{00000000-0005-0000-0000-000040040000}"/>
    <cellStyle name="Followed Hyperlink 3" xfId="41354" hidden="1" xr:uid="{00000000-0005-0000-0000-000041040000}"/>
    <cellStyle name="Followed Hyperlink 3" xfId="41429" hidden="1" xr:uid="{00000000-0005-0000-0000-000042040000}"/>
    <cellStyle name="Followed Hyperlink 3" xfId="41508" hidden="1" xr:uid="{00000000-0005-0000-0000-000043040000}"/>
    <cellStyle name="Followed Hyperlink 3" xfId="41764" hidden="1" xr:uid="{00000000-0005-0000-0000-000028040000}"/>
    <cellStyle name="Followed Hyperlink 3" xfId="41940" hidden="1" xr:uid="{00000000-0005-0000-0000-000029040000}"/>
    <cellStyle name="Followed Hyperlink 3" xfId="42015" hidden="1" xr:uid="{00000000-0005-0000-0000-00002A040000}"/>
    <cellStyle name="Followed Hyperlink 3" xfId="42094" hidden="1" xr:uid="{00000000-0005-0000-0000-00002B040000}"/>
    <cellStyle name="Followed Hyperlink 3" xfId="42253" hidden="1" xr:uid="{00000000-0005-0000-0000-00002D040000}"/>
    <cellStyle name="Followed Hyperlink 3" xfId="42328" hidden="1" xr:uid="{00000000-0005-0000-0000-00002E040000}"/>
    <cellStyle name="Followed Hyperlink 3" xfId="42407" hidden="1" xr:uid="{00000000-0005-0000-0000-00002F040000}"/>
    <cellStyle name="Followed Hyperlink 3" xfId="42234" hidden="1" xr:uid="{00000000-0005-0000-0000-000030040000}"/>
    <cellStyle name="Followed Hyperlink 3" xfId="42474" hidden="1" xr:uid="{00000000-0005-0000-0000-000031040000}"/>
    <cellStyle name="Followed Hyperlink 3" xfId="42549" hidden="1" xr:uid="{00000000-0005-0000-0000-000032040000}"/>
    <cellStyle name="Followed Hyperlink 3" xfId="42628" hidden="1" xr:uid="{00000000-0005-0000-0000-000033040000}"/>
    <cellStyle name="Followed Hyperlink 3" xfId="41800" hidden="1" xr:uid="{00000000-0005-0000-0000-000034040000}"/>
    <cellStyle name="Followed Hyperlink 3" xfId="42690" hidden="1" xr:uid="{00000000-0005-0000-0000-000035040000}"/>
    <cellStyle name="Followed Hyperlink 3" xfId="42765" hidden="1" xr:uid="{00000000-0005-0000-0000-000036040000}"/>
    <cellStyle name="Followed Hyperlink 3" xfId="42844" hidden="1" xr:uid="{00000000-0005-0000-0000-000037040000}"/>
    <cellStyle name="Followed Hyperlink 3" xfId="41707" hidden="1" xr:uid="{00000000-0005-0000-0000-000038040000}"/>
    <cellStyle name="Followed Hyperlink 3" xfId="42902" hidden="1" xr:uid="{00000000-0005-0000-0000-000039040000}"/>
    <cellStyle name="Followed Hyperlink 3" xfId="42977" hidden="1" xr:uid="{00000000-0005-0000-0000-00003A040000}"/>
    <cellStyle name="Followed Hyperlink 3" xfId="43056" hidden="1" xr:uid="{00000000-0005-0000-0000-00003B040000}"/>
    <cellStyle name="Followed Hyperlink 3" xfId="42674" hidden="1" xr:uid="{00000000-0005-0000-0000-00003C040000}"/>
    <cellStyle name="Followed Hyperlink 3" xfId="43113" hidden="1" xr:uid="{00000000-0005-0000-0000-00003D040000}"/>
    <cellStyle name="Followed Hyperlink 3" xfId="43188" hidden="1" xr:uid="{00000000-0005-0000-0000-00003E040000}"/>
    <cellStyle name="Followed Hyperlink 3" xfId="43267" hidden="1" xr:uid="{00000000-0005-0000-0000-00003F040000}"/>
    <cellStyle name="Followed Hyperlink 3" xfId="42172" hidden="1" xr:uid="{00000000-0005-0000-0000-000040040000}"/>
    <cellStyle name="Followed Hyperlink 3" xfId="43319" hidden="1" xr:uid="{00000000-0005-0000-0000-000041040000}"/>
    <cellStyle name="Followed Hyperlink 3" xfId="43394" hidden="1" xr:uid="{00000000-0005-0000-0000-000042040000}"/>
    <cellStyle name="Followed Hyperlink 3" xfId="43473" hidden="1" xr:uid="{00000000-0005-0000-0000-000043040000}"/>
    <cellStyle name="Followed Hyperlink 3" xfId="43798" hidden="1" xr:uid="{00000000-0005-0000-0000-000028040000}"/>
    <cellStyle name="Followed Hyperlink 3" xfId="43887" hidden="1" xr:uid="{00000000-0005-0000-0000-000029040000}"/>
    <cellStyle name="Followed Hyperlink 3" xfId="43962" hidden="1" xr:uid="{00000000-0005-0000-0000-00002A040000}"/>
    <cellStyle name="Followed Hyperlink 3" xfId="44041" hidden="1" xr:uid="{00000000-0005-0000-0000-00002B040000}"/>
    <cellStyle name="Followed Hyperlink 3" xfId="44064" hidden="1" xr:uid="{00000000-0005-0000-0000-00002C040000}"/>
    <cellStyle name="Followed Hyperlink 3" xfId="44200" hidden="1" xr:uid="{00000000-0005-0000-0000-00002D040000}"/>
    <cellStyle name="Followed Hyperlink 3" xfId="44275" hidden="1" xr:uid="{00000000-0005-0000-0000-00002E040000}"/>
    <cellStyle name="Followed Hyperlink 3" xfId="44354" hidden="1" xr:uid="{00000000-0005-0000-0000-00002F040000}"/>
    <cellStyle name="Followed Hyperlink 3" xfId="44421" hidden="1" xr:uid="{00000000-0005-0000-0000-000031040000}"/>
    <cellStyle name="Followed Hyperlink 3" xfId="44496" hidden="1" xr:uid="{00000000-0005-0000-0000-000032040000}"/>
    <cellStyle name="Followed Hyperlink 3" xfId="44575" hidden="1" xr:uid="{00000000-0005-0000-0000-000033040000}"/>
    <cellStyle name="Followed Hyperlink 3" xfId="43814" hidden="1" xr:uid="{00000000-0005-0000-0000-000034040000}"/>
    <cellStyle name="Followed Hyperlink 3" xfId="44712" hidden="1" xr:uid="{00000000-0005-0000-0000-000036040000}"/>
    <cellStyle name="Followed Hyperlink 3" xfId="44791" hidden="1" xr:uid="{00000000-0005-0000-0000-000037040000}"/>
    <cellStyle name="Followed Hyperlink 3" xfId="30548" hidden="1" xr:uid="{00000000-0005-0000-0000-000040040000}"/>
    <cellStyle name="Followed Hyperlink 3" xfId="32734" hidden="1" xr:uid="{00000000-0005-0000-0000-000035040000}"/>
    <cellStyle name="Followed Hyperlink 3" xfId="32809" hidden="1" xr:uid="{00000000-0005-0000-0000-000036040000}"/>
    <cellStyle name="Followed Hyperlink 3" xfId="29179" hidden="1" xr:uid="{00000000-0005-0000-0000-000031040000}"/>
    <cellStyle name="Followed Hyperlink 3" xfId="23957" hidden="1" xr:uid="{00000000-0005-0000-0000-00003D040000}"/>
    <cellStyle name="Followed Hyperlink 3" xfId="24032" hidden="1" xr:uid="{00000000-0005-0000-0000-00003E040000}"/>
    <cellStyle name="Followed Hyperlink 3" xfId="15679" hidden="1" xr:uid="{00000000-0005-0000-0000-00003A040000}"/>
    <cellStyle name="Followed Hyperlink 3" xfId="16689" hidden="1" xr:uid="{00000000-0005-0000-0000-00002E040000}"/>
    <cellStyle name="Followed Hyperlink 3" xfId="16768" hidden="1" xr:uid="{00000000-0005-0000-0000-00002F040000}"/>
    <cellStyle name="Followed Hyperlink 3" xfId="8016" hidden="1" xr:uid="{00000000-0005-0000-0000-000028040000}"/>
    <cellStyle name="Followed Hyperlink 3" xfId="4881" hidden="1" xr:uid="{00000000-0005-0000-0000-000030040000}"/>
    <cellStyle name="Followed Hyperlink 3" xfId="5121" hidden="1" xr:uid="{00000000-0005-0000-0000-000031040000}"/>
    <cellStyle name="Followed Hyperlink 3" xfId="5196" hidden="1" xr:uid="{00000000-0005-0000-0000-000032040000}"/>
    <cellStyle name="Followed Hyperlink 3" xfId="5275" hidden="1" xr:uid="{00000000-0005-0000-0000-000033040000}"/>
    <cellStyle name="Followed Hyperlink 3" xfId="4595" hidden="1" xr:uid="{00000000-0005-0000-0000-000034040000}"/>
    <cellStyle name="Followed Hyperlink 3" xfId="5337" hidden="1" xr:uid="{00000000-0005-0000-0000-000035040000}"/>
    <cellStyle name="Followed Hyperlink 3" xfId="5412" hidden="1" xr:uid="{00000000-0005-0000-0000-000036040000}"/>
    <cellStyle name="Followed Hyperlink 3" xfId="301" hidden="1" xr:uid="{00000000-0005-0000-0000-000038040000}"/>
    <cellStyle name="Followed Hyperlink 3" xfId="5549" hidden="1" xr:uid="{00000000-0005-0000-0000-000039040000}"/>
    <cellStyle name="Followed Hyperlink 3" xfId="5703" hidden="1" xr:uid="{00000000-0005-0000-0000-00003B040000}"/>
    <cellStyle name="Followed Hyperlink 3" xfId="5321" hidden="1" xr:uid="{00000000-0005-0000-0000-00003C040000}"/>
    <cellStyle name="Followed Hyperlink 3" xfId="5835" hidden="1" xr:uid="{00000000-0005-0000-0000-00003E040000}"/>
    <cellStyle name="Followed Hyperlink 3" xfId="5914" hidden="1" xr:uid="{00000000-0005-0000-0000-00003F040000}"/>
    <cellStyle name="Followed Hyperlink 3" xfId="4819" hidden="1" xr:uid="{00000000-0005-0000-0000-000040040000}"/>
    <cellStyle name="Followed Hyperlink 3" xfId="5966" hidden="1" xr:uid="{00000000-0005-0000-0000-000041040000}"/>
    <cellStyle name="Followed Hyperlink 3" xfId="6041" hidden="1" xr:uid="{00000000-0005-0000-0000-000042040000}"/>
    <cellStyle name="Followed Hyperlink 3" xfId="6120" hidden="1" xr:uid="{00000000-0005-0000-0000-000043040000}"/>
    <cellStyle name="Followed Hyperlink 3" xfId="2765" hidden="1" xr:uid="{00000000-0005-0000-0000-000028040000}"/>
    <cellStyle name="Followed Hyperlink 3" xfId="4675" hidden="1" xr:uid="{00000000-0005-0000-0000-000029040000}"/>
    <cellStyle name="Followed Hyperlink 3" xfId="2760" hidden="1" xr:uid="{00000000-0005-0000-0000-00002A040000}"/>
    <cellStyle name="Followed Hyperlink 3" xfId="6421" hidden="1" xr:uid="{00000000-0005-0000-0000-00002B040000}"/>
    <cellStyle name="Followed Hyperlink 3" xfId="6444" hidden="1" xr:uid="{00000000-0005-0000-0000-00002C040000}"/>
    <cellStyle name="Followed Hyperlink 3" xfId="6580" hidden="1" xr:uid="{00000000-0005-0000-0000-00002D040000}"/>
    <cellStyle name="Followed Hyperlink 3" xfId="6655" hidden="1" xr:uid="{00000000-0005-0000-0000-00002E040000}"/>
    <cellStyle name="Followed Hyperlink 3" xfId="6734" hidden="1" xr:uid="{00000000-0005-0000-0000-00002F040000}"/>
    <cellStyle name="Followed Hyperlink 3" xfId="6561" hidden="1" xr:uid="{00000000-0005-0000-0000-000030040000}"/>
    <cellStyle name="Followed Hyperlink 3" xfId="6801" hidden="1" xr:uid="{00000000-0005-0000-0000-000031040000}"/>
    <cellStyle name="Followed Hyperlink 3" xfId="6876" hidden="1" xr:uid="{00000000-0005-0000-0000-000032040000}"/>
    <cellStyle name="Followed Hyperlink 3" xfId="6955" hidden="1" xr:uid="{00000000-0005-0000-0000-000033040000}"/>
    <cellStyle name="Followed Hyperlink 3" xfId="6274" hidden="1" xr:uid="{00000000-0005-0000-0000-000034040000}"/>
    <cellStyle name="Followed Hyperlink 3" xfId="7017" hidden="1" xr:uid="{00000000-0005-0000-0000-000035040000}"/>
    <cellStyle name="Followed Hyperlink 3" xfId="7092" hidden="1" xr:uid="{00000000-0005-0000-0000-000036040000}"/>
    <cellStyle name="Followed Hyperlink 3" xfId="7171" hidden="1" xr:uid="{00000000-0005-0000-0000-000037040000}"/>
    <cellStyle name="Followed Hyperlink 3" xfId="2602" hidden="1" xr:uid="{00000000-0005-0000-0000-000038040000}"/>
    <cellStyle name="Followed Hyperlink 3" xfId="7229" hidden="1" xr:uid="{00000000-0005-0000-0000-000039040000}"/>
    <cellStyle name="Followed Hyperlink 3" xfId="7304" hidden="1" xr:uid="{00000000-0005-0000-0000-00003A040000}"/>
    <cellStyle name="Followed Hyperlink 3" xfId="7383" hidden="1" xr:uid="{00000000-0005-0000-0000-00003B040000}"/>
    <cellStyle name="Followed Hyperlink 3" xfId="7001" hidden="1" xr:uid="{00000000-0005-0000-0000-00003C040000}"/>
    <cellStyle name="Followed Hyperlink 3" xfId="7515" hidden="1" xr:uid="{00000000-0005-0000-0000-00003E040000}"/>
    <cellStyle name="Followed Hyperlink 3" xfId="6499" hidden="1" xr:uid="{00000000-0005-0000-0000-000040040000}"/>
    <cellStyle name="Followed Hyperlink 3" xfId="7721" hidden="1" xr:uid="{00000000-0005-0000-0000-000042040000}"/>
    <cellStyle name="Followed Hyperlink 3" xfId="7800" hidden="1" xr:uid="{00000000-0005-0000-0000-000043040000}"/>
    <cellStyle name="Followed Hyperlink 3" xfId="2544" hidden="1" xr:uid="{00000000-0005-0000-0000-000028040000}"/>
    <cellStyle name="Followed Hyperlink 3" xfId="6354" hidden="1" xr:uid="{00000000-0005-0000-0000-000029040000}"/>
    <cellStyle name="Followed Hyperlink 3" xfId="4599" hidden="1" xr:uid="{00000000-0005-0000-0000-00002A040000}"/>
    <cellStyle name="Followed Hyperlink 3" xfId="8101" hidden="1" xr:uid="{00000000-0005-0000-0000-00002B040000}"/>
    <cellStyle name="Followed Hyperlink 3" xfId="8124" hidden="1" xr:uid="{00000000-0005-0000-0000-00002C040000}"/>
    <cellStyle name="Followed Hyperlink 3" xfId="8260" hidden="1" xr:uid="{00000000-0005-0000-0000-00002D040000}"/>
    <cellStyle name="Followed Hyperlink 3" xfId="8335" hidden="1" xr:uid="{00000000-0005-0000-0000-00002E040000}"/>
    <cellStyle name="Followed Hyperlink 3" xfId="8414" hidden="1" xr:uid="{00000000-0005-0000-0000-00002F040000}"/>
    <cellStyle name="Followed Hyperlink 3" xfId="8241" hidden="1" xr:uid="{00000000-0005-0000-0000-000030040000}"/>
    <cellStyle name="Followed Hyperlink 3" xfId="8481" hidden="1" xr:uid="{00000000-0005-0000-0000-000031040000}"/>
    <cellStyle name="Followed Hyperlink 3" xfId="8556" hidden="1" xr:uid="{00000000-0005-0000-0000-000032040000}"/>
    <cellStyle name="Followed Hyperlink 3" xfId="8635" hidden="1" xr:uid="{00000000-0005-0000-0000-000033040000}"/>
    <cellStyle name="Followed Hyperlink 3" xfId="7954" hidden="1" xr:uid="{00000000-0005-0000-0000-000034040000}"/>
    <cellStyle name="Followed Hyperlink 3" xfId="8697" hidden="1" xr:uid="{00000000-0005-0000-0000-000035040000}"/>
    <cellStyle name="Followed Hyperlink 3" xfId="30783" hidden="1" xr:uid="{00000000-0005-0000-0000-00002F040000}"/>
    <cellStyle name="Followed Hyperlink 3" xfId="30610" hidden="1" xr:uid="{00000000-0005-0000-0000-000030040000}"/>
    <cellStyle name="Followed Hyperlink 3" xfId="30850" hidden="1" xr:uid="{00000000-0005-0000-0000-000031040000}"/>
    <cellStyle name="Followed Hyperlink 3" xfId="30925" hidden="1" xr:uid="{00000000-0005-0000-0000-000032040000}"/>
    <cellStyle name="Followed Hyperlink 3" xfId="31004" hidden="1" xr:uid="{00000000-0005-0000-0000-000033040000}"/>
    <cellStyle name="Followed Hyperlink 3" xfId="30329" hidden="1" xr:uid="{00000000-0005-0000-0000-000034040000}"/>
    <cellStyle name="Followed Hyperlink 3" xfId="31066" hidden="1" xr:uid="{00000000-0005-0000-0000-000035040000}"/>
    <cellStyle name="Followed Hyperlink 3" xfId="31141" hidden="1" xr:uid="{00000000-0005-0000-0000-000036040000}"/>
    <cellStyle name="Followed Hyperlink 3" xfId="31220" hidden="1" xr:uid="{00000000-0005-0000-0000-000037040000}"/>
    <cellStyle name="Followed Hyperlink 3" xfId="26118" hidden="1" xr:uid="{00000000-0005-0000-0000-000038040000}"/>
    <cellStyle name="Followed Hyperlink 3" xfId="31278" hidden="1" xr:uid="{00000000-0005-0000-0000-000039040000}"/>
    <cellStyle name="Followed Hyperlink 3" xfId="31353" hidden="1" xr:uid="{00000000-0005-0000-0000-00003A040000}"/>
    <cellStyle name="Followed Hyperlink 3" xfId="31432" hidden="1" xr:uid="{00000000-0005-0000-0000-00003B040000}"/>
    <cellStyle name="Followed Hyperlink 3" xfId="31050" hidden="1" xr:uid="{00000000-0005-0000-0000-00003C040000}"/>
    <cellStyle name="Followed Hyperlink 3" xfId="31489" hidden="1" xr:uid="{00000000-0005-0000-0000-00003D040000}"/>
    <cellStyle name="Followed Hyperlink 3" xfId="31564" hidden="1" xr:uid="{00000000-0005-0000-0000-00003E040000}"/>
    <cellStyle name="Followed Hyperlink 3" xfId="31643" hidden="1" xr:uid="{00000000-0005-0000-0000-00003F040000}"/>
    <cellStyle name="Followed Hyperlink 3" xfId="31695" hidden="1" xr:uid="{00000000-0005-0000-0000-000041040000}"/>
    <cellStyle name="Followed Hyperlink 3" xfId="31770" hidden="1" xr:uid="{00000000-0005-0000-0000-000042040000}"/>
    <cellStyle name="Followed Hyperlink 3" xfId="31849" hidden="1" xr:uid="{00000000-0005-0000-0000-000043040000}"/>
    <cellStyle name="Followed Hyperlink 3" xfId="28504" hidden="1" xr:uid="{00000000-0005-0000-0000-000028040000}"/>
    <cellStyle name="Followed Hyperlink 3" xfId="30405" hidden="1" xr:uid="{00000000-0005-0000-0000-000029040000}"/>
    <cellStyle name="Followed Hyperlink 3" xfId="28499" hidden="1" xr:uid="{00000000-0005-0000-0000-00002A040000}"/>
    <cellStyle name="Followed Hyperlink 3" xfId="32138" hidden="1" xr:uid="{00000000-0005-0000-0000-00002B040000}"/>
    <cellStyle name="Followed Hyperlink 3" xfId="32161" hidden="1" xr:uid="{00000000-0005-0000-0000-00002C040000}"/>
    <cellStyle name="Followed Hyperlink 3" xfId="32297" hidden="1" xr:uid="{00000000-0005-0000-0000-00002D040000}"/>
    <cellStyle name="Followed Hyperlink 3" xfId="32372" hidden="1" xr:uid="{00000000-0005-0000-0000-00002E040000}"/>
    <cellStyle name="Followed Hyperlink 3" xfId="32451" hidden="1" xr:uid="{00000000-0005-0000-0000-00002F040000}"/>
    <cellStyle name="Followed Hyperlink 3" xfId="32278" hidden="1" xr:uid="{00000000-0005-0000-0000-000030040000}"/>
    <cellStyle name="Followed Hyperlink 3" xfId="32518" hidden="1" xr:uid="{00000000-0005-0000-0000-000031040000}"/>
    <cellStyle name="Followed Hyperlink 3" xfId="32593" hidden="1" xr:uid="{00000000-0005-0000-0000-000032040000}"/>
    <cellStyle name="Followed Hyperlink 3" xfId="32672" hidden="1" xr:uid="{00000000-0005-0000-0000-000033040000}"/>
    <cellStyle name="Followed Hyperlink 3" xfId="29682" hidden="1" xr:uid="{00000000-0005-0000-0000-00003A040000}"/>
    <cellStyle name="Followed Hyperlink 3" xfId="29761" hidden="1" xr:uid="{00000000-0005-0000-0000-00003B040000}"/>
    <cellStyle name="Followed Hyperlink 3" xfId="29818" hidden="1" xr:uid="{00000000-0005-0000-0000-00003D040000}"/>
    <cellStyle name="Followed Hyperlink 3" xfId="29893" hidden="1" xr:uid="{00000000-0005-0000-0000-00003E040000}"/>
    <cellStyle name="Followed Hyperlink 3" xfId="29972" hidden="1" xr:uid="{00000000-0005-0000-0000-00003F040000}"/>
    <cellStyle name="Followed Hyperlink 3" xfId="28877" hidden="1" xr:uid="{00000000-0005-0000-0000-000040040000}"/>
    <cellStyle name="Followed Hyperlink 3" xfId="30024" hidden="1" xr:uid="{00000000-0005-0000-0000-000041040000}"/>
    <cellStyle name="Followed Hyperlink 3" xfId="30099" hidden="1" xr:uid="{00000000-0005-0000-0000-000042040000}"/>
    <cellStyle name="Followed Hyperlink 3" xfId="30178" hidden="1" xr:uid="{00000000-0005-0000-0000-000043040000}"/>
    <cellStyle name="Followed Hyperlink 3" xfId="26170" hidden="1" xr:uid="{00000000-0005-0000-0000-000028040000}"/>
    <cellStyle name="Followed Hyperlink 3" xfId="28257" hidden="1" xr:uid="{00000000-0005-0000-0000-000029040000}"/>
    <cellStyle name="Followed Hyperlink 3" xfId="28250" hidden="1" xr:uid="{00000000-0005-0000-0000-00002A040000}"/>
    <cellStyle name="Followed Hyperlink 3" xfId="30470" hidden="1" xr:uid="{00000000-0005-0000-0000-00002B040000}"/>
    <cellStyle name="Followed Hyperlink 3" xfId="30493" hidden="1" xr:uid="{00000000-0005-0000-0000-00002C040000}"/>
    <cellStyle name="Followed Hyperlink 3" xfId="30629" hidden="1" xr:uid="{00000000-0005-0000-0000-00002D040000}"/>
    <cellStyle name="Followed Hyperlink 3" xfId="30704" hidden="1" xr:uid="{00000000-0005-0000-0000-00002E040000}"/>
    <cellStyle name="Followed Hyperlink 3" xfId="29254" hidden="1" xr:uid="{00000000-0005-0000-0000-000032040000}"/>
    <cellStyle name="Followed Hyperlink 3" xfId="29333" hidden="1" xr:uid="{00000000-0005-0000-0000-000033040000}"/>
    <cellStyle name="Followed Hyperlink 3" xfId="28507" hidden="1" xr:uid="{00000000-0005-0000-0000-000034040000}"/>
    <cellStyle name="Followed Hyperlink 3" xfId="29395" hidden="1" xr:uid="{00000000-0005-0000-0000-000035040000}"/>
    <cellStyle name="Followed Hyperlink 3" xfId="29470" hidden="1" xr:uid="{00000000-0005-0000-0000-000036040000}"/>
    <cellStyle name="Followed Hyperlink 3" xfId="29549" hidden="1" xr:uid="{00000000-0005-0000-0000-000037040000}"/>
    <cellStyle name="Followed Hyperlink 3" xfId="28406" hidden="1" xr:uid="{00000000-0005-0000-0000-000038040000}"/>
    <cellStyle name="Followed Hyperlink 3" xfId="29607" hidden="1" xr:uid="{00000000-0005-0000-0000-000039040000}"/>
    <cellStyle name="Followed Hyperlink 3" xfId="5624" hidden="1" xr:uid="{00000000-0005-0000-0000-00003A040000}"/>
    <cellStyle name="Followed Hyperlink 3" xfId="23097" hidden="1" xr:uid="{00000000-0005-0000-0000-00002D040000}"/>
    <cellStyle name="Followed Hyperlink 3" xfId="19709" hidden="1" xr:uid="{00000000-0005-0000-0000-000029040000}"/>
    <cellStyle name="Followed Hyperlink 3" xfId="28939" hidden="1" xr:uid="{00000000-0005-0000-0000-000030040000}"/>
    <cellStyle name="Followed Hyperlink 3" xfId="15392" hidden="1" xr:uid="{00000000-0005-0000-0000-000035040000}"/>
    <cellStyle name="Followed Hyperlink 3" xfId="7594" hidden="1" xr:uid="{00000000-0005-0000-0000-00003F040000}"/>
    <cellStyle name="Followed Hyperlink 3" xfId="14353" hidden="1" xr:uid="{00000000-0005-0000-0000-000041040000}"/>
    <cellStyle name="Followed Hyperlink 3" xfId="12627" hidden="1" xr:uid="{00000000-0005-0000-0000-00003F040000}"/>
    <cellStyle name="Followed Hyperlink 30" xfId="16329" hidden="1" xr:uid="{00000000-0005-0000-0000-000044040000}"/>
    <cellStyle name="Followed Hyperlink 30" xfId="9617" hidden="1" xr:uid="{00000000-0005-0000-0000-000045040000}"/>
    <cellStyle name="Followed Hyperlink 30" xfId="9643" hidden="1" xr:uid="{00000000-0005-0000-0000-000046040000}"/>
    <cellStyle name="Followed Hyperlink 30" xfId="19953" hidden="1" xr:uid="{00000000-0005-0000-0000-000049040000}"/>
    <cellStyle name="Followed Hyperlink 30" xfId="19938" hidden="1" xr:uid="{00000000-0005-0000-0000-00004A040000}"/>
    <cellStyle name="Followed Hyperlink 30" xfId="19964" hidden="1" xr:uid="{00000000-0005-0000-0000-00004B040000}"/>
    <cellStyle name="Followed Hyperlink 30" xfId="20112" hidden="1" xr:uid="{00000000-0005-0000-0000-00004C040000}"/>
    <cellStyle name="Followed Hyperlink 30" xfId="20174" hidden="1" xr:uid="{00000000-0005-0000-0000-00004D040000}"/>
    <cellStyle name="Followed Hyperlink 30" xfId="20159" hidden="1" xr:uid="{00000000-0005-0000-0000-00004E040000}"/>
    <cellStyle name="Followed Hyperlink 30" xfId="20185" hidden="1" xr:uid="{00000000-0005-0000-0000-00004F040000}"/>
    <cellStyle name="Followed Hyperlink 30" xfId="20331" hidden="1" xr:uid="{00000000-0005-0000-0000-000050040000}"/>
    <cellStyle name="Followed Hyperlink 30" xfId="20390" hidden="1" xr:uid="{00000000-0005-0000-0000-000051040000}"/>
    <cellStyle name="Followed Hyperlink 30" xfId="20375" hidden="1" xr:uid="{00000000-0005-0000-0000-000052040000}"/>
    <cellStyle name="Followed Hyperlink 30" xfId="20401" hidden="1" xr:uid="{00000000-0005-0000-0000-000053040000}"/>
    <cellStyle name="Followed Hyperlink 30" xfId="20546" hidden="1" xr:uid="{00000000-0005-0000-0000-000054040000}"/>
    <cellStyle name="Followed Hyperlink 30" xfId="20602" hidden="1" xr:uid="{00000000-0005-0000-0000-000055040000}"/>
    <cellStyle name="Followed Hyperlink 30" xfId="20587" hidden="1" xr:uid="{00000000-0005-0000-0000-000056040000}"/>
    <cellStyle name="Followed Hyperlink 30" xfId="20613" hidden="1" xr:uid="{00000000-0005-0000-0000-000057040000}"/>
    <cellStyle name="Followed Hyperlink 30" xfId="20758" hidden="1" xr:uid="{00000000-0005-0000-0000-000058040000}"/>
    <cellStyle name="Followed Hyperlink 30" xfId="20813" hidden="1" xr:uid="{00000000-0005-0000-0000-000059040000}"/>
    <cellStyle name="Followed Hyperlink 30" xfId="40479" hidden="1" xr:uid="{00000000-0005-0000-0000-00004C040000}"/>
    <cellStyle name="Followed Hyperlink 30" xfId="13697" hidden="1" xr:uid="{00000000-0005-0000-0000-000050040000}"/>
    <cellStyle name="Followed Hyperlink 30" xfId="9546" hidden="1" xr:uid="{00000000-0005-0000-0000-000047040000}"/>
    <cellStyle name="Followed Hyperlink 30" xfId="31677" hidden="1" xr:uid="{00000000-0005-0000-0000-00005C040000}"/>
    <cellStyle name="Followed Hyperlink 30" xfId="5153" hidden="1" xr:uid="{00000000-0005-0000-0000-00004D040000}"/>
    <cellStyle name="Followed Hyperlink 30" xfId="5138" hidden="1" xr:uid="{00000000-0005-0000-0000-00004E040000}"/>
    <cellStyle name="Followed Hyperlink 30" xfId="1545" hidden="1" xr:uid="{00000000-0005-0000-0000-000054040000}"/>
    <cellStyle name="Followed Hyperlink 30" xfId="1601" hidden="1" xr:uid="{00000000-0005-0000-0000-000055040000}"/>
    <cellStyle name="Followed Hyperlink 30" xfId="1586" hidden="1" xr:uid="{00000000-0005-0000-0000-000056040000}"/>
    <cellStyle name="Followed Hyperlink 30" xfId="1612" hidden="1" xr:uid="{00000000-0005-0000-0000-000057040000}"/>
    <cellStyle name="Followed Hyperlink 30" xfId="1757" hidden="1" xr:uid="{00000000-0005-0000-0000-000058040000}"/>
    <cellStyle name="Followed Hyperlink 30" xfId="1812" hidden="1" xr:uid="{00000000-0005-0000-0000-000059040000}"/>
    <cellStyle name="Followed Hyperlink 30" xfId="1797" hidden="1" xr:uid="{00000000-0005-0000-0000-00005A040000}"/>
    <cellStyle name="Followed Hyperlink 30" xfId="1823" hidden="1" xr:uid="{00000000-0005-0000-0000-00005B040000}"/>
    <cellStyle name="Followed Hyperlink 30" xfId="2003" hidden="1" xr:uid="{00000000-0005-0000-0000-00005E040000}"/>
    <cellStyle name="Followed Hyperlink 30" xfId="2029" hidden="1" xr:uid="{00000000-0005-0000-0000-00005F040000}"/>
    <cellStyle name="Followed Hyperlink 30" xfId="2873" hidden="1" xr:uid="{00000000-0005-0000-0000-000044040000}"/>
    <cellStyle name="Followed Hyperlink 30" xfId="19885" hidden="1" xr:uid="{00000000-0005-0000-0000-000048040000}"/>
    <cellStyle name="Followed Hyperlink 30" xfId="42722" hidden="1" xr:uid="{00000000-0005-0000-0000-000051040000}"/>
    <cellStyle name="Followed Hyperlink 30" xfId="42733" hidden="1" xr:uid="{00000000-0005-0000-0000-000053040000}"/>
    <cellStyle name="Followed Hyperlink 30" xfId="42878" hidden="1" xr:uid="{00000000-0005-0000-0000-000054040000}"/>
    <cellStyle name="Followed Hyperlink 30" xfId="42934" hidden="1" xr:uid="{00000000-0005-0000-0000-000055040000}"/>
    <cellStyle name="Followed Hyperlink 30" xfId="42919" hidden="1" xr:uid="{00000000-0005-0000-0000-000056040000}"/>
    <cellStyle name="Followed Hyperlink 30" xfId="42945" hidden="1" xr:uid="{00000000-0005-0000-0000-000057040000}"/>
    <cellStyle name="Followed Hyperlink 30" xfId="43090" hidden="1" xr:uid="{00000000-0005-0000-0000-000058040000}"/>
    <cellStyle name="Followed Hyperlink 30" xfId="36702" hidden="1" xr:uid="{00000000-0005-0000-0000-00005F040000}"/>
    <cellStyle name="Followed Hyperlink 30" xfId="35367" hidden="1" xr:uid="{00000000-0005-0000-0000-000045040000}"/>
    <cellStyle name="Followed Hyperlink 30" xfId="28548" hidden="1" xr:uid="{00000000-0005-0000-0000-000046040000}"/>
    <cellStyle name="Followed Hyperlink 30" xfId="36879" hidden="1" xr:uid="{00000000-0005-0000-0000-000047040000}"/>
    <cellStyle name="Followed Hyperlink 30" xfId="37164" hidden="1" xr:uid="{00000000-0005-0000-0000-000048040000}"/>
    <cellStyle name="Followed Hyperlink 30" xfId="37232" hidden="1" xr:uid="{00000000-0005-0000-0000-000049040000}"/>
    <cellStyle name="Followed Hyperlink 30" xfId="37217" hidden="1" xr:uid="{00000000-0005-0000-0000-00004A040000}"/>
    <cellStyle name="Followed Hyperlink 30" xfId="37243" hidden="1" xr:uid="{00000000-0005-0000-0000-00004B040000}"/>
    <cellStyle name="Followed Hyperlink 30" xfId="37391" hidden="1" xr:uid="{00000000-0005-0000-0000-00004C040000}"/>
    <cellStyle name="Followed Hyperlink 30" xfId="37453" hidden="1" xr:uid="{00000000-0005-0000-0000-00004D040000}"/>
    <cellStyle name="Followed Hyperlink 30" xfId="37438" hidden="1" xr:uid="{00000000-0005-0000-0000-00004E040000}"/>
    <cellStyle name="Followed Hyperlink 30" xfId="37464" hidden="1" xr:uid="{00000000-0005-0000-0000-00004F040000}"/>
    <cellStyle name="Followed Hyperlink 30" xfId="37610" hidden="1" xr:uid="{00000000-0005-0000-0000-000050040000}"/>
    <cellStyle name="Followed Hyperlink 30" xfId="37669" hidden="1" xr:uid="{00000000-0005-0000-0000-000051040000}"/>
    <cellStyle name="Followed Hyperlink 30" xfId="37654" hidden="1" xr:uid="{00000000-0005-0000-0000-000052040000}"/>
    <cellStyle name="Followed Hyperlink 30" xfId="37680" hidden="1" xr:uid="{00000000-0005-0000-0000-000053040000}"/>
    <cellStyle name="Followed Hyperlink 30" xfId="37825" hidden="1" xr:uid="{00000000-0005-0000-0000-000054040000}"/>
    <cellStyle name="Followed Hyperlink 30" xfId="37881" hidden="1" xr:uid="{00000000-0005-0000-0000-000055040000}"/>
    <cellStyle name="Followed Hyperlink 30" xfId="37866" hidden="1" xr:uid="{00000000-0005-0000-0000-000056040000}"/>
    <cellStyle name="Followed Hyperlink 30" xfId="37892" hidden="1" xr:uid="{00000000-0005-0000-0000-000057040000}"/>
    <cellStyle name="Followed Hyperlink 30" xfId="38092" hidden="1" xr:uid="{00000000-0005-0000-0000-000059040000}"/>
    <cellStyle name="Followed Hyperlink 30" xfId="38077" hidden="1" xr:uid="{00000000-0005-0000-0000-00005A040000}"/>
    <cellStyle name="Followed Hyperlink 30" xfId="38248" hidden="1" xr:uid="{00000000-0005-0000-0000-00005C040000}"/>
    <cellStyle name="Followed Hyperlink 30" xfId="38298" hidden="1" xr:uid="{00000000-0005-0000-0000-00005D040000}"/>
    <cellStyle name="Followed Hyperlink 30" xfId="38309" hidden="1" xr:uid="{00000000-0005-0000-0000-00005F040000}"/>
    <cellStyle name="Followed Hyperlink 30" xfId="36997" hidden="1" xr:uid="{00000000-0005-0000-0000-000044040000}"/>
    <cellStyle name="Followed Hyperlink 30" xfId="36987" hidden="1" xr:uid="{00000000-0005-0000-0000-000045040000}"/>
    <cellStyle name="Followed Hyperlink 30" xfId="30433" hidden="1" xr:uid="{00000000-0005-0000-0000-000046040000}"/>
    <cellStyle name="Followed Hyperlink 30" xfId="38486" hidden="1" xr:uid="{00000000-0005-0000-0000-000047040000}"/>
    <cellStyle name="Followed Hyperlink 30" xfId="14620" hidden="1" xr:uid="{00000000-0005-0000-0000-000046040000}"/>
    <cellStyle name="Followed Hyperlink 30" xfId="23061" hidden="1" xr:uid="{00000000-0005-0000-0000-000048040000}"/>
    <cellStyle name="Followed Hyperlink 30" xfId="23129" hidden="1" xr:uid="{00000000-0005-0000-0000-000049040000}"/>
    <cellStyle name="Followed Hyperlink 30" xfId="23114" hidden="1" xr:uid="{00000000-0005-0000-0000-00004A040000}"/>
    <cellStyle name="Followed Hyperlink 30" xfId="21004" hidden="1" xr:uid="{00000000-0005-0000-0000-00005E040000}"/>
    <cellStyle name="Followed Hyperlink 30" xfId="38812" hidden="1" xr:uid="{00000000-0005-0000-0000-00004B040000}"/>
    <cellStyle name="Followed Hyperlink 30" xfId="38960" hidden="1" xr:uid="{00000000-0005-0000-0000-00004C040000}"/>
    <cellStyle name="Followed Hyperlink 30" xfId="39022" hidden="1" xr:uid="{00000000-0005-0000-0000-00004D040000}"/>
    <cellStyle name="Followed Hyperlink 30" xfId="39007" hidden="1" xr:uid="{00000000-0005-0000-0000-00004E040000}"/>
    <cellStyle name="Followed Hyperlink 30" xfId="39033" hidden="1" xr:uid="{00000000-0005-0000-0000-00004F040000}"/>
    <cellStyle name="Followed Hyperlink 30" xfId="39179" hidden="1" xr:uid="{00000000-0005-0000-0000-000050040000}"/>
    <cellStyle name="Followed Hyperlink 30" xfId="39238" hidden="1" xr:uid="{00000000-0005-0000-0000-000051040000}"/>
    <cellStyle name="Followed Hyperlink 30" xfId="39223" hidden="1" xr:uid="{00000000-0005-0000-0000-000052040000}"/>
    <cellStyle name="Followed Hyperlink 30" xfId="39249" hidden="1" xr:uid="{00000000-0005-0000-0000-000053040000}"/>
    <cellStyle name="Followed Hyperlink 30" xfId="39394" hidden="1" xr:uid="{00000000-0005-0000-0000-000054040000}"/>
    <cellStyle name="Followed Hyperlink 30" xfId="39450" hidden="1" xr:uid="{00000000-0005-0000-0000-000055040000}"/>
    <cellStyle name="Followed Hyperlink 30" xfId="39435" hidden="1" xr:uid="{00000000-0005-0000-0000-000056040000}"/>
    <cellStyle name="Followed Hyperlink 30" xfId="39461" hidden="1" xr:uid="{00000000-0005-0000-0000-000057040000}"/>
    <cellStyle name="Followed Hyperlink 30" xfId="39606" hidden="1" xr:uid="{00000000-0005-0000-0000-000058040000}"/>
    <cellStyle name="Followed Hyperlink 30" xfId="39661" hidden="1" xr:uid="{00000000-0005-0000-0000-000059040000}"/>
    <cellStyle name="Followed Hyperlink 30" xfId="39646" hidden="1" xr:uid="{00000000-0005-0000-0000-00005A040000}"/>
    <cellStyle name="Followed Hyperlink 30" xfId="39672" hidden="1" xr:uid="{00000000-0005-0000-0000-00005B040000}"/>
    <cellStyle name="Followed Hyperlink 30" xfId="39867" hidden="1" xr:uid="{00000000-0005-0000-0000-00005D040000}"/>
    <cellStyle name="Followed Hyperlink 30" xfId="39852" hidden="1" xr:uid="{00000000-0005-0000-0000-00005E040000}"/>
    <cellStyle name="Followed Hyperlink 30" xfId="39878" hidden="1" xr:uid="{00000000-0005-0000-0000-00005F040000}"/>
    <cellStyle name="Followed Hyperlink 30" xfId="38572" hidden="1" xr:uid="{00000000-0005-0000-0000-000045040000}"/>
    <cellStyle name="Followed Hyperlink 30" xfId="32101" hidden="1" xr:uid="{00000000-0005-0000-0000-000046040000}"/>
    <cellStyle name="Followed Hyperlink 30" xfId="40055" hidden="1" xr:uid="{00000000-0005-0000-0000-000047040000}"/>
    <cellStyle name="Followed Hyperlink 30" xfId="40252" hidden="1" xr:uid="{00000000-0005-0000-0000-000048040000}"/>
    <cellStyle name="Followed Hyperlink 30" xfId="40320" hidden="1" xr:uid="{00000000-0005-0000-0000-000049040000}"/>
    <cellStyle name="Followed Hyperlink 30" xfId="9970" hidden="1" xr:uid="{00000000-0005-0000-0000-000049040000}"/>
    <cellStyle name="Followed Hyperlink 30" xfId="9955" hidden="1" xr:uid="{00000000-0005-0000-0000-00004A040000}"/>
    <cellStyle name="Followed Hyperlink 30" xfId="9981" hidden="1" xr:uid="{00000000-0005-0000-0000-00004B040000}"/>
    <cellStyle name="Followed Hyperlink 30" xfId="10129" hidden="1" xr:uid="{00000000-0005-0000-0000-00004C040000}"/>
    <cellStyle name="Followed Hyperlink 30" xfId="33583" hidden="1" xr:uid="{00000000-0005-0000-0000-000047040000}"/>
    <cellStyle name="Followed Hyperlink 30" xfId="40526" hidden="1" xr:uid="{00000000-0005-0000-0000-00004E040000}"/>
    <cellStyle name="Followed Hyperlink 30" xfId="40552" hidden="1" xr:uid="{00000000-0005-0000-0000-00004F040000}"/>
    <cellStyle name="Followed Hyperlink 30" xfId="40698" hidden="1" xr:uid="{00000000-0005-0000-0000-000050040000}"/>
    <cellStyle name="Followed Hyperlink 30" xfId="40757" hidden="1" xr:uid="{00000000-0005-0000-0000-000051040000}"/>
    <cellStyle name="Followed Hyperlink 30" xfId="40742" hidden="1" xr:uid="{00000000-0005-0000-0000-000052040000}"/>
    <cellStyle name="Followed Hyperlink 30" xfId="40768" hidden="1" xr:uid="{00000000-0005-0000-0000-000053040000}"/>
    <cellStyle name="Followed Hyperlink 30" xfId="40913" hidden="1" xr:uid="{00000000-0005-0000-0000-000054040000}"/>
    <cellStyle name="Followed Hyperlink 30" xfId="40969" hidden="1" xr:uid="{00000000-0005-0000-0000-000055040000}"/>
    <cellStyle name="Followed Hyperlink 30" xfId="40954" hidden="1" xr:uid="{00000000-0005-0000-0000-000056040000}"/>
    <cellStyle name="Followed Hyperlink 30" xfId="40980" hidden="1" xr:uid="{00000000-0005-0000-0000-000057040000}"/>
    <cellStyle name="Followed Hyperlink 30" xfId="41125" hidden="1" xr:uid="{00000000-0005-0000-0000-000058040000}"/>
    <cellStyle name="Followed Hyperlink 30" xfId="41180" hidden="1" xr:uid="{00000000-0005-0000-0000-000059040000}"/>
    <cellStyle name="Followed Hyperlink 30" xfId="41165" hidden="1" xr:uid="{00000000-0005-0000-0000-00005A040000}"/>
    <cellStyle name="Followed Hyperlink 30" xfId="41191" hidden="1" xr:uid="{00000000-0005-0000-0000-00005B040000}"/>
    <cellStyle name="Followed Hyperlink 30" xfId="41336" hidden="1" xr:uid="{00000000-0005-0000-0000-00005C040000}"/>
    <cellStyle name="Followed Hyperlink 30" xfId="41386" hidden="1" xr:uid="{00000000-0005-0000-0000-00005D040000}"/>
    <cellStyle name="Followed Hyperlink 30" xfId="41371" hidden="1" xr:uid="{00000000-0005-0000-0000-00005E040000}"/>
    <cellStyle name="Followed Hyperlink 30" xfId="41397" hidden="1" xr:uid="{00000000-0005-0000-0000-00005F040000}"/>
    <cellStyle name="Followed Hyperlink 30" xfId="41972" hidden="1" xr:uid="{00000000-0005-0000-0000-000045040000}"/>
    <cellStyle name="Followed Hyperlink 30" xfId="41957" hidden="1" xr:uid="{00000000-0005-0000-0000-000046040000}"/>
    <cellStyle name="Followed Hyperlink 30" xfId="41983" hidden="1" xr:uid="{00000000-0005-0000-0000-000047040000}"/>
    <cellStyle name="Followed Hyperlink 30" xfId="42217" hidden="1" xr:uid="{00000000-0005-0000-0000-000048040000}"/>
    <cellStyle name="Followed Hyperlink 30" xfId="42285" hidden="1" xr:uid="{00000000-0005-0000-0000-000049040000}"/>
    <cellStyle name="Followed Hyperlink 30" xfId="42270" hidden="1" xr:uid="{00000000-0005-0000-0000-00004A040000}"/>
    <cellStyle name="Followed Hyperlink 30" xfId="42296" hidden="1" xr:uid="{00000000-0005-0000-0000-00004B040000}"/>
    <cellStyle name="Followed Hyperlink 30" xfId="42444" hidden="1" xr:uid="{00000000-0005-0000-0000-00004C040000}"/>
    <cellStyle name="Followed Hyperlink 30" xfId="42506" hidden="1" xr:uid="{00000000-0005-0000-0000-00004D040000}"/>
    <cellStyle name="Followed Hyperlink 30" xfId="42491" hidden="1" xr:uid="{00000000-0005-0000-0000-00004E040000}"/>
    <cellStyle name="Followed Hyperlink 30" xfId="34633" hidden="1" xr:uid="{00000000-0005-0000-0000-000055040000}"/>
    <cellStyle name="Followed Hyperlink 30" xfId="34618" hidden="1" xr:uid="{00000000-0005-0000-0000-000056040000}"/>
    <cellStyle name="Followed Hyperlink 30" xfId="34644" hidden="1" xr:uid="{00000000-0005-0000-0000-000057040000}"/>
    <cellStyle name="Followed Hyperlink 30" xfId="34789" hidden="1" xr:uid="{00000000-0005-0000-0000-000058040000}"/>
    <cellStyle name="Followed Hyperlink 30" xfId="31254" hidden="1" xr:uid="{00000000-0005-0000-0000-000054040000}"/>
    <cellStyle name="Followed Hyperlink 30" xfId="26927" hidden="1" xr:uid="{00000000-0005-0000-0000-00004C040000}"/>
    <cellStyle name="Followed Hyperlink 30" xfId="21325" hidden="1" xr:uid="{00000000-0005-0000-0000-000044040000}"/>
    <cellStyle name="Followed Hyperlink 30" xfId="19117" hidden="1" xr:uid="{00000000-0005-0000-0000-000058040000}"/>
    <cellStyle name="Followed Hyperlink 30" xfId="9163" hidden="1" xr:uid="{00000000-0005-0000-0000-00005B040000}"/>
    <cellStyle name="Followed Hyperlink 30" xfId="9308" hidden="1" xr:uid="{00000000-0005-0000-0000-00005C040000}"/>
    <cellStyle name="Followed Hyperlink 30" xfId="9358" hidden="1" xr:uid="{00000000-0005-0000-0000-00005D040000}"/>
    <cellStyle name="Followed Hyperlink 30" xfId="9343" hidden="1" xr:uid="{00000000-0005-0000-0000-00005E040000}"/>
    <cellStyle name="Followed Hyperlink 30" xfId="9369" hidden="1" xr:uid="{00000000-0005-0000-0000-00005F040000}"/>
    <cellStyle name="Followed Hyperlink 30" xfId="8029" hidden="1" xr:uid="{00000000-0005-0000-0000-000044040000}"/>
    <cellStyle name="Followed Hyperlink 30" xfId="8015" hidden="1" xr:uid="{00000000-0005-0000-0000-000045040000}"/>
    <cellStyle name="Followed Hyperlink 30" xfId="2581" hidden="1" xr:uid="{00000000-0005-0000-0000-000046040000}"/>
    <cellStyle name="Followed Hyperlink 30" xfId="9902" hidden="1" xr:uid="{00000000-0005-0000-0000-000048040000}"/>
    <cellStyle name="Followed Hyperlink 30" xfId="34205" hidden="1" xr:uid="{00000000-0005-0000-0000-00004D040000}"/>
    <cellStyle name="Followed Hyperlink 30" xfId="34190" hidden="1" xr:uid="{00000000-0005-0000-0000-00004E040000}"/>
    <cellStyle name="Followed Hyperlink 30" xfId="34216" hidden="1" xr:uid="{00000000-0005-0000-0000-00004F040000}"/>
    <cellStyle name="Followed Hyperlink 30" xfId="34362" hidden="1" xr:uid="{00000000-0005-0000-0000-000050040000}"/>
    <cellStyle name="Followed Hyperlink 30" xfId="34406" hidden="1" xr:uid="{00000000-0005-0000-0000-000052040000}"/>
    <cellStyle name="Followed Hyperlink 30" xfId="34432" hidden="1" xr:uid="{00000000-0005-0000-0000-000053040000}"/>
    <cellStyle name="Followed Hyperlink 30" xfId="34577" hidden="1" xr:uid="{00000000-0005-0000-0000-000054040000}"/>
    <cellStyle name="Followed Hyperlink 30" xfId="33916" hidden="1" xr:uid="{00000000-0005-0000-0000-000048040000}"/>
    <cellStyle name="Followed Hyperlink 30" xfId="33984" hidden="1" xr:uid="{00000000-0005-0000-0000-000049040000}"/>
    <cellStyle name="Followed Hyperlink 30" xfId="33995" hidden="1" xr:uid="{00000000-0005-0000-0000-00004B040000}"/>
    <cellStyle name="Followed Hyperlink 30" xfId="34143" hidden="1" xr:uid="{00000000-0005-0000-0000-00004C040000}"/>
    <cellStyle name="Followed Hyperlink 30" xfId="32056" hidden="1" xr:uid="{00000000-0005-0000-0000-000045040000}"/>
    <cellStyle name="Followed Hyperlink 30" xfId="28263" hidden="1" xr:uid="{00000000-0005-0000-0000-000046040000}"/>
    <cellStyle name="Followed Hyperlink 30" xfId="32069" hidden="1" xr:uid="{00000000-0005-0000-0000-000044040000}"/>
    <cellStyle name="Followed Hyperlink 30" xfId="33406" hidden="1" xr:uid="{00000000-0005-0000-0000-00005F040000}"/>
    <cellStyle name="Followed Hyperlink 30" xfId="34421" hidden="1" xr:uid="{00000000-0005-0000-0000-000051040000}"/>
    <cellStyle name="Followed Hyperlink 30" xfId="41905" hidden="1" xr:uid="{00000000-0005-0000-0000-000044040000}"/>
    <cellStyle name="Followed Hyperlink 30" xfId="39817" hidden="1" xr:uid="{00000000-0005-0000-0000-00005C040000}"/>
    <cellStyle name="Followed Hyperlink 30" xfId="38037" hidden="1" xr:uid="{00000000-0005-0000-0000-000058040000}"/>
    <cellStyle name="Followed Hyperlink 30" xfId="1968" hidden="1" xr:uid="{00000000-0005-0000-0000-00005C040000}"/>
    <cellStyle name="Followed Hyperlink 30" xfId="19566" hidden="1" xr:uid="{00000000-0005-0000-0000-000047040000}"/>
    <cellStyle name="Followed Hyperlink 30" xfId="36496" hidden="1" xr:uid="{00000000-0005-0000-0000-00005B040000}"/>
    <cellStyle name="Followed Hyperlink 30" xfId="36641" hidden="1" xr:uid="{00000000-0005-0000-0000-00005C040000}"/>
    <cellStyle name="Followed Hyperlink 30" xfId="36691" hidden="1" xr:uid="{00000000-0005-0000-0000-00005D040000}"/>
    <cellStyle name="Followed Hyperlink 30" xfId="36676" hidden="1" xr:uid="{00000000-0005-0000-0000-00005E040000}"/>
    <cellStyle name="Followed Hyperlink 30" xfId="28326" hidden="1" xr:uid="{00000000-0005-0000-0000-000046040000}"/>
    <cellStyle name="Followed Hyperlink 30" xfId="35238" hidden="1" xr:uid="{00000000-0005-0000-0000-000047040000}"/>
    <cellStyle name="Followed Hyperlink 30" xfId="35557" hidden="1" xr:uid="{00000000-0005-0000-0000-000048040000}"/>
    <cellStyle name="Followed Hyperlink 30" xfId="35625" hidden="1" xr:uid="{00000000-0005-0000-0000-000049040000}"/>
    <cellStyle name="Followed Hyperlink 30" xfId="35636" hidden="1" xr:uid="{00000000-0005-0000-0000-00004B040000}"/>
    <cellStyle name="Followed Hyperlink 30" xfId="35784" hidden="1" xr:uid="{00000000-0005-0000-0000-00004C040000}"/>
    <cellStyle name="Followed Hyperlink 30" xfId="35846" hidden="1" xr:uid="{00000000-0005-0000-0000-00004D040000}"/>
    <cellStyle name="Followed Hyperlink 30" xfId="35035" hidden="1" xr:uid="{00000000-0005-0000-0000-00005E040000}"/>
    <cellStyle name="Followed Hyperlink 30" xfId="35061" hidden="1" xr:uid="{00000000-0005-0000-0000-00005F040000}"/>
    <cellStyle name="Followed Hyperlink 30" xfId="33728" hidden="1" xr:uid="{00000000-0005-0000-0000-000044040000}"/>
    <cellStyle name="Followed Hyperlink 30" xfId="33717" hidden="1" xr:uid="{00000000-0005-0000-0000-000045040000}"/>
    <cellStyle name="Followed Hyperlink 30" xfId="34855" hidden="1" xr:uid="{00000000-0005-0000-0000-00005B040000}"/>
    <cellStyle name="Followed Hyperlink 30" xfId="35050" hidden="1" xr:uid="{00000000-0005-0000-0000-00005D040000}"/>
    <cellStyle name="Followed Hyperlink 30" xfId="34829" hidden="1" xr:uid="{00000000-0005-0000-0000-00005A040000}"/>
    <cellStyle name="Followed Hyperlink 30" xfId="34844" hidden="1" xr:uid="{00000000-0005-0000-0000-000059040000}"/>
    <cellStyle name="Followed Hyperlink 30" xfId="35610" hidden="1" xr:uid="{00000000-0005-0000-0000-00004A040000}"/>
    <cellStyle name="Followed Hyperlink 30" xfId="38103" hidden="1" xr:uid="{00000000-0005-0000-0000-00005B040000}"/>
    <cellStyle name="Followed Hyperlink 30" xfId="42517" hidden="1" xr:uid="{00000000-0005-0000-0000-00004F040000}"/>
    <cellStyle name="Followed Hyperlink 30" xfId="40305" hidden="1" xr:uid="{00000000-0005-0000-0000-00004A040000}"/>
    <cellStyle name="Followed Hyperlink 30" xfId="22814" hidden="1" xr:uid="{00000000-0005-0000-0000-000047040000}"/>
    <cellStyle name="Followed Hyperlink 30" xfId="29861" hidden="1" xr:uid="{00000000-0005-0000-0000-00005B040000}"/>
    <cellStyle name="Followed Hyperlink 30" xfId="30006" hidden="1" xr:uid="{00000000-0005-0000-0000-00005C040000}"/>
    <cellStyle name="Followed Hyperlink 30" xfId="30056" hidden="1" xr:uid="{00000000-0005-0000-0000-00005D040000}"/>
    <cellStyle name="Followed Hyperlink 30" xfId="30041" hidden="1" xr:uid="{00000000-0005-0000-0000-00005E040000}"/>
    <cellStyle name="Followed Hyperlink 30" xfId="28267" hidden="1" xr:uid="{00000000-0005-0000-0000-000044040000}"/>
    <cellStyle name="Followed Hyperlink 30" xfId="28286" hidden="1" xr:uid="{00000000-0005-0000-0000-000045040000}"/>
    <cellStyle name="Followed Hyperlink 30" xfId="25950" hidden="1" xr:uid="{00000000-0005-0000-0000-000046040000}"/>
    <cellStyle name="Followed Hyperlink 30" xfId="30244" hidden="1" xr:uid="{00000000-0005-0000-0000-000047040000}"/>
    <cellStyle name="Followed Hyperlink 30" xfId="30593" hidden="1" xr:uid="{00000000-0005-0000-0000-000048040000}"/>
    <cellStyle name="Followed Hyperlink 30" xfId="30661" hidden="1" xr:uid="{00000000-0005-0000-0000-000049040000}"/>
    <cellStyle name="Followed Hyperlink 30" xfId="30646" hidden="1" xr:uid="{00000000-0005-0000-0000-00004A040000}"/>
    <cellStyle name="Followed Hyperlink 30" xfId="30672" hidden="1" xr:uid="{00000000-0005-0000-0000-00004B040000}"/>
    <cellStyle name="Followed Hyperlink 30" xfId="30820" hidden="1" xr:uid="{00000000-0005-0000-0000-00004C040000}"/>
    <cellStyle name="Followed Hyperlink 30" xfId="30882" hidden="1" xr:uid="{00000000-0005-0000-0000-00004D040000}"/>
    <cellStyle name="Followed Hyperlink 30" xfId="30867" hidden="1" xr:uid="{00000000-0005-0000-0000-00004E040000}"/>
    <cellStyle name="Followed Hyperlink 30" xfId="30893" hidden="1" xr:uid="{00000000-0005-0000-0000-00004F040000}"/>
    <cellStyle name="Followed Hyperlink 30" xfId="31039" hidden="1" xr:uid="{00000000-0005-0000-0000-000050040000}"/>
    <cellStyle name="Followed Hyperlink 30" xfId="31098" hidden="1" xr:uid="{00000000-0005-0000-0000-000051040000}"/>
    <cellStyle name="Followed Hyperlink 30" xfId="31083" hidden="1" xr:uid="{00000000-0005-0000-0000-000052040000}"/>
    <cellStyle name="Followed Hyperlink 30" xfId="31109" hidden="1" xr:uid="{00000000-0005-0000-0000-000053040000}"/>
    <cellStyle name="Followed Hyperlink 30" xfId="31310" hidden="1" xr:uid="{00000000-0005-0000-0000-000055040000}"/>
    <cellStyle name="Followed Hyperlink 30" xfId="31295" hidden="1" xr:uid="{00000000-0005-0000-0000-000056040000}"/>
    <cellStyle name="Followed Hyperlink 30" xfId="31321" hidden="1" xr:uid="{00000000-0005-0000-0000-000057040000}"/>
    <cellStyle name="Followed Hyperlink 30" xfId="31466" hidden="1" xr:uid="{00000000-0005-0000-0000-000058040000}"/>
    <cellStyle name="Followed Hyperlink 30" xfId="31521" hidden="1" xr:uid="{00000000-0005-0000-0000-000059040000}"/>
    <cellStyle name="Followed Hyperlink 30" xfId="31506" hidden="1" xr:uid="{00000000-0005-0000-0000-00005A040000}"/>
    <cellStyle name="Followed Hyperlink 30" xfId="31532" hidden="1" xr:uid="{00000000-0005-0000-0000-00005B040000}"/>
    <cellStyle name="Followed Hyperlink 30" xfId="31727" hidden="1" xr:uid="{00000000-0005-0000-0000-00005D040000}"/>
    <cellStyle name="Followed Hyperlink 30" xfId="31712" hidden="1" xr:uid="{00000000-0005-0000-0000-00005E040000}"/>
    <cellStyle name="Followed Hyperlink 30" xfId="31738" hidden="1" xr:uid="{00000000-0005-0000-0000-00005F040000}"/>
    <cellStyle name="Followed Hyperlink 30" xfId="30401" hidden="1" xr:uid="{00000000-0005-0000-0000-000044040000}"/>
    <cellStyle name="Followed Hyperlink 30" xfId="30388" hidden="1" xr:uid="{00000000-0005-0000-0000-000045040000}"/>
    <cellStyle name="Followed Hyperlink 30" xfId="31915" hidden="1" xr:uid="{00000000-0005-0000-0000-000047040000}"/>
    <cellStyle name="Followed Hyperlink 30" xfId="32261" hidden="1" xr:uid="{00000000-0005-0000-0000-000048040000}"/>
    <cellStyle name="Followed Hyperlink 30" xfId="32329" hidden="1" xr:uid="{00000000-0005-0000-0000-000049040000}"/>
    <cellStyle name="Followed Hyperlink 30" xfId="32314" hidden="1" xr:uid="{00000000-0005-0000-0000-00004A040000}"/>
    <cellStyle name="Followed Hyperlink 30" xfId="32340" hidden="1" xr:uid="{00000000-0005-0000-0000-00004B040000}"/>
    <cellStyle name="Followed Hyperlink 30" xfId="32488" hidden="1" xr:uid="{00000000-0005-0000-0000-00004C040000}"/>
    <cellStyle name="Followed Hyperlink 30" xfId="32550" hidden="1" xr:uid="{00000000-0005-0000-0000-00004D040000}"/>
    <cellStyle name="Followed Hyperlink 30" xfId="32535" hidden="1" xr:uid="{00000000-0005-0000-0000-00004E040000}"/>
    <cellStyle name="Followed Hyperlink 30" xfId="32561" hidden="1" xr:uid="{00000000-0005-0000-0000-00004F040000}"/>
    <cellStyle name="Followed Hyperlink 30" xfId="32707" hidden="1" xr:uid="{00000000-0005-0000-0000-000050040000}"/>
    <cellStyle name="Followed Hyperlink 30" xfId="32766" hidden="1" xr:uid="{00000000-0005-0000-0000-000051040000}"/>
    <cellStyle name="Followed Hyperlink 30" xfId="32751" hidden="1" xr:uid="{00000000-0005-0000-0000-000052040000}"/>
    <cellStyle name="Followed Hyperlink 30" xfId="32777" hidden="1" xr:uid="{00000000-0005-0000-0000-000053040000}"/>
    <cellStyle name="Followed Hyperlink 30" xfId="32922" hidden="1" xr:uid="{00000000-0005-0000-0000-000054040000}"/>
    <cellStyle name="Followed Hyperlink 30" xfId="32978" hidden="1" xr:uid="{00000000-0005-0000-0000-000055040000}"/>
    <cellStyle name="Followed Hyperlink 30" xfId="32963" hidden="1" xr:uid="{00000000-0005-0000-0000-000056040000}"/>
    <cellStyle name="Followed Hyperlink 30" xfId="32989" hidden="1" xr:uid="{00000000-0005-0000-0000-000057040000}"/>
    <cellStyle name="Followed Hyperlink 30" xfId="33134" hidden="1" xr:uid="{00000000-0005-0000-0000-000058040000}"/>
    <cellStyle name="Followed Hyperlink 30" xfId="33189" hidden="1" xr:uid="{00000000-0005-0000-0000-000059040000}"/>
    <cellStyle name="Followed Hyperlink 30" xfId="33174" hidden="1" xr:uid="{00000000-0005-0000-0000-00005A040000}"/>
    <cellStyle name="Followed Hyperlink 30" xfId="33200" hidden="1" xr:uid="{00000000-0005-0000-0000-00005B040000}"/>
    <cellStyle name="Followed Hyperlink 30" xfId="33345" hidden="1" xr:uid="{00000000-0005-0000-0000-00005C040000}"/>
    <cellStyle name="Followed Hyperlink 30" xfId="33380" hidden="1" xr:uid="{00000000-0005-0000-0000-00005E040000}"/>
    <cellStyle name="Followed Hyperlink 30" xfId="21019" hidden="1" xr:uid="{00000000-0005-0000-0000-00005D040000}"/>
    <cellStyle name="Followed Hyperlink 30" xfId="25241" hidden="1" xr:uid="{00000000-0005-0000-0000-000054040000}"/>
    <cellStyle name="Followed Hyperlink 30" xfId="2018" hidden="1" xr:uid="{00000000-0005-0000-0000-00005D040000}"/>
    <cellStyle name="Followed Hyperlink 30" xfId="17723" hidden="1" xr:uid="{00000000-0005-0000-0000-00005F040000}"/>
    <cellStyle name="Followed Hyperlink 30" xfId="6844" hidden="1" xr:uid="{00000000-0005-0000-0000-00004F040000}"/>
    <cellStyle name="Followed Hyperlink 30" xfId="6990" hidden="1" xr:uid="{00000000-0005-0000-0000-000050040000}"/>
    <cellStyle name="Followed Hyperlink 30" xfId="16038" hidden="1" xr:uid="{00000000-0005-0000-0000-00005E040000}"/>
    <cellStyle name="Followed Hyperlink 30" xfId="16064" hidden="1" xr:uid="{00000000-0005-0000-0000-00005F040000}"/>
    <cellStyle name="Followed Hyperlink 30" xfId="14729" hidden="1" xr:uid="{00000000-0005-0000-0000-000044040000}"/>
    <cellStyle name="Followed Hyperlink 30" xfId="14716" hidden="1" xr:uid="{00000000-0005-0000-0000-000045040000}"/>
    <cellStyle name="Followed Hyperlink 30" xfId="8063" hidden="1" xr:uid="{00000000-0005-0000-0000-000046040000}"/>
    <cellStyle name="Followed Hyperlink 30" xfId="16241" hidden="1" xr:uid="{00000000-0005-0000-0000-000047040000}"/>
    <cellStyle name="Followed Hyperlink 30" xfId="16646" hidden="1" xr:uid="{00000000-0005-0000-0000-000049040000}"/>
    <cellStyle name="Followed Hyperlink 30" xfId="16631" hidden="1" xr:uid="{00000000-0005-0000-0000-00004A040000}"/>
    <cellStyle name="Followed Hyperlink 30" xfId="16657" hidden="1" xr:uid="{00000000-0005-0000-0000-00004B040000}"/>
    <cellStyle name="Followed Hyperlink 30" xfId="16805" hidden="1" xr:uid="{00000000-0005-0000-0000-00004C040000}"/>
    <cellStyle name="Followed Hyperlink 30" xfId="16867" hidden="1" xr:uid="{00000000-0005-0000-0000-00004D040000}"/>
    <cellStyle name="Followed Hyperlink 30" xfId="16852" hidden="1" xr:uid="{00000000-0005-0000-0000-00004E040000}"/>
    <cellStyle name="Followed Hyperlink 30" xfId="16878" hidden="1" xr:uid="{00000000-0005-0000-0000-00004F040000}"/>
    <cellStyle name="Followed Hyperlink 30" xfId="17024" hidden="1" xr:uid="{00000000-0005-0000-0000-000050040000}"/>
    <cellStyle name="Followed Hyperlink 30" xfId="17083" hidden="1" xr:uid="{00000000-0005-0000-0000-000051040000}"/>
    <cellStyle name="Followed Hyperlink 30" xfId="17068" hidden="1" xr:uid="{00000000-0005-0000-0000-000052040000}"/>
    <cellStyle name="Followed Hyperlink 30" xfId="15621" hidden="1" xr:uid="{00000000-0005-0000-0000-000056040000}"/>
    <cellStyle name="Followed Hyperlink 30" xfId="15647" hidden="1" xr:uid="{00000000-0005-0000-0000-000057040000}"/>
    <cellStyle name="Followed Hyperlink 30" xfId="15792" hidden="1" xr:uid="{00000000-0005-0000-0000-000058040000}"/>
    <cellStyle name="Followed Hyperlink 30" xfId="15847" hidden="1" xr:uid="{00000000-0005-0000-0000-000059040000}"/>
    <cellStyle name="Followed Hyperlink 30" xfId="15858" hidden="1" xr:uid="{00000000-0005-0000-0000-00005B040000}"/>
    <cellStyle name="Followed Hyperlink 30" xfId="16003" hidden="1" xr:uid="{00000000-0005-0000-0000-00005C040000}"/>
    <cellStyle name="Followed Hyperlink 30" xfId="16053" hidden="1" xr:uid="{00000000-0005-0000-0000-00005D040000}"/>
    <cellStyle name="Followed Hyperlink 30" xfId="15409" hidden="1" xr:uid="{00000000-0005-0000-0000-000052040000}"/>
    <cellStyle name="Followed Hyperlink 30" xfId="15435" hidden="1" xr:uid="{00000000-0005-0000-0000-000053040000}"/>
    <cellStyle name="Followed Hyperlink 30" xfId="15580" hidden="1" xr:uid="{00000000-0005-0000-0000-000054040000}"/>
    <cellStyle name="Followed Hyperlink 30" xfId="15636" hidden="1" xr:uid="{00000000-0005-0000-0000-000055040000}"/>
    <cellStyle name="Followed Hyperlink 30" xfId="15193" hidden="1" xr:uid="{00000000-0005-0000-0000-00004E040000}"/>
    <cellStyle name="Followed Hyperlink 30" xfId="15424" hidden="1" xr:uid="{00000000-0005-0000-0000-000051040000}"/>
    <cellStyle name="Followed Hyperlink 30" xfId="15208" hidden="1" xr:uid="{00000000-0005-0000-0000-00004D040000}"/>
    <cellStyle name="Followed Hyperlink 30" xfId="15146" hidden="1" xr:uid="{00000000-0005-0000-0000-00004C040000}"/>
    <cellStyle name="Followed Hyperlink 30" xfId="15832" hidden="1" xr:uid="{00000000-0005-0000-0000-00005A040000}"/>
    <cellStyle name="Followed Hyperlink 30" xfId="4656" hidden="1" xr:uid="{00000000-0005-0000-0000-000045040000}"/>
    <cellStyle name="Followed Hyperlink 30" xfId="8670" hidden="1" xr:uid="{00000000-0005-0000-0000-000050040000}"/>
    <cellStyle name="Followed Hyperlink 30" xfId="29650" hidden="1" xr:uid="{00000000-0005-0000-0000-000057040000}"/>
    <cellStyle name="Followed Hyperlink 30" xfId="27205" hidden="1" xr:uid="{00000000-0005-0000-0000-000051040000}"/>
    <cellStyle name="Followed Hyperlink 30" xfId="10176" hidden="1" xr:uid="{00000000-0005-0000-0000-00004E040000}"/>
    <cellStyle name="Followed Hyperlink 30" xfId="10202" hidden="1" xr:uid="{00000000-0005-0000-0000-00004F040000}"/>
    <cellStyle name="Followed Hyperlink 30" xfId="10348" hidden="1" xr:uid="{00000000-0005-0000-0000-000050040000}"/>
    <cellStyle name="Followed Hyperlink 30" xfId="10407" hidden="1" xr:uid="{00000000-0005-0000-0000-000051040000}"/>
    <cellStyle name="Followed Hyperlink 30" xfId="10392" hidden="1" xr:uid="{00000000-0005-0000-0000-000052040000}"/>
    <cellStyle name="Followed Hyperlink 30" xfId="10418" hidden="1" xr:uid="{00000000-0005-0000-0000-000053040000}"/>
    <cellStyle name="Followed Hyperlink 30" xfId="10563" hidden="1" xr:uid="{00000000-0005-0000-0000-000054040000}"/>
    <cellStyle name="Followed Hyperlink 30" xfId="10619" hidden="1" xr:uid="{00000000-0005-0000-0000-000055040000}"/>
    <cellStyle name="Followed Hyperlink 30" xfId="10604" hidden="1" xr:uid="{00000000-0005-0000-0000-000056040000}"/>
    <cellStyle name="Followed Hyperlink 30" xfId="10630" hidden="1" xr:uid="{00000000-0005-0000-0000-000057040000}"/>
    <cellStyle name="Followed Hyperlink 30" xfId="10775" hidden="1" xr:uid="{00000000-0005-0000-0000-000058040000}"/>
    <cellStyle name="Followed Hyperlink 30" xfId="10830" hidden="1" xr:uid="{00000000-0005-0000-0000-000059040000}"/>
    <cellStyle name="Followed Hyperlink 30" xfId="10815" hidden="1" xr:uid="{00000000-0005-0000-0000-00005A040000}"/>
    <cellStyle name="Followed Hyperlink 30" xfId="10841" hidden="1" xr:uid="{00000000-0005-0000-0000-00005B040000}"/>
    <cellStyle name="Followed Hyperlink 30" xfId="10986" hidden="1" xr:uid="{00000000-0005-0000-0000-00005C040000}"/>
    <cellStyle name="Followed Hyperlink 30" xfId="11036" hidden="1" xr:uid="{00000000-0005-0000-0000-00005D040000}"/>
    <cellStyle name="Followed Hyperlink 30" xfId="11021" hidden="1" xr:uid="{00000000-0005-0000-0000-00005E040000}"/>
    <cellStyle name="Followed Hyperlink 30" xfId="11047" hidden="1" xr:uid="{00000000-0005-0000-0000-00005F040000}"/>
    <cellStyle name="Followed Hyperlink 30" xfId="9708" hidden="1" xr:uid="{00000000-0005-0000-0000-000044040000}"/>
    <cellStyle name="Followed Hyperlink 30" xfId="9694" hidden="1" xr:uid="{00000000-0005-0000-0000-000045040000}"/>
    <cellStyle name="Followed Hyperlink 30" xfId="2810" hidden="1" xr:uid="{00000000-0005-0000-0000-000046040000}"/>
    <cellStyle name="Followed Hyperlink 30" xfId="11577" hidden="1" xr:uid="{00000000-0005-0000-0000-000048040000}"/>
    <cellStyle name="Followed Hyperlink 30" xfId="11645" hidden="1" xr:uid="{00000000-0005-0000-0000-000049040000}"/>
    <cellStyle name="Followed Hyperlink 30" xfId="11630" hidden="1" xr:uid="{00000000-0005-0000-0000-00004A040000}"/>
    <cellStyle name="Followed Hyperlink 30" xfId="11656" hidden="1" xr:uid="{00000000-0005-0000-0000-00004B040000}"/>
    <cellStyle name="Followed Hyperlink 30" xfId="11804" hidden="1" xr:uid="{00000000-0005-0000-0000-00004C040000}"/>
    <cellStyle name="Followed Hyperlink 30" xfId="11866" hidden="1" xr:uid="{00000000-0005-0000-0000-00004D040000}"/>
    <cellStyle name="Followed Hyperlink 30" xfId="11851" hidden="1" xr:uid="{00000000-0005-0000-0000-00004E040000}"/>
    <cellStyle name="Followed Hyperlink 30" xfId="12023" hidden="1" xr:uid="{00000000-0005-0000-0000-000050040000}"/>
    <cellStyle name="Followed Hyperlink 30" xfId="12082" hidden="1" xr:uid="{00000000-0005-0000-0000-000051040000}"/>
    <cellStyle name="Followed Hyperlink 30" xfId="12067" hidden="1" xr:uid="{00000000-0005-0000-0000-000052040000}"/>
    <cellStyle name="Followed Hyperlink 30" xfId="12093" hidden="1" xr:uid="{00000000-0005-0000-0000-000053040000}"/>
    <cellStyle name="Followed Hyperlink 30" xfId="12238" hidden="1" xr:uid="{00000000-0005-0000-0000-000054040000}"/>
    <cellStyle name="Followed Hyperlink 30" xfId="12279" hidden="1" xr:uid="{00000000-0005-0000-0000-000056040000}"/>
    <cellStyle name="Followed Hyperlink 30" xfId="12305" hidden="1" xr:uid="{00000000-0005-0000-0000-000057040000}"/>
    <cellStyle name="Followed Hyperlink 30" xfId="12450" hidden="1" xr:uid="{00000000-0005-0000-0000-000058040000}"/>
    <cellStyle name="Followed Hyperlink 30" xfId="12505" hidden="1" xr:uid="{00000000-0005-0000-0000-000059040000}"/>
    <cellStyle name="Followed Hyperlink 30" xfId="12490" hidden="1" xr:uid="{00000000-0005-0000-0000-00005A040000}"/>
    <cellStyle name="Followed Hyperlink 30" xfId="12516" hidden="1" xr:uid="{00000000-0005-0000-0000-00005B040000}"/>
    <cellStyle name="Followed Hyperlink 30" xfId="12661" hidden="1" xr:uid="{00000000-0005-0000-0000-00005C040000}"/>
    <cellStyle name="Followed Hyperlink 30" xfId="12711" hidden="1" xr:uid="{00000000-0005-0000-0000-00005D040000}"/>
    <cellStyle name="Followed Hyperlink 30" xfId="12696" hidden="1" xr:uid="{00000000-0005-0000-0000-00005E040000}"/>
    <cellStyle name="Followed Hyperlink 30" xfId="12722" hidden="1" xr:uid="{00000000-0005-0000-0000-00005F040000}"/>
    <cellStyle name="Followed Hyperlink 30" xfId="11383" hidden="1" xr:uid="{00000000-0005-0000-0000-000044040000}"/>
    <cellStyle name="Followed Hyperlink 30" xfId="11371" hidden="1" xr:uid="{00000000-0005-0000-0000-000045040000}"/>
    <cellStyle name="Followed Hyperlink 30" xfId="4704" hidden="1" xr:uid="{00000000-0005-0000-0000-000046040000}"/>
    <cellStyle name="Followed Hyperlink 30" xfId="12899" hidden="1" xr:uid="{00000000-0005-0000-0000-000047040000}"/>
    <cellStyle name="Followed Hyperlink 30" xfId="13251" hidden="1" xr:uid="{00000000-0005-0000-0000-000048040000}"/>
    <cellStyle name="Followed Hyperlink 30" xfId="13319" hidden="1" xr:uid="{00000000-0005-0000-0000-000049040000}"/>
    <cellStyle name="Followed Hyperlink 30" xfId="13304" hidden="1" xr:uid="{00000000-0005-0000-0000-00004A040000}"/>
    <cellStyle name="Followed Hyperlink 30" xfId="13330" hidden="1" xr:uid="{00000000-0005-0000-0000-00004B040000}"/>
    <cellStyle name="Followed Hyperlink 30" xfId="13478" hidden="1" xr:uid="{00000000-0005-0000-0000-00004C040000}"/>
    <cellStyle name="Followed Hyperlink 30" xfId="13540" hidden="1" xr:uid="{00000000-0005-0000-0000-00004D040000}"/>
    <cellStyle name="Followed Hyperlink 30" xfId="13525" hidden="1" xr:uid="{00000000-0005-0000-0000-00004E040000}"/>
    <cellStyle name="Followed Hyperlink 30" xfId="13551" hidden="1" xr:uid="{00000000-0005-0000-0000-00004F040000}"/>
    <cellStyle name="Followed Hyperlink 30" xfId="13756" hidden="1" xr:uid="{00000000-0005-0000-0000-000051040000}"/>
    <cellStyle name="Followed Hyperlink 30" xfId="4330" hidden="1" xr:uid="{00000000-0005-0000-0000-00005F040000}"/>
    <cellStyle name="Followed Hyperlink 30" xfId="26002" hidden="1" xr:uid="{00000000-0005-0000-0000-000046040000}"/>
    <cellStyle name="Followed Hyperlink 30" xfId="36218" hidden="1" xr:uid="{00000000-0005-0000-0000-000054040000}"/>
    <cellStyle name="Followed Hyperlink 30" xfId="23361" hidden="1" xr:uid="{00000000-0005-0000-0000-00004F040000}"/>
    <cellStyle name="Followed Hyperlink 30" xfId="40331" hidden="1" xr:uid="{00000000-0005-0000-0000-00004B040000}"/>
    <cellStyle name="Followed Hyperlink 30" xfId="40541" hidden="1" xr:uid="{00000000-0005-0000-0000-00004D040000}"/>
    <cellStyle name="Followed Hyperlink 30" xfId="21938" hidden="1" xr:uid="{00000000-0005-0000-0000-000050040000}"/>
    <cellStyle name="Followed Hyperlink 30" xfId="21997" hidden="1" xr:uid="{00000000-0005-0000-0000-000051040000}"/>
    <cellStyle name="Followed Hyperlink 30" xfId="21982" hidden="1" xr:uid="{00000000-0005-0000-0000-000052040000}"/>
    <cellStyle name="Followed Hyperlink 30" xfId="22008" hidden="1" xr:uid="{00000000-0005-0000-0000-000053040000}"/>
    <cellStyle name="Followed Hyperlink 30" xfId="22153" hidden="1" xr:uid="{00000000-0005-0000-0000-000054040000}"/>
    <cellStyle name="Followed Hyperlink 30" xfId="22209" hidden="1" xr:uid="{00000000-0005-0000-0000-000055040000}"/>
    <cellStyle name="Followed Hyperlink 30" xfId="22194" hidden="1" xr:uid="{00000000-0005-0000-0000-000056040000}"/>
    <cellStyle name="Followed Hyperlink 30" xfId="22220" hidden="1" xr:uid="{00000000-0005-0000-0000-000057040000}"/>
    <cellStyle name="Followed Hyperlink 30" xfId="22365" hidden="1" xr:uid="{00000000-0005-0000-0000-000058040000}"/>
    <cellStyle name="Followed Hyperlink 30" xfId="22420" hidden="1" xr:uid="{00000000-0005-0000-0000-000059040000}"/>
    <cellStyle name="Followed Hyperlink 30" xfId="22405" hidden="1" xr:uid="{00000000-0005-0000-0000-00005A040000}"/>
    <cellStyle name="Followed Hyperlink 30" xfId="22431" hidden="1" xr:uid="{00000000-0005-0000-0000-00005B040000}"/>
    <cellStyle name="Followed Hyperlink 30" xfId="22576" hidden="1" xr:uid="{00000000-0005-0000-0000-00005C040000}"/>
    <cellStyle name="Followed Hyperlink 30" xfId="22626" hidden="1" xr:uid="{00000000-0005-0000-0000-00005D040000}"/>
    <cellStyle name="Followed Hyperlink 30" xfId="22611" hidden="1" xr:uid="{00000000-0005-0000-0000-00005E040000}"/>
    <cellStyle name="Followed Hyperlink 30" xfId="22637" hidden="1" xr:uid="{00000000-0005-0000-0000-00005F040000}"/>
    <cellStyle name="Followed Hyperlink 30" xfId="21315" hidden="1" xr:uid="{00000000-0005-0000-0000-000045040000}"/>
    <cellStyle name="Followed Hyperlink 30" xfId="21492" hidden="1" xr:uid="{00000000-0005-0000-0000-000048040000}"/>
    <cellStyle name="Followed Hyperlink 30" xfId="21560" hidden="1" xr:uid="{00000000-0005-0000-0000-000049040000}"/>
    <cellStyle name="Followed Hyperlink 30" xfId="21545" hidden="1" xr:uid="{00000000-0005-0000-0000-00004A040000}"/>
    <cellStyle name="Followed Hyperlink 30" xfId="21571" hidden="1" xr:uid="{00000000-0005-0000-0000-00004B040000}"/>
    <cellStyle name="Followed Hyperlink 30" xfId="21719" hidden="1" xr:uid="{00000000-0005-0000-0000-00004C040000}"/>
    <cellStyle name="Followed Hyperlink 30" xfId="21781" hidden="1" xr:uid="{00000000-0005-0000-0000-00004D040000}"/>
    <cellStyle name="Followed Hyperlink 30" xfId="21766" hidden="1" xr:uid="{00000000-0005-0000-0000-00004E040000}"/>
    <cellStyle name="Followed Hyperlink 30" xfId="19706" hidden="1" xr:uid="{00000000-0005-0000-0000-000044040000}"/>
    <cellStyle name="Followed Hyperlink 30" xfId="19695" hidden="1" xr:uid="{00000000-0005-0000-0000-000045040000}"/>
    <cellStyle name="Followed Hyperlink 30" xfId="13034" hidden="1" xr:uid="{00000000-0005-0000-0000-000046040000}"/>
    <cellStyle name="Followed Hyperlink 30" xfId="21207" hidden="1" xr:uid="{00000000-0005-0000-0000-000047040000}"/>
    <cellStyle name="Followed Hyperlink 30" xfId="20969" hidden="1" xr:uid="{00000000-0005-0000-0000-00005C040000}"/>
    <cellStyle name="Followed Hyperlink 30" xfId="21030" hidden="1" xr:uid="{00000000-0005-0000-0000-00005F040000}"/>
    <cellStyle name="Followed Hyperlink 30" xfId="20824" hidden="1" xr:uid="{00000000-0005-0000-0000-00005B040000}"/>
    <cellStyle name="Followed Hyperlink 30" xfId="20798" hidden="1" xr:uid="{00000000-0005-0000-0000-00005A040000}"/>
    <cellStyle name="Followed Hyperlink 30" xfId="21792" hidden="1" xr:uid="{00000000-0005-0000-0000-00004F040000}"/>
    <cellStyle name="Followed Hyperlink 30" xfId="38579" hidden="1" xr:uid="{00000000-0005-0000-0000-000044040000}"/>
    <cellStyle name="Followed Hyperlink 30" xfId="42707" hidden="1" xr:uid="{00000000-0005-0000-0000-000052040000}"/>
    <cellStyle name="Followed Hyperlink 30" xfId="10191" hidden="1" xr:uid="{00000000-0005-0000-0000-00004D040000}"/>
    <cellStyle name="Followed Hyperlink 30" xfId="33969" hidden="1" xr:uid="{00000000-0005-0000-0000-00004A040000}"/>
    <cellStyle name="Followed Hyperlink 30" xfId="44391" hidden="1" xr:uid="{00000000-0005-0000-0000-00004C040000}"/>
    <cellStyle name="Followed Hyperlink 30" xfId="44453" hidden="1" xr:uid="{00000000-0005-0000-0000-00004D040000}"/>
    <cellStyle name="Followed Hyperlink 30" xfId="44438" hidden="1" xr:uid="{00000000-0005-0000-0000-00004E040000}"/>
    <cellStyle name="Followed Hyperlink 30" xfId="44464" hidden="1" xr:uid="{00000000-0005-0000-0000-00004F040000}"/>
    <cellStyle name="Followed Hyperlink 30" xfId="44610" hidden="1" xr:uid="{00000000-0005-0000-0000-000050040000}"/>
    <cellStyle name="Followed Hyperlink 30" xfId="44669" hidden="1" xr:uid="{00000000-0005-0000-0000-000051040000}"/>
    <cellStyle name="Followed Hyperlink 30" xfId="44654" hidden="1" xr:uid="{00000000-0005-0000-0000-000052040000}"/>
    <cellStyle name="Followed Hyperlink 30" xfId="44680" hidden="1" xr:uid="{00000000-0005-0000-0000-000053040000}"/>
    <cellStyle name="Followed Hyperlink 30" xfId="44881" hidden="1" xr:uid="{00000000-0005-0000-0000-000055040000}"/>
    <cellStyle name="Followed Hyperlink 30" xfId="44866" hidden="1" xr:uid="{00000000-0005-0000-0000-000056040000}"/>
    <cellStyle name="Followed Hyperlink 30" xfId="44892" hidden="1" xr:uid="{00000000-0005-0000-0000-000057040000}"/>
    <cellStyle name="Followed Hyperlink 30" xfId="45037" hidden="1" xr:uid="{00000000-0005-0000-0000-000058040000}"/>
    <cellStyle name="Followed Hyperlink 30" xfId="45092" hidden="1" xr:uid="{00000000-0005-0000-0000-000059040000}"/>
    <cellStyle name="Followed Hyperlink 30" xfId="45077" hidden="1" xr:uid="{00000000-0005-0000-0000-00005A040000}"/>
    <cellStyle name="Followed Hyperlink 30" xfId="45103" hidden="1" xr:uid="{00000000-0005-0000-0000-00005B040000}"/>
    <cellStyle name="Followed Hyperlink 30" xfId="45248" hidden="1" xr:uid="{00000000-0005-0000-0000-00005C040000}"/>
    <cellStyle name="Followed Hyperlink 30" xfId="45298" hidden="1" xr:uid="{00000000-0005-0000-0000-00005D040000}"/>
    <cellStyle name="Followed Hyperlink 30" xfId="45283" hidden="1" xr:uid="{00000000-0005-0000-0000-00005E040000}"/>
    <cellStyle name="Followed Hyperlink 30" xfId="45309" hidden="1" xr:uid="{00000000-0005-0000-0000-00005F040000}"/>
    <cellStyle name="Followed Hyperlink 30" xfId="44825" hidden="1" xr:uid="{00000000-0005-0000-0000-000054040000}"/>
    <cellStyle name="Followed Hyperlink 30" xfId="42663" hidden="1" xr:uid="{00000000-0005-0000-0000-000050040000}"/>
    <cellStyle name="Followed Hyperlink 30" xfId="38733" hidden="1" xr:uid="{00000000-0005-0000-0000-000048040000}"/>
    <cellStyle name="Followed Hyperlink 30" xfId="35378" hidden="1" xr:uid="{00000000-0005-0000-0000-000044040000}"/>
    <cellStyle name="Followed Hyperlink 30" xfId="35000" hidden="1" xr:uid="{00000000-0005-0000-0000-00005C040000}"/>
    <cellStyle name="Followed Hyperlink 30" xfId="17451" hidden="1" xr:uid="{00000000-0005-0000-0000-000058040000}"/>
    <cellStyle name="Followed Hyperlink 30" xfId="17506" hidden="1" xr:uid="{00000000-0005-0000-0000-000059040000}"/>
    <cellStyle name="Followed Hyperlink 30" xfId="17491" hidden="1" xr:uid="{00000000-0005-0000-0000-00005A040000}"/>
    <cellStyle name="Followed Hyperlink 30" xfId="17517" hidden="1" xr:uid="{00000000-0005-0000-0000-00005B040000}"/>
    <cellStyle name="Followed Hyperlink 30" xfId="17662" hidden="1" xr:uid="{00000000-0005-0000-0000-00005C040000}"/>
    <cellStyle name="Followed Hyperlink 30" xfId="17712" hidden="1" xr:uid="{00000000-0005-0000-0000-00005D040000}"/>
    <cellStyle name="Followed Hyperlink 30" xfId="17697" hidden="1" xr:uid="{00000000-0005-0000-0000-00005E040000}"/>
    <cellStyle name="Followed Hyperlink 30" xfId="17935" hidden="1" xr:uid="{00000000-0005-0000-0000-000044040000}"/>
    <cellStyle name="Followed Hyperlink 30" xfId="17902" hidden="1" xr:uid="{00000000-0005-0000-0000-000045040000}"/>
    <cellStyle name="Followed Hyperlink 30" xfId="17909" hidden="1" xr:uid="{00000000-0005-0000-0000-000046040000}"/>
    <cellStyle name="Followed Hyperlink 30" xfId="17898" hidden="1" xr:uid="{00000000-0005-0000-0000-000047040000}"/>
    <cellStyle name="Followed Hyperlink 30" xfId="18244" hidden="1" xr:uid="{00000000-0005-0000-0000-000048040000}"/>
    <cellStyle name="Followed Hyperlink 30" xfId="18312" hidden="1" xr:uid="{00000000-0005-0000-0000-000049040000}"/>
    <cellStyle name="Followed Hyperlink 30" xfId="18297" hidden="1" xr:uid="{00000000-0005-0000-0000-00004A040000}"/>
    <cellStyle name="Followed Hyperlink 30" xfId="18323" hidden="1" xr:uid="{00000000-0005-0000-0000-00004B040000}"/>
    <cellStyle name="Followed Hyperlink 30" xfId="18471" hidden="1" xr:uid="{00000000-0005-0000-0000-00004C040000}"/>
    <cellStyle name="Followed Hyperlink 30" xfId="18533" hidden="1" xr:uid="{00000000-0005-0000-0000-00004D040000}"/>
    <cellStyle name="Followed Hyperlink 30" xfId="18518" hidden="1" xr:uid="{00000000-0005-0000-0000-00004E040000}"/>
    <cellStyle name="Followed Hyperlink 30" xfId="18544" hidden="1" xr:uid="{00000000-0005-0000-0000-00004F040000}"/>
    <cellStyle name="Followed Hyperlink 30" xfId="18690" hidden="1" xr:uid="{00000000-0005-0000-0000-000050040000}"/>
    <cellStyle name="Followed Hyperlink 30" xfId="18749" hidden="1" xr:uid="{00000000-0005-0000-0000-000051040000}"/>
    <cellStyle name="Followed Hyperlink 30" xfId="18734" hidden="1" xr:uid="{00000000-0005-0000-0000-000052040000}"/>
    <cellStyle name="Followed Hyperlink 30" xfId="18760" hidden="1" xr:uid="{00000000-0005-0000-0000-000053040000}"/>
    <cellStyle name="Followed Hyperlink 30" xfId="18905" hidden="1" xr:uid="{00000000-0005-0000-0000-000054040000}"/>
    <cellStyle name="Followed Hyperlink 30" xfId="18961" hidden="1" xr:uid="{00000000-0005-0000-0000-000055040000}"/>
    <cellStyle name="Followed Hyperlink 30" xfId="18946" hidden="1" xr:uid="{00000000-0005-0000-0000-000056040000}"/>
    <cellStyle name="Followed Hyperlink 30" xfId="18972" hidden="1" xr:uid="{00000000-0005-0000-0000-000057040000}"/>
    <cellStyle name="Followed Hyperlink 30" xfId="19172" hidden="1" xr:uid="{00000000-0005-0000-0000-000059040000}"/>
    <cellStyle name="Followed Hyperlink 30" xfId="19157" hidden="1" xr:uid="{00000000-0005-0000-0000-00005A040000}"/>
    <cellStyle name="Followed Hyperlink 30" xfId="19183" hidden="1" xr:uid="{00000000-0005-0000-0000-00005B040000}"/>
    <cellStyle name="Followed Hyperlink 30" xfId="19328" hidden="1" xr:uid="{00000000-0005-0000-0000-00005C040000}"/>
    <cellStyle name="Followed Hyperlink 30" xfId="19378" hidden="1" xr:uid="{00000000-0005-0000-0000-00005D040000}"/>
    <cellStyle name="Followed Hyperlink 30" xfId="19389" hidden="1" xr:uid="{00000000-0005-0000-0000-00005F040000}"/>
    <cellStyle name="Followed Hyperlink 30" xfId="38283" hidden="1" xr:uid="{00000000-0005-0000-0000-00005E040000}"/>
    <cellStyle name="Followed Hyperlink 30" xfId="12294" hidden="1" xr:uid="{00000000-0005-0000-0000-000055040000}"/>
    <cellStyle name="Followed Hyperlink 30" xfId="16578" hidden="1" xr:uid="{00000000-0005-0000-0000-000048040000}"/>
    <cellStyle name="Followed Hyperlink 30" xfId="30067" hidden="1" xr:uid="{00000000-0005-0000-0000-00005F040000}"/>
    <cellStyle name="Followed Hyperlink 30" xfId="8729" hidden="1" xr:uid="{00000000-0005-0000-0000-000051040000}"/>
    <cellStyle name="Followed Hyperlink 30" xfId="8740" hidden="1" xr:uid="{00000000-0005-0000-0000-000053040000}"/>
    <cellStyle name="Followed Hyperlink 30" xfId="28610" hidden="1" xr:uid="{00000000-0005-0000-0000-000044040000}"/>
    <cellStyle name="Followed Hyperlink 30" xfId="28677" hidden="1" xr:uid="{00000000-0005-0000-0000-000045040000}"/>
    <cellStyle name="Followed Hyperlink 30" xfId="28662" hidden="1" xr:uid="{00000000-0005-0000-0000-000046040000}"/>
    <cellStyle name="Followed Hyperlink 30" xfId="28688" hidden="1" xr:uid="{00000000-0005-0000-0000-000047040000}"/>
    <cellStyle name="Followed Hyperlink 30" xfId="28922" hidden="1" xr:uid="{00000000-0005-0000-0000-000048040000}"/>
    <cellStyle name="Followed Hyperlink 30" xfId="28990" hidden="1" xr:uid="{00000000-0005-0000-0000-000049040000}"/>
    <cellStyle name="Followed Hyperlink 30" xfId="28975" hidden="1" xr:uid="{00000000-0005-0000-0000-00004A040000}"/>
    <cellStyle name="Followed Hyperlink 30" xfId="29001" hidden="1" xr:uid="{00000000-0005-0000-0000-00004B040000}"/>
    <cellStyle name="Followed Hyperlink 30" xfId="29149" hidden="1" xr:uid="{00000000-0005-0000-0000-00004C040000}"/>
    <cellStyle name="Followed Hyperlink 30" xfId="29211" hidden="1" xr:uid="{00000000-0005-0000-0000-00004D040000}"/>
    <cellStyle name="Followed Hyperlink 30" xfId="29196" hidden="1" xr:uid="{00000000-0005-0000-0000-00004E040000}"/>
    <cellStyle name="Followed Hyperlink 30" xfId="29222" hidden="1" xr:uid="{00000000-0005-0000-0000-00004F040000}"/>
    <cellStyle name="Followed Hyperlink 30" xfId="29368" hidden="1" xr:uid="{00000000-0005-0000-0000-000050040000}"/>
    <cellStyle name="Followed Hyperlink 30" xfId="29427" hidden="1" xr:uid="{00000000-0005-0000-0000-000051040000}"/>
    <cellStyle name="Followed Hyperlink 30" xfId="29412" hidden="1" xr:uid="{00000000-0005-0000-0000-000052040000}"/>
    <cellStyle name="Followed Hyperlink 30" xfId="29438" hidden="1" xr:uid="{00000000-0005-0000-0000-000053040000}"/>
    <cellStyle name="Followed Hyperlink 30" xfId="29639" hidden="1" xr:uid="{00000000-0005-0000-0000-000055040000}"/>
    <cellStyle name="Followed Hyperlink 30" xfId="27573" hidden="1" xr:uid="{00000000-0005-0000-0000-000058040000}"/>
    <cellStyle name="Followed Hyperlink 30" xfId="27628" hidden="1" xr:uid="{00000000-0005-0000-0000-000059040000}"/>
    <cellStyle name="Followed Hyperlink 30" xfId="27613" hidden="1" xr:uid="{00000000-0005-0000-0000-00005A040000}"/>
    <cellStyle name="Followed Hyperlink 30" xfId="27639" hidden="1" xr:uid="{00000000-0005-0000-0000-00005B040000}"/>
    <cellStyle name="Followed Hyperlink 30" xfId="27834" hidden="1" xr:uid="{00000000-0005-0000-0000-00005D040000}"/>
    <cellStyle name="Followed Hyperlink 30" xfId="27819" hidden="1" xr:uid="{00000000-0005-0000-0000-00005E040000}"/>
    <cellStyle name="Followed Hyperlink 30" xfId="27845" hidden="1" xr:uid="{00000000-0005-0000-0000-00005F040000}"/>
    <cellStyle name="Followed Hyperlink 30" xfId="27361" hidden="1" xr:uid="{00000000-0005-0000-0000-000054040000}"/>
    <cellStyle name="Followed Hyperlink 30" xfId="27417" hidden="1" xr:uid="{00000000-0005-0000-0000-000055040000}"/>
    <cellStyle name="Followed Hyperlink 30" xfId="27402" hidden="1" xr:uid="{00000000-0005-0000-0000-000056040000}"/>
    <cellStyle name="Followed Hyperlink 30" xfId="27428" hidden="1" xr:uid="{00000000-0005-0000-0000-000057040000}"/>
    <cellStyle name="Followed Hyperlink 30" xfId="27146" hidden="1" xr:uid="{00000000-0005-0000-0000-000050040000}"/>
    <cellStyle name="Followed Hyperlink 30" xfId="27216" hidden="1" xr:uid="{00000000-0005-0000-0000-000053040000}"/>
    <cellStyle name="Followed Hyperlink 30" xfId="27000" hidden="1" xr:uid="{00000000-0005-0000-0000-00004F040000}"/>
    <cellStyle name="Followed Hyperlink 30" xfId="26974" hidden="1" xr:uid="{00000000-0005-0000-0000-00004E040000}"/>
    <cellStyle name="Followed Hyperlink 30" xfId="27784" hidden="1" xr:uid="{00000000-0005-0000-0000-00005C040000}"/>
    <cellStyle name="Followed Hyperlink 30" xfId="7866" hidden="1" xr:uid="{00000000-0005-0000-0000-000047040000}"/>
    <cellStyle name="Followed Hyperlink 30" xfId="4670" hidden="1" xr:uid="{00000000-0005-0000-0000-000044040000}"/>
    <cellStyle name="Followed Hyperlink 30" xfId="4319" hidden="1" xr:uid="{00000000-0005-0000-0000-00005D040000}"/>
    <cellStyle name="Followed Hyperlink 30" xfId="44164" hidden="1" xr:uid="{00000000-0005-0000-0000-000048040000}"/>
    <cellStyle name="Followed Hyperlink 30" xfId="13968" hidden="1" xr:uid="{00000000-0005-0000-0000-000055040000}"/>
    <cellStyle name="Followed Hyperlink 30" xfId="2940" hidden="1" xr:uid="{00000000-0005-0000-0000-000045040000}"/>
    <cellStyle name="Followed Hyperlink 30" xfId="2925" hidden="1" xr:uid="{00000000-0005-0000-0000-000046040000}"/>
    <cellStyle name="Followed Hyperlink 30" xfId="2951" hidden="1" xr:uid="{00000000-0005-0000-0000-000047040000}"/>
    <cellStyle name="Followed Hyperlink 30" xfId="3185" hidden="1" xr:uid="{00000000-0005-0000-0000-000048040000}"/>
    <cellStyle name="Followed Hyperlink 30" xfId="1111" hidden="1" xr:uid="{00000000-0005-0000-0000-00004C040000}"/>
    <cellStyle name="Followed Hyperlink 30" xfId="1173" hidden="1" xr:uid="{00000000-0005-0000-0000-00004D040000}"/>
    <cellStyle name="Followed Hyperlink 30" xfId="1158" hidden="1" xr:uid="{00000000-0005-0000-0000-00004E040000}"/>
    <cellStyle name="Followed Hyperlink 30" xfId="1184" hidden="1" xr:uid="{00000000-0005-0000-0000-00004F040000}"/>
    <cellStyle name="Followed Hyperlink 30" xfId="1389" hidden="1" xr:uid="{00000000-0005-0000-0000-000051040000}"/>
    <cellStyle name="Followed Hyperlink 30" xfId="1374" hidden="1" xr:uid="{00000000-0005-0000-0000-000052040000}"/>
    <cellStyle name="Followed Hyperlink 30" xfId="1400" hidden="1" xr:uid="{00000000-0005-0000-0000-000053040000}"/>
    <cellStyle name="Followed Hyperlink 30" xfId="884" hidden="1" xr:uid="{00000000-0005-0000-0000-000048040000}"/>
    <cellStyle name="Followed Hyperlink 30" xfId="952" hidden="1" xr:uid="{00000000-0005-0000-0000-000049040000}"/>
    <cellStyle name="Followed Hyperlink 30" xfId="937" hidden="1" xr:uid="{00000000-0005-0000-0000-00004A040000}"/>
    <cellStyle name="Followed Hyperlink 30" xfId="963" hidden="1" xr:uid="{00000000-0005-0000-0000-00004B040000}"/>
    <cellStyle name="Followed Hyperlink 30" xfId="624" hidden="1" xr:uid="{00000000-0005-0000-0000-000046040000}"/>
    <cellStyle name="Followed Hyperlink 30" xfId="650" hidden="1" xr:uid="{00000000-0005-0000-0000-000047040000}"/>
    <cellStyle name="Followed Hyperlink 30" xfId="639" hidden="1" xr:uid="{00000000-0005-0000-0000-000045040000}"/>
    <cellStyle name="Followed Hyperlink 30" xfId="572" hidden="1" xr:uid="{00000000-0005-0000-0000-000044040000}"/>
    <cellStyle name="Followed Hyperlink 30" xfId="1330" hidden="1" xr:uid="{00000000-0005-0000-0000-000050040000}"/>
    <cellStyle name="Followed Hyperlink 30" xfId="2521" hidden="1" xr:uid="{00000000-0005-0000-0000-000044040000}"/>
    <cellStyle name="Followed Hyperlink 30" xfId="6818" hidden="1" xr:uid="{00000000-0005-0000-0000-00004E040000}"/>
    <cellStyle name="Followed Hyperlink 30" xfId="17239" hidden="1" xr:uid="{00000000-0005-0000-0000-000054040000}"/>
    <cellStyle name="Followed Hyperlink 30" xfId="15219" hidden="1" xr:uid="{00000000-0005-0000-0000-00004F040000}"/>
    <cellStyle name="Followed Hyperlink 30" xfId="23140" hidden="1" xr:uid="{00000000-0005-0000-0000-00004B040000}"/>
    <cellStyle name="Followed Hyperlink 30" xfId="23288" hidden="1" xr:uid="{00000000-0005-0000-0000-00004C040000}"/>
    <cellStyle name="Followed Hyperlink 30" xfId="23350" hidden="1" xr:uid="{00000000-0005-0000-0000-00004D040000}"/>
    <cellStyle name="Followed Hyperlink 30" xfId="23335" hidden="1" xr:uid="{00000000-0005-0000-0000-00004E040000}"/>
    <cellStyle name="Followed Hyperlink 30" xfId="23507" hidden="1" xr:uid="{00000000-0005-0000-0000-000050040000}"/>
    <cellStyle name="Followed Hyperlink 30" xfId="23566" hidden="1" xr:uid="{00000000-0005-0000-0000-000051040000}"/>
    <cellStyle name="Followed Hyperlink 30" xfId="23551" hidden="1" xr:uid="{00000000-0005-0000-0000-000052040000}"/>
    <cellStyle name="Followed Hyperlink 30" xfId="23577" hidden="1" xr:uid="{00000000-0005-0000-0000-000053040000}"/>
    <cellStyle name="Followed Hyperlink 30" xfId="23722" hidden="1" xr:uid="{00000000-0005-0000-0000-000054040000}"/>
    <cellStyle name="Followed Hyperlink 30" xfId="23778" hidden="1" xr:uid="{00000000-0005-0000-0000-000055040000}"/>
    <cellStyle name="Followed Hyperlink 30" xfId="23763" hidden="1" xr:uid="{00000000-0005-0000-0000-000056040000}"/>
    <cellStyle name="Followed Hyperlink 30" xfId="23789" hidden="1" xr:uid="{00000000-0005-0000-0000-000057040000}"/>
    <cellStyle name="Followed Hyperlink 30" xfId="23934" hidden="1" xr:uid="{00000000-0005-0000-0000-000058040000}"/>
    <cellStyle name="Followed Hyperlink 30" xfId="23989" hidden="1" xr:uid="{00000000-0005-0000-0000-000059040000}"/>
    <cellStyle name="Followed Hyperlink 30" xfId="23974" hidden="1" xr:uid="{00000000-0005-0000-0000-00005A040000}"/>
    <cellStyle name="Followed Hyperlink 30" xfId="24000" hidden="1" xr:uid="{00000000-0005-0000-0000-00005B040000}"/>
    <cellStyle name="Followed Hyperlink 30" xfId="24145" hidden="1" xr:uid="{00000000-0005-0000-0000-00005C040000}"/>
    <cellStyle name="Followed Hyperlink 30" xfId="24195" hidden="1" xr:uid="{00000000-0005-0000-0000-00005D040000}"/>
    <cellStyle name="Followed Hyperlink 30" xfId="24180" hidden="1" xr:uid="{00000000-0005-0000-0000-00005E040000}"/>
    <cellStyle name="Followed Hyperlink 30" xfId="24206" hidden="1" xr:uid="{00000000-0005-0000-0000-00005F040000}"/>
    <cellStyle name="Followed Hyperlink 30" xfId="22907" hidden="1" xr:uid="{00000000-0005-0000-0000-000044040000}"/>
    <cellStyle name="Followed Hyperlink 30" xfId="22900" hidden="1" xr:uid="{00000000-0005-0000-0000-000045040000}"/>
    <cellStyle name="Followed Hyperlink 30" xfId="17964" hidden="1" xr:uid="{00000000-0005-0000-0000-000046040000}"/>
    <cellStyle name="Followed Hyperlink 30" xfId="24383" hidden="1" xr:uid="{00000000-0005-0000-0000-000047040000}"/>
    <cellStyle name="Followed Hyperlink 30" xfId="24580" hidden="1" xr:uid="{00000000-0005-0000-0000-000048040000}"/>
    <cellStyle name="Followed Hyperlink 30" xfId="24648" hidden="1" xr:uid="{00000000-0005-0000-0000-000049040000}"/>
    <cellStyle name="Followed Hyperlink 30" xfId="24633" hidden="1" xr:uid="{00000000-0005-0000-0000-00004A040000}"/>
    <cellStyle name="Followed Hyperlink 30" xfId="24807" hidden="1" xr:uid="{00000000-0005-0000-0000-00004C040000}"/>
    <cellStyle name="Followed Hyperlink 30" xfId="24869" hidden="1" xr:uid="{00000000-0005-0000-0000-00004D040000}"/>
    <cellStyle name="Followed Hyperlink 30" xfId="24854" hidden="1" xr:uid="{00000000-0005-0000-0000-00004E040000}"/>
    <cellStyle name="Followed Hyperlink 30" xfId="24880" hidden="1" xr:uid="{00000000-0005-0000-0000-00004F040000}"/>
    <cellStyle name="Followed Hyperlink 30" xfId="25026" hidden="1" xr:uid="{00000000-0005-0000-0000-000050040000}"/>
    <cellStyle name="Followed Hyperlink 30" xfId="25085" hidden="1" xr:uid="{00000000-0005-0000-0000-000051040000}"/>
    <cellStyle name="Followed Hyperlink 30" xfId="25070" hidden="1" xr:uid="{00000000-0005-0000-0000-000052040000}"/>
    <cellStyle name="Followed Hyperlink 30" xfId="25096" hidden="1" xr:uid="{00000000-0005-0000-0000-000053040000}"/>
    <cellStyle name="Followed Hyperlink 30" xfId="25297" hidden="1" xr:uid="{00000000-0005-0000-0000-000055040000}"/>
    <cellStyle name="Followed Hyperlink 30" xfId="25282" hidden="1" xr:uid="{00000000-0005-0000-0000-000056040000}"/>
    <cellStyle name="Followed Hyperlink 30" xfId="25453" hidden="1" xr:uid="{00000000-0005-0000-0000-000058040000}"/>
    <cellStyle name="Followed Hyperlink 30" xfId="25508" hidden="1" xr:uid="{00000000-0005-0000-0000-000059040000}"/>
    <cellStyle name="Followed Hyperlink 30" xfId="25493" hidden="1" xr:uid="{00000000-0005-0000-0000-00005A040000}"/>
    <cellStyle name="Followed Hyperlink 30" xfId="25519" hidden="1" xr:uid="{00000000-0005-0000-0000-00005B040000}"/>
    <cellStyle name="Followed Hyperlink 30" xfId="25664" hidden="1" xr:uid="{00000000-0005-0000-0000-00005C040000}"/>
    <cellStyle name="Followed Hyperlink 30" xfId="25714" hidden="1" xr:uid="{00000000-0005-0000-0000-00005D040000}"/>
    <cellStyle name="Followed Hyperlink 30" xfId="25699" hidden="1" xr:uid="{00000000-0005-0000-0000-00005E040000}"/>
    <cellStyle name="Followed Hyperlink 30" xfId="25725" hidden="1" xr:uid="{00000000-0005-0000-0000-00005F040000}"/>
    <cellStyle name="Followed Hyperlink 30" xfId="26388" hidden="1" xr:uid="{00000000-0005-0000-0000-000044040000}"/>
    <cellStyle name="Followed Hyperlink 30" xfId="26455" hidden="1" xr:uid="{00000000-0005-0000-0000-000045040000}"/>
    <cellStyle name="Followed Hyperlink 30" xfId="26440" hidden="1" xr:uid="{00000000-0005-0000-0000-000046040000}"/>
    <cellStyle name="Followed Hyperlink 30" xfId="26466" hidden="1" xr:uid="{00000000-0005-0000-0000-000047040000}"/>
    <cellStyle name="Followed Hyperlink 30" xfId="26700" hidden="1" xr:uid="{00000000-0005-0000-0000-000048040000}"/>
    <cellStyle name="Followed Hyperlink 30" xfId="26768" hidden="1" xr:uid="{00000000-0005-0000-0000-000049040000}"/>
    <cellStyle name="Followed Hyperlink 30" xfId="26753" hidden="1" xr:uid="{00000000-0005-0000-0000-00004A040000}"/>
    <cellStyle name="Followed Hyperlink 30" xfId="26779" hidden="1" xr:uid="{00000000-0005-0000-0000-00004B040000}"/>
    <cellStyle name="Followed Hyperlink 30" xfId="26989" hidden="1" xr:uid="{00000000-0005-0000-0000-00004D040000}"/>
    <cellStyle name="Followed Hyperlink 30" xfId="8714" hidden="1" xr:uid="{00000000-0005-0000-0000-000052040000}"/>
    <cellStyle name="Followed Hyperlink 30" xfId="19363" hidden="1" xr:uid="{00000000-0005-0000-0000-00005E040000}"/>
    <cellStyle name="Followed Hyperlink 30" xfId="43919" hidden="1" xr:uid="{00000000-0005-0000-0000-000045040000}"/>
    <cellStyle name="Followed Hyperlink 30" xfId="11877" hidden="1" xr:uid="{00000000-0005-0000-0000-00004F040000}"/>
    <cellStyle name="Followed Hyperlink 30" xfId="38801" hidden="1" xr:uid="{00000000-0005-0000-0000-000049040000}"/>
    <cellStyle name="Followed Hyperlink 30" xfId="38786" hidden="1" xr:uid="{00000000-0005-0000-0000-00004A040000}"/>
    <cellStyle name="Followed Hyperlink 30" xfId="35831" hidden="1" xr:uid="{00000000-0005-0000-0000-00004E040000}"/>
    <cellStyle name="Followed Hyperlink 30" xfId="35857" hidden="1" xr:uid="{00000000-0005-0000-0000-00004F040000}"/>
    <cellStyle name="Followed Hyperlink 30" xfId="36003" hidden="1" xr:uid="{00000000-0005-0000-0000-000050040000}"/>
    <cellStyle name="Followed Hyperlink 30" xfId="36062" hidden="1" xr:uid="{00000000-0005-0000-0000-000051040000}"/>
    <cellStyle name="Followed Hyperlink 30" xfId="36047" hidden="1" xr:uid="{00000000-0005-0000-0000-000052040000}"/>
    <cellStyle name="Followed Hyperlink 30" xfId="36073" hidden="1" xr:uid="{00000000-0005-0000-0000-000053040000}"/>
    <cellStyle name="Followed Hyperlink 30" xfId="36274" hidden="1" xr:uid="{00000000-0005-0000-0000-000055040000}"/>
    <cellStyle name="Followed Hyperlink 30" xfId="36259" hidden="1" xr:uid="{00000000-0005-0000-0000-000056040000}"/>
    <cellStyle name="Followed Hyperlink 30" xfId="36285" hidden="1" xr:uid="{00000000-0005-0000-0000-000057040000}"/>
    <cellStyle name="Followed Hyperlink 30" xfId="36430" hidden="1" xr:uid="{00000000-0005-0000-0000-000058040000}"/>
    <cellStyle name="Followed Hyperlink 30" xfId="36485" hidden="1" xr:uid="{00000000-0005-0000-0000-000059040000}"/>
    <cellStyle name="Followed Hyperlink 30" xfId="36470" hidden="1" xr:uid="{00000000-0005-0000-0000-00005A040000}"/>
    <cellStyle name="Followed Hyperlink 30" xfId="25308" hidden="1" xr:uid="{00000000-0005-0000-0000-000057040000}"/>
    <cellStyle name="Followed Hyperlink 30" xfId="129" hidden="1" xr:uid="{00000000-0005-0000-0000-000046040000}"/>
    <cellStyle name="Followed Hyperlink 30" xfId="4507" hidden="1" xr:uid="{00000000-0005-0000-0000-000047040000}"/>
    <cellStyle name="Followed Hyperlink 30" xfId="4864" hidden="1" xr:uid="{00000000-0005-0000-0000-000048040000}"/>
    <cellStyle name="Followed Hyperlink 30" xfId="4932" hidden="1" xr:uid="{00000000-0005-0000-0000-000049040000}"/>
    <cellStyle name="Followed Hyperlink 30" xfId="4917" hidden="1" xr:uid="{00000000-0005-0000-0000-00004A040000}"/>
    <cellStyle name="Followed Hyperlink 30" xfId="4943" hidden="1" xr:uid="{00000000-0005-0000-0000-00004B040000}"/>
    <cellStyle name="Followed Hyperlink 30" xfId="5091" hidden="1" xr:uid="{00000000-0005-0000-0000-00004C040000}"/>
    <cellStyle name="Followed Hyperlink 30" xfId="17094" hidden="1" xr:uid="{00000000-0005-0000-0000-000053040000}"/>
    <cellStyle name="Followed Hyperlink 30" xfId="17295" hidden="1" xr:uid="{00000000-0005-0000-0000-000055040000}"/>
    <cellStyle name="Followed Hyperlink 30" xfId="17280" hidden="1" xr:uid="{00000000-0005-0000-0000-000056040000}"/>
    <cellStyle name="Followed Hyperlink 30" xfId="17306" hidden="1" xr:uid="{00000000-0005-0000-0000-000057040000}"/>
    <cellStyle name="Followed Hyperlink 30" xfId="15365" hidden="1" xr:uid="{00000000-0005-0000-0000-000050040000}"/>
    <cellStyle name="Followed Hyperlink 30" xfId="5164" hidden="1" xr:uid="{00000000-0005-0000-0000-00004F040000}"/>
    <cellStyle name="Followed Hyperlink 30" xfId="5310" hidden="1" xr:uid="{00000000-0005-0000-0000-000050040000}"/>
    <cellStyle name="Followed Hyperlink 30" xfId="5369" hidden="1" xr:uid="{00000000-0005-0000-0000-000051040000}"/>
    <cellStyle name="Followed Hyperlink 30" xfId="5354" hidden="1" xr:uid="{00000000-0005-0000-0000-000052040000}"/>
    <cellStyle name="Followed Hyperlink 30" xfId="5380" hidden="1" xr:uid="{00000000-0005-0000-0000-000053040000}"/>
    <cellStyle name="Followed Hyperlink 30" xfId="5525" hidden="1" xr:uid="{00000000-0005-0000-0000-000054040000}"/>
    <cellStyle name="Followed Hyperlink 30" xfId="5581" hidden="1" xr:uid="{00000000-0005-0000-0000-000055040000}"/>
    <cellStyle name="Followed Hyperlink 30" xfId="5566" hidden="1" xr:uid="{00000000-0005-0000-0000-000056040000}"/>
    <cellStyle name="Followed Hyperlink 30" xfId="5592" hidden="1" xr:uid="{00000000-0005-0000-0000-000057040000}"/>
    <cellStyle name="Followed Hyperlink 30" xfId="5737" hidden="1" xr:uid="{00000000-0005-0000-0000-000058040000}"/>
    <cellStyle name="Followed Hyperlink 30" xfId="5792" hidden="1" xr:uid="{00000000-0005-0000-0000-000059040000}"/>
    <cellStyle name="Followed Hyperlink 30" xfId="5777" hidden="1" xr:uid="{00000000-0005-0000-0000-00005A040000}"/>
    <cellStyle name="Followed Hyperlink 30" xfId="5803" hidden="1" xr:uid="{00000000-0005-0000-0000-00005B040000}"/>
    <cellStyle name="Followed Hyperlink 30" xfId="5948" hidden="1" xr:uid="{00000000-0005-0000-0000-00005C040000}"/>
    <cellStyle name="Followed Hyperlink 30" xfId="5998" hidden="1" xr:uid="{00000000-0005-0000-0000-00005D040000}"/>
    <cellStyle name="Followed Hyperlink 30" xfId="5983" hidden="1" xr:uid="{00000000-0005-0000-0000-00005E040000}"/>
    <cellStyle name="Followed Hyperlink 30" xfId="6009" hidden="1" xr:uid="{00000000-0005-0000-0000-00005F040000}"/>
    <cellStyle name="Followed Hyperlink 30" xfId="83" hidden="1" xr:uid="{00000000-0005-0000-0000-000046040000}"/>
    <cellStyle name="Followed Hyperlink 30" xfId="6186" hidden="1" xr:uid="{00000000-0005-0000-0000-000047040000}"/>
    <cellStyle name="Followed Hyperlink 30" xfId="6544" hidden="1" xr:uid="{00000000-0005-0000-0000-000048040000}"/>
    <cellStyle name="Followed Hyperlink 30" xfId="6612" hidden="1" xr:uid="{00000000-0005-0000-0000-000049040000}"/>
    <cellStyle name="Followed Hyperlink 30" xfId="6597" hidden="1" xr:uid="{00000000-0005-0000-0000-00004A040000}"/>
    <cellStyle name="Followed Hyperlink 30" xfId="6623" hidden="1" xr:uid="{00000000-0005-0000-0000-00004B040000}"/>
    <cellStyle name="Followed Hyperlink 30" xfId="6771" hidden="1" xr:uid="{00000000-0005-0000-0000-00004C040000}"/>
    <cellStyle name="Followed Hyperlink 30" xfId="6833" hidden="1" xr:uid="{00000000-0005-0000-0000-00004D040000}"/>
    <cellStyle name="Followed Hyperlink 30" xfId="29624" hidden="1" xr:uid="{00000000-0005-0000-0000-000056040000}"/>
    <cellStyle name="Followed Hyperlink 30" xfId="29795" hidden="1" xr:uid="{00000000-0005-0000-0000-000058040000}"/>
    <cellStyle name="Followed Hyperlink 30" xfId="29850" hidden="1" xr:uid="{00000000-0005-0000-0000-000059040000}"/>
    <cellStyle name="Followed Hyperlink 30" xfId="29835" hidden="1" xr:uid="{00000000-0005-0000-0000-00005A040000}"/>
    <cellStyle name="Followed Hyperlink 30" xfId="27190" hidden="1" xr:uid="{00000000-0005-0000-0000-000052040000}"/>
    <cellStyle name="Followed Hyperlink 30" xfId="7049" hidden="1" xr:uid="{00000000-0005-0000-0000-000051040000}"/>
    <cellStyle name="Followed Hyperlink 30" xfId="7034" hidden="1" xr:uid="{00000000-0005-0000-0000-000052040000}"/>
    <cellStyle name="Followed Hyperlink 30" xfId="7060" hidden="1" xr:uid="{00000000-0005-0000-0000-000053040000}"/>
    <cellStyle name="Followed Hyperlink 30" xfId="7205" hidden="1" xr:uid="{00000000-0005-0000-0000-000054040000}"/>
    <cellStyle name="Followed Hyperlink 30" xfId="7261" hidden="1" xr:uid="{00000000-0005-0000-0000-000055040000}"/>
    <cellStyle name="Followed Hyperlink 30" xfId="7246" hidden="1" xr:uid="{00000000-0005-0000-0000-000056040000}"/>
    <cellStyle name="Followed Hyperlink 30" xfId="7272" hidden="1" xr:uid="{00000000-0005-0000-0000-000057040000}"/>
    <cellStyle name="Followed Hyperlink 30" xfId="7417" hidden="1" xr:uid="{00000000-0005-0000-0000-000058040000}"/>
    <cellStyle name="Followed Hyperlink 30" xfId="7472" hidden="1" xr:uid="{00000000-0005-0000-0000-000059040000}"/>
    <cellStyle name="Followed Hyperlink 30" xfId="7457" hidden="1" xr:uid="{00000000-0005-0000-0000-00005A040000}"/>
    <cellStyle name="Followed Hyperlink 30" xfId="7483" hidden="1" xr:uid="{00000000-0005-0000-0000-00005B040000}"/>
    <cellStyle name="Followed Hyperlink 30" xfId="7628" hidden="1" xr:uid="{00000000-0005-0000-0000-00005C040000}"/>
    <cellStyle name="Followed Hyperlink 30" xfId="7678" hidden="1" xr:uid="{00000000-0005-0000-0000-00005D040000}"/>
    <cellStyle name="Followed Hyperlink 30" xfId="7663" hidden="1" xr:uid="{00000000-0005-0000-0000-00005E040000}"/>
    <cellStyle name="Followed Hyperlink 30" xfId="7689" hidden="1" xr:uid="{00000000-0005-0000-0000-00005F040000}"/>
    <cellStyle name="Followed Hyperlink 30" xfId="6349" hidden="1" xr:uid="{00000000-0005-0000-0000-000044040000}"/>
    <cellStyle name="Followed Hyperlink 30" xfId="6335" hidden="1" xr:uid="{00000000-0005-0000-0000-000045040000}"/>
    <cellStyle name="Followed Hyperlink 30" xfId="2517" hidden="1" xr:uid="{00000000-0005-0000-0000-000046040000}"/>
    <cellStyle name="Followed Hyperlink 30" xfId="8224" hidden="1" xr:uid="{00000000-0005-0000-0000-000048040000}"/>
    <cellStyle name="Followed Hyperlink 30" xfId="8292" hidden="1" xr:uid="{00000000-0005-0000-0000-000049040000}"/>
    <cellStyle name="Followed Hyperlink 30" xfId="8277" hidden="1" xr:uid="{00000000-0005-0000-0000-00004A040000}"/>
    <cellStyle name="Followed Hyperlink 30" xfId="8303" hidden="1" xr:uid="{00000000-0005-0000-0000-00004B040000}"/>
    <cellStyle name="Followed Hyperlink 30" xfId="8451" hidden="1" xr:uid="{00000000-0005-0000-0000-00004C040000}"/>
    <cellStyle name="Followed Hyperlink 30" xfId="8513" hidden="1" xr:uid="{00000000-0005-0000-0000-00004D040000}"/>
    <cellStyle name="Followed Hyperlink 30" xfId="8498" hidden="1" xr:uid="{00000000-0005-0000-0000-00004E040000}"/>
    <cellStyle name="Followed Hyperlink 30" xfId="8524" hidden="1" xr:uid="{00000000-0005-0000-0000-00004F040000}"/>
    <cellStyle name="Followed Hyperlink 30" xfId="43930" hidden="1" xr:uid="{00000000-0005-0000-0000-000047040000}"/>
    <cellStyle name="Followed Hyperlink 30" xfId="44232" hidden="1" xr:uid="{00000000-0005-0000-0000-000049040000}"/>
    <cellStyle name="Followed Hyperlink 30" xfId="44217" hidden="1" xr:uid="{00000000-0005-0000-0000-00004A040000}"/>
    <cellStyle name="Followed Hyperlink 30" xfId="44243" hidden="1" xr:uid="{00000000-0005-0000-0000-00004B040000}"/>
    <cellStyle name="Followed Hyperlink 30" xfId="14179" hidden="1" xr:uid="{00000000-0005-0000-0000-000059040000}"/>
    <cellStyle name="Followed Hyperlink 30" xfId="8885" hidden="1" xr:uid="{00000000-0005-0000-0000-000054040000}"/>
    <cellStyle name="Followed Hyperlink 30" xfId="8941" hidden="1" xr:uid="{00000000-0005-0000-0000-000055040000}"/>
    <cellStyle name="Followed Hyperlink 30" xfId="8926" hidden="1" xr:uid="{00000000-0005-0000-0000-000056040000}"/>
    <cellStyle name="Followed Hyperlink 30" xfId="8952" hidden="1" xr:uid="{00000000-0005-0000-0000-000057040000}"/>
    <cellStyle name="Followed Hyperlink 30" xfId="9097" hidden="1" xr:uid="{00000000-0005-0000-0000-000058040000}"/>
    <cellStyle name="Followed Hyperlink 30" xfId="9152" hidden="1" xr:uid="{00000000-0005-0000-0000-000059040000}"/>
    <cellStyle name="Followed Hyperlink 30" xfId="9137" hidden="1" xr:uid="{00000000-0005-0000-0000-00005A040000}"/>
    <cellStyle name="Followed Hyperlink 30" xfId="3253" hidden="1" xr:uid="{00000000-0005-0000-0000-000049040000}"/>
    <cellStyle name="Followed Hyperlink 30" xfId="3238" hidden="1" xr:uid="{00000000-0005-0000-0000-00004A040000}"/>
    <cellStyle name="Followed Hyperlink 30" xfId="3264" hidden="1" xr:uid="{00000000-0005-0000-0000-00004B040000}"/>
    <cellStyle name="Followed Hyperlink 30" xfId="3412" hidden="1" xr:uid="{00000000-0005-0000-0000-00004C040000}"/>
    <cellStyle name="Followed Hyperlink 30" xfId="3474" hidden="1" xr:uid="{00000000-0005-0000-0000-00004D040000}"/>
    <cellStyle name="Followed Hyperlink 30" xfId="3459" hidden="1" xr:uid="{00000000-0005-0000-0000-00004E040000}"/>
    <cellStyle name="Followed Hyperlink 30" xfId="3485" hidden="1" xr:uid="{00000000-0005-0000-0000-00004F040000}"/>
    <cellStyle name="Followed Hyperlink 30" xfId="3631" hidden="1" xr:uid="{00000000-0005-0000-0000-000050040000}"/>
    <cellStyle name="Followed Hyperlink 30" xfId="3690" hidden="1" xr:uid="{00000000-0005-0000-0000-000051040000}"/>
    <cellStyle name="Followed Hyperlink 30" xfId="3675" hidden="1" xr:uid="{00000000-0005-0000-0000-000052040000}"/>
    <cellStyle name="Followed Hyperlink 30" xfId="3701" hidden="1" xr:uid="{00000000-0005-0000-0000-000053040000}"/>
    <cellStyle name="Followed Hyperlink 30" xfId="3846" hidden="1" xr:uid="{00000000-0005-0000-0000-000054040000}"/>
    <cellStyle name="Followed Hyperlink 30" xfId="3902" hidden="1" xr:uid="{00000000-0005-0000-0000-000055040000}"/>
    <cellStyle name="Followed Hyperlink 30" xfId="3887" hidden="1" xr:uid="{00000000-0005-0000-0000-000056040000}"/>
    <cellStyle name="Followed Hyperlink 30" xfId="3913" hidden="1" xr:uid="{00000000-0005-0000-0000-000057040000}"/>
    <cellStyle name="Followed Hyperlink 30" xfId="4058" hidden="1" xr:uid="{00000000-0005-0000-0000-000058040000}"/>
    <cellStyle name="Followed Hyperlink 30" xfId="4113" hidden="1" xr:uid="{00000000-0005-0000-0000-000059040000}"/>
    <cellStyle name="Followed Hyperlink 30" xfId="4098" hidden="1" xr:uid="{00000000-0005-0000-0000-00005A040000}"/>
    <cellStyle name="Followed Hyperlink 30" xfId="4124" hidden="1" xr:uid="{00000000-0005-0000-0000-00005B040000}"/>
    <cellStyle name="Followed Hyperlink 30" xfId="4269" hidden="1" xr:uid="{00000000-0005-0000-0000-00005C040000}"/>
    <cellStyle name="Followed Hyperlink 30" xfId="4304" hidden="1" xr:uid="{00000000-0005-0000-0000-00005E040000}"/>
    <cellStyle name="Followed Hyperlink 30" xfId="2541" hidden="1" xr:uid="{00000000-0005-0000-0000-000045040000}"/>
    <cellStyle name="Followed Hyperlink 30" xfId="14919" hidden="1" xr:uid="{00000000-0005-0000-0000-000048040000}"/>
    <cellStyle name="Followed Hyperlink 30" xfId="14987" hidden="1" xr:uid="{00000000-0005-0000-0000-000049040000}"/>
    <cellStyle name="Followed Hyperlink 30" xfId="14972" hidden="1" xr:uid="{00000000-0005-0000-0000-00004A040000}"/>
    <cellStyle name="Followed Hyperlink 30" xfId="14998" hidden="1" xr:uid="{00000000-0005-0000-0000-00004B040000}"/>
    <cellStyle name="Followed Hyperlink 30" xfId="11224" hidden="1" xr:uid="{00000000-0005-0000-0000-000047040000}"/>
    <cellStyle name="Followed Hyperlink 30" xfId="33395" hidden="1" xr:uid="{00000000-0005-0000-0000-00005D040000}"/>
    <cellStyle name="Followed Hyperlink 30" xfId="29583" hidden="1" xr:uid="{00000000-0005-0000-0000-000054040000}"/>
    <cellStyle name="Followed Hyperlink 30" xfId="24659" hidden="1" xr:uid="{00000000-0005-0000-0000-00004B040000}"/>
    <cellStyle name="Followed Hyperlink 30" xfId="43145" hidden="1" xr:uid="{00000000-0005-0000-0000-000059040000}"/>
    <cellStyle name="Followed Hyperlink 30" xfId="43130" hidden="1" xr:uid="{00000000-0005-0000-0000-00005A040000}"/>
    <cellStyle name="Followed Hyperlink 30" xfId="43156" hidden="1" xr:uid="{00000000-0005-0000-0000-00005B040000}"/>
    <cellStyle name="Followed Hyperlink 30" xfId="43301" hidden="1" xr:uid="{00000000-0005-0000-0000-00005C040000}"/>
    <cellStyle name="Followed Hyperlink 30" xfId="43351" hidden="1" xr:uid="{00000000-0005-0000-0000-00005D040000}"/>
    <cellStyle name="Followed Hyperlink 30" xfId="43336" hidden="1" xr:uid="{00000000-0005-0000-0000-00005E040000}"/>
    <cellStyle name="Followed Hyperlink 30" xfId="43362" hidden="1" xr:uid="{00000000-0005-0000-0000-00005F040000}"/>
    <cellStyle name="Followed Hyperlink 30" xfId="43852" hidden="1" xr:uid="{00000000-0005-0000-0000-000044040000}"/>
    <cellStyle name="Followed Hyperlink 30" xfId="43904" hidden="1" xr:uid="{00000000-0005-0000-0000-000046040000}"/>
    <cellStyle name="Followed Hyperlink 30" xfId="14335" hidden="1" xr:uid="{00000000-0005-0000-0000-00005C040000}"/>
    <cellStyle name="Followed Hyperlink 30" xfId="14385" hidden="1" xr:uid="{00000000-0005-0000-0000-00005D040000}"/>
    <cellStyle name="Followed Hyperlink 30" xfId="14370" hidden="1" xr:uid="{00000000-0005-0000-0000-00005E040000}"/>
    <cellStyle name="Followed Hyperlink 30" xfId="14396" hidden="1" xr:uid="{00000000-0005-0000-0000-00005F040000}"/>
    <cellStyle name="Followed Hyperlink 30" xfId="13057" hidden="1" xr:uid="{00000000-0005-0000-0000-000044040000}"/>
    <cellStyle name="Followed Hyperlink 30" xfId="13045" hidden="1" xr:uid="{00000000-0005-0000-0000-000045040000}"/>
    <cellStyle name="Followed Hyperlink 30" xfId="6383" hidden="1" xr:uid="{00000000-0005-0000-0000-000046040000}"/>
    <cellStyle name="Followed Hyperlink 30" xfId="14573" hidden="1" xr:uid="{00000000-0005-0000-0000-000047040000}"/>
    <cellStyle name="Followed Hyperlink 30" xfId="13979" hidden="1" xr:uid="{00000000-0005-0000-0000-000057040000}"/>
    <cellStyle name="Followed Hyperlink 30" xfId="14124" hidden="1" xr:uid="{00000000-0005-0000-0000-000058040000}"/>
    <cellStyle name="Followed Hyperlink 30" xfId="14164" hidden="1" xr:uid="{00000000-0005-0000-0000-00005A040000}"/>
    <cellStyle name="Followed Hyperlink 30" xfId="14190" hidden="1" xr:uid="{00000000-0005-0000-0000-00005B040000}"/>
    <cellStyle name="Followed Hyperlink 30" xfId="13912" hidden="1" xr:uid="{00000000-0005-0000-0000-000054040000}"/>
    <cellStyle name="Followed Hyperlink 30" xfId="13953" hidden="1" xr:uid="{00000000-0005-0000-0000-000056040000}"/>
    <cellStyle name="Followed Hyperlink 30" xfId="13767" hidden="1" xr:uid="{00000000-0005-0000-0000-000053040000}"/>
    <cellStyle name="Followed Hyperlink 30" xfId="13741" hidden="1" xr:uid="{00000000-0005-0000-0000-000052040000}"/>
    <cellStyle name="Followed Hyperlink 31" xfId="32605" hidden="1" xr:uid="{00000000-0005-0000-0000-000069040000}"/>
    <cellStyle name="Followed Hyperlink 31" xfId="32513" hidden="1" xr:uid="{00000000-0005-0000-0000-00006A040000}"/>
    <cellStyle name="Followed Hyperlink 31" xfId="32708" hidden="1" xr:uid="{00000000-0005-0000-0000-00006C040000}"/>
    <cellStyle name="Followed Hyperlink 31" xfId="32821" hidden="1" xr:uid="{00000000-0005-0000-0000-00006D040000}"/>
    <cellStyle name="Followed Hyperlink 31" xfId="32729" hidden="1" xr:uid="{00000000-0005-0000-0000-00006E040000}"/>
    <cellStyle name="Followed Hyperlink 31" xfId="32839" hidden="1" xr:uid="{00000000-0005-0000-0000-00006F040000}"/>
    <cellStyle name="Followed Hyperlink 31" xfId="32923" hidden="1" xr:uid="{00000000-0005-0000-0000-000070040000}"/>
    <cellStyle name="Followed Hyperlink 31" xfId="33033" hidden="1" xr:uid="{00000000-0005-0000-0000-000071040000}"/>
    <cellStyle name="Followed Hyperlink 31" xfId="32941" hidden="1" xr:uid="{00000000-0005-0000-0000-000072040000}"/>
    <cellStyle name="Followed Hyperlink 31" xfId="32623" hidden="1" xr:uid="{00000000-0005-0000-0000-00006B040000}"/>
    <cellStyle name="Followed Hyperlink 31" xfId="42445" hidden="1" xr:uid="{00000000-0005-0000-0000-000068040000}"/>
    <cellStyle name="Followed Hyperlink 31" xfId="36654" hidden="1" xr:uid="{00000000-0005-0000-0000-00007A040000}"/>
    <cellStyle name="Followed Hyperlink 31" xfId="36764" hidden="1" xr:uid="{00000000-0005-0000-0000-00007B040000}"/>
    <cellStyle name="Followed Hyperlink 31" xfId="30437" hidden="1" xr:uid="{00000000-0005-0000-0000-000060040000}"/>
    <cellStyle name="Followed Hyperlink 31" xfId="36857" hidden="1" xr:uid="{00000000-0005-0000-0000-000061040000}"/>
    <cellStyle name="Followed Hyperlink 31" xfId="36902" hidden="1" xr:uid="{00000000-0005-0000-0000-000062040000}"/>
    <cellStyle name="Followed Hyperlink 31" xfId="36850" hidden="1" xr:uid="{00000000-0005-0000-0000-000063040000}"/>
    <cellStyle name="Followed Hyperlink 31" xfId="37165" hidden="1" xr:uid="{00000000-0005-0000-0000-000064040000}"/>
    <cellStyle name="Followed Hyperlink 31" xfId="37287" hidden="1" xr:uid="{00000000-0005-0000-0000-000065040000}"/>
    <cellStyle name="Followed Hyperlink 31" xfId="42045" hidden="1" xr:uid="{00000000-0005-0000-0000-000063040000}"/>
    <cellStyle name="Followed Hyperlink 31" xfId="42218" hidden="1" xr:uid="{00000000-0005-0000-0000-000064040000}"/>
    <cellStyle name="Followed Hyperlink 31" xfId="42340" hidden="1" xr:uid="{00000000-0005-0000-0000-000065040000}"/>
    <cellStyle name="Followed Hyperlink 31" xfId="42248" hidden="1" xr:uid="{00000000-0005-0000-0000-000066040000}"/>
    <cellStyle name="Followed Hyperlink 31" xfId="42358" hidden="1" xr:uid="{00000000-0005-0000-0000-000067040000}"/>
    <cellStyle name="Followed Hyperlink 31" xfId="42561" hidden="1" xr:uid="{00000000-0005-0000-0000-000069040000}"/>
    <cellStyle name="Followed Hyperlink 31" xfId="42469" hidden="1" xr:uid="{00000000-0005-0000-0000-00006A040000}"/>
    <cellStyle name="Followed Hyperlink 31" xfId="42579" hidden="1" xr:uid="{00000000-0005-0000-0000-00006B040000}"/>
    <cellStyle name="Followed Hyperlink 31" xfId="42664" hidden="1" xr:uid="{00000000-0005-0000-0000-00006C040000}"/>
    <cellStyle name="Followed Hyperlink 31" xfId="42777" hidden="1" xr:uid="{00000000-0005-0000-0000-00006D040000}"/>
    <cellStyle name="Followed Hyperlink 31" xfId="42685" hidden="1" xr:uid="{00000000-0005-0000-0000-00006E040000}"/>
    <cellStyle name="Followed Hyperlink 31" xfId="42795" hidden="1" xr:uid="{00000000-0005-0000-0000-00006F040000}"/>
    <cellStyle name="Followed Hyperlink 31" xfId="42879" hidden="1" xr:uid="{00000000-0005-0000-0000-000070040000}"/>
    <cellStyle name="Followed Hyperlink 31" xfId="42989" hidden="1" xr:uid="{00000000-0005-0000-0000-000071040000}"/>
    <cellStyle name="Followed Hyperlink 31" xfId="43007" hidden="1" xr:uid="{00000000-0005-0000-0000-000073040000}"/>
    <cellStyle name="Followed Hyperlink 31" xfId="43200" hidden="1" xr:uid="{00000000-0005-0000-0000-000075040000}"/>
    <cellStyle name="Followed Hyperlink 31" xfId="43108" hidden="1" xr:uid="{00000000-0005-0000-0000-000076040000}"/>
    <cellStyle name="Followed Hyperlink 31" xfId="43218" hidden="1" xr:uid="{00000000-0005-0000-0000-000077040000}"/>
    <cellStyle name="Followed Hyperlink 31" xfId="43302" hidden="1" xr:uid="{00000000-0005-0000-0000-000078040000}"/>
    <cellStyle name="Followed Hyperlink 31" xfId="43406" hidden="1" xr:uid="{00000000-0005-0000-0000-000079040000}"/>
    <cellStyle name="Followed Hyperlink 31" xfId="43314" hidden="1" xr:uid="{00000000-0005-0000-0000-00007A040000}"/>
    <cellStyle name="Followed Hyperlink 31" xfId="43424" hidden="1" xr:uid="{00000000-0005-0000-0000-00007B040000}"/>
    <cellStyle name="Followed Hyperlink 31" xfId="43853" hidden="1" xr:uid="{00000000-0005-0000-0000-000060040000}"/>
    <cellStyle name="Followed Hyperlink 31" xfId="43974" hidden="1" xr:uid="{00000000-0005-0000-0000-000061040000}"/>
    <cellStyle name="Followed Hyperlink 31" xfId="43882" hidden="1" xr:uid="{00000000-0005-0000-0000-000062040000}"/>
    <cellStyle name="Followed Hyperlink 31" xfId="43992" hidden="1" xr:uid="{00000000-0005-0000-0000-000063040000}"/>
    <cellStyle name="Followed Hyperlink 31" xfId="44165" hidden="1" xr:uid="{00000000-0005-0000-0000-000064040000}"/>
    <cellStyle name="Followed Hyperlink 31" xfId="44287" hidden="1" xr:uid="{00000000-0005-0000-0000-000065040000}"/>
    <cellStyle name="Followed Hyperlink 31" xfId="44195" hidden="1" xr:uid="{00000000-0005-0000-0000-000066040000}"/>
    <cellStyle name="Followed Hyperlink 31" xfId="44305" hidden="1" xr:uid="{00000000-0005-0000-0000-000067040000}"/>
    <cellStyle name="Followed Hyperlink 31" xfId="44392" hidden="1" xr:uid="{00000000-0005-0000-0000-000068040000}"/>
    <cellStyle name="Followed Hyperlink 31" xfId="44416" hidden="1" xr:uid="{00000000-0005-0000-0000-00006A040000}"/>
    <cellStyle name="Followed Hyperlink 31" xfId="44526" hidden="1" xr:uid="{00000000-0005-0000-0000-00006B040000}"/>
    <cellStyle name="Followed Hyperlink 31" xfId="40614" hidden="1" xr:uid="{00000000-0005-0000-0000-00006B040000}"/>
    <cellStyle name="Followed Hyperlink 31" xfId="40699" hidden="1" xr:uid="{00000000-0005-0000-0000-00006C040000}"/>
    <cellStyle name="Followed Hyperlink 31" xfId="40830" hidden="1" xr:uid="{00000000-0005-0000-0000-00006F040000}"/>
    <cellStyle name="Followed Hyperlink 31" xfId="41024" hidden="1" xr:uid="{00000000-0005-0000-0000-000071040000}"/>
    <cellStyle name="Followed Hyperlink 31" xfId="40932" hidden="1" xr:uid="{00000000-0005-0000-0000-000072040000}"/>
    <cellStyle name="Followed Hyperlink 31" xfId="41042" hidden="1" xr:uid="{00000000-0005-0000-0000-000073040000}"/>
    <cellStyle name="Followed Hyperlink 31" xfId="41126" hidden="1" xr:uid="{00000000-0005-0000-0000-000074040000}"/>
    <cellStyle name="Followed Hyperlink 31" xfId="41235" hidden="1" xr:uid="{00000000-0005-0000-0000-000075040000}"/>
    <cellStyle name="Followed Hyperlink 31" xfId="41143" hidden="1" xr:uid="{00000000-0005-0000-0000-000076040000}"/>
    <cellStyle name="Followed Hyperlink 31" xfId="41253" hidden="1" xr:uid="{00000000-0005-0000-0000-000077040000}"/>
    <cellStyle name="Followed Hyperlink 31" xfId="41337" hidden="1" xr:uid="{00000000-0005-0000-0000-000078040000}"/>
    <cellStyle name="Followed Hyperlink 31" xfId="41441" hidden="1" xr:uid="{00000000-0005-0000-0000-000079040000}"/>
    <cellStyle name="Followed Hyperlink 31" xfId="41349" hidden="1" xr:uid="{00000000-0005-0000-0000-00007A040000}"/>
    <cellStyle name="Followed Hyperlink 31" xfId="41459" hidden="1" xr:uid="{00000000-0005-0000-0000-00007B040000}"/>
    <cellStyle name="Followed Hyperlink 31" xfId="41906" hidden="1" xr:uid="{00000000-0005-0000-0000-000060040000}"/>
    <cellStyle name="Followed Hyperlink 31" xfId="42027" hidden="1" xr:uid="{00000000-0005-0000-0000-000061040000}"/>
    <cellStyle name="Followed Hyperlink 31" xfId="41935" hidden="1" xr:uid="{00000000-0005-0000-0000-000062040000}"/>
    <cellStyle name="Followed Hyperlink 31" xfId="25677" hidden="1" xr:uid="{00000000-0005-0000-0000-00007A040000}"/>
    <cellStyle name="Followed Hyperlink 31" xfId="25370" hidden="1" xr:uid="{00000000-0005-0000-0000-000073040000}"/>
    <cellStyle name="Followed Hyperlink 31" xfId="40914" hidden="1" xr:uid="{00000000-0005-0000-0000-000070040000}"/>
    <cellStyle name="Followed Hyperlink 31" xfId="40375" hidden="1" xr:uid="{00000000-0005-0000-0000-000065040000}"/>
    <cellStyle name="Followed Hyperlink 31" xfId="40283" hidden="1" xr:uid="{00000000-0005-0000-0000-000066040000}"/>
    <cellStyle name="Followed Hyperlink 31" xfId="40393" hidden="1" xr:uid="{00000000-0005-0000-0000-000067040000}"/>
    <cellStyle name="Followed Hyperlink 31" xfId="40480" hidden="1" xr:uid="{00000000-0005-0000-0000-000068040000}"/>
    <cellStyle name="Followed Hyperlink 31" xfId="40596" hidden="1" xr:uid="{00000000-0005-0000-0000-000069040000}"/>
    <cellStyle name="Followed Hyperlink 31" xfId="40504" hidden="1" xr:uid="{00000000-0005-0000-0000-00006A040000}"/>
    <cellStyle name="Followed Hyperlink 31" xfId="25471" hidden="1" xr:uid="{00000000-0005-0000-0000-000076040000}"/>
    <cellStyle name="Followed Hyperlink 31" xfId="39311" hidden="1" xr:uid="{00000000-0005-0000-0000-00006F040000}"/>
    <cellStyle name="Followed Hyperlink 31" xfId="39395" hidden="1" xr:uid="{00000000-0005-0000-0000-000070040000}"/>
    <cellStyle name="Followed Hyperlink 31" xfId="39413" hidden="1" xr:uid="{00000000-0005-0000-0000-000072040000}"/>
    <cellStyle name="Followed Hyperlink 31" xfId="39523" hidden="1" xr:uid="{00000000-0005-0000-0000-000073040000}"/>
    <cellStyle name="Followed Hyperlink 31" xfId="39607" hidden="1" xr:uid="{00000000-0005-0000-0000-000074040000}"/>
    <cellStyle name="Followed Hyperlink 31" xfId="39716" hidden="1" xr:uid="{00000000-0005-0000-0000-000075040000}"/>
    <cellStyle name="Followed Hyperlink 31" xfId="39624" hidden="1" xr:uid="{00000000-0005-0000-0000-000076040000}"/>
    <cellStyle name="Followed Hyperlink 31" xfId="39734" hidden="1" xr:uid="{00000000-0005-0000-0000-000077040000}"/>
    <cellStyle name="Followed Hyperlink 31" xfId="39818" hidden="1" xr:uid="{00000000-0005-0000-0000-000078040000}"/>
    <cellStyle name="Followed Hyperlink 31" xfId="39922" hidden="1" xr:uid="{00000000-0005-0000-0000-000079040000}"/>
    <cellStyle name="Followed Hyperlink 31" xfId="39830" hidden="1" xr:uid="{00000000-0005-0000-0000-00007A040000}"/>
    <cellStyle name="Followed Hyperlink 31" xfId="39940" hidden="1" xr:uid="{00000000-0005-0000-0000-00007B040000}"/>
    <cellStyle name="Followed Hyperlink 31" xfId="33763" hidden="1" xr:uid="{00000000-0005-0000-0000-000060040000}"/>
    <cellStyle name="Followed Hyperlink 31" xfId="40033" hidden="1" xr:uid="{00000000-0005-0000-0000-000061040000}"/>
    <cellStyle name="Followed Hyperlink 31" xfId="40078" hidden="1" xr:uid="{00000000-0005-0000-0000-000062040000}"/>
    <cellStyle name="Followed Hyperlink 31" xfId="40026" hidden="1" xr:uid="{00000000-0005-0000-0000-000063040000}"/>
    <cellStyle name="Followed Hyperlink 31" xfId="37195" hidden="1" xr:uid="{00000000-0005-0000-0000-000066040000}"/>
    <cellStyle name="Followed Hyperlink 31" xfId="37508" hidden="1" xr:uid="{00000000-0005-0000-0000-000069040000}"/>
    <cellStyle name="Followed Hyperlink 31" xfId="37416" hidden="1" xr:uid="{00000000-0005-0000-0000-00006A040000}"/>
    <cellStyle name="Followed Hyperlink 31" xfId="37526" hidden="1" xr:uid="{00000000-0005-0000-0000-00006B040000}"/>
    <cellStyle name="Followed Hyperlink 31" xfId="37611" hidden="1" xr:uid="{00000000-0005-0000-0000-00006C040000}"/>
    <cellStyle name="Followed Hyperlink 31" xfId="37724" hidden="1" xr:uid="{00000000-0005-0000-0000-00006D040000}"/>
    <cellStyle name="Followed Hyperlink 31" xfId="37632" hidden="1" xr:uid="{00000000-0005-0000-0000-00006E040000}"/>
    <cellStyle name="Followed Hyperlink 31" xfId="37742" hidden="1" xr:uid="{00000000-0005-0000-0000-00006F040000}"/>
    <cellStyle name="Followed Hyperlink 31" xfId="37826" hidden="1" xr:uid="{00000000-0005-0000-0000-000070040000}"/>
    <cellStyle name="Followed Hyperlink 31" xfId="37936" hidden="1" xr:uid="{00000000-0005-0000-0000-000071040000}"/>
    <cellStyle name="Followed Hyperlink 31" xfId="37844" hidden="1" xr:uid="{00000000-0005-0000-0000-000072040000}"/>
    <cellStyle name="Followed Hyperlink 31" xfId="37954" hidden="1" xr:uid="{00000000-0005-0000-0000-000073040000}"/>
    <cellStyle name="Followed Hyperlink 31" xfId="38038" hidden="1" xr:uid="{00000000-0005-0000-0000-000074040000}"/>
    <cellStyle name="Followed Hyperlink 31" xfId="38147" hidden="1" xr:uid="{00000000-0005-0000-0000-000075040000}"/>
    <cellStyle name="Followed Hyperlink 31" xfId="38055" hidden="1" xr:uid="{00000000-0005-0000-0000-000076040000}"/>
    <cellStyle name="Followed Hyperlink 31" xfId="38165" hidden="1" xr:uid="{00000000-0005-0000-0000-000077040000}"/>
    <cellStyle name="Followed Hyperlink 31" xfId="38249" hidden="1" xr:uid="{00000000-0005-0000-0000-000078040000}"/>
    <cellStyle name="Followed Hyperlink 31" xfId="44844" hidden="1" xr:uid="{00000000-0005-0000-0000-000072040000}"/>
    <cellStyle name="Followed Hyperlink 31" xfId="44954" hidden="1" xr:uid="{00000000-0005-0000-0000-000073040000}"/>
    <cellStyle name="Followed Hyperlink 31" xfId="45038" hidden="1" xr:uid="{00000000-0005-0000-0000-000074040000}"/>
    <cellStyle name="Followed Hyperlink 31" xfId="38353" hidden="1" xr:uid="{00000000-0005-0000-0000-000079040000}"/>
    <cellStyle name="Followed Hyperlink 31" xfId="38261" hidden="1" xr:uid="{00000000-0005-0000-0000-00007A040000}"/>
    <cellStyle name="Followed Hyperlink 31" xfId="38464" hidden="1" xr:uid="{00000000-0005-0000-0000-000061040000}"/>
    <cellStyle name="Followed Hyperlink 31" xfId="38509" hidden="1" xr:uid="{00000000-0005-0000-0000-000062040000}"/>
    <cellStyle name="Followed Hyperlink 31" xfId="38457" hidden="1" xr:uid="{00000000-0005-0000-0000-000063040000}"/>
    <cellStyle name="Followed Hyperlink 31" xfId="38734" hidden="1" xr:uid="{00000000-0005-0000-0000-000064040000}"/>
    <cellStyle name="Followed Hyperlink 31" xfId="38856" hidden="1" xr:uid="{00000000-0005-0000-0000-000065040000}"/>
    <cellStyle name="Followed Hyperlink 31" xfId="38764" hidden="1" xr:uid="{00000000-0005-0000-0000-000066040000}"/>
    <cellStyle name="Followed Hyperlink 31" xfId="38874" hidden="1" xr:uid="{00000000-0005-0000-0000-000067040000}"/>
    <cellStyle name="Followed Hyperlink 31" xfId="38961" hidden="1" xr:uid="{00000000-0005-0000-0000-000068040000}"/>
    <cellStyle name="Followed Hyperlink 31" xfId="39077" hidden="1" xr:uid="{00000000-0005-0000-0000-000069040000}"/>
    <cellStyle name="Followed Hyperlink 31" xfId="38985" hidden="1" xr:uid="{00000000-0005-0000-0000-00006A040000}"/>
    <cellStyle name="Followed Hyperlink 31" xfId="39095" hidden="1" xr:uid="{00000000-0005-0000-0000-00006B040000}"/>
    <cellStyle name="Followed Hyperlink 31" xfId="39293" hidden="1" xr:uid="{00000000-0005-0000-0000-00006D040000}"/>
    <cellStyle name="Followed Hyperlink 31" xfId="39201" hidden="1" xr:uid="{00000000-0005-0000-0000-00006E040000}"/>
    <cellStyle name="Followed Hyperlink 31" xfId="9746" hidden="1" xr:uid="{00000000-0005-0000-0000-000060040000}"/>
    <cellStyle name="Followed Hyperlink 31" xfId="15902" hidden="1" xr:uid="{00000000-0005-0000-0000-000075040000}"/>
    <cellStyle name="Followed Hyperlink 31" xfId="38371" hidden="1" xr:uid="{00000000-0005-0000-0000-00007B040000}"/>
    <cellStyle name="Followed Hyperlink 31" xfId="44611" hidden="1" xr:uid="{00000000-0005-0000-0000-00006C040000}"/>
    <cellStyle name="Followed Hyperlink 31" xfId="44724" hidden="1" xr:uid="{00000000-0005-0000-0000-00006D040000}"/>
    <cellStyle name="Followed Hyperlink 31" xfId="44632" hidden="1" xr:uid="{00000000-0005-0000-0000-00006E040000}"/>
    <cellStyle name="Followed Hyperlink 31" xfId="44742" hidden="1" xr:uid="{00000000-0005-0000-0000-00006F040000}"/>
    <cellStyle name="Followed Hyperlink 31" xfId="44826" hidden="1" xr:uid="{00000000-0005-0000-0000-000070040000}"/>
    <cellStyle name="Followed Hyperlink 31" xfId="44936" hidden="1" xr:uid="{00000000-0005-0000-0000-000071040000}"/>
    <cellStyle name="Followed Hyperlink 31" xfId="16004" hidden="1" xr:uid="{00000000-0005-0000-0000-000078040000}"/>
    <cellStyle name="Followed Hyperlink 31" xfId="16108" hidden="1" xr:uid="{00000000-0005-0000-0000-000079040000}"/>
    <cellStyle name="Followed Hyperlink 31" xfId="16016" hidden="1" xr:uid="{00000000-0005-0000-0000-00007A040000}"/>
    <cellStyle name="Followed Hyperlink 31" xfId="16126" hidden="1" xr:uid="{00000000-0005-0000-0000-00007B040000}"/>
    <cellStyle name="Followed Hyperlink 31" xfId="15920" hidden="1" xr:uid="{00000000-0005-0000-0000-000077040000}"/>
    <cellStyle name="Followed Hyperlink 31" xfId="15793" hidden="1" xr:uid="{00000000-0005-0000-0000-000074040000}"/>
    <cellStyle name="Followed Hyperlink 31" xfId="15709" hidden="1" xr:uid="{00000000-0005-0000-0000-000073040000}"/>
    <cellStyle name="Followed Hyperlink 31" xfId="15810" hidden="1" xr:uid="{00000000-0005-0000-0000-000076040000}"/>
    <cellStyle name="Followed Hyperlink 31" xfId="36746" hidden="1" xr:uid="{00000000-0005-0000-0000-000079040000}"/>
    <cellStyle name="Followed Hyperlink 31" xfId="39505" hidden="1" xr:uid="{00000000-0005-0000-0000-000071040000}"/>
    <cellStyle name="Followed Hyperlink 31" xfId="44508" hidden="1" xr:uid="{00000000-0005-0000-0000-000069040000}"/>
    <cellStyle name="Followed Hyperlink 31" xfId="36540" hidden="1" xr:uid="{00000000-0005-0000-0000-000075040000}"/>
    <cellStyle name="Followed Hyperlink 31" xfId="14336" hidden="1" xr:uid="{00000000-0005-0000-0000-000078040000}"/>
    <cellStyle name="Followed Hyperlink 31" xfId="14440" hidden="1" xr:uid="{00000000-0005-0000-0000-000079040000}"/>
    <cellStyle name="Followed Hyperlink 31" xfId="14348" hidden="1" xr:uid="{00000000-0005-0000-0000-00007A040000}"/>
    <cellStyle name="Followed Hyperlink 31" xfId="14458" hidden="1" xr:uid="{00000000-0005-0000-0000-00007B040000}"/>
    <cellStyle name="Followed Hyperlink 31" xfId="8068" hidden="1" xr:uid="{00000000-0005-0000-0000-000060040000}"/>
    <cellStyle name="Followed Hyperlink 31" xfId="14551" hidden="1" xr:uid="{00000000-0005-0000-0000-000061040000}"/>
    <cellStyle name="Followed Hyperlink 31" xfId="14596" hidden="1" xr:uid="{00000000-0005-0000-0000-000062040000}"/>
    <cellStyle name="Followed Hyperlink 31" xfId="14544" hidden="1" xr:uid="{00000000-0005-0000-0000-000063040000}"/>
    <cellStyle name="Followed Hyperlink 31" xfId="14920" hidden="1" xr:uid="{00000000-0005-0000-0000-000064040000}"/>
    <cellStyle name="Followed Hyperlink 31" xfId="14950" hidden="1" xr:uid="{00000000-0005-0000-0000-000066040000}"/>
    <cellStyle name="Followed Hyperlink 31" xfId="15060" hidden="1" xr:uid="{00000000-0005-0000-0000-000067040000}"/>
    <cellStyle name="Followed Hyperlink 31" xfId="15147" hidden="1" xr:uid="{00000000-0005-0000-0000-000068040000}"/>
    <cellStyle name="Followed Hyperlink 31" xfId="15263" hidden="1" xr:uid="{00000000-0005-0000-0000-000069040000}"/>
    <cellStyle name="Followed Hyperlink 31" xfId="15171" hidden="1" xr:uid="{00000000-0005-0000-0000-00006A040000}"/>
    <cellStyle name="Followed Hyperlink 31" xfId="15281" hidden="1" xr:uid="{00000000-0005-0000-0000-00006B040000}"/>
    <cellStyle name="Followed Hyperlink 31" xfId="15366" hidden="1" xr:uid="{00000000-0005-0000-0000-00006C040000}"/>
    <cellStyle name="Followed Hyperlink 31" xfId="15479" hidden="1" xr:uid="{00000000-0005-0000-0000-00006D040000}"/>
    <cellStyle name="Followed Hyperlink 31" xfId="15497" hidden="1" xr:uid="{00000000-0005-0000-0000-00006F040000}"/>
    <cellStyle name="Followed Hyperlink 31" xfId="15581" hidden="1" xr:uid="{00000000-0005-0000-0000-000070040000}"/>
    <cellStyle name="Followed Hyperlink 31" xfId="15691" hidden="1" xr:uid="{00000000-0005-0000-0000-000071040000}"/>
    <cellStyle name="Followed Hyperlink 31" xfId="15599" hidden="1" xr:uid="{00000000-0005-0000-0000-000072040000}"/>
    <cellStyle name="Followed Hyperlink 31" xfId="12870" hidden="1" xr:uid="{00000000-0005-0000-0000-000063040000}"/>
    <cellStyle name="Followed Hyperlink 31" xfId="36117" hidden="1" xr:uid="{00000000-0005-0000-0000-00006D040000}"/>
    <cellStyle name="Followed Hyperlink 31" xfId="32402" hidden="1" xr:uid="{00000000-0005-0000-0000-000067040000}"/>
    <cellStyle name="Followed Hyperlink 31" xfId="27785" hidden="1" xr:uid="{00000000-0005-0000-0000-000078040000}"/>
    <cellStyle name="Followed Hyperlink 31" xfId="13001" hidden="1" xr:uid="{00000000-0005-0000-0000-000060040000}"/>
    <cellStyle name="Followed Hyperlink 31" xfId="12999" hidden="1" xr:uid="{00000000-0005-0000-0000-000061040000}"/>
    <cellStyle name="Followed Hyperlink 31" xfId="16398" hidden="1" xr:uid="{00000000-0005-0000-0000-000062040000}"/>
    <cellStyle name="Followed Hyperlink 31" xfId="17675" hidden="1" xr:uid="{00000000-0005-0000-0000-00007A040000}"/>
    <cellStyle name="Followed Hyperlink 31" xfId="17579" hidden="1" xr:uid="{00000000-0005-0000-0000-000077040000}"/>
    <cellStyle name="Followed Hyperlink 31" xfId="17469" hidden="1" xr:uid="{00000000-0005-0000-0000-000076040000}"/>
    <cellStyle name="Followed Hyperlink 31" xfId="17767" hidden="1" xr:uid="{00000000-0005-0000-0000-000079040000}"/>
    <cellStyle name="Followed Hyperlink 31" xfId="8904" hidden="1" xr:uid="{00000000-0005-0000-0000-000072040000}"/>
    <cellStyle name="Followed Hyperlink 31" xfId="7104" hidden="1" xr:uid="{00000000-0005-0000-0000-00006D040000}"/>
    <cellStyle name="Followed Hyperlink 31" xfId="5226" hidden="1" xr:uid="{00000000-0005-0000-0000-00006B040000}"/>
    <cellStyle name="Followed Hyperlink 31" xfId="9431" hidden="1" xr:uid="{00000000-0005-0000-0000-00007B040000}"/>
    <cellStyle name="Followed Hyperlink 31" xfId="16264" hidden="1" xr:uid="{00000000-0005-0000-0000-000062040000}"/>
    <cellStyle name="Followed Hyperlink 31" xfId="16212" hidden="1" xr:uid="{00000000-0005-0000-0000-000063040000}"/>
    <cellStyle name="Followed Hyperlink 31" xfId="16579" hidden="1" xr:uid="{00000000-0005-0000-0000-000064040000}"/>
    <cellStyle name="Followed Hyperlink 31" xfId="16701" hidden="1" xr:uid="{00000000-0005-0000-0000-000065040000}"/>
    <cellStyle name="Followed Hyperlink 31" xfId="16609" hidden="1" xr:uid="{00000000-0005-0000-0000-000066040000}"/>
    <cellStyle name="Followed Hyperlink 31" xfId="16719" hidden="1" xr:uid="{00000000-0005-0000-0000-000067040000}"/>
    <cellStyle name="Followed Hyperlink 31" xfId="16806" hidden="1" xr:uid="{00000000-0005-0000-0000-000068040000}"/>
    <cellStyle name="Followed Hyperlink 31" xfId="16922" hidden="1" xr:uid="{00000000-0005-0000-0000-000069040000}"/>
    <cellStyle name="Followed Hyperlink 31" xfId="16830" hidden="1" xr:uid="{00000000-0005-0000-0000-00006A040000}"/>
    <cellStyle name="Followed Hyperlink 31" xfId="16940" hidden="1" xr:uid="{00000000-0005-0000-0000-00006B040000}"/>
    <cellStyle name="Followed Hyperlink 31" xfId="17025" hidden="1" xr:uid="{00000000-0005-0000-0000-00006C040000}"/>
    <cellStyle name="Followed Hyperlink 31" xfId="17138" hidden="1" xr:uid="{00000000-0005-0000-0000-00006D040000}"/>
    <cellStyle name="Followed Hyperlink 31" xfId="17046" hidden="1" xr:uid="{00000000-0005-0000-0000-00006E040000}"/>
    <cellStyle name="Followed Hyperlink 31" xfId="17240" hidden="1" xr:uid="{00000000-0005-0000-0000-000070040000}"/>
    <cellStyle name="Followed Hyperlink 31" xfId="17350" hidden="1" xr:uid="{00000000-0005-0000-0000-000071040000}"/>
    <cellStyle name="Followed Hyperlink 31" xfId="17258" hidden="1" xr:uid="{00000000-0005-0000-0000-000072040000}"/>
    <cellStyle name="Followed Hyperlink 31" xfId="17368" hidden="1" xr:uid="{00000000-0005-0000-0000-000073040000}"/>
    <cellStyle name="Followed Hyperlink 31" xfId="17452" hidden="1" xr:uid="{00000000-0005-0000-0000-000074040000}"/>
    <cellStyle name="Followed Hyperlink 31" xfId="17561" hidden="1" xr:uid="{00000000-0005-0000-0000-000075040000}"/>
    <cellStyle name="Followed Hyperlink 31" xfId="15042" hidden="1" xr:uid="{00000000-0005-0000-0000-000065040000}"/>
    <cellStyle name="Followed Hyperlink 31" xfId="34260" hidden="1" xr:uid="{00000000-0005-0000-0000-000069040000}"/>
    <cellStyle name="Followed Hyperlink 31" xfId="25879" hidden="1" xr:uid="{00000000-0005-0000-0000-000060040000}"/>
    <cellStyle name="Followed Hyperlink 31" xfId="45147" hidden="1" xr:uid="{00000000-0005-0000-0000-000075040000}"/>
    <cellStyle name="Followed Hyperlink 31" xfId="45055" hidden="1" xr:uid="{00000000-0005-0000-0000-000076040000}"/>
    <cellStyle name="Followed Hyperlink 31" xfId="45165" hidden="1" xr:uid="{00000000-0005-0000-0000-000077040000}"/>
    <cellStyle name="Followed Hyperlink 31" xfId="45353" hidden="1" xr:uid="{00000000-0005-0000-0000-000079040000}"/>
    <cellStyle name="Followed Hyperlink 31" xfId="45261" hidden="1" xr:uid="{00000000-0005-0000-0000-00007A040000}"/>
    <cellStyle name="Followed Hyperlink 31" xfId="45371" hidden="1" xr:uid="{00000000-0005-0000-0000-00007B040000}"/>
    <cellStyle name="Followed Hyperlink 31" xfId="45249" hidden="1" xr:uid="{00000000-0005-0000-0000-000078040000}"/>
    <cellStyle name="Followed Hyperlink 31" xfId="43091" hidden="1" xr:uid="{00000000-0005-0000-0000-000074040000}"/>
    <cellStyle name="Followed Hyperlink 31" xfId="39180" hidden="1" xr:uid="{00000000-0005-0000-0000-00006C040000}"/>
    <cellStyle name="Followed Hyperlink 31" xfId="37392" hidden="1" xr:uid="{00000000-0005-0000-0000-000068040000}"/>
    <cellStyle name="Followed Hyperlink 31" xfId="18245" hidden="1" xr:uid="{00000000-0005-0000-0000-000064040000}"/>
    <cellStyle name="Followed Hyperlink 31" xfId="18367" hidden="1" xr:uid="{00000000-0005-0000-0000-000065040000}"/>
    <cellStyle name="Followed Hyperlink 31" xfId="18275" hidden="1" xr:uid="{00000000-0005-0000-0000-000066040000}"/>
    <cellStyle name="Followed Hyperlink 31" xfId="18385" hidden="1" xr:uid="{00000000-0005-0000-0000-000067040000}"/>
    <cellStyle name="Followed Hyperlink 31" xfId="18472" hidden="1" xr:uid="{00000000-0005-0000-0000-000068040000}"/>
    <cellStyle name="Followed Hyperlink 31" xfId="18588" hidden="1" xr:uid="{00000000-0005-0000-0000-000069040000}"/>
    <cellStyle name="Followed Hyperlink 31" xfId="18496" hidden="1" xr:uid="{00000000-0005-0000-0000-00006A040000}"/>
    <cellStyle name="Followed Hyperlink 31" xfId="18606" hidden="1" xr:uid="{00000000-0005-0000-0000-00006B040000}"/>
    <cellStyle name="Followed Hyperlink 31" xfId="18691" hidden="1" xr:uid="{00000000-0005-0000-0000-00006C040000}"/>
    <cellStyle name="Followed Hyperlink 31" xfId="18804" hidden="1" xr:uid="{00000000-0005-0000-0000-00006D040000}"/>
    <cellStyle name="Followed Hyperlink 31" xfId="18712" hidden="1" xr:uid="{00000000-0005-0000-0000-00006E040000}"/>
    <cellStyle name="Followed Hyperlink 31" xfId="18822" hidden="1" xr:uid="{00000000-0005-0000-0000-00006F040000}"/>
    <cellStyle name="Followed Hyperlink 31" xfId="18906" hidden="1" xr:uid="{00000000-0005-0000-0000-000070040000}"/>
    <cellStyle name="Followed Hyperlink 31" xfId="19016" hidden="1" xr:uid="{00000000-0005-0000-0000-000071040000}"/>
    <cellStyle name="Followed Hyperlink 31" xfId="19034" hidden="1" xr:uid="{00000000-0005-0000-0000-000073040000}"/>
    <cellStyle name="Followed Hyperlink 31" xfId="19118" hidden="1" xr:uid="{00000000-0005-0000-0000-000074040000}"/>
    <cellStyle name="Followed Hyperlink 31" xfId="19227" hidden="1" xr:uid="{00000000-0005-0000-0000-000075040000}"/>
    <cellStyle name="Followed Hyperlink 31" xfId="19135" hidden="1" xr:uid="{00000000-0005-0000-0000-000076040000}"/>
    <cellStyle name="Followed Hyperlink 31" xfId="19245" hidden="1" xr:uid="{00000000-0005-0000-0000-000077040000}"/>
    <cellStyle name="Followed Hyperlink 31" xfId="19329" hidden="1" xr:uid="{00000000-0005-0000-0000-000078040000}"/>
    <cellStyle name="Followed Hyperlink 31" xfId="19433" hidden="1" xr:uid="{00000000-0005-0000-0000-000079040000}"/>
    <cellStyle name="Followed Hyperlink 31" xfId="19451" hidden="1" xr:uid="{00000000-0005-0000-0000-00007B040000}"/>
    <cellStyle name="Followed Hyperlink 31" xfId="9687" hidden="1" xr:uid="{00000000-0005-0000-0000-000060040000}"/>
    <cellStyle name="Followed Hyperlink 31" xfId="19544" hidden="1" xr:uid="{00000000-0005-0000-0000-000061040000}"/>
    <cellStyle name="Followed Hyperlink 31" xfId="19589" hidden="1" xr:uid="{00000000-0005-0000-0000-000062040000}"/>
    <cellStyle name="Followed Hyperlink 31" xfId="19537" hidden="1" xr:uid="{00000000-0005-0000-0000-000063040000}"/>
    <cellStyle name="Followed Hyperlink 31" xfId="19886" hidden="1" xr:uid="{00000000-0005-0000-0000-000064040000}"/>
    <cellStyle name="Followed Hyperlink 31" xfId="20008" hidden="1" xr:uid="{00000000-0005-0000-0000-000065040000}"/>
    <cellStyle name="Followed Hyperlink 31" xfId="19916" hidden="1" xr:uid="{00000000-0005-0000-0000-000066040000}"/>
    <cellStyle name="Followed Hyperlink 31" xfId="20026" hidden="1" xr:uid="{00000000-0005-0000-0000-000067040000}"/>
    <cellStyle name="Followed Hyperlink 31" xfId="20113" hidden="1" xr:uid="{00000000-0005-0000-0000-000068040000}"/>
    <cellStyle name="Followed Hyperlink 31" xfId="20229" hidden="1" xr:uid="{00000000-0005-0000-0000-000069040000}"/>
    <cellStyle name="Followed Hyperlink 31" xfId="20137" hidden="1" xr:uid="{00000000-0005-0000-0000-00006A040000}"/>
    <cellStyle name="Followed Hyperlink 31" xfId="20247" hidden="1" xr:uid="{00000000-0005-0000-0000-00006B040000}"/>
    <cellStyle name="Followed Hyperlink 31" xfId="20332" hidden="1" xr:uid="{00000000-0005-0000-0000-00006C040000}"/>
    <cellStyle name="Followed Hyperlink 31" xfId="20445" hidden="1" xr:uid="{00000000-0005-0000-0000-00006D040000}"/>
    <cellStyle name="Followed Hyperlink 31" xfId="20353" hidden="1" xr:uid="{00000000-0005-0000-0000-00006E040000}"/>
    <cellStyle name="Followed Hyperlink 31" xfId="20463" hidden="1" xr:uid="{00000000-0005-0000-0000-00006F040000}"/>
    <cellStyle name="Followed Hyperlink 31" xfId="20547" hidden="1" xr:uid="{00000000-0005-0000-0000-000070040000}"/>
    <cellStyle name="Followed Hyperlink 31" xfId="20657" hidden="1" xr:uid="{00000000-0005-0000-0000-000071040000}"/>
    <cellStyle name="Followed Hyperlink 31" xfId="20565" hidden="1" xr:uid="{00000000-0005-0000-0000-000072040000}"/>
    <cellStyle name="Followed Hyperlink 31" xfId="20675" hidden="1" xr:uid="{00000000-0005-0000-0000-000073040000}"/>
    <cellStyle name="Followed Hyperlink 31" xfId="20759" hidden="1" xr:uid="{00000000-0005-0000-0000-000074040000}"/>
    <cellStyle name="Followed Hyperlink 31" xfId="20776" hidden="1" xr:uid="{00000000-0005-0000-0000-000076040000}"/>
    <cellStyle name="Followed Hyperlink 31" xfId="20886" hidden="1" xr:uid="{00000000-0005-0000-0000-000077040000}"/>
    <cellStyle name="Followed Hyperlink 31" xfId="20970" hidden="1" xr:uid="{00000000-0005-0000-0000-000078040000}"/>
    <cellStyle name="Followed Hyperlink 31" xfId="21074" hidden="1" xr:uid="{00000000-0005-0000-0000-000079040000}"/>
    <cellStyle name="Followed Hyperlink 31" xfId="20982" hidden="1" xr:uid="{00000000-0005-0000-0000-00007A040000}"/>
    <cellStyle name="Followed Hyperlink 31" xfId="21092" hidden="1" xr:uid="{00000000-0005-0000-0000-00007B040000}"/>
    <cellStyle name="Followed Hyperlink 31" xfId="14704" hidden="1" xr:uid="{00000000-0005-0000-0000-000060040000}"/>
    <cellStyle name="Followed Hyperlink 31" xfId="21185" hidden="1" xr:uid="{00000000-0005-0000-0000-000061040000}"/>
    <cellStyle name="Followed Hyperlink 31" xfId="21178" hidden="1" xr:uid="{00000000-0005-0000-0000-000063040000}"/>
    <cellStyle name="Followed Hyperlink 31" xfId="21615" hidden="1" xr:uid="{00000000-0005-0000-0000-000065040000}"/>
    <cellStyle name="Followed Hyperlink 31" xfId="21523" hidden="1" xr:uid="{00000000-0005-0000-0000-000066040000}"/>
    <cellStyle name="Followed Hyperlink 31" xfId="21633" hidden="1" xr:uid="{00000000-0005-0000-0000-000067040000}"/>
    <cellStyle name="Followed Hyperlink 31" xfId="21720" hidden="1" xr:uid="{00000000-0005-0000-0000-000068040000}"/>
    <cellStyle name="Followed Hyperlink 31" xfId="21836" hidden="1" xr:uid="{00000000-0005-0000-0000-000069040000}"/>
    <cellStyle name="Followed Hyperlink 31" xfId="21744" hidden="1" xr:uid="{00000000-0005-0000-0000-00006A040000}"/>
    <cellStyle name="Followed Hyperlink 31" xfId="21854" hidden="1" xr:uid="{00000000-0005-0000-0000-00006B040000}"/>
    <cellStyle name="Followed Hyperlink 31" xfId="21939" hidden="1" xr:uid="{00000000-0005-0000-0000-00006C040000}"/>
    <cellStyle name="Followed Hyperlink 31" xfId="22052" hidden="1" xr:uid="{00000000-0005-0000-0000-00006D040000}"/>
    <cellStyle name="Followed Hyperlink 31" xfId="21960" hidden="1" xr:uid="{00000000-0005-0000-0000-00006E040000}"/>
    <cellStyle name="Followed Hyperlink 31" xfId="22070" hidden="1" xr:uid="{00000000-0005-0000-0000-00006F040000}"/>
    <cellStyle name="Followed Hyperlink 31" xfId="22154" hidden="1" xr:uid="{00000000-0005-0000-0000-000070040000}"/>
    <cellStyle name="Followed Hyperlink 31" xfId="22264" hidden="1" xr:uid="{00000000-0005-0000-0000-000071040000}"/>
    <cellStyle name="Followed Hyperlink 31" xfId="22172" hidden="1" xr:uid="{00000000-0005-0000-0000-000072040000}"/>
    <cellStyle name="Followed Hyperlink 31" xfId="22282" hidden="1" xr:uid="{00000000-0005-0000-0000-000073040000}"/>
    <cellStyle name="Followed Hyperlink 31" xfId="22366" hidden="1" xr:uid="{00000000-0005-0000-0000-000074040000}"/>
    <cellStyle name="Followed Hyperlink 31" xfId="22475" hidden="1" xr:uid="{00000000-0005-0000-0000-000075040000}"/>
    <cellStyle name="Followed Hyperlink 31" xfId="22383" hidden="1" xr:uid="{00000000-0005-0000-0000-000076040000}"/>
    <cellStyle name="Followed Hyperlink 31" xfId="22493" hidden="1" xr:uid="{00000000-0005-0000-0000-000077040000}"/>
    <cellStyle name="Followed Hyperlink 31" xfId="22577" hidden="1" xr:uid="{00000000-0005-0000-0000-000078040000}"/>
    <cellStyle name="Followed Hyperlink 31" xfId="22681" hidden="1" xr:uid="{00000000-0005-0000-0000-000079040000}"/>
    <cellStyle name="Followed Hyperlink 31" xfId="22589" hidden="1" xr:uid="{00000000-0005-0000-0000-00007A040000}"/>
    <cellStyle name="Followed Hyperlink 31" xfId="16421" hidden="1" xr:uid="{00000000-0005-0000-0000-000060040000}"/>
    <cellStyle name="Followed Hyperlink 31" xfId="22792" hidden="1" xr:uid="{00000000-0005-0000-0000-000061040000}"/>
    <cellStyle name="Followed Hyperlink 31" xfId="22837" hidden="1" xr:uid="{00000000-0005-0000-0000-000062040000}"/>
    <cellStyle name="Followed Hyperlink 31" xfId="22785" hidden="1" xr:uid="{00000000-0005-0000-0000-000063040000}"/>
    <cellStyle name="Followed Hyperlink 31" xfId="23062" hidden="1" xr:uid="{00000000-0005-0000-0000-000064040000}"/>
    <cellStyle name="Followed Hyperlink 31" xfId="23184" hidden="1" xr:uid="{00000000-0005-0000-0000-000065040000}"/>
    <cellStyle name="Followed Hyperlink 31" xfId="23092" hidden="1" xr:uid="{00000000-0005-0000-0000-000066040000}"/>
    <cellStyle name="Followed Hyperlink 31" xfId="23202" hidden="1" xr:uid="{00000000-0005-0000-0000-000067040000}"/>
    <cellStyle name="Followed Hyperlink 31" xfId="23405" hidden="1" xr:uid="{00000000-0005-0000-0000-000069040000}"/>
    <cellStyle name="Followed Hyperlink 31" xfId="23313" hidden="1" xr:uid="{00000000-0005-0000-0000-00006A040000}"/>
    <cellStyle name="Followed Hyperlink 31" xfId="23423" hidden="1" xr:uid="{00000000-0005-0000-0000-00006B040000}"/>
    <cellStyle name="Followed Hyperlink 31" xfId="23508" hidden="1" xr:uid="{00000000-0005-0000-0000-00006C040000}"/>
    <cellStyle name="Followed Hyperlink 31" xfId="20868" hidden="1" xr:uid="{00000000-0005-0000-0000-000075040000}"/>
    <cellStyle name="Followed Hyperlink 31" xfId="17156" hidden="1" xr:uid="{00000000-0005-0000-0000-00006F040000}"/>
    <cellStyle name="Followed Hyperlink 31" xfId="13595" hidden="1" xr:uid="{00000000-0005-0000-0000-000069040000}"/>
    <cellStyle name="Followed Hyperlink 31" xfId="29796" hidden="1" xr:uid="{00000000-0005-0000-0000-000074040000}"/>
    <cellStyle name="Followed Hyperlink 31" xfId="25581" hidden="1" xr:uid="{00000000-0005-0000-0000-000077040000}"/>
    <cellStyle name="Followed Hyperlink 31" xfId="25665" hidden="1" xr:uid="{00000000-0005-0000-0000-000078040000}"/>
    <cellStyle name="Followed Hyperlink 31" xfId="25769" hidden="1" xr:uid="{00000000-0005-0000-0000-000079040000}"/>
    <cellStyle name="Followed Hyperlink 31" xfId="25454" hidden="1" xr:uid="{00000000-0005-0000-0000-000074040000}"/>
    <cellStyle name="Followed Hyperlink 31" xfId="25563" hidden="1" xr:uid="{00000000-0005-0000-0000-000075040000}"/>
    <cellStyle name="Followed Hyperlink 31" xfId="25260" hidden="1" xr:uid="{00000000-0005-0000-0000-000072040000}"/>
    <cellStyle name="Followed Hyperlink 31" xfId="25352" hidden="1" xr:uid="{00000000-0005-0000-0000-000071040000}"/>
    <cellStyle name="Followed Hyperlink 31" xfId="40720" hidden="1" xr:uid="{00000000-0005-0000-0000-00006E040000}"/>
    <cellStyle name="Followed Hyperlink 31" xfId="37305" hidden="1" xr:uid="{00000000-0005-0000-0000-000067040000}"/>
    <cellStyle name="Followed Hyperlink 31" xfId="32105" hidden="1" xr:uid="{00000000-0005-0000-0000-000060040000}"/>
    <cellStyle name="Followed Hyperlink 31" xfId="24062" hidden="1" xr:uid="{00000000-0005-0000-0000-000077040000}"/>
    <cellStyle name="Followed Hyperlink 31" xfId="24146" hidden="1" xr:uid="{00000000-0005-0000-0000-000078040000}"/>
    <cellStyle name="Followed Hyperlink 31" xfId="24250" hidden="1" xr:uid="{00000000-0005-0000-0000-000079040000}"/>
    <cellStyle name="Followed Hyperlink 31" xfId="24158" hidden="1" xr:uid="{00000000-0005-0000-0000-00007A040000}"/>
    <cellStyle name="Followed Hyperlink 31" xfId="24268" hidden="1" xr:uid="{00000000-0005-0000-0000-00007B040000}"/>
    <cellStyle name="Followed Hyperlink 31" xfId="18043" hidden="1" xr:uid="{00000000-0005-0000-0000-000060040000}"/>
    <cellStyle name="Followed Hyperlink 31" xfId="24361" hidden="1" xr:uid="{00000000-0005-0000-0000-000061040000}"/>
    <cellStyle name="Followed Hyperlink 31" xfId="24406" hidden="1" xr:uid="{00000000-0005-0000-0000-000062040000}"/>
    <cellStyle name="Followed Hyperlink 31" xfId="24354" hidden="1" xr:uid="{00000000-0005-0000-0000-000063040000}"/>
    <cellStyle name="Followed Hyperlink 31" xfId="24581" hidden="1" xr:uid="{00000000-0005-0000-0000-000064040000}"/>
    <cellStyle name="Followed Hyperlink 31" xfId="24703" hidden="1" xr:uid="{00000000-0005-0000-0000-000065040000}"/>
    <cellStyle name="Followed Hyperlink 31" xfId="24611" hidden="1" xr:uid="{00000000-0005-0000-0000-000066040000}"/>
    <cellStyle name="Followed Hyperlink 31" xfId="24721" hidden="1" xr:uid="{00000000-0005-0000-0000-000067040000}"/>
    <cellStyle name="Followed Hyperlink 31" xfId="24808" hidden="1" xr:uid="{00000000-0005-0000-0000-000068040000}"/>
    <cellStyle name="Followed Hyperlink 31" xfId="24832" hidden="1" xr:uid="{00000000-0005-0000-0000-00006A040000}"/>
    <cellStyle name="Followed Hyperlink 31" xfId="24942" hidden="1" xr:uid="{00000000-0005-0000-0000-00006B040000}"/>
    <cellStyle name="Followed Hyperlink 31" xfId="25140" hidden="1" xr:uid="{00000000-0005-0000-0000-00006D040000}"/>
    <cellStyle name="Followed Hyperlink 31" xfId="25048" hidden="1" xr:uid="{00000000-0005-0000-0000-00006E040000}"/>
    <cellStyle name="Followed Hyperlink 31" xfId="25158" hidden="1" xr:uid="{00000000-0005-0000-0000-00006F040000}"/>
    <cellStyle name="Followed Hyperlink 31" xfId="25242" hidden="1" xr:uid="{00000000-0005-0000-0000-000070040000}"/>
    <cellStyle name="Followed Hyperlink 31" xfId="22699" hidden="1" xr:uid="{00000000-0005-0000-0000-00007B040000}"/>
    <cellStyle name="Followed Hyperlink 31" xfId="18924" hidden="1" xr:uid="{00000000-0005-0000-0000-000072040000}"/>
    <cellStyle name="Followed Hyperlink 31" xfId="15387" hidden="1" xr:uid="{00000000-0005-0000-0000-00006E040000}"/>
    <cellStyle name="Followed Hyperlink 31" xfId="11700" hidden="1" xr:uid="{00000000-0005-0000-0000-000065040000}"/>
    <cellStyle name="Followed Hyperlink 31" xfId="1007" hidden="1" xr:uid="{00000000-0005-0000-0000-000065040000}"/>
    <cellStyle name="Followed Hyperlink 31" xfId="915" hidden="1" xr:uid="{00000000-0005-0000-0000-000066040000}"/>
    <cellStyle name="Followed Hyperlink 31" xfId="1025" hidden="1" xr:uid="{00000000-0005-0000-0000-000067040000}"/>
    <cellStyle name="Followed Hyperlink 31" xfId="712" hidden="1" xr:uid="{00000000-0005-0000-0000-000063040000}"/>
    <cellStyle name="Followed Hyperlink 31" xfId="694" hidden="1" xr:uid="{00000000-0005-0000-0000-000061040000}"/>
    <cellStyle name="Followed Hyperlink 31" xfId="573" hidden="1" xr:uid="{00000000-0005-0000-0000-000060040000}"/>
    <cellStyle name="Followed Hyperlink 31" xfId="602" hidden="1" xr:uid="{00000000-0005-0000-0000-000062040000}"/>
    <cellStyle name="Followed Hyperlink 31" xfId="5424" hidden="1" xr:uid="{00000000-0005-0000-0000-00006D040000}"/>
    <cellStyle name="Followed Hyperlink 31" xfId="7641" hidden="1" xr:uid="{00000000-0005-0000-0000-00007A040000}"/>
    <cellStyle name="Followed Hyperlink 31" xfId="5755" hidden="1" xr:uid="{00000000-0005-0000-0000-000076040000}"/>
    <cellStyle name="Followed Hyperlink 31" xfId="25787" hidden="1" xr:uid="{00000000-0005-0000-0000-00007B040000}"/>
    <cellStyle name="Followed Hyperlink 31" xfId="26389" hidden="1" xr:uid="{00000000-0005-0000-0000-000060040000}"/>
    <cellStyle name="Followed Hyperlink 31" xfId="26510" hidden="1" xr:uid="{00000000-0005-0000-0000-000061040000}"/>
    <cellStyle name="Followed Hyperlink 31" xfId="26418" hidden="1" xr:uid="{00000000-0005-0000-0000-000062040000}"/>
    <cellStyle name="Followed Hyperlink 31" xfId="26528" hidden="1" xr:uid="{00000000-0005-0000-0000-000063040000}"/>
    <cellStyle name="Followed Hyperlink 31" xfId="26701" hidden="1" xr:uid="{00000000-0005-0000-0000-000064040000}"/>
    <cellStyle name="Followed Hyperlink 31" xfId="26823" hidden="1" xr:uid="{00000000-0005-0000-0000-000065040000}"/>
    <cellStyle name="Followed Hyperlink 31" xfId="26731" hidden="1" xr:uid="{00000000-0005-0000-0000-000066040000}"/>
    <cellStyle name="Followed Hyperlink 31" xfId="26841" hidden="1" xr:uid="{00000000-0005-0000-0000-000067040000}"/>
    <cellStyle name="Followed Hyperlink 31" xfId="26928" hidden="1" xr:uid="{00000000-0005-0000-0000-000068040000}"/>
    <cellStyle name="Followed Hyperlink 31" xfId="27044" hidden="1" xr:uid="{00000000-0005-0000-0000-000069040000}"/>
    <cellStyle name="Followed Hyperlink 31" xfId="26952" hidden="1" xr:uid="{00000000-0005-0000-0000-00006A040000}"/>
    <cellStyle name="Followed Hyperlink 31" xfId="27062" hidden="1" xr:uid="{00000000-0005-0000-0000-00006B040000}"/>
    <cellStyle name="Followed Hyperlink 31" xfId="27147" hidden="1" xr:uid="{00000000-0005-0000-0000-00006C040000}"/>
    <cellStyle name="Followed Hyperlink 31" xfId="27168" hidden="1" xr:uid="{00000000-0005-0000-0000-00006E040000}"/>
    <cellStyle name="Followed Hyperlink 31" xfId="27278" hidden="1" xr:uid="{00000000-0005-0000-0000-00006F040000}"/>
    <cellStyle name="Followed Hyperlink 31" xfId="27362" hidden="1" xr:uid="{00000000-0005-0000-0000-000070040000}"/>
    <cellStyle name="Followed Hyperlink 31" xfId="27472" hidden="1" xr:uid="{00000000-0005-0000-0000-000071040000}"/>
    <cellStyle name="Followed Hyperlink 31" xfId="27380" hidden="1" xr:uid="{00000000-0005-0000-0000-000072040000}"/>
    <cellStyle name="Followed Hyperlink 31" xfId="27490" hidden="1" xr:uid="{00000000-0005-0000-0000-000073040000}"/>
    <cellStyle name="Followed Hyperlink 31" xfId="27574" hidden="1" xr:uid="{00000000-0005-0000-0000-000074040000}"/>
    <cellStyle name="Followed Hyperlink 31" xfId="27683" hidden="1" xr:uid="{00000000-0005-0000-0000-000075040000}"/>
    <cellStyle name="Followed Hyperlink 31" xfId="27591" hidden="1" xr:uid="{00000000-0005-0000-0000-000076040000}"/>
    <cellStyle name="Followed Hyperlink 31" xfId="27701" hidden="1" xr:uid="{00000000-0005-0000-0000-000077040000}"/>
    <cellStyle name="Followed Hyperlink 31" xfId="27889" hidden="1" xr:uid="{00000000-0005-0000-0000-000079040000}"/>
    <cellStyle name="Followed Hyperlink 31" xfId="27797" hidden="1" xr:uid="{00000000-0005-0000-0000-00007A040000}"/>
    <cellStyle name="Followed Hyperlink 31" xfId="27907" hidden="1" xr:uid="{00000000-0005-0000-0000-00007B040000}"/>
    <cellStyle name="Followed Hyperlink 31" xfId="28611" hidden="1" xr:uid="{00000000-0005-0000-0000-000060040000}"/>
    <cellStyle name="Followed Hyperlink 31" xfId="28732" hidden="1" xr:uid="{00000000-0005-0000-0000-000061040000}"/>
    <cellStyle name="Followed Hyperlink 31" xfId="28640" hidden="1" xr:uid="{00000000-0005-0000-0000-000062040000}"/>
    <cellStyle name="Followed Hyperlink 31" xfId="28750" hidden="1" xr:uid="{00000000-0005-0000-0000-000063040000}"/>
    <cellStyle name="Followed Hyperlink 31" xfId="28923" hidden="1" xr:uid="{00000000-0005-0000-0000-000064040000}"/>
    <cellStyle name="Followed Hyperlink 31" xfId="29045" hidden="1" xr:uid="{00000000-0005-0000-0000-000065040000}"/>
    <cellStyle name="Followed Hyperlink 31" xfId="28953" hidden="1" xr:uid="{00000000-0005-0000-0000-000066040000}"/>
    <cellStyle name="Followed Hyperlink 31" xfId="29063" hidden="1" xr:uid="{00000000-0005-0000-0000-000067040000}"/>
    <cellStyle name="Followed Hyperlink 31" xfId="29150" hidden="1" xr:uid="{00000000-0005-0000-0000-000068040000}"/>
    <cellStyle name="Followed Hyperlink 31" xfId="29266" hidden="1" xr:uid="{00000000-0005-0000-0000-000069040000}"/>
    <cellStyle name="Followed Hyperlink 31" xfId="29174" hidden="1" xr:uid="{00000000-0005-0000-0000-00006A040000}"/>
    <cellStyle name="Followed Hyperlink 31" xfId="29284" hidden="1" xr:uid="{00000000-0005-0000-0000-00006B040000}"/>
    <cellStyle name="Followed Hyperlink 31" xfId="29369" hidden="1" xr:uid="{00000000-0005-0000-0000-00006C040000}"/>
    <cellStyle name="Followed Hyperlink 31" xfId="29482" hidden="1" xr:uid="{00000000-0005-0000-0000-00006D040000}"/>
    <cellStyle name="Followed Hyperlink 31" xfId="29390" hidden="1" xr:uid="{00000000-0005-0000-0000-00006E040000}"/>
    <cellStyle name="Followed Hyperlink 31" xfId="29500" hidden="1" xr:uid="{00000000-0005-0000-0000-00006F040000}"/>
    <cellStyle name="Followed Hyperlink 31" xfId="29694" hidden="1" xr:uid="{00000000-0005-0000-0000-000071040000}"/>
    <cellStyle name="Followed Hyperlink 31" xfId="29602" hidden="1" xr:uid="{00000000-0005-0000-0000-000072040000}"/>
    <cellStyle name="Followed Hyperlink 31" xfId="29712" hidden="1" xr:uid="{00000000-0005-0000-0000-000073040000}"/>
    <cellStyle name="Followed Hyperlink 31" xfId="29905" hidden="1" xr:uid="{00000000-0005-0000-0000-000075040000}"/>
    <cellStyle name="Followed Hyperlink 31" xfId="29813" hidden="1" xr:uid="{00000000-0005-0000-0000-000076040000}"/>
    <cellStyle name="Followed Hyperlink 31" xfId="29923" hidden="1" xr:uid="{00000000-0005-0000-0000-000077040000}"/>
    <cellStyle name="Followed Hyperlink 31" xfId="30007" hidden="1" xr:uid="{00000000-0005-0000-0000-000078040000}"/>
    <cellStyle name="Followed Hyperlink 31" xfId="30111" hidden="1" xr:uid="{00000000-0005-0000-0000-000079040000}"/>
    <cellStyle name="Followed Hyperlink 31" xfId="30019" hidden="1" xr:uid="{00000000-0005-0000-0000-00007A040000}"/>
    <cellStyle name="Followed Hyperlink 31" xfId="30129" hidden="1" xr:uid="{00000000-0005-0000-0000-00007B040000}"/>
    <cellStyle name="Followed Hyperlink 31" xfId="30222" hidden="1" xr:uid="{00000000-0005-0000-0000-000061040000}"/>
    <cellStyle name="Followed Hyperlink 31" xfId="30267" hidden="1" xr:uid="{00000000-0005-0000-0000-000062040000}"/>
    <cellStyle name="Followed Hyperlink 31" xfId="30215" hidden="1" xr:uid="{00000000-0005-0000-0000-000063040000}"/>
    <cellStyle name="Followed Hyperlink 31" xfId="30594" hidden="1" xr:uid="{00000000-0005-0000-0000-000064040000}"/>
    <cellStyle name="Followed Hyperlink 31" xfId="30716" hidden="1" xr:uid="{00000000-0005-0000-0000-000065040000}"/>
    <cellStyle name="Followed Hyperlink 31" xfId="30624" hidden="1" xr:uid="{00000000-0005-0000-0000-000066040000}"/>
    <cellStyle name="Followed Hyperlink 31" xfId="30734" hidden="1" xr:uid="{00000000-0005-0000-0000-000067040000}"/>
    <cellStyle name="Followed Hyperlink 31" xfId="30821" hidden="1" xr:uid="{00000000-0005-0000-0000-000068040000}"/>
    <cellStyle name="Followed Hyperlink 31" xfId="30937" hidden="1" xr:uid="{00000000-0005-0000-0000-000069040000}"/>
    <cellStyle name="Followed Hyperlink 31" xfId="30845" hidden="1" xr:uid="{00000000-0005-0000-0000-00006A040000}"/>
    <cellStyle name="Followed Hyperlink 31" xfId="30955" hidden="1" xr:uid="{00000000-0005-0000-0000-00006B040000}"/>
    <cellStyle name="Followed Hyperlink 31" xfId="31040" hidden="1" xr:uid="{00000000-0005-0000-0000-00006C040000}"/>
    <cellStyle name="Followed Hyperlink 31" xfId="31153" hidden="1" xr:uid="{00000000-0005-0000-0000-00006D040000}"/>
    <cellStyle name="Followed Hyperlink 31" xfId="31061" hidden="1" xr:uid="{00000000-0005-0000-0000-00006E040000}"/>
    <cellStyle name="Followed Hyperlink 31" xfId="31171" hidden="1" xr:uid="{00000000-0005-0000-0000-00006F040000}"/>
    <cellStyle name="Followed Hyperlink 31" xfId="31255" hidden="1" xr:uid="{00000000-0005-0000-0000-000070040000}"/>
    <cellStyle name="Followed Hyperlink 31" xfId="31365" hidden="1" xr:uid="{00000000-0005-0000-0000-000071040000}"/>
    <cellStyle name="Followed Hyperlink 31" xfId="31273" hidden="1" xr:uid="{00000000-0005-0000-0000-000072040000}"/>
    <cellStyle name="Followed Hyperlink 31" xfId="31383" hidden="1" xr:uid="{00000000-0005-0000-0000-000073040000}"/>
    <cellStyle name="Followed Hyperlink 31" xfId="31467" hidden="1" xr:uid="{00000000-0005-0000-0000-000074040000}"/>
    <cellStyle name="Followed Hyperlink 31" xfId="31576" hidden="1" xr:uid="{00000000-0005-0000-0000-000075040000}"/>
    <cellStyle name="Followed Hyperlink 31" xfId="31484" hidden="1" xr:uid="{00000000-0005-0000-0000-000076040000}"/>
    <cellStyle name="Followed Hyperlink 31" xfId="31678" hidden="1" xr:uid="{00000000-0005-0000-0000-000078040000}"/>
    <cellStyle name="Followed Hyperlink 31" xfId="31782" hidden="1" xr:uid="{00000000-0005-0000-0000-000079040000}"/>
    <cellStyle name="Followed Hyperlink 31" xfId="31690" hidden="1" xr:uid="{00000000-0005-0000-0000-00007A040000}"/>
    <cellStyle name="Followed Hyperlink 31" xfId="31800" hidden="1" xr:uid="{00000000-0005-0000-0000-00007B040000}"/>
    <cellStyle name="Followed Hyperlink 31" xfId="26095" hidden="1" xr:uid="{00000000-0005-0000-0000-000060040000}"/>
    <cellStyle name="Followed Hyperlink 31" xfId="31893" hidden="1" xr:uid="{00000000-0005-0000-0000-000061040000}"/>
    <cellStyle name="Followed Hyperlink 31" xfId="31938" hidden="1" xr:uid="{00000000-0005-0000-0000-000062040000}"/>
    <cellStyle name="Followed Hyperlink 31" xfId="31886" hidden="1" xr:uid="{00000000-0005-0000-0000-000063040000}"/>
    <cellStyle name="Followed Hyperlink 31" xfId="32262" hidden="1" xr:uid="{00000000-0005-0000-0000-000064040000}"/>
    <cellStyle name="Followed Hyperlink 31" xfId="32384" hidden="1" xr:uid="{00000000-0005-0000-0000-000065040000}"/>
    <cellStyle name="Followed Hyperlink 31" xfId="32292" hidden="1" xr:uid="{00000000-0005-0000-0000-000066040000}"/>
    <cellStyle name="Followed Hyperlink 31" xfId="32489" hidden="1" xr:uid="{00000000-0005-0000-0000-000068040000}"/>
    <cellStyle name="Followed Hyperlink 31" xfId="29584" hidden="1" xr:uid="{00000000-0005-0000-0000-000070040000}"/>
    <cellStyle name="Followed Hyperlink 31" xfId="24924" hidden="1" xr:uid="{00000000-0005-0000-0000-000069040000}"/>
    <cellStyle name="Followed Hyperlink 31" xfId="21230" hidden="1" xr:uid="{00000000-0005-0000-0000-000062040000}"/>
    <cellStyle name="Followed Hyperlink 31" xfId="11091" hidden="1" xr:uid="{00000000-0005-0000-0000-000079040000}"/>
    <cellStyle name="Followed Hyperlink 31" xfId="34790" hidden="1" xr:uid="{00000000-0005-0000-0000-000074040000}"/>
    <cellStyle name="Followed Hyperlink 31" xfId="34899" hidden="1" xr:uid="{00000000-0005-0000-0000-000075040000}"/>
    <cellStyle name="Followed Hyperlink 31" xfId="34807" hidden="1" xr:uid="{00000000-0005-0000-0000-000076040000}"/>
    <cellStyle name="Followed Hyperlink 31" xfId="34596" hidden="1" xr:uid="{00000000-0005-0000-0000-000072040000}"/>
    <cellStyle name="Followed Hyperlink 31" xfId="34494" hidden="1" xr:uid="{00000000-0005-0000-0000-00006F040000}"/>
    <cellStyle name="Followed Hyperlink 31" xfId="34384" hidden="1" xr:uid="{00000000-0005-0000-0000-00006E040000}"/>
    <cellStyle name="Followed Hyperlink 31" xfId="34688" hidden="1" xr:uid="{00000000-0005-0000-0000-000071040000}"/>
    <cellStyle name="Followed Hyperlink 31" xfId="1112" hidden="1" xr:uid="{00000000-0005-0000-0000-000068040000}"/>
    <cellStyle name="Followed Hyperlink 31" xfId="8886" hidden="1" xr:uid="{00000000-0005-0000-0000-000070040000}"/>
    <cellStyle name="Followed Hyperlink 31" xfId="885" hidden="1" xr:uid="{00000000-0005-0000-0000-000064040000}"/>
    <cellStyle name="Followed Hyperlink 31" xfId="33051" hidden="1" xr:uid="{00000000-0005-0000-0000-000073040000}"/>
    <cellStyle name="Followed Hyperlink 31" xfId="33135" hidden="1" xr:uid="{00000000-0005-0000-0000-000074040000}"/>
    <cellStyle name="Followed Hyperlink 31" xfId="33244" hidden="1" xr:uid="{00000000-0005-0000-0000-000075040000}"/>
    <cellStyle name="Followed Hyperlink 31" xfId="33152" hidden="1" xr:uid="{00000000-0005-0000-0000-000076040000}"/>
    <cellStyle name="Followed Hyperlink 31" xfId="33262" hidden="1" xr:uid="{00000000-0005-0000-0000-000077040000}"/>
    <cellStyle name="Followed Hyperlink 31" xfId="33346" hidden="1" xr:uid="{00000000-0005-0000-0000-000078040000}"/>
    <cellStyle name="Followed Hyperlink 31" xfId="33450" hidden="1" xr:uid="{00000000-0005-0000-0000-000079040000}"/>
    <cellStyle name="Followed Hyperlink 31" xfId="33358" hidden="1" xr:uid="{00000000-0005-0000-0000-00007A040000}"/>
    <cellStyle name="Followed Hyperlink 31" xfId="33468" hidden="1" xr:uid="{00000000-0005-0000-0000-00007B040000}"/>
    <cellStyle name="Followed Hyperlink 31" xfId="33561" hidden="1" xr:uid="{00000000-0005-0000-0000-000061040000}"/>
    <cellStyle name="Followed Hyperlink 31" xfId="33606" hidden="1" xr:uid="{00000000-0005-0000-0000-000062040000}"/>
    <cellStyle name="Followed Hyperlink 31" xfId="33554" hidden="1" xr:uid="{00000000-0005-0000-0000-000063040000}"/>
    <cellStyle name="Followed Hyperlink 31" xfId="33917" hidden="1" xr:uid="{00000000-0005-0000-0000-000064040000}"/>
    <cellStyle name="Followed Hyperlink 31" xfId="34039" hidden="1" xr:uid="{00000000-0005-0000-0000-000065040000}"/>
    <cellStyle name="Followed Hyperlink 31" xfId="33947" hidden="1" xr:uid="{00000000-0005-0000-0000-000066040000}"/>
    <cellStyle name="Followed Hyperlink 31" xfId="34057" hidden="1" xr:uid="{00000000-0005-0000-0000-000067040000}"/>
    <cellStyle name="Followed Hyperlink 31" xfId="34144" hidden="1" xr:uid="{00000000-0005-0000-0000-000068040000}"/>
    <cellStyle name="Followed Hyperlink 31" xfId="34168" hidden="1" xr:uid="{00000000-0005-0000-0000-00006A040000}"/>
    <cellStyle name="Followed Hyperlink 31" xfId="34278" hidden="1" xr:uid="{00000000-0005-0000-0000-00006B040000}"/>
    <cellStyle name="Followed Hyperlink 31" xfId="34363" hidden="1" xr:uid="{00000000-0005-0000-0000-00006C040000}"/>
    <cellStyle name="Followed Hyperlink 31" xfId="34476" hidden="1" xr:uid="{00000000-0005-0000-0000-00006D040000}"/>
    <cellStyle name="Followed Hyperlink 31" xfId="31594" hidden="1" xr:uid="{00000000-0005-0000-0000-000077040000}"/>
    <cellStyle name="Followed Hyperlink 31" xfId="27260" hidden="1" xr:uid="{00000000-0005-0000-0000-00006D040000}"/>
    <cellStyle name="Followed Hyperlink 31" xfId="23289" hidden="1" xr:uid="{00000000-0005-0000-0000-000068040000}"/>
    <cellStyle name="Followed Hyperlink 31" xfId="19341" hidden="1" xr:uid="{00000000-0005-0000-0000-00007A040000}"/>
    <cellStyle name="Followed Hyperlink 31" xfId="36448" hidden="1" xr:uid="{00000000-0005-0000-0000-000076040000}"/>
    <cellStyle name="Followed Hyperlink 31" xfId="36558" hidden="1" xr:uid="{00000000-0005-0000-0000-000077040000}"/>
    <cellStyle name="Followed Hyperlink 31" xfId="36642" hidden="1" xr:uid="{00000000-0005-0000-0000-000078040000}"/>
    <cellStyle name="Followed Hyperlink 31" xfId="36431" hidden="1" xr:uid="{00000000-0005-0000-0000-000074040000}"/>
    <cellStyle name="Followed Hyperlink 31" xfId="36237" hidden="1" xr:uid="{00000000-0005-0000-0000-000072040000}"/>
    <cellStyle name="Followed Hyperlink 31" xfId="36329" hidden="1" xr:uid="{00000000-0005-0000-0000-000071040000}"/>
    <cellStyle name="Followed Hyperlink 31" xfId="36347" hidden="1" xr:uid="{00000000-0005-0000-0000-000073040000}"/>
    <cellStyle name="Followed Hyperlink 31" xfId="40253" hidden="1" xr:uid="{00000000-0005-0000-0000-000064040000}"/>
    <cellStyle name="Followed Hyperlink 31" xfId="42897" hidden="1" xr:uid="{00000000-0005-0000-0000-000072040000}"/>
    <cellStyle name="Followed Hyperlink 31" xfId="40812" hidden="1" xr:uid="{00000000-0005-0000-0000-00006D040000}"/>
    <cellStyle name="Followed Hyperlink 31" xfId="35001" hidden="1" xr:uid="{00000000-0005-0000-0000-000078040000}"/>
    <cellStyle name="Followed Hyperlink 31" xfId="35105" hidden="1" xr:uid="{00000000-0005-0000-0000-000079040000}"/>
    <cellStyle name="Followed Hyperlink 31" xfId="35013" hidden="1" xr:uid="{00000000-0005-0000-0000-00007A040000}"/>
    <cellStyle name="Followed Hyperlink 31" xfId="35123" hidden="1" xr:uid="{00000000-0005-0000-0000-00007B040000}"/>
    <cellStyle name="Followed Hyperlink 31" xfId="28579" hidden="1" xr:uid="{00000000-0005-0000-0000-000060040000}"/>
    <cellStyle name="Followed Hyperlink 31" xfId="35216" hidden="1" xr:uid="{00000000-0005-0000-0000-000061040000}"/>
    <cellStyle name="Followed Hyperlink 31" xfId="35261" hidden="1" xr:uid="{00000000-0005-0000-0000-000062040000}"/>
    <cellStyle name="Followed Hyperlink 31" xfId="35209" hidden="1" xr:uid="{00000000-0005-0000-0000-000063040000}"/>
    <cellStyle name="Followed Hyperlink 31" xfId="35558" hidden="1" xr:uid="{00000000-0005-0000-0000-000064040000}"/>
    <cellStyle name="Followed Hyperlink 31" xfId="35680" hidden="1" xr:uid="{00000000-0005-0000-0000-000065040000}"/>
    <cellStyle name="Followed Hyperlink 31" xfId="35588" hidden="1" xr:uid="{00000000-0005-0000-0000-000066040000}"/>
    <cellStyle name="Followed Hyperlink 31" xfId="35698" hidden="1" xr:uid="{00000000-0005-0000-0000-000067040000}"/>
    <cellStyle name="Followed Hyperlink 31" xfId="35785" hidden="1" xr:uid="{00000000-0005-0000-0000-000068040000}"/>
    <cellStyle name="Followed Hyperlink 31" xfId="35901" hidden="1" xr:uid="{00000000-0005-0000-0000-000069040000}"/>
    <cellStyle name="Followed Hyperlink 31" xfId="35809" hidden="1" xr:uid="{00000000-0005-0000-0000-00006A040000}"/>
    <cellStyle name="Followed Hyperlink 31" xfId="35919" hidden="1" xr:uid="{00000000-0005-0000-0000-00006B040000}"/>
    <cellStyle name="Followed Hyperlink 31" xfId="36004" hidden="1" xr:uid="{00000000-0005-0000-0000-00006C040000}"/>
    <cellStyle name="Followed Hyperlink 31" xfId="36025" hidden="1" xr:uid="{00000000-0005-0000-0000-00006E040000}"/>
    <cellStyle name="Followed Hyperlink 31" xfId="36135" hidden="1" xr:uid="{00000000-0005-0000-0000-00006F040000}"/>
    <cellStyle name="Followed Hyperlink 31" xfId="36219" hidden="1" xr:uid="{00000000-0005-0000-0000-000070040000}"/>
    <cellStyle name="Followed Hyperlink 31" xfId="28323" hidden="1" xr:uid="{00000000-0005-0000-0000-000060040000}"/>
    <cellStyle name="Followed Hyperlink 31" xfId="25027" hidden="1" xr:uid="{00000000-0005-0000-0000-00006C040000}"/>
    <cellStyle name="Followed Hyperlink 31" xfId="21493" hidden="1" xr:uid="{00000000-0005-0000-0000-000064040000}"/>
    <cellStyle name="Followed Hyperlink 31" xfId="2841" hidden="1" xr:uid="{00000000-0005-0000-0000-000060040000}"/>
    <cellStyle name="Followed Hyperlink 31" xfId="9524" hidden="1" xr:uid="{00000000-0005-0000-0000-000061040000}"/>
    <cellStyle name="Followed Hyperlink 31" xfId="9569" hidden="1" xr:uid="{00000000-0005-0000-0000-000062040000}"/>
    <cellStyle name="Followed Hyperlink 31" xfId="9517" hidden="1" xr:uid="{00000000-0005-0000-0000-000063040000}"/>
    <cellStyle name="Followed Hyperlink 31" xfId="9903" hidden="1" xr:uid="{00000000-0005-0000-0000-000064040000}"/>
    <cellStyle name="Followed Hyperlink 31" xfId="10025" hidden="1" xr:uid="{00000000-0005-0000-0000-000065040000}"/>
    <cellStyle name="Followed Hyperlink 31" xfId="9933" hidden="1" xr:uid="{00000000-0005-0000-0000-000066040000}"/>
    <cellStyle name="Followed Hyperlink 31" xfId="10043" hidden="1" xr:uid="{00000000-0005-0000-0000-000067040000}"/>
    <cellStyle name="Followed Hyperlink 31" xfId="10246" hidden="1" xr:uid="{00000000-0005-0000-0000-000069040000}"/>
    <cellStyle name="Followed Hyperlink 31" xfId="10154" hidden="1" xr:uid="{00000000-0005-0000-0000-00006A040000}"/>
    <cellStyle name="Followed Hyperlink 31" xfId="10264" hidden="1" xr:uid="{00000000-0005-0000-0000-00006B040000}"/>
    <cellStyle name="Followed Hyperlink 31" xfId="10349" hidden="1" xr:uid="{00000000-0005-0000-0000-00006C040000}"/>
    <cellStyle name="Followed Hyperlink 31" xfId="10462" hidden="1" xr:uid="{00000000-0005-0000-0000-00006D040000}"/>
    <cellStyle name="Followed Hyperlink 31" xfId="10370" hidden="1" xr:uid="{00000000-0005-0000-0000-00006E040000}"/>
    <cellStyle name="Followed Hyperlink 31" xfId="10480" hidden="1" xr:uid="{00000000-0005-0000-0000-00006F040000}"/>
    <cellStyle name="Followed Hyperlink 31" xfId="10564" hidden="1" xr:uid="{00000000-0005-0000-0000-000070040000}"/>
    <cellStyle name="Followed Hyperlink 31" xfId="10674" hidden="1" xr:uid="{00000000-0005-0000-0000-000071040000}"/>
    <cellStyle name="Followed Hyperlink 31" xfId="10582" hidden="1" xr:uid="{00000000-0005-0000-0000-000072040000}"/>
    <cellStyle name="Followed Hyperlink 31" xfId="10692" hidden="1" xr:uid="{00000000-0005-0000-0000-000073040000}"/>
    <cellStyle name="Followed Hyperlink 31" xfId="10776" hidden="1" xr:uid="{00000000-0005-0000-0000-000074040000}"/>
    <cellStyle name="Followed Hyperlink 31" xfId="10885" hidden="1" xr:uid="{00000000-0005-0000-0000-000075040000}"/>
    <cellStyle name="Followed Hyperlink 31" xfId="10793" hidden="1" xr:uid="{00000000-0005-0000-0000-000076040000}"/>
    <cellStyle name="Followed Hyperlink 31" xfId="10903" hidden="1" xr:uid="{00000000-0005-0000-0000-000077040000}"/>
    <cellStyle name="Followed Hyperlink 31" xfId="10987" hidden="1" xr:uid="{00000000-0005-0000-0000-000078040000}"/>
    <cellStyle name="Followed Hyperlink 31" xfId="10999" hidden="1" xr:uid="{00000000-0005-0000-0000-00007A040000}"/>
    <cellStyle name="Followed Hyperlink 31" xfId="11109" hidden="1" xr:uid="{00000000-0005-0000-0000-00007B040000}"/>
    <cellStyle name="Followed Hyperlink 31" xfId="4708" hidden="1" xr:uid="{00000000-0005-0000-0000-000060040000}"/>
    <cellStyle name="Followed Hyperlink 31" xfId="11202" hidden="1" xr:uid="{00000000-0005-0000-0000-000061040000}"/>
    <cellStyle name="Followed Hyperlink 31" xfId="11247" hidden="1" xr:uid="{00000000-0005-0000-0000-000062040000}"/>
    <cellStyle name="Followed Hyperlink 31" xfId="11195" hidden="1" xr:uid="{00000000-0005-0000-0000-000063040000}"/>
    <cellStyle name="Followed Hyperlink 31" xfId="11578" hidden="1" xr:uid="{00000000-0005-0000-0000-000064040000}"/>
    <cellStyle name="Followed Hyperlink 31" xfId="11608" hidden="1" xr:uid="{00000000-0005-0000-0000-000066040000}"/>
    <cellStyle name="Followed Hyperlink 31" xfId="11718" hidden="1" xr:uid="{00000000-0005-0000-0000-000067040000}"/>
    <cellStyle name="Followed Hyperlink 31" xfId="11805" hidden="1" xr:uid="{00000000-0005-0000-0000-000068040000}"/>
    <cellStyle name="Followed Hyperlink 31" xfId="11921" hidden="1" xr:uid="{00000000-0005-0000-0000-000069040000}"/>
    <cellStyle name="Followed Hyperlink 31" xfId="11829" hidden="1" xr:uid="{00000000-0005-0000-0000-00006A040000}"/>
    <cellStyle name="Followed Hyperlink 31" xfId="11939" hidden="1" xr:uid="{00000000-0005-0000-0000-00006B040000}"/>
    <cellStyle name="Followed Hyperlink 31" xfId="12024" hidden="1" xr:uid="{00000000-0005-0000-0000-00006C040000}"/>
    <cellStyle name="Followed Hyperlink 31" xfId="12137" hidden="1" xr:uid="{00000000-0005-0000-0000-00006D040000}"/>
    <cellStyle name="Followed Hyperlink 31" xfId="12045" hidden="1" xr:uid="{00000000-0005-0000-0000-00006E040000}"/>
    <cellStyle name="Followed Hyperlink 31" xfId="12155" hidden="1" xr:uid="{00000000-0005-0000-0000-00006F040000}"/>
    <cellStyle name="Followed Hyperlink 31" xfId="12239" hidden="1" xr:uid="{00000000-0005-0000-0000-000070040000}"/>
    <cellStyle name="Followed Hyperlink 31" xfId="12349" hidden="1" xr:uid="{00000000-0005-0000-0000-000071040000}"/>
    <cellStyle name="Followed Hyperlink 31" xfId="12257" hidden="1" xr:uid="{00000000-0005-0000-0000-000072040000}"/>
    <cellStyle name="Followed Hyperlink 31" xfId="12367" hidden="1" xr:uid="{00000000-0005-0000-0000-000073040000}"/>
    <cellStyle name="Followed Hyperlink 31" xfId="12451" hidden="1" xr:uid="{00000000-0005-0000-0000-000074040000}"/>
    <cellStyle name="Followed Hyperlink 31" xfId="12560" hidden="1" xr:uid="{00000000-0005-0000-0000-000075040000}"/>
    <cellStyle name="Followed Hyperlink 31" xfId="12468" hidden="1" xr:uid="{00000000-0005-0000-0000-000076040000}"/>
    <cellStyle name="Followed Hyperlink 31" xfId="12578" hidden="1" xr:uid="{00000000-0005-0000-0000-000077040000}"/>
    <cellStyle name="Followed Hyperlink 31" xfId="12662" hidden="1" xr:uid="{00000000-0005-0000-0000-000078040000}"/>
    <cellStyle name="Followed Hyperlink 31" xfId="12766" hidden="1" xr:uid="{00000000-0005-0000-0000-000079040000}"/>
    <cellStyle name="Followed Hyperlink 31" xfId="12674" hidden="1" xr:uid="{00000000-0005-0000-0000-00007A040000}"/>
    <cellStyle name="Followed Hyperlink 31" xfId="12784" hidden="1" xr:uid="{00000000-0005-0000-0000-00007B040000}"/>
    <cellStyle name="Followed Hyperlink 31" xfId="6388" hidden="1" xr:uid="{00000000-0005-0000-0000-000060040000}"/>
    <cellStyle name="Followed Hyperlink 31" xfId="12877" hidden="1" xr:uid="{00000000-0005-0000-0000-000061040000}"/>
    <cellStyle name="Followed Hyperlink 31" xfId="12922" hidden="1" xr:uid="{00000000-0005-0000-0000-000062040000}"/>
    <cellStyle name="Followed Hyperlink 31" xfId="13252" hidden="1" xr:uid="{00000000-0005-0000-0000-000064040000}"/>
    <cellStyle name="Followed Hyperlink 31" xfId="13374" hidden="1" xr:uid="{00000000-0005-0000-0000-000065040000}"/>
    <cellStyle name="Followed Hyperlink 31" xfId="13282" hidden="1" xr:uid="{00000000-0005-0000-0000-000066040000}"/>
    <cellStyle name="Followed Hyperlink 31" xfId="13392" hidden="1" xr:uid="{00000000-0005-0000-0000-000067040000}"/>
    <cellStyle name="Followed Hyperlink 31" xfId="13479" hidden="1" xr:uid="{00000000-0005-0000-0000-000068040000}"/>
    <cellStyle name="Followed Hyperlink 31" xfId="13503" hidden="1" xr:uid="{00000000-0005-0000-0000-00006A040000}"/>
    <cellStyle name="Followed Hyperlink 31" xfId="13613" hidden="1" xr:uid="{00000000-0005-0000-0000-00006B040000}"/>
    <cellStyle name="Followed Hyperlink 31" xfId="13698" hidden="1" xr:uid="{00000000-0005-0000-0000-00006C040000}"/>
    <cellStyle name="Followed Hyperlink 31" xfId="13811" hidden="1" xr:uid="{00000000-0005-0000-0000-00006D040000}"/>
    <cellStyle name="Followed Hyperlink 31" xfId="13719" hidden="1" xr:uid="{00000000-0005-0000-0000-00006E040000}"/>
    <cellStyle name="Followed Hyperlink 31" xfId="13829" hidden="1" xr:uid="{00000000-0005-0000-0000-00006F040000}"/>
    <cellStyle name="Followed Hyperlink 31" xfId="14023" hidden="1" xr:uid="{00000000-0005-0000-0000-000071040000}"/>
    <cellStyle name="Followed Hyperlink 31" xfId="13931" hidden="1" xr:uid="{00000000-0005-0000-0000-000072040000}"/>
    <cellStyle name="Followed Hyperlink 31" xfId="14041" hidden="1" xr:uid="{00000000-0005-0000-0000-000073040000}"/>
    <cellStyle name="Followed Hyperlink 31" xfId="14125" hidden="1" xr:uid="{00000000-0005-0000-0000-000074040000}"/>
    <cellStyle name="Followed Hyperlink 31" xfId="14234" hidden="1" xr:uid="{00000000-0005-0000-0000-000075040000}"/>
    <cellStyle name="Followed Hyperlink 31" xfId="14142" hidden="1" xr:uid="{00000000-0005-0000-0000-000076040000}"/>
    <cellStyle name="Followed Hyperlink 31" xfId="14252" hidden="1" xr:uid="{00000000-0005-0000-0000-000077040000}"/>
    <cellStyle name="Followed Hyperlink 31" xfId="13913" hidden="1" xr:uid="{00000000-0005-0000-0000-000070040000}"/>
    <cellStyle name="Followed Hyperlink 31" xfId="4282" hidden="1" xr:uid="{00000000-0005-0000-0000-00007A040000}"/>
    <cellStyle name="Followed Hyperlink 31" xfId="17663" hidden="1" xr:uid="{00000000-0005-0000-0000-000078040000}"/>
    <cellStyle name="Followed Hyperlink 31" xfId="10130" hidden="1" xr:uid="{00000000-0005-0000-0000-000068040000}"/>
    <cellStyle name="Followed Hyperlink 31" xfId="5332" hidden="1" xr:uid="{00000000-0005-0000-0000-00006E040000}"/>
    <cellStyle name="Followed Hyperlink 31" xfId="5442" hidden="1" xr:uid="{00000000-0005-0000-0000-00006F040000}"/>
    <cellStyle name="Followed Hyperlink 31" xfId="5526" hidden="1" xr:uid="{00000000-0005-0000-0000-000070040000}"/>
    <cellStyle name="Followed Hyperlink 31" xfId="5636" hidden="1" xr:uid="{00000000-0005-0000-0000-000071040000}"/>
    <cellStyle name="Followed Hyperlink 31" xfId="5544" hidden="1" xr:uid="{00000000-0005-0000-0000-000072040000}"/>
    <cellStyle name="Followed Hyperlink 31" xfId="5654" hidden="1" xr:uid="{00000000-0005-0000-0000-000073040000}"/>
    <cellStyle name="Followed Hyperlink 31" xfId="17785" hidden="1" xr:uid="{00000000-0005-0000-0000-00007B040000}"/>
    <cellStyle name="Followed Hyperlink 31" xfId="4270" hidden="1" xr:uid="{00000000-0005-0000-0000-000078040000}"/>
    <cellStyle name="Followed Hyperlink 31" xfId="4374" hidden="1" xr:uid="{00000000-0005-0000-0000-000079040000}"/>
    <cellStyle name="Followed Hyperlink 31" xfId="4392" hidden="1" xr:uid="{00000000-0005-0000-0000-00007B040000}"/>
    <cellStyle name="Followed Hyperlink 31" xfId="58" hidden="1" xr:uid="{00000000-0005-0000-0000-000060040000}"/>
    <cellStyle name="Followed Hyperlink 31" xfId="4485" hidden="1" xr:uid="{00000000-0005-0000-0000-000061040000}"/>
    <cellStyle name="Followed Hyperlink 31" xfId="4530" hidden="1" xr:uid="{00000000-0005-0000-0000-000062040000}"/>
    <cellStyle name="Followed Hyperlink 31" xfId="4478" hidden="1" xr:uid="{00000000-0005-0000-0000-000063040000}"/>
    <cellStyle name="Followed Hyperlink 31" xfId="4865" hidden="1" xr:uid="{00000000-0005-0000-0000-000064040000}"/>
    <cellStyle name="Followed Hyperlink 31" xfId="4987" hidden="1" xr:uid="{00000000-0005-0000-0000-000065040000}"/>
    <cellStyle name="Followed Hyperlink 31" xfId="4895" hidden="1" xr:uid="{00000000-0005-0000-0000-000066040000}"/>
    <cellStyle name="Followed Hyperlink 31" xfId="5005" hidden="1" xr:uid="{00000000-0005-0000-0000-000067040000}"/>
    <cellStyle name="Followed Hyperlink 31" xfId="5092" hidden="1" xr:uid="{00000000-0005-0000-0000-000068040000}"/>
    <cellStyle name="Followed Hyperlink 31" xfId="5208" hidden="1" xr:uid="{00000000-0005-0000-0000-000069040000}"/>
    <cellStyle name="Followed Hyperlink 31" xfId="5116" hidden="1" xr:uid="{00000000-0005-0000-0000-00006A040000}"/>
    <cellStyle name="Followed Hyperlink 31" xfId="5311" hidden="1" xr:uid="{00000000-0005-0000-0000-00006C040000}"/>
    <cellStyle name="Followed Hyperlink 31" xfId="1656" hidden="1" xr:uid="{00000000-0005-0000-0000-000071040000}"/>
    <cellStyle name="Followed Hyperlink 31" xfId="1564" hidden="1" xr:uid="{00000000-0005-0000-0000-000072040000}"/>
    <cellStyle name="Followed Hyperlink 31" xfId="1674" hidden="1" xr:uid="{00000000-0005-0000-0000-000073040000}"/>
    <cellStyle name="Followed Hyperlink 31" xfId="1758" hidden="1" xr:uid="{00000000-0005-0000-0000-000074040000}"/>
    <cellStyle name="Followed Hyperlink 31" xfId="1867" hidden="1" xr:uid="{00000000-0005-0000-0000-000075040000}"/>
    <cellStyle name="Followed Hyperlink 31" xfId="1775" hidden="1" xr:uid="{00000000-0005-0000-0000-000076040000}"/>
    <cellStyle name="Followed Hyperlink 31" xfId="1885" hidden="1" xr:uid="{00000000-0005-0000-0000-000077040000}"/>
    <cellStyle name="Followed Hyperlink 31" xfId="1969" hidden="1" xr:uid="{00000000-0005-0000-0000-000078040000}"/>
    <cellStyle name="Followed Hyperlink 31" xfId="2073" hidden="1" xr:uid="{00000000-0005-0000-0000-000079040000}"/>
    <cellStyle name="Followed Hyperlink 31" xfId="1981" hidden="1" xr:uid="{00000000-0005-0000-0000-00007A040000}"/>
    <cellStyle name="Followed Hyperlink 31" xfId="2091" hidden="1" xr:uid="{00000000-0005-0000-0000-00007B040000}"/>
    <cellStyle name="Followed Hyperlink 31" xfId="2874" hidden="1" xr:uid="{00000000-0005-0000-0000-000060040000}"/>
    <cellStyle name="Followed Hyperlink 31" xfId="2995" hidden="1" xr:uid="{00000000-0005-0000-0000-000061040000}"/>
    <cellStyle name="Followed Hyperlink 31" xfId="2903" hidden="1" xr:uid="{00000000-0005-0000-0000-000062040000}"/>
    <cellStyle name="Followed Hyperlink 31" xfId="3013" hidden="1" xr:uid="{00000000-0005-0000-0000-000063040000}"/>
    <cellStyle name="Followed Hyperlink 31" xfId="3186" hidden="1" xr:uid="{00000000-0005-0000-0000-000064040000}"/>
    <cellStyle name="Followed Hyperlink 31" xfId="3308" hidden="1" xr:uid="{00000000-0005-0000-0000-000065040000}"/>
    <cellStyle name="Followed Hyperlink 31" xfId="3216" hidden="1" xr:uid="{00000000-0005-0000-0000-000066040000}"/>
    <cellStyle name="Followed Hyperlink 31" xfId="9413" hidden="1" xr:uid="{00000000-0005-0000-0000-000079040000}"/>
    <cellStyle name="Followed Hyperlink 31" xfId="9321" hidden="1" xr:uid="{00000000-0005-0000-0000-00007A040000}"/>
    <cellStyle name="Followed Hyperlink 31" xfId="3326" hidden="1" xr:uid="{00000000-0005-0000-0000-000067040000}"/>
    <cellStyle name="Followed Hyperlink 31" xfId="3413" hidden="1" xr:uid="{00000000-0005-0000-0000-000068040000}"/>
    <cellStyle name="Followed Hyperlink 31" xfId="3437" hidden="1" xr:uid="{00000000-0005-0000-0000-00006A040000}"/>
    <cellStyle name="Followed Hyperlink 31" xfId="3547" hidden="1" xr:uid="{00000000-0005-0000-0000-00006B040000}"/>
    <cellStyle name="Followed Hyperlink 31" xfId="3632" hidden="1" xr:uid="{00000000-0005-0000-0000-00006C040000}"/>
    <cellStyle name="Followed Hyperlink 31" xfId="3745" hidden="1" xr:uid="{00000000-0005-0000-0000-00006D040000}"/>
    <cellStyle name="Followed Hyperlink 31" xfId="3653" hidden="1" xr:uid="{00000000-0005-0000-0000-00006E040000}"/>
    <cellStyle name="Followed Hyperlink 31" xfId="3763" hidden="1" xr:uid="{00000000-0005-0000-0000-00006F040000}"/>
    <cellStyle name="Followed Hyperlink 31" xfId="3847" hidden="1" xr:uid="{00000000-0005-0000-0000-000070040000}"/>
    <cellStyle name="Followed Hyperlink 31" xfId="3957" hidden="1" xr:uid="{00000000-0005-0000-0000-000071040000}"/>
    <cellStyle name="Followed Hyperlink 31" xfId="3865" hidden="1" xr:uid="{00000000-0005-0000-0000-000072040000}"/>
    <cellStyle name="Followed Hyperlink 31" xfId="3975" hidden="1" xr:uid="{00000000-0005-0000-0000-000073040000}"/>
    <cellStyle name="Followed Hyperlink 31" xfId="4059" hidden="1" xr:uid="{00000000-0005-0000-0000-000074040000}"/>
    <cellStyle name="Followed Hyperlink 31" xfId="4168" hidden="1" xr:uid="{00000000-0005-0000-0000-000075040000}"/>
    <cellStyle name="Followed Hyperlink 31" xfId="4076" hidden="1" xr:uid="{00000000-0005-0000-0000-000076040000}"/>
    <cellStyle name="Followed Hyperlink 31" xfId="4186" hidden="1" xr:uid="{00000000-0005-0000-0000-000077040000}"/>
    <cellStyle name="Followed Hyperlink 31" xfId="34917" hidden="1" xr:uid="{00000000-0005-0000-0000-000077040000}"/>
    <cellStyle name="Followed Hyperlink 31" xfId="34578" hidden="1" xr:uid="{00000000-0005-0000-0000-000070040000}"/>
    <cellStyle name="Followed Hyperlink 31" xfId="3529" hidden="1" xr:uid="{00000000-0005-0000-0000-000069040000}"/>
    <cellStyle name="Followed Hyperlink 31" xfId="9014" hidden="1" xr:uid="{00000000-0005-0000-0000-000073040000}"/>
    <cellStyle name="Followed Hyperlink 31" xfId="9098" hidden="1" xr:uid="{00000000-0005-0000-0000-000074040000}"/>
    <cellStyle name="Followed Hyperlink 31" xfId="9207" hidden="1" xr:uid="{00000000-0005-0000-0000-000075040000}"/>
    <cellStyle name="Followed Hyperlink 31" xfId="9115" hidden="1" xr:uid="{00000000-0005-0000-0000-000076040000}"/>
    <cellStyle name="Followed Hyperlink 31" xfId="9225" hidden="1" xr:uid="{00000000-0005-0000-0000-000077040000}"/>
    <cellStyle name="Followed Hyperlink 31" xfId="9309" hidden="1" xr:uid="{00000000-0005-0000-0000-000078040000}"/>
    <cellStyle name="Followed Hyperlink 31" xfId="34706" hidden="1" xr:uid="{00000000-0005-0000-0000-000073040000}"/>
    <cellStyle name="Followed Hyperlink 31" xfId="7844" hidden="1" xr:uid="{00000000-0005-0000-0000-000061040000}"/>
    <cellStyle name="Followed Hyperlink 31" xfId="7889" hidden="1" xr:uid="{00000000-0005-0000-0000-000062040000}"/>
    <cellStyle name="Followed Hyperlink 31" xfId="7837" hidden="1" xr:uid="{00000000-0005-0000-0000-000063040000}"/>
    <cellStyle name="Followed Hyperlink 31" xfId="8225" hidden="1" xr:uid="{00000000-0005-0000-0000-000064040000}"/>
    <cellStyle name="Followed Hyperlink 31" xfId="8347" hidden="1" xr:uid="{00000000-0005-0000-0000-000065040000}"/>
    <cellStyle name="Followed Hyperlink 31" xfId="8255" hidden="1" xr:uid="{00000000-0005-0000-0000-000066040000}"/>
    <cellStyle name="Followed Hyperlink 31" xfId="8365" hidden="1" xr:uid="{00000000-0005-0000-0000-000067040000}"/>
    <cellStyle name="Followed Hyperlink 31" xfId="8452" hidden="1" xr:uid="{00000000-0005-0000-0000-000068040000}"/>
    <cellStyle name="Followed Hyperlink 31" xfId="8568" hidden="1" xr:uid="{00000000-0005-0000-0000-000069040000}"/>
    <cellStyle name="Followed Hyperlink 31" xfId="8476" hidden="1" xr:uid="{00000000-0005-0000-0000-00006A040000}"/>
    <cellStyle name="Followed Hyperlink 31" xfId="8586" hidden="1" xr:uid="{00000000-0005-0000-0000-00006B040000}"/>
    <cellStyle name="Followed Hyperlink 31" xfId="8671" hidden="1" xr:uid="{00000000-0005-0000-0000-00006C040000}"/>
    <cellStyle name="Followed Hyperlink 31" xfId="8784" hidden="1" xr:uid="{00000000-0005-0000-0000-00006D040000}"/>
    <cellStyle name="Followed Hyperlink 31" xfId="8692" hidden="1" xr:uid="{00000000-0005-0000-0000-00006E040000}"/>
    <cellStyle name="Followed Hyperlink 31" xfId="8802" hidden="1" xr:uid="{00000000-0005-0000-0000-00006F040000}"/>
    <cellStyle name="Followed Hyperlink 31" xfId="8996" hidden="1" xr:uid="{00000000-0005-0000-0000-000071040000}"/>
    <cellStyle name="Followed Hyperlink 31" xfId="5738" hidden="1" xr:uid="{00000000-0005-0000-0000-000074040000}"/>
    <cellStyle name="Followed Hyperlink 31" xfId="5847" hidden="1" xr:uid="{00000000-0005-0000-0000-000075040000}"/>
    <cellStyle name="Followed Hyperlink 31" xfId="5865" hidden="1" xr:uid="{00000000-0005-0000-0000-000077040000}"/>
    <cellStyle name="Followed Hyperlink 31" xfId="5949" hidden="1" xr:uid="{00000000-0005-0000-0000-000078040000}"/>
    <cellStyle name="Followed Hyperlink 31" xfId="6053" hidden="1" xr:uid="{00000000-0005-0000-0000-000079040000}"/>
    <cellStyle name="Followed Hyperlink 31" xfId="5961" hidden="1" xr:uid="{00000000-0005-0000-0000-00007A040000}"/>
    <cellStyle name="Followed Hyperlink 31" xfId="6071" hidden="1" xr:uid="{00000000-0005-0000-0000-00007B040000}"/>
    <cellStyle name="Followed Hyperlink 31" xfId="277" hidden="1" xr:uid="{00000000-0005-0000-0000-000060040000}"/>
    <cellStyle name="Followed Hyperlink 31" xfId="6164" hidden="1" xr:uid="{00000000-0005-0000-0000-000061040000}"/>
    <cellStyle name="Followed Hyperlink 31" xfId="6209" hidden="1" xr:uid="{00000000-0005-0000-0000-000062040000}"/>
    <cellStyle name="Followed Hyperlink 31" xfId="6157" hidden="1" xr:uid="{00000000-0005-0000-0000-000063040000}"/>
    <cellStyle name="Followed Hyperlink 31" xfId="6545" hidden="1" xr:uid="{00000000-0005-0000-0000-000064040000}"/>
    <cellStyle name="Followed Hyperlink 31" xfId="6667" hidden="1" xr:uid="{00000000-0005-0000-0000-000065040000}"/>
    <cellStyle name="Followed Hyperlink 31" xfId="6575" hidden="1" xr:uid="{00000000-0005-0000-0000-000066040000}"/>
    <cellStyle name="Followed Hyperlink 31" xfId="6685" hidden="1" xr:uid="{00000000-0005-0000-0000-000067040000}"/>
    <cellStyle name="Followed Hyperlink 31" xfId="6772" hidden="1" xr:uid="{00000000-0005-0000-0000-000068040000}"/>
    <cellStyle name="Followed Hyperlink 31" xfId="6888" hidden="1" xr:uid="{00000000-0005-0000-0000-000069040000}"/>
    <cellStyle name="Followed Hyperlink 31" xfId="6796" hidden="1" xr:uid="{00000000-0005-0000-0000-00006A040000}"/>
    <cellStyle name="Followed Hyperlink 31" xfId="17868" hidden="1" xr:uid="{00000000-0005-0000-0000-000063040000}"/>
    <cellStyle name="Followed Hyperlink 31" xfId="1462" hidden="1" xr:uid="{00000000-0005-0000-0000-00006F040000}"/>
    <cellStyle name="Followed Hyperlink 31" xfId="1546" hidden="1" xr:uid="{00000000-0005-0000-0000-000070040000}"/>
    <cellStyle name="Followed Hyperlink 31" xfId="6906" hidden="1" xr:uid="{00000000-0005-0000-0000-00006B040000}"/>
    <cellStyle name="Followed Hyperlink 31" xfId="6991" hidden="1" xr:uid="{00000000-0005-0000-0000-00006C040000}"/>
    <cellStyle name="Followed Hyperlink 31" xfId="7012" hidden="1" xr:uid="{00000000-0005-0000-0000-00006E040000}"/>
    <cellStyle name="Followed Hyperlink 31" xfId="7122" hidden="1" xr:uid="{00000000-0005-0000-0000-00006F040000}"/>
    <cellStyle name="Followed Hyperlink 31" xfId="7206" hidden="1" xr:uid="{00000000-0005-0000-0000-000070040000}"/>
    <cellStyle name="Followed Hyperlink 31" xfId="7316" hidden="1" xr:uid="{00000000-0005-0000-0000-000071040000}"/>
    <cellStyle name="Followed Hyperlink 31" xfId="7224" hidden="1" xr:uid="{00000000-0005-0000-0000-000072040000}"/>
    <cellStyle name="Followed Hyperlink 31" xfId="7334" hidden="1" xr:uid="{00000000-0005-0000-0000-000073040000}"/>
    <cellStyle name="Followed Hyperlink 31" xfId="7418" hidden="1" xr:uid="{00000000-0005-0000-0000-000074040000}"/>
    <cellStyle name="Followed Hyperlink 31" xfId="7527" hidden="1" xr:uid="{00000000-0005-0000-0000-000075040000}"/>
    <cellStyle name="Followed Hyperlink 31" xfId="7435" hidden="1" xr:uid="{00000000-0005-0000-0000-000076040000}"/>
    <cellStyle name="Followed Hyperlink 31" xfId="7545" hidden="1" xr:uid="{00000000-0005-0000-0000-000077040000}"/>
    <cellStyle name="Followed Hyperlink 31" xfId="7629" hidden="1" xr:uid="{00000000-0005-0000-0000-000078040000}"/>
    <cellStyle name="Followed Hyperlink 31" xfId="7733" hidden="1" xr:uid="{00000000-0005-0000-0000-000079040000}"/>
    <cellStyle name="Followed Hyperlink 31" xfId="7751" hidden="1" xr:uid="{00000000-0005-0000-0000-00007B040000}"/>
    <cellStyle name="Followed Hyperlink 31" xfId="2578" hidden="1" xr:uid="{00000000-0005-0000-0000-000060040000}"/>
    <cellStyle name="Followed Hyperlink 31" xfId="23952" hidden="1" xr:uid="{00000000-0005-0000-0000-000076040000}"/>
    <cellStyle name="Followed Hyperlink 31" xfId="23741" hidden="1" xr:uid="{00000000-0005-0000-0000-000072040000}"/>
    <cellStyle name="Followed Hyperlink 31" xfId="16219" hidden="1" xr:uid="{00000000-0005-0000-0000-000061040000}"/>
    <cellStyle name="Followed Hyperlink 31" xfId="1228" hidden="1" xr:uid="{00000000-0005-0000-0000-000069040000}"/>
    <cellStyle name="Followed Hyperlink 31" xfId="1136" hidden="1" xr:uid="{00000000-0005-0000-0000-00006A040000}"/>
    <cellStyle name="Followed Hyperlink 31" xfId="1246" hidden="1" xr:uid="{00000000-0005-0000-0000-00006B040000}"/>
    <cellStyle name="Followed Hyperlink 31" xfId="1331" hidden="1" xr:uid="{00000000-0005-0000-0000-00006C040000}"/>
    <cellStyle name="Followed Hyperlink 31" xfId="1444" hidden="1" xr:uid="{00000000-0005-0000-0000-00006D040000}"/>
    <cellStyle name="Followed Hyperlink 31" xfId="1352" hidden="1" xr:uid="{00000000-0005-0000-0000-00006E040000}"/>
    <cellStyle name="Followed Hyperlink 31" xfId="23833" hidden="1" xr:uid="{00000000-0005-0000-0000-000071040000}"/>
    <cellStyle name="Followed Hyperlink 31" xfId="23851" hidden="1" xr:uid="{00000000-0005-0000-0000-000073040000}"/>
    <cellStyle name="Followed Hyperlink 31" xfId="23935" hidden="1" xr:uid="{00000000-0005-0000-0000-000074040000}"/>
    <cellStyle name="Followed Hyperlink 31" xfId="24044" hidden="1" xr:uid="{00000000-0005-0000-0000-000075040000}"/>
    <cellStyle name="Followed Hyperlink 31" xfId="23639" hidden="1" xr:uid="{00000000-0005-0000-0000-00006F040000}"/>
    <cellStyle name="Followed Hyperlink 31" xfId="23723" hidden="1" xr:uid="{00000000-0005-0000-0000-000070040000}"/>
    <cellStyle name="Followed Hyperlink 31" xfId="23529" hidden="1" xr:uid="{00000000-0005-0000-0000-00006E040000}"/>
    <cellStyle name="Followed Hyperlink 31" xfId="23621" hidden="1" xr:uid="{00000000-0005-0000-0000-00006D040000}"/>
    <cellStyle name="Followed Hyperlink 32" xfId="44827" hidden="1" xr:uid="{00000000-0005-0000-0000-00008C040000}"/>
    <cellStyle name="Followed Hyperlink 32" xfId="44875" hidden="1" xr:uid="{00000000-0005-0000-0000-00008D040000}"/>
    <cellStyle name="Followed Hyperlink 32" xfId="44973" hidden="1" xr:uid="{00000000-0005-0000-0000-00008E040000}"/>
    <cellStyle name="Followed Hyperlink 32" xfId="44856" hidden="1" xr:uid="{00000000-0005-0000-0000-00008F040000}"/>
    <cellStyle name="Followed Hyperlink 32" xfId="45086" hidden="1" xr:uid="{00000000-0005-0000-0000-000091040000}"/>
    <cellStyle name="Followed Hyperlink 32" xfId="45184" hidden="1" xr:uid="{00000000-0005-0000-0000-000092040000}"/>
    <cellStyle name="Followed Hyperlink 32" xfId="45067" hidden="1" xr:uid="{00000000-0005-0000-0000-000093040000}"/>
    <cellStyle name="Followed Hyperlink 32" xfId="45250" hidden="1" xr:uid="{00000000-0005-0000-0000-000094040000}"/>
    <cellStyle name="Followed Hyperlink 32" xfId="45390" hidden="1" xr:uid="{00000000-0005-0000-0000-000096040000}"/>
    <cellStyle name="Followed Hyperlink 32" xfId="45273" hidden="1" xr:uid="{00000000-0005-0000-0000-000097040000}"/>
    <cellStyle name="Followed Hyperlink 32" xfId="43854" hidden="1" xr:uid="{00000000-0005-0000-0000-00007C040000}"/>
    <cellStyle name="Followed Hyperlink 32" xfId="41338" hidden="1" xr:uid="{00000000-0005-0000-0000-000094040000}"/>
    <cellStyle name="Followed Hyperlink 32" xfId="39608" hidden="1" xr:uid="{00000000-0005-0000-0000-000090040000}"/>
    <cellStyle name="Followed Hyperlink 32" xfId="18724" hidden="1" xr:uid="{00000000-0005-0000-0000-00008B040000}"/>
    <cellStyle name="Followed Hyperlink 32" xfId="44226" hidden="1" xr:uid="{00000000-0005-0000-0000-000081040000}"/>
    <cellStyle name="Followed Hyperlink 32" xfId="44324" hidden="1" xr:uid="{00000000-0005-0000-0000-000082040000}"/>
    <cellStyle name="Followed Hyperlink 32" xfId="44207" hidden="1" xr:uid="{00000000-0005-0000-0000-000083040000}"/>
    <cellStyle name="Followed Hyperlink 32" xfId="44393" hidden="1" xr:uid="{00000000-0005-0000-0000-000084040000}"/>
    <cellStyle name="Followed Hyperlink 32" xfId="44447" hidden="1" xr:uid="{00000000-0005-0000-0000-000085040000}"/>
    <cellStyle name="Followed Hyperlink 32" xfId="44545" hidden="1" xr:uid="{00000000-0005-0000-0000-000086040000}"/>
    <cellStyle name="Followed Hyperlink 32" xfId="44428" hidden="1" xr:uid="{00000000-0005-0000-0000-000087040000}"/>
    <cellStyle name="Followed Hyperlink 32" xfId="44612" hidden="1" xr:uid="{00000000-0005-0000-0000-000088040000}"/>
    <cellStyle name="Followed Hyperlink 32" xfId="44663" hidden="1" xr:uid="{00000000-0005-0000-0000-000089040000}"/>
    <cellStyle name="Followed Hyperlink 32" xfId="43326" hidden="1" xr:uid="{00000000-0005-0000-0000-000097040000}"/>
    <cellStyle name="Followed Hyperlink 32" xfId="43913" hidden="1" xr:uid="{00000000-0005-0000-0000-00007D040000}"/>
    <cellStyle name="Followed Hyperlink 32" xfId="44011" hidden="1" xr:uid="{00000000-0005-0000-0000-00007E040000}"/>
    <cellStyle name="Followed Hyperlink 32" xfId="43894" hidden="1" xr:uid="{00000000-0005-0000-0000-00007F040000}"/>
    <cellStyle name="Followed Hyperlink 32" xfId="44166" hidden="1" xr:uid="{00000000-0005-0000-0000-000080040000}"/>
    <cellStyle name="Followed Hyperlink 32" xfId="43303" hidden="1" xr:uid="{00000000-0005-0000-0000-000094040000}"/>
    <cellStyle name="Followed Hyperlink 32" xfId="43345" hidden="1" xr:uid="{00000000-0005-0000-0000-000095040000}"/>
    <cellStyle name="Followed Hyperlink 32" xfId="43120" hidden="1" xr:uid="{00000000-0005-0000-0000-000093040000}"/>
    <cellStyle name="Followed Hyperlink 32" xfId="43237" hidden="1" xr:uid="{00000000-0005-0000-0000-000092040000}"/>
    <cellStyle name="Followed Hyperlink 32" xfId="45292" hidden="1" xr:uid="{00000000-0005-0000-0000-000095040000}"/>
    <cellStyle name="Followed Hyperlink 32" xfId="19887" hidden="1" xr:uid="{00000000-0005-0000-0000-000080040000}"/>
    <cellStyle name="Followed Hyperlink 32" xfId="12025" hidden="1" xr:uid="{00000000-0005-0000-0000-000088040000}"/>
    <cellStyle name="Followed Hyperlink 32" xfId="32760" hidden="1" xr:uid="{00000000-0005-0000-0000-000089040000}"/>
    <cellStyle name="Followed Hyperlink 32" xfId="32858" hidden="1" xr:uid="{00000000-0005-0000-0000-00008A040000}"/>
    <cellStyle name="Followed Hyperlink 32" xfId="32741" hidden="1" xr:uid="{00000000-0005-0000-0000-00008B040000}"/>
    <cellStyle name="Followed Hyperlink 32" xfId="32924" hidden="1" xr:uid="{00000000-0005-0000-0000-00008C040000}"/>
    <cellStyle name="Followed Hyperlink 32" xfId="32972" hidden="1" xr:uid="{00000000-0005-0000-0000-00008D040000}"/>
    <cellStyle name="Followed Hyperlink 32" xfId="33070" hidden="1" xr:uid="{00000000-0005-0000-0000-00008E040000}"/>
    <cellStyle name="Followed Hyperlink 32" xfId="32953" hidden="1" xr:uid="{00000000-0005-0000-0000-00008F040000}"/>
    <cellStyle name="Followed Hyperlink 32" xfId="33136" hidden="1" xr:uid="{00000000-0005-0000-0000-000090040000}"/>
    <cellStyle name="Followed Hyperlink 32" xfId="33183" hidden="1" xr:uid="{00000000-0005-0000-0000-000091040000}"/>
    <cellStyle name="Followed Hyperlink 32" xfId="33281" hidden="1" xr:uid="{00000000-0005-0000-0000-000092040000}"/>
    <cellStyle name="Followed Hyperlink 32" xfId="33347" hidden="1" xr:uid="{00000000-0005-0000-0000-000094040000}"/>
    <cellStyle name="Followed Hyperlink 32" xfId="33389" hidden="1" xr:uid="{00000000-0005-0000-0000-000095040000}"/>
    <cellStyle name="Followed Hyperlink 32" xfId="33487" hidden="1" xr:uid="{00000000-0005-0000-0000-000096040000}"/>
    <cellStyle name="Followed Hyperlink 32" xfId="33370" hidden="1" xr:uid="{00000000-0005-0000-0000-000097040000}"/>
    <cellStyle name="Followed Hyperlink 32" xfId="28440" hidden="1" xr:uid="{00000000-0005-0000-0000-00007C040000}"/>
    <cellStyle name="Followed Hyperlink 32" xfId="33588" hidden="1" xr:uid="{00000000-0005-0000-0000-00007D040000}"/>
    <cellStyle name="Followed Hyperlink 32" xfId="32079" hidden="1" xr:uid="{00000000-0005-0000-0000-00007E040000}"/>
    <cellStyle name="Followed Hyperlink 32" xfId="26010" hidden="1" xr:uid="{00000000-0005-0000-0000-00007F040000}"/>
    <cellStyle name="Followed Hyperlink 32" xfId="11958" hidden="1" xr:uid="{00000000-0005-0000-0000-000086040000}"/>
    <cellStyle name="Followed Hyperlink 32" xfId="11841" hidden="1" xr:uid="{00000000-0005-0000-0000-000087040000}"/>
    <cellStyle name="Followed Hyperlink 32" xfId="12076" hidden="1" xr:uid="{00000000-0005-0000-0000-000089040000}"/>
    <cellStyle name="Followed Hyperlink 32" xfId="12174" hidden="1" xr:uid="{00000000-0005-0000-0000-00008A040000}"/>
    <cellStyle name="Followed Hyperlink 32" xfId="12057" hidden="1" xr:uid="{00000000-0005-0000-0000-00008B040000}"/>
    <cellStyle name="Followed Hyperlink 32" xfId="12240" hidden="1" xr:uid="{00000000-0005-0000-0000-00008C040000}"/>
    <cellStyle name="Followed Hyperlink 32" xfId="12288" hidden="1" xr:uid="{00000000-0005-0000-0000-00008D040000}"/>
    <cellStyle name="Followed Hyperlink 32" xfId="12386" hidden="1" xr:uid="{00000000-0005-0000-0000-00008E040000}"/>
    <cellStyle name="Followed Hyperlink 32" xfId="12269" hidden="1" xr:uid="{00000000-0005-0000-0000-00008F040000}"/>
    <cellStyle name="Followed Hyperlink 32" xfId="12499" hidden="1" xr:uid="{00000000-0005-0000-0000-000091040000}"/>
    <cellStyle name="Followed Hyperlink 32" xfId="12597" hidden="1" xr:uid="{00000000-0005-0000-0000-000092040000}"/>
    <cellStyle name="Followed Hyperlink 32" xfId="12480" hidden="1" xr:uid="{00000000-0005-0000-0000-000093040000}"/>
    <cellStyle name="Followed Hyperlink 32" xfId="12663" hidden="1" xr:uid="{00000000-0005-0000-0000-000094040000}"/>
    <cellStyle name="Followed Hyperlink 32" xfId="12803" hidden="1" xr:uid="{00000000-0005-0000-0000-000096040000}"/>
    <cellStyle name="Followed Hyperlink 32" xfId="12686" hidden="1" xr:uid="{00000000-0005-0000-0000-000097040000}"/>
    <cellStyle name="Followed Hyperlink 32" xfId="7980" hidden="1" xr:uid="{00000000-0005-0000-0000-00007C040000}"/>
    <cellStyle name="Followed Hyperlink 32" xfId="18907" hidden="1" xr:uid="{00000000-0005-0000-0000-00008C040000}"/>
    <cellStyle name="Followed Hyperlink 32" xfId="18955" hidden="1" xr:uid="{00000000-0005-0000-0000-00008D040000}"/>
    <cellStyle name="Followed Hyperlink 32" xfId="19053" hidden="1" xr:uid="{00000000-0005-0000-0000-00008E040000}"/>
    <cellStyle name="Followed Hyperlink 32" xfId="18936" hidden="1" xr:uid="{00000000-0005-0000-0000-00008F040000}"/>
    <cellStyle name="Followed Hyperlink 32" xfId="19119" hidden="1" xr:uid="{00000000-0005-0000-0000-000090040000}"/>
    <cellStyle name="Followed Hyperlink 32" xfId="19166" hidden="1" xr:uid="{00000000-0005-0000-0000-000091040000}"/>
    <cellStyle name="Followed Hyperlink 32" xfId="19264" hidden="1" xr:uid="{00000000-0005-0000-0000-000092040000}"/>
    <cellStyle name="Followed Hyperlink 32" xfId="19147" hidden="1" xr:uid="{00000000-0005-0000-0000-000093040000}"/>
    <cellStyle name="Followed Hyperlink 32" xfId="19330" hidden="1" xr:uid="{00000000-0005-0000-0000-000094040000}"/>
    <cellStyle name="Followed Hyperlink 32" xfId="19372" hidden="1" xr:uid="{00000000-0005-0000-0000-000095040000}"/>
    <cellStyle name="Followed Hyperlink 32" xfId="19470" hidden="1" xr:uid="{00000000-0005-0000-0000-000096040000}"/>
    <cellStyle name="Followed Hyperlink 32" xfId="19353" hidden="1" xr:uid="{00000000-0005-0000-0000-000097040000}"/>
    <cellStyle name="Followed Hyperlink 32" xfId="14619" hidden="1" xr:uid="{00000000-0005-0000-0000-00007C040000}"/>
    <cellStyle name="Followed Hyperlink 32" xfId="19571" hidden="1" xr:uid="{00000000-0005-0000-0000-00007D040000}"/>
    <cellStyle name="Followed Hyperlink 32" xfId="18061" hidden="1" xr:uid="{00000000-0005-0000-0000-00007E040000}"/>
    <cellStyle name="Followed Hyperlink 32" xfId="16427" hidden="1" xr:uid="{00000000-0005-0000-0000-00007F040000}"/>
    <cellStyle name="Followed Hyperlink 32" xfId="39753" hidden="1" xr:uid="{00000000-0005-0000-0000-000092040000}"/>
    <cellStyle name="Followed Hyperlink 32" xfId="39636" hidden="1" xr:uid="{00000000-0005-0000-0000-000093040000}"/>
    <cellStyle name="Followed Hyperlink 32" xfId="39819" hidden="1" xr:uid="{00000000-0005-0000-0000-000094040000}"/>
    <cellStyle name="Followed Hyperlink 32" xfId="39861" hidden="1" xr:uid="{00000000-0005-0000-0000-000095040000}"/>
    <cellStyle name="Followed Hyperlink 32" xfId="38390" hidden="1" xr:uid="{00000000-0005-0000-0000-000096040000}"/>
    <cellStyle name="Followed Hyperlink 32" xfId="38273" hidden="1" xr:uid="{00000000-0005-0000-0000-000097040000}"/>
    <cellStyle name="Followed Hyperlink 32" xfId="33686" hidden="1" xr:uid="{00000000-0005-0000-0000-00007C040000}"/>
    <cellStyle name="Followed Hyperlink 32" xfId="38491" hidden="1" xr:uid="{00000000-0005-0000-0000-00007D040000}"/>
    <cellStyle name="Followed Hyperlink 32" xfId="37004" hidden="1" xr:uid="{00000000-0005-0000-0000-00007E040000}"/>
    <cellStyle name="Followed Hyperlink 32" xfId="37875" hidden="1" xr:uid="{00000000-0005-0000-0000-00008D040000}"/>
    <cellStyle name="Followed Hyperlink 32" xfId="37973" hidden="1" xr:uid="{00000000-0005-0000-0000-00008E040000}"/>
    <cellStyle name="Followed Hyperlink 32" xfId="37856" hidden="1" xr:uid="{00000000-0005-0000-0000-00008F040000}"/>
    <cellStyle name="Followed Hyperlink 32" xfId="38086" hidden="1" xr:uid="{00000000-0005-0000-0000-000091040000}"/>
    <cellStyle name="Followed Hyperlink 32" xfId="37761" hidden="1" xr:uid="{00000000-0005-0000-0000-00008A040000}"/>
    <cellStyle name="Followed Hyperlink 32" xfId="37644" hidden="1" xr:uid="{00000000-0005-0000-0000-00008B040000}"/>
    <cellStyle name="Followed Hyperlink 32" xfId="37663" hidden="1" xr:uid="{00000000-0005-0000-0000-000089040000}"/>
    <cellStyle name="Followed Hyperlink 32" xfId="37612" hidden="1" xr:uid="{00000000-0005-0000-0000-000088040000}"/>
    <cellStyle name="Followed Hyperlink 32" xfId="38997" hidden="1" xr:uid="{00000000-0005-0000-0000-000087040000}"/>
    <cellStyle name="Followed Hyperlink 32" xfId="40295" hidden="1" xr:uid="{00000000-0005-0000-0000-000083040000}"/>
    <cellStyle name="Followed Hyperlink 32" xfId="37827" hidden="1" xr:uid="{00000000-0005-0000-0000-00008C040000}"/>
    <cellStyle name="Followed Hyperlink 32" xfId="43443" hidden="1" xr:uid="{00000000-0005-0000-0000-000096040000}"/>
    <cellStyle name="Followed Hyperlink 32" xfId="39396" hidden="1" xr:uid="{00000000-0005-0000-0000-00008C040000}"/>
    <cellStyle name="Followed Hyperlink 32" xfId="39444" hidden="1" xr:uid="{00000000-0005-0000-0000-00008D040000}"/>
    <cellStyle name="Followed Hyperlink 32" xfId="39542" hidden="1" xr:uid="{00000000-0005-0000-0000-00008E040000}"/>
    <cellStyle name="Followed Hyperlink 32" xfId="39425" hidden="1" xr:uid="{00000000-0005-0000-0000-00008F040000}"/>
    <cellStyle name="Followed Hyperlink 32" xfId="39655" hidden="1" xr:uid="{00000000-0005-0000-0000-000091040000}"/>
    <cellStyle name="Followed Hyperlink 32" xfId="38184" hidden="1" xr:uid="{00000000-0005-0000-0000-000092040000}"/>
    <cellStyle name="Followed Hyperlink 32" xfId="38067" hidden="1" xr:uid="{00000000-0005-0000-0000-000093040000}"/>
    <cellStyle name="Followed Hyperlink 32" xfId="38250" hidden="1" xr:uid="{00000000-0005-0000-0000-000094040000}"/>
    <cellStyle name="Followed Hyperlink 32" xfId="38292" hidden="1" xr:uid="{00000000-0005-0000-0000-000095040000}"/>
    <cellStyle name="Followed Hyperlink 32" xfId="39016" hidden="1" xr:uid="{00000000-0005-0000-0000-000085040000}"/>
    <cellStyle name="Followed Hyperlink 32" xfId="39114" hidden="1" xr:uid="{00000000-0005-0000-0000-000086040000}"/>
    <cellStyle name="Followed Hyperlink 32" xfId="39181" hidden="1" xr:uid="{00000000-0005-0000-0000-000088040000}"/>
    <cellStyle name="Followed Hyperlink 32" xfId="39330" hidden="1" xr:uid="{00000000-0005-0000-0000-00008A040000}"/>
    <cellStyle name="Followed Hyperlink 32" xfId="39213" hidden="1" xr:uid="{00000000-0005-0000-0000-00008B040000}"/>
    <cellStyle name="Followed Hyperlink 32" xfId="38776" hidden="1" xr:uid="{00000000-0005-0000-0000-000083040000}"/>
    <cellStyle name="Followed Hyperlink 32" xfId="38962" hidden="1" xr:uid="{00000000-0005-0000-0000-000084040000}"/>
    <cellStyle name="Followed Hyperlink 32" xfId="38893" hidden="1" xr:uid="{00000000-0005-0000-0000-000082040000}"/>
    <cellStyle name="Followed Hyperlink 32" xfId="38795" hidden="1" xr:uid="{00000000-0005-0000-0000-000081040000}"/>
    <cellStyle name="Followed Hyperlink 32" xfId="38039" hidden="1" xr:uid="{00000000-0005-0000-0000-000090040000}"/>
    <cellStyle name="Followed Hyperlink 32" xfId="12705" hidden="1" xr:uid="{00000000-0005-0000-0000-000095040000}"/>
    <cellStyle name="Followed Hyperlink 32" xfId="39232" hidden="1" xr:uid="{00000000-0005-0000-0000-000089040000}"/>
    <cellStyle name="Followed Hyperlink 32" xfId="45039" hidden="1" xr:uid="{00000000-0005-0000-0000-000090040000}"/>
    <cellStyle name="Followed Hyperlink 32" xfId="24809" hidden="1" xr:uid="{00000000-0005-0000-0000-000084040000}"/>
    <cellStyle name="Followed Hyperlink 32" xfId="24863" hidden="1" xr:uid="{00000000-0005-0000-0000-000085040000}"/>
    <cellStyle name="Followed Hyperlink 32" xfId="24961" hidden="1" xr:uid="{00000000-0005-0000-0000-000086040000}"/>
    <cellStyle name="Followed Hyperlink 32" xfId="24844" hidden="1" xr:uid="{00000000-0005-0000-0000-000087040000}"/>
    <cellStyle name="Followed Hyperlink 32" xfId="25028" hidden="1" xr:uid="{00000000-0005-0000-0000-000088040000}"/>
    <cellStyle name="Followed Hyperlink 32" xfId="25079" hidden="1" xr:uid="{00000000-0005-0000-0000-000089040000}"/>
    <cellStyle name="Followed Hyperlink 32" xfId="25177" hidden="1" xr:uid="{00000000-0005-0000-0000-00008A040000}"/>
    <cellStyle name="Followed Hyperlink 32" xfId="25060" hidden="1" xr:uid="{00000000-0005-0000-0000-00008B040000}"/>
    <cellStyle name="Followed Hyperlink 32" xfId="25243" hidden="1" xr:uid="{00000000-0005-0000-0000-00008C040000}"/>
    <cellStyle name="Followed Hyperlink 32" xfId="25291" hidden="1" xr:uid="{00000000-0005-0000-0000-00008D040000}"/>
    <cellStyle name="Followed Hyperlink 32" xfId="25389" hidden="1" xr:uid="{00000000-0005-0000-0000-00008E040000}"/>
    <cellStyle name="Followed Hyperlink 32" xfId="25272" hidden="1" xr:uid="{00000000-0005-0000-0000-00008F040000}"/>
    <cellStyle name="Followed Hyperlink 32" xfId="25455" hidden="1" xr:uid="{00000000-0005-0000-0000-000090040000}"/>
    <cellStyle name="Followed Hyperlink 32" xfId="25600" hidden="1" xr:uid="{00000000-0005-0000-0000-000092040000}"/>
    <cellStyle name="Followed Hyperlink 32" xfId="25483" hidden="1" xr:uid="{00000000-0005-0000-0000-000093040000}"/>
    <cellStyle name="Followed Hyperlink 32" xfId="25666" hidden="1" xr:uid="{00000000-0005-0000-0000-000094040000}"/>
    <cellStyle name="Followed Hyperlink 32" xfId="25708" hidden="1" xr:uid="{00000000-0005-0000-0000-000095040000}"/>
    <cellStyle name="Followed Hyperlink 32" xfId="25806" hidden="1" xr:uid="{00000000-0005-0000-0000-000096040000}"/>
    <cellStyle name="Followed Hyperlink 32" xfId="25689" hidden="1" xr:uid="{00000000-0005-0000-0000-000097040000}"/>
    <cellStyle name="Followed Hyperlink 32" xfId="26390" hidden="1" xr:uid="{00000000-0005-0000-0000-00007C040000}"/>
    <cellStyle name="Followed Hyperlink 32" xfId="26449" hidden="1" xr:uid="{00000000-0005-0000-0000-00007D040000}"/>
    <cellStyle name="Followed Hyperlink 32" xfId="26430" hidden="1" xr:uid="{00000000-0005-0000-0000-00007F040000}"/>
    <cellStyle name="Followed Hyperlink 32" xfId="26702" hidden="1" xr:uid="{00000000-0005-0000-0000-000080040000}"/>
    <cellStyle name="Followed Hyperlink 32" xfId="26762" hidden="1" xr:uid="{00000000-0005-0000-0000-000081040000}"/>
    <cellStyle name="Followed Hyperlink 32" xfId="26860" hidden="1" xr:uid="{00000000-0005-0000-0000-000082040000}"/>
    <cellStyle name="Followed Hyperlink 32" xfId="26743" hidden="1" xr:uid="{00000000-0005-0000-0000-000083040000}"/>
    <cellStyle name="Followed Hyperlink 32" xfId="26929" hidden="1" xr:uid="{00000000-0005-0000-0000-000084040000}"/>
    <cellStyle name="Followed Hyperlink 32" xfId="26983" hidden="1" xr:uid="{00000000-0005-0000-0000-000085040000}"/>
    <cellStyle name="Followed Hyperlink 32" xfId="27081" hidden="1" xr:uid="{00000000-0005-0000-0000-000086040000}"/>
    <cellStyle name="Followed Hyperlink 32" xfId="26964" hidden="1" xr:uid="{00000000-0005-0000-0000-000087040000}"/>
    <cellStyle name="Followed Hyperlink 32" xfId="27148" hidden="1" xr:uid="{00000000-0005-0000-0000-000088040000}"/>
    <cellStyle name="Followed Hyperlink 32" xfId="27199" hidden="1" xr:uid="{00000000-0005-0000-0000-000089040000}"/>
    <cellStyle name="Followed Hyperlink 32" xfId="27180" hidden="1" xr:uid="{00000000-0005-0000-0000-00008B040000}"/>
    <cellStyle name="Followed Hyperlink 32" xfId="27363" hidden="1" xr:uid="{00000000-0005-0000-0000-00008C040000}"/>
    <cellStyle name="Followed Hyperlink 32" xfId="27411" hidden="1" xr:uid="{00000000-0005-0000-0000-00008D040000}"/>
    <cellStyle name="Followed Hyperlink 32" xfId="27509" hidden="1" xr:uid="{00000000-0005-0000-0000-00008E040000}"/>
    <cellStyle name="Followed Hyperlink 32" xfId="27392" hidden="1" xr:uid="{00000000-0005-0000-0000-00008F040000}"/>
    <cellStyle name="Followed Hyperlink 32" xfId="27575" hidden="1" xr:uid="{00000000-0005-0000-0000-000090040000}"/>
    <cellStyle name="Followed Hyperlink 32" xfId="27622" hidden="1" xr:uid="{00000000-0005-0000-0000-000091040000}"/>
    <cellStyle name="Followed Hyperlink 32" xfId="27720" hidden="1" xr:uid="{00000000-0005-0000-0000-000092040000}"/>
    <cellStyle name="Followed Hyperlink 32" xfId="27603" hidden="1" xr:uid="{00000000-0005-0000-0000-000093040000}"/>
    <cellStyle name="Followed Hyperlink 32" xfId="27828" hidden="1" xr:uid="{00000000-0005-0000-0000-000095040000}"/>
    <cellStyle name="Followed Hyperlink 32" xfId="27809" hidden="1" xr:uid="{00000000-0005-0000-0000-000097040000}"/>
    <cellStyle name="Followed Hyperlink 32" xfId="28612" hidden="1" xr:uid="{00000000-0005-0000-0000-00007C040000}"/>
    <cellStyle name="Followed Hyperlink 32" xfId="28671" hidden="1" xr:uid="{00000000-0005-0000-0000-00007D040000}"/>
    <cellStyle name="Followed Hyperlink 32" xfId="28769" hidden="1" xr:uid="{00000000-0005-0000-0000-00007E040000}"/>
    <cellStyle name="Followed Hyperlink 32" xfId="28652" hidden="1" xr:uid="{00000000-0005-0000-0000-00007F040000}"/>
    <cellStyle name="Followed Hyperlink 32" xfId="28924" hidden="1" xr:uid="{00000000-0005-0000-0000-000080040000}"/>
    <cellStyle name="Followed Hyperlink 32" xfId="28984" hidden="1" xr:uid="{00000000-0005-0000-0000-000081040000}"/>
    <cellStyle name="Followed Hyperlink 32" xfId="29082" hidden="1" xr:uid="{00000000-0005-0000-0000-000082040000}"/>
    <cellStyle name="Followed Hyperlink 32" xfId="28965" hidden="1" xr:uid="{00000000-0005-0000-0000-000083040000}"/>
    <cellStyle name="Followed Hyperlink 32" xfId="29205" hidden="1" xr:uid="{00000000-0005-0000-0000-000085040000}"/>
    <cellStyle name="Followed Hyperlink 32" xfId="29303" hidden="1" xr:uid="{00000000-0005-0000-0000-000086040000}"/>
    <cellStyle name="Followed Hyperlink 32" xfId="29186" hidden="1" xr:uid="{00000000-0005-0000-0000-000087040000}"/>
    <cellStyle name="Followed Hyperlink 32" xfId="29370" hidden="1" xr:uid="{00000000-0005-0000-0000-000088040000}"/>
    <cellStyle name="Followed Hyperlink 32" xfId="29421" hidden="1" xr:uid="{00000000-0005-0000-0000-000089040000}"/>
    <cellStyle name="Followed Hyperlink 32" xfId="29519" hidden="1" xr:uid="{00000000-0005-0000-0000-00008A040000}"/>
    <cellStyle name="Followed Hyperlink 32" xfId="29402" hidden="1" xr:uid="{00000000-0005-0000-0000-00008B040000}"/>
    <cellStyle name="Followed Hyperlink 32" xfId="29585" hidden="1" xr:uid="{00000000-0005-0000-0000-00008C040000}"/>
    <cellStyle name="Followed Hyperlink 32" xfId="22367" hidden="1" xr:uid="{00000000-0005-0000-0000-000090040000}"/>
    <cellStyle name="Followed Hyperlink 32" xfId="42219" hidden="1" xr:uid="{00000000-0005-0000-0000-000080040000}"/>
    <cellStyle name="Followed Hyperlink 32" xfId="42279" hidden="1" xr:uid="{00000000-0005-0000-0000-000081040000}"/>
    <cellStyle name="Followed Hyperlink 32" xfId="42377" hidden="1" xr:uid="{00000000-0005-0000-0000-000082040000}"/>
    <cellStyle name="Followed Hyperlink 32" xfId="42260" hidden="1" xr:uid="{00000000-0005-0000-0000-000083040000}"/>
    <cellStyle name="Followed Hyperlink 32" xfId="42446" hidden="1" xr:uid="{00000000-0005-0000-0000-000084040000}"/>
    <cellStyle name="Followed Hyperlink 32" xfId="42500" hidden="1" xr:uid="{00000000-0005-0000-0000-000085040000}"/>
    <cellStyle name="Followed Hyperlink 32" xfId="42598" hidden="1" xr:uid="{00000000-0005-0000-0000-000086040000}"/>
    <cellStyle name="Followed Hyperlink 32" xfId="42481" hidden="1" xr:uid="{00000000-0005-0000-0000-000087040000}"/>
    <cellStyle name="Followed Hyperlink 32" xfId="42665" hidden="1" xr:uid="{00000000-0005-0000-0000-000088040000}"/>
    <cellStyle name="Followed Hyperlink 32" xfId="42716" hidden="1" xr:uid="{00000000-0005-0000-0000-000089040000}"/>
    <cellStyle name="Followed Hyperlink 32" xfId="42814" hidden="1" xr:uid="{00000000-0005-0000-0000-00008A040000}"/>
    <cellStyle name="Followed Hyperlink 32" xfId="42697" hidden="1" xr:uid="{00000000-0005-0000-0000-00008B040000}"/>
    <cellStyle name="Followed Hyperlink 32" xfId="42880" hidden="1" xr:uid="{00000000-0005-0000-0000-00008C040000}"/>
    <cellStyle name="Followed Hyperlink 32" xfId="42928" hidden="1" xr:uid="{00000000-0005-0000-0000-00008D040000}"/>
    <cellStyle name="Followed Hyperlink 32" xfId="43026" hidden="1" xr:uid="{00000000-0005-0000-0000-00008E040000}"/>
    <cellStyle name="Followed Hyperlink 32" xfId="42909" hidden="1" xr:uid="{00000000-0005-0000-0000-00008F040000}"/>
    <cellStyle name="Followed Hyperlink 32" xfId="43092" hidden="1" xr:uid="{00000000-0005-0000-0000-000090040000}"/>
    <cellStyle name="Followed Hyperlink 32" xfId="43139" hidden="1" xr:uid="{00000000-0005-0000-0000-000091040000}"/>
    <cellStyle name="Followed Hyperlink 32" xfId="29151" hidden="1" xr:uid="{00000000-0005-0000-0000-000084040000}"/>
    <cellStyle name="Followed Hyperlink 32" xfId="24170" hidden="1" xr:uid="{00000000-0005-0000-0000-000097040000}"/>
    <cellStyle name="Followed Hyperlink 32" xfId="20596" hidden="1" xr:uid="{00000000-0005-0000-0000-00008D040000}"/>
    <cellStyle name="Followed Hyperlink 32" xfId="17077" hidden="1" xr:uid="{00000000-0005-0000-0000-000089040000}"/>
    <cellStyle name="Followed Hyperlink 32" xfId="13253" hidden="1" xr:uid="{00000000-0005-0000-0000-000080040000}"/>
    <cellStyle name="Followed Hyperlink 32" xfId="30636" hidden="1" xr:uid="{00000000-0005-0000-0000-000083040000}"/>
    <cellStyle name="Followed Hyperlink 32" xfId="30876" hidden="1" xr:uid="{00000000-0005-0000-0000-000085040000}"/>
    <cellStyle name="Followed Hyperlink 32" xfId="30857" hidden="1" xr:uid="{00000000-0005-0000-0000-000087040000}"/>
    <cellStyle name="Followed Hyperlink 32" xfId="31041" hidden="1" xr:uid="{00000000-0005-0000-0000-000088040000}"/>
    <cellStyle name="Followed Hyperlink 32" xfId="31092" hidden="1" xr:uid="{00000000-0005-0000-0000-000089040000}"/>
    <cellStyle name="Followed Hyperlink 32" xfId="31190" hidden="1" xr:uid="{00000000-0005-0000-0000-00008A040000}"/>
    <cellStyle name="Followed Hyperlink 32" xfId="31073" hidden="1" xr:uid="{00000000-0005-0000-0000-00008B040000}"/>
    <cellStyle name="Followed Hyperlink 32" xfId="31256" hidden="1" xr:uid="{00000000-0005-0000-0000-00008C040000}"/>
    <cellStyle name="Followed Hyperlink 32" xfId="31304" hidden="1" xr:uid="{00000000-0005-0000-0000-00008D040000}"/>
    <cellStyle name="Followed Hyperlink 32" xfId="31402" hidden="1" xr:uid="{00000000-0005-0000-0000-00008E040000}"/>
    <cellStyle name="Followed Hyperlink 32" xfId="31468" hidden="1" xr:uid="{00000000-0005-0000-0000-000090040000}"/>
    <cellStyle name="Followed Hyperlink 32" xfId="31515" hidden="1" xr:uid="{00000000-0005-0000-0000-000091040000}"/>
    <cellStyle name="Followed Hyperlink 32" xfId="31613" hidden="1" xr:uid="{00000000-0005-0000-0000-000092040000}"/>
    <cellStyle name="Followed Hyperlink 32" xfId="31496" hidden="1" xr:uid="{00000000-0005-0000-0000-000093040000}"/>
    <cellStyle name="Followed Hyperlink 32" xfId="31679" hidden="1" xr:uid="{00000000-0005-0000-0000-000094040000}"/>
    <cellStyle name="Followed Hyperlink 32" xfId="31721" hidden="1" xr:uid="{00000000-0005-0000-0000-000095040000}"/>
    <cellStyle name="Followed Hyperlink 32" xfId="31819" hidden="1" xr:uid="{00000000-0005-0000-0000-000096040000}"/>
    <cellStyle name="Followed Hyperlink 32" xfId="31702" hidden="1" xr:uid="{00000000-0005-0000-0000-000097040000}"/>
    <cellStyle name="Followed Hyperlink 32" xfId="28296" hidden="1" xr:uid="{00000000-0005-0000-0000-00007C040000}"/>
    <cellStyle name="Followed Hyperlink 32" xfId="31920" hidden="1" xr:uid="{00000000-0005-0000-0000-00007D040000}"/>
    <cellStyle name="Followed Hyperlink 32" xfId="30411" hidden="1" xr:uid="{00000000-0005-0000-0000-00007E040000}"/>
    <cellStyle name="Followed Hyperlink 32" xfId="32323" hidden="1" xr:uid="{00000000-0005-0000-0000-000081040000}"/>
    <cellStyle name="Followed Hyperlink 32" xfId="32421" hidden="1" xr:uid="{00000000-0005-0000-0000-000082040000}"/>
    <cellStyle name="Followed Hyperlink 32" xfId="32304" hidden="1" xr:uid="{00000000-0005-0000-0000-000083040000}"/>
    <cellStyle name="Followed Hyperlink 32" xfId="32490" hidden="1" xr:uid="{00000000-0005-0000-0000-000084040000}"/>
    <cellStyle name="Followed Hyperlink 32" xfId="32544" hidden="1" xr:uid="{00000000-0005-0000-0000-000085040000}"/>
    <cellStyle name="Followed Hyperlink 32" xfId="32642" hidden="1" xr:uid="{00000000-0005-0000-0000-000086040000}"/>
    <cellStyle name="Followed Hyperlink 32" xfId="32525" hidden="1" xr:uid="{00000000-0005-0000-0000-000087040000}"/>
    <cellStyle name="Followed Hyperlink 32" xfId="32709" hidden="1" xr:uid="{00000000-0005-0000-0000-000088040000}"/>
    <cellStyle name="Followed Hyperlink 32" xfId="25502" hidden="1" xr:uid="{00000000-0005-0000-0000-000091040000}"/>
    <cellStyle name="Followed Hyperlink 32" xfId="3633" hidden="1" xr:uid="{00000000-0005-0000-0000-000088040000}"/>
    <cellStyle name="Followed Hyperlink 32" xfId="3684" hidden="1" xr:uid="{00000000-0005-0000-0000-000089040000}"/>
    <cellStyle name="Followed Hyperlink 32" xfId="3782" hidden="1" xr:uid="{00000000-0005-0000-0000-00008A040000}"/>
    <cellStyle name="Followed Hyperlink 32" xfId="3665" hidden="1" xr:uid="{00000000-0005-0000-0000-00008B040000}"/>
    <cellStyle name="Followed Hyperlink 32" xfId="3848" hidden="1" xr:uid="{00000000-0005-0000-0000-00008C040000}"/>
    <cellStyle name="Followed Hyperlink 32" xfId="3896" hidden="1" xr:uid="{00000000-0005-0000-0000-00008D040000}"/>
    <cellStyle name="Followed Hyperlink 32" xfId="3994" hidden="1" xr:uid="{00000000-0005-0000-0000-00008E040000}"/>
    <cellStyle name="Followed Hyperlink 32" xfId="3877" hidden="1" xr:uid="{00000000-0005-0000-0000-00008F040000}"/>
    <cellStyle name="Followed Hyperlink 32" xfId="4060" hidden="1" xr:uid="{00000000-0005-0000-0000-000090040000}"/>
    <cellStyle name="Followed Hyperlink 32" xfId="4205" hidden="1" xr:uid="{00000000-0005-0000-0000-000092040000}"/>
    <cellStyle name="Followed Hyperlink 32" xfId="4088" hidden="1" xr:uid="{00000000-0005-0000-0000-000093040000}"/>
    <cellStyle name="Followed Hyperlink 32" xfId="4271" hidden="1" xr:uid="{00000000-0005-0000-0000-000094040000}"/>
    <cellStyle name="Followed Hyperlink 32" xfId="4313" hidden="1" xr:uid="{00000000-0005-0000-0000-000095040000}"/>
    <cellStyle name="Followed Hyperlink 32" xfId="4411" hidden="1" xr:uid="{00000000-0005-0000-0000-000096040000}"/>
    <cellStyle name="Followed Hyperlink 32" xfId="4294" hidden="1" xr:uid="{00000000-0005-0000-0000-000097040000}"/>
    <cellStyle name="Followed Hyperlink 32" xfId="250" hidden="1" xr:uid="{00000000-0005-0000-0000-00007C040000}"/>
    <cellStyle name="Followed Hyperlink 32" xfId="7770" hidden="1" xr:uid="{00000000-0005-0000-0000-000096040000}"/>
    <cellStyle name="Followed Hyperlink 32" xfId="7653" hidden="1" xr:uid="{00000000-0005-0000-0000-000097040000}"/>
    <cellStyle name="Followed Hyperlink 32" xfId="28483" hidden="1" xr:uid="{00000000-0005-0000-0000-00007F040000}"/>
    <cellStyle name="Followed Hyperlink 32" xfId="27926" hidden="1" xr:uid="{00000000-0005-0000-0000-000096040000}"/>
    <cellStyle name="Followed Hyperlink 32" xfId="23560" hidden="1" xr:uid="{00000000-0005-0000-0000-000089040000}"/>
    <cellStyle name="Followed Hyperlink 32" xfId="20045" hidden="1" xr:uid="{00000000-0005-0000-0000-000082040000}"/>
    <cellStyle name="Followed Hyperlink 32" xfId="16246" hidden="1" xr:uid="{00000000-0005-0000-0000-00007D040000}"/>
    <cellStyle name="Followed Hyperlink 32" xfId="33918" hidden="1" xr:uid="{00000000-0005-0000-0000-000080040000}"/>
    <cellStyle name="Followed Hyperlink 32" xfId="33978" hidden="1" xr:uid="{00000000-0005-0000-0000-000081040000}"/>
    <cellStyle name="Followed Hyperlink 32" xfId="34076" hidden="1" xr:uid="{00000000-0005-0000-0000-000082040000}"/>
    <cellStyle name="Followed Hyperlink 32" xfId="33959" hidden="1" xr:uid="{00000000-0005-0000-0000-000083040000}"/>
    <cellStyle name="Followed Hyperlink 32" xfId="34145" hidden="1" xr:uid="{00000000-0005-0000-0000-000084040000}"/>
    <cellStyle name="Followed Hyperlink 32" xfId="34199" hidden="1" xr:uid="{00000000-0005-0000-0000-000085040000}"/>
    <cellStyle name="Followed Hyperlink 32" xfId="34180" hidden="1" xr:uid="{00000000-0005-0000-0000-000087040000}"/>
    <cellStyle name="Followed Hyperlink 32" xfId="34364" hidden="1" xr:uid="{00000000-0005-0000-0000-000088040000}"/>
    <cellStyle name="Followed Hyperlink 32" xfId="34415" hidden="1" xr:uid="{00000000-0005-0000-0000-000089040000}"/>
    <cellStyle name="Followed Hyperlink 32" xfId="34513" hidden="1" xr:uid="{00000000-0005-0000-0000-00008A040000}"/>
    <cellStyle name="Followed Hyperlink 32" xfId="34396" hidden="1" xr:uid="{00000000-0005-0000-0000-00008B040000}"/>
    <cellStyle name="Followed Hyperlink 32" xfId="34627" hidden="1" xr:uid="{00000000-0005-0000-0000-00008D040000}"/>
    <cellStyle name="Followed Hyperlink 32" xfId="34725" hidden="1" xr:uid="{00000000-0005-0000-0000-00008E040000}"/>
    <cellStyle name="Followed Hyperlink 32" xfId="34791" hidden="1" xr:uid="{00000000-0005-0000-0000-000090040000}"/>
    <cellStyle name="Followed Hyperlink 32" xfId="34838" hidden="1" xr:uid="{00000000-0005-0000-0000-000091040000}"/>
    <cellStyle name="Followed Hyperlink 32" xfId="34936" hidden="1" xr:uid="{00000000-0005-0000-0000-000092040000}"/>
    <cellStyle name="Followed Hyperlink 32" xfId="34819" hidden="1" xr:uid="{00000000-0005-0000-0000-000093040000}"/>
    <cellStyle name="Followed Hyperlink 32" xfId="35002" hidden="1" xr:uid="{00000000-0005-0000-0000-000094040000}"/>
    <cellStyle name="Followed Hyperlink 32" xfId="35044" hidden="1" xr:uid="{00000000-0005-0000-0000-000095040000}"/>
    <cellStyle name="Followed Hyperlink 32" xfId="35142" hidden="1" xr:uid="{00000000-0005-0000-0000-000096040000}"/>
    <cellStyle name="Followed Hyperlink 32" xfId="35025" hidden="1" xr:uid="{00000000-0005-0000-0000-000097040000}"/>
    <cellStyle name="Followed Hyperlink 32" xfId="30353" hidden="1" xr:uid="{00000000-0005-0000-0000-00007C040000}"/>
    <cellStyle name="Followed Hyperlink 32" xfId="35243" hidden="1" xr:uid="{00000000-0005-0000-0000-00007D040000}"/>
    <cellStyle name="Followed Hyperlink 32" xfId="26126" hidden="1" xr:uid="{00000000-0005-0000-0000-00007F040000}"/>
    <cellStyle name="Followed Hyperlink 32" xfId="35559" hidden="1" xr:uid="{00000000-0005-0000-0000-000080040000}"/>
    <cellStyle name="Followed Hyperlink 32" xfId="35619" hidden="1" xr:uid="{00000000-0005-0000-0000-000081040000}"/>
    <cellStyle name="Followed Hyperlink 32" xfId="35717" hidden="1" xr:uid="{00000000-0005-0000-0000-000082040000}"/>
    <cellStyle name="Followed Hyperlink 32" xfId="35600" hidden="1" xr:uid="{00000000-0005-0000-0000-000083040000}"/>
    <cellStyle name="Followed Hyperlink 32" xfId="35786" hidden="1" xr:uid="{00000000-0005-0000-0000-000084040000}"/>
    <cellStyle name="Followed Hyperlink 32" xfId="35840" hidden="1" xr:uid="{00000000-0005-0000-0000-000085040000}"/>
    <cellStyle name="Followed Hyperlink 32" xfId="35938" hidden="1" xr:uid="{00000000-0005-0000-0000-000086040000}"/>
    <cellStyle name="Followed Hyperlink 32" xfId="35821" hidden="1" xr:uid="{00000000-0005-0000-0000-000087040000}"/>
    <cellStyle name="Followed Hyperlink 32" xfId="36056" hidden="1" xr:uid="{00000000-0005-0000-0000-000089040000}"/>
    <cellStyle name="Followed Hyperlink 32" xfId="36154" hidden="1" xr:uid="{00000000-0005-0000-0000-00008A040000}"/>
    <cellStyle name="Followed Hyperlink 32" xfId="36037" hidden="1" xr:uid="{00000000-0005-0000-0000-00008B040000}"/>
    <cellStyle name="Followed Hyperlink 32" xfId="36220" hidden="1" xr:uid="{00000000-0005-0000-0000-00008C040000}"/>
    <cellStyle name="Followed Hyperlink 32" xfId="36268" hidden="1" xr:uid="{00000000-0005-0000-0000-00008D040000}"/>
    <cellStyle name="Followed Hyperlink 32" xfId="36366" hidden="1" xr:uid="{00000000-0005-0000-0000-00008E040000}"/>
    <cellStyle name="Followed Hyperlink 32" xfId="36249" hidden="1" xr:uid="{00000000-0005-0000-0000-00008F040000}"/>
    <cellStyle name="Followed Hyperlink 32" xfId="36432" hidden="1" xr:uid="{00000000-0005-0000-0000-000090040000}"/>
    <cellStyle name="Followed Hyperlink 32" xfId="36479" hidden="1" xr:uid="{00000000-0005-0000-0000-000091040000}"/>
    <cellStyle name="Followed Hyperlink 32" xfId="36460" hidden="1" xr:uid="{00000000-0005-0000-0000-000093040000}"/>
    <cellStyle name="Followed Hyperlink 32" xfId="36643" hidden="1" xr:uid="{00000000-0005-0000-0000-000094040000}"/>
    <cellStyle name="Followed Hyperlink 32" xfId="36685" hidden="1" xr:uid="{00000000-0005-0000-0000-000095040000}"/>
    <cellStyle name="Followed Hyperlink 32" xfId="36783" hidden="1" xr:uid="{00000000-0005-0000-0000-000096040000}"/>
    <cellStyle name="Followed Hyperlink 32" xfId="36666" hidden="1" xr:uid="{00000000-0005-0000-0000-000097040000}"/>
    <cellStyle name="Followed Hyperlink 32" xfId="32022" hidden="1" xr:uid="{00000000-0005-0000-0000-00007C040000}"/>
    <cellStyle name="Followed Hyperlink 32" xfId="36884" hidden="1" xr:uid="{00000000-0005-0000-0000-00007D040000}"/>
    <cellStyle name="Followed Hyperlink 32" xfId="35386" hidden="1" xr:uid="{00000000-0005-0000-0000-00007E040000}"/>
    <cellStyle name="Followed Hyperlink 32" xfId="28319" hidden="1" xr:uid="{00000000-0005-0000-0000-00007F040000}"/>
    <cellStyle name="Followed Hyperlink 32" xfId="37166" hidden="1" xr:uid="{00000000-0005-0000-0000-000080040000}"/>
    <cellStyle name="Followed Hyperlink 32" xfId="37226" hidden="1" xr:uid="{00000000-0005-0000-0000-000081040000}"/>
    <cellStyle name="Followed Hyperlink 32" xfId="37324" hidden="1" xr:uid="{00000000-0005-0000-0000-000082040000}"/>
    <cellStyle name="Followed Hyperlink 32" xfId="37207" hidden="1" xr:uid="{00000000-0005-0000-0000-000083040000}"/>
    <cellStyle name="Followed Hyperlink 32" xfId="37393" hidden="1" xr:uid="{00000000-0005-0000-0000-000084040000}"/>
    <cellStyle name="Followed Hyperlink 32" xfId="37447" hidden="1" xr:uid="{00000000-0005-0000-0000-000085040000}"/>
    <cellStyle name="Followed Hyperlink 32" xfId="37545" hidden="1" xr:uid="{00000000-0005-0000-0000-000086040000}"/>
    <cellStyle name="Followed Hyperlink 32" xfId="37428" hidden="1" xr:uid="{00000000-0005-0000-0000-000087040000}"/>
    <cellStyle name="Followed Hyperlink 32" xfId="36005" hidden="1" xr:uid="{00000000-0005-0000-0000-000088040000}"/>
    <cellStyle name="Followed Hyperlink 32" xfId="32263" hidden="1" xr:uid="{00000000-0005-0000-0000-000080040000}"/>
    <cellStyle name="Followed Hyperlink 32" xfId="27786" hidden="1" xr:uid="{00000000-0005-0000-0000-000094040000}"/>
    <cellStyle name="Followed Hyperlink 32" xfId="23724" hidden="1" xr:uid="{00000000-0005-0000-0000-00008C040000}"/>
    <cellStyle name="Followed Hyperlink 32" xfId="20114" hidden="1" xr:uid="{00000000-0005-0000-0000-000084040000}"/>
    <cellStyle name="Followed Hyperlink 32" xfId="10062" hidden="1" xr:uid="{00000000-0005-0000-0000-000082040000}"/>
    <cellStyle name="Followed Hyperlink 32" xfId="9945" hidden="1" xr:uid="{00000000-0005-0000-0000-000083040000}"/>
    <cellStyle name="Followed Hyperlink 32" xfId="10131" hidden="1" xr:uid="{00000000-0005-0000-0000-000084040000}"/>
    <cellStyle name="Followed Hyperlink 32" xfId="10185" hidden="1" xr:uid="{00000000-0005-0000-0000-000085040000}"/>
    <cellStyle name="Followed Hyperlink 32" xfId="10166" hidden="1" xr:uid="{00000000-0005-0000-0000-000087040000}"/>
    <cellStyle name="Followed Hyperlink 32" xfId="10350" hidden="1" xr:uid="{00000000-0005-0000-0000-000088040000}"/>
    <cellStyle name="Followed Hyperlink 32" xfId="10401" hidden="1" xr:uid="{00000000-0005-0000-0000-000089040000}"/>
    <cellStyle name="Followed Hyperlink 32" xfId="10499" hidden="1" xr:uid="{00000000-0005-0000-0000-00008A040000}"/>
    <cellStyle name="Followed Hyperlink 32" xfId="10382" hidden="1" xr:uid="{00000000-0005-0000-0000-00008B040000}"/>
    <cellStyle name="Followed Hyperlink 32" xfId="10565" hidden="1" xr:uid="{00000000-0005-0000-0000-00008C040000}"/>
    <cellStyle name="Followed Hyperlink 32" xfId="10711" hidden="1" xr:uid="{00000000-0005-0000-0000-00008E040000}"/>
    <cellStyle name="Followed Hyperlink 32" xfId="10777" hidden="1" xr:uid="{00000000-0005-0000-0000-000090040000}"/>
    <cellStyle name="Followed Hyperlink 32" xfId="10824" hidden="1" xr:uid="{00000000-0005-0000-0000-000091040000}"/>
    <cellStyle name="Followed Hyperlink 32" xfId="10922" hidden="1" xr:uid="{00000000-0005-0000-0000-000092040000}"/>
    <cellStyle name="Followed Hyperlink 32" xfId="10805" hidden="1" xr:uid="{00000000-0005-0000-0000-000093040000}"/>
    <cellStyle name="Followed Hyperlink 32" xfId="10988" hidden="1" xr:uid="{00000000-0005-0000-0000-000094040000}"/>
    <cellStyle name="Followed Hyperlink 32" xfId="11030" hidden="1" xr:uid="{00000000-0005-0000-0000-000095040000}"/>
    <cellStyle name="Followed Hyperlink 32" xfId="11128" hidden="1" xr:uid="{00000000-0005-0000-0000-000096040000}"/>
    <cellStyle name="Followed Hyperlink 32" xfId="11011" hidden="1" xr:uid="{00000000-0005-0000-0000-000097040000}"/>
    <cellStyle name="Followed Hyperlink 32" xfId="6300" hidden="1" xr:uid="{00000000-0005-0000-0000-00007C040000}"/>
    <cellStyle name="Followed Hyperlink 32" xfId="9719" hidden="1" xr:uid="{00000000-0005-0000-0000-00007E040000}"/>
    <cellStyle name="Followed Hyperlink 32" xfId="2574" hidden="1" xr:uid="{00000000-0005-0000-0000-00007F040000}"/>
    <cellStyle name="Followed Hyperlink 32" xfId="11579" hidden="1" xr:uid="{00000000-0005-0000-0000-000080040000}"/>
    <cellStyle name="Followed Hyperlink 32" xfId="11639" hidden="1" xr:uid="{00000000-0005-0000-0000-000081040000}"/>
    <cellStyle name="Followed Hyperlink 32" xfId="11737" hidden="1" xr:uid="{00000000-0005-0000-0000-000082040000}"/>
    <cellStyle name="Followed Hyperlink 32" xfId="11620" hidden="1" xr:uid="{00000000-0005-0000-0000-000083040000}"/>
    <cellStyle name="Followed Hyperlink 32" xfId="11806" hidden="1" xr:uid="{00000000-0005-0000-0000-000084040000}"/>
    <cellStyle name="Followed Hyperlink 32" xfId="11860" hidden="1" xr:uid="{00000000-0005-0000-0000-000085040000}"/>
    <cellStyle name="Followed Hyperlink 32" xfId="33164" hidden="1" xr:uid="{00000000-0005-0000-0000-000093040000}"/>
    <cellStyle name="Followed Hyperlink 32" xfId="4512" hidden="1" xr:uid="{00000000-0005-0000-0000-00007D040000}"/>
    <cellStyle name="Followed Hyperlink 32" xfId="2497" hidden="1" xr:uid="{00000000-0005-0000-0000-00007E040000}"/>
    <cellStyle name="Followed Hyperlink 32" xfId="2543" hidden="1" xr:uid="{00000000-0005-0000-0000-00007F040000}"/>
    <cellStyle name="Followed Hyperlink 32" xfId="4866" hidden="1" xr:uid="{00000000-0005-0000-0000-000080040000}"/>
    <cellStyle name="Followed Hyperlink 32" xfId="4926" hidden="1" xr:uid="{00000000-0005-0000-0000-000081040000}"/>
    <cellStyle name="Followed Hyperlink 32" xfId="5024" hidden="1" xr:uid="{00000000-0005-0000-0000-000082040000}"/>
    <cellStyle name="Followed Hyperlink 32" xfId="4907" hidden="1" xr:uid="{00000000-0005-0000-0000-000083040000}"/>
    <cellStyle name="Followed Hyperlink 32" xfId="5093" hidden="1" xr:uid="{00000000-0005-0000-0000-000084040000}"/>
    <cellStyle name="Followed Hyperlink 32" xfId="5147" hidden="1" xr:uid="{00000000-0005-0000-0000-000085040000}"/>
    <cellStyle name="Followed Hyperlink 32" xfId="5245" hidden="1" xr:uid="{00000000-0005-0000-0000-000086040000}"/>
    <cellStyle name="Followed Hyperlink 32" xfId="5128" hidden="1" xr:uid="{00000000-0005-0000-0000-000087040000}"/>
    <cellStyle name="Followed Hyperlink 32" xfId="5312" hidden="1" xr:uid="{00000000-0005-0000-0000-000088040000}"/>
    <cellStyle name="Followed Hyperlink 32" xfId="5363" hidden="1" xr:uid="{00000000-0005-0000-0000-000089040000}"/>
    <cellStyle name="Followed Hyperlink 32" xfId="5461" hidden="1" xr:uid="{00000000-0005-0000-0000-00008A040000}"/>
    <cellStyle name="Followed Hyperlink 32" xfId="5344" hidden="1" xr:uid="{00000000-0005-0000-0000-00008B040000}"/>
    <cellStyle name="Followed Hyperlink 32" xfId="5527" hidden="1" xr:uid="{00000000-0005-0000-0000-00008C040000}"/>
    <cellStyle name="Followed Hyperlink 32" xfId="1693" hidden="1" xr:uid="{00000000-0005-0000-0000-00008E040000}"/>
    <cellStyle name="Followed Hyperlink 32" xfId="1576" hidden="1" xr:uid="{00000000-0005-0000-0000-00008F040000}"/>
    <cellStyle name="Followed Hyperlink 32" xfId="11229" hidden="1" xr:uid="{00000000-0005-0000-0000-00007D040000}"/>
    <cellStyle name="Followed Hyperlink 32" xfId="33738" hidden="1" xr:uid="{00000000-0005-0000-0000-00007E040000}"/>
    <cellStyle name="Followed Hyperlink 32" xfId="31285" hidden="1" xr:uid="{00000000-0005-0000-0000-00008F040000}"/>
    <cellStyle name="Followed Hyperlink 32" xfId="27297" hidden="1" xr:uid="{00000000-0005-0000-0000-00008A040000}"/>
    <cellStyle name="Followed Hyperlink 32" xfId="23063" hidden="1" xr:uid="{00000000-0005-0000-0000-000080040000}"/>
    <cellStyle name="Followed Hyperlink 32" xfId="12904" hidden="1" xr:uid="{00000000-0005-0000-0000-00007D040000}"/>
    <cellStyle name="Followed Hyperlink 32" xfId="11395" hidden="1" xr:uid="{00000000-0005-0000-0000-00007E040000}"/>
    <cellStyle name="Followed Hyperlink 32" xfId="2597" hidden="1" xr:uid="{00000000-0005-0000-0000-00007F040000}"/>
    <cellStyle name="Followed Hyperlink 32" xfId="13313" hidden="1" xr:uid="{00000000-0005-0000-0000-000081040000}"/>
    <cellStyle name="Followed Hyperlink 32" xfId="13411" hidden="1" xr:uid="{00000000-0005-0000-0000-000082040000}"/>
    <cellStyle name="Followed Hyperlink 32" xfId="13294" hidden="1" xr:uid="{00000000-0005-0000-0000-000083040000}"/>
    <cellStyle name="Followed Hyperlink 32" xfId="13480" hidden="1" xr:uid="{00000000-0005-0000-0000-000084040000}"/>
    <cellStyle name="Followed Hyperlink 32" xfId="13534" hidden="1" xr:uid="{00000000-0005-0000-0000-000085040000}"/>
    <cellStyle name="Followed Hyperlink 32" xfId="13632" hidden="1" xr:uid="{00000000-0005-0000-0000-000086040000}"/>
    <cellStyle name="Followed Hyperlink 32" xfId="13515" hidden="1" xr:uid="{00000000-0005-0000-0000-000087040000}"/>
    <cellStyle name="Followed Hyperlink 32" xfId="13699" hidden="1" xr:uid="{00000000-0005-0000-0000-000088040000}"/>
    <cellStyle name="Followed Hyperlink 32" xfId="13750" hidden="1" xr:uid="{00000000-0005-0000-0000-000089040000}"/>
    <cellStyle name="Followed Hyperlink 32" xfId="13848" hidden="1" xr:uid="{00000000-0005-0000-0000-00008A040000}"/>
    <cellStyle name="Followed Hyperlink 32" xfId="13731" hidden="1" xr:uid="{00000000-0005-0000-0000-00008B040000}"/>
    <cellStyle name="Followed Hyperlink 32" xfId="13962" hidden="1" xr:uid="{00000000-0005-0000-0000-00008D040000}"/>
    <cellStyle name="Followed Hyperlink 32" xfId="14060" hidden="1" xr:uid="{00000000-0005-0000-0000-00008E040000}"/>
    <cellStyle name="Followed Hyperlink 32" xfId="13943" hidden="1" xr:uid="{00000000-0005-0000-0000-00008F040000}"/>
    <cellStyle name="Followed Hyperlink 32" xfId="14126" hidden="1" xr:uid="{00000000-0005-0000-0000-000090040000}"/>
    <cellStyle name="Followed Hyperlink 32" xfId="14173" hidden="1" xr:uid="{00000000-0005-0000-0000-000091040000}"/>
    <cellStyle name="Followed Hyperlink 32" xfId="14271" hidden="1" xr:uid="{00000000-0005-0000-0000-000092040000}"/>
    <cellStyle name="Followed Hyperlink 32" xfId="14154" hidden="1" xr:uid="{00000000-0005-0000-0000-000093040000}"/>
    <cellStyle name="Followed Hyperlink 32" xfId="14337" hidden="1" xr:uid="{00000000-0005-0000-0000-000094040000}"/>
    <cellStyle name="Followed Hyperlink 32" xfId="14360" hidden="1" xr:uid="{00000000-0005-0000-0000-000097040000}"/>
    <cellStyle name="Followed Hyperlink 32" xfId="9660" hidden="1" xr:uid="{00000000-0005-0000-0000-00007C040000}"/>
    <cellStyle name="Followed Hyperlink 32" xfId="14578" hidden="1" xr:uid="{00000000-0005-0000-0000-00007D040000}"/>
    <cellStyle name="Followed Hyperlink 32" xfId="13069" hidden="1" xr:uid="{00000000-0005-0000-0000-00007E040000}"/>
    <cellStyle name="Followed Hyperlink 32" xfId="4608" hidden="1" xr:uid="{00000000-0005-0000-0000-00007F040000}"/>
    <cellStyle name="Followed Hyperlink 32" xfId="14921" hidden="1" xr:uid="{00000000-0005-0000-0000-000080040000}"/>
    <cellStyle name="Followed Hyperlink 32" xfId="14981" hidden="1" xr:uid="{00000000-0005-0000-0000-000081040000}"/>
    <cellStyle name="Followed Hyperlink 32" xfId="15079" hidden="1" xr:uid="{00000000-0005-0000-0000-000082040000}"/>
    <cellStyle name="Followed Hyperlink 32" xfId="36577" hidden="1" xr:uid="{00000000-0005-0000-0000-000092040000}"/>
    <cellStyle name="Followed Hyperlink 32" xfId="39959" hidden="1" xr:uid="{00000000-0005-0000-0000-000096040000}"/>
    <cellStyle name="Followed Hyperlink 32" xfId="39842" hidden="1" xr:uid="{00000000-0005-0000-0000-000097040000}"/>
    <cellStyle name="Followed Hyperlink 32" xfId="35337" hidden="1" xr:uid="{00000000-0005-0000-0000-00007C040000}"/>
    <cellStyle name="Followed Hyperlink 32" xfId="40060" hidden="1" xr:uid="{00000000-0005-0000-0000-00007D040000}"/>
    <cellStyle name="Followed Hyperlink 32" xfId="38584" hidden="1" xr:uid="{00000000-0005-0000-0000-00007E040000}"/>
    <cellStyle name="Followed Hyperlink 32" xfId="30341" hidden="1" xr:uid="{00000000-0005-0000-0000-00007F040000}"/>
    <cellStyle name="Followed Hyperlink 32" xfId="40254" hidden="1" xr:uid="{00000000-0005-0000-0000-000080040000}"/>
    <cellStyle name="Followed Hyperlink 32" xfId="40314" hidden="1" xr:uid="{00000000-0005-0000-0000-000081040000}"/>
    <cellStyle name="Followed Hyperlink 32" xfId="40412" hidden="1" xr:uid="{00000000-0005-0000-0000-000082040000}"/>
    <cellStyle name="Followed Hyperlink 32" xfId="40481" hidden="1" xr:uid="{00000000-0005-0000-0000-000084040000}"/>
    <cellStyle name="Followed Hyperlink 32" xfId="40535" hidden="1" xr:uid="{00000000-0005-0000-0000-000085040000}"/>
    <cellStyle name="Followed Hyperlink 32" xfId="40633" hidden="1" xr:uid="{00000000-0005-0000-0000-000086040000}"/>
    <cellStyle name="Followed Hyperlink 32" xfId="40516" hidden="1" xr:uid="{00000000-0005-0000-0000-000087040000}"/>
    <cellStyle name="Followed Hyperlink 32" xfId="40700" hidden="1" xr:uid="{00000000-0005-0000-0000-000088040000}"/>
    <cellStyle name="Followed Hyperlink 32" xfId="40751" hidden="1" xr:uid="{00000000-0005-0000-0000-000089040000}"/>
    <cellStyle name="Followed Hyperlink 32" xfId="40849" hidden="1" xr:uid="{00000000-0005-0000-0000-00008A040000}"/>
    <cellStyle name="Followed Hyperlink 32" xfId="44761" hidden="1" xr:uid="{00000000-0005-0000-0000-00008A040000}"/>
    <cellStyle name="Followed Hyperlink 32" xfId="44644" hidden="1" xr:uid="{00000000-0005-0000-0000-00008B040000}"/>
    <cellStyle name="Followed Hyperlink 32" xfId="14379" hidden="1" xr:uid="{00000000-0005-0000-0000-000095040000}"/>
    <cellStyle name="Followed Hyperlink 32" xfId="10594" hidden="1" xr:uid="{00000000-0005-0000-0000-00008F040000}"/>
    <cellStyle name="Followed Hyperlink 32" xfId="34579" hidden="1" xr:uid="{00000000-0005-0000-0000-00008C040000}"/>
    <cellStyle name="Followed Hyperlink 32" xfId="30822" hidden="1" xr:uid="{00000000-0005-0000-0000-000084040000}"/>
    <cellStyle name="Followed Hyperlink 32" xfId="26547" hidden="1" xr:uid="{00000000-0005-0000-0000-00007E040000}"/>
    <cellStyle name="Followed Hyperlink 32" xfId="16145" hidden="1" xr:uid="{00000000-0005-0000-0000-000096040000}"/>
    <cellStyle name="Followed Hyperlink 32" xfId="16028" hidden="1" xr:uid="{00000000-0005-0000-0000-000097040000}"/>
    <cellStyle name="Followed Hyperlink 32" xfId="11337" hidden="1" xr:uid="{00000000-0005-0000-0000-00007C040000}"/>
    <cellStyle name="Followed Hyperlink 32" xfId="14740" hidden="1" xr:uid="{00000000-0005-0000-0000-00007E040000}"/>
    <cellStyle name="Followed Hyperlink 32" xfId="6287" hidden="1" xr:uid="{00000000-0005-0000-0000-00007F040000}"/>
    <cellStyle name="Followed Hyperlink 32" xfId="16580" hidden="1" xr:uid="{00000000-0005-0000-0000-000080040000}"/>
    <cellStyle name="Followed Hyperlink 32" xfId="16640" hidden="1" xr:uid="{00000000-0005-0000-0000-000081040000}"/>
    <cellStyle name="Followed Hyperlink 32" xfId="16738" hidden="1" xr:uid="{00000000-0005-0000-0000-000082040000}"/>
    <cellStyle name="Followed Hyperlink 32" xfId="16621" hidden="1" xr:uid="{00000000-0005-0000-0000-000083040000}"/>
    <cellStyle name="Followed Hyperlink 32" xfId="16807" hidden="1" xr:uid="{00000000-0005-0000-0000-000084040000}"/>
    <cellStyle name="Followed Hyperlink 32" xfId="16861" hidden="1" xr:uid="{00000000-0005-0000-0000-000085040000}"/>
    <cellStyle name="Followed Hyperlink 32" xfId="16959" hidden="1" xr:uid="{00000000-0005-0000-0000-000086040000}"/>
    <cellStyle name="Followed Hyperlink 32" xfId="16842" hidden="1" xr:uid="{00000000-0005-0000-0000-000087040000}"/>
    <cellStyle name="Followed Hyperlink 32" xfId="17026" hidden="1" xr:uid="{00000000-0005-0000-0000-000088040000}"/>
    <cellStyle name="Followed Hyperlink 32" xfId="17175" hidden="1" xr:uid="{00000000-0005-0000-0000-00008A040000}"/>
    <cellStyle name="Followed Hyperlink 32" xfId="17058" hidden="1" xr:uid="{00000000-0005-0000-0000-00008B040000}"/>
    <cellStyle name="Followed Hyperlink 32" xfId="17241" hidden="1" xr:uid="{00000000-0005-0000-0000-00008C040000}"/>
    <cellStyle name="Followed Hyperlink 32" xfId="17289" hidden="1" xr:uid="{00000000-0005-0000-0000-00008D040000}"/>
    <cellStyle name="Followed Hyperlink 32" xfId="17387" hidden="1" xr:uid="{00000000-0005-0000-0000-00008E040000}"/>
    <cellStyle name="Followed Hyperlink 32" xfId="17270" hidden="1" xr:uid="{00000000-0005-0000-0000-00008F040000}"/>
    <cellStyle name="Followed Hyperlink 32" xfId="17453" hidden="1" xr:uid="{00000000-0005-0000-0000-000090040000}"/>
    <cellStyle name="Followed Hyperlink 32" xfId="17500" hidden="1" xr:uid="{00000000-0005-0000-0000-000091040000}"/>
    <cellStyle name="Followed Hyperlink 32" xfId="17598" hidden="1" xr:uid="{00000000-0005-0000-0000-000092040000}"/>
    <cellStyle name="Followed Hyperlink 32" xfId="17481" hidden="1" xr:uid="{00000000-0005-0000-0000-000093040000}"/>
    <cellStyle name="Followed Hyperlink 32" xfId="17664" hidden="1" xr:uid="{00000000-0005-0000-0000-000094040000}"/>
    <cellStyle name="Followed Hyperlink 32" xfId="17706" hidden="1" xr:uid="{00000000-0005-0000-0000-000095040000}"/>
    <cellStyle name="Followed Hyperlink 32" xfId="17804" hidden="1" xr:uid="{00000000-0005-0000-0000-000096040000}"/>
    <cellStyle name="Followed Hyperlink 32" xfId="17933" hidden="1" xr:uid="{00000000-0005-0000-0000-00007C040000}"/>
    <cellStyle name="Followed Hyperlink 32" xfId="16303" hidden="1" xr:uid="{00000000-0005-0000-0000-00007D040000}"/>
    <cellStyle name="Followed Hyperlink 32" xfId="17860" hidden="1" xr:uid="{00000000-0005-0000-0000-00007E040000}"/>
    <cellStyle name="Followed Hyperlink 32" xfId="17914" hidden="1" xr:uid="{00000000-0005-0000-0000-00007F040000}"/>
    <cellStyle name="Followed Hyperlink 32" xfId="18246" hidden="1" xr:uid="{00000000-0005-0000-0000-000080040000}"/>
    <cellStyle name="Followed Hyperlink 32" xfId="18306" hidden="1" xr:uid="{00000000-0005-0000-0000-000081040000}"/>
    <cellStyle name="Followed Hyperlink 32" xfId="18287" hidden="1" xr:uid="{00000000-0005-0000-0000-000083040000}"/>
    <cellStyle name="Followed Hyperlink 32" xfId="18473" hidden="1" xr:uid="{00000000-0005-0000-0000-000084040000}"/>
    <cellStyle name="Followed Hyperlink 32" xfId="18527" hidden="1" xr:uid="{00000000-0005-0000-0000-000085040000}"/>
    <cellStyle name="Followed Hyperlink 32" xfId="18625" hidden="1" xr:uid="{00000000-0005-0000-0000-000086040000}"/>
    <cellStyle name="Followed Hyperlink 32" xfId="18508" hidden="1" xr:uid="{00000000-0005-0000-0000-000087040000}"/>
    <cellStyle name="Followed Hyperlink 32" xfId="18692" hidden="1" xr:uid="{00000000-0005-0000-0000-000088040000}"/>
    <cellStyle name="Followed Hyperlink 32" xfId="18743" hidden="1" xr:uid="{00000000-0005-0000-0000-000089040000}"/>
    <cellStyle name="Followed Hyperlink 32" xfId="18841" hidden="1" xr:uid="{00000000-0005-0000-0000-00008A040000}"/>
    <cellStyle name="Followed Hyperlink 32" xfId="12452" hidden="1" xr:uid="{00000000-0005-0000-0000-000090040000}"/>
    <cellStyle name="Followed Hyperlink 32" xfId="5673" hidden="1" xr:uid="{00000000-0005-0000-0000-00008E040000}"/>
    <cellStyle name="Followed Hyperlink 32" xfId="5556" hidden="1" xr:uid="{00000000-0005-0000-0000-00008F040000}"/>
    <cellStyle name="Followed Hyperlink 32" xfId="5739" hidden="1" xr:uid="{00000000-0005-0000-0000-000090040000}"/>
    <cellStyle name="Followed Hyperlink 32" xfId="5786" hidden="1" xr:uid="{00000000-0005-0000-0000-000091040000}"/>
    <cellStyle name="Followed Hyperlink 32" xfId="5884" hidden="1" xr:uid="{00000000-0005-0000-0000-000092040000}"/>
    <cellStyle name="Followed Hyperlink 32" xfId="5767" hidden="1" xr:uid="{00000000-0005-0000-0000-000093040000}"/>
    <cellStyle name="Followed Hyperlink 32" xfId="5950" hidden="1" xr:uid="{00000000-0005-0000-0000-000094040000}"/>
    <cellStyle name="Followed Hyperlink 32" xfId="5992" hidden="1" xr:uid="{00000000-0005-0000-0000-000095040000}"/>
    <cellStyle name="Followed Hyperlink 32" xfId="6090" hidden="1" xr:uid="{00000000-0005-0000-0000-000096040000}"/>
    <cellStyle name="Followed Hyperlink 32" xfId="5973" hidden="1" xr:uid="{00000000-0005-0000-0000-000097040000}"/>
    <cellStyle name="Followed Hyperlink 32" xfId="2551" hidden="1" xr:uid="{00000000-0005-0000-0000-00007C040000}"/>
    <cellStyle name="Followed Hyperlink 32" xfId="6191" hidden="1" xr:uid="{00000000-0005-0000-0000-00007D040000}"/>
    <cellStyle name="Followed Hyperlink 32" xfId="4682" hidden="1" xr:uid="{00000000-0005-0000-0000-00007E040000}"/>
    <cellStyle name="Followed Hyperlink 32" xfId="2744" hidden="1" xr:uid="{00000000-0005-0000-0000-00007F040000}"/>
    <cellStyle name="Followed Hyperlink 32" xfId="6546" hidden="1" xr:uid="{00000000-0005-0000-0000-000080040000}"/>
    <cellStyle name="Followed Hyperlink 32" xfId="6606" hidden="1" xr:uid="{00000000-0005-0000-0000-000081040000}"/>
    <cellStyle name="Followed Hyperlink 32" xfId="6704" hidden="1" xr:uid="{00000000-0005-0000-0000-000082040000}"/>
    <cellStyle name="Followed Hyperlink 32" xfId="18404" hidden="1" xr:uid="{00000000-0005-0000-0000-000082040000}"/>
    <cellStyle name="Followed Hyperlink 32" xfId="14477" hidden="1" xr:uid="{00000000-0005-0000-0000-000096040000}"/>
    <cellStyle name="Followed Hyperlink 32" xfId="10613" hidden="1" xr:uid="{00000000-0005-0000-0000-00008D040000}"/>
    <cellStyle name="Followed Hyperlink 32" xfId="34608" hidden="1" xr:uid="{00000000-0005-0000-0000-00008F040000}"/>
    <cellStyle name="Followed Hyperlink 32" xfId="30974" hidden="1" xr:uid="{00000000-0005-0000-0000-000086040000}"/>
    <cellStyle name="Followed Hyperlink 32" xfId="19947" hidden="1" xr:uid="{00000000-0005-0000-0000-000081040000}"/>
    <cellStyle name="Followed Hyperlink 32" xfId="19928" hidden="1" xr:uid="{00000000-0005-0000-0000-000083040000}"/>
    <cellStyle name="Followed Hyperlink 32" xfId="20168" hidden="1" xr:uid="{00000000-0005-0000-0000-000085040000}"/>
    <cellStyle name="Followed Hyperlink 32" xfId="20266" hidden="1" xr:uid="{00000000-0005-0000-0000-000086040000}"/>
    <cellStyle name="Followed Hyperlink 32" xfId="20149" hidden="1" xr:uid="{00000000-0005-0000-0000-000087040000}"/>
    <cellStyle name="Followed Hyperlink 32" xfId="20333" hidden="1" xr:uid="{00000000-0005-0000-0000-000088040000}"/>
    <cellStyle name="Followed Hyperlink 32" xfId="20384" hidden="1" xr:uid="{00000000-0005-0000-0000-000089040000}"/>
    <cellStyle name="Followed Hyperlink 32" xfId="20482" hidden="1" xr:uid="{00000000-0005-0000-0000-00008A040000}"/>
    <cellStyle name="Followed Hyperlink 32" xfId="20365" hidden="1" xr:uid="{00000000-0005-0000-0000-00008B040000}"/>
    <cellStyle name="Followed Hyperlink 32" xfId="20548" hidden="1" xr:uid="{00000000-0005-0000-0000-00008C040000}"/>
    <cellStyle name="Followed Hyperlink 32" xfId="20694" hidden="1" xr:uid="{00000000-0005-0000-0000-00008E040000}"/>
    <cellStyle name="Followed Hyperlink 32" xfId="20577" hidden="1" xr:uid="{00000000-0005-0000-0000-00008F040000}"/>
    <cellStyle name="Followed Hyperlink 32" xfId="20760" hidden="1" xr:uid="{00000000-0005-0000-0000-000090040000}"/>
    <cellStyle name="Followed Hyperlink 32" xfId="20807" hidden="1" xr:uid="{00000000-0005-0000-0000-000091040000}"/>
    <cellStyle name="Followed Hyperlink 32" xfId="20905" hidden="1" xr:uid="{00000000-0005-0000-0000-000092040000}"/>
    <cellStyle name="Followed Hyperlink 32" xfId="20788" hidden="1" xr:uid="{00000000-0005-0000-0000-000093040000}"/>
    <cellStyle name="Followed Hyperlink 32" xfId="20971" hidden="1" xr:uid="{00000000-0005-0000-0000-000094040000}"/>
    <cellStyle name="Followed Hyperlink 32" xfId="21013" hidden="1" xr:uid="{00000000-0005-0000-0000-000095040000}"/>
    <cellStyle name="Followed Hyperlink 32" xfId="21111" hidden="1" xr:uid="{00000000-0005-0000-0000-000096040000}"/>
    <cellStyle name="Followed Hyperlink 32" xfId="20994" hidden="1" xr:uid="{00000000-0005-0000-0000-000097040000}"/>
    <cellStyle name="Followed Hyperlink 32" xfId="16353" hidden="1" xr:uid="{00000000-0005-0000-0000-00007C040000}"/>
    <cellStyle name="Followed Hyperlink 32" xfId="21212" hidden="1" xr:uid="{00000000-0005-0000-0000-00007D040000}"/>
    <cellStyle name="Followed Hyperlink 32" xfId="19714" hidden="1" xr:uid="{00000000-0005-0000-0000-00007E040000}"/>
    <cellStyle name="Followed Hyperlink 32" xfId="9596" hidden="1" xr:uid="{00000000-0005-0000-0000-00007F040000}"/>
    <cellStyle name="Followed Hyperlink 32" xfId="21554" hidden="1" xr:uid="{00000000-0005-0000-0000-000081040000}"/>
    <cellStyle name="Followed Hyperlink 32" xfId="21652" hidden="1" xr:uid="{00000000-0005-0000-0000-000082040000}"/>
    <cellStyle name="Followed Hyperlink 32" xfId="21535" hidden="1" xr:uid="{00000000-0005-0000-0000-000083040000}"/>
    <cellStyle name="Followed Hyperlink 32" xfId="21721" hidden="1" xr:uid="{00000000-0005-0000-0000-000084040000}"/>
    <cellStyle name="Followed Hyperlink 32" xfId="21775" hidden="1" xr:uid="{00000000-0005-0000-0000-000085040000}"/>
    <cellStyle name="Followed Hyperlink 32" xfId="15630" hidden="1" xr:uid="{00000000-0005-0000-0000-00008D040000}"/>
    <cellStyle name="Followed Hyperlink 32" xfId="40732" hidden="1" xr:uid="{00000000-0005-0000-0000-00008B040000}"/>
    <cellStyle name="Followed Hyperlink 32" xfId="40915" hidden="1" xr:uid="{00000000-0005-0000-0000-00008C040000}"/>
    <cellStyle name="Followed Hyperlink 32" xfId="40963" hidden="1" xr:uid="{00000000-0005-0000-0000-00008D040000}"/>
    <cellStyle name="Followed Hyperlink 32" xfId="41061" hidden="1" xr:uid="{00000000-0005-0000-0000-00008E040000}"/>
    <cellStyle name="Followed Hyperlink 32" xfId="40944" hidden="1" xr:uid="{00000000-0005-0000-0000-00008F040000}"/>
    <cellStyle name="Followed Hyperlink 32" xfId="41127" hidden="1" xr:uid="{00000000-0005-0000-0000-000090040000}"/>
    <cellStyle name="Followed Hyperlink 32" xfId="41174" hidden="1" xr:uid="{00000000-0005-0000-0000-000091040000}"/>
    <cellStyle name="Followed Hyperlink 32" xfId="41272" hidden="1" xr:uid="{00000000-0005-0000-0000-000092040000}"/>
    <cellStyle name="Followed Hyperlink 32" xfId="41155" hidden="1" xr:uid="{00000000-0005-0000-0000-000093040000}"/>
    <cellStyle name="Followed Hyperlink 32" xfId="41380" hidden="1" xr:uid="{00000000-0005-0000-0000-000095040000}"/>
    <cellStyle name="Followed Hyperlink 32" xfId="41478" hidden="1" xr:uid="{00000000-0005-0000-0000-000096040000}"/>
    <cellStyle name="Followed Hyperlink 32" xfId="41361" hidden="1" xr:uid="{00000000-0005-0000-0000-000097040000}"/>
    <cellStyle name="Followed Hyperlink 32" xfId="41907" hidden="1" xr:uid="{00000000-0005-0000-0000-00007C040000}"/>
    <cellStyle name="Followed Hyperlink 32" xfId="41966" hidden="1" xr:uid="{00000000-0005-0000-0000-00007D040000}"/>
    <cellStyle name="Followed Hyperlink 32" xfId="42064" hidden="1" xr:uid="{00000000-0005-0000-0000-00007E040000}"/>
    <cellStyle name="Followed Hyperlink 32" xfId="41947" hidden="1" xr:uid="{00000000-0005-0000-0000-00007F040000}"/>
    <cellStyle name="Followed Hyperlink 32" xfId="28341" hidden="1" xr:uid="{00000000-0005-0000-0000-00007F040000}"/>
    <cellStyle name="Followed Hyperlink 32" xfId="38735" hidden="1" xr:uid="{00000000-0005-0000-0000-000080040000}"/>
    <cellStyle name="Followed Hyperlink 32" xfId="21494" hidden="1" xr:uid="{00000000-0005-0000-0000-000080040000}"/>
    <cellStyle name="Followed Hyperlink 32" xfId="17687" hidden="1" xr:uid="{00000000-0005-0000-0000-000097040000}"/>
    <cellStyle name="Followed Hyperlink 32" xfId="13914" hidden="1" xr:uid="{00000000-0005-0000-0000-00008C040000}"/>
    <cellStyle name="Followed Hyperlink 32" xfId="10283" hidden="1" xr:uid="{00000000-0005-0000-0000-000086040000}"/>
    <cellStyle name="Followed Hyperlink 32" xfId="34297" hidden="1" xr:uid="{00000000-0005-0000-0000-000086040000}"/>
    <cellStyle name="Followed Hyperlink 32" xfId="22819" hidden="1" xr:uid="{00000000-0005-0000-0000-00007D040000}"/>
    <cellStyle name="Followed Hyperlink 32" xfId="21332" hidden="1" xr:uid="{00000000-0005-0000-0000-00007E040000}"/>
    <cellStyle name="Followed Hyperlink 32" xfId="11276" hidden="1" xr:uid="{00000000-0005-0000-0000-00007F040000}"/>
    <cellStyle name="Followed Hyperlink 32" xfId="23123" hidden="1" xr:uid="{00000000-0005-0000-0000-000081040000}"/>
    <cellStyle name="Followed Hyperlink 32" xfId="23221" hidden="1" xr:uid="{00000000-0005-0000-0000-000082040000}"/>
    <cellStyle name="Followed Hyperlink 32" xfId="23104" hidden="1" xr:uid="{00000000-0005-0000-0000-000083040000}"/>
    <cellStyle name="Followed Hyperlink 32" xfId="23290" hidden="1" xr:uid="{00000000-0005-0000-0000-000084040000}"/>
    <cellStyle name="Followed Hyperlink 32" xfId="23344" hidden="1" xr:uid="{00000000-0005-0000-0000-000085040000}"/>
    <cellStyle name="Followed Hyperlink 32" xfId="23442" hidden="1" xr:uid="{00000000-0005-0000-0000-000086040000}"/>
    <cellStyle name="Followed Hyperlink 32" xfId="23325" hidden="1" xr:uid="{00000000-0005-0000-0000-000087040000}"/>
    <cellStyle name="Followed Hyperlink 32" xfId="23509" hidden="1" xr:uid="{00000000-0005-0000-0000-000088040000}"/>
    <cellStyle name="Followed Hyperlink 32" xfId="23658" hidden="1" xr:uid="{00000000-0005-0000-0000-00008A040000}"/>
    <cellStyle name="Followed Hyperlink 32" xfId="23541" hidden="1" xr:uid="{00000000-0005-0000-0000-00008B040000}"/>
    <cellStyle name="Followed Hyperlink 32" xfId="23772" hidden="1" xr:uid="{00000000-0005-0000-0000-00008D040000}"/>
    <cellStyle name="Followed Hyperlink 32" xfId="23870" hidden="1" xr:uid="{00000000-0005-0000-0000-00008E040000}"/>
    <cellStyle name="Followed Hyperlink 32" xfId="23753" hidden="1" xr:uid="{00000000-0005-0000-0000-00008F040000}"/>
    <cellStyle name="Followed Hyperlink 32" xfId="23936" hidden="1" xr:uid="{00000000-0005-0000-0000-000090040000}"/>
    <cellStyle name="Followed Hyperlink 32" xfId="23983" hidden="1" xr:uid="{00000000-0005-0000-0000-000091040000}"/>
    <cellStyle name="Followed Hyperlink 32" xfId="24081" hidden="1" xr:uid="{00000000-0005-0000-0000-000092040000}"/>
    <cellStyle name="Followed Hyperlink 32" xfId="23964" hidden="1" xr:uid="{00000000-0005-0000-0000-000093040000}"/>
    <cellStyle name="Followed Hyperlink 32" xfId="24147" hidden="1" xr:uid="{00000000-0005-0000-0000-000094040000}"/>
    <cellStyle name="Followed Hyperlink 32" xfId="24189" hidden="1" xr:uid="{00000000-0005-0000-0000-000095040000}"/>
    <cellStyle name="Followed Hyperlink 32" xfId="24287" hidden="1" xr:uid="{00000000-0005-0000-0000-000096040000}"/>
    <cellStyle name="Followed Hyperlink 32" xfId="19665" hidden="1" xr:uid="{00000000-0005-0000-0000-00007C040000}"/>
    <cellStyle name="Followed Hyperlink 32" xfId="24388" hidden="1" xr:uid="{00000000-0005-0000-0000-00007D040000}"/>
    <cellStyle name="Followed Hyperlink 32" xfId="22912" hidden="1" xr:uid="{00000000-0005-0000-0000-00007E040000}"/>
    <cellStyle name="Followed Hyperlink 32" xfId="14622" hidden="1" xr:uid="{00000000-0005-0000-0000-00007F040000}"/>
    <cellStyle name="Followed Hyperlink 32" xfId="24582" hidden="1" xr:uid="{00000000-0005-0000-0000-000080040000}"/>
    <cellStyle name="Followed Hyperlink 32" xfId="24642" hidden="1" xr:uid="{00000000-0005-0000-0000-000081040000}"/>
    <cellStyle name="Followed Hyperlink 32" xfId="24740" hidden="1" xr:uid="{00000000-0005-0000-0000-000082040000}"/>
    <cellStyle name="Followed Hyperlink 32" xfId="24623" hidden="1" xr:uid="{00000000-0005-0000-0000-000083040000}"/>
    <cellStyle name="Followed Hyperlink 32" xfId="5575" hidden="1" xr:uid="{00000000-0005-0000-0000-00008D040000}"/>
    <cellStyle name="Followed Hyperlink 32" xfId="9146" hidden="1" xr:uid="{00000000-0005-0000-0000-000091040000}"/>
    <cellStyle name="Followed Hyperlink 32" xfId="9244" hidden="1" xr:uid="{00000000-0005-0000-0000-000092040000}"/>
    <cellStyle name="Followed Hyperlink 32" xfId="9127" hidden="1" xr:uid="{00000000-0005-0000-0000-000093040000}"/>
    <cellStyle name="Followed Hyperlink 32" xfId="9310" hidden="1" xr:uid="{00000000-0005-0000-0000-000094040000}"/>
    <cellStyle name="Followed Hyperlink 32" xfId="9352" hidden="1" xr:uid="{00000000-0005-0000-0000-000095040000}"/>
    <cellStyle name="Followed Hyperlink 32" xfId="9450" hidden="1" xr:uid="{00000000-0005-0000-0000-000096040000}"/>
    <cellStyle name="Followed Hyperlink 32" xfId="9333" hidden="1" xr:uid="{00000000-0005-0000-0000-000097040000}"/>
    <cellStyle name="Followed Hyperlink 32" xfId="4621" hidden="1" xr:uid="{00000000-0005-0000-0000-00007C040000}"/>
    <cellStyle name="Followed Hyperlink 32" xfId="9551" hidden="1" xr:uid="{00000000-0005-0000-0000-00007D040000}"/>
    <cellStyle name="Followed Hyperlink 32" xfId="2493" hidden="1" xr:uid="{00000000-0005-0000-0000-00007F040000}"/>
    <cellStyle name="Followed Hyperlink 32" xfId="9904" hidden="1" xr:uid="{00000000-0005-0000-0000-000080040000}"/>
    <cellStyle name="Followed Hyperlink 32" xfId="9964" hidden="1" xr:uid="{00000000-0005-0000-0000-000081040000}"/>
    <cellStyle name="Followed Hyperlink 32" xfId="3414" hidden="1" xr:uid="{00000000-0005-0000-0000-000084040000}"/>
    <cellStyle name="Followed Hyperlink 32" xfId="3468" hidden="1" xr:uid="{00000000-0005-0000-0000-000085040000}"/>
    <cellStyle name="Followed Hyperlink 32" xfId="3566" hidden="1" xr:uid="{00000000-0005-0000-0000-000086040000}"/>
    <cellStyle name="Followed Hyperlink 32" xfId="3449" hidden="1" xr:uid="{00000000-0005-0000-0000-000087040000}"/>
    <cellStyle name="Followed Hyperlink 32" xfId="1383" hidden="1" xr:uid="{00000000-0005-0000-0000-000089040000}"/>
    <cellStyle name="Followed Hyperlink 32" xfId="1481" hidden="1" xr:uid="{00000000-0005-0000-0000-00008A040000}"/>
    <cellStyle name="Followed Hyperlink 32" xfId="1364" hidden="1" xr:uid="{00000000-0005-0000-0000-00008B040000}"/>
    <cellStyle name="Followed Hyperlink 32" xfId="1547" hidden="1" xr:uid="{00000000-0005-0000-0000-00008C040000}"/>
    <cellStyle name="Followed Hyperlink 32" xfId="1595" hidden="1" xr:uid="{00000000-0005-0000-0000-00008D040000}"/>
    <cellStyle name="Followed Hyperlink 32" xfId="886" hidden="1" xr:uid="{00000000-0005-0000-0000-000080040000}"/>
    <cellStyle name="Followed Hyperlink 32" xfId="946" hidden="1" xr:uid="{00000000-0005-0000-0000-000081040000}"/>
    <cellStyle name="Followed Hyperlink 32" xfId="1044" hidden="1" xr:uid="{00000000-0005-0000-0000-000082040000}"/>
    <cellStyle name="Followed Hyperlink 32" xfId="1113" hidden="1" xr:uid="{00000000-0005-0000-0000-000084040000}"/>
    <cellStyle name="Followed Hyperlink 32" xfId="731" hidden="1" xr:uid="{00000000-0005-0000-0000-00007E040000}"/>
    <cellStyle name="Followed Hyperlink 32" xfId="614" hidden="1" xr:uid="{00000000-0005-0000-0000-00007F040000}"/>
    <cellStyle name="Followed Hyperlink 32" xfId="633" hidden="1" xr:uid="{00000000-0005-0000-0000-00007D040000}"/>
    <cellStyle name="Followed Hyperlink 32" xfId="574" hidden="1" xr:uid="{00000000-0005-0000-0000-00007C040000}"/>
    <cellStyle name="Followed Hyperlink 32" xfId="2110" hidden="1" xr:uid="{00000000-0005-0000-0000-000096040000}"/>
    <cellStyle name="Followed Hyperlink 32" xfId="4107" hidden="1" xr:uid="{00000000-0005-0000-0000-000091040000}"/>
    <cellStyle name="Followed Hyperlink 32" xfId="8704" hidden="1" xr:uid="{00000000-0005-0000-0000-00008B040000}"/>
    <cellStyle name="Followed Hyperlink 32" xfId="29633" hidden="1" xr:uid="{00000000-0005-0000-0000-00008D040000}"/>
    <cellStyle name="Followed Hyperlink 32" xfId="2915" hidden="1" xr:uid="{00000000-0005-0000-0000-00007F040000}"/>
    <cellStyle name="Followed Hyperlink 32" xfId="3187" hidden="1" xr:uid="{00000000-0005-0000-0000-000080040000}"/>
    <cellStyle name="Followed Hyperlink 32" xfId="3247" hidden="1" xr:uid="{00000000-0005-0000-0000-000081040000}"/>
    <cellStyle name="Followed Hyperlink 32" xfId="3345" hidden="1" xr:uid="{00000000-0005-0000-0000-000082040000}"/>
    <cellStyle name="Followed Hyperlink 32" xfId="3228" hidden="1" xr:uid="{00000000-0005-0000-0000-000083040000}"/>
    <cellStyle name="Followed Hyperlink 32" xfId="1167" hidden="1" xr:uid="{00000000-0005-0000-0000-000085040000}"/>
    <cellStyle name="Followed Hyperlink 32" xfId="1265" hidden="1" xr:uid="{00000000-0005-0000-0000-000086040000}"/>
    <cellStyle name="Followed Hyperlink 32" xfId="1148" hidden="1" xr:uid="{00000000-0005-0000-0000-000087040000}"/>
    <cellStyle name="Followed Hyperlink 32" xfId="1332" hidden="1" xr:uid="{00000000-0005-0000-0000-000088040000}"/>
    <cellStyle name="Followed Hyperlink 32" xfId="2012" hidden="1" xr:uid="{00000000-0005-0000-0000-000095040000}"/>
    <cellStyle name="Followed Hyperlink 32" xfId="1993" hidden="1" xr:uid="{00000000-0005-0000-0000-000097040000}"/>
    <cellStyle name="Followed Hyperlink 32" xfId="2875" hidden="1" xr:uid="{00000000-0005-0000-0000-00007C040000}"/>
    <cellStyle name="Followed Hyperlink 32" xfId="2934" hidden="1" xr:uid="{00000000-0005-0000-0000-00007D040000}"/>
    <cellStyle name="Followed Hyperlink 32" xfId="3032" hidden="1" xr:uid="{00000000-0005-0000-0000-00007E040000}"/>
    <cellStyle name="Followed Hyperlink 32" xfId="1904" hidden="1" xr:uid="{00000000-0005-0000-0000-000092040000}"/>
    <cellStyle name="Followed Hyperlink 32" xfId="1787" hidden="1" xr:uid="{00000000-0005-0000-0000-000093040000}"/>
    <cellStyle name="Followed Hyperlink 32" xfId="1806" hidden="1" xr:uid="{00000000-0005-0000-0000-000091040000}"/>
    <cellStyle name="Followed Hyperlink 32" xfId="1759" hidden="1" xr:uid="{00000000-0005-0000-0000-000090040000}"/>
    <cellStyle name="Followed Hyperlink 32" xfId="927" hidden="1" xr:uid="{00000000-0005-0000-0000-000083040000}"/>
    <cellStyle name="Followed Hyperlink 32" xfId="28288" hidden="1" xr:uid="{00000000-0005-0000-0000-00007F040000}"/>
    <cellStyle name="Followed Hyperlink 32" xfId="1970" hidden="1" xr:uid="{00000000-0005-0000-0000-000094040000}"/>
    <cellStyle name="Followed Hyperlink 32" xfId="8226" hidden="1" xr:uid="{00000000-0005-0000-0000-000080040000}"/>
    <cellStyle name="Followed Hyperlink 32" xfId="14962" hidden="1" xr:uid="{00000000-0005-0000-0000-000083040000}"/>
    <cellStyle name="Followed Hyperlink 32" xfId="15148" hidden="1" xr:uid="{00000000-0005-0000-0000-000084040000}"/>
    <cellStyle name="Followed Hyperlink 32" xfId="15202" hidden="1" xr:uid="{00000000-0005-0000-0000-000085040000}"/>
    <cellStyle name="Followed Hyperlink 32" xfId="15300" hidden="1" xr:uid="{00000000-0005-0000-0000-000086040000}"/>
    <cellStyle name="Followed Hyperlink 32" xfId="15183" hidden="1" xr:uid="{00000000-0005-0000-0000-000087040000}"/>
    <cellStyle name="Followed Hyperlink 32" xfId="15367" hidden="1" xr:uid="{00000000-0005-0000-0000-000088040000}"/>
    <cellStyle name="Followed Hyperlink 32" xfId="15418" hidden="1" xr:uid="{00000000-0005-0000-0000-000089040000}"/>
    <cellStyle name="Followed Hyperlink 32" xfId="15516" hidden="1" xr:uid="{00000000-0005-0000-0000-00008A040000}"/>
    <cellStyle name="Followed Hyperlink 32" xfId="15399" hidden="1" xr:uid="{00000000-0005-0000-0000-00008B040000}"/>
    <cellStyle name="Followed Hyperlink 32" xfId="15582" hidden="1" xr:uid="{00000000-0005-0000-0000-00008C040000}"/>
    <cellStyle name="Followed Hyperlink 32" xfId="15728" hidden="1" xr:uid="{00000000-0005-0000-0000-00008E040000}"/>
    <cellStyle name="Followed Hyperlink 32" xfId="15611" hidden="1" xr:uid="{00000000-0005-0000-0000-00008F040000}"/>
    <cellStyle name="Followed Hyperlink 32" xfId="15794" hidden="1" xr:uid="{00000000-0005-0000-0000-000090040000}"/>
    <cellStyle name="Followed Hyperlink 32" xfId="15841" hidden="1" xr:uid="{00000000-0005-0000-0000-000091040000}"/>
    <cellStyle name="Followed Hyperlink 32" xfId="15939" hidden="1" xr:uid="{00000000-0005-0000-0000-000092040000}"/>
    <cellStyle name="Followed Hyperlink 32" xfId="15822" hidden="1" xr:uid="{00000000-0005-0000-0000-000093040000}"/>
    <cellStyle name="Followed Hyperlink 32" xfId="16005" hidden="1" xr:uid="{00000000-0005-0000-0000-000094040000}"/>
    <cellStyle name="Followed Hyperlink 32" xfId="16047" hidden="1" xr:uid="{00000000-0005-0000-0000-000095040000}"/>
    <cellStyle name="Followed Hyperlink 32" xfId="21756" hidden="1" xr:uid="{00000000-0005-0000-0000-000087040000}"/>
    <cellStyle name="Followed Hyperlink 32" xfId="21940" hidden="1" xr:uid="{00000000-0005-0000-0000-000088040000}"/>
    <cellStyle name="Followed Hyperlink 32" xfId="21991" hidden="1" xr:uid="{00000000-0005-0000-0000-000089040000}"/>
    <cellStyle name="Followed Hyperlink 32" xfId="22089" hidden="1" xr:uid="{00000000-0005-0000-0000-00008A040000}"/>
    <cellStyle name="Followed Hyperlink 32" xfId="21972" hidden="1" xr:uid="{00000000-0005-0000-0000-00008B040000}"/>
    <cellStyle name="Followed Hyperlink 32" xfId="22155" hidden="1" xr:uid="{00000000-0005-0000-0000-00008C040000}"/>
    <cellStyle name="Followed Hyperlink 32" xfId="22203" hidden="1" xr:uid="{00000000-0005-0000-0000-00008D040000}"/>
    <cellStyle name="Followed Hyperlink 32" xfId="22301" hidden="1" xr:uid="{00000000-0005-0000-0000-00008E040000}"/>
    <cellStyle name="Followed Hyperlink 32" xfId="22184" hidden="1" xr:uid="{00000000-0005-0000-0000-00008F040000}"/>
    <cellStyle name="Followed Hyperlink 32" xfId="22414" hidden="1" xr:uid="{00000000-0005-0000-0000-000091040000}"/>
    <cellStyle name="Followed Hyperlink 32" xfId="22512" hidden="1" xr:uid="{00000000-0005-0000-0000-000092040000}"/>
    <cellStyle name="Followed Hyperlink 32" xfId="22395" hidden="1" xr:uid="{00000000-0005-0000-0000-000093040000}"/>
    <cellStyle name="Followed Hyperlink 32" xfId="22578" hidden="1" xr:uid="{00000000-0005-0000-0000-000094040000}"/>
    <cellStyle name="Followed Hyperlink 32" xfId="22620" hidden="1" xr:uid="{00000000-0005-0000-0000-000095040000}"/>
    <cellStyle name="Followed Hyperlink 32" xfId="22718" hidden="1" xr:uid="{00000000-0005-0000-0000-000096040000}"/>
    <cellStyle name="Followed Hyperlink 32" xfId="22601" hidden="1" xr:uid="{00000000-0005-0000-0000-000097040000}"/>
    <cellStyle name="Followed Hyperlink 32" xfId="16424" hidden="1" xr:uid="{00000000-0005-0000-0000-00007C040000}"/>
    <cellStyle name="Followed Hyperlink 32" xfId="29731" hidden="1" xr:uid="{00000000-0005-0000-0000-00008E040000}"/>
    <cellStyle name="Followed Hyperlink 32" xfId="29614" hidden="1" xr:uid="{00000000-0005-0000-0000-00008F040000}"/>
    <cellStyle name="Followed Hyperlink 32" xfId="29797" hidden="1" xr:uid="{00000000-0005-0000-0000-000090040000}"/>
    <cellStyle name="Followed Hyperlink 32" xfId="29844" hidden="1" xr:uid="{00000000-0005-0000-0000-000091040000}"/>
    <cellStyle name="Followed Hyperlink 32" xfId="29942" hidden="1" xr:uid="{00000000-0005-0000-0000-000092040000}"/>
    <cellStyle name="Followed Hyperlink 32" xfId="29825" hidden="1" xr:uid="{00000000-0005-0000-0000-000093040000}"/>
    <cellStyle name="Followed Hyperlink 32" xfId="30008" hidden="1" xr:uid="{00000000-0005-0000-0000-000094040000}"/>
    <cellStyle name="Followed Hyperlink 32" xfId="30050" hidden="1" xr:uid="{00000000-0005-0000-0000-000095040000}"/>
    <cellStyle name="Followed Hyperlink 32" xfId="30148" hidden="1" xr:uid="{00000000-0005-0000-0000-000096040000}"/>
    <cellStyle name="Followed Hyperlink 32" xfId="30031" hidden="1" xr:uid="{00000000-0005-0000-0000-000097040000}"/>
    <cellStyle name="Followed Hyperlink 32" xfId="26068" hidden="1" xr:uid="{00000000-0005-0000-0000-00007C040000}"/>
    <cellStyle name="Followed Hyperlink 32" xfId="30249" hidden="1" xr:uid="{00000000-0005-0000-0000-00007D040000}"/>
    <cellStyle name="Followed Hyperlink 32" xfId="25987" hidden="1" xr:uid="{00000000-0005-0000-0000-00007E040000}"/>
    <cellStyle name="Followed Hyperlink 32" xfId="30595" hidden="1" xr:uid="{00000000-0005-0000-0000-000080040000}"/>
    <cellStyle name="Followed Hyperlink 32" xfId="30655" hidden="1" xr:uid="{00000000-0005-0000-0000-000081040000}"/>
    <cellStyle name="Followed Hyperlink 32" xfId="30753" hidden="1" xr:uid="{00000000-0005-0000-0000-000082040000}"/>
    <cellStyle name="Followed Hyperlink 32" xfId="8935" hidden="1" xr:uid="{00000000-0005-0000-0000-00008D040000}"/>
    <cellStyle name="Followed Hyperlink 32" xfId="9033" hidden="1" xr:uid="{00000000-0005-0000-0000-00008E040000}"/>
    <cellStyle name="Followed Hyperlink 32" xfId="8916" hidden="1" xr:uid="{00000000-0005-0000-0000-00008F040000}"/>
    <cellStyle name="Followed Hyperlink 32" xfId="9099" hidden="1" xr:uid="{00000000-0005-0000-0000-000090040000}"/>
    <cellStyle name="Followed Hyperlink 32" xfId="7466" hidden="1" xr:uid="{00000000-0005-0000-0000-000091040000}"/>
    <cellStyle name="Followed Hyperlink 32" xfId="7564" hidden="1" xr:uid="{00000000-0005-0000-0000-000092040000}"/>
    <cellStyle name="Followed Hyperlink 32" xfId="7447" hidden="1" xr:uid="{00000000-0005-0000-0000-000093040000}"/>
    <cellStyle name="Followed Hyperlink 32" xfId="7630" hidden="1" xr:uid="{00000000-0005-0000-0000-000094040000}"/>
    <cellStyle name="Followed Hyperlink 32" xfId="7672" hidden="1" xr:uid="{00000000-0005-0000-0000-000095040000}"/>
    <cellStyle name="Followed Hyperlink 32" xfId="6992" hidden="1" xr:uid="{00000000-0005-0000-0000-000088040000}"/>
    <cellStyle name="Followed Hyperlink 32" xfId="7043" hidden="1" xr:uid="{00000000-0005-0000-0000-000089040000}"/>
    <cellStyle name="Followed Hyperlink 32" xfId="7141" hidden="1" xr:uid="{00000000-0005-0000-0000-00008A040000}"/>
    <cellStyle name="Followed Hyperlink 32" xfId="7024" hidden="1" xr:uid="{00000000-0005-0000-0000-00008B040000}"/>
    <cellStyle name="Followed Hyperlink 32" xfId="7207" hidden="1" xr:uid="{00000000-0005-0000-0000-00008C040000}"/>
    <cellStyle name="Followed Hyperlink 32" xfId="6827" hidden="1" xr:uid="{00000000-0005-0000-0000-000085040000}"/>
    <cellStyle name="Followed Hyperlink 32" xfId="6925" hidden="1" xr:uid="{00000000-0005-0000-0000-000086040000}"/>
    <cellStyle name="Followed Hyperlink 32" xfId="6773" hidden="1" xr:uid="{00000000-0005-0000-0000-000084040000}"/>
    <cellStyle name="Followed Hyperlink 32" xfId="6587" hidden="1" xr:uid="{00000000-0005-0000-0000-000083040000}"/>
    <cellStyle name="Followed Hyperlink 32" xfId="8384" hidden="1" xr:uid="{00000000-0005-0000-0000-000082040000}"/>
    <cellStyle name="Followed Hyperlink 32" xfId="8041" hidden="1" xr:uid="{00000000-0005-0000-0000-00007E040000}"/>
    <cellStyle name="Followed Hyperlink 32" xfId="6808" hidden="1" xr:uid="{00000000-0005-0000-0000-000087040000}"/>
    <cellStyle name="Followed Hyperlink 32" xfId="21873" hidden="1" xr:uid="{00000000-0005-0000-0000-000086040000}"/>
    <cellStyle name="Followed Hyperlink 32" xfId="8488" hidden="1" xr:uid="{00000000-0005-0000-0000-000087040000}"/>
    <cellStyle name="Followed Hyperlink 32" xfId="8672" hidden="1" xr:uid="{00000000-0005-0000-0000-000088040000}"/>
    <cellStyle name="Followed Hyperlink 32" xfId="8723" hidden="1" xr:uid="{00000000-0005-0000-0000-000089040000}"/>
    <cellStyle name="Followed Hyperlink 32" xfId="8821" hidden="1" xr:uid="{00000000-0005-0000-0000-00008A040000}"/>
    <cellStyle name="Followed Hyperlink 32" xfId="8887" hidden="1" xr:uid="{00000000-0005-0000-0000-00008C040000}"/>
    <cellStyle name="Followed Hyperlink 32" xfId="7255" hidden="1" xr:uid="{00000000-0005-0000-0000-00008D040000}"/>
    <cellStyle name="Followed Hyperlink 32" xfId="7353" hidden="1" xr:uid="{00000000-0005-0000-0000-00008E040000}"/>
    <cellStyle name="Followed Hyperlink 32" xfId="7236" hidden="1" xr:uid="{00000000-0005-0000-0000-00008F040000}"/>
    <cellStyle name="Followed Hyperlink 32" xfId="7419" hidden="1" xr:uid="{00000000-0005-0000-0000-000090040000}"/>
    <cellStyle name="Followed Hyperlink 32" xfId="8286" hidden="1" xr:uid="{00000000-0005-0000-0000-000081040000}"/>
    <cellStyle name="Followed Hyperlink 32" xfId="8267" hidden="1" xr:uid="{00000000-0005-0000-0000-000083040000}"/>
    <cellStyle name="Followed Hyperlink 32" xfId="8453" hidden="1" xr:uid="{00000000-0005-0000-0000-000084040000}"/>
    <cellStyle name="Followed Hyperlink 32" xfId="8507" hidden="1" xr:uid="{00000000-0005-0000-0000-000085040000}"/>
    <cellStyle name="Followed Hyperlink 32" xfId="8605" hidden="1" xr:uid="{00000000-0005-0000-0000-000086040000}"/>
    <cellStyle name="Followed Hyperlink 32" xfId="6361" hidden="1" xr:uid="{00000000-0005-0000-0000-00007E040000}"/>
    <cellStyle name="Followed Hyperlink 32" xfId="192" hidden="1" xr:uid="{00000000-0005-0000-0000-00007F040000}"/>
    <cellStyle name="Followed Hyperlink 32" xfId="7871" hidden="1" xr:uid="{00000000-0005-0000-0000-00007D040000}"/>
    <cellStyle name="Followed Hyperlink 32" xfId="2697" hidden="1" xr:uid="{00000000-0005-0000-0000-00007C040000}"/>
    <cellStyle name="Followed Hyperlink 33" xfId="13301" hidden="1" xr:uid="{00000000-0005-0000-0000-00009D040000}"/>
    <cellStyle name="Followed Hyperlink 33" xfId="13338" hidden="1" xr:uid="{00000000-0005-0000-0000-00009E040000}"/>
    <cellStyle name="Followed Hyperlink 33" xfId="13435" hidden="1" xr:uid="{00000000-0005-0000-0000-00009F040000}"/>
    <cellStyle name="Followed Hyperlink 33" xfId="13481" hidden="1" xr:uid="{00000000-0005-0000-0000-0000A0040000}"/>
    <cellStyle name="Followed Hyperlink 33" xfId="13522" hidden="1" xr:uid="{00000000-0005-0000-0000-0000A1040000}"/>
    <cellStyle name="Followed Hyperlink 33" xfId="13559" hidden="1" xr:uid="{00000000-0005-0000-0000-0000A2040000}"/>
    <cellStyle name="Followed Hyperlink 33" xfId="13656" hidden="1" xr:uid="{00000000-0005-0000-0000-0000A3040000}"/>
    <cellStyle name="Followed Hyperlink 33" xfId="13700" hidden="1" xr:uid="{00000000-0005-0000-0000-0000A4040000}"/>
    <cellStyle name="Followed Hyperlink 33" xfId="13738" hidden="1" xr:uid="{00000000-0005-0000-0000-0000A5040000}"/>
    <cellStyle name="Followed Hyperlink 33" xfId="13775" hidden="1" xr:uid="{00000000-0005-0000-0000-0000A6040000}"/>
    <cellStyle name="Followed Hyperlink 33" xfId="13872" hidden="1" xr:uid="{00000000-0005-0000-0000-0000A7040000}"/>
    <cellStyle name="Followed Hyperlink 33" xfId="13915" hidden="1" xr:uid="{00000000-0005-0000-0000-0000A8040000}"/>
    <cellStyle name="Followed Hyperlink 33" xfId="13950" hidden="1" xr:uid="{00000000-0005-0000-0000-0000A9040000}"/>
    <cellStyle name="Followed Hyperlink 33" xfId="13987" hidden="1" xr:uid="{00000000-0005-0000-0000-0000AA040000}"/>
    <cellStyle name="Followed Hyperlink 33" xfId="14127" hidden="1" xr:uid="{00000000-0005-0000-0000-0000AC040000}"/>
    <cellStyle name="Followed Hyperlink 33" xfId="14198" hidden="1" xr:uid="{00000000-0005-0000-0000-0000AE040000}"/>
    <cellStyle name="Followed Hyperlink 33" xfId="14295" hidden="1" xr:uid="{00000000-0005-0000-0000-0000AF040000}"/>
    <cellStyle name="Followed Hyperlink 33" xfId="14338" hidden="1" xr:uid="{00000000-0005-0000-0000-0000B0040000}"/>
    <cellStyle name="Followed Hyperlink 33" xfId="14367" hidden="1" xr:uid="{00000000-0005-0000-0000-0000B1040000}"/>
    <cellStyle name="Followed Hyperlink 33" xfId="14404" hidden="1" xr:uid="{00000000-0005-0000-0000-0000B2040000}"/>
    <cellStyle name="Followed Hyperlink 33" xfId="14609" hidden="1" xr:uid="{00000000-0005-0000-0000-000098040000}"/>
    <cellStyle name="Followed Hyperlink 33" xfId="9591" hidden="1" xr:uid="{00000000-0005-0000-0000-000099040000}"/>
    <cellStyle name="Followed Hyperlink 33" xfId="14566" hidden="1" xr:uid="{00000000-0005-0000-0000-00009A040000}"/>
    <cellStyle name="Followed Hyperlink 33" xfId="14790" hidden="1" xr:uid="{00000000-0005-0000-0000-00009B040000}"/>
    <cellStyle name="Followed Hyperlink 33" xfId="14969" hidden="1" xr:uid="{00000000-0005-0000-0000-00009D040000}"/>
    <cellStyle name="Followed Hyperlink 33" xfId="15006" hidden="1" xr:uid="{00000000-0005-0000-0000-00009E040000}"/>
    <cellStyle name="Followed Hyperlink 33" xfId="15103" hidden="1" xr:uid="{00000000-0005-0000-0000-00009F040000}"/>
    <cellStyle name="Followed Hyperlink 33" xfId="20718" hidden="1" xr:uid="{00000000-0005-0000-0000-0000AB040000}"/>
    <cellStyle name="Followed Hyperlink 33" xfId="42488" hidden="1" xr:uid="{00000000-0005-0000-0000-0000A1040000}"/>
    <cellStyle name="Followed Hyperlink 33" xfId="42525" hidden="1" xr:uid="{00000000-0005-0000-0000-0000A2040000}"/>
    <cellStyle name="Followed Hyperlink 33" xfId="42622" hidden="1" xr:uid="{00000000-0005-0000-0000-0000A3040000}"/>
    <cellStyle name="Followed Hyperlink 33" xfId="42666" hidden="1" xr:uid="{00000000-0005-0000-0000-0000A4040000}"/>
    <cellStyle name="Followed Hyperlink 33" xfId="42704" hidden="1" xr:uid="{00000000-0005-0000-0000-0000A5040000}"/>
    <cellStyle name="Followed Hyperlink 33" xfId="42838" hidden="1" xr:uid="{00000000-0005-0000-0000-0000A7040000}"/>
    <cellStyle name="Followed Hyperlink 33" xfId="42881" hidden="1" xr:uid="{00000000-0005-0000-0000-0000A8040000}"/>
    <cellStyle name="Followed Hyperlink 33" xfId="42916" hidden="1" xr:uid="{00000000-0005-0000-0000-0000A9040000}"/>
    <cellStyle name="Followed Hyperlink 33" xfId="42953" hidden="1" xr:uid="{00000000-0005-0000-0000-0000AA040000}"/>
    <cellStyle name="Followed Hyperlink 33" xfId="43050" hidden="1" xr:uid="{00000000-0005-0000-0000-0000AB040000}"/>
    <cellStyle name="Followed Hyperlink 33" xfId="43093" hidden="1" xr:uid="{00000000-0005-0000-0000-0000AC040000}"/>
    <cellStyle name="Followed Hyperlink 33" xfId="43127" hidden="1" xr:uid="{00000000-0005-0000-0000-0000AD040000}"/>
    <cellStyle name="Followed Hyperlink 33" xfId="43164" hidden="1" xr:uid="{00000000-0005-0000-0000-0000AE040000}"/>
    <cellStyle name="Followed Hyperlink 33" xfId="43261" hidden="1" xr:uid="{00000000-0005-0000-0000-0000AF040000}"/>
    <cellStyle name="Followed Hyperlink 33" xfId="43304" hidden="1" xr:uid="{00000000-0005-0000-0000-0000B0040000}"/>
    <cellStyle name="Followed Hyperlink 33" xfId="43333" hidden="1" xr:uid="{00000000-0005-0000-0000-0000B1040000}"/>
    <cellStyle name="Followed Hyperlink 33" xfId="43370" hidden="1" xr:uid="{00000000-0005-0000-0000-0000B2040000}"/>
    <cellStyle name="Followed Hyperlink 33" xfId="43855" hidden="1" xr:uid="{00000000-0005-0000-0000-000098040000}"/>
    <cellStyle name="Followed Hyperlink 33" xfId="39886" hidden="1" xr:uid="{00000000-0005-0000-0000-0000B2040000}"/>
    <cellStyle name="Followed Hyperlink 33" xfId="39983" hidden="1" xr:uid="{00000000-0005-0000-0000-0000B3040000}"/>
    <cellStyle name="Followed Hyperlink 33" xfId="35282" hidden="1" xr:uid="{00000000-0005-0000-0000-000099040000}"/>
    <cellStyle name="Followed Hyperlink 33" xfId="40048" hidden="1" xr:uid="{00000000-0005-0000-0000-00009A040000}"/>
    <cellStyle name="Followed Hyperlink 33" xfId="40123" hidden="1" xr:uid="{00000000-0005-0000-0000-00009B040000}"/>
    <cellStyle name="Followed Hyperlink 33" xfId="40302" hidden="1" xr:uid="{00000000-0005-0000-0000-00009D040000}"/>
    <cellStyle name="Followed Hyperlink 33" xfId="40339" hidden="1" xr:uid="{00000000-0005-0000-0000-00009E040000}"/>
    <cellStyle name="Followed Hyperlink 33" xfId="40436" hidden="1" xr:uid="{00000000-0005-0000-0000-00009F040000}"/>
    <cellStyle name="Followed Hyperlink 33" xfId="40482" hidden="1" xr:uid="{00000000-0005-0000-0000-0000A0040000}"/>
    <cellStyle name="Followed Hyperlink 33" xfId="21763" hidden="1" xr:uid="{00000000-0005-0000-0000-0000A1040000}"/>
    <cellStyle name="Followed Hyperlink 33" xfId="21800" hidden="1" xr:uid="{00000000-0005-0000-0000-0000A2040000}"/>
    <cellStyle name="Followed Hyperlink 33" xfId="21941" hidden="1" xr:uid="{00000000-0005-0000-0000-0000A4040000}"/>
    <cellStyle name="Followed Hyperlink 33" xfId="21979" hidden="1" xr:uid="{00000000-0005-0000-0000-0000A5040000}"/>
    <cellStyle name="Followed Hyperlink 33" xfId="22016" hidden="1" xr:uid="{00000000-0005-0000-0000-0000A6040000}"/>
    <cellStyle name="Followed Hyperlink 33" xfId="22113" hidden="1" xr:uid="{00000000-0005-0000-0000-0000A7040000}"/>
    <cellStyle name="Followed Hyperlink 33" xfId="22156" hidden="1" xr:uid="{00000000-0005-0000-0000-0000A8040000}"/>
    <cellStyle name="Followed Hyperlink 33" xfId="22191" hidden="1" xr:uid="{00000000-0005-0000-0000-0000A9040000}"/>
    <cellStyle name="Followed Hyperlink 33" xfId="22228" hidden="1" xr:uid="{00000000-0005-0000-0000-0000AA040000}"/>
    <cellStyle name="Followed Hyperlink 33" xfId="45414" hidden="1" xr:uid="{00000000-0005-0000-0000-0000B3040000}"/>
    <cellStyle name="Followed Hyperlink 33" xfId="18247" hidden="1" xr:uid="{00000000-0005-0000-0000-00009C040000}"/>
    <cellStyle name="Followed Hyperlink 33" xfId="18294" hidden="1" xr:uid="{00000000-0005-0000-0000-00009D040000}"/>
    <cellStyle name="Followed Hyperlink 33" xfId="18331" hidden="1" xr:uid="{00000000-0005-0000-0000-00009E040000}"/>
    <cellStyle name="Followed Hyperlink 33" xfId="18428" hidden="1" xr:uid="{00000000-0005-0000-0000-00009F040000}"/>
    <cellStyle name="Followed Hyperlink 33" xfId="18474" hidden="1" xr:uid="{00000000-0005-0000-0000-0000A0040000}"/>
    <cellStyle name="Followed Hyperlink 33" xfId="18552" hidden="1" xr:uid="{00000000-0005-0000-0000-0000A2040000}"/>
    <cellStyle name="Followed Hyperlink 33" xfId="18649" hidden="1" xr:uid="{00000000-0005-0000-0000-0000A3040000}"/>
    <cellStyle name="Followed Hyperlink 33" xfId="18693" hidden="1" xr:uid="{00000000-0005-0000-0000-0000A4040000}"/>
    <cellStyle name="Followed Hyperlink 33" xfId="18731" hidden="1" xr:uid="{00000000-0005-0000-0000-0000A5040000}"/>
    <cellStyle name="Followed Hyperlink 33" xfId="38963" hidden="1" xr:uid="{00000000-0005-0000-0000-0000A0040000}"/>
    <cellStyle name="Followed Hyperlink 33" xfId="41502" hidden="1" xr:uid="{00000000-0005-0000-0000-0000B3040000}"/>
    <cellStyle name="Followed Hyperlink 33" xfId="41908" hidden="1" xr:uid="{00000000-0005-0000-0000-000098040000}"/>
    <cellStyle name="Followed Hyperlink 33" xfId="41954" hidden="1" xr:uid="{00000000-0005-0000-0000-000099040000}"/>
    <cellStyle name="Followed Hyperlink 33" xfId="41991" hidden="1" xr:uid="{00000000-0005-0000-0000-00009A040000}"/>
    <cellStyle name="Followed Hyperlink 33" xfId="42088" hidden="1" xr:uid="{00000000-0005-0000-0000-00009B040000}"/>
    <cellStyle name="Followed Hyperlink 33" xfId="42267" hidden="1" xr:uid="{00000000-0005-0000-0000-00009D040000}"/>
    <cellStyle name="Followed Hyperlink 33" xfId="42304" hidden="1" xr:uid="{00000000-0005-0000-0000-00009E040000}"/>
    <cellStyle name="Followed Hyperlink 33" xfId="42447" hidden="1" xr:uid="{00000000-0005-0000-0000-0000A0040000}"/>
    <cellStyle name="Followed Hyperlink 33" xfId="17525" hidden="1" xr:uid="{00000000-0005-0000-0000-0000AE040000}"/>
    <cellStyle name="Followed Hyperlink 33" xfId="17622" hidden="1" xr:uid="{00000000-0005-0000-0000-0000AF040000}"/>
    <cellStyle name="Followed Hyperlink 33" xfId="17665" hidden="1" xr:uid="{00000000-0005-0000-0000-0000B0040000}"/>
    <cellStyle name="Followed Hyperlink 33" xfId="17694" hidden="1" xr:uid="{00000000-0005-0000-0000-0000B1040000}"/>
    <cellStyle name="Followed Hyperlink 33" xfId="17731" hidden="1" xr:uid="{00000000-0005-0000-0000-0000B2040000}"/>
    <cellStyle name="Followed Hyperlink 33" xfId="17828" hidden="1" xr:uid="{00000000-0005-0000-0000-0000B3040000}"/>
    <cellStyle name="Followed Hyperlink 33" xfId="16338" hidden="1" xr:uid="{00000000-0005-0000-0000-000099040000}"/>
    <cellStyle name="Followed Hyperlink 33" xfId="9751" hidden="1" xr:uid="{00000000-0005-0000-0000-00009A040000}"/>
    <cellStyle name="Followed Hyperlink 33" xfId="18115" hidden="1" xr:uid="{00000000-0005-0000-0000-00009B040000}"/>
    <cellStyle name="Followed Hyperlink 33" xfId="17277" hidden="1" xr:uid="{00000000-0005-0000-0000-0000A9040000}"/>
    <cellStyle name="Followed Hyperlink 33" xfId="17314" hidden="1" xr:uid="{00000000-0005-0000-0000-0000AA040000}"/>
    <cellStyle name="Followed Hyperlink 33" xfId="17411" hidden="1" xr:uid="{00000000-0005-0000-0000-0000AB040000}"/>
    <cellStyle name="Followed Hyperlink 33" xfId="17454" hidden="1" xr:uid="{00000000-0005-0000-0000-0000AC040000}"/>
    <cellStyle name="Followed Hyperlink 33" xfId="17488" hidden="1" xr:uid="{00000000-0005-0000-0000-0000AD040000}"/>
    <cellStyle name="Followed Hyperlink 33" xfId="17199" hidden="1" xr:uid="{00000000-0005-0000-0000-0000A7040000}"/>
    <cellStyle name="Followed Hyperlink 33" xfId="17242" hidden="1" xr:uid="{00000000-0005-0000-0000-0000A8040000}"/>
    <cellStyle name="Followed Hyperlink 33" xfId="17102" hidden="1" xr:uid="{00000000-0005-0000-0000-0000A6040000}"/>
    <cellStyle name="Followed Hyperlink 33" xfId="17065" hidden="1" xr:uid="{00000000-0005-0000-0000-0000A5040000}"/>
    <cellStyle name="Followed Hyperlink 33" xfId="42401" hidden="1" xr:uid="{00000000-0005-0000-0000-00009F040000}"/>
    <cellStyle name="Followed Hyperlink 33" xfId="40255" hidden="1" xr:uid="{00000000-0005-0000-0000-00009C040000}"/>
    <cellStyle name="Followed Hyperlink 33" xfId="14501" hidden="1" xr:uid="{00000000-0005-0000-0000-0000B3040000}"/>
    <cellStyle name="Followed Hyperlink 33" xfId="37167" hidden="1" xr:uid="{00000000-0005-0000-0000-00009C040000}"/>
    <cellStyle name="Followed Hyperlink 33" xfId="37214" hidden="1" xr:uid="{00000000-0005-0000-0000-00009D040000}"/>
    <cellStyle name="Followed Hyperlink 33" xfId="37251" hidden="1" xr:uid="{00000000-0005-0000-0000-00009E040000}"/>
    <cellStyle name="Followed Hyperlink 33" xfId="37348" hidden="1" xr:uid="{00000000-0005-0000-0000-00009F040000}"/>
    <cellStyle name="Followed Hyperlink 33" xfId="37394" hidden="1" xr:uid="{00000000-0005-0000-0000-0000A0040000}"/>
    <cellStyle name="Followed Hyperlink 33" xfId="37435" hidden="1" xr:uid="{00000000-0005-0000-0000-0000A1040000}"/>
    <cellStyle name="Followed Hyperlink 33" xfId="37472" hidden="1" xr:uid="{00000000-0005-0000-0000-0000A2040000}"/>
    <cellStyle name="Followed Hyperlink 33" xfId="37569" hidden="1" xr:uid="{00000000-0005-0000-0000-0000A3040000}"/>
    <cellStyle name="Followed Hyperlink 33" xfId="37613" hidden="1" xr:uid="{00000000-0005-0000-0000-0000A4040000}"/>
    <cellStyle name="Followed Hyperlink 33" xfId="37651" hidden="1" xr:uid="{00000000-0005-0000-0000-0000A5040000}"/>
    <cellStyle name="Followed Hyperlink 33" xfId="37688" hidden="1" xr:uid="{00000000-0005-0000-0000-0000A6040000}"/>
    <cellStyle name="Followed Hyperlink 33" xfId="37785" hidden="1" xr:uid="{00000000-0005-0000-0000-0000A7040000}"/>
    <cellStyle name="Followed Hyperlink 33" xfId="37828" hidden="1" xr:uid="{00000000-0005-0000-0000-0000A8040000}"/>
    <cellStyle name="Followed Hyperlink 33" xfId="37863" hidden="1" xr:uid="{00000000-0005-0000-0000-0000A9040000}"/>
    <cellStyle name="Followed Hyperlink 33" xfId="37900" hidden="1" xr:uid="{00000000-0005-0000-0000-0000AA040000}"/>
    <cellStyle name="Followed Hyperlink 33" xfId="37997" hidden="1" xr:uid="{00000000-0005-0000-0000-0000AB040000}"/>
    <cellStyle name="Followed Hyperlink 33" xfId="38040" hidden="1" xr:uid="{00000000-0005-0000-0000-0000AC040000}"/>
    <cellStyle name="Followed Hyperlink 33" xfId="38074" hidden="1" xr:uid="{00000000-0005-0000-0000-0000AD040000}"/>
    <cellStyle name="Followed Hyperlink 33" xfId="38111" hidden="1" xr:uid="{00000000-0005-0000-0000-0000AE040000}"/>
    <cellStyle name="Followed Hyperlink 33" xfId="38208" hidden="1" xr:uid="{00000000-0005-0000-0000-0000AF040000}"/>
    <cellStyle name="Followed Hyperlink 33" xfId="38280" hidden="1" xr:uid="{00000000-0005-0000-0000-0000B1040000}"/>
    <cellStyle name="Followed Hyperlink 33" xfId="38317" hidden="1" xr:uid="{00000000-0005-0000-0000-0000B2040000}"/>
    <cellStyle name="Followed Hyperlink 33" xfId="38414" hidden="1" xr:uid="{00000000-0005-0000-0000-0000B3040000}"/>
    <cellStyle name="Followed Hyperlink 33" xfId="38522" hidden="1" xr:uid="{00000000-0005-0000-0000-000098040000}"/>
    <cellStyle name="Followed Hyperlink 33" xfId="33627" hidden="1" xr:uid="{00000000-0005-0000-0000-000099040000}"/>
    <cellStyle name="Followed Hyperlink 33" xfId="38479" hidden="1" xr:uid="{00000000-0005-0000-0000-00009A040000}"/>
    <cellStyle name="Followed Hyperlink 33" xfId="38604" hidden="1" xr:uid="{00000000-0005-0000-0000-00009B040000}"/>
    <cellStyle name="Followed Hyperlink 33" xfId="38736" hidden="1" xr:uid="{00000000-0005-0000-0000-00009C040000}"/>
    <cellStyle name="Followed Hyperlink 33" xfId="38783" hidden="1" xr:uid="{00000000-0005-0000-0000-00009D040000}"/>
    <cellStyle name="Followed Hyperlink 33" xfId="38820" hidden="1" xr:uid="{00000000-0005-0000-0000-00009E040000}"/>
    <cellStyle name="Followed Hyperlink 33" xfId="38917" hidden="1" xr:uid="{00000000-0005-0000-0000-00009F040000}"/>
    <cellStyle name="Followed Hyperlink 33" xfId="38251" hidden="1" xr:uid="{00000000-0005-0000-0000-0000B0040000}"/>
    <cellStyle name="Followed Hyperlink 33" xfId="34580" hidden="1" xr:uid="{00000000-0005-0000-0000-0000A8040000}"/>
    <cellStyle name="Followed Hyperlink 33" xfId="30823" hidden="1" xr:uid="{00000000-0005-0000-0000-0000A0040000}"/>
    <cellStyle name="Followed Hyperlink 33" xfId="10351" hidden="1" xr:uid="{00000000-0005-0000-0000-0000A4040000}"/>
    <cellStyle name="Followed Hyperlink 33" xfId="10426" hidden="1" xr:uid="{00000000-0005-0000-0000-0000A6040000}"/>
    <cellStyle name="Followed Hyperlink 33" xfId="10523" hidden="1" xr:uid="{00000000-0005-0000-0000-0000A7040000}"/>
    <cellStyle name="Followed Hyperlink 33" xfId="10566" hidden="1" xr:uid="{00000000-0005-0000-0000-0000A8040000}"/>
    <cellStyle name="Followed Hyperlink 33" xfId="10601" hidden="1" xr:uid="{00000000-0005-0000-0000-0000A9040000}"/>
    <cellStyle name="Followed Hyperlink 33" xfId="10638" hidden="1" xr:uid="{00000000-0005-0000-0000-0000AA040000}"/>
    <cellStyle name="Followed Hyperlink 33" xfId="10735" hidden="1" xr:uid="{00000000-0005-0000-0000-0000AB040000}"/>
    <cellStyle name="Followed Hyperlink 33" xfId="10778" hidden="1" xr:uid="{00000000-0005-0000-0000-0000AC040000}"/>
    <cellStyle name="Followed Hyperlink 33" xfId="10812" hidden="1" xr:uid="{00000000-0005-0000-0000-0000AD040000}"/>
    <cellStyle name="Followed Hyperlink 33" xfId="10849" hidden="1" xr:uid="{00000000-0005-0000-0000-0000AE040000}"/>
    <cellStyle name="Followed Hyperlink 33" xfId="10946" hidden="1" xr:uid="{00000000-0005-0000-0000-0000AF040000}"/>
    <cellStyle name="Followed Hyperlink 33" xfId="11018" hidden="1" xr:uid="{00000000-0005-0000-0000-0000B1040000}"/>
    <cellStyle name="Followed Hyperlink 33" xfId="11055" hidden="1" xr:uid="{00000000-0005-0000-0000-0000B2040000}"/>
    <cellStyle name="Followed Hyperlink 33" xfId="11152" hidden="1" xr:uid="{00000000-0005-0000-0000-0000B3040000}"/>
    <cellStyle name="Followed Hyperlink 33" xfId="11260" hidden="1" xr:uid="{00000000-0005-0000-0000-000098040000}"/>
    <cellStyle name="Followed Hyperlink 33" xfId="11217" hidden="1" xr:uid="{00000000-0005-0000-0000-00009A040000}"/>
    <cellStyle name="Followed Hyperlink 33" xfId="11448" hidden="1" xr:uid="{00000000-0005-0000-0000-00009B040000}"/>
    <cellStyle name="Followed Hyperlink 33" xfId="11580" hidden="1" xr:uid="{00000000-0005-0000-0000-00009C040000}"/>
    <cellStyle name="Followed Hyperlink 33" xfId="11627" hidden="1" xr:uid="{00000000-0005-0000-0000-00009D040000}"/>
    <cellStyle name="Followed Hyperlink 33" xfId="11664" hidden="1" xr:uid="{00000000-0005-0000-0000-00009E040000}"/>
    <cellStyle name="Followed Hyperlink 33" xfId="11761" hidden="1" xr:uid="{00000000-0005-0000-0000-00009F040000}"/>
    <cellStyle name="Followed Hyperlink 33" xfId="11807" hidden="1" xr:uid="{00000000-0005-0000-0000-0000A0040000}"/>
    <cellStyle name="Followed Hyperlink 33" xfId="11848" hidden="1" xr:uid="{00000000-0005-0000-0000-0000A1040000}"/>
    <cellStyle name="Followed Hyperlink 33" xfId="11885" hidden="1" xr:uid="{00000000-0005-0000-0000-0000A2040000}"/>
    <cellStyle name="Followed Hyperlink 33" xfId="11982" hidden="1" xr:uid="{00000000-0005-0000-0000-0000A3040000}"/>
    <cellStyle name="Followed Hyperlink 33" xfId="12026" hidden="1" xr:uid="{00000000-0005-0000-0000-0000A4040000}"/>
    <cellStyle name="Followed Hyperlink 33" xfId="36293" hidden="1" xr:uid="{00000000-0005-0000-0000-0000AA040000}"/>
    <cellStyle name="Followed Hyperlink 33" xfId="3456" hidden="1" xr:uid="{00000000-0005-0000-0000-0000A1040000}"/>
    <cellStyle name="Followed Hyperlink 33" xfId="3493" hidden="1" xr:uid="{00000000-0005-0000-0000-0000A2040000}"/>
    <cellStyle name="Followed Hyperlink 33" xfId="3590" hidden="1" xr:uid="{00000000-0005-0000-0000-0000A3040000}"/>
    <cellStyle name="Followed Hyperlink 33" xfId="3634" hidden="1" xr:uid="{00000000-0005-0000-0000-0000A4040000}"/>
    <cellStyle name="Followed Hyperlink 33" xfId="3672" hidden="1" xr:uid="{00000000-0005-0000-0000-0000A5040000}"/>
    <cellStyle name="Followed Hyperlink 33" xfId="3709" hidden="1" xr:uid="{00000000-0005-0000-0000-0000A6040000}"/>
    <cellStyle name="Followed Hyperlink 33" xfId="3806" hidden="1" xr:uid="{00000000-0005-0000-0000-0000A7040000}"/>
    <cellStyle name="Followed Hyperlink 33" xfId="3884" hidden="1" xr:uid="{00000000-0005-0000-0000-0000A9040000}"/>
    <cellStyle name="Followed Hyperlink 33" xfId="9134" hidden="1" xr:uid="{00000000-0005-0000-0000-0000AD040000}"/>
    <cellStyle name="Followed Hyperlink 33" xfId="9171" hidden="1" xr:uid="{00000000-0005-0000-0000-0000AE040000}"/>
    <cellStyle name="Followed Hyperlink 33" xfId="9268" hidden="1" xr:uid="{00000000-0005-0000-0000-0000AF040000}"/>
    <cellStyle name="Followed Hyperlink 33" xfId="9311" hidden="1" xr:uid="{00000000-0005-0000-0000-0000B0040000}"/>
    <cellStyle name="Followed Hyperlink 33" xfId="9340" hidden="1" xr:uid="{00000000-0005-0000-0000-0000B1040000}"/>
    <cellStyle name="Followed Hyperlink 33" xfId="9377" hidden="1" xr:uid="{00000000-0005-0000-0000-0000B2040000}"/>
    <cellStyle name="Followed Hyperlink 33" xfId="9474" hidden="1" xr:uid="{00000000-0005-0000-0000-0000B3040000}"/>
    <cellStyle name="Followed Hyperlink 33" xfId="9582" hidden="1" xr:uid="{00000000-0005-0000-0000-000098040000}"/>
    <cellStyle name="Followed Hyperlink 33" xfId="4552" hidden="1" xr:uid="{00000000-0005-0000-0000-000099040000}"/>
    <cellStyle name="Followed Hyperlink 33" xfId="8888" hidden="1" xr:uid="{00000000-0005-0000-0000-0000A8040000}"/>
    <cellStyle name="Followed Hyperlink 33" xfId="8923" hidden="1" xr:uid="{00000000-0005-0000-0000-0000A9040000}"/>
    <cellStyle name="Followed Hyperlink 33" xfId="8960" hidden="1" xr:uid="{00000000-0005-0000-0000-0000AA040000}"/>
    <cellStyle name="Followed Hyperlink 33" xfId="9057" hidden="1" xr:uid="{00000000-0005-0000-0000-0000AB040000}"/>
    <cellStyle name="Followed Hyperlink 33" xfId="9100" hidden="1" xr:uid="{00000000-0005-0000-0000-0000AC040000}"/>
    <cellStyle name="Followed Hyperlink 33" xfId="8748" hidden="1" xr:uid="{00000000-0005-0000-0000-0000A6040000}"/>
    <cellStyle name="Followed Hyperlink 33" xfId="8845" hidden="1" xr:uid="{00000000-0005-0000-0000-0000A7040000}"/>
    <cellStyle name="Followed Hyperlink 33" xfId="8711" hidden="1" xr:uid="{00000000-0005-0000-0000-0000A5040000}"/>
    <cellStyle name="Followed Hyperlink 33" xfId="8673" hidden="1" xr:uid="{00000000-0005-0000-0000-0000A4040000}"/>
    <cellStyle name="Followed Hyperlink 33" xfId="3849" hidden="1" xr:uid="{00000000-0005-0000-0000-0000A8040000}"/>
    <cellStyle name="Followed Hyperlink 33" xfId="5388" hidden="1" xr:uid="{00000000-0005-0000-0000-0000A6040000}"/>
    <cellStyle name="Followed Hyperlink 33" xfId="28696" hidden="1" xr:uid="{00000000-0005-0000-0000-00009A040000}"/>
    <cellStyle name="Followed Hyperlink 33" xfId="28793" hidden="1" xr:uid="{00000000-0005-0000-0000-00009B040000}"/>
    <cellStyle name="Followed Hyperlink 33" xfId="28925" hidden="1" xr:uid="{00000000-0005-0000-0000-00009C040000}"/>
    <cellStyle name="Followed Hyperlink 33" xfId="28972" hidden="1" xr:uid="{00000000-0005-0000-0000-00009D040000}"/>
    <cellStyle name="Followed Hyperlink 33" xfId="29009" hidden="1" xr:uid="{00000000-0005-0000-0000-00009E040000}"/>
    <cellStyle name="Followed Hyperlink 33" xfId="29106" hidden="1" xr:uid="{00000000-0005-0000-0000-00009F040000}"/>
    <cellStyle name="Followed Hyperlink 33" xfId="29152" hidden="1" xr:uid="{00000000-0005-0000-0000-0000A0040000}"/>
    <cellStyle name="Followed Hyperlink 33" xfId="29193" hidden="1" xr:uid="{00000000-0005-0000-0000-0000A1040000}"/>
    <cellStyle name="Followed Hyperlink 33" xfId="29327" hidden="1" xr:uid="{00000000-0005-0000-0000-0000A3040000}"/>
    <cellStyle name="Followed Hyperlink 33" xfId="29371" hidden="1" xr:uid="{00000000-0005-0000-0000-0000A4040000}"/>
    <cellStyle name="Followed Hyperlink 33" xfId="29409" hidden="1" xr:uid="{00000000-0005-0000-0000-0000A5040000}"/>
    <cellStyle name="Followed Hyperlink 33" xfId="29446" hidden="1" xr:uid="{00000000-0005-0000-0000-0000A6040000}"/>
    <cellStyle name="Followed Hyperlink 33" xfId="29543" hidden="1" xr:uid="{00000000-0005-0000-0000-0000A7040000}"/>
    <cellStyle name="Followed Hyperlink 33" xfId="29586" hidden="1" xr:uid="{00000000-0005-0000-0000-0000A8040000}"/>
    <cellStyle name="Followed Hyperlink 33" xfId="29621" hidden="1" xr:uid="{00000000-0005-0000-0000-0000A9040000}"/>
    <cellStyle name="Followed Hyperlink 33" xfId="29658" hidden="1" xr:uid="{00000000-0005-0000-0000-0000AA040000}"/>
    <cellStyle name="Followed Hyperlink 33" xfId="29755" hidden="1" xr:uid="{00000000-0005-0000-0000-0000AB040000}"/>
    <cellStyle name="Followed Hyperlink 33" xfId="29798" hidden="1" xr:uid="{00000000-0005-0000-0000-0000AC040000}"/>
    <cellStyle name="Followed Hyperlink 33" xfId="29832" hidden="1" xr:uid="{00000000-0005-0000-0000-0000AD040000}"/>
    <cellStyle name="Followed Hyperlink 33" xfId="29230" hidden="1" xr:uid="{00000000-0005-0000-0000-0000A2040000}"/>
    <cellStyle name="Followed Hyperlink 33" xfId="10389" hidden="1" xr:uid="{00000000-0005-0000-0000-0000A5040000}"/>
    <cellStyle name="Followed Hyperlink 33" xfId="35428" hidden="1" xr:uid="{00000000-0005-0000-0000-00009B040000}"/>
    <cellStyle name="Followed Hyperlink 33" xfId="15368" hidden="1" xr:uid="{00000000-0005-0000-0000-0000A4040000}"/>
    <cellStyle name="Followed Hyperlink 33" xfId="15149" hidden="1" xr:uid="{00000000-0005-0000-0000-0000A0040000}"/>
    <cellStyle name="Followed Hyperlink 33" xfId="15190" hidden="1" xr:uid="{00000000-0005-0000-0000-0000A1040000}"/>
    <cellStyle name="Followed Hyperlink 33" xfId="15227" hidden="1" xr:uid="{00000000-0005-0000-0000-0000A2040000}"/>
    <cellStyle name="Followed Hyperlink 33" xfId="15324" hidden="1" xr:uid="{00000000-0005-0000-0000-0000A3040000}"/>
    <cellStyle name="Followed Hyperlink 33" xfId="15406" hidden="1" xr:uid="{00000000-0005-0000-0000-0000A5040000}"/>
    <cellStyle name="Followed Hyperlink 33" xfId="15443" hidden="1" xr:uid="{00000000-0005-0000-0000-0000A6040000}"/>
    <cellStyle name="Followed Hyperlink 33" xfId="15540" hidden="1" xr:uid="{00000000-0005-0000-0000-0000A7040000}"/>
    <cellStyle name="Followed Hyperlink 33" xfId="15583" hidden="1" xr:uid="{00000000-0005-0000-0000-0000A8040000}"/>
    <cellStyle name="Followed Hyperlink 33" xfId="15618" hidden="1" xr:uid="{00000000-0005-0000-0000-0000A9040000}"/>
    <cellStyle name="Followed Hyperlink 33" xfId="15655" hidden="1" xr:uid="{00000000-0005-0000-0000-0000AA040000}"/>
    <cellStyle name="Followed Hyperlink 33" xfId="15752" hidden="1" xr:uid="{00000000-0005-0000-0000-0000AB040000}"/>
    <cellStyle name="Followed Hyperlink 33" xfId="15795" hidden="1" xr:uid="{00000000-0005-0000-0000-0000AC040000}"/>
    <cellStyle name="Followed Hyperlink 33" xfId="10989" hidden="1" xr:uid="{00000000-0005-0000-0000-0000B0040000}"/>
    <cellStyle name="Followed Hyperlink 33" xfId="2876" hidden="1" xr:uid="{00000000-0005-0000-0000-000098040000}"/>
    <cellStyle name="Followed Hyperlink 33" xfId="2922" hidden="1" xr:uid="{00000000-0005-0000-0000-000099040000}"/>
    <cellStyle name="Followed Hyperlink 33" xfId="2959" hidden="1" xr:uid="{00000000-0005-0000-0000-00009A040000}"/>
    <cellStyle name="Followed Hyperlink 33" xfId="3056" hidden="1" xr:uid="{00000000-0005-0000-0000-00009B040000}"/>
    <cellStyle name="Followed Hyperlink 33" xfId="3188" hidden="1" xr:uid="{00000000-0005-0000-0000-00009C040000}"/>
    <cellStyle name="Followed Hyperlink 33" xfId="3235" hidden="1" xr:uid="{00000000-0005-0000-0000-00009D040000}"/>
    <cellStyle name="Followed Hyperlink 33" xfId="3272" hidden="1" xr:uid="{00000000-0005-0000-0000-00009E040000}"/>
    <cellStyle name="Followed Hyperlink 33" xfId="3415" hidden="1" xr:uid="{00000000-0005-0000-0000-0000A0040000}"/>
    <cellStyle name="Followed Hyperlink 33" xfId="1155" hidden="1" xr:uid="{00000000-0005-0000-0000-0000A1040000}"/>
    <cellStyle name="Followed Hyperlink 33" xfId="1192" hidden="1" xr:uid="{00000000-0005-0000-0000-0000A2040000}"/>
    <cellStyle name="Followed Hyperlink 33" xfId="1289" hidden="1" xr:uid="{00000000-0005-0000-0000-0000A3040000}"/>
    <cellStyle name="Followed Hyperlink 33" xfId="1333" hidden="1" xr:uid="{00000000-0005-0000-0000-0000A4040000}"/>
    <cellStyle name="Followed Hyperlink 33" xfId="1371" hidden="1" xr:uid="{00000000-0005-0000-0000-0000A5040000}"/>
    <cellStyle name="Followed Hyperlink 33" xfId="1408" hidden="1" xr:uid="{00000000-0005-0000-0000-0000A6040000}"/>
    <cellStyle name="Followed Hyperlink 33" xfId="1505" hidden="1" xr:uid="{00000000-0005-0000-0000-0000A7040000}"/>
    <cellStyle name="Followed Hyperlink 33" xfId="1548" hidden="1" xr:uid="{00000000-0005-0000-0000-0000A8040000}"/>
    <cellStyle name="Followed Hyperlink 33" xfId="1583" hidden="1" xr:uid="{00000000-0005-0000-0000-0000A9040000}"/>
    <cellStyle name="Followed Hyperlink 33" xfId="887" hidden="1" xr:uid="{00000000-0005-0000-0000-00009C040000}"/>
    <cellStyle name="Followed Hyperlink 33" xfId="934" hidden="1" xr:uid="{00000000-0005-0000-0000-00009D040000}"/>
    <cellStyle name="Followed Hyperlink 33" xfId="971" hidden="1" xr:uid="{00000000-0005-0000-0000-00009E040000}"/>
    <cellStyle name="Followed Hyperlink 33" xfId="1068" hidden="1" xr:uid="{00000000-0005-0000-0000-00009F040000}"/>
    <cellStyle name="Followed Hyperlink 33" xfId="1114" hidden="1" xr:uid="{00000000-0005-0000-0000-0000A0040000}"/>
    <cellStyle name="Followed Hyperlink 33" xfId="658" hidden="1" xr:uid="{00000000-0005-0000-0000-00009A040000}"/>
    <cellStyle name="Followed Hyperlink 33" xfId="755" hidden="1" xr:uid="{00000000-0005-0000-0000-00009B040000}"/>
    <cellStyle name="Followed Hyperlink 33" xfId="621" hidden="1" xr:uid="{00000000-0005-0000-0000-000099040000}"/>
    <cellStyle name="Followed Hyperlink 33" xfId="3369" hidden="1" xr:uid="{00000000-0005-0000-0000-00009F040000}"/>
    <cellStyle name="Followed Hyperlink 33" xfId="4867" hidden="1" xr:uid="{00000000-0005-0000-0000-00009C040000}"/>
    <cellStyle name="Followed Hyperlink 33" xfId="9905" hidden="1" xr:uid="{00000000-0005-0000-0000-00009C040000}"/>
    <cellStyle name="Followed Hyperlink 33" xfId="32532" hidden="1" xr:uid="{00000000-0005-0000-0000-0000A1040000}"/>
    <cellStyle name="Followed Hyperlink 33" xfId="32569" hidden="1" xr:uid="{00000000-0005-0000-0000-0000A2040000}"/>
    <cellStyle name="Followed Hyperlink 33" xfId="32666" hidden="1" xr:uid="{00000000-0005-0000-0000-0000A3040000}"/>
    <cellStyle name="Followed Hyperlink 33" xfId="32710" hidden="1" xr:uid="{00000000-0005-0000-0000-0000A4040000}"/>
    <cellStyle name="Followed Hyperlink 33" xfId="32748" hidden="1" xr:uid="{00000000-0005-0000-0000-0000A5040000}"/>
    <cellStyle name="Followed Hyperlink 33" xfId="32785" hidden="1" xr:uid="{00000000-0005-0000-0000-0000A6040000}"/>
    <cellStyle name="Followed Hyperlink 33" xfId="32882" hidden="1" xr:uid="{00000000-0005-0000-0000-0000A7040000}"/>
    <cellStyle name="Followed Hyperlink 33" xfId="32925" hidden="1" xr:uid="{00000000-0005-0000-0000-0000A8040000}"/>
    <cellStyle name="Followed Hyperlink 33" xfId="32997" hidden="1" xr:uid="{00000000-0005-0000-0000-0000AA040000}"/>
    <cellStyle name="Followed Hyperlink 33" xfId="33094" hidden="1" xr:uid="{00000000-0005-0000-0000-0000AB040000}"/>
    <cellStyle name="Followed Hyperlink 33" xfId="33137" hidden="1" xr:uid="{00000000-0005-0000-0000-0000AC040000}"/>
    <cellStyle name="Followed Hyperlink 33" xfId="33171" hidden="1" xr:uid="{00000000-0005-0000-0000-0000AD040000}"/>
    <cellStyle name="Followed Hyperlink 33" xfId="33208" hidden="1" xr:uid="{00000000-0005-0000-0000-0000AE040000}"/>
    <cellStyle name="Followed Hyperlink 33" xfId="33305" hidden="1" xr:uid="{00000000-0005-0000-0000-0000AF040000}"/>
    <cellStyle name="Followed Hyperlink 33" xfId="33348" hidden="1" xr:uid="{00000000-0005-0000-0000-0000B0040000}"/>
    <cellStyle name="Followed Hyperlink 33" xfId="33377" hidden="1" xr:uid="{00000000-0005-0000-0000-0000B1040000}"/>
    <cellStyle name="Followed Hyperlink 33" xfId="33414" hidden="1" xr:uid="{00000000-0005-0000-0000-0000B2040000}"/>
    <cellStyle name="Followed Hyperlink 33" xfId="33511" hidden="1" xr:uid="{00000000-0005-0000-0000-0000B3040000}"/>
    <cellStyle name="Followed Hyperlink 33" xfId="33619" hidden="1" xr:uid="{00000000-0005-0000-0000-000098040000}"/>
    <cellStyle name="Followed Hyperlink 33" xfId="32960" hidden="1" xr:uid="{00000000-0005-0000-0000-0000A9040000}"/>
    <cellStyle name="Followed Hyperlink 33" xfId="14161" hidden="1" xr:uid="{00000000-0005-0000-0000-0000AD040000}"/>
    <cellStyle name="Followed Hyperlink 33" xfId="26391" hidden="1" xr:uid="{00000000-0005-0000-0000-000098040000}"/>
    <cellStyle name="Followed Hyperlink 33" xfId="31709" hidden="1" xr:uid="{00000000-0005-0000-0000-0000B1040000}"/>
    <cellStyle name="Followed Hyperlink 33" xfId="18768" hidden="1" xr:uid="{00000000-0005-0000-0000-0000A6040000}"/>
    <cellStyle name="Followed Hyperlink 33" xfId="18908" hidden="1" xr:uid="{00000000-0005-0000-0000-0000A8040000}"/>
    <cellStyle name="Followed Hyperlink 33" xfId="18980" hidden="1" xr:uid="{00000000-0005-0000-0000-0000AA040000}"/>
    <cellStyle name="Followed Hyperlink 33" xfId="19077" hidden="1" xr:uid="{00000000-0005-0000-0000-0000AB040000}"/>
    <cellStyle name="Followed Hyperlink 33" xfId="19120" hidden="1" xr:uid="{00000000-0005-0000-0000-0000AC040000}"/>
    <cellStyle name="Followed Hyperlink 33" xfId="19154" hidden="1" xr:uid="{00000000-0005-0000-0000-0000AD040000}"/>
    <cellStyle name="Followed Hyperlink 33" xfId="19191" hidden="1" xr:uid="{00000000-0005-0000-0000-0000AE040000}"/>
    <cellStyle name="Followed Hyperlink 33" xfId="19288" hidden="1" xr:uid="{00000000-0005-0000-0000-0000AF040000}"/>
    <cellStyle name="Followed Hyperlink 33" xfId="19331" hidden="1" xr:uid="{00000000-0005-0000-0000-0000B0040000}"/>
    <cellStyle name="Followed Hyperlink 33" xfId="19360" hidden="1" xr:uid="{00000000-0005-0000-0000-0000B1040000}"/>
    <cellStyle name="Followed Hyperlink 33" xfId="19397" hidden="1" xr:uid="{00000000-0005-0000-0000-0000B2040000}"/>
    <cellStyle name="Followed Hyperlink 33" xfId="5697" hidden="1" xr:uid="{00000000-0005-0000-0000-0000AB040000}"/>
    <cellStyle name="Followed Hyperlink 33" xfId="5740" hidden="1" xr:uid="{00000000-0005-0000-0000-0000AC040000}"/>
    <cellStyle name="Followed Hyperlink 33" xfId="5774" hidden="1" xr:uid="{00000000-0005-0000-0000-0000AD040000}"/>
    <cellStyle name="Followed Hyperlink 33" xfId="5811" hidden="1" xr:uid="{00000000-0005-0000-0000-0000AE040000}"/>
    <cellStyle name="Followed Hyperlink 33" xfId="5908" hidden="1" xr:uid="{00000000-0005-0000-0000-0000AF040000}"/>
    <cellStyle name="Followed Hyperlink 33" xfId="5951" hidden="1" xr:uid="{00000000-0005-0000-0000-0000B0040000}"/>
    <cellStyle name="Followed Hyperlink 33" xfId="5980" hidden="1" xr:uid="{00000000-0005-0000-0000-0000B1040000}"/>
    <cellStyle name="Followed Hyperlink 33" xfId="6017" hidden="1" xr:uid="{00000000-0005-0000-0000-0000B2040000}"/>
    <cellStyle name="Followed Hyperlink 33" xfId="6114" hidden="1" xr:uid="{00000000-0005-0000-0000-0000B3040000}"/>
    <cellStyle name="Followed Hyperlink 33" xfId="6222" hidden="1" xr:uid="{00000000-0005-0000-0000-000098040000}"/>
    <cellStyle name="Followed Hyperlink 33" xfId="2506" hidden="1" xr:uid="{00000000-0005-0000-0000-000099040000}"/>
    <cellStyle name="Followed Hyperlink 33" xfId="6179" hidden="1" xr:uid="{00000000-0005-0000-0000-00009A040000}"/>
    <cellStyle name="Followed Hyperlink 33" xfId="6415" hidden="1" xr:uid="{00000000-0005-0000-0000-00009B040000}"/>
    <cellStyle name="Followed Hyperlink 33" xfId="6547" hidden="1" xr:uid="{00000000-0005-0000-0000-00009C040000}"/>
    <cellStyle name="Followed Hyperlink 33" xfId="6594" hidden="1" xr:uid="{00000000-0005-0000-0000-00009D040000}"/>
    <cellStyle name="Followed Hyperlink 33" xfId="6631" hidden="1" xr:uid="{00000000-0005-0000-0000-00009E040000}"/>
    <cellStyle name="Followed Hyperlink 33" xfId="6728" hidden="1" xr:uid="{00000000-0005-0000-0000-00009F040000}"/>
    <cellStyle name="Followed Hyperlink 33" xfId="6774" hidden="1" xr:uid="{00000000-0005-0000-0000-0000A0040000}"/>
    <cellStyle name="Followed Hyperlink 33" xfId="6815" hidden="1" xr:uid="{00000000-0005-0000-0000-0000A1040000}"/>
    <cellStyle name="Followed Hyperlink 33" xfId="6852" hidden="1" xr:uid="{00000000-0005-0000-0000-0000A2040000}"/>
    <cellStyle name="Followed Hyperlink 33" xfId="6949" hidden="1" xr:uid="{00000000-0005-0000-0000-0000A3040000}"/>
    <cellStyle name="Followed Hyperlink 33" xfId="6993" hidden="1" xr:uid="{00000000-0005-0000-0000-0000A4040000}"/>
    <cellStyle name="Followed Hyperlink 33" xfId="7031" hidden="1" xr:uid="{00000000-0005-0000-0000-0000A5040000}"/>
    <cellStyle name="Followed Hyperlink 33" xfId="7068" hidden="1" xr:uid="{00000000-0005-0000-0000-0000A6040000}"/>
    <cellStyle name="Followed Hyperlink 33" xfId="7165" hidden="1" xr:uid="{00000000-0005-0000-0000-0000A7040000}"/>
    <cellStyle name="Followed Hyperlink 33" xfId="7243" hidden="1" xr:uid="{00000000-0005-0000-0000-0000A9040000}"/>
    <cellStyle name="Followed Hyperlink 33" xfId="7280" hidden="1" xr:uid="{00000000-0005-0000-0000-0000AA040000}"/>
    <cellStyle name="Followed Hyperlink 33" xfId="7377" hidden="1" xr:uid="{00000000-0005-0000-0000-0000AB040000}"/>
    <cellStyle name="Followed Hyperlink 33" xfId="7420" hidden="1" xr:uid="{00000000-0005-0000-0000-0000AC040000}"/>
    <cellStyle name="Followed Hyperlink 33" xfId="7454" hidden="1" xr:uid="{00000000-0005-0000-0000-0000AD040000}"/>
    <cellStyle name="Followed Hyperlink 33" xfId="7491" hidden="1" xr:uid="{00000000-0005-0000-0000-0000AE040000}"/>
    <cellStyle name="Followed Hyperlink 33" xfId="7588" hidden="1" xr:uid="{00000000-0005-0000-0000-0000AF040000}"/>
    <cellStyle name="Followed Hyperlink 33" xfId="7631" hidden="1" xr:uid="{00000000-0005-0000-0000-0000B0040000}"/>
    <cellStyle name="Followed Hyperlink 33" xfId="7660" hidden="1" xr:uid="{00000000-0005-0000-0000-0000B1040000}"/>
    <cellStyle name="Followed Hyperlink 33" xfId="7697" hidden="1" xr:uid="{00000000-0005-0000-0000-0000B2040000}"/>
    <cellStyle name="Followed Hyperlink 33" xfId="7794" hidden="1" xr:uid="{00000000-0005-0000-0000-0000B3040000}"/>
    <cellStyle name="Followed Hyperlink 33" xfId="2855" hidden="1" xr:uid="{00000000-0005-0000-0000-000099040000}"/>
    <cellStyle name="Followed Hyperlink 33" xfId="7859" hidden="1" xr:uid="{00000000-0005-0000-0000-00009A040000}"/>
    <cellStyle name="Followed Hyperlink 33" xfId="8095" hidden="1" xr:uid="{00000000-0005-0000-0000-00009B040000}"/>
    <cellStyle name="Followed Hyperlink 33" xfId="8227" hidden="1" xr:uid="{00000000-0005-0000-0000-00009C040000}"/>
    <cellStyle name="Followed Hyperlink 33" xfId="8274" hidden="1" xr:uid="{00000000-0005-0000-0000-00009D040000}"/>
    <cellStyle name="Followed Hyperlink 33" xfId="8311" hidden="1" xr:uid="{00000000-0005-0000-0000-00009E040000}"/>
    <cellStyle name="Followed Hyperlink 33" xfId="8408" hidden="1" xr:uid="{00000000-0005-0000-0000-00009F040000}"/>
    <cellStyle name="Followed Hyperlink 33" xfId="8454" hidden="1" xr:uid="{00000000-0005-0000-0000-0000A0040000}"/>
    <cellStyle name="Followed Hyperlink 33" xfId="8495" hidden="1" xr:uid="{00000000-0005-0000-0000-0000A1040000}"/>
    <cellStyle name="Followed Hyperlink 33" xfId="8532" hidden="1" xr:uid="{00000000-0005-0000-0000-0000A2040000}"/>
    <cellStyle name="Followed Hyperlink 33" xfId="8629" hidden="1" xr:uid="{00000000-0005-0000-0000-0000A3040000}"/>
    <cellStyle name="Followed Hyperlink 33" xfId="7902" hidden="1" xr:uid="{00000000-0005-0000-0000-000098040000}"/>
    <cellStyle name="Followed Hyperlink 33" xfId="17934" hidden="1" xr:uid="{00000000-0005-0000-0000-000098040000}"/>
    <cellStyle name="Followed Hyperlink 33" xfId="14084" hidden="1" xr:uid="{00000000-0005-0000-0000-0000AB040000}"/>
    <cellStyle name="Followed Hyperlink 33" xfId="22368" hidden="1" xr:uid="{00000000-0005-0000-0000-0000AC040000}"/>
    <cellStyle name="Followed Hyperlink 33" xfId="22402" hidden="1" xr:uid="{00000000-0005-0000-0000-0000AD040000}"/>
    <cellStyle name="Followed Hyperlink 33" xfId="22536" hidden="1" xr:uid="{00000000-0005-0000-0000-0000AF040000}"/>
    <cellStyle name="Followed Hyperlink 33" xfId="22579" hidden="1" xr:uid="{00000000-0005-0000-0000-0000B0040000}"/>
    <cellStyle name="Followed Hyperlink 33" xfId="22608" hidden="1" xr:uid="{00000000-0005-0000-0000-0000B1040000}"/>
    <cellStyle name="Followed Hyperlink 33" xfId="22645" hidden="1" xr:uid="{00000000-0005-0000-0000-0000B2040000}"/>
    <cellStyle name="Followed Hyperlink 33" xfId="22742" hidden="1" xr:uid="{00000000-0005-0000-0000-0000B3040000}"/>
    <cellStyle name="Followed Hyperlink 33" xfId="22850" hidden="1" xr:uid="{00000000-0005-0000-0000-000098040000}"/>
    <cellStyle name="Followed Hyperlink 33" xfId="17944" hidden="1" xr:uid="{00000000-0005-0000-0000-000099040000}"/>
    <cellStyle name="Followed Hyperlink 33" xfId="22807" hidden="1" xr:uid="{00000000-0005-0000-0000-00009A040000}"/>
    <cellStyle name="Followed Hyperlink 33" xfId="22932" hidden="1" xr:uid="{00000000-0005-0000-0000-00009B040000}"/>
    <cellStyle name="Followed Hyperlink 33" xfId="23111" hidden="1" xr:uid="{00000000-0005-0000-0000-00009D040000}"/>
    <cellStyle name="Followed Hyperlink 33" xfId="23148" hidden="1" xr:uid="{00000000-0005-0000-0000-00009E040000}"/>
    <cellStyle name="Followed Hyperlink 33" xfId="23245" hidden="1" xr:uid="{00000000-0005-0000-0000-00009F040000}"/>
    <cellStyle name="Followed Hyperlink 33" xfId="23291" hidden="1" xr:uid="{00000000-0005-0000-0000-0000A0040000}"/>
    <cellStyle name="Followed Hyperlink 33" xfId="23332" hidden="1" xr:uid="{00000000-0005-0000-0000-0000A1040000}"/>
    <cellStyle name="Followed Hyperlink 33" xfId="23369" hidden="1" xr:uid="{00000000-0005-0000-0000-0000A2040000}"/>
    <cellStyle name="Followed Hyperlink 33" xfId="23466" hidden="1" xr:uid="{00000000-0005-0000-0000-0000A3040000}"/>
    <cellStyle name="Followed Hyperlink 33" xfId="23510" hidden="1" xr:uid="{00000000-0005-0000-0000-0000A4040000}"/>
    <cellStyle name="Followed Hyperlink 33" xfId="23548" hidden="1" xr:uid="{00000000-0005-0000-0000-0000A5040000}"/>
    <cellStyle name="Followed Hyperlink 33" xfId="23585" hidden="1" xr:uid="{00000000-0005-0000-0000-0000A6040000}"/>
    <cellStyle name="Followed Hyperlink 33" xfId="23682" hidden="1" xr:uid="{00000000-0005-0000-0000-0000A7040000}"/>
    <cellStyle name="Followed Hyperlink 33" xfId="23725" hidden="1" xr:uid="{00000000-0005-0000-0000-0000A8040000}"/>
    <cellStyle name="Followed Hyperlink 33" xfId="23760" hidden="1" xr:uid="{00000000-0005-0000-0000-0000A9040000}"/>
    <cellStyle name="Followed Hyperlink 33" xfId="23797" hidden="1" xr:uid="{00000000-0005-0000-0000-0000AA040000}"/>
    <cellStyle name="Followed Hyperlink 33" xfId="23894" hidden="1" xr:uid="{00000000-0005-0000-0000-0000AB040000}"/>
    <cellStyle name="Followed Hyperlink 33" xfId="23937" hidden="1" xr:uid="{00000000-0005-0000-0000-0000AC040000}"/>
    <cellStyle name="Followed Hyperlink 33" xfId="14922" hidden="1" xr:uid="{00000000-0005-0000-0000-00009C040000}"/>
    <cellStyle name="Followed Hyperlink 33" xfId="40988" hidden="1" xr:uid="{00000000-0005-0000-0000-0000AA040000}"/>
    <cellStyle name="Followed Hyperlink 33" xfId="41085" hidden="1" xr:uid="{00000000-0005-0000-0000-0000AB040000}"/>
    <cellStyle name="Followed Hyperlink 33" xfId="41128" hidden="1" xr:uid="{00000000-0005-0000-0000-0000AC040000}"/>
    <cellStyle name="Followed Hyperlink 33" xfId="41162" hidden="1" xr:uid="{00000000-0005-0000-0000-0000AD040000}"/>
    <cellStyle name="Followed Hyperlink 33" xfId="41199" hidden="1" xr:uid="{00000000-0005-0000-0000-0000AE040000}"/>
    <cellStyle name="Followed Hyperlink 33" xfId="41296" hidden="1" xr:uid="{00000000-0005-0000-0000-0000AF040000}"/>
    <cellStyle name="Followed Hyperlink 33" xfId="41339" hidden="1" xr:uid="{00000000-0005-0000-0000-0000B0040000}"/>
    <cellStyle name="Followed Hyperlink 33" xfId="41368" hidden="1" xr:uid="{00000000-0005-0000-0000-0000B1040000}"/>
    <cellStyle name="Followed Hyperlink 33" xfId="41405" hidden="1" xr:uid="{00000000-0005-0000-0000-0000B2040000}"/>
    <cellStyle name="Followed Hyperlink 33" xfId="21243" hidden="1" xr:uid="{00000000-0005-0000-0000-000098040000}"/>
    <cellStyle name="Followed Hyperlink 33" xfId="21200" hidden="1" xr:uid="{00000000-0005-0000-0000-00009A040000}"/>
    <cellStyle name="Followed Hyperlink 33" xfId="21363" hidden="1" xr:uid="{00000000-0005-0000-0000-00009B040000}"/>
    <cellStyle name="Followed Hyperlink 33" xfId="21495" hidden="1" xr:uid="{00000000-0005-0000-0000-00009C040000}"/>
    <cellStyle name="Followed Hyperlink 33" xfId="21542" hidden="1" xr:uid="{00000000-0005-0000-0000-00009D040000}"/>
    <cellStyle name="Followed Hyperlink 33" xfId="21579" hidden="1" xr:uid="{00000000-0005-0000-0000-00009E040000}"/>
    <cellStyle name="Followed Hyperlink 33" xfId="21676" hidden="1" xr:uid="{00000000-0005-0000-0000-00009F040000}"/>
    <cellStyle name="Followed Hyperlink 33" xfId="21722" hidden="1" xr:uid="{00000000-0005-0000-0000-0000A0040000}"/>
    <cellStyle name="Followed Hyperlink 33" xfId="20929" hidden="1" xr:uid="{00000000-0005-0000-0000-0000AF040000}"/>
    <cellStyle name="Followed Hyperlink 33" xfId="20972" hidden="1" xr:uid="{00000000-0005-0000-0000-0000B0040000}"/>
    <cellStyle name="Followed Hyperlink 33" xfId="21001" hidden="1" xr:uid="{00000000-0005-0000-0000-0000B1040000}"/>
    <cellStyle name="Followed Hyperlink 33" xfId="21038" hidden="1" xr:uid="{00000000-0005-0000-0000-0000B2040000}"/>
    <cellStyle name="Followed Hyperlink 33" xfId="21135" hidden="1" xr:uid="{00000000-0005-0000-0000-0000B3040000}"/>
    <cellStyle name="Followed Hyperlink 33" xfId="20795" hidden="1" xr:uid="{00000000-0005-0000-0000-0000AD040000}"/>
    <cellStyle name="Followed Hyperlink 33" xfId="20832" hidden="1" xr:uid="{00000000-0005-0000-0000-0000AE040000}"/>
    <cellStyle name="Followed Hyperlink 33" xfId="20761" hidden="1" xr:uid="{00000000-0005-0000-0000-0000AC040000}"/>
    <cellStyle name="Followed Hyperlink 33" xfId="7916" hidden="1" xr:uid="{00000000-0005-0000-0000-000099040000}"/>
    <cellStyle name="Followed Hyperlink 33" xfId="43467" hidden="1" xr:uid="{00000000-0005-0000-0000-0000B3040000}"/>
    <cellStyle name="Followed Hyperlink 33" xfId="18515" hidden="1" xr:uid="{00000000-0005-0000-0000-0000A1040000}"/>
    <cellStyle name="Followed Hyperlink 33" xfId="12064" hidden="1" xr:uid="{00000000-0005-0000-0000-0000A5040000}"/>
    <cellStyle name="Followed Hyperlink 33" xfId="12101" hidden="1" xr:uid="{00000000-0005-0000-0000-0000A6040000}"/>
    <cellStyle name="Followed Hyperlink 33" xfId="12198" hidden="1" xr:uid="{00000000-0005-0000-0000-0000A7040000}"/>
    <cellStyle name="Followed Hyperlink 33" xfId="12241" hidden="1" xr:uid="{00000000-0005-0000-0000-0000A8040000}"/>
    <cellStyle name="Followed Hyperlink 33" xfId="12276" hidden="1" xr:uid="{00000000-0005-0000-0000-0000A9040000}"/>
    <cellStyle name="Followed Hyperlink 33" xfId="12313" hidden="1" xr:uid="{00000000-0005-0000-0000-0000AA040000}"/>
    <cellStyle name="Followed Hyperlink 33" xfId="12410" hidden="1" xr:uid="{00000000-0005-0000-0000-0000AB040000}"/>
    <cellStyle name="Followed Hyperlink 33" xfId="12453" hidden="1" xr:uid="{00000000-0005-0000-0000-0000AC040000}"/>
    <cellStyle name="Followed Hyperlink 33" xfId="12524" hidden="1" xr:uid="{00000000-0005-0000-0000-0000AE040000}"/>
    <cellStyle name="Followed Hyperlink 33" xfId="12621" hidden="1" xr:uid="{00000000-0005-0000-0000-0000AF040000}"/>
    <cellStyle name="Followed Hyperlink 33" xfId="12664" hidden="1" xr:uid="{00000000-0005-0000-0000-0000B0040000}"/>
    <cellStyle name="Followed Hyperlink 33" xfId="12693" hidden="1" xr:uid="{00000000-0005-0000-0000-0000B1040000}"/>
    <cellStyle name="Followed Hyperlink 33" xfId="12730" hidden="1" xr:uid="{00000000-0005-0000-0000-0000B2040000}"/>
    <cellStyle name="Followed Hyperlink 33" xfId="12827" hidden="1" xr:uid="{00000000-0005-0000-0000-0000B3040000}"/>
    <cellStyle name="Followed Hyperlink 33" xfId="12935" hidden="1" xr:uid="{00000000-0005-0000-0000-000098040000}"/>
    <cellStyle name="Followed Hyperlink 33" xfId="7911" hidden="1" xr:uid="{00000000-0005-0000-0000-000099040000}"/>
    <cellStyle name="Followed Hyperlink 33" xfId="12892" hidden="1" xr:uid="{00000000-0005-0000-0000-00009A040000}"/>
    <cellStyle name="Followed Hyperlink 33" xfId="13122" hidden="1" xr:uid="{00000000-0005-0000-0000-00009B040000}"/>
    <cellStyle name="Followed Hyperlink 33" xfId="13254" hidden="1" xr:uid="{00000000-0005-0000-0000-00009C040000}"/>
    <cellStyle name="Followed Hyperlink 33" xfId="12487" hidden="1" xr:uid="{00000000-0005-0000-0000-0000AD040000}"/>
    <cellStyle name="Followed Hyperlink 33" xfId="22325" hidden="1" xr:uid="{00000000-0005-0000-0000-0000AB040000}"/>
    <cellStyle name="Followed Hyperlink 33" xfId="18865" hidden="1" xr:uid="{00000000-0005-0000-0000-0000A7040000}"/>
    <cellStyle name="Followed Hyperlink 33" xfId="27436" hidden="1" xr:uid="{00000000-0005-0000-0000-0000AA040000}"/>
    <cellStyle name="Followed Hyperlink 33" xfId="6231" hidden="1" xr:uid="{00000000-0005-0000-0000-000099040000}"/>
    <cellStyle name="Followed Hyperlink 33" xfId="27399" hidden="1" xr:uid="{00000000-0005-0000-0000-0000A9040000}"/>
    <cellStyle name="Followed Hyperlink 33" xfId="27533" hidden="1" xr:uid="{00000000-0005-0000-0000-0000AB040000}"/>
    <cellStyle name="Followed Hyperlink 33" xfId="27576" hidden="1" xr:uid="{00000000-0005-0000-0000-0000AC040000}"/>
    <cellStyle name="Followed Hyperlink 33" xfId="27610" hidden="1" xr:uid="{00000000-0005-0000-0000-0000AD040000}"/>
    <cellStyle name="Followed Hyperlink 33" xfId="27647" hidden="1" xr:uid="{00000000-0005-0000-0000-0000AE040000}"/>
    <cellStyle name="Followed Hyperlink 33" xfId="27744" hidden="1" xr:uid="{00000000-0005-0000-0000-0000AF040000}"/>
    <cellStyle name="Followed Hyperlink 33" xfId="27787" hidden="1" xr:uid="{00000000-0005-0000-0000-0000B0040000}"/>
    <cellStyle name="Followed Hyperlink 33" xfId="27816" hidden="1" xr:uid="{00000000-0005-0000-0000-0000B1040000}"/>
    <cellStyle name="Followed Hyperlink 33" xfId="27853" hidden="1" xr:uid="{00000000-0005-0000-0000-0000B2040000}"/>
    <cellStyle name="Followed Hyperlink 33" xfId="27950" hidden="1" xr:uid="{00000000-0005-0000-0000-0000B3040000}"/>
    <cellStyle name="Followed Hyperlink 33" xfId="28613" hidden="1" xr:uid="{00000000-0005-0000-0000-000098040000}"/>
    <cellStyle name="Followed Hyperlink 33" xfId="28659" hidden="1" xr:uid="{00000000-0005-0000-0000-000099040000}"/>
    <cellStyle name="Followed Hyperlink 33" xfId="23064" hidden="1" xr:uid="{00000000-0005-0000-0000-00009C040000}"/>
    <cellStyle name="Followed Hyperlink 33" xfId="40523" hidden="1" xr:uid="{00000000-0005-0000-0000-0000A1040000}"/>
    <cellStyle name="Followed Hyperlink 33" xfId="40560" hidden="1" xr:uid="{00000000-0005-0000-0000-0000A2040000}"/>
    <cellStyle name="Followed Hyperlink 33" xfId="40657" hidden="1" xr:uid="{00000000-0005-0000-0000-0000A3040000}"/>
    <cellStyle name="Followed Hyperlink 33" xfId="40701" hidden="1" xr:uid="{00000000-0005-0000-0000-0000A4040000}"/>
    <cellStyle name="Followed Hyperlink 33" xfId="40739" hidden="1" xr:uid="{00000000-0005-0000-0000-0000A5040000}"/>
    <cellStyle name="Followed Hyperlink 33" xfId="40776" hidden="1" xr:uid="{00000000-0005-0000-0000-0000A6040000}"/>
    <cellStyle name="Followed Hyperlink 33" xfId="40873" hidden="1" xr:uid="{00000000-0005-0000-0000-0000A7040000}"/>
    <cellStyle name="Followed Hyperlink 33" xfId="40951" hidden="1" xr:uid="{00000000-0005-0000-0000-0000A9040000}"/>
    <cellStyle name="Followed Hyperlink 33" xfId="39432" hidden="1" xr:uid="{00000000-0005-0000-0000-0000A9040000}"/>
    <cellStyle name="Followed Hyperlink 33" xfId="39469" hidden="1" xr:uid="{00000000-0005-0000-0000-0000AA040000}"/>
    <cellStyle name="Followed Hyperlink 33" xfId="39566" hidden="1" xr:uid="{00000000-0005-0000-0000-0000AB040000}"/>
    <cellStyle name="Followed Hyperlink 33" xfId="39609" hidden="1" xr:uid="{00000000-0005-0000-0000-0000AC040000}"/>
    <cellStyle name="Followed Hyperlink 33" xfId="39643" hidden="1" xr:uid="{00000000-0005-0000-0000-0000AD040000}"/>
    <cellStyle name="Followed Hyperlink 33" xfId="39680" hidden="1" xr:uid="{00000000-0005-0000-0000-0000AE040000}"/>
    <cellStyle name="Followed Hyperlink 33" xfId="39777" hidden="1" xr:uid="{00000000-0005-0000-0000-0000AF040000}"/>
    <cellStyle name="Followed Hyperlink 33" xfId="39820" hidden="1" xr:uid="{00000000-0005-0000-0000-0000B0040000}"/>
    <cellStyle name="Followed Hyperlink 33" xfId="39849" hidden="1" xr:uid="{00000000-0005-0000-0000-0000B1040000}"/>
    <cellStyle name="Followed Hyperlink 33" xfId="39182" hidden="1" xr:uid="{00000000-0005-0000-0000-0000A4040000}"/>
    <cellStyle name="Followed Hyperlink 33" xfId="39220" hidden="1" xr:uid="{00000000-0005-0000-0000-0000A5040000}"/>
    <cellStyle name="Followed Hyperlink 33" xfId="39257" hidden="1" xr:uid="{00000000-0005-0000-0000-0000A6040000}"/>
    <cellStyle name="Followed Hyperlink 33" xfId="39354" hidden="1" xr:uid="{00000000-0005-0000-0000-0000A7040000}"/>
    <cellStyle name="Followed Hyperlink 33" xfId="39397" hidden="1" xr:uid="{00000000-0005-0000-0000-0000A8040000}"/>
    <cellStyle name="Followed Hyperlink 33" xfId="39041" hidden="1" xr:uid="{00000000-0005-0000-0000-0000A2040000}"/>
    <cellStyle name="Followed Hyperlink 33" xfId="39138" hidden="1" xr:uid="{00000000-0005-0000-0000-0000A3040000}"/>
    <cellStyle name="Followed Hyperlink 33" xfId="39004" hidden="1" xr:uid="{00000000-0005-0000-0000-0000A1040000}"/>
    <cellStyle name="Followed Hyperlink 33" xfId="40916" hidden="1" xr:uid="{00000000-0005-0000-0000-0000A8040000}"/>
    <cellStyle name="Followed Hyperlink 33" xfId="42741" hidden="1" xr:uid="{00000000-0005-0000-0000-0000A6040000}"/>
    <cellStyle name="Followed Hyperlink 33" xfId="21897" hidden="1" xr:uid="{00000000-0005-0000-0000-0000A3040000}"/>
    <cellStyle name="Followed Hyperlink 33" xfId="15829" hidden="1" xr:uid="{00000000-0005-0000-0000-0000AD040000}"/>
    <cellStyle name="Followed Hyperlink 33" xfId="15866" hidden="1" xr:uid="{00000000-0005-0000-0000-0000AE040000}"/>
    <cellStyle name="Followed Hyperlink 33" xfId="15963" hidden="1" xr:uid="{00000000-0005-0000-0000-0000AF040000}"/>
    <cellStyle name="Followed Hyperlink 33" xfId="16006" hidden="1" xr:uid="{00000000-0005-0000-0000-0000B0040000}"/>
    <cellStyle name="Followed Hyperlink 33" xfId="16035" hidden="1" xr:uid="{00000000-0005-0000-0000-0000B1040000}"/>
    <cellStyle name="Followed Hyperlink 33" xfId="16072" hidden="1" xr:uid="{00000000-0005-0000-0000-0000B2040000}"/>
    <cellStyle name="Followed Hyperlink 33" xfId="16169" hidden="1" xr:uid="{00000000-0005-0000-0000-0000B3040000}"/>
    <cellStyle name="Followed Hyperlink 33" xfId="16277" hidden="1" xr:uid="{00000000-0005-0000-0000-000098040000}"/>
    <cellStyle name="Followed Hyperlink 33" xfId="11269" hidden="1" xr:uid="{00000000-0005-0000-0000-000099040000}"/>
    <cellStyle name="Followed Hyperlink 33" xfId="16234" hidden="1" xr:uid="{00000000-0005-0000-0000-00009A040000}"/>
    <cellStyle name="Followed Hyperlink 33" xfId="16449" hidden="1" xr:uid="{00000000-0005-0000-0000-00009B040000}"/>
    <cellStyle name="Followed Hyperlink 33" xfId="16628" hidden="1" xr:uid="{00000000-0005-0000-0000-00009D040000}"/>
    <cellStyle name="Followed Hyperlink 33" xfId="16665" hidden="1" xr:uid="{00000000-0005-0000-0000-00009E040000}"/>
    <cellStyle name="Followed Hyperlink 33" xfId="16762" hidden="1" xr:uid="{00000000-0005-0000-0000-00009F040000}"/>
    <cellStyle name="Followed Hyperlink 33" xfId="16808" hidden="1" xr:uid="{00000000-0005-0000-0000-0000A0040000}"/>
    <cellStyle name="Followed Hyperlink 33" xfId="16849" hidden="1" xr:uid="{00000000-0005-0000-0000-0000A1040000}"/>
    <cellStyle name="Followed Hyperlink 33" xfId="16886" hidden="1" xr:uid="{00000000-0005-0000-0000-0000A2040000}"/>
    <cellStyle name="Followed Hyperlink 33" xfId="16983" hidden="1" xr:uid="{00000000-0005-0000-0000-0000A3040000}"/>
    <cellStyle name="Followed Hyperlink 33" xfId="17027" hidden="1" xr:uid="{00000000-0005-0000-0000-0000A4040000}"/>
    <cellStyle name="Followed Hyperlink 33" xfId="16581" hidden="1" xr:uid="{00000000-0005-0000-0000-00009C040000}"/>
    <cellStyle name="Followed Hyperlink 33" xfId="26750" hidden="1" xr:uid="{00000000-0005-0000-0000-00009D040000}"/>
    <cellStyle name="Followed Hyperlink 33" xfId="22439" hidden="1" xr:uid="{00000000-0005-0000-0000-0000AE040000}"/>
    <cellStyle name="Followed Hyperlink 33" xfId="18943" hidden="1" xr:uid="{00000000-0005-0000-0000-0000A9040000}"/>
    <cellStyle name="Followed Hyperlink 33" xfId="31680" hidden="1" xr:uid="{00000000-0005-0000-0000-0000B0040000}"/>
    <cellStyle name="Followed Hyperlink 33" xfId="31746" hidden="1" xr:uid="{00000000-0005-0000-0000-0000B2040000}"/>
    <cellStyle name="Followed Hyperlink 33" xfId="31843" hidden="1" xr:uid="{00000000-0005-0000-0000-0000B3040000}"/>
    <cellStyle name="Followed Hyperlink 33" xfId="31951" hidden="1" xr:uid="{00000000-0005-0000-0000-000098040000}"/>
    <cellStyle name="Followed Hyperlink 33" xfId="28253" hidden="1" xr:uid="{00000000-0005-0000-0000-000099040000}"/>
    <cellStyle name="Followed Hyperlink 33" xfId="31908" hidden="1" xr:uid="{00000000-0005-0000-0000-00009A040000}"/>
    <cellStyle name="Followed Hyperlink 33" xfId="32132" hidden="1" xr:uid="{00000000-0005-0000-0000-00009B040000}"/>
    <cellStyle name="Followed Hyperlink 33" xfId="32264" hidden="1" xr:uid="{00000000-0005-0000-0000-00009C040000}"/>
    <cellStyle name="Followed Hyperlink 33" xfId="32311" hidden="1" xr:uid="{00000000-0005-0000-0000-00009D040000}"/>
    <cellStyle name="Followed Hyperlink 33" xfId="32348" hidden="1" xr:uid="{00000000-0005-0000-0000-00009E040000}"/>
    <cellStyle name="Followed Hyperlink 33" xfId="32445" hidden="1" xr:uid="{00000000-0005-0000-0000-00009F040000}"/>
    <cellStyle name="Followed Hyperlink 33" xfId="32491" hidden="1" xr:uid="{00000000-0005-0000-0000-0000A0040000}"/>
    <cellStyle name="Followed Hyperlink 33" xfId="43901" hidden="1" xr:uid="{00000000-0005-0000-0000-000099040000}"/>
    <cellStyle name="Followed Hyperlink 33" xfId="43938" hidden="1" xr:uid="{00000000-0005-0000-0000-00009A040000}"/>
    <cellStyle name="Followed Hyperlink 33" xfId="44035" hidden="1" xr:uid="{00000000-0005-0000-0000-00009B040000}"/>
    <cellStyle name="Followed Hyperlink 33" xfId="44167" hidden="1" xr:uid="{00000000-0005-0000-0000-00009C040000}"/>
    <cellStyle name="Followed Hyperlink 33" xfId="44214" hidden="1" xr:uid="{00000000-0005-0000-0000-00009D040000}"/>
    <cellStyle name="Followed Hyperlink 33" xfId="44251" hidden="1" xr:uid="{00000000-0005-0000-0000-00009E040000}"/>
    <cellStyle name="Followed Hyperlink 33" xfId="44348" hidden="1" xr:uid="{00000000-0005-0000-0000-00009F040000}"/>
    <cellStyle name="Followed Hyperlink 33" xfId="44435" hidden="1" xr:uid="{00000000-0005-0000-0000-0000A1040000}"/>
    <cellStyle name="Followed Hyperlink 33" xfId="44472" hidden="1" xr:uid="{00000000-0005-0000-0000-0000A2040000}"/>
    <cellStyle name="Followed Hyperlink 33" xfId="44569" hidden="1" xr:uid="{00000000-0005-0000-0000-0000A3040000}"/>
    <cellStyle name="Followed Hyperlink 33" xfId="44613" hidden="1" xr:uid="{00000000-0005-0000-0000-0000A4040000}"/>
    <cellStyle name="Followed Hyperlink 33" xfId="44651" hidden="1" xr:uid="{00000000-0005-0000-0000-0000A5040000}"/>
    <cellStyle name="Followed Hyperlink 33" xfId="44688" hidden="1" xr:uid="{00000000-0005-0000-0000-0000A6040000}"/>
    <cellStyle name="Followed Hyperlink 33" xfId="44785" hidden="1" xr:uid="{00000000-0005-0000-0000-0000A7040000}"/>
    <cellStyle name="Followed Hyperlink 33" xfId="44828" hidden="1" xr:uid="{00000000-0005-0000-0000-0000A8040000}"/>
    <cellStyle name="Followed Hyperlink 33" xfId="44863" hidden="1" xr:uid="{00000000-0005-0000-0000-0000A9040000}"/>
    <cellStyle name="Followed Hyperlink 33" xfId="44900" hidden="1" xr:uid="{00000000-0005-0000-0000-0000AA040000}"/>
    <cellStyle name="Followed Hyperlink 33" xfId="44997" hidden="1" xr:uid="{00000000-0005-0000-0000-0000AB040000}"/>
    <cellStyle name="Followed Hyperlink 33" xfId="45040" hidden="1" xr:uid="{00000000-0005-0000-0000-0000AC040000}"/>
    <cellStyle name="Followed Hyperlink 33" xfId="45074" hidden="1" xr:uid="{00000000-0005-0000-0000-0000AD040000}"/>
    <cellStyle name="Followed Hyperlink 33" xfId="45111" hidden="1" xr:uid="{00000000-0005-0000-0000-0000AE040000}"/>
    <cellStyle name="Followed Hyperlink 33" xfId="45208" hidden="1" xr:uid="{00000000-0005-0000-0000-0000AF040000}"/>
    <cellStyle name="Followed Hyperlink 33" xfId="45251" hidden="1" xr:uid="{00000000-0005-0000-0000-0000B0040000}"/>
    <cellStyle name="Followed Hyperlink 33" xfId="45280" hidden="1" xr:uid="{00000000-0005-0000-0000-0000B1040000}"/>
    <cellStyle name="Followed Hyperlink 33" xfId="45317" hidden="1" xr:uid="{00000000-0005-0000-0000-0000B2040000}"/>
    <cellStyle name="Followed Hyperlink 33" xfId="44394" hidden="1" xr:uid="{00000000-0005-0000-0000-0000A0040000}"/>
    <cellStyle name="Followed Hyperlink 33" xfId="42220" hidden="1" xr:uid="{00000000-0005-0000-0000-00009C040000}"/>
    <cellStyle name="Followed Hyperlink 33" xfId="40091" hidden="1" xr:uid="{00000000-0005-0000-0000-000098040000}"/>
    <cellStyle name="Followed Hyperlink 33" xfId="19494" hidden="1" xr:uid="{00000000-0005-0000-0000-0000B3040000}"/>
    <cellStyle name="Followed Hyperlink 33" xfId="19602" hidden="1" xr:uid="{00000000-0005-0000-0000-000098040000}"/>
    <cellStyle name="Followed Hyperlink 33" xfId="17965" hidden="1" xr:uid="{00000000-0005-0000-0000-000099040000}"/>
    <cellStyle name="Followed Hyperlink 33" xfId="19559" hidden="1" xr:uid="{00000000-0005-0000-0000-00009A040000}"/>
    <cellStyle name="Followed Hyperlink 33" xfId="19756" hidden="1" xr:uid="{00000000-0005-0000-0000-00009B040000}"/>
    <cellStyle name="Followed Hyperlink 33" xfId="19888" hidden="1" xr:uid="{00000000-0005-0000-0000-00009C040000}"/>
    <cellStyle name="Followed Hyperlink 33" xfId="19935" hidden="1" xr:uid="{00000000-0005-0000-0000-00009D040000}"/>
    <cellStyle name="Followed Hyperlink 33" xfId="19972" hidden="1" xr:uid="{00000000-0005-0000-0000-00009E040000}"/>
    <cellStyle name="Followed Hyperlink 33" xfId="20115" hidden="1" xr:uid="{00000000-0005-0000-0000-0000A0040000}"/>
    <cellStyle name="Followed Hyperlink 33" xfId="20156" hidden="1" xr:uid="{00000000-0005-0000-0000-0000A1040000}"/>
    <cellStyle name="Followed Hyperlink 33" xfId="20193" hidden="1" xr:uid="{00000000-0005-0000-0000-0000A2040000}"/>
    <cellStyle name="Followed Hyperlink 33" xfId="20290" hidden="1" xr:uid="{00000000-0005-0000-0000-0000A3040000}"/>
    <cellStyle name="Followed Hyperlink 33" xfId="20334" hidden="1" xr:uid="{00000000-0005-0000-0000-0000A4040000}"/>
    <cellStyle name="Followed Hyperlink 33" xfId="20372" hidden="1" xr:uid="{00000000-0005-0000-0000-0000A5040000}"/>
    <cellStyle name="Followed Hyperlink 33" xfId="20409" hidden="1" xr:uid="{00000000-0005-0000-0000-0000A6040000}"/>
    <cellStyle name="Followed Hyperlink 33" xfId="20506" hidden="1" xr:uid="{00000000-0005-0000-0000-0000A7040000}"/>
    <cellStyle name="Followed Hyperlink 33" xfId="20549" hidden="1" xr:uid="{00000000-0005-0000-0000-0000A8040000}"/>
    <cellStyle name="Followed Hyperlink 33" xfId="20584" hidden="1" xr:uid="{00000000-0005-0000-0000-0000A9040000}"/>
    <cellStyle name="Followed Hyperlink 33" xfId="20621" hidden="1" xr:uid="{00000000-0005-0000-0000-0000AA040000}"/>
    <cellStyle name="Followed Hyperlink 33" xfId="20069" hidden="1" xr:uid="{00000000-0005-0000-0000-00009F040000}"/>
    <cellStyle name="Followed Hyperlink 33" xfId="30901" hidden="1" xr:uid="{00000000-0005-0000-0000-0000A2040000}"/>
    <cellStyle name="Followed Hyperlink 33" xfId="25830" hidden="1" xr:uid="{00000000-0005-0000-0000-0000B3040000}"/>
    <cellStyle name="Followed Hyperlink 33" xfId="35231" hidden="1" xr:uid="{00000000-0005-0000-0000-00009A040000}"/>
    <cellStyle name="Followed Hyperlink 33" xfId="35560" hidden="1" xr:uid="{00000000-0005-0000-0000-00009C040000}"/>
    <cellStyle name="Followed Hyperlink 33" xfId="35607" hidden="1" xr:uid="{00000000-0005-0000-0000-00009D040000}"/>
    <cellStyle name="Followed Hyperlink 33" xfId="35644" hidden="1" xr:uid="{00000000-0005-0000-0000-00009E040000}"/>
    <cellStyle name="Followed Hyperlink 33" xfId="35741" hidden="1" xr:uid="{00000000-0005-0000-0000-00009F040000}"/>
    <cellStyle name="Followed Hyperlink 33" xfId="35787" hidden="1" xr:uid="{00000000-0005-0000-0000-0000A0040000}"/>
    <cellStyle name="Followed Hyperlink 33" xfId="35828" hidden="1" xr:uid="{00000000-0005-0000-0000-0000A1040000}"/>
    <cellStyle name="Followed Hyperlink 33" xfId="35865" hidden="1" xr:uid="{00000000-0005-0000-0000-0000A2040000}"/>
    <cellStyle name="Followed Hyperlink 33" xfId="35962" hidden="1" xr:uid="{00000000-0005-0000-0000-0000A3040000}"/>
    <cellStyle name="Followed Hyperlink 33" xfId="36006" hidden="1" xr:uid="{00000000-0005-0000-0000-0000A4040000}"/>
    <cellStyle name="Followed Hyperlink 33" xfId="36044" hidden="1" xr:uid="{00000000-0005-0000-0000-0000A5040000}"/>
    <cellStyle name="Followed Hyperlink 33" xfId="36081" hidden="1" xr:uid="{00000000-0005-0000-0000-0000A6040000}"/>
    <cellStyle name="Followed Hyperlink 33" xfId="36178" hidden="1" xr:uid="{00000000-0005-0000-0000-0000A7040000}"/>
    <cellStyle name="Followed Hyperlink 33" xfId="36221" hidden="1" xr:uid="{00000000-0005-0000-0000-0000A8040000}"/>
    <cellStyle name="Followed Hyperlink 33" xfId="36256" hidden="1" xr:uid="{00000000-0005-0000-0000-0000A9040000}"/>
    <cellStyle name="Followed Hyperlink 33" xfId="36390" hidden="1" xr:uid="{00000000-0005-0000-0000-0000AB040000}"/>
    <cellStyle name="Followed Hyperlink 33" xfId="36433" hidden="1" xr:uid="{00000000-0005-0000-0000-0000AC040000}"/>
    <cellStyle name="Followed Hyperlink 33" xfId="36467" hidden="1" xr:uid="{00000000-0005-0000-0000-0000AD040000}"/>
    <cellStyle name="Followed Hyperlink 33" xfId="36504" hidden="1" xr:uid="{00000000-0005-0000-0000-0000AE040000}"/>
    <cellStyle name="Followed Hyperlink 33" xfId="36601" hidden="1" xr:uid="{00000000-0005-0000-0000-0000AF040000}"/>
    <cellStyle name="Followed Hyperlink 33" xfId="36644" hidden="1" xr:uid="{00000000-0005-0000-0000-0000B0040000}"/>
    <cellStyle name="Followed Hyperlink 33" xfId="36673" hidden="1" xr:uid="{00000000-0005-0000-0000-0000B1040000}"/>
    <cellStyle name="Followed Hyperlink 33" xfId="36710" hidden="1" xr:uid="{00000000-0005-0000-0000-0000B2040000}"/>
    <cellStyle name="Followed Hyperlink 33" xfId="36807" hidden="1" xr:uid="{00000000-0005-0000-0000-0000B3040000}"/>
    <cellStyle name="Followed Hyperlink 33" xfId="36915" hidden="1" xr:uid="{00000000-0005-0000-0000-000098040000}"/>
    <cellStyle name="Followed Hyperlink 33" xfId="31960" hidden="1" xr:uid="{00000000-0005-0000-0000-000099040000}"/>
    <cellStyle name="Followed Hyperlink 33" xfId="36872" hidden="1" xr:uid="{00000000-0005-0000-0000-00009A040000}"/>
    <cellStyle name="Followed Hyperlink 33" xfId="37035" hidden="1" xr:uid="{00000000-0005-0000-0000-00009B040000}"/>
    <cellStyle name="Followed Hyperlink 33" xfId="27187" hidden="1" xr:uid="{00000000-0005-0000-0000-0000A5040000}"/>
    <cellStyle name="Followed Hyperlink 33" xfId="3921" hidden="1" xr:uid="{00000000-0005-0000-0000-0000AA040000}"/>
    <cellStyle name="Followed Hyperlink 33" xfId="4018" hidden="1" xr:uid="{00000000-0005-0000-0000-0000AB040000}"/>
    <cellStyle name="Followed Hyperlink 33" xfId="4061" hidden="1" xr:uid="{00000000-0005-0000-0000-0000AC040000}"/>
    <cellStyle name="Followed Hyperlink 33" xfId="4095" hidden="1" xr:uid="{00000000-0005-0000-0000-0000AD040000}"/>
    <cellStyle name="Followed Hyperlink 33" xfId="4132" hidden="1" xr:uid="{00000000-0005-0000-0000-0000AE040000}"/>
    <cellStyle name="Followed Hyperlink 33" xfId="4229" hidden="1" xr:uid="{00000000-0005-0000-0000-0000AF040000}"/>
    <cellStyle name="Followed Hyperlink 33" xfId="4272" hidden="1" xr:uid="{00000000-0005-0000-0000-0000B0040000}"/>
    <cellStyle name="Followed Hyperlink 33" xfId="4338" hidden="1" xr:uid="{00000000-0005-0000-0000-0000B2040000}"/>
    <cellStyle name="Followed Hyperlink 33" xfId="34224" hidden="1" xr:uid="{00000000-0005-0000-0000-0000A2040000}"/>
    <cellStyle name="Followed Hyperlink 33" xfId="34321" hidden="1" xr:uid="{00000000-0005-0000-0000-0000A3040000}"/>
    <cellStyle name="Followed Hyperlink 33" xfId="34365" hidden="1" xr:uid="{00000000-0005-0000-0000-0000A4040000}"/>
    <cellStyle name="Followed Hyperlink 33" xfId="34403" hidden="1" xr:uid="{00000000-0005-0000-0000-0000A5040000}"/>
    <cellStyle name="Followed Hyperlink 33" xfId="34440" hidden="1" xr:uid="{00000000-0005-0000-0000-0000A6040000}"/>
    <cellStyle name="Followed Hyperlink 33" xfId="34537" hidden="1" xr:uid="{00000000-0005-0000-0000-0000A7040000}"/>
    <cellStyle name="Followed Hyperlink 33" xfId="34615" hidden="1" xr:uid="{00000000-0005-0000-0000-0000A9040000}"/>
    <cellStyle name="Followed Hyperlink 33" xfId="34652" hidden="1" xr:uid="{00000000-0005-0000-0000-0000AA040000}"/>
    <cellStyle name="Followed Hyperlink 33" xfId="34749" hidden="1" xr:uid="{00000000-0005-0000-0000-0000AB040000}"/>
    <cellStyle name="Followed Hyperlink 33" xfId="33966" hidden="1" xr:uid="{00000000-0005-0000-0000-00009D040000}"/>
    <cellStyle name="Followed Hyperlink 33" xfId="34003" hidden="1" xr:uid="{00000000-0005-0000-0000-00009E040000}"/>
    <cellStyle name="Followed Hyperlink 33" xfId="34100" hidden="1" xr:uid="{00000000-0005-0000-0000-00009F040000}"/>
    <cellStyle name="Followed Hyperlink 33" xfId="34146" hidden="1" xr:uid="{00000000-0005-0000-0000-0000A0040000}"/>
    <cellStyle name="Followed Hyperlink 33" xfId="34187" hidden="1" xr:uid="{00000000-0005-0000-0000-0000A1040000}"/>
    <cellStyle name="Followed Hyperlink 33" xfId="33787" hidden="1" xr:uid="{00000000-0005-0000-0000-00009B040000}"/>
    <cellStyle name="Followed Hyperlink 33" xfId="33919" hidden="1" xr:uid="{00000000-0005-0000-0000-00009C040000}"/>
    <cellStyle name="Followed Hyperlink 33" xfId="33576" hidden="1" xr:uid="{00000000-0005-0000-0000-00009A040000}"/>
    <cellStyle name="Followed Hyperlink 33" xfId="4301" hidden="1" xr:uid="{00000000-0005-0000-0000-0000B1040000}"/>
    <cellStyle name="Followed Hyperlink 33" xfId="1928" hidden="1" xr:uid="{00000000-0005-0000-0000-0000AF040000}"/>
    <cellStyle name="Followed Hyperlink 33" xfId="31257" hidden="1" xr:uid="{00000000-0005-0000-0000-0000A8040000}"/>
    <cellStyle name="Followed Hyperlink 33" xfId="23971" hidden="1" xr:uid="{00000000-0005-0000-0000-0000AD040000}"/>
    <cellStyle name="Followed Hyperlink 33" xfId="24008" hidden="1" xr:uid="{00000000-0005-0000-0000-0000AE040000}"/>
    <cellStyle name="Followed Hyperlink 33" xfId="24105" hidden="1" xr:uid="{00000000-0005-0000-0000-0000AF040000}"/>
    <cellStyle name="Followed Hyperlink 33" xfId="24148" hidden="1" xr:uid="{00000000-0005-0000-0000-0000B0040000}"/>
    <cellStyle name="Followed Hyperlink 33" xfId="24177" hidden="1" xr:uid="{00000000-0005-0000-0000-0000B1040000}"/>
    <cellStyle name="Followed Hyperlink 33" xfId="24214" hidden="1" xr:uid="{00000000-0005-0000-0000-0000B2040000}"/>
    <cellStyle name="Followed Hyperlink 33" xfId="24311" hidden="1" xr:uid="{00000000-0005-0000-0000-0000B3040000}"/>
    <cellStyle name="Followed Hyperlink 33" xfId="24419" hidden="1" xr:uid="{00000000-0005-0000-0000-000098040000}"/>
    <cellStyle name="Followed Hyperlink 33" xfId="19610" hidden="1" xr:uid="{00000000-0005-0000-0000-000099040000}"/>
    <cellStyle name="Followed Hyperlink 33" xfId="24376" hidden="1" xr:uid="{00000000-0005-0000-0000-00009A040000}"/>
    <cellStyle name="Followed Hyperlink 33" xfId="24451" hidden="1" xr:uid="{00000000-0005-0000-0000-00009B040000}"/>
    <cellStyle name="Followed Hyperlink 33" xfId="24583" hidden="1" xr:uid="{00000000-0005-0000-0000-00009C040000}"/>
    <cellStyle name="Followed Hyperlink 33" xfId="24630" hidden="1" xr:uid="{00000000-0005-0000-0000-00009D040000}"/>
    <cellStyle name="Followed Hyperlink 33" xfId="24667" hidden="1" xr:uid="{00000000-0005-0000-0000-00009E040000}"/>
    <cellStyle name="Followed Hyperlink 33" xfId="24764" hidden="1" xr:uid="{00000000-0005-0000-0000-00009F040000}"/>
    <cellStyle name="Followed Hyperlink 33" xfId="24810" hidden="1" xr:uid="{00000000-0005-0000-0000-0000A0040000}"/>
    <cellStyle name="Followed Hyperlink 33" xfId="24851" hidden="1" xr:uid="{00000000-0005-0000-0000-0000A1040000}"/>
    <cellStyle name="Followed Hyperlink 33" xfId="24888" hidden="1" xr:uid="{00000000-0005-0000-0000-0000A2040000}"/>
    <cellStyle name="Followed Hyperlink 33" xfId="24985" hidden="1" xr:uid="{00000000-0005-0000-0000-0000A3040000}"/>
    <cellStyle name="Followed Hyperlink 33" xfId="25029" hidden="1" xr:uid="{00000000-0005-0000-0000-0000A4040000}"/>
    <cellStyle name="Followed Hyperlink 33" xfId="25067" hidden="1" xr:uid="{00000000-0005-0000-0000-0000A5040000}"/>
    <cellStyle name="Followed Hyperlink 33" xfId="25104" hidden="1" xr:uid="{00000000-0005-0000-0000-0000A6040000}"/>
    <cellStyle name="Followed Hyperlink 33" xfId="25201" hidden="1" xr:uid="{00000000-0005-0000-0000-0000A7040000}"/>
    <cellStyle name="Followed Hyperlink 33" xfId="25244" hidden="1" xr:uid="{00000000-0005-0000-0000-0000A8040000}"/>
    <cellStyle name="Followed Hyperlink 33" xfId="25279" hidden="1" xr:uid="{00000000-0005-0000-0000-0000A9040000}"/>
    <cellStyle name="Followed Hyperlink 33" xfId="25316" hidden="1" xr:uid="{00000000-0005-0000-0000-0000AA040000}"/>
    <cellStyle name="Followed Hyperlink 33" xfId="25413" hidden="1" xr:uid="{00000000-0005-0000-0000-0000AB040000}"/>
    <cellStyle name="Followed Hyperlink 33" xfId="25456" hidden="1" xr:uid="{00000000-0005-0000-0000-0000AC040000}"/>
    <cellStyle name="Followed Hyperlink 33" xfId="25490" hidden="1" xr:uid="{00000000-0005-0000-0000-0000AD040000}"/>
    <cellStyle name="Followed Hyperlink 33" xfId="25527" hidden="1" xr:uid="{00000000-0005-0000-0000-0000AE040000}"/>
    <cellStyle name="Followed Hyperlink 33" xfId="25624" hidden="1" xr:uid="{00000000-0005-0000-0000-0000AF040000}"/>
    <cellStyle name="Followed Hyperlink 33" xfId="25667" hidden="1" xr:uid="{00000000-0005-0000-0000-0000B0040000}"/>
    <cellStyle name="Followed Hyperlink 33" xfId="25696" hidden="1" xr:uid="{00000000-0005-0000-0000-0000B1040000}"/>
    <cellStyle name="Followed Hyperlink 33" xfId="25733" hidden="1" xr:uid="{00000000-0005-0000-0000-0000B2040000}"/>
    <cellStyle name="Followed Hyperlink 33" xfId="26437" hidden="1" xr:uid="{00000000-0005-0000-0000-000099040000}"/>
    <cellStyle name="Followed Hyperlink 33" xfId="26474" hidden="1" xr:uid="{00000000-0005-0000-0000-00009A040000}"/>
    <cellStyle name="Followed Hyperlink 33" xfId="26571" hidden="1" xr:uid="{00000000-0005-0000-0000-00009B040000}"/>
    <cellStyle name="Followed Hyperlink 33" xfId="26703" hidden="1" xr:uid="{00000000-0005-0000-0000-00009C040000}"/>
    <cellStyle name="Followed Hyperlink 33" xfId="26787" hidden="1" xr:uid="{00000000-0005-0000-0000-00009E040000}"/>
    <cellStyle name="Followed Hyperlink 33" xfId="26884" hidden="1" xr:uid="{00000000-0005-0000-0000-00009F040000}"/>
    <cellStyle name="Followed Hyperlink 33" xfId="26930" hidden="1" xr:uid="{00000000-0005-0000-0000-0000A0040000}"/>
    <cellStyle name="Followed Hyperlink 33" xfId="26971" hidden="1" xr:uid="{00000000-0005-0000-0000-0000A1040000}"/>
    <cellStyle name="Followed Hyperlink 33" xfId="27008" hidden="1" xr:uid="{00000000-0005-0000-0000-0000A2040000}"/>
    <cellStyle name="Followed Hyperlink 33" xfId="27105" hidden="1" xr:uid="{00000000-0005-0000-0000-0000A3040000}"/>
    <cellStyle name="Followed Hyperlink 33" xfId="27149" hidden="1" xr:uid="{00000000-0005-0000-0000-0000A4040000}"/>
    <cellStyle name="Followed Hyperlink 33" xfId="27224" hidden="1" xr:uid="{00000000-0005-0000-0000-0000A6040000}"/>
    <cellStyle name="Followed Hyperlink 33" xfId="27321" hidden="1" xr:uid="{00000000-0005-0000-0000-0000A7040000}"/>
    <cellStyle name="Followed Hyperlink 33" xfId="27364" hidden="1" xr:uid="{00000000-0005-0000-0000-0000A8040000}"/>
    <cellStyle name="Followed Hyperlink 33" xfId="28592" hidden="1" xr:uid="{00000000-0005-0000-0000-000099040000}"/>
    <cellStyle name="Followed Hyperlink 33" xfId="5135" hidden="1" xr:uid="{00000000-0005-0000-0000-0000A1040000}"/>
    <cellStyle name="Followed Hyperlink 33" xfId="5172" hidden="1" xr:uid="{00000000-0005-0000-0000-0000A2040000}"/>
    <cellStyle name="Followed Hyperlink 33" xfId="5269" hidden="1" xr:uid="{00000000-0005-0000-0000-0000A3040000}"/>
    <cellStyle name="Followed Hyperlink 33" xfId="5313" hidden="1" xr:uid="{00000000-0005-0000-0000-0000A4040000}"/>
    <cellStyle name="Followed Hyperlink 33" xfId="5351" hidden="1" xr:uid="{00000000-0005-0000-0000-0000A5040000}"/>
    <cellStyle name="Followed Hyperlink 33" xfId="5485" hidden="1" xr:uid="{00000000-0005-0000-0000-0000A7040000}"/>
    <cellStyle name="Followed Hyperlink 33" xfId="5528" hidden="1" xr:uid="{00000000-0005-0000-0000-0000A8040000}"/>
    <cellStyle name="Followed Hyperlink 33" xfId="5563" hidden="1" xr:uid="{00000000-0005-0000-0000-0000A9040000}"/>
    <cellStyle name="Followed Hyperlink 33" xfId="5600" hidden="1" xr:uid="{00000000-0005-0000-0000-0000AA040000}"/>
    <cellStyle name="Followed Hyperlink 33" xfId="1620" hidden="1" xr:uid="{00000000-0005-0000-0000-0000AA040000}"/>
    <cellStyle name="Followed Hyperlink 33" xfId="1717" hidden="1" xr:uid="{00000000-0005-0000-0000-0000AB040000}"/>
    <cellStyle name="Followed Hyperlink 33" xfId="1760" hidden="1" xr:uid="{00000000-0005-0000-0000-0000AC040000}"/>
    <cellStyle name="Followed Hyperlink 33" xfId="1794" hidden="1" xr:uid="{00000000-0005-0000-0000-0000AD040000}"/>
    <cellStyle name="Followed Hyperlink 33" xfId="1831" hidden="1" xr:uid="{00000000-0005-0000-0000-0000AE040000}"/>
    <cellStyle name="Followed Hyperlink 33" xfId="1971" hidden="1" xr:uid="{00000000-0005-0000-0000-0000B0040000}"/>
    <cellStyle name="Followed Hyperlink 33" xfId="2000" hidden="1" xr:uid="{00000000-0005-0000-0000-0000B1040000}"/>
    <cellStyle name="Followed Hyperlink 33" xfId="2037" hidden="1" xr:uid="{00000000-0005-0000-0000-0000B2040000}"/>
    <cellStyle name="Followed Hyperlink 33" xfId="2134" hidden="1" xr:uid="{00000000-0005-0000-0000-0000B3040000}"/>
    <cellStyle name="Followed Hyperlink 33" xfId="9539" hidden="1" xr:uid="{00000000-0005-0000-0000-00009A040000}"/>
    <cellStyle name="Followed Hyperlink 33" xfId="9773" hidden="1" xr:uid="{00000000-0005-0000-0000-00009B040000}"/>
    <cellStyle name="Followed Hyperlink 33" xfId="9952" hidden="1" xr:uid="{00000000-0005-0000-0000-00009D040000}"/>
    <cellStyle name="Followed Hyperlink 33" xfId="9989" hidden="1" xr:uid="{00000000-0005-0000-0000-00009E040000}"/>
    <cellStyle name="Followed Hyperlink 33" xfId="10086" hidden="1" xr:uid="{00000000-0005-0000-0000-00009F040000}"/>
    <cellStyle name="Followed Hyperlink 33" xfId="10132" hidden="1" xr:uid="{00000000-0005-0000-0000-0000A0040000}"/>
    <cellStyle name="Followed Hyperlink 33" xfId="10173" hidden="1" xr:uid="{00000000-0005-0000-0000-0000A1040000}"/>
    <cellStyle name="Followed Hyperlink 33" xfId="10210" hidden="1" xr:uid="{00000000-0005-0000-0000-0000A2040000}"/>
    <cellStyle name="Followed Hyperlink 33" xfId="10307" hidden="1" xr:uid="{00000000-0005-0000-0000-0000A3040000}"/>
    <cellStyle name="Followed Hyperlink 33" xfId="7208" hidden="1" xr:uid="{00000000-0005-0000-0000-0000A8040000}"/>
    <cellStyle name="Followed Hyperlink 33" xfId="34792" hidden="1" xr:uid="{00000000-0005-0000-0000-0000AC040000}"/>
    <cellStyle name="Followed Hyperlink 33" xfId="34826" hidden="1" xr:uid="{00000000-0005-0000-0000-0000AD040000}"/>
    <cellStyle name="Followed Hyperlink 33" xfId="34960" hidden="1" xr:uid="{00000000-0005-0000-0000-0000AF040000}"/>
    <cellStyle name="Followed Hyperlink 33" xfId="35003" hidden="1" xr:uid="{00000000-0005-0000-0000-0000B0040000}"/>
    <cellStyle name="Followed Hyperlink 33" xfId="35032" hidden="1" xr:uid="{00000000-0005-0000-0000-0000B1040000}"/>
    <cellStyle name="Followed Hyperlink 33" xfId="35069" hidden="1" xr:uid="{00000000-0005-0000-0000-0000B2040000}"/>
    <cellStyle name="Followed Hyperlink 33" xfId="35166" hidden="1" xr:uid="{00000000-0005-0000-0000-0000B3040000}"/>
    <cellStyle name="Followed Hyperlink 33" xfId="35274" hidden="1" xr:uid="{00000000-0005-0000-0000-000098040000}"/>
    <cellStyle name="Followed Hyperlink 33" xfId="30289" hidden="1" xr:uid="{00000000-0005-0000-0000-000099040000}"/>
    <cellStyle name="Followed Hyperlink 33" xfId="575" hidden="1" xr:uid="{00000000-0005-0000-0000-000098040000}"/>
    <cellStyle name="Followed Hyperlink 33" xfId="31117" hidden="1" xr:uid="{00000000-0005-0000-0000-0000A6040000}"/>
    <cellStyle name="Followed Hyperlink 33" xfId="31214" hidden="1" xr:uid="{00000000-0005-0000-0000-0000A7040000}"/>
    <cellStyle name="Followed Hyperlink 33" xfId="31292" hidden="1" xr:uid="{00000000-0005-0000-0000-0000A9040000}"/>
    <cellStyle name="Followed Hyperlink 33" xfId="31329" hidden="1" xr:uid="{00000000-0005-0000-0000-0000AA040000}"/>
    <cellStyle name="Followed Hyperlink 33" xfId="31426" hidden="1" xr:uid="{00000000-0005-0000-0000-0000AB040000}"/>
    <cellStyle name="Followed Hyperlink 33" xfId="31469" hidden="1" xr:uid="{00000000-0005-0000-0000-0000AC040000}"/>
    <cellStyle name="Followed Hyperlink 33" xfId="31503" hidden="1" xr:uid="{00000000-0005-0000-0000-0000AD040000}"/>
    <cellStyle name="Followed Hyperlink 33" xfId="31540" hidden="1" xr:uid="{00000000-0005-0000-0000-0000AE040000}"/>
    <cellStyle name="Followed Hyperlink 33" xfId="31637" hidden="1" xr:uid="{00000000-0005-0000-0000-0000AF040000}"/>
    <cellStyle name="Followed Hyperlink 33" xfId="34863" hidden="1" xr:uid="{00000000-0005-0000-0000-0000AE040000}"/>
    <cellStyle name="Followed Hyperlink 33" xfId="4435" hidden="1" xr:uid="{00000000-0005-0000-0000-0000B3040000}"/>
    <cellStyle name="Followed Hyperlink 33" xfId="4543" hidden="1" xr:uid="{00000000-0005-0000-0000-000098040000}"/>
    <cellStyle name="Followed Hyperlink 33" xfId="2808" hidden="1" xr:uid="{00000000-0005-0000-0000-000099040000}"/>
    <cellStyle name="Followed Hyperlink 33" xfId="4500" hidden="1" xr:uid="{00000000-0005-0000-0000-00009A040000}"/>
    <cellStyle name="Followed Hyperlink 33" xfId="4735" hidden="1" xr:uid="{00000000-0005-0000-0000-00009B040000}"/>
    <cellStyle name="Followed Hyperlink 33" xfId="4914" hidden="1" xr:uid="{00000000-0005-0000-0000-00009D040000}"/>
    <cellStyle name="Followed Hyperlink 33" xfId="4951" hidden="1" xr:uid="{00000000-0005-0000-0000-00009E040000}"/>
    <cellStyle name="Followed Hyperlink 33" xfId="5048" hidden="1" xr:uid="{00000000-0005-0000-0000-00009F040000}"/>
    <cellStyle name="Followed Hyperlink 33" xfId="5094" hidden="1" xr:uid="{00000000-0005-0000-0000-0000A0040000}"/>
    <cellStyle name="Followed Hyperlink 33" xfId="30464" hidden="1" xr:uid="{00000000-0005-0000-0000-00009B040000}"/>
    <cellStyle name="Followed Hyperlink 33" xfId="30596" hidden="1" xr:uid="{00000000-0005-0000-0000-00009C040000}"/>
    <cellStyle name="Followed Hyperlink 33" xfId="30643" hidden="1" xr:uid="{00000000-0005-0000-0000-00009D040000}"/>
    <cellStyle name="Followed Hyperlink 33" xfId="30680" hidden="1" xr:uid="{00000000-0005-0000-0000-00009E040000}"/>
    <cellStyle name="Followed Hyperlink 33" xfId="30777" hidden="1" xr:uid="{00000000-0005-0000-0000-00009F040000}"/>
    <cellStyle name="Followed Hyperlink 33" xfId="30864" hidden="1" xr:uid="{00000000-0005-0000-0000-0000A1040000}"/>
    <cellStyle name="Followed Hyperlink 33" xfId="30998" hidden="1" xr:uid="{00000000-0005-0000-0000-0000A3040000}"/>
    <cellStyle name="Followed Hyperlink 33" xfId="31042" hidden="1" xr:uid="{00000000-0005-0000-0000-0000A4040000}"/>
    <cellStyle name="Followed Hyperlink 33" xfId="31080" hidden="1" xr:uid="{00000000-0005-0000-0000-0000A5040000}"/>
    <cellStyle name="Followed Hyperlink 33" xfId="30075" hidden="1" xr:uid="{00000000-0005-0000-0000-0000B2040000}"/>
    <cellStyle name="Followed Hyperlink 33" xfId="30172" hidden="1" xr:uid="{00000000-0005-0000-0000-0000B3040000}"/>
    <cellStyle name="Followed Hyperlink 33" xfId="30280" hidden="1" xr:uid="{00000000-0005-0000-0000-000098040000}"/>
    <cellStyle name="Followed Hyperlink 33" xfId="28546" hidden="1" xr:uid="{00000000-0005-0000-0000-000099040000}"/>
    <cellStyle name="Followed Hyperlink 33" xfId="30237" hidden="1" xr:uid="{00000000-0005-0000-0000-00009A040000}"/>
    <cellStyle name="Followed Hyperlink 33" xfId="30009" hidden="1" xr:uid="{00000000-0005-0000-0000-0000B0040000}"/>
    <cellStyle name="Followed Hyperlink 33" xfId="30038" hidden="1" xr:uid="{00000000-0005-0000-0000-0000B1040000}"/>
    <cellStyle name="Followed Hyperlink 33" xfId="29966" hidden="1" xr:uid="{00000000-0005-0000-0000-0000AF040000}"/>
    <cellStyle name="Followed Hyperlink 33" xfId="29869" hidden="1" xr:uid="{00000000-0005-0000-0000-0000AE040000}"/>
    <cellStyle name="Followed Hyperlink 34" xfId="39118" hidden="1" xr:uid="{00000000-0005-0000-0000-0000BD040000}"/>
    <cellStyle name="Followed Hyperlink 34" xfId="39148" hidden="1" xr:uid="{00000000-0005-0000-0000-0000BE040000}"/>
    <cellStyle name="Followed Hyperlink 34" xfId="38041" hidden="1" xr:uid="{00000000-0005-0000-0000-0000C8040000}"/>
    <cellStyle name="Followed Hyperlink 34" xfId="40144" hidden="1" xr:uid="{00000000-0005-0000-0000-0000B7040000}"/>
    <cellStyle name="Followed Hyperlink 34" xfId="44328" hidden="1" xr:uid="{00000000-0005-0000-0000-0000B9040000}"/>
    <cellStyle name="Followed Hyperlink 34" xfId="44369" hidden="1" xr:uid="{00000000-0005-0000-0000-0000BB040000}"/>
    <cellStyle name="Followed Hyperlink 34" xfId="44395" hidden="1" xr:uid="{00000000-0005-0000-0000-0000BC040000}"/>
    <cellStyle name="Followed Hyperlink 34" xfId="44549" hidden="1" xr:uid="{00000000-0005-0000-0000-0000BD040000}"/>
    <cellStyle name="Followed Hyperlink 34" xfId="44579" hidden="1" xr:uid="{00000000-0005-0000-0000-0000BE040000}"/>
    <cellStyle name="Followed Hyperlink 34" xfId="44590" hidden="1" xr:uid="{00000000-0005-0000-0000-0000BF040000}"/>
    <cellStyle name="Followed Hyperlink 34" xfId="44614" hidden="1" xr:uid="{00000000-0005-0000-0000-0000C0040000}"/>
    <cellStyle name="Followed Hyperlink 34" xfId="44765" hidden="1" xr:uid="{00000000-0005-0000-0000-0000C1040000}"/>
    <cellStyle name="Followed Hyperlink 34" xfId="44795" hidden="1" xr:uid="{00000000-0005-0000-0000-0000C2040000}"/>
    <cellStyle name="Followed Hyperlink 34" xfId="44806" hidden="1" xr:uid="{00000000-0005-0000-0000-0000C3040000}"/>
    <cellStyle name="Followed Hyperlink 34" xfId="44977" hidden="1" xr:uid="{00000000-0005-0000-0000-0000C5040000}"/>
    <cellStyle name="Followed Hyperlink 34" xfId="45007" hidden="1" xr:uid="{00000000-0005-0000-0000-0000C6040000}"/>
    <cellStyle name="Followed Hyperlink 34" xfId="45018" hidden="1" xr:uid="{00000000-0005-0000-0000-0000C7040000}"/>
    <cellStyle name="Followed Hyperlink 34" xfId="45041" hidden="1" xr:uid="{00000000-0005-0000-0000-0000C8040000}"/>
    <cellStyle name="Followed Hyperlink 34" xfId="45188" hidden="1" xr:uid="{00000000-0005-0000-0000-0000C9040000}"/>
    <cellStyle name="Followed Hyperlink 34" xfId="45218" hidden="1" xr:uid="{00000000-0005-0000-0000-0000CA040000}"/>
    <cellStyle name="Followed Hyperlink 34" xfId="45252" hidden="1" xr:uid="{00000000-0005-0000-0000-0000CC040000}"/>
    <cellStyle name="Followed Hyperlink 34" xfId="45394" hidden="1" xr:uid="{00000000-0005-0000-0000-0000CD040000}"/>
    <cellStyle name="Followed Hyperlink 34" xfId="45424" hidden="1" xr:uid="{00000000-0005-0000-0000-0000CE040000}"/>
    <cellStyle name="Followed Hyperlink 34" xfId="43282" hidden="1" xr:uid="{00000000-0005-0000-0000-0000CB040000}"/>
    <cellStyle name="Followed Hyperlink 34" xfId="43305" hidden="1" xr:uid="{00000000-0005-0000-0000-0000CC040000}"/>
    <cellStyle name="Followed Hyperlink 34" xfId="43447" hidden="1" xr:uid="{00000000-0005-0000-0000-0000CD040000}"/>
    <cellStyle name="Followed Hyperlink 34" xfId="43477" hidden="1" xr:uid="{00000000-0005-0000-0000-0000CE040000}"/>
    <cellStyle name="Followed Hyperlink 34" xfId="43488" hidden="1" xr:uid="{00000000-0005-0000-0000-0000CF040000}"/>
    <cellStyle name="Followed Hyperlink 34" xfId="43856" hidden="1" xr:uid="{00000000-0005-0000-0000-0000B4040000}"/>
    <cellStyle name="Followed Hyperlink 34" xfId="44015" hidden="1" xr:uid="{00000000-0005-0000-0000-0000B5040000}"/>
    <cellStyle name="Followed Hyperlink 34" xfId="44045" hidden="1" xr:uid="{00000000-0005-0000-0000-0000B6040000}"/>
    <cellStyle name="Followed Hyperlink 34" xfId="44056" hidden="1" xr:uid="{00000000-0005-0000-0000-0000B7040000}"/>
    <cellStyle name="Followed Hyperlink 34" xfId="44168" hidden="1" xr:uid="{00000000-0005-0000-0000-0000B8040000}"/>
    <cellStyle name="Followed Hyperlink 34" xfId="43071" hidden="1" xr:uid="{00000000-0005-0000-0000-0000C7040000}"/>
    <cellStyle name="Followed Hyperlink 34" xfId="43094" hidden="1" xr:uid="{00000000-0005-0000-0000-0000C8040000}"/>
    <cellStyle name="Followed Hyperlink 34" xfId="43241" hidden="1" xr:uid="{00000000-0005-0000-0000-0000C9040000}"/>
    <cellStyle name="Followed Hyperlink 34" xfId="23692" hidden="1" xr:uid="{00000000-0005-0000-0000-0000C2040000}"/>
    <cellStyle name="Followed Hyperlink 34" xfId="42882" hidden="1" xr:uid="{00000000-0005-0000-0000-0000C4040000}"/>
    <cellStyle name="Followed Hyperlink 34" xfId="24472" hidden="1" xr:uid="{00000000-0005-0000-0000-0000B7040000}"/>
    <cellStyle name="Followed Hyperlink 34" xfId="24461" hidden="1" xr:uid="{00000000-0005-0000-0000-0000B6040000}"/>
    <cellStyle name="Followed Hyperlink 34" xfId="42643" hidden="1" xr:uid="{00000000-0005-0000-0000-0000BF040000}"/>
    <cellStyle name="Followed Hyperlink 34" xfId="42818" hidden="1" xr:uid="{00000000-0005-0000-0000-0000C1040000}"/>
    <cellStyle name="Followed Hyperlink 34" xfId="42848" hidden="1" xr:uid="{00000000-0005-0000-0000-0000C2040000}"/>
    <cellStyle name="Followed Hyperlink 34" xfId="42859" hidden="1" xr:uid="{00000000-0005-0000-0000-0000C3040000}"/>
    <cellStyle name="Followed Hyperlink 34" xfId="40853" hidden="1" xr:uid="{00000000-0005-0000-0000-0000C1040000}"/>
    <cellStyle name="Followed Hyperlink 34" xfId="40883" hidden="1" xr:uid="{00000000-0005-0000-0000-0000C2040000}"/>
    <cellStyle name="Followed Hyperlink 34" xfId="40894" hidden="1" xr:uid="{00000000-0005-0000-0000-0000C3040000}"/>
    <cellStyle name="Followed Hyperlink 34" xfId="40917" hidden="1" xr:uid="{00000000-0005-0000-0000-0000C4040000}"/>
    <cellStyle name="Followed Hyperlink 34" xfId="41065" hidden="1" xr:uid="{00000000-0005-0000-0000-0000C5040000}"/>
    <cellStyle name="Followed Hyperlink 34" xfId="41095" hidden="1" xr:uid="{00000000-0005-0000-0000-0000C6040000}"/>
    <cellStyle name="Followed Hyperlink 34" xfId="41106" hidden="1" xr:uid="{00000000-0005-0000-0000-0000C7040000}"/>
    <cellStyle name="Followed Hyperlink 34" xfId="41276" hidden="1" xr:uid="{00000000-0005-0000-0000-0000C9040000}"/>
    <cellStyle name="Followed Hyperlink 34" xfId="41306" hidden="1" xr:uid="{00000000-0005-0000-0000-0000CA040000}"/>
    <cellStyle name="Followed Hyperlink 34" xfId="40457" hidden="1" xr:uid="{00000000-0005-0000-0000-0000BB040000}"/>
    <cellStyle name="Followed Hyperlink 34" xfId="40637" hidden="1" xr:uid="{00000000-0005-0000-0000-0000BD040000}"/>
    <cellStyle name="Followed Hyperlink 34" xfId="40667" hidden="1" xr:uid="{00000000-0005-0000-0000-0000BE040000}"/>
    <cellStyle name="Followed Hyperlink 34" xfId="40678" hidden="1" xr:uid="{00000000-0005-0000-0000-0000BF040000}"/>
    <cellStyle name="Followed Hyperlink 34" xfId="40702" hidden="1" xr:uid="{00000000-0005-0000-0000-0000C0040000}"/>
    <cellStyle name="Followed Hyperlink 34" xfId="40416" hidden="1" xr:uid="{00000000-0005-0000-0000-0000B9040000}"/>
    <cellStyle name="Followed Hyperlink 34" xfId="40446" hidden="1" xr:uid="{00000000-0005-0000-0000-0000BA040000}"/>
    <cellStyle name="Followed Hyperlink 34" xfId="42068" hidden="1" xr:uid="{00000000-0005-0000-0000-0000B5040000}"/>
    <cellStyle name="Followed Hyperlink 34" xfId="42098" hidden="1" xr:uid="{00000000-0005-0000-0000-0000B6040000}"/>
    <cellStyle name="Followed Hyperlink 34" xfId="42109" hidden="1" xr:uid="{00000000-0005-0000-0000-0000B7040000}"/>
    <cellStyle name="Followed Hyperlink 34" xfId="42221" hidden="1" xr:uid="{00000000-0005-0000-0000-0000B8040000}"/>
    <cellStyle name="Followed Hyperlink 34" xfId="42381" hidden="1" xr:uid="{00000000-0005-0000-0000-0000B9040000}"/>
    <cellStyle name="Followed Hyperlink 34" xfId="42411" hidden="1" xr:uid="{00000000-0005-0000-0000-0000BA040000}"/>
    <cellStyle name="Followed Hyperlink 34" xfId="42422" hidden="1" xr:uid="{00000000-0005-0000-0000-0000BB040000}"/>
    <cellStyle name="Followed Hyperlink 34" xfId="42602" hidden="1" xr:uid="{00000000-0005-0000-0000-0000BD040000}"/>
    <cellStyle name="Followed Hyperlink 34" xfId="42632" hidden="1" xr:uid="{00000000-0005-0000-0000-0000BE040000}"/>
    <cellStyle name="Followed Hyperlink 34" xfId="41317" hidden="1" xr:uid="{00000000-0005-0000-0000-0000CB040000}"/>
    <cellStyle name="Followed Hyperlink 34" xfId="41340" hidden="1" xr:uid="{00000000-0005-0000-0000-0000CC040000}"/>
    <cellStyle name="Followed Hyperlink 34" xfId="41482" hidden="1" xr:uid="{00000000-0005-0000-0000-0000CD040000}"/>
    <cellStyle name="Followed Hyperlink 34" xfId="41512" hidden="1" xr:uid="{00000000-0005-0000-0000-0000CE040000}"/>
    <cellStyle name="Followed Hyperlink 34" xfId="41909" hidden="1" xr:uid="{00000000-0005-0000-0000-0000B4040000}"/>
    <cellStyle name="Followed Hyperlink 34" xfId="8889" hidden="1" xr:uid="{00000000-0005-0000-0000-0000C4040000}"/>
    <cellStyle name="Followed Hyperlink 34" xfId="45435" hidden="1" xr:uid="{00000000-0005-0000-0000-0000CF040000}"/>
    <cellStyle name="Followed Hyperlink 34" xfId="10096" hidden="1" xr:uid="{00000000-0005-0000-0000-0000BA040000}"/>
    <cellStyle name="Followed Hyperlink 34" xfId="10066" hidden="1" xr:uid="{00000000-0005-0000-0000-0000B9040000}"/>
    <cellStyle name="Followed Hyperlink 34" xfId="42448" hidden="1" xr:uid="{00000000-0005-0000-0000-0000BC040000}"/>
    <cellStyle name="Followed Hyperlink 34" xfId="43271" hidden="1" xr:uid="{00000000-0005-0000-0000-0000CA040000}"/>
    <cellStyle name="Followed Hyperlink 34" xfId="44358" hidden="1" xr:uid="{00000000-0005-0000-0000-0000BA040000}"/>
    <cellStyle name="Followed Hyperlink 34" xfId="18475" hidden="1" xr:uid="{00000000-0005-0000-0000-0000BC040000}"/>
    <cellStyle name="Followed Hyperlink 34" xfId="18629" hidden="1" xr:uid="{00000000-0005-0000-0000-0000BD040000}"/>
    <cellStyle name="Followed Hyperlink 34" xfId="18659" hidden="1" xr:uid="{00000000-0005-0000-0000-0000BE040000}"/>
    <cellStyle name="Followed Hyperlink 34" xfId="18670" hidden="1" xr:uid="{00000000-0005-0000-0000-0000BF040000}"/>
    <cellStyle name="Followed Hyperlink 34" xfId="18694" hidden="1" xr:uid="{00000000-0005-0000-0000-0000C0040000}"/>
    <cellStyle name="Followed Hyperlink 34" xfId="18845" hidden="1" xr:uid="{00000000-0005-0000-0000-0000C1040000}"/>
    <cellStyle name="Followed Hyperlink 34" xfId="18875" hidden="1" xr:uid="{00000000-0005-0000-0000-0000C2040000}"/>
    <cellStyle name="Followed Hyperlink 34" xfId="18886" hidden="1" xr:uid="{00000000-0005-0000-0000-0000C3040000}"/>
    <cellStyle name="Followed Hyperlink 34" xfId="18909" hidden="1" xr:uid="{00000000-0005-0000-0000-0000C4040000}"/>
    <cellStyle name="Followed Hyperlink 34" xfId="19057" hidden="1" xr:uid="{00000000-0005-0000-0000-0000C5040000}"/>
    <cellStyle name="Followed Hyperlink 34" xfId="15984" hidden="1" xr:uid="{00000000-0005-0000-0000-0000CB040000}"/>
    <cellStyle name="Followed Hyperlink 34" xfId="4415" hidden="1" xr:uid="{00000000-0005-0000-0000-0000CD040000}"/>
    <cellStyle name="Followed Hyperlink 34" xfId="1115" hidden="1" xr:uid="{00000000-0005-0000-0000-0000BC040000}"/>
    <cellStyle name="Followed Hyperlink 34" xfId="1761" hidden="1" xr:uid="{00000000-0005-0000-0000-0000C8040000}"/>
    <cellStyle name="Followed Hyperlink 34" xfId="34759" hidden="1" xr:uid="{00000000-0005-0000-0000-0000C6040000}"/>
    <cellStyle name="Followed Hyperlink 34" xfId="34770" hidden="1" xr:uid="{00000000-0005-0000-0000-0000C7040000}"/>
    <cellStyle name="Followed Hyperlink 34" xfId="34793" hidden="1" xr:uid="{00000000-0005-0000-0000-0000C8040000}"/>
    <cellStyle name="Followed Hyperlink 34" xfId="34940" hidden="1" xr:uid="{00000000-0005-0000-0000-0000C9040000}"/>
    <cellStyle name="Followed Hyperlink 34" xfId="34970" hidden="1" xr:uid="{00000000-0005-0000-0000-0000CA040000}"/>
    <cellStyle name="Followed Hyperlink 34" xfId="34981" hidden="1" xr:uid="{00000000-0005-0000-0000-0000CB040000}"/>
    <cellStyle name="Followed Hyperlink 34" xfId="35004" hidden="1" xr:uid="{00000000-0005-0000-0000-0000CC040000}"/>
    <cellStyle name="Followed Hyperlink 34" xfId="35146" hidden="1" xr:uid="{00000000-0005-0000-0000-0000CD040000}"/>
    <cellStyle name="Followed Hyperlink 34" xfId="35176" hidden="1" xr:uid="{00000000-0005-0000-0000-0000CE040000}"/>
    <cellStyle name="Followed Hyperlink 34" xfId="32265" hidden="1" xr:uid="{00000000-0005-0000-0000-0000B8040000}"/>
    <cellStyle name="Followed Hyperlink 34" xfId="44829" hidden="1" xr:uid="{00000000-0005-0000-0000-0000C4040000}"/>
    <cellStyle name="Followed Hyperlink 34" xfId="42667" hidden="1" xr:uid="{00000000-0005-0000-0000-0000C0040000}"/>
    <cellStyle name="Followed Hyperlink 34" xfId="40483" hidden="1" xr:uid="{00000000-0005-0000-0000-0000BC040000}"/>
    <cellStyle name="Followed Hyperlink 34" xfId="20311" hidden="1" xr:uid="{00000000-0005-0000-0000-0000BF040000}"/>
    <cellStyle name="Followed Hyperlink 34" xfId="20486" hidden="1" xr:uid="{00000000-0005-0000-0000-0000C1040000}"/>
    <cellStyle name="Followed Hyperlink 34" xfId="20516" hidden="1" xr:uid="{00000000-0005-0000-0000-0000C2040000}"/>
    <cellStyle name="Followed Hyperlink 34" xfId="20527" hidden="1" xr:uid="{00000000-0005-0000-0000-0000C3040000}"/>
    <cellStyle name="Followed Hyperlink 34" xfId="20550" hidden="1" xr:uid="{00000000-0005-0000-0000-0000C4040000}"/>
    <cellStyle name="Followed Hyperlink 34" xfId="20698" hidden="1" xr:uid="{00000000-0005-0000-0000-0000C5040000}"/>
    <cellStyle name="Followed Hyperlink 34" xfId="20728" hidden="1" xr:uid="{00000000-0005-0000-0000-0000C6040000}"/>
    <cellStyle name="Followed Hyperlink 34" xfId="20739" hidden="1" xr:uid="{00000000-0005-0000-0000-0000C7040000}"/>
    <cellStyle name="Followed Hyperlink 34" xfId="20762" hidden="1" xr:uid="{00000000-0005-0000-0000-0000C8040000}"/>
    <cellStyle name="Followed Hyperlink 34" xfId="20909" hidden="1" xr:uid="{00000000-0005-0000-0000-0000C9040000}"/>
    <cellStyle name="Followed Hyperlink 34" xfId="20939" hidden="1" xr:uid="{00000000-0005-0000-0000-0000CA040000}"/>
    <cellStyle name="Followed Hyperlink 34" xfId="20950" hidden="1" xr:uid="{00000000-0005-0000-0000-0000CB040000}"/>
    <cellStyle name="Followed Hyperlink 34" xfId="21115" hidden="1" xr:uid="{00000000-0005-0000-0000-0000CD040000}"/>
    <cellStyle name="Followed Hyperlink 34" xfId="21156" hidden="1" xr:uid="{00000000-0005-0000-0000-0000CF040000}"/>
    <cellStyle name="Followed Hyperlink 34" xfId="19661" hidden="1" xr:uid="{00000000-0005-0000-0000-0000B4040000}"/>
    <cellStyle name="Followed Hyperlink 34" xfId="21166" hidden="1" xr:uid="{00000000-0005-0000-0000-0000B5040000}"/>
    <cellStyle name="Followed Hyperlink 34" xfId="21373" hidden="1" xr:uid="{00000000-0005-0000-0000-0000B6040000}"/>
    <cellStyle name="Followed Hyperlink 34" xfId="21384" hidden="1" xr:uid="{00000000-0005-0000-0000-0000B7040000}"/>
    <cellStyle name="Followed Hyperlink 34" xfId="21496" hidden="1" xr:uid="{00000000-0005-0000-0000-0000B8040000}"/>
    <cellStyle name="Followed Hyperlink 34" xfId="21656" hidden="1" xr:uid="{00000000-0005-0000-0000-0000B9040000}"/>
    <cellStyle name="Followed Hyperlink 34" xfId="21686" hidden="1" xr:uid="{00000000-0005-0000-0000-0000BA040000}"/>
    <cellStyle name="Followed Hyperlink 34" xfId="21697" hidden="1" xr:uid="{00000000-0005-0000-0000-0000BB040000}"/>
    <cellStyle name="Followed Hyperlink 34" xfId="21723" hidden="1" xr:uid="{00000000-0005-0000-0000-0000BC040000}"/>
    <cellStyle name="Followed Hyperlink 34" xfId="21877" hidden="1" xr:uid="{00000000-0005-0000-0000-0000BD040000}"/>
    <cellStyle name="Followed Hyperlink 34" xfId="21907" hidden="1" xr:uid="{00000000-0005-0000-0000-0000BE040000}"/>
    <cellStyle name="Followed Hyperlink 34" xfId="21918" hidden="1" xr:uid="{00000000-0005-0000-0000-0000BF040000}"/>
    <cellStyle name="Followed Hyperlink 34" xfId="21942" hidden="1" xr:uid="{00000000-0005-0000-0000-0000C0040000}"/>
    <cellStyle name="Followed Hyperlink 34" xfId="22093" hidden="1" xr:uid="{00000000-0005-0000-0000-0000C1040000}"/>
    <cellStyle name="Followed Hyperlink 34" xfId="22123" hidden="1" xr:uid="{00000000-0005-0000-0000-0000C2040000}"/>
    <cellStyle name="Followed Hyperlink 34" xfId="22134" hidden="1" xr:uid="{00000000-0005-0000-0000-0000C3040000}"/>
    <cellStyle name="Followed Hyperlink 34" xfId="22157" hidden="1" xr:uid="{00000000-0005-0000-0000-0000C4040000}"/>
    <cellStyle name="Followed Hyperlink 34" xfId="22305" hidden="1" xr:uid="{00000000-0005-0000-0000-0000C5040000}"/>
    <cellStyle name="Followed Hyperlink 34" xfId="22335" hidden="1" xr:uid="{00000000-0005-0000-0000-0000C6040000}"/>
    <cellStyle name="Followed Hyperlink 34" xfId="22346" hidden="1" xr:uid="{00000000-0005-0000-0000-0000C7040000}"/>
    <cellStyle name="Followed Hyperlink 34" xfId="22369" hidden="1" xr:uid="{00000000-0005-0000-0000-0000C8040000}"/>
    <cellStyle name="Followed Hyperlink 34" xfId="22516" hidden="1" xr:uid="{00000000-0005-0000-0000-0000C9040000}"/>
    <cellStyle name="Followed Hyperlink 34" xfId="22546" hidden="1" xr:uid="{00000000-0005-0000-0000-0000CA040000}"/>
    <cellStyle name="Followed Hyperlink 34" xfId="22557" hidden="1" xr:uid="{00000000-0005-0000-0000-0000CB040000}"/>
    <cellStyle name="Followed Hyperlink 34" xfId="22580" hidden="1" xr:uid="{00000000-0005-0000-0000-0000CC040000}"/>
    <cellStyle name="Followed Hyperlink 34" xfId="22722" hidden="1" xr:uid="{00000000-0005-0000-0000-0000CD040000}"/>
    <cellStyle name="Followed Hyperlink 34" xfId="22752" hidden="1" xr:uid="{00000000-0005-0000-0000-0000CE040000}"/>
    <cellStyle name="Followed Hyperlink 34" xfId="22763" hidden="1" xr:uid="{00000000-0005-0000-0000-0000CF040000}"/>
    <cellStyle name="Followed Hyperlink 34" xfId="21293" hidden="1" xr:uid="{00000000-0005-0000-0000-0000B4040000}"/>
    <cellStyle name="Followed Hyperlink 34" xfId="22773" hidden="1" xr:uid="{00000000-0005-0000-0000-0000B5040000}"/>
    <cellStyle name="Followed Hyperlink 34" xfId="22942" hidden="1" xr:uid="{00000000-0005-0000-0000-0000B6040000}"/>
    <cellStyle name="Followed Hyperlink 34" xfId="22953" hidden="1" xr:uid="{00000000-0005-0000-0000-0000B7040000}"/>
    <cellStyle name="Followed Hyperlink 34" xfId="23065" hidden="1" xr:uid="{00000000-0005-0000-0000-0000B8040000}"/>
    <cellStyle name="Followed Hyperlink 34" xfId="23255" hidden="1" xr:uid="{00000000-0005-0000-0000-0000BA040000}"/>
    <cellStyle name="Followed Hyperlink 34" xfId="23266" hidden="1" xr:uid="{00000000-0005-0000-0000-0000BB040000}"/>
    <cellStyle name="Followed Hyperlink 34" xfId="23292" hidden="1" xr:uid="{00000000-0005-0000-0000-0000BC040000}"/>
    <cellStyle name="Followed Hyperlink 34" xfId="23476" hidden="1" xr:uid="{00000000-0005-0000-0000-0000BE040000}"/>
    <cellStyle name="Followed Hyperlink 34" xfId="23487" hidden="1" xr:uid="{00000000-0005-0000-0000-0000BF040000}"/>
    <cellStyle name="Followed Hyperlink 34" xfId="23511" hidden="1" xr:uid="{00000000-0005-0000-0000-0000C0040000}"/>
    <cellStyle name="Followed Hyperlink 34" xfId="23662" hidden="1" xr:uid="{00000000-0005-0000-0000-0000C1040000}"/>
    <cellStyle name="Followed Hyperlink 34" xfId="23703" hidden="1" xr:uid="{00000000-0005-0000-0000-0000C3040000}"/>
    <cellStyle name="Followed Hyperlink 34" xfId="23726" hidden="1" xr:uid="{00000000-0005-0000-0000-0000C4040000}"/>
    <cellStyle name="Followed Hyperlink 34" xfId="23874" hidden="1" xr:uid="{00000000-0005-0000-0000-0000C5040000}"/>
    <cellStyle name="Followed Hyperlink 34" xfId="23904" hidden="1" xr:uid="{00000000-0005-0000-0000-0000C6040000}"/>
    <cellStyle name="Followed Hyperlink 34" xfId="20335" hidden="1" xr:uid="{00000000-0005-0000-0000-0000C0040000}"/>
    <cellStyle name="Followed Hyperlink 34" xfId="16149" hidden="1" xr:uid="{00000000-0005-0000-0000-0000CD040000}"/>
    <cellStyle name="Followed Hyperlink 34" xfId="12208" hidden="1" xr:uid="{00000000-0005-0000-0000-0000C2040000}"/>
    <cellStyle name="Followed Hyperlink 34" xfId="9289" hidden="1" xr:uid="{00000000-0005-0000-0000-0000CB040000}"/>
    <cellStyle name="Followed Hyperlink 34" xfId="18004" hidden="1" xr:uid="{00000000-0005-0000-0000-0000B4040000}"/>
    <cellStyle name="Followed Hyperlink 34" xfId="39159" hidden="1" xr:uid="{00000000-0005-0000-0000-0000BF040000}"/>
    <cellStyle name="Followed Hyperlink 34" xfId="39183" hidden="1" xr:uid="{00000000-0005-0000-0000-0000C0040000}"/>
    <cellStyle name="Followed Hyperlink 34" xfId="39334" hidden="1" xr:uid="{00000000-0005-0000-0000-0000C1040000}"/>
    <cellStyle name="Followed Hyperlink 34" xfId="39375" hidden="1" xr:uid="{00000000-0005-0000-0000-0000C3040000}"/>
    <cellStyle name="Followed Hyperlink 34" xfId="39398" hidden="1" xr:uid="{00000000-0005-0000-0000-0000C4040000}"/>
    <cellStyle name="Followed Hyperlink 34" xfId="39546" hidden="1" xr:uid="{00000000-0005-0000-0000-0000C5040000}"/>
    <cellStyle name="Followed Hyperlink 34" xfId="39576" hidden="1" xr:uid="{00000000-0005-0000-0000-0000C6040000}"/>
    <cellStyle name="Followed Hyperlink 34" xfId="39587" hidden="1" xr:uid="{00000000-0005-0000-0000-0000C7040000}"/>
    <cellStyle name="Followed Hyperlink 34" xfId="36199" hidden="1" xr:uid="{00000000-0005-0000-0000-0000C3040000}"/>
    <cellStyle name="Followed Hyperlink 34" xfId="16963" hidden="1" xr:uid="{00000000-0005-0000-0000-0000BD040000}"/>
    <cellStyle name="Followed Hyperlink 34" xfId="12848" hidden="1" xr:uid="{00000000-0005-0000-0000-0000CF040000}"/>
    <cellStyle name="Followed Hyperlink 34" xfId="24085" hidden="1" xr:uid="{00000000-0005-0000-0000-0000C9040000}"/>
    <cellStyle name="Followed Hyperlink 34" xfId="20300" hidden="1" xr:uid="{00000000-0005-0000-0000-0000BE040000}"/>
    <cellStyle name="Followed Hyperlink 34" xfId="10133" hidden="1" xr:uid="{00000000-0005-0000-0000-0000BC040000}"/>
    <cellStyle name="Followed Hyperlink 34" xfId="10287" hidden="1" xr:uid="{00000000-0005-0000-0000-0000BD040000}"/>
    <cellStyle name="Followed Hyperlink 34" xfId="10317" hidden="1" xr:uid="{00000000-0005-0000-0000-0000BE040000}"/>
    <cellStyle name="Followed Hyperlink 34" xfId="10328" hidden="1" xr:uid="{00000000-0005-0000-0000-0000BF040000}"/>
    <cellStyle name="Followed Hyperlink 34" xfId="10352" hidden="1" xr:uid="{00000000-0005-0000-0000-0000C0040000}"/>
    <cellStyle name="Followed Hyperlink 34" xfId="10503" hidden="1" xr:uid="{00000000-0005-0000-0000-0000C1040000}"/>
    <cellStyle name="Followed Hyperlink 34" xfId="10533" hidden="1" xr:uid="{00000000-0005-0000-0000-0000C2040000}"/>
    <cellStyle name="Followed Hyperlink 34" xfId="10544" hidden="1" xr:uid="{00000000-0005-0000-0000-0000C3040000}"/>
    <cellStyle name="Followed Hyperlink 34" xfId="6994" hidden="1" xr:uid="{00000000-0005-0000-0000-0000C0040000}"/>
    <cellStyle name="Followed Hyperlink 34" xfId="17602" hidden="1" xr:uid="{00000000-0005-0000-0000-0000C9040000}"/>
    <cellStyle name="Followed Hyperlink 34" xfId="13701" hidden="1" xr:uid="{00000000-0005-0000-0000-0000C0040000}"/>
    <cellStyle name="Followed Hyperlink 34" xfId="39787" hidden="1" xr:uid="{00000000-0005-0000-0000-0000CA040000}"/>
    <cellStyle name="Followed Hyperlink 34" xfId="36158" hidden="1" xr:uid="{00000000-0005-0000-0000-0000C1040000}"/>
    <cellStyle name="Followed Hyperlink 34" xfId="24744" hidden="1" xr:uid="{00000000-0005-0000-0000-0000B9040000}"/>
    <cellStyle name="Followed Hyperlink 34" xfId="24774" hidden="1" xr:uid="{00000000-0005-0000-0000-0000BA040000}"/>
    <cellStyle name="Followed Hyperlink 34" xfId="24785" hidden="1" xr:uid="{00000000-0005-0000-0000-0000BB040000}"/>
    <cellStyle name="Followed Hyperlink 34" xfId="24811" hidden="1" xr:uid="{00000000-0005-0000-0000-0000BC040000}"/>
    <cellStyle name="Followed Hyperlink 34" xfId="24965" hidden="1" xr:uid="{00000000-0005-0000-0000-0000BD040000}"/>
    <cellStyle name="Followed Hyperlink 34" xfId="24995" hidden="1" xr:uid="{00000000-0005-0000-0000-0000BE040000}"/>
    <cellStyle name="Followed Hyperlink 34" xfId="25006" hidden="1" xr:uid="{00000000-0005-0000-0000-0000BF040000}"/>
    <cellStyle name="Followed Hyperlink 34" xfId="25030" hidden="1" xr:uid="{00000000-0005-0000-0000-0000C0040000}"/>
    <cellStyle name="Followed Hyperlink 34" xfId="25181" hidden="1" xr:uid="{00000000-0005-0000-0000-0000C1040000}"/>
    <cellStyle name="Followed Hyperlink 34" xfId="25211" hidden="1" xr:uid="{00000000-0005-0000-0000-0000C2040000}"/>
    <cellStyle name="Followed Hyperlink 34" xfId="25222" hidden="1" xr:uid="{00000000-0005-0000-0000-0000C3040000}"/>
    <cellStyle name="Followed Hyperlink 34" xfId="25245" hidden="1" xr:uid="{00000000-0005-0000-0000-0000C4040000}"/>
    <cellStyle name="Followed Hyperlink 34" xfId="25393" hidden="1" xr:uid="{00000000-0005-0000-0000-0000C5040000}"/>
    <cellStyle name="Followed Hyperlink 34" xfId="25423" hidden="1" xr:uid="{00000000-0005-0000-0000-0000C6040000}"/>
    <cellStyle name="Followed Hyperlink 34" xfId="25434" hidden="1" xr:uid="{00000000-0005-0000-0000-0000C7040000}"/>
    <cellStyle name="Followed Hyperlink 34" xfId="25457" hidden="1" xr:uid="{00000000-0005-0000-0000-0000C8040000}"/>
    <cellStyle name="Followed Hyperlink 34" xfId="25604" hidden="1" xr:uid="{00000000-0005-0000-0000-0000C9040000}"/>
    <cellStyle name="Followed Hyperlink 34" xfId="25634" hidden="1" xr:uid="{00000000-0005-0000-0000-0000CA040000}"/>
    <cellStyle name="Followed Hyperlink 34" xfId="25645" hidden="1" xr:uid="{00000000-0005-0000-0000-0000CB040000}"/>
    <cellStyle name="Followed Hyperlink 34" xfId="25668" hidden="1" xr:uid="{00000000-0005-0000-0000-0000CC040000}"/>
    <cellStyle name="Followed Hyperlink 34" xfId="25810" hidden="1" xr:uid="{00000000-0005-0000-0000-0000CD040000}"/>
    <cellStyle name="Followed Hyperlink 34" xfId="25840" hidden="1" xr:uid="{00000000-0005-0000-0000-0000CE040000}"/>
    <cellStyle name="Followed Hyperlink 34" xfId="25851" hidden="1" xr:uid="{00000000-0005-0000-0000-0000CF040000}"/>
    <cellStyle name="Followed Hyperlink 34" xfId="26392" hidden="1" xr:uid="{00000000-0005-0000-0000-0000B4040000}"/>
    <cellStyle name="Followed Hyperlink 34" xfId="26581" hidden="1" xr:uid="{00000000-0005-0000-0000-0000B6040000}"/>
    <cellStyle name="Followed Hyperlink 34" xfId="26592" hidden="1" xr:uid="{00000000-0005-0000-0000-0000B7040000}"/>
    <cellStyle name="Followed Hyperlink 34" xfId="26704" hidden="1" xr:uid="{00000000-0005-0000-0000-0000B8040000}"/>
    <cellStyle name="Followed Hyperlink 34" xfId="26864" hidden="1" xr:uid="{00000000-0005-0000-0000-0000B9040000}"/>
    <cellStyle name="Followed Hyperlink 34" xfId="26894" hidden="1" xr:uid="{00000000-0005-0000-0000-0000BA040000}"/>
    <cellStyle name="Followed Hyperlink 34" xfId="26905" hidden="1" xr:uid="{00000000-0005-0000-0000-0000BB040000}"/>
    <cellStyle name="Followed Hyperlink 34" xfId="26931" hidden="1" xr:uid="{00000000-0005-0000-0000-0000BC040000}"/>
    <cellStyle name="Followed Hyperlink 34" xfId="27085" hidden="1" xr:uid="{00000000-0005-0000-0000-0000BD040000}"/>
    <cellStyle name="Followed Hyperlink 34" xfId="27115" hidden="1" xr:uid="{00000000-0005-0000-0000-0000BE040000}"/>
    <cellStyle name="Followed Hyperlink 34" xfId="27126" hidden="1" xr:uid="{00000000-0005-0000-0000-0000BF040000}"/>
    <cellStyle name="Followed Hyperlink 34" xfId="27150" hidden="1" xr:uid="{00000000-0005-0000-0000-0000C0040000}"/>
    <cellStyle name="Followed Hyperlink 34" xfId="27301" hidden="1" xr:uid="{00000000-0005-0000-0000-0000C1040000}"/>
    <cellStyle name="Followed Hyperlink 34" xfId="27331" hidden="1" xr:uid="{00000000-0005-0000-0000-0000C2040000}"/>
    <cellStyle name="Followed Hyperlink 34" xfId="27342" hidden="1" xr:uid="{00000000-0005-0000-0000-0000C3040000}"/>
    <cellStyle name="Followed Hyperlink 34" xfId="27365" hidden="1" xr:uid="{00000000-0005-0000-0000-0000C4040000}"/>
    <cellStyle name="Followed Hyperlink 34" xfId="27543" hidden="1" xr:uid="{00000000-0005-0000-0000-0000C6040000}"/>
    <cellStyle name="Followed Hyperlink 34" xfId="27554" hidden="1" xr:uid="{00000000-0005-0000-0000-0000C7040000}"/>
    <cellStyle name="Followed Hyperlink 34" xfId="27577" hidden="1" xr:uid="{00000000-0005-0000-0000-0000C8040000}"/>
    <cellStyle name="Followed Hyperlink 34" xfId="27724" hidden="1" xr:uid="{00000000-0005-0000-0000-0000C9040000}"/>
    <cellStyle name="Followed Hyperlink 34" xfId="27754" hidden="1" xr:uid="{00000000-0005-0000-0000-0000CA040000}"/>
    <cellStyle name="Followed Hyperlink 34" xfId="27765" hidden="1" xr:uid="{00000000-0005-0000-0000-0000CB040000}"/>
    <cellStyle name="Followed Hyperlink 34" xfId="27788" hidden="1" xr:uid="{00000000-0005-0000-0000-0000CC040000}"/>
    <cellStyle name="Followed Hyperlink 34" xfId="27930" hidden="1" xr:uid="{00000000-0005-0000-0000-0000CD040000}"/>
    <cellStyle name="Followed Hyperlink 34" xfId="27960" hidden="1" xr:uid="{00000000-0005-0000-0000-0000CE040000}"/>
    <cellStyle name="Followed Hyperlink 34" xfId="28614" hidden="1" xr:uid="{00000000-0005-0000-0000-0000B4040000}"/>
    <cellStyle name="Followed Hyperlink 34" xfId="28773" hidden="1" xr:uid="{00000000-0005-0000-0000-0000B5040000}"/>
    <cellStyle name="Followed Hyperlink 34" xfId="28803" hidden="1" xr:uid="{00000000-0005-0000-0000-0000B6040000}"/>
    <cellStyle name="Followed Hyperlink 34" xfId="28814" hidden="1" xr:uid="{00000000-0005-0000-0000-0000B7040000}"/>
    <cellStyle name="Followed Hyperlink 34" xfId="28926" hidden="1" xr:uid="{00000000-0005-0000-0000-0000B8040000}"/>
    <cellStyle name="Followed Hyperlink 34" xfId="29086" hidden="1" xr:uid="{00000000-0005-0000-0000-0000B9040000}"/>
    <cellStyle name="Followed Hyperlink 34" xfId="29116" hidden="1" xr:uid="{00000000-0005-0000-0000-0000BA040000}"/>
    <cellStyle name="Followed Hyperlink 34" xfId="29127" hidden="1" xr:uid="{00000000-0005-0000-0000-0000BB040000}"/>
    <cellStyle name="Followed Hyperlink 34" xfId="29153" hidden="1" xr:uid="{00000000-0005-0000-0000-0000BC040000}"/>
    <cellStyle name="Followed Hyperlink 34" xfId="29307" hidden="1" xr:uid="{00000000-0005-0000-0000-0000BD040000}"/>
    <cellStyle name="Followed Hyperlink 34" xfId="29337" hidden="1" xr:uid="{00000000-0005-0000-0000-0000BE040000}"/>
    <cellStyle name="Followed Hyperlink 34" xfId="29348" hidden="1" xr:uid="{00000000-0005-0000-0000-0000BF040000}"/>
    <cellStyle name="Followed Hyperlink 34" xfId="29523" hidden="1" xr:uid="{00000000-0005-0000-0000-0000C1040000}"/>
    <cellStyle name="Followed Hyperlink 34" xfId="29553" hidden="1" xr:uid="{00000000-0005-0000-0000-0000C2040000}"/>
    <cellStyle name="Followed Hyperlink 34" xfId="29564" hidden="1" xr:uid="{00000000-0005-0000-0000-0000C3040000}"/>
    <cellStyle name="Followed Hyperlink 34" xfId="29587" hidden="1" xr:uid="{00000000-0005-0000-0000-0000C4040000}"/>
    <cellStyle name="Followed Hyperlink 34" xfId="29735" hidden="1" xr:uid="{00000000-0005-0000-0000-0000C5040000}"/>
    <cellStyle name="Followed Hyperlink 34" xfId="29765" hidden="1" xr:uid="{00000000-0005-0000-0000-0000C6040000}"/>
    <cellStyle name="Followed Hyperlink 34" xfId="29776" hidden="1" xr:uid="{00000000-0005-0000-0000-0000C7040000}"/>
    <cellStyle name="Followed Hyperlink 34" xfId="29799" hidden="1" xr:uid="{00000000-0005-0000-0000-0000C8040000}"/>
    <cellStyle name="Followed Hyperlink 34" xfId="29946" hidden="1" xr:uid="{00000000-0005-0000-0000-0000C9040000}"/>
    <cellStyle name="Followed Hyperlink 34" xfId="29976" hidden="1" xr:uid="{00000000-0005-0000-0000-0000CA040000}"/>
    <cellStyle name="Followed Hyperlink 34" xfId="29987" hidden="1" xr:uid="{00000000-0005-0000-0000-0000CB040000}"/>
    <cellStyle name="Followed Hyperlink 34" xfId="30010" hidden="1" xr:uid="{00000000-0005-0000-0000-0000CC040000}"/>
    <cellStyle name="Followed Hyperlink 34" xfId="30152" hidden="1" xr:uid="{00000000-0005-0000-0000-0000CD040000}"/>
    <cellStyle name="Followed Hyperlink 34" xfId="30182" hidden="1" xr:uid="{00000000-0005-0000-0000-0000CE040000}"/>
    <cellStyle name="Followed Hyperlink 34" xfId="30193" hidden="1" xr:uid="{00000000-0005-0000-0000-0000CF040000}"/>
    <cellStyle name="Followed Hyperlink 34" xfId="28427" hidden="1" xr:uid="{00000000-0005-0000-0000-0000B4040000}"/>
    <cellStyle name="Followed Hyperlink 34" xfId="30203" hidden="1" xr:uid="{00000000-0005-0000-0000-0000B5040000}"/>
    <cellStyle name="Followed Hyperlink 34" xfId="30474" hidden="1" xr:uid="{00000000-0005-0000-0000-0000B6040000}"/>
    <cellStyle name="Followed Hyperlink 34" xfId="30485" hidden="1" xr:uid="{00000000-0005-0000-0000-0000B7040000}"/>
    <cellStyle name="Followed Hyperlink 34" xfId="30597" hidden="1" xr:uid="{00000000-0005-0000-0000-0000B8040000}"/>
    <cellStyle name="Followed Hyperlink 34" xfId="30757" hidden="1" xr:uid="{00000000-0005-0000-0000-0000B9040000}"/>
    <cellStyle name="Followed Hyperlink 34" xfId="30787" hidden="1" xr:uid="{00000000-0005-0000-0000-0000BA040000}"/>
    <cellStyle name="Followed Hyperlink 34" xfId="30798" hidden="1" xr:uid="{00000000-0005-0000-0000-0000BB040000}"/>
    <cellStyle name="Followed Hyperlink 34" xfId="30978" hidden="1" xr:uid="{00000000-0005-0000-0000-0000BD040000}"/>
    <cellStyle name="Followed Hyperlink 34" xfId="31008" hidden="1" xr:uid="{00000000-0005-0000-0000-0000BE040000}"/>
    <cellStyle name="Followed Hyperlink 34" xfId="31019" hidden="1" xr:uid="{00000000-0005-0000-0000-0000BF040000}"/>
    <cellStyle name="Followed Hyperlink 34" xfId="31043" hidden="1" xr:uid="{00000000-0005-0000-0000-0000C0040000}"/>
    <cellStyle name="Followed Hyperlink 34" xfId="31224" hidden="1" xr:uid="{00000000-0005-0000-0000-0000C2040000}"/>
    <cellStyle name="Followed Hyperlink 34" xfId="31235" hidden="1" xr:uid="{00000000-0005-0000-0000-0000C3040000}"/>
    <cellStyle name="Followed Hyperlink 34" xfId="31258" hidden="1" xr:uid="{00000000-0005-0000-0000-0000C4040000}"/>
    <cellStyle name="Followed Hyperlink 34" xfId="31406" hidden="1" xr:uid="{00000000-0005-0000-0000-0000C5040000}"/>
    <cellStyle name="Followed Hyperlink 34" xfId="31436" hidden="1" xr:uid="{00000000-0005-0000-0000-0000C6040000}"/>
    <cellStyle name="Followed Hyperlink 34" xfId="31447" hidden="1" xr:uid="{00000000-0005-0000-0000-0000C7040000}"/>
    <cellStyle name="Followed Hyperlink 34" xfId="31617" hidden="1" xr:uid="{00000000-0005-0000-0000-0000C9040000}"/>
    <cellStyle name="Followed Hyperlink 34" xfId="31647" hidden="1" xr:uid="{00000000-0005-0000-0000-0000CA040000}"/>
    <cellStyle name="Followed Hyperlink 34" xfId="31658" hidden="1" xr:uid="{00000000-0005-0000-0000-0000CB040000}"/>
    <cellStyle name="Followed Hyperlink 34" xfId="31681" hidden="1" xr:uid="{00000000-0005-0000-0000-0000CC040000}"/>
    <cellStyle name="Followed Hyperlink 34" xfId="31823" hidden="1" xr:uid="{00000000-0005-0000-0000-0000CD040000}"/>
    <cellStyle name="Followed Hyperlink 34" xfId="31853" hidden="1" xr:uid="{00000000-0005-0000-0000-0000CE040000}"/>
    <cellStyle name="Followed Hyperlink 34" xfId="31864" hidden="1" xr:uid="{00000000-0005-0000-0000-0000CF040000}"/>
    <cellStyle name="Followed Hyperlink 34" xfId="31874" hidden="1" xr:uid="{00000000-0005-0000-0000-0000B5040000}"/>
    <cellStyle name="Followed Hyperlink 34" xfId="32142" hidden="1" xr:uid="{00000000-0005-0000-0000-0000B6040000}"/>
    <cellStyle name="Followed Hyperlink 34" xfId="32153" hidden="1" xr:uid="{00000000-0005-0000-0000-0000B7040000}"/>
    <cellStyle name="Followed Hyperlink 34" xfId="32425" hidden="1" xr:uid="{00000000-0005-0000-0000-0000B9040000}"/>
    <cellStyle name="Followed Hyperlink 34" xfId="32455" hidden="1" xr:uid="{00000000-0005-0000-0000-0000BA040000}"/>
    <cellStyle name="Followed Hyperlink 34" xfId="32466" hidden="1" xr:uid="{00000000-0005-0000-0000-0000BB040000}"/>
    <cellStyle name="Followed Hyperlink 34" xfId="32492" hidden="1" xr:uid="{00000000-0005-0000-0000-0000BC040000}"/>
    <cellStyle name="Followed Hyperlink 34" xfId="32676" hidden="1" xr:uid="{00000000-0005-0000-0000-0000BE040000}"/>
    <cellStyle name="Followed Hyperlink 34" xfId="32687" hidden="1" xr:uid="{00000000-0005-0000-0000-0000BF040000}"/>
    <cellStyle name="Followed Hyperlink 34" xfId="32711" hidden="1" xr:uid="{00000000-0005-0000-0000-0000C0040000}"/>
    <cellStyle name="Followed Hyperlink 34" xfId="32862" hidden="1" xr:uid="{00000000-0005-0000-0000-0000C1040000}"/>
    <cellStyle name="Followed Hyperlink 34" xfId="32892" hidden="1" xr:uid="{00000000-0005-0000-0000-0000C2040000}"/>
    <cellStyle name="Followed Hyperlink 34" xfId="32903" hidden="1" xr:uid="{00000000-0005-0000-0000-0000C3040000}"/>
    <cellStyle name="Followed Hyperlink 34" xfId="32926" hidden="1" xr:uid="{00000000-0005-0000-0000-0000C4040000}"/>
    <cellStyle name="Followed Hyperlink 34" xfId="33074" hidden="1" xr:uid="{00000000-0005-0000-0000-0000C5040000}"/>
    <cellStyle name="Followed Hyperlink 34" xfId="33104" hidden="1" xr:uid="{00000000-0005-0000-0000-0000C6040000}"/>
    <cellStyle name="Followed Hyperlink 34" xfId="33115" hidden="1" xr:uid="{00000000-0005-0000-0000-0000C7040000}"/>
    <cellStyle name="Followed Hyperlink 34" xfId="33285" hidden="1" xr:uid="{00000000-0005-0000-0000-0000C9040000}"/>
    <cellStyle name="Followed Hyperlink 34" xfId="33315" hidden="1" xr:uid="{00000000-0005-0000-0000-0000CA040000}"/>
    <cellStyle name="Followed Hyperlink 34" xfId="33326" hidden="1" xr:uid="{00000000-0005-0000-0000-0000CB040000}"/>
    <cellStyle name="Followed Hyperlink 34" xfId="33349" hidden="1" xr:uid="{00000000-0005-0000-0000-0000CC040000}"/>
    <cellStyle name="Followed Hyperlink 34" xfId="33491" hidden="1" xr:uid="{00000000-0005-0000-0000-0000CD040000}"/>
    <cellStyle name="Followed Hyperlink 34" xfId="33521" hidden="1" xr:uid="{00000000-0005-0000-0000-0000CE040000}"/>
    <cellStyle name="Followed Hyperlink 34" xfId="33532" hidden="1" xr:uid="{00000000-0005-0000-0000-0000CF040000}"/>
    <cellStyle name="Followed Hyperlink 34" xfId="32018" hidden="1" xr:uid="{00000000-0005-0000-0000-0000B4040000}"/>
    <cellStyle name="Followed Hyperlink 34" xfId="33542" hidden="1" xr:uid="{00000000-0005-0000-0000-0000B5040000}"/>
    <cellStyle name="Followed Hyperlink 34" xfId="33797" hidden="1" xr:uid="{00000000-0005-0000-0000-0000B6040000}"/>
    <cellStyle name="Followed Hyperlink 34" xfId="33808" hidden="1" xr:uid="{00000000-0005-0000-0000-0000B7040000}"/>
    <cellStyle name="Followed Hyperlink 34" xfId="33920" hidden="1" xr:uid="{00000000-0005-0000-0000-0000B8040000}"/>
    <cellStyle name="Followed Hyperlink 34" xfId="34080" hidden="1" xr:uid="{00000000-0005-0000-0000-0000B9040000}"/>
    <cellStyle name="Followed Hyperlink 34" xfId="34110" hidden="1" xr:uid="{00000000-0005-0000-0000-0000BA040000}"/>
    <cellStyle name="Followed Hyperlink 34" xfId="30824" hidden="1" xr:uid="{00000000-0005-0000-0000-0000BC040000}"/>
    <cellStyle name="Followed Hyperlink 34" xfId="43030" hidden="1" xr:uid="{00000000-0005-0000-0000-0000C5040000}"/>
    <cellStyle name="Followed Hyperlink 34" xfId="40256" hidden="1" xr:uid="{00000000-0005-0000-0000-0000B8040000}"/>
    <cellStyle name="Followed Hyperlink 34" xfId="41523" hidden="1" xr:uid="{00000000-0005-0000-0000-0000CF040000}"/>
    <cellStyle name="Followed Hyperlink 34" xfId="19087" hidden="1" xr:uid="{00000000-0005-0000-0000-0000C6040000}"/>
    <cellStyle name="Followed Hyperlink 34" xfId="19098" hidden="1" xr:uid="{00000000-0005-0000-0000-0000C7040000}"/>
    <cellStyle name="Followed Hyperlink 34" xfId="19121" hidden="1" xr:uid="{00000000-0005-0000-0000-0000C8040000}"/>
    <cellStyle name="Followed Hyperlink 34" xfId="19268" hidden="1" xr:uid="{00000000-0005-0000-0000-0000C9040000}"/>
    <cellStyle name="Followed Hyperlink 34" xfId="19298" hidden="1" xr:uid="{00000000-0005-0000-0000-0000CA040000}"/>
    <cellStyle name="Followed Hyperlink 34" xfId="19309" hidden="1" xr:uid="{00000000-0005-0000-0000-0000CB040000}"/>
    <cellStyle name="Followed Hyperlink 34" xfId="19332" hidden="1" xr:uid="{00000000-0005-0000-0000-0000CC040000}"/>
    <cellStyle name="Followed Hyperlink 34" xfId="19474" hidden="1" xr:uid="{00000000-0005-0000-0000-0000CD040000}"/>
    <cellStyle name="Followed Hyperlink 34" xfId="19504" hidden="1" xr:uid="{00000000-0005-0000-0000-0000CE040000}"/>
    <cellStyle name="Followed Hyperlink 34" xfId="19515" hidden="1" xr:uid="{00000000-0005-0000-0000-0000CF040000}"/>
    <cellStyle name="Followed Hyperlink 34" xfId="16582" hidden="1" xr:uid="{00000000-0005-0000-0000-0000B8040000}"/>
    <cellStyle name="Followed Hyperlink 34" xfId="1549" hidden="1" xr:uid="{00000000-0005-0000-0000-0000C4040000}"/>
    <cellStyle name="Followed Hyperlink 34" xfId="5677" hidden="1" xr:uid="{00000000-0005-0000-0000-0000C5040000}"/>
    <cellStyle name="Followed Hyperlink 34" xfId="3786" hidden="1" xr:uid="{00000000-0005-0000-0000-0000C1040000}"/>
    <cellStyle name="Followed Hyperlink 34" xfId="35187" hidden="1" xr:uid="{00000000-0005-0000-0000-0000CF040000}"/>
    <cellStyle name="Followed Hyperlink 34" xfId="35197" hidden="1" xr:uid="{00000000-0005-0000-0000-0000B5040000}"/>
    <cellStyle name="Followed Hyperlink 34" xfId="35449" hidden="1" xr:uid="{00000000-0005-0000-0000-0000B7040000}"/>
    <cellStyle name="Followed Hyperlink 34" xfId="35561" hidden="1" xr:uid="{00000000-0005-0000-0000-0000B8040000}"/>
    <cellStyle name="Followed Hyperlink 34" xfId="35721" hidden="1" xr:uid="{00000000-0005-0000-0000-0000B9040000}"/>
    <cellStyle name="Followed Hyperlink 34" xfId="35751" hidden="1" xr:uid="{00000000-0005-0000-0000-0000BA040000}"/>
    <cellStyle name="Followed Hyperlink 34" xfId="35762" hidden="1" xr:uid="{00000000-0005-0000-0000-0000BB040000}"/>
    <cellStyle name="Followed Hyperlink 34" xfId="35788" hidden="1" xr:uid="{00000000-0005-0000-0000-0000BC040000}"/>
    <cellStyle name="Followed Hyperlink 34" xfId="35942" hidden="1" xr:uid="{00000000-0005-0000-0000-0000BD040000}"/>
    <cellStyle name="Followed Hyperlink 34" xfId="35972" hidden="1" xr:uid="{00000000-0005-0000-0000-0000BE040000}"/>
    <cellStyle name="Followed Hyperlink 34" xfId="35983" hidden="1" xr:uid="{00000000-0005-0000-0000-0000BF040000}"/>
    <cellStyle name="Followed Hyperlink 34" xfId="36007" hidden="1" xr:uid="{00000000-0005-0000-0000-0000C0040000}"/>
    <cellStyle name="Followed Hyperlink 34" xfId="36188" hidden="1" xr:uid="{00000000-0005-0000-0000-0000C2040000}"/>
    <cellStyle name="Followed Hyperlink 34" xfId="36222" hidden="1" xr:uid="{00000000-0005-0000-0000-0000C4040000}"/>
    <cellStyle name="Followed Hyperlink 34" xfId="36370" hidden="1" xr:uid="{00000000-0005-0000-0000-0000C5040000}"/>
    <cellStyle name="Followed Hyperlink 34" xfId="36400" hidden="1" xr:uid="{00000000-0005-0000-0000-0000C6040000}"/>
    <cellStyle name="Followed Hyperlink 34" xfId="36411" hidden="1" xr:uid="{00000000-0005-0000-0000-0000C7040000}"/>
    <cellStyle name="Followed Hyperlink 34" xfId="36434" hidden="1" xr:uid="{00000000-0005-0000-0000-0000C8040000}"/>
    <cellStyle name="Followed Hyperlink 34" xfId="36581" hidden="1" xr:uid="{00000000-0005-0000-0000-0000C9040000}"/>
    <cellStyle name="Followed Hyperlink 34" xfId="36611" hidden="1" xr:uid="{00000000-0005-0000-0000-0000CA040000}"/>
    <cellStyle name="Followed Hyperlink 34" xfId="36622" hidden="1" xr:uid="{00000000-0005-0000-0000-0000CB040000}"/>
    <cellStyle name="Followed Hyperlink 34" xfId="36645" hidden="1" xr:uid="{00000000-0005-0000-0000-0000CC040000}"/>
    <cellStyle name="Followed Hyperlink 34" xfId="36787" hidden="1" xr:uid="{00000000-0005-0000-0000-0000CD040000}"/>
    <cellStyle name="Followed Hyperlink 34" xfId="36817" hidden="1" xr:uid="{00000000-0005-0000-0000-0000CE040000}"/>
    <cellStyle name="Followed Hyperlink 34" xfId="36828" hidden="1" xr:uid="{00000000-0005-0000-0000-0000CF040000}"/>
    <cellStyle name="Followed Hyperlink 34" xfId="36838" hidden="1" xr:uid="{00000000-0005-0000-0000-0000B5040000}"/>
    <cellStyle name="Followed Hyperlink 34" xfId="37045" hidden="1" xr:uid="{00000000-0005-0000-0000-0000B6040000}"/>
    <cellStyle name="Followed Hyperlink 34" xfId="37056" hidden="1" xr:uid="{00000000-0005-0000-0000-0000B7040000}"/>
    <cellStyle name="Followed Hyperlink 34" xfId="37168" hidden="1" xr:uid="{00000000-0005-0000-0000-0000B8040000}"/>
    <cellStyle name="Followed Hyperlink 34" xfId="37328" hidden="1" xr:uid="{00000000-0005-0000-0000-0000B9040000}"/>
    <cellStyle name="Followed Hyperlink 34" xfId="37358" hidden="1" xr:uid="{00000000-0005-0000-0000-0000BA040000}"/>
    <cellStyle name="Followed Hyperlink 34" xfId="37369" hidden="1" xr:uid="{00000000-0005-0000-0000-0000BB040000}"/>
    <cellStyle name="Followed Hyperlink 34" xfId="37395" hidden="1" xr:uid="{00000000-0005-0000-0000-0000BC040000}"/>
    <cellStyle name="Followed Hyperlink 34" xfId="37549" hidden="1" xr:uid="{00000000-0005-0000-0000-0000BD040000}"/>
    <cellStyle name="Followed Hyperlink 34" xfId="37579" hidden="1" xr:uid="{00000000-0005-0000-0000-0000BE040000}"/>
    <cellStyle name="Followed Hyperlink 34" xfId="37590" hidden="1" xr:uid="{00000000-0005-0000-0000-0000BF040000}"/>
    <cellStyle name="Followed Hyperlink 34" xfId="37614" hidden="1" xr:uid="{00000000-0005-0000-0000-0000C0040000}"/>
    <cellStyle name="Followed Hyperlink 34" xfId="37765" hidden="1" xr:uid="{00000000-0005-0000-0000-0000C1040000}"/>
    <cellStyle name="Followed Hyperlink 34" xfId="37795" hidden="1" xr:uid="{00000000-0005-0000-0000-0000C2040000}"/>
    <cellStyle name="Followed Hyperlink 34" xfId="37806" hidden="1" xr:uid="{00000000-0005-0000-0000-0000C3040000}"/>
    <cellStyle name="Followed Hyperlink 34" xfId="37829" hidden="1" xr:uid="{00000000-0005-0000-0000-0000C4040000}"/>
    <cellStyle name="Followed Hyperlink 34" xfId="37977" hidden="1" xr:uid="{00000000-0005-0000-0000-0000C5040000}"/>
    <cellStyle name="Followed Hyperlink 34" xfId="38007" hidden="1" xr:uid="{00000000-0005-0000-0000-0000C6040000}"/>
    <cellStyle name="Followed Hyperlink 34" xfId="38018" hidden="1" xr:uid="{00000000-0005-0000-0000-0000C7040000}"/>
    <cellStyle name="Followed Hyperlink 34" xfId="38188" hidden="1" xr:uid="{00000000-0005-0000-0000-0000C9040000}"/>
    <cellStyle name="Followed Hyperlink 34" xfId="38218" hidden="1" xr:uid="{00000000-0005-0000-0000-0000CA040000}"/>
    <cellStyle name="Followed Hyperlink 34" xfId="38229" hidden="1" xr:uid="{00000000-0005-0000-0000-0000CB040000}"/>
    <cellStyle name="Followed Hyperlink 34" xfId="38252" hidden="1" xr:uid="{00000000-0005-0000-0000-0000CC040000}"/>
    <cellStyle name="Followed Hyperlink 34" xfId="38394" hidden="1" xr:uid="{00000000-0005-0000-0000-0000CD040000}"/>
    <cellStyle name="Followed Hyperlink 34" xfId="38424" hidden="1" xr:uid="{00000000-0005-0000-0000-0000CE040000}"/>
    <cellStyle name="Followed Hyperlink 34" xfId="38435" hidden="1" xr:uid="{00000000-0005-0000-0000-0000CF040000}"/>
    <cellStyle name="Followed Hyperlink 34" xfId="36965" hidden="1" xr:uid="{00000000-0005-0000-0000-0000B4040000}"/>
    <cellStyle name="Followed Hyperlink 34" xfId="38445" hidden="1" xr:uid="{00000000-0005-0000-0000-0000B5040000}"/>
    <cellStyle name="Followed Hyperlink 34" xfId="38614" hidden="1" xr:uid="{00000000-0005-0000-0000-0000B6040000}"/>
    <cellStyle name="Followed Hyperlink 34" xfId="38625" hidden="1" xr:uid="{00000000-0005-0000-0000-0000B7040000}"/>
    <cellStyle name="Followed Hyperlink 34" xfId="38897" hidden="1" xr:uid="{00000000-0005-0000-0000-0000B9040000}"/>
    <cellStyle name="Followed Hyperlink 34" xfId="38927" hidden="1" xr:uid="{00000000-0005-0000-0000-0000BA040000}"/>
    <cellStyle name="Followed Hyperlink 34" xfId="38938" hidden="1" xr:uid="{00000000-0005-0000-0000-0000BB040000}"/>
    <cellStyle name="Followed Hyperlink 34" xfId="38964" hidden="1" xr:uid="{00000000-0005-0000-0000-0000BC040000}"/>
    <cellStyle name="Followed Hyperlink 34" xfId="33682" hidden="1" xr:uid="{00000000-0005-0000-0000-0000B4040000}"/>
    <cellStyle name="Followed Hyperlink 34" xfId="31194" hidden="1" xr:uid="{00000000-0005-0000-0000-0000C1040000}"/>
    <cellStyle name="Followed Hyperlink 34" xfId="26551" hidden="1" xr:uid="{00000000-0005-0000-0000-0000B5040000}"/>
    <cellStyle name="Followed Hyperlink 34" xfId="23446" hidden="1" xr:uid="{00000000-0005-0000-0000-0000BD040000}"/>
    <cellStyle name="Followed Hyperlink 34" xfId="34729" hidden="1" xr:uid="{00000000-0005-0000-0000-0000C5040000}"/>
    <cellStyle name="Followed Hyperlink 34" xfId="9312" hidden="1" xr:uid="{00000000-0005-0000-0000-0000CC040000}"/>
    <cellStyle name="Followed Hyperlink 34" xfId="9454" hidden="1" xr:uid="{00000000-0005-0000-0000-0000CD040000}"/>
    <cellStyle name="Followed Hyperlink 34" xfId="9484" hidden="1" xr:uid="{00000000-0005-0000-0000-0000CE040000}"/>
    <cellStyle name="Followed Hyperlink 34" xfId="9495" hidden="1" xr:uid="{00000000-0005-0000-0000-0000CF040000}"/>
    <cellStyle name="Followed Hyperlink 34" xfId="9505" hidden="1" xr:uid="{00000000-0005-0000-0000-0000B5040000}"/>
    <cellStyle name="Followed Hyperlink 34" xfId="9783" hidden="1" xr:uid="{00000000-0005-0000-0000-0000B6040000}"/>
    <cellStyle name="Followed Hyperlink 34" xfId="9794" hidden="1" xr:uid="{00000000-0005-0000-0000-0000B7040000}"/>
    <cellStyle name="Followed Hyperlink 34" xfId="9906" hidden="1" xr:uid="{00000000-0005-0000-0000-0000B8040000}"/>
    <cellStyle name="Followed Hyperlink 34" xfId="6425" hidden="1" xr:uid="{00000000-0005-0000-0000-0000B6040000}"/>
    <cellStyle name="Followed Hyperlink 34" xfId="30349" hidden="1" xr:uid="{00000000-0005-0000-0000-0000B4040000}"/>
    <cellStyle name="Followed Hyperlink 34" xfId="27513" hidden="1" xr:uid="{00000000-0005-0000-0000-0000C5040000}"/>
    <cellStyle name="Followed Hyperlink 34" xfId="39364" hidden="1" xr:uid="{00000000-0005-0000-0000-0000C2040000}"/>
    <cellStyle name="Followed Hyperlink 34" xfId="35438" hidden="1" xr:uid="{00000000-0005-0000-0000-0000B6040000}"/>
    <cellStyle name="Followed Hyperlink 34" xfId="24115" hidden="1" xr:uid="{00000000-0005-0000-0000-0000CA040000}"/>
    <cellStyle name="Followed Hyperlink 34" xfId="24126" hidden="1" xr:uid="{00000000-0005-0000-0000-0000CB040000}"/>
    <cellStyle name="Followed Hyperlink 34" xfId="24149" hidden="1" xr:uid="{00000000-0005-0000-0000-0000CC040000}"/>
    <cellStyle name="Followed Hyperlink 34" xfId="24291" hidden="1" xr:uid="{00000000-0005-0000-0000-0000CD040000}"/>
    <cellStyle name="Followed Hyperlink 34" xfId="24321" hidden="1" xr:uid="{00000000-0005-0000-0000-0000CE040000}"/>
    <cellStyle name="Followed Hyperlink 34" xfId="24332" hidden="1" xr:uid="{00000000-0005-0000-0000-0000CF040000}"/>
    <cellStyle name="Followed Hyperlink 34" xfId="22889" hidden="1" xr:uid="{00000000-0005-0000-0000-0000B4040000}"/>
    <cellStyle name="Followed Hyperlink 34" xfId="24342" hidden="1" xr:uid="{00000000-0005-0000-0000-0000B5040000}"/>
    <cellStyle name="Followed Hyperlink 34" xfId="21145" hidden="1" xr:uid="{00000000-0005-0000-0000-0000CE040000}"/>
    <cellStyle name="Followed Hyperlink 34" xfId="32646" hidden="1" xr:uid="{00000000-0005-0000-0000-0000BD040000}"/>
    <cellStyle name="Followed Hyperlink 34" xfId="27971" hidden="1" xr:uid="{00000000-0005-0000-0000-0000CF040000}"/>
    <cellStyle name="Followed Hyperlink 34" xfId="10107" hidden="1" xr:uid="{00000000-0005-0000-0000-0000BB040000}"/>
    <cellStyle name="Followed Hyperlink 34" xfId="6094" hidden="1" xr:uid="{00000000-0005-0000-0000-0000CD040000}"/>
    <cellStyle name="Followed Hyperlink 34" xfId="39798" hidden="1" xr:uid="{00000000-0005-0000-0000-0000CB040000}"/>
    <cellStyle name="Followed Hyperlink 34" xfId="39821" hidden="1" xr:uid="{00000000-0005-0000-0000-0000CC040000}"/>
    <cellStyle name="Followed Hyperlink 34" xfId="39963" hidden="1" xr:uid="{00000000-0005-0000-0000-0000CD040000}"/>
    <cellStyle name="Followed Hyperlink 34" xfId="39993" hidden="1" xr:uid="{00000000-0005-0000-0000-0000CE040000}"/>
    <cellStyle name="Followed Hyperlink 34" xfId="40004" hidden="1" xr:uid="{00000000-0005-0000-0000-0000CF040000}"/>
    <cellStyle name="Followed Hyperlink 34" xfId="38561" hidden="1" xr:uid="{00000000-0005-0000-0000-0000B4040000}"/>
    <cellStyle name="Followed Hyperlink 34" xfId="40014" hidden="1" xr:uid="{00000000-0005-0000-0000-0000B5040000}"/>
    <cellStyle name="Followed Hyperlink 34" xfId="40133" hidden="1" xr:uid="{00000000-0005-0000-0000-0000B6040000}"/>
    <cellStyle name="Followed Hyperlink 34" xfId="35333" hidden="1" xr:uid="{00000000-0005-0000-0000-0000B4040000}"/>
    <cellStyle name="Followed Hyperlink 34" xfId="33138" hidden="1" xr:uid="{00000000-0005-0000-0000-0000C8040000}"/>
    <cellStyle name="Followed Hyperlink 34" xfId="29372" hidden="1" xr:uid="{00000000-0005-0000-0000-0000C0040000}"/>
    <cellStyle name="Followed Hyperlink 34" xfId="24584" hidden="1" xr:uid="{00000000-0005-0000-0000-0000B8040000}"/>
    <cellStyle name="Followed Hyperlink 34" xfId="20973" hidden="1" xr:uid="{00000000-0005-0000-0000-0000CC040000}"/>
    <cellStyle name="Followed Hyperlink 34" xfId="10745" hidden="1" xr:uid="{00000000-0005-0000-0000-0000C6040000}"/>
    <cellStyle name="Followed Hyperlink 34" xfId="10756" hidden="1" xr:uid="{00000000-0005-0000-0000-0000C7040000}"/>
    <cellStyle name="Followed Hyperlink 34" xfId="10779" hidden="1" xr:uid="{00000000-0005-0000-0000-0000C8040000}"/>
    <cellStyle name="Followed Hyperlink 34" xfId="10926" hidden="1" xr:uid="{00000000-0005-0000-0000-0000C9040000}"/>
    <cellStyle name="Followed Hyperlink 34" xfId="10956" hidden="1" xr:uid="{00000000-0005-0000-0000-0000CA040000}"/>
    <cellStyle name="Followed Hyperlink 34" xfId="10967" hidden="1" xr:uid="{00000000-0005-0000-0000-0000CB040000}"/>
    <cellStyle name="Followed Hyperlink 34" xfId="10990" hidden="1" xr:uid="{00000000-0005-0000-0000-0000CC040000}"/>
    <cellStyle name="Followed Hyperlink 34" xfId="11132" hidden="1" xr:uid="{00000000-0005-0000-0000-0000CD040000}"/>
    <cellStyle name="Followed Hyperlink 34" xfId="11162" hidden="1" xr:uid="{00000000-0005-0000-0000-0000CE040000}"/>
    <cellStyle name="Followed Hyperlink 34" xfId="11173" hidden="1" xr:uid="{00000000-0005-0000-0000-0000CF040000}"/>
    <cellStyle name="Followed Hyperlink 34" xfId="9655" hidden="1" xr:uid="{00000000-0005-0000-0000-0000B4040000}"/>
    <cellStyle name="Followed Hyperlink 34" xfId="11183" hidden="1" xr:uid="{00000000-0005-0000-0000-0000B5040000}"/>
    <cellStyle name="Followed Hyperlink 34" xfId="11458" hidden="1" xr:uid="{00000000-0005-0000-0000-0000B6040000}"/>
    <cellStyle name="Followed Hyperlink 34" xfId="11469" hidden="1" xr:uid="{00000000-0005-0000-0000-0000B7040000}"/>
    <cellStyle name="Followed Hyperlink 34" xfId="11581" hidden="1" xr:uid="{00000000-0005-0000-0000-0000B8040000}"/>
    <cellStyle name="Followed Hyperlink 34" xfId="11741" hidden="1" xr:uid="{00000000-0005-0000-0000-0000B9040000}"/>
    <cellStyle name="Followed Hyperlink 34" xfId="11771" hidden="1" xr:uid="{00000000-0005-0000-0000-0000BA040000}"/>
    <cellStyle name="Followed Hyperlink 34" xfId="11782" hidden="1" xr:uid="{00000000-0005-0000-0000-0000BB040000}"/>
    <cellStyle name="Followed Hyperlink 34" xfId="11808" hidden="1" xr:uid="{00000000-0005-0000-0000-0000BC040000}"/>
    <cellStyle name="Followed Hyperlink 34" xfId="11962" hidden="1" xr:uid="{00000000-0005-0000-0000-0000BD040000}"/>
    <cellStyle name="Followed Hyperlink 34" xfId="11992" hidden="1" xr:uid="{00000000-0005-0000-0000-0000BE040000}"/>
    <cellStyle name="Followed Hyperlink 34" xfId="12003" hidden="1" xr:uid="{00000000-0005-0000-0000-0000BF040000}"/>
    <cellStyle name="Followed Hyperlink 34" xfId="12027" hidden="1" xr:uid="{00000000-0005-0000-0000-0000C0040000}"/>
    <cellStyle name="Followed Hyperlink 34" xfId="12178" hidden="1" xr:uid="{00000000-0005-0000-0000-0000C1040000}"/>
    <cellStyle name="Followed Hyperlink 34" xfId="12219" hidden="1" xr:uid="{00000000-0005-0000-0000-0000C3040000}"/>
    <cellStyle name="Followed Hyperlink 34" xfId="12242" hidden="1" xr:uid="{00000000-0005-0000-0000-0000C4040000}"/>
    <cellStyle name="Followed Hyperlink 34" xfId="12390" hidden="1" xr:uid="{00000000-0005-0000-0000-0000C5040000}"/>
    <cellStyle name="Followed Hyperlink 34" xfId="12420" hidden="1" xr:uid="{00000000-0005-0000-0000-0000C6040000}"/>
    <cellStyle name="Followed Hyperlink 34" xfId="12431" hidden="1" xr:uid="{00000000-0005-0000-0000-0000C7040000}"/>
    <cellStyle name="Followed Hyperlink 34" xfId="12454" hidden="1" xr:uid="{00000000-0005-0000-0000-0000C8040000}"/>
    <cellStyle name="Followed Hyperlink 34" xfId="12601" hidden="1" xr:uid="{00000000-0005-0000-0000-0000C9040000}"/>
    <cellStyle name="Followed Hyperlink 34" xfId="12631" hidden="1" xr:uid="{00000000-0005-0000-0000-0000CA040000}"/>
    <cellStyle name="Followed Hyperlink 34" xfId="12642" hidden="1" xr:uid="{00000000-0005-0000-0000-0000CB040000}"/>
    <cellStyle name="Followed Hyperlink 34" xfId="12665" hidden="1" xr:uid="{00000000-0005-0000-0000-0000CC040000}"/>
    <cellStyle name="Followed Hyperlink 34" xfId="12807" hidden="1" xr:uid="{00000000-0005-0000-0000-0000CD040000}"/>
    <cellStyle name="Followed Hyperlink 34" xfId="12837" hidden="1" xr:uid="{00000000-0005-0000-0000-0000CE040000}"/>
    <cellStyle name="Followed Hyperlink 34" xfId="11332" hidden="1" xr:uid="{00000000-0005-0000-0000-0000B4040000}"/>
    <cellStyle name="Followed Hyperlink 34" xfId="12858" hidden="1" xr:uid="{00000000-0005-0000-0000-0000B5040000}"/>
    <cellStyle name="Followed Hyperlink 34" xfId="13132" hidden="1" xr:uid="{00000000-0005-0000-0000-0000B6040000}"/>
    <cellStyle name="Followed Hyperlink 34" xfId="13143" hidden="1" xr:uid="{00000000-0005-0000-0000-0000B7040000}"/>
    <cellStyle name="Followed Hyperlink 34" xfId="13255" hidden="1" xr:uid="{00000000-0005-0000-0000-0000B8040000}"/>
    <cellStyle name="Followed Hyperlink 34" xfId="13415" hidden="1" xr:uid="{00000000-0005-0000-0000-0000B9040000}"/>
    <cellStyle name="Followed Hyperlink 34" xfId="13445" hidden="1" xr:uid="{00000000-0005-0000-0000-0000BA040000}"/>
    <cellStyle name="Followed Hyperlink 34" xfId="13456" hidden="1" xr:uid="{00000000-0005-0000-0000-0000BB040000}"/>
    <cellStyle name="Followed Hyperlink 34" xfId="13482" hidden="1" xr:uid="{00000000-0005-0000-0000-0000BC040000}"/>
    <cellStyle name="Followed Hyperlink 34" xfId="13636" hidden="1" xr:uid="{00000000-0005-0000-0000-0000BD040000}"/>
    <cellStyle name="Followed Hyperlink 34" xfId="13666" hidden="1" xr:uid="{00000000-0005-0000-0000-0000BE040000}"/>
    <cellStyle name="Followed Hyperlink 34" xfId="13677" hidden="1" xr:uid="{00000000-0005-0000-0000-0000BF040000}"/>
    <cellStyle name="Followed Hyperlink 34" xfId="13852" hidden="1" xr:uid="{00000000-0005-0000-0000-0000C1040000}"/>
    <cellStyle name="Followed Hyperlink 34" xfId="13882" hidden="1" xr:uid="{00000000-0005-0000-0000-0000C2040000}"/>
    <cellStyle name="Followed Hyperlink 34" xfId="13893" hidden="1" xr:uid="{00000000-0005-0000-0000-0000C3040000}"/>
    <cellStyle name="Followed Hyperlink 34" xfId="13916" hidden="1" xr:uid="{00000000-0005-0000-0000-0000C4040000}"/>
    <cellStyle name="Followed Hyperlink 34" xfId="14064" hidden="1" xr:uid="{00000000-0005-0000-0000-0000C5040000}"/>
    <cellStyle name="Followed Hyperlink 34" xfId="14094" hidden="1" xr:uid="{00000000-0005-0000-0000-0000C6040000}"/>
    <cellStyle name="Followed Hyperlink 34" xfId="14105" hidden="1" xr:uid="{00000000-0005-0000-0000-0000C7040000}"/>
    <cellStyle name="Followed Hyperlink 34" xfId="14128" hidden="1" xr:uid="{00000000-0005-0000-0000-0000C8040000}"/>
    <cellStyle name="Followed Hyperlink 34" xfId="14275" hidden="1" xr:uid="{00000000-0005-0000-0000-0000C9040000}"/>
    <cellStyle name="Followed Hyperlink 34" xfId="14305" hidden="1" xr:uid="{00000000-0005-0000-0000-0000CA040000}"/>
    <cellStyle name="Followed Hyperlink 34" xfId="14316" hidden="1" xr:uid="{00000000-0005-0000-0000-0000CB040000}"/>
    <cellStyle name="Followed Hyperlink 34" xfId="14339" hidden="1" xr:uid="{00000000-0005-0000-0000-0000CC040000}"/>
    <cellStyle name="Followed Hyperlink 34" xfId="14481" hidden="1" xr:uid="{00000000-0005-0000-0000-0000CD040000}"/>
    <cellStyle name="Followed Hyperlink 34" xfId="14511" hidden="1" xr:uid="{00000000-0005-0000-0000-0000CE040000}"/>
    <cellStyle name="Followed Hyperlink 34" xfId="14522" hidden="1" xr:uid="{00000000-0005-0000-0000-0000CF040000}"/>
    <cellStyle name="Followed Hyperlink 34" xfId="13006" hidden="1" xr:uid="{00000000-0005-0000-0000-0000B4040000}"/>
    <cellStyle name="Followed Hyperlink 34" xfId="14532" hidden="1" xr:uid="{00000000-0005-0000-0000-0000B5040000}"/>
    <cellStyle name="Followed Hyperlink 34" xfId="14800" hidden="1" xr:uid="{00000000-0005-0000-0000-0000B6040000}"/>
    <cellStyle name="Followed Hyperlink 34" xfId="14811" hidden="1" xr:uid="{00000000-0005-0000-0000-0000B7040000}"/>
    <cellStyle name="Followed Hyperlink 34" xfId="14923" hidden="1" xr:uid="{00000000-0005-0000-0000-0000B8040000}"/>
    <cellStyle name="Followed Hyperlink 34" xfId="15083" hidden="1" xr:uid="{00000000-0005-0000-0000-0000B9040000}"/>
    <cellStyle name="Followed Hyperlink 34" xfId="15113" hidden="1" xr:uid="{00000000-0005-0000-0000-0000BA040000}"/>
    <cellStyle name="Followed Hyperlink 34" xfId="15124" hidden="1" xr:uid="{00000000-0005-0000-0000-0000BB040000}"/>
    <cellStyle name="Followed Hyperlink 34" xfId="15304" hidden="1" xr:uid="{00000000-0005-0000-0000-0000BD040000}"/>
    <cellStyle name="Followed Hyperlink 34" xfId="15334" hidden="1" xr:uid="{00000000-0005-0000-0000-0000BE040000}"/>
    <cellStyle name="Followed Hyperlink 34" xfId="15345" hidden="1" xr:uid="{00000000-0005-0000-0000-0000BF040000}"/>
    <cellStyle name="Followed Hyperlink 34" xfId="15369" hidden="1" xr:uid="{00000000-0005-0000-0000-0000C0040000}"/>
    <cellStyle name="Followed Hyperlink 34" xfId="15520" hidden="1" xr:uid="{00000000-0005-0000-0000-0000C1040000}"/>
    <cellStyle name="Followed Hyperlink 34" xfId="15550" hidden="1" xr:uid="{00000000-0005-0000-0000-0000C2040000}"/>
    <cellStyle name="Followed Hyperlink 34" xfId="15561" hidden="1" xr:uid="{00000000-0005-0000-0000-0000C3040000}"/>
    <cellStyle name="Followed Hyperlink 34" xfId="15584" hidden="1" xr:uid="{00000000-0005-0000-0000-0000C4040000}"/>
    <cellStyle name="Followed Hyperlink 34" xfId="15732" hidden="1" xr:uid="{00000000-0005-0000-0000-0000C5040000}"/>
    <cellStyle name="Followed Hyperlink 34" xfId="15762" hidden="1" xr:uid="{00000000-0005-0000-0000-0000C6040000}"/>
    <cellStyle name="Followed Hyperlink 34" xfId="15773" hidden="1" xr:uid="{00000000-0005-0000-0000-0000C7040000}"/>
    <cellStyle name="Followed Hyperlink 34" xfId="15796" hidden="1" xr:uid="{00000000-0005-0000-0000-0000C8040000}"/>
    <cellStyle name="Followed Hyperlink 34" xfId="15943" hidden="1" xr:uid="{00000000-0005-0000-0000-0000C9040000}"/>
    <cellStyle name="Followed Hyperlink 34" xfId="15973" hidden="1" xr:uid="{00000000-0005-0000-0000-0000CA040000}"/>
    <cellStyle name="Followed Hyperlink 34" xfId="16007" hidden="1" xr:uid="{00000000-0005-0000-0000-0000CC040000}"/>
    <cellStyle name="Followed Hyperlink 34" xfId="16179" hidden="1" xr:uid="{00000000-0005-0000-0000-0000CE040000}"/>
    <cellStyle name="Followed Hyperlink 34" xfId="16190" hidden="1" xr:uid="{00000000-0005-0000-0000-0000CF040000}"/>
    <cellStyle name="Followed Hyperlink 34" xfId="14677" hidden="1" xr:uid="{00000000-0005-0000-0000-0000B4040000}"/>
    <cellStyle name="Followed Hyperlink 34" xfId="16200" hidden="1" xr:uid="{00000000-0005-0000-0000-0000B5040000}"/>
    <cellStyle name="Followed Hyperlink 34" xfId="16459" hidden="1" xr:uid="{00000000-0005-0000-0000-0000B6040000}"/>
    <cellStyle name="Followed Hyperlink 34" xfId="16470" hidden="1" xr:uid="{00000000-0005-0000-0000-0000B7040000}"/>
    <cellStyle name="Followed Hyperlink 34" xfId="16742" hidden="1" xr:uid="{00000000-0005-0000-0000-0000B9040000}"/>
    <cellStyle name="Followed Hyperlink 34" xfId="16772" hidden="1" xr:uid="{00000000-0005-0000-0000-0000BA040000}"/>
    <cellStyle name="Followed Hyperlink 34" xfId="16783" hidden="1" xr:uid="{00000000-0005-0000-0000-0000BB040000}"/>
    <cellStyle name="Followed Hyperlink 34" xfId="16809" hidden="1" xr:uid="{00000000-0005-0000-0000-0000BC040000}"/>
    <cellStyle name="Followed Hyperlink 34" xfId="16993" hidden="1" xr:uid="{00000000-0005-0000-0000-0000BE040000}"/>
    <cellStyle name="Followed Hyperlink 34" xfId="17004" hidden="1" xr:uid="{00000000-0005-0000-0000-0000BF040000}"/>
    <cellStyle name="Followed Hyperlink 34" xfId="17028" hidden="1" xr:uid="{00000000-0005-0000-0000-0000C0040000}"/>
    <cellStyle name="Followed Hyperlink 34" xfId="17179" hidden="1" xr:uid="{00000000-0005-0000-0000-0000C1040000}"/>
    <cellStyle name="Followed Hyperlink 34" xfId="17209" hidden="1" xr:uid="{00000000-0005-0000-0000-0000C2040000}"/>
    <cellStyle name="Followed Hyperlink 34" xfId="17220" hidden="1" xr:uid="{00000000-0005-0000-0000-0000C3040000}"/>
    <cellStyle name="Followed Hyperlink 34" xfId="17391" hidden="1" xr:uid="{00000000-0005-0000-0000-0000C5040000}"/>
    <cellStyle name="Followed Hyperlink 34" xfId="17421" hidden="1" xr:uid="{00000000-0005-0000-0000-0000C6040000}"/>
    <cellStyle name="Followed Hyperlink 34" xfId="17432" hidden="1" xr:uid="{00000000-0005-0000-0000-0000C7040000}"/>
    <cellStyle name="Followed Hyperlink 34" xfId="17455" hidden="1" xr:uid="{00000000-0005-0000-0000-0000C8040000}"/>
    <cellStyle name="Followed Hyperlink 34" xfId="17632" hidden="1" xr:uid="{00000000-0005-0000-0000-0000CA040000}"/>
    <cellStyle name="Followed Hyperlink 34" xfId="17643" hidden="1" xr:uid="{00000000-0005-0000-0000-0000CB040000}"/>
    <cellStyle name="Followed Hyperlink 34" xfId="17666" hidden="1" xr:uid="{00000000-0005-0000-0000-0000CC040000}"/>
    <cellStyle name="Followed Hyperlink 34" xfId="17808" hidden="1" xr:uid="{00000000-0005-0000-0000-0000CD040000}"/>
    <cellStyle name="Followed Hyperlink 34" xfId="17838" hidden="1" xr:uid="{00000000-0005-0000-0000-0000CE040000}"/>
    <cellStyle name="Followed Hyperlink 34" xfId="17849" hidden="1" xr:uid="{00000000-0005-0000-0000-0000CF040000}"/>
    <cellStyle name="Followed Hyperlink 34" xfId="16322" hidden="1" xr:uid="{00000000-0005-0000-0000-0000B4040000}"/>
    <cellStyle name="Followed Hyperlink 34" xfId="17853" hidden="1" xr:uid="{00000000-0005-0000-0000-0000B5040000}"/>
    <cellStyle name="Followed Hyperlink 34" xfId="18125" hidden="1" xr:uid="{00000000-0005-0000-0000-0000B6040000}"/>
    <cellStyle name="Followed Hyperlink 34" xfId="18136" hidden="1" xr:uid="{00000000-0005-0000-0000-0000B7040000}"/>
    <cellStyle name="Followed Hyperlink 34" xfId="18248" hidden="1" xr:uid="{00000000-0005-0000-0000-0000B8040000}"/>
    <cellStyle name="Followed Hyperlink 34" xfId="18408" hidden="1" xr:uid="{00000000-0005-0000-0000-0000B9040000}"/>
    <cellStyle name="Followed Hyperlink 34" xfId="18438" hidden="1" xr:uid="{00000000-0005-0000-0000-0000BA040000}"/>
    <cellStyle name="Followed Hyperlink 34" xfId="18449" hidden="1" xr:uid="{00000000-0005-0000-0000-0000BB040000}"/>
    <cellStyle name="Followed Hyperlink 34" xfId="15150" hidden="1" xr:uid="{00000000-0005-0000-0000-0000BC040000}"/>
    <cellStyle name="Followed Hyperlink 34" xfId="3189" hidden="1" xr:uid="{00000000-0005-0000-0000-0000B8040000}"/>
    <cellStyle name="Followed Hyperlink 34" xfId="3998" hidden="1" xr:uid="{00000000-0005-0000-0000-0000C5040000}"/>
    <cellStyle name="Followed Hyperlink 34" xfId="4466" hidden="1" xr:uid="{00000000-0005-0000-0000-0000B5040000}"/>
    <cellStyle name="Followed Hyperlink 34" xfId="34121" hidden="1" xr:uid="{00000000-0005-0000-0000-0000BB040000}"/>
    <cellStyle name="Followed Hyperlink 34" xfId="34147" hidden="1" xr:uid="{00000000-0005-0000-0000-0000BC040000}"/>
    <cellStyle name="Followed Hyperlink 34" xfId="34301" hidden="1" xr:uid="{00000000-0005-0000-0000-0000BD040000}"/>
    <cellStyle name="Followed Hyperlink 34" xfId="34331" hidden="1" xr:uid="{00000000-0005-0000-0000-0000BE040000}"/>
    <cellStyle name="Followed Hyperlink 34" xfId="34342" hidden="1" xr:uid="{00000000-0005-0000-0000-0000BF040000}"/>
    <cellStyle name="Followed Hyperlink 34" xfId="34366" hidden="1" xr:uid="{00000000-0005-0000-0000-0000C0040000}"/>
    <cellStyle name="Followed Hyperlink 34" xfId="34517" hidden="1" xr:uid="{00000000-0005-0000-0000-0000C1040000}"/>
    <cellStyle name="Followed Hyperlink 34" xfId="34547" hidden="1" xr:uid="{00000000-0005-0000-0000-0000C2040000}"/>
    <cellStyle name="Followed Hyperlink 34" xfId="34558" hidden="1" xr:uid="{00000000-0005-0000-0000-0000C3040000}"/>
    <cellStyle name="Followed Hyperlink 34" xfId="34581" hidden="1" xr:uid="{00000000-0005-0000-0000-0000C4040000}"/>
    <cellStyle name="Followed Hyperlink 34" xfId="31470" hidden="1" xr:uid="{00000000-0005-0000-0000-0000C8040000}"/>
    <cellStyle name="Followed Hyperlink 34" xfId="41129" hidden="1" xr:uid="{00000000-0005-0000-0000-0000C8040000}"/>
    <cellStyle name="Followed Hyperlink 34" xfId="45229" hidden="1" xr:uid="{00000000-0005-0000-0000-0000CB040000}"/>
    <cellStyle name="Followed Hyperlink 34" xfId="43060" hidden="1" xr:uid="{00000000-0005-0000-0000-0000C6040000}"/>
    <cellStyle name="Followed Hyperlink 34" xfId="19525" hidden="1" xr:uid="{00000000-0005-0000-0000-0000B5040000}"/>
    <cellStyle name="Followed Hyperlink 34" xfId="19766" hidden="1" xr:uid="{00000000-0005-0000-0000-0000B6040000}"/>
    <cellStyle name="Followed Hyperlink 34" xfId="19777" hidden="1" xr:uid="{00000000-0005-0000-0000-0000B7040000}"/>
    <cellStyle name="Followed Hyperlink 34" xfId="19889" hidden="1" xr:uid="{00000000-0005-0000-0000-0000B8040000}"/>
    <cellStyle name="Followed Hyperlink 34" xfId="20049" hidden="1" xr:uid="{00000000-0005-0000-0000-0000B9040000}"/>
    <cellStyle name="Followed Hyperlink 34" xfId="20079" hidden="1" xr:uid="{00000000-0005-0000-0000-0000BA040000}"/>
    <cellStyle name="Followed Hyperlink 34" xfId="20090" hidden="1" xr:uid="{00000000-0005-0000-0000-0000BB040000}"/>
    <cellStyle name="Followed Hyperlink 34" xfId="20116" hidden="1" xr:uid="{00000000-0005-0000-0000-0000BC040000}"/>
    <cellStyle name="Followed Hyperlink 34" xfId="20270" hidden="1" xr:uid="{00000000-0005-0000-0000-0000BD040000}"/>
    <cellStyle name="Followed Hyperlink 34" xfId="17243" hidden="1" xr:uid="{00000000-0005-0000-0000-0000C4040000}"/>
    <cellStyle name="Followed Hyperlink 34" xfId="5918" hidden="1" xr:uid="{00000000-0005-0000-0000-0000CA040000}"/>
    <cellStyle name="Followed Hyperlink 34" xfId="5929" hidden="1" xr:uid="{00000000-0005-0000-0000-0000CB040000}"/>
    <cellStyle name="Followed Hyperlink 34" xfId="5952" hidden="1" xr:uid="{00000000-0005-0000-0000-0000CC040000}"/>
    <cellStyle name="Followed Hyperlink 34" xfId="6124" hidden="1" xr:uid="{00000000-0005-0000-0000-0000CE040000}"/>
    <cellStyle name="Followed Hyperlink 34" xfId="6135" hidden="1" xr:uid="{00000000-0005-0000-0000-0000CF040000}"/>
    <cellStyle name="Followed Hyperlink 34" xfId="4616" hidden="1" xr:uid="{00000000-0005-0000-0000-0000B4040000}"/>
    <cellStyle name="Followed Hyperlink 34" xfId="6145" hidden="1" xr:uid="{00000000-0005-0000-0000-0000B5040000}"/>
    <cellStyle name="Followed Hyperlink 34" xfId="6436" hidden="1" xr:uid="{00000000-0005-0000-0000-0000B7040000}"/>
    <cellStyle name="Followed Hyperlink 34" xfId="6548" hidden="1" xr:uid="{00000000-0005-0000-0000-0000B8040000}"/>
    <cellStyle name="Followed Hyperlink 34" xfId="6708" hidden="1" xr:uid="{00000000-0005-0000-0000-0000B9040000}"/>
    <cellStyle name="Followed Hyperlink 34" xfId="6738" hidden="1" xr:uid="{00000000-0005-0000-0000-0000BA040000}"/>
    <cellStyle name="Followed Hyperlink 34" xfId="6749" hidden="1" xr:uid="{00000000-0005-0000-0000-0000BB040000}"/>
    <cellStyle name="Followed Hyperlink 34" xfId="6775" hidden="1" xr:uid="{00000000-0005-0000-0000-0000BC040000}"/>
    <cellStyle name="Followed Hyperlink 34" xfId="6929" hidden="1" xr:uid="{00000000-0005-0000-0000-0000BD040000}"/>
    <cellStyle name="Followed Hyperlink 34" xfId="6959" hidden="1" xr:uid="{00000000-0005-0000-0000-0000BE040000}"/>
    <cellStyle name="Followed Hyperlink 34" xfId="6970" hidden="1" xr:uid="{00000000-0005-0000-0000-0000BF040000}"/>
    <cellStyle name="Followed Hyperlink 34" xfId="7145" hidden="1" xr:uid="{00000000-0005-0000-0000-0000C1040000}"/>
    <cellStyle name="Followed Hyperlink 34" xfId="7175" hidden="1" xr:uid="{00000000-0005-0000-0000-0000C2040000}"/>
    <cellStyle name="Followed Hyperlink 34" xfId="7186" hidden="1" xr:uid="{00000000-0005-0000-0000-0000C3040000}"/>
    <cellStyle name="Followed Hyperlink 34" xfId="7209" hidden="1" xr:uid="{00000000-0005-0000-0000-0000C4040000}"/>
    <cellStyle name="Followed Hyperlink 34" xfId="7357" hidden="1" xr:uid="{00000000-0005-0000-0000-0000C5040000}"/>
    <cellStyle name="Followed Hyperlink 34" xfId="7387" hidden="1" xr:uid="{00000000-0005-0000-0000-0000C6040000}"/>
    <cellStyle name="Followed Hyperlink 34" xfId="7398" hidden="1" xr:uid="{00000000-0005-0000-0000-0000C7040000}"/>
    <cellStyle name="Followed Hyperlink 34" xfId="7421" hidden="1" xr:uid="{00000000-0005-0000-0000-0000C8040000}"/>
    <cellStyle name="Followed Hyperlink 34" xfId="7568" hidden="1" xr:uid="{00000000-0005-0000-0000-0000C9040000}"/>
    <cellStyle name="Followed Hyperlink 34" xfId="7598" hidden="1" xr:uid="{00000000-0005-0000-0000-0000CA040000}"/>
    <cellStyle name="Followed Hyperlink 34" xfId="7609" hidden="1" xr:uid="{00000000-0005-0000-0000-0000CB040000}"/>
    <cellStyle name="Followed Hyperlink 34" xfId="7632" hidden="1" xr:uid="{00000000-0005-0000-0000-0000CC040000}"/>
    <cellStyle name="Followed Hyperlink 34" xfId="7774" hidden="1" xr:uid="{00000000-0005-0000-0000-0000CD040000}"/>
    <cellStyle name="Followed Hyperlink 34" xfId="7804" hidden="1" xr:uid="{00000000-0005-0000-0000-0000CE040000}"/>
    <cellStyle name="Followed Hyperlink 34" xfId="7815" hidden="1" xr:uid="{00000000-0005-0000-0000-0000CF040000}"/>
    <cellStyle name="Followed Hyperlink 34" xfId="6295" hidden="1" xr:uid="{00000000-0005-0000-0000-0000B4040000}"/>
    <cellStyle name="Followed Hyperlink 34" xfId="7825" hidden="1" xr:uid="{00000000-0005-0000-0000-0000B5040000}"/>
    <cellStyle name="Followed Hyperlink 34" xfId="8105" hidden="1" xr:uid="{00000000-0005-0000-0000-0000B6040000}"/>
    <cellStyle name="Followed Hyperlink 34" xfId="8116" hidden="1" xr:uid="{00000000-0005-0000-0000-0000B7040000}"/>
    <cellStyle name="Followed Hyperlink 34" xfId="8388" hidden="1" xr:uid="{00000000-0005-0000-0000-0000B9040000}"/>
    <cellStyle name="Followed Hyperlink 34" xfId="8418" hidden="1" xr:uid="{00000000-0005-0000-0000-0000BA040000}"/>
    <cellStyle name="Followed Hyperlink 34" xfId="8429" hidden="1" xr:uid="{00000000-0005-0000-0000-0000BB040000}"/>
    <cellStyle name="Followed Hyperlink 34" xfId="8455" hidden="1" xr:uid="{00000000-0005-0000-0000-0000BC040000}"/>
    <cellStyle name="Followed Hyperlink 34" xfId="8609" hidden="1" xr:uid="{00000000-0005-0000-0000-0000BD040000}"/>
    <cellStyle name="Followed Hyperlink 34" xfId="8639" hidden="1" xr:uid="{00000000-0005-0000-0000-0000BE040000}"/>
    <cellStyle name="Followed Hyperlink 34" xfId="8650" hidden="1" xr:uid="{00000000-0005-0000-0000-0000BF040000}"/>
    <cellStyle name="Followed Hyperlink 34" xfId="8674" hidden="1" xr:uid="{00000000-0005-0000-0000-0000C0040000}"/>
    <cellStyle name="Followed Hyperlink 34" xfId="8825" hidden="1" xr:uid="{00000000-0005-0000-0000-0000C1040000}"/>
    <cellStyle name="Followed Hyperlink 34" xfId="8855" hidden="1" xr:uid="{00000000-0005-0000-0000-0000C2040000}"/>
    <cellStyle name="Followed Hyperlink 34" xfId="8866" hidden="1" xr:uid="{00000000-0005-0000-0000-0000C3040000}"/>
    <cellStyle name="Followed Hyperlink 34" xfId="9037" hidden="1" xr:uid="{00000000-0005-0000-0000-0000C5040000}"/>
    <cellStyle name="Followed Hyperlink 34" xfId="9067" hidden="1" xr:uid="{00000000-0005-0000-0000-0000C6040000}"/>
    <cellStyle name="Followed Hyperlink 34" xfId="9078" hidden="1" xr:uid="{00000000-0005-0000-0000-0000C7040000}"/>
    <cellStyle name="Followed Hyperlink 34" xfId="9101" hidden="1" xr:uid="{00000000-0005-0000-0000-0000C8040000}"/>
    <cellStyle name="Followed Hyperlink 34" xfId="9248" hidden="1" xr:uid="{00000000-0005-0000-0000-0000C9040000}"/>
    <cellStyle name="Followed Hyperlink 34" xfId="9278" hidden="1" xr:uid="{00000000-0005-0000-0000-0000CA040000}"/>
    <cellStyle name="Followed Hyperlink 34" xfId="8228" hidden="1" xr:uid="{00000000-0005-0000-0000-0000B8040000}"/>
    <cellStyle name="Followed Hyperlink 34" xfId="10567" hidden="1" xr:uid="{00000000-0005-0000-0000-0000C4040000}"/>
    <cellStyle name="Followed Hyperlink 34" xfId="3390" hidden="1" xr:uid="{00000000-0005-0000-0000-0000BB040000}"/>
    <cellStyle name="Followed Hyperlink 34" xfId="3416" hidden="1" xr:uid="{00000000-0005-0000-0000-0000BC040000}"/>
    <cellStyle name="Followed Hyperlink 34" xfId="3570" hidden="1" xr:uid="{00000000-0005-0000-0000-0000BD040000}"/>
    <cellStyle name="Followed Hyperlink 34" xfId="3600" hidden="1" xr:uid="{00000000-0005-0000-0000-0000BE040000}"/>
    <cellStyle name="Followed Hyperlink 34" xfId="1269" hidden="1" xr:uid="{00000000-0005-0000-0000-0000BD040000}"/>
    <cellStyle name="Followed Hyperlink 34" xfId="1299" hidden="1" xr:uid="{00000000-0005-0000-0000-0000BE040000}"/>
    <cellStyle name="Followed Hyperlink 34" xfId="1310" hidden="1" xr:uid="{00000000-0005-0000-0000-0000BF040000}"/>
    <cellStyle name="Followed Hyperlink 34" xfId="1334" hidden="1" xr:uid="{00000000-0005-0000-0000-0000C0040000}"/>
    <cellStyle name="Followed Hyperlink 34" xfId="1485" hidden="1" xr:uid="{00000000-0005-0000-0000-0000C1040000}"/>
    <cellStyle name="Followed Hyperlink 34" xfId="1515" hidden="1" xr:uid="{00000000-0005-0000-0000-0000C2040000}"/>
    <cellStyle name="Followed Hyperlink 34" xfId="1526" hidden="1" xr:uid="{00000000-0005-0000-0000-0000C3040000}"/>
    <cellStyle name="Followed Hyperlink 34" xfId="1697" hidden="1" xr:uid="{00000000-0005-0000-0000-0000C5040000}"/>
    <cellStyle name="Followed Hyperlink 34" xfId="1727" hidden="1" xr:uid="{00000000-0005-0000-0000-0000C6040000}"/>
    <cellStyle name="Followed Hyperlink 34" xfId="888" hidden="1" xr:uid="{00000000-0005-0000-0000-0000B8040000}"/>
    <cellStyle name="Followed Hyperlink 34" xfId="1048" hidden="1" xr:uid="{00000000-0005-0000-0000-0000B9040000}"/>
    <cellStyle name="Followed Hyperlink 34" xfId="1078" hidden="1" xr:uid="{00000000-0005-0000-0000-0000BA040000}"/>
    <cellStyle name="Followed Hyperlink 34" xfId="1089" hidden="1" xr:uid="{00000000-0005-0000-0000-0000BB040000}"/>
    <cellStyle name="Followed Hyperlink 34" xfId="765" hidden="1" xr:uid="{00000000-0005-0000-0000-0000B6040000}"/>
    <cellStyle name="Followed Hyperlink 34" xfId="776" hidden="1" xr:uid="{00000000-0005-0000-0000-0000B7040000}"/>
    <cellStyle name="Followed Hyperlink 34" xfId="735" hidden="1" xr:uid="{00000000-0005-0000-0000-0000B5040000}"/>
    <cellStyle name="Followed Hyperlink 34" xfId="2114" hidden="1" xr:uid="{00000000-0005-0000-0000-0000CD040000}"/>
    <cellStyle name="Followed Hyperlink 34" xfId="2144" hidden="1" xr:uid="{00000000-0005-0000-0000-0000CE040000}"/>
    <cellStyle name="Followed Hyperlink 34" xfId="2155" hidden="1" xr:uid="{00000000-0005-0000-0000-0000CF040000}"/>
    <cellStyle name="Followed Hyperlink 34" xfId="2877" hidden="1" xr:uid="{00000000-0005-0000-0000-0000B4040000}"/>
    <cellStyle name="Followed Hyperlink 34" xfId="3036" hidden="1" xr:uid="{00000000-0005-0000-0000-0000B5040000}"/>
    <cellStyle name="Followed Hyperlink 34" xfId="3066" hidden="1" xr:uid="{00000000-0005-0000-0000-0000B6040000}"/>
    <cellStyle name="Followed Hyperlink 34" xfId="3077" hidden="1" xr:uid="{00000000-0005-0000-0000-0000B7040000}"/>
    <cellStyle name="Followed Hyperlink 34" xfId="3349" hidden="1" xr:uid="{00000000-0005-0000-0000-0000B9040000}"/>
    <cellStyle name="Followed Hyperlink 34" xfId="3379" hidden="1" xr:uid="{00000000-0005-0000-0000-0000BA040000}"/>
    <cellStyle name="Followed Hyperlink 34" xfId="1738" hidden="1" xr:uid="{00000000-0005-0000-0000-0000C7040000}"/>
    <cellStyle name="Followed Hyperlink 34" xfId="1908" hidden="1" xr:uid="{00000000-0005-0000-0000-0000C9040000}"/>
    <cellStyle name="Followed Hyperlink 34" xfId="1938" hidden="1" xr:uid="{00000000-0005-0000-0000-0000CA040000}"/>
    <cellStyle name="Followed Hyperlink 34" xfId="1949" hidden="1" xr:uid="{00000000-0005-0000-0000-0000CB040000}"/>
    <cellStyle name="Followed Hyperlink 34" xfId="1972" hidden="1" xr:uid="{00000000-0005-0000-0000-0000CC040000}"/>
    <cellStyle name="Followed Hyperlink 34" xfId="38737" hidden="1" xr:uid="{00000000-0005-0000-0000-0000B8040000}"/>
    <cellStyle name="Followed Hyperlink 34" xfId="5888" hidden="1" xr:uid="{00000000-0005-0000-0000-0000C9040000}"/>
    <cellStyle name="Followed Hyperlink 34" xfId="39757" hidden="1" xr:uid="{00000000-0005-0000-0000-0000C9040000}"/>
    <cellStyle name="Followed Hyperlink 34" xfId="39610" hidden="1" xr:uid="{00000000-0005-0000-0000-0000C8040000}"/>
    <cellStyle name="Followed Hyperlink 34" xfId="5529" hidden="1" xr:uid="{00000000-0005-0000-0000-0000C4040000}"/>
    <cellStyle name="Followed Hyperlink 34" xfId="5707" hidden="1" xr:uid="{00000000-0005-0000-0000-0000C6040000}"/>
    <cellStyle name="Followed Hyperlink 34" xfId="5718" hidden="1" xr:uid="{00000000-0005-0000-0000-0000C7040000}"/>
    <cellStyle name="Followed Hyperlink 34" xfId="5741" hidden="1" xr:uid="{00000000-0005-0000-0000-0000C8040000}"/>
    <cellStyle name="Followed Hyperlink 34" xfId="4028" hidden="1" xr:uid="{00000000-0005-0000-0000-0000C6040000}"/>
    <cellStyle name="Followed Hyperlink 34" xfId="4039" hidden="1" xr:uid="{00000000-0005-0000-0000-0000C7040000}"/>
    <cellStyle name="Followed Hyperlink 34" xfId="4062" hidden="1" xr:uid="{00000000-0005-0000-0000-0000C8040000}"/>
    <cellStyle name="Followed Hyperlink 34" xfId="4209" hidden="1" xr:uid="{00000000-0005-0000-0000-0000C9040000}"/>
    <cellStyle name="Followed Hyperlink 34" xfId="4239" hidden="1" xr:uid="{00000000-0005-0000-0000-0000CA040000}"/>
    <cellStyle name="Followed Hyperlink 34" xfId="4250" hidden="1" xr:uid="{00000000-0005-0000-0000-0000CB040000}"/>
    <cellStyle name="Followed Hyperlink 34" xfId="4273" hidden="1" xr:uid="{00000000-0005-0000-0000-0000CC040000}"/>
    <cellStyle name="Followed Hyperlink 34" xfId="4445" hidden="1" xr:uid="{00000000-0005-0000-0000-0000CE040000}"/>
    <cellStyle name="Followed Hyperlink 34" xfId="4456" hidden="1" xr:uid="{00000000-0005-0000-0000-0000CF040000}"/>
    <cellStyle name="Followed Hyperlink 34" xfId="3635" hidden="1" xr:uid="{00000000-0005-0000-0000-0000C0040000}"/>
    <cellStyle name="Followed Hyperlink 34" xfId="3816" hidden="1" xr:uid="{00000000-0005-0000-0000-0000C2040000}"/>
    <cellStyle name="Followed Hyperlink 34" xfId="3827" hidden="1" xr:uid="{00000000-0005-0000-0000-0000C3040000}"/>
    <cellStyle name="Followed Hyperlink 34" xfId="3850" hidden="1" xr:uid="{00000000-0005-0000-0000-0000C4040000}"/>
    <cellStyle name="Followed Hyperlink 34" xfId="7975" hidden="1" xr:uid="{00000000-0005-0000-0000-0000B4040000}"/>
    <cellStyle name="Followed Hyperlink 34" xfId="3611" hidden="1" xr:uid="{00000000-0005-0000-0000-0000BF040000}"/>
    <cellStyle name="Followed Hyperlink 34" xfId="10715" hidden="1" xr:uid="{00000000-0005-0000-0000-0000C5040000}"/>
    <cellStyle name="Followed Hyperlink 34" xfId="5058" hidden="1" xr:uid="{00000000-0005-0000-0000-0000BA040000}"/>
    <cellStyle name="Followed Hyperlink 34" xfId="5069" hidden="1" xr:uid="{00000000-0005-0000-0000-0000BB040000}"/>
    <cellStyle name="Followed Hyperlink 34" xfId="5095" hidden="1" xr:uid="{00000000-0005-0000-0000-0000BC040000}"/>
    <cellStyle name="Followed Hyperlink 34" xfId="5249" hidden="1" xr:uid="{00000000-0005-0000-0000-0000BD040000}"/>
    <cellStyle name="Followed Hyperlink 34" xfId="5279" hidden="1" xr:uid="{00000000-0005-0000-0000-0000BE040000}"/>
    <cellStyle name="Followed Hyperlink 34" xfId="5290" hidden="1" xr:uid="{00000000-0005-0000-0000-0000BF040000}"/>
    <cellStyle name="Followed Hyperlink 34" xfId="5314" hidden="1" xr:uid="{00000000-0005-0000-0000-0000C0040000}"/>
    <cellStyle name="Followed Hyperlink 34" xfId="5465" hidden="1" xr:uid="{00000000-0005-0000-0000-0000C1040000}"/>
    <cellStyle name="Followed Hyperlink 34" xfId="5495" hidden="1" xr:uid="{00000000-0005-0000-0000-0000C2040000}"/>
    <cellStyle name="Followed Hyperlink 34" xfId="5506" hidden="1" xr:uid="{00000000-0005-0000-0000-0000C3040000}"/>
    <cellStyle name="Followed Hyperlink 34" xfId="2684" hidden="1" xr:uid="{00000000-0005-0000-0000-0000B4040000}"/>
    <cellStyle name="Followed Hyperlink 34" xfId="4745" hidden="1" xr:uid="{00000000-0005-0000-0000-0000B6040000}"/>
    <cellStyle name="Followed Hyperlink 34" xfId="4756" hidden="1" xr:uid="{00000000-0005-0000-0000-0000B7040000}"/>
    <cellStyle name="Followed Hyperlink 34" xfId="4868" hidden="1" xr:uid="{00000000-0005-0000-0000-0000B8040000}"/>
    <cellStyle name="Followed Hyperlink 34" xfId="5028" hidden="1" xr:uid="{00000000-0005-0000-0000-0000B9040000}"/>
    <cellStyle name="Followed Hyperlink 34" xfId="23225" hidden="1" xr:uid="{00000000-0005-0000-0000-0000B9040000}"/>
    <cellStyle name="Followed Hyperlink 34" xfId="576" hidden="1" xr:uid="{00000000-0005-0000-0000-0000B4040000}"/>
    <cellStyle name="Followed Hyperlink 34" xfId="23938" hidden="1" xr:uid="{00000000-0005-0000-0000-0000C8040000}"/>
    <cellStyle name="Followed Hyperlink 34" xfId="23915" hidden="1" xr:uid="{00000000-0005-0000-0000-0000C7040000}"/>
    <cellStyle name="Followed Hyperlink 35" xfId="11208" hidden="1" xr:uid="{00000000-0005-0000-0000-0000D1040000}"/>
    <cellStyle name="Followed Hyperlink 35" xfId="11248" hidden="1" xr:uid="{00000000-0005-0000-0000-0000D2040000}"/>
    <cellStyle name="Followed Hyperlink 35" xfId="9627" hidden="1" xr:uid="{00000000-0005-0000-0000-0000D3040000}"/>
    <cellStyle name="Followed Hyperlink 35" xfId="11582" hidden="1" xr:uid="{00000000-0005-0000-0000-0000D4040000}"/>
    <cellStyle name="Followed Hyperlink 35" xfId="11690" hidden="1" xr:uid="{00000000-0005-0000-0000-0000D5040000}"/>
    <cellStyle name="Followed Hyperlink 35" xfId="11606" hidden="1" xr:uid="{00000000-0005-0000-0000-0000D6040000}"/>
    <cellStyle name="Followed Hyperlink 35" xfId="11712" hidden="1" xr:uid="{00000000-0005-0000-0000-0000D7040000}"/>
    <cellStyle name="Followed Hyperlink 35" xfId="11809" hidden="1" xr:uid="{00000000-0005-0000-0000-0000D8040000}"/>
    <cellStyle name="Followed Hyperlink 35" xfId="11911" hidden="1" xr:uid="{00000000-0005-0000-0000-0000D9040000}"/>
    <cellStyle name="Followed Hyperlink 35" xfId="11827" hidden="1" xr:uid="{00000000-0005-0000-0000-0000DA040000}"/>
    <cellStyle name="Followed Hyperlink 35" xfId="11933" hidden="1" xr:uid="{00000000-0005-0000-0000-0000DB040000}"/>
    <cellStyle name="Followed Hyperlink 35" xfId="12127" hidden="1" xr:uid="{00000000-0005-0000-0000-0000DD040000}"/>
    <cellStyle name="Followed Hyperlink 35" xfId="12043" hidden="1" xr:uid="{00000000-0005-0000-0000-0000DE040000}"/>
    <cellStyle name="Followed Hyperlink 35" xfId="12149" hidden="1" xr:uid="{00000000-0005-0000-0000-0000DF040000}"/>
    <cellStyle name="Followed Hyperlink 35" xfId="12339" hidden="1" xr:uid="{00000000-0005-0000-0000-0000E1040000}"/>
    <cellStyle name="Followed Hyperlink 35" xfId="12255" hidden="1" xr:uid="{00000000-0005-0000-0000-0000E2040000}"/>
    <cellStyle name="Followed Hyperlink 35" xfId="12361" hidden="1" xr:uid="{00000000-0005-0000-0000-0000E3040000}"/>
    <cellStyle name="Followed Hyperlink 35" xfId="43418" hidden="1" xr:uid="{00000000-0005-0000-0000-0000EB040000}"/>
    <cellStyle name="Followed Hyperlink 35" xfId="43857" hidden="1" xr:uid="{00000000-0005-0000-0000-0000D0040000}"/>
    <cellStyle name="Followed Hyperlink 35" xfId="43964" hidden="1" xr:uid="{00000000-0005-0000-0000-0000D1040000}"/>
    <cellStyle name="Followed Hyperlink 35" xfId="43880" hidden="1" xr:uid="{00000000-0005-0000-0000-0000D2040000}"/>
    <cellStyle name="Followed Hyperlink 35" xfId="44277" hidden="1" xr:uid="{00000000-0005-0000-0000-0000D5040000}"/>
    <cellStyle name="Followed Hyperlink 35" xfId="44193" hidden="1" xr:uid="{00000000-0005-0000-0000-0000D6040000}"/>
    <cellStyle name="Followed Hyperlink 35" xfId="44299" hidden="1" xr:uid="{00000000-0005-0000-0000-0000D7040000}"/>
    <cellStyle name="Followed Hyperlink 35" xfId="44396" hidden="1" xr:uid="{00000000-0005-0000-0000-0000D8040000}"/>
    <cellStyle name="Followed Hyperlink 35" xfId="44498" hidden="1" xr:uid="{00000000-0005-0000-0000-0000D9040000}"/>
    <cellStyle name="Followed Hyperlink 35" xfId="44414" hidden="1" xr:uid="{00000000-0005-0000-0000-0000DA040000}"/>
    <cellStyle name="Followed Hyperlink 35" xfId="44520" hidden="1" xr:uid="{00000000-0005-0000-0000-0000DB040000}"/>
    <cellStyle name="Followed Hyperlink 35" xfId="42551" hidden="1" xr:uid="{00000000-0005-0000-0000-0000D9040000}"/>
    <cellStyle name="Followed Hyperlink 35" xfId="42467" hidden="1" xr:uid="{00000000-0005-0000-0000-0000DA040000}"/>
    <cellStyle name="Followed Hyperlink 35" xfId="42573" hidden="1" xr:uid="{00000000-0005-0000-0000-0000DB040000}"/>
    <cellStyle name="Followed Hyperlink 35" xfId="42668" hidden="1" xr:uid="{00000000-0005-0000-0000-0000DC040000}"/>
    <cellStyle name="Followed Hyperlink 35" xfId="21848" hidden="1" xr:uid="{00000000-0005-0000-0000-0000DB040000}"/>
    <cellStyle name="Followed Hyperlink 35" xfId="21943" hidden="1" xr:uid="{00000000-0005-0000-0000-0000DC040000}"/>
    <cellStyle name="Followed Hyperlink 35" xfId="22042" hidden="1" xr:uid="{00000000-0005-0000-0000-0000DD040000}"/>
    <cellStyle name="Followed Hyperlink 35" xfId="21958" hidden="1" xr:uid="{00000000-0005-0000-0000-0000DE040000}"/>
    <cellStyle name="Followed Hyperlink 35" xfId="9581" hidden="1" xr:uid="{00000000-0005-0000-0000-0000D0040000}"/>
    <cellStyle name="Followed Hyperlink 35" xfId="9530" hidden="1" xr:uid="{00000000-0005-0000-0000-0000D1040000}"/>
    <cellStyle name="Followed Hyperlink 35" xfId="9570" hidden="1" xr:uid="{00000000-0005-0000-0000-0000D2040000}"/>
    <cellStyle name="Followed Hyperlink 35" xfId="7947" hidden="1" xr:uid="{00000000-0005-0000-0000-0000D3040000}"/>
    <cellStyle name="Followed Hyperlink 35" xfId="10015" hidden="1" xr:uid="{00000000-0005-0000-0000-0000D5040000}"/>
    <cellStyle name="Followed Hyperlink 35" xfId="9931" hidden="1" xr:uid="{00000000-0005-0000-0000-0000D6040000}"/>
    <cellStyle name="Followed Hyperlink 35" xfId="10037" hidden="1" xr:uid="{00000000-0005-0000-0000-0000D7040000}"/>
    <cellStyle name="Followed Hyperlink 35" xfId="43212" hidden="1" xr:uid="{00000000-0005-0000-0000-0000E7040000}"/>
    <cellStyle name="Followed Hyperlink 35" xfId="43396" hidden="1" xr:uid="{00000000-0005-0000-0000-0000E9040000}"/>
    <cellStyle name="Followed Hyperlink 35" xfId="43312" hidden="1" xr:uid="{00000000-0005-0000-0000-0000EA040000}"/>
    <cellStyle name="Followed Hyperlink 35" xfId="9219" hidden="1" xr:uid="{00000000-0005-0000-0000-0000E7040000}"/>
    <cellStyle name="Followed Hyperlink 35" xfId="9313" hidden="1" xr:uid="{00000000-0005-0000-0000-0000E8040000}"/>
    <cellStyle name="Followed Hyperlink 35" xfId="9403" hidden="1" xr:uid="{00000000-0005-0000-0000-0000E9040000}"/>
    <cellStyle name="Followed Hyperlink 35" xfId="9319" hidden="1" xr:uid="{00000000-0005-0000-0000-0000EA040000}"/>
    <cellStyle name="Followed Hyperlink 35" xfId="9425" hidden="1" xr:uid="{00000000-0005-0000-0000-0000EB040000}"/>
    <cellStyle name="Followed Hyperlink 35" xfId="9102" hidden="1" xr:uid="{00000000-0005-0000-0000-0000E4040000}"/>
    <cellStyle name="Followed Hyperlink 35" xfId="9113" hidden="1" xr:uid="{00000000-0005-0000-0000-0000E6040000}"/>
    <cellStyle name="Followed Hyperlink 35" xfId="9008" hidden="1" xr:uid="{00000000-0005-0000-0000-0000E3040000}"/>
    <cellStyle name="Followed Hyperlink 35" xfId="8902" hidden="1" xr:uid="{00000000-0005-0000-0000-0000E2040000}"/>
    <cellStyle name="Followed Hyperlink 35" xfId="9197" hidden="1" xr:uid="{00000000-0005-0000-0000-0000E5040000}"/>
    <cellStyle name="Followed Hyperlink 35" xfId="44169" hidden="1" xr:uid="{00000000-0005-0000-0000-0000D4040000}"/>
    <cellStyle name="Followed Hyperlink 35" xfId="3757" hidden="1" xr:uid="{00000000-0005-0000-0000-0000DF040000}"/>
    <cellStyle name="Followed Hyperlink 35" xfId="13483" hidden="1" xr:uid="{00000000-0005-0000-0000-0000D8040000}"/>
    <cellStyle name="Followed Hyperlink 35" xfId="13585" hidden="1" xr:uid="{00000000-0005-0000-0000-0000D9040000}"/>
    <cellStyle name="Followed Hyperlink 35" xfId="13501" hidden="1" xr:uid="{00000000-0005-0000-0000-0000DA040000}"/>
    <cellStyle name="Followed Hyperlink 35" xfId="13607" hidden="1" xr:uid="{00000000-0005-0000-0000-0000DB040000}"/>
    <cellStyle name="Followed Hyperlink 35" xfId="13702" hidden="1" xr:uid="{00000000-0005-0000-0000-0000DC040000}"/>
    <cellStyle name="Followed Hyperlink 35" xfId="13801" hidden="1" xr:uid="{00000000-0005-0000-0000-0000DD040000}"/>
    <cellStyle name="Followed Hyperlink 35" xfId="13717" hidden="1" xr:uid="{00000000-0005-0000-0000-0000DE040000}"/>
    <cellStyle name="Followed Hyperlink 35" xfId="13823" hidden="1" xr:uid="{00000000-0005-0000-0000-0000DF040000}"/>
    <cellStyle name="Followed Hyperlink 35" xfId="13917" hidden="1" xr:uid="{00000000-0005-0000-0000-0000E0040000}"/>
    <cellStyle name="Followed Hyperlink 35" xfId="14013" hidden="1" xr:uid="{00000000-0005-0000-0000-0000E1040000}"/>
    <cellStyle name="Followed Hyperlink 35" xfId="13929" hidden="1" xr:uid="{00000000-0005-0000-0000-0000E2040000}"/>
    <cellStyle name="Followed Hyperlink 35" xfId="14035" hidden="1" xr:uid="{00000000-0005-0000-0000-0000E3040000}"/>
    <cellStyle name="Followed Hyperlink 35" xfId="14129" hidden="1" xr:uid="{00000000-0005-0000-0000-0000E4040000}"/>
    <cellStyle name="Followed Hyperlink 35" xfId="14224" hidden="1" xr:uid="{00000000-0005-0000-0000-0000E5040000}"/>
    <cellStyle name="Followed Hyperlink 35" xfId="14140" hidden="1" xr:uid="{00000000-0005-0000-0000-0000E6040000}"/>
    <cellStyle name="Followed Hyperlink 35" xfId="14246" hidden="1" xr:uid="{00000000-0005-0000-0000-0000E7040000}"/>
    <cellStyle name="Followed Hyperlink 35" xfId="14340" hidden="1" xr:uid="{00000000-0005-0000-0000-0000E8040000}"/>
    <cellStyle name="Followed Hyperlink 35" xfId="14346" hidden="1" xr:uid="{00000000-0005-0000-0000-0000EA040000}"/>
    <cellStyle name="Followed Hyperlink 35" xfId="14452" hidden="1" xr:uid="{00000000-0005-0000-0000-0000EB040000}"/>
    <cellStyle name="Followed Hyperlink 35" xfId="14608" hidden="1" xr:uid="{00000000-0005-0000-0000-0000D0040000}"/>
    <cellStyle name="Followed Hyperlink 35" xfId="14597" hidden="1" xr:uid="{00000000-0005-0000-0000-0000D2040000}"/>
    <cellStyle name="Followed Hyperlink 35" xfId="12979" hidden="1" xr:uid="{00000000-0005-0000-0000-0000D3040000}"/>
    <cellStyle name="Followed Hyperlink 35" xfId="14924" hidden="1" xr:uid="{00000000-0005-0000-0000-0000D4040000}"/>
    <cellStyle name="Followed Hyperlink 35" xfId="15032" hidden="1" xr:uid="{00000000-0005-0000-0000-0000D5040000}"/>
    <cellStyle name="Followed Hyperlink 35" xfId="14948" hidden="1" xr:uid="{00000000-0005-0000-0000-0000D6040000}"/>
    <cellStyle name="Followed Hyperlink 35" xfId="15054" hidden="1" xr:uid="{00000000-0005-0000-0000-0000D7040000}"/>
    <cellStyle name="Followed Hyperlink 35" xfId="15151" hidden="1" xr:uid="{00000000-0005-0000-0000-0000D8040000}"/>
    <cellStyle name="Followed Hyperlink 35" xfId="15253" hidden="1" xr:uid="{00000000-0005-0000-0000-0000D9040000}"/>
    <cellStyle name="Followed Hyperlink 35" xfId="15169" hidden="1" xr:uid="{00000000-0005-0000-0000-0000DA040000}"/>
    <cellStyle name="Followed Hyperlink 35" xfId="15275" hidden="1" xr:uid="{00000000-0005-0000-0000-0000DB040000}"/>
    <cellStyle name="Followed Hyperlink 35" xfId="15370" hidden="1" xr:uid="{00000000-0005-0000-0000-0000DC040000}"/>
    <cellStyle name="Followed Hyperlink 35" xfId="15469" hidden="1" xr:uid="{00000000-0005-0000-0000-0000DD040000}"/>
    <cellStyle name="Followed Hyperlink 35" xfId="15385" hidden="1" xr:uid="{00000000-0005-0000-0000-0000DE040000}"/>
    <cellStyle name="Followed Hyperlink 35" xfId="15491" hidden="1" xr:uid="{00000000-0005-0000-0000-0000DF040000}"/>
    <cellStyle name="Followed Hyperlink 35" xfId="15585" hidden="1" xr:uid="{00000000-0005-0000-0000-0000E0040000}"/>
    <cellStyle name="Followed Hyperlink 35" xfId="15681" hidden="1" xr:uid="{00000000-0005-0000-0000-0000E1040000}"/>
    <cellStyle name="Followed Hyperlink 35" xfId="15597" hidden="1" xr:uid="{00000000-0005-0000-0000-0000E2040000}"/>
    <cellStyle name="Followed Hyperlink 35" xfId="15797" hidden="1" xr:uid="{00000000-0005-0000-0000-0000E4040000}"/>
    <cellStyle name="Followed Hyperlink 35" xfId="5753" hidden="1" xr:uid="{00000000-0005-0000-0000-0000E6040000}"/>
    <cellStyle name="Followed Hyperlink 35" xfId="5859" hidden="1" xr:uid="{00000000-0005-0000-0000-0000E7040000}"/>
    <cellStyle name="Followed Hyperlink 35" xfId="5953" hidden="1" xr:uid="{00000000-0005-0000-0000-0000E8040000}"/>
    <cellStyle name="Followed Hyperlink 35" xfId="1857" hidden="1" xr:uid="{00000000-0005-0000-0000-0000E5040000}"/>
    <cellStyle name="Followed Hyperlink 35" xfId="1773" hidden="1" xr:uid="{00000000-0005-0000-0000-0000E6040000}"/>
    <cellStyle name="Followed Hyperlink 35" xfId="5414" hidden="1" xr:uid="{00000000-0005-0000-0000-0000DD040000}"/>
    <cellStyle name="Followed Hyperlink 35" xfId="5330" hidden="1" xr:uid="{00000000-0005-0000-0000-0000DE040000}"/>
    <cellStyle name="Followed Hyperlink 35" xfId="5436" hidden="1" xr:uid="{00000000-0005-0000-0000-0000DF040000}"/>
    <cellStyle name="Followed Hyperlink 35" xfId="5530" hidden="1" xr:uid="{00000000-0005-0000-0000-0000E0040000}"/>
    <cellStyle name="Followed Hyperlink 35" xfId="5626" hidden="1" xr:uid="{00000000-0005-0000-0000-0000E1040000}"/>
    <cellStyle name="Followed Hyperlink 35" xfId="5114" hidden="1" xr:uid="{00000000-0005-0000-0000-0000DA040000}"/>
    <cellStyle name="Followed Hyperlink 35" xfId="5315" hidden="1" xr:uid="{00000000-0005-0000-0000-0000DC040000}"/>
    <cellStyle name="Followed Hyperlink 35" xfId="5198" hidden="1" xr:uid="{00000000-0005-0000-0000-0000D9040000}"/>
    <cellStyle name="Followed Hyperlink 35" xfId="5096" hidden="1" xr:uid="{00000000-0005-0000-0000-0000D8040000}"/>
    <cellStyle name="Followed Hyperlink 35" xfId="5220" hidden="1" xr:uid="{00000000-0005-0000-0000-0000DB040000}"/>
    <cellStyle name="Followed Hyperlink 35" xfId="2878" hidden="1" xr:uid="{00000000-0005-0000-0000-0000D0040000}"/>
    <cellStyle name="Followed Hyperlink 35" xfId="24693" hidden="1" xr:uid="{00000000-0005-0000-0000-0000D5040000}"/>
    <cellStyle name="Followed Hyperlink 35" xfId="24609" hidden="1" xr:uid="{00000000-0005-0000-0000-0000D6040000}"/>
    <cellStyle name="Followed Hyperlink 35" xfId="24715" hidden="1" xr:uid="{00000000-0005-0000-0000-0000D7040000}"/>
    <cellStyle name="Followed Hyperlink 35" xfId="24812" hidden="1" xr:uid="{00000000-0005-0000-0000-0000D8040000}"/>
    <cellStyle name="Followed Hyperlink 35" xfId="24914" hidden="1" xr:uid="{00000000-0005-0000-0000-0000D9040000}"/>
    <cellStyle name="Followed Hyperlink 35" xfId="24830" hidden="1" xr:uid="{00000000-0005-0000-0000-0000DA040000}"/>
    <cellStyle name="Followed Hyperlink 35" xfId="24936" hidden="1" xr:uid="{00000000-0005-0000-0000-0000DB040000}"/>
    <cellStyle name="Followed Hyperlink 35" xfId="14557" hidden="1" xr:uid="{00000000-0005-0000-0000-0000D1040000}"/>
    <cellStyle name="Followed Hyperlink 35" xfId="17128" hidden="1" xr:uid="{00000000-0005-0000-0000-0000DD040000}"/>
    <cellStyle name="Followed Hyperlink 35" xfId="7222" hidden="1" xr:uid="{00000000-0005-0000-0000-0000E2040000}"/>
    <cellStyle name="Followed Hyperlink 35" xfId="18357" hidden="1" xr:uid="{00000000-0005-0000-0000-0000D5040000}"/>
    <cellStyle name="Followed Hyperlink 35" xfId="42883" hidden="1" xr:uid="{00000000-0005-0000-0000-0000E0040000}"/>
    <cellStyle name="Followed Hyperlink 35" xfId="32927" hidden="1" xr:uid="{00000000-0005-0000-0000-0000E0040000}"/>
    <cellStyle name="Followed Hyperlink 35" xfId="33023" hidden="1" xr:uid="{00000000-0005-0000-0000-0000E1040000}"/>
    <cellStyle name="Followed Hyperlink 35" xfId="33045" hidden="1" xr:uid="{00000000-0005-0000-0000-0000E3040000}"/>
    <cellStyle name="Followed Hyperlink 35" xfId="33139" hidden="1" xr:uid="{00000000-0005-0000-0000-0000E4040000}"/>
    <cellStyle name="Followed Hyperlink 35" xfId="33234" hidden="1" xr:uid="{00000000-0005-0000-0000-0000E5040000}"/>
    <cellStyle name="Followed Hyperlink 35" xfId="33150" hidden="1" xr:uid="{00000000-0005-0000-0000-0000E6040000}"/>
    <cellStyle name="Followed Hyperlink 35" xfId="33256" hidden="1" xr:uid="{00000000-0005-0000-0000-0000E7040000}"/>
    <cellStyle name="Followed Hyperlink 35" xfId="33350" hidden="1" xr:uid="{00000000-0005-0000-0000-0000E8040000}"/>
    <cellStyle name="Followed Hyperlink 35" xfId="33440" hidden="1" xr:uid="{00000000-0005-0000-0000-0000E9040000}"/>
    <cellStyle name="Followed Hyperlink 35" xfId="33356" hidden="1" xr:uid="{00000000-0005-0000-0000-0000EA040000}"/>
    <cellStyle name="Followed Hyperlink 35" xfId="33462" hidden="1" xr:uid="{00000000-0005-0000-0000-0000EB040000}"/>
    <cellStyle name="Followed Hyperlink 35" xfId="33618" hidden="1" xr:uid="{00000000-0005-0000-0000-0000D0040000}"/>
    <cellStyle name="Followed Hyperlink 35" xfId="33567" hidden="1" xr:uid="{00000000-0005-0000-0000-0000D1040000}"/>
    <cellStyle name="Followed Hyperlink 35" xfId="33607" hidden="1" xr:uid="{00000000-0005-0000-0000-0000D2040000}"/>
    <cellStyle name="Followed Hyperlink 35" xfId="31992" hidden="1" xr:uid="{00000000-0005-0000-0000-0000D3040000}"/>
    <cellStyle name="Followed Hyperlink 35" xfId="33921" hidden="1" xr:uid="{00000000-0005-0000-0000-0000D4040000}"/>
    <cellStyle name="Followed Hyperlink 35" xfId="34029" hidden="1" xr:uid="{00000000-0005-0000-0000-0000D5040000}"/>
    <cellStyle name="Followed Hyperlink 35" xfId="34051" hidden="1" xr:uid="{00000000-0005-0000-0000-0000D7040000}"/>
    <cellStyle name="Followed Hyperlink 35" xfId="34148" hidden="1" xr:uid="{00000000-0005-0000-0000-0000D8040000}"/>
    <cellStyle name="Followed Hyperlink 35" xfId="34250" hidden="1" xr:uid="{00000000-0005-0000-0000-0000D9040000}"/>
    <cellStyle name="Followed Hyperlink 35" xfId="34272" hidden="1" xr:uid="{00000000-0005-0000-0000-0000DB040000}"/>
    <cellStyle name="Followed Hyperlink 35" xfId="34367" hidden="1" xr:uid="{00000000-0005-0000-0000-0000DC040000}"/>
    <cellStyle name="Followed Hyperlink 35" xfId="34466" hidden="1" xr:uid="{00000000-0005-0000-0000-0000DD040000}"/>
    <cellStyle name="Followed Hyperlink 35" xfId="34382" hidden="1" xr:uid="{00000000-0005-0000-0000-0000DE040000}"/>
    <cellStyle name="Followed Hyperlink 35" xfId="34488" hidden="1" xr:uid="{00000000-0005-0000-0000-0000DF040000}"/>
    <cellStyle name="Followed Hyperlink 35" xfId="34582" hidden="1" xr:uid="{00000000-0005-0000-0000-0000E0040000}"/>
    <cellStyle name="Followed Hyperlink 35" xfId="34678" hidden="1" xr:uid="{00000000-0005-0000-0000-0000E1040000}"/>
    <cellStyle name="Followed Hyperlink 35" xfId="34594" hidden="1" xr:uid="{00000000-0005-0000-0000-0000E2040000}"/>
    <cellStyle name="Followed Hyperlink 35" xfId="34700" hidden="1" xr:uid="{00000000-0005-0000-0000-0000E3040000}"/>
    <cellStyle name="Followed Hyperlink 35" xfId="34794" hidden="1" xr:uid="{00000000-0005-0000-0000-0000E4040000}"/>
    <cellStyle name="Followed Hyperlink 35" xfId="34889" hidden="1" xr:uid="{00000000-0005-0000-0000-0000E5040000}"/>
    <cellStyle name="Followed Hyperlink 35" xfId="34805" hidden="1" xr:uid="{00000000-0005-0000-0000-0000E6040000}"/>
    <cellStyle name="Followed Hyperlink 35" xfId="34911" hidden="1" xr:uid="{00000000-0005-0000-0000-0000E7040000}"/>
    <cellStyle name="Followed Hyperlink 35" xfId="35005" hidden="1" xr:uid="{00000000-0005-0000-0000-0000E8040000}"/>
    <cellStyle name="Followed Hyperlink 35" xfId="35095" hidden="1" xr:uid="{00000000-0005-0000-0000-0000E9040000}"/>
    <cellStyle name="Followed Hyperlink 35" xfId="35011" hidden="1" xr:uid="{00000000-0005-0000-0000-0000EA040000}"/>
    <cellStyle name="Followed Hyperlink 35" xfId="35117" hidden="1" xr:uid="{00000000-0005-0000-0000-0000EB040000}"/>
    <cellStyle name="Followed Hyperlink 35" xfId="35273" hidden="1" xr:uid="{00000000-0005-0000-0000-0000D0040000}"/>
    <cellStyle name="Followed Hyperlink 35" xfId="35262" hidden="1" xr:uid="{00000000-0005-0000-0000-0000D2040000}"/>
    <cellStyle name="Followed Hyperlink 35" xfId="33658" hidden="1" xr:uid="{00000000-0005-0000-0000-0000D3040000}"/>
    <cellStyle name="Followed Hyperlink 35" xfId="35670" hidden="1" xr:uid="{00000000-0005-0000-0000-0000D5040000}"/>
    <cellStyle name="Followed Hyperlink 35" xfId="35586" hidden="1" xr:uid="{00000000-0005-0000-0000-0000D6040000}"/>
    <cellStyle name="Followed Hyperlink 35" xfId="35692" hidden="1" xr:uid="{00000000-0005-0000-0000-0000D7040000}"/>
    <cellStyle name="Followed Hyperlink 35" xfId="35789" hidden="1" xr:uid="{00000000-0005-0000-0000-0000D8040000}"/>
    <cellStyle name="Followed Hyperlink 35" xfId="35891" hidden="1" xr:uid="{00000000-0005-0000-0000-0000D9040000}"/>
    <cellStyle name="Followed Hyperlink 35" xfId="35807" hidden="1" xr:uid="{00000000-0005-0000-0000-0000DA040000}"/>
    <cellStyle name="Followed Hyperlink 35" xfId="35913" hidden="1" xr:uid="{00000000-0005-0000-0000-0000DB040000}"/>
    <cellStyle name="Followed Hyperlink 35" xfId="36008" hidden="1" xr:uid="{00000000-0005-0000-0000-0000DC040000}"/>
    <cellStyle name="Followed Hyperlink 35" xfId="36107" hidden="1" xr:uid="{00000000-0005-0000-0000-0000DD040000}"/>
    <cellStyle name="Followed Hyperlink 35" xfId="36023" hidden="1" xr:uid="{00000000-0005-0000-0000-0000DE040000}"/>
    <cellStyle name="Followed Hyperlink 35" xfId="36129" hidden="1" xr:uid="{00000000-0005-0000-0000-0000DF040000}"/>
    <cellStyle name="Followed Hyperlink 35" xfId="36223" hidden="1" xr:uid="{00000000-0005-0000-0000-0000E0040000}"/>
    <cellStyle name="Followed Hyperlink 35" xfId="36319" hidden="1" xr:uid="{00000000-0005-0000-0000-0000E1040000}"/>
    <cellStyle name="Followed Hyperlink 35" xfId="36235" hidden="1" xr:uid="{00000000-0005-0000-0000-0000E2040000}"/>
    <cellStyle name="Followed Hyperlink 35" xfId="36341" hidden="1" xr:uid="{00000000-0005-0000-0000-0000E3040000}"/>
    <cellStyle name="Followed Hyperlink 35" xfId="36435" hidden="1" xr:uid="{00000000-0005-0000-0000-0000E4040000}"/>
    <cellStyle name="Followed Hyperlink 35" xfId="36530" hidden="1" xr:uid="{00000000-0005-0000-0000-0000E5040000}"/>
    <cellStyle name="Followed Hyperlink 35" xfId="36446" hidden="1" xr:uid="{00000000-0005-0000-0000-0000E6040000}"/>
    <cellStyle name="Followed Hyperlink 35" xfId="36552" hidden="1" xr:uid="{00000000-0005-0000-0000-0000E7040000}"/>
    <cellStyle name="Followed Hyperlink 35" xfId="36646" hidden="1" xr:uid="{00000000-0005-0000-0000-0000E8040000}"/>
    <cellStyle name="Followed Hyperlink 35" xfId="36652" hidden="1" xr:uid="{00000000-0005-0000-0000-0000EA040000}"/>
    <cellStyle name="Followed Hyperlink 35" xfId="36758" hidden="1" xr:uid="{00000000-0005-0000-0000-0000EB040000}"/>
    <cellStyle name="Followed Hyperlink 35" xfId="36914" hidden="1" xr:uid="{00000000-0005-0000-0000-0000D0040000}"/>
    <cellStyle name="Followed Hyperlink 35" xfId="36903" hidden="1" xr:uid="{00000000-0005-0000-0000-0000D2040000}"/>
    <cellStyle name="Followed Hyperlink 35" xfId="35311" hidden="1" xr:uid="{00000000-0005-0000-0000-0000D3040000}"/>
    <cellStyle name="Followed Hyperlink 35" xfId="37169" hidden="1" xr:uid="{00000000-0005-0000-0000-0000D4040000}"/>
    <cellStyle name="Followed Hyperlink 35" xfId="37277" hidden="1" xr:uid="{00000000-0005-0000-0000-0000D5040000}"/>
    <cellStyle name="Followed Hyperlink 35" xfId="37193" hidden="1" xr:uid="{00000000-0005-0000-0000-0000D6040000}"/>
    <cellStyle name="Followed Hyperlink 35" xfId="37299" hidden="1" xr:uid="{00000000-0005-0000-0000-0000D7040000}"/>
    <cellStyle name="Followed Hyperlink 35" xfId="37396" hidden="1" xr:uid="{00000000-0005-0000-0000-0000D8040000}"/>
    <cellStyle name="Followed Hyperlink 35" xfId="37498" hidden="1" xr:uid="{00000000-0005-0000-0000-0000D9040000}"/>
    <cellStyle name="Followed Hyperlink 35" xfId="37414" hidden="1" xr:uid="{00000000-0005-0000-0000-0000DA040000}"/>
    <cellStyle name="Followed Hyperlink 35" xfId="37520" hidden="1" xr:uid="{00000000-0005-0000-0000-0000DB040000}"/>
    <cellStyle name="Followed Hyperlink 35" xfId="37615" hidden="1" xr:uid="{00000000-0005-0000-0000-0000DC040000}"/>
    <cellStyle name="Followed Hyperlink 35" xfId="37714" hidden="1" xr:uid="{00000000-0005-0000-0000-0000DD040000}"/>
    <cellStyle name="Followed Hyperlink 35" xfId="37630" hidden="1" xr:uid="{00000000-0005-0000-0000-0000DE040000}"/>
    <cellStyle name="Followed Hyperlink 35" xfId="37736" hidden="1" xr:uid="{00000000-0005-0000-0000-0000DF040000}"/>
    <cellStyle name="Followed Hyperlink 35" xfId="37830" hidden="1" xr:uid="{00000000-0005-0000-0000-0000E0040000}"/>
    <cellStyle name="Followed Hyperlink 35" xfId="37926" hidden="1" xr:uid="{00000000-0005-0000-0000-0000E1040000}"/>
    <cellStyle name="Followed Hyperlink 35" xfId="37842" hidden="1" xr:uid="{00000000-0005-0000-0000-0000E2040000}"/>
    <cellStyle name="Followed Hyperlink 35" xfId="36736" hidden="1" xr:uid="{00000000-0005-0000-0000-0000E9040000}"/>
    <cellStyle name="Followed Hyperlink 35" xfId="22170" hidden="1" xr:uid="{00000000-0005-0000-0000-0000E2040000}"/>
    <cellStyle name="Followed Hyperlink 35" xfId="22276" hidden="1" xr:uid="{00000000-0005-0000-0000-0000E3040000}"/>
    <cellStyle name="Followed Hyperlink 35" xfId="22370" hidden="1" xr:uid="{00000000-0005-0000-0000-0000E4040000}"/>
    <cellStyle name="Followed Hyperlink 35" xfId="22465" hidden="1" xr:uid="{00000000-0005-0000-0000-0000E5040000}"/>
    <cellStyle name="Followed Hyperlink 35" xfId="22381" hidden="1" xr:uid="{00000000-0005-0000-0000-0000E6040000}"/>
    <cellStyle name="Followed Hyperlink 35" xfId="22487" hidden="1" xr:uid="{00000000-0005-0000-0000-0000E7040000}"/>
    <cellStyle name="Followed Hyperlink 35" xfId="22581" hidden="1" xr:uid="{00000000-0005-0000-0000-0000E8040000}"/>
    <cellStyle name="Followed Hyperlink 35" xfId="22671" hidden="1" xr:uid="{00000000-0005-0000-0000-0000E9040000}"/>
    <cellStyle name="Followed Hyperlink 35" xfId="22587" hidden="1" xr:uid="{00000000-0005-0000-0000-0000EA040000}"/>
    <cellStyle name="Followed Hyperlink 35" xfId="22693" hidden="1" xr:uid="{00000000-0005-0000-0000-0000EB040000}"/>
    <cellStyle name="Followed Hyperlink 35" xfId="22849" hidden="1" xr:uid="{00000000-0005-0000-0000-0000D0040000}"/>
    <cellStyle name="Followed Hyperlink 35" xfId="22798" hidden="1" xr:uid="{00000000-0005-0000-0000-0000D1040000}"/>
    <cellStyle name="Followed Hyperlink 35" xfId="22838" hidden="1" xr:uid="{00000000-0005-0000-0000-0000D2040000}"/>
    <cellStyle name="Followed Hyperlink 35" xfId="21276" hidden="1" xr:uid="{00000000-0005-0000-0000-0000D3040000}"/>
    <cellStyle name="Followed Hyperlink 35" xfId="23066" hidden="1" xr:uid="{00000000-0005-0000-0000-0000D4040000}"/>
    <cellStyle name="Followed Hyperlink 35" xfId="23174" hidden="1" xr:uid="{00000000-0005-0000-0000-0000D5040000}"/>
    <cellStyle name="Followed Hyperlink 35" xfId="23090" hidden="1" xr:uid="{00000000-0005-0000-0000-0000D6040000}"/>
    <cellStyle name="Followed Hyperlink 35" xfId="23196" hidden="1" xr:uid="{00000000-0005-0000-0000-0000D7040000}"/>
    <cellStyle name="Followed Hyperlink 35" xfId="23395" hidden="1" xr:uid="{00000000-0005-0000-0000-0000D9040000}"/>
    <cellStyle name="Followed Hyperlink 35" xfId="23311" hidden="1" xr:uid="{00000000-0005-0000-0000-0000DA040000}"/>
    <cellStyle name="Followed Hyperlink 35" xfId="23611" hidden="1" xr:uid="{00000000-0005-0000-0000-0000DD040000}"/>
    <cellStyle name="Followed Hyperlink 35" xfId="23527" hidden="1" xr:uid="{00000000-0005-0000-0000-0000DE040000}"/>
    <cellStyle name="Followed Hyperlink 35" xfId="23633" hidden="1" xr:uid="{00000000-0005-0000-0000-0000DF040000}"/>
    <cellStyle name="Followed Hyperlink 35" xfId="23727" hidden="1" xr:uid="{00000000-0005-0000-0000-0000E0040000}"/>
    <cellStyle name="Followed Hyperlink 35" xfId="23823" hidden="1" xr:uid="{00000000-0005-0000-0000-0000E1040000}"/>
    <cellStyle name="Followed Hyperlink 35" xfId="23739" hidden="1" xr:uid="{00000000-0005-0000-0000-0000E2040000}"/>
    <cellStyle name="Followed Hyperlink 35" xfId="23845" hidden="1" xr:uid="{00000000-0005-0000-0000-0000E3040000}"/>
    <cellStyle name="Followed Hyperlink 35" xfId="23939" hidden="1" xr:uid="{00000000-0005-0000-0000-0000E4040000}"/>
    <cellStyle name="Followed Hyperlink 35" xfId="24034" hidden="1" xr:uid="{00000000-0005-0000-0000-0000E5040000}"/>
    <cellStyle name="Followed Hyperlink 35" xfId="23950" hidden="1" xr:uid="{00000000-0005-0000-0000-0000E6040000}"/>
    <cellStyle name="Followed Hyperlink 35" xfId="24056" hidden="1" xr:uid="{00000000-0005-0000-0000-0000E7040000}"/>
    <cellStyle name="Followed Hyperlink 35" xfId="24150" hidden="1" xr:uid="{00000000-0005-0000-0000-0000E8040000}"/>
    <cellStyle name="Followed Hyperlink 35" xfId="24240" hidden="1" xr:uid="{00000000-0005-0000-0000-0000E9040000}"/>
    <cellStyle name="Followed Hyperlink 35" xfId="24156" hidden="1" xr:uid="{00000000-0005-0000-0000-0000EA040000}"/>
    <cellStyle name="Followed Hyperlink 35" xfId="24262" hidden="1" xr:uid="{00000000-0005-0000-0000-0000EB040000}"/>
    <cellStyle name="Followed Hyperlink 35" xfId="24418" hidden="1" xr:uid="{00000000-0005-0000-0000-0000D0040000}"/>
    <cellStyle name="Followed Hyperlink 35" xfId="24367" hidden="1" xr:uid="{00000000-0005-0000-0000-0000D1040000}"/>
    <cellStyle name="Followed Hyperlink 35" xfId="24407" hidden="1" xr:uid="{00000000-0005-0000-0000-0000D2040000}"/>
    <cellStyle name="Followed Hyperlink 35" xfId="22877" hidden="1" xr:uid="{00000000-0005-0000-0000-0000D3040000}"/>
    <cellStyle name="Followed Hyperlink 35" xfId="24585" hidden="1" xr:uid="{00000000-0005-0000-0000-0000D4040000}"/>
    <cellStyle name="Followed Hyperlink 35" xfId="23417" hidden="1" xr:uid="{00000000-0005-0000-0000-0000DB040000}"/>
    <cellStyle name="Followed Hyperlink 35" xfId="31471" hidden="1" xr:uid="{00000000-0005-0000-0000-0000E4040000}"/>
    <cellStyle name="Followed Hyperlink 35" xfId="10134" hidden="1" xr:uid="{00000000-0005-0000-0000-0000D8040000}"/>
    <cellStyle name="Followed Hyperlink 35" xfId="10236" hidden="1" xr:uid="{00000000-0005-0000-0000-0000D9040000}"/>
    <cellStyle name="Followed Hyperlink 35" xfId="10258" hidden="1" xr:uid="{00000000-0005-0000-0000-0000DB040000}"/>
    <cellStyle name="Followed Hyperlink 35" xfId="10353" hidden="1" xr:uid="{00000000-0005-0000-0000-0000DC040000}"/>
    <cellStyle name="Followed Hyperlink 35" xfId="10452" hidden="1" xr:uid="{00000000-0005-0000-0000-0000DD040000}"/>
    <cellStyle name="Followed Hyperlink 35" xfId="10368" hidden="1" xr:uid="{00000000-0005-0000-0000-0000DE040000}"/>
    <cellStyle name="Followed Hyperlink 35" xfId="10474" hidden="1" xr:uid="{00000000-0005-0000-0000-0000DF040000}"/>
    <cellStyle name="Followed Hyperlink 35" xfId="10568" hidden="1" xr:uid="{00000000-0005-0000-0000-0000E0040000}"/>
    <cellStyle name="Followed Hyperlink 35" xfId="10664" hidden="1" xr:uid="{00000000-0005-0000-0000-0000E1040000}"/>
    <cellStyle name="Followed Hyperlink 35" xfId="10580" hidden="1" xr:uid="{00000000-0005-0000-0000-0000E2040000}"/>
    <cellStyle name="Followed Hyperlink 35" xfId="10686" hidden="1" xr:uid="{00000000-0005-0000-0000-0000E3040000}"/>
    <cellStyle name="Followed Hyperlink 35" xfId="10780" hidden="1" xr:uid="{00000000-0005-0000-0000-0000E4040000}"/>
    <cellStyle name="Followed Hyperlink 35" xfId="10875" hidden="1" xr:uid="{00000000-0005-0000-0000-0000E5040000}"/>
    <cellStyle name="Followed Hyperlink 35" xfId="10791" hidden="1" xr:uid="{00000000-0005-0000-0000-0000E6040000}"/>
    <cellStyle name="Followed Hyperlink 35" xfId="3636" hidden="1" xr:uid="{00000000-0005-0000-0000-0000DC040000}"/>
    <cellStyle name="Followed Hyperlink 35" xfId="3735" hidden="1" xr:uid="{00000000-0005-0000-0000-0000DD040000}"/>
    <cellStyle name="Followed Hyperlink 35" xfId="3651" hidden="1" xr:uid="{00000000-0005-0000-0000-0000DE040000}"/>
    <cellStyle name="Followed Hyperlink 35" xfId="3851" hidden="1" xr:uid="{00000000-0005-0000-0000-0000E0040000}"/>
    <cellStyle name="Followed Hyperlink 35" xfId="3947" hidden="1" xr:uid="{00000000-0005-0000-0000-0000E1040000}"/>
    <cellStyle name="Followed Hyperlink 35" xfId="3969" hidden="1" xr:uid="{00000000-0005-0000-0000-0000E3040000}"/>
    <cellStyle name="Followed Hyperlink 35" xfId="4063" hidden="1" xr:uid="{00000000-0005-0000-0000-0000E4040000}"/>
    <cellStyle name="Followed Hyperlink 35" xfId="4158" hidden="1" xr:uid="{00000000-0005-0000-0000-0000E5040000}"/>
    <cellStyle name="Followed Hyperlink 35" xfId="4074" hidden="1" xr:uid="{00000000-0005-0000-0000-0000E6040000}"/>
    <cellStyle name="Followed Hyperlink 35" xfId="4180" hidden="1" xr:uid="{00000000-0005-0000-0000-0000E7040000}"/>
    <cellStyle name="Followed Hyperlink 35" xfId="4274" hidden="1" xr:uid="{00000000-0005-0000-0000-0000E8040000}"/>
    <cellStyle name="Followed Hyperlink 35" xfId="4364" hidden="1" xr:uid="{00000000-0005-0000-0000-0000E9040000}"/>
    <cellStyle name="Followed Hyperlink 35" xfId="4280" hidden="1" xr:uid="{00000000-0005-0000-0000-0000EA040000}"/>
    <cellStyle name="Followed Hyperlink 35" xfId="4386" hidden="1" xr:uid="{00000000-0005-0000-0000-0000EB040000}"/>
    <cellStyle name="Followed Hyperlink 35" xfId="4542" hidden="1" xr:uid="{00000000-0005-0000-0000-0000D0040000}"/>
    <cellStyle name="Followed Hyperlink 35" xfId="4491" hidden="1" xr:uid="{00000000-0005-0000-0000-0000D1040000}"/>
    <cellStyle name="Followed Hyperlink 35" xfId="4531" hidden="1" xr:uid="{00000000-0005-0000-0000-0000D2040000}"/>
    <cellStyle name="Followed Hyperlink 35" xfId="2780" hidden="1" xr:uid="{00000000-0005-0000-0000-0000D3040000}"/>
    <cellStyle name="Followed Hyperlink 35" xfId="4869" hidden="1" xr:uid="{00000000-0005-0000-0000-0000D4040000}"/>
    <cellStyle name="Followed Hyperlink 35" xfId="4977" hidden="1" xr:uid="{00000000-0005-0000-0000-0000D5040000}"/>
    <cellStyle name="Followed Hyperlink 35" xfId="4893" hidden="1" xr:uid="{00000000-0005-0000-0000-0000D6040000}"/>
    <cellStyle name="Followed Hyperlink 35" xfId="4999" hidden="1" xr:uid="{00000000-0005-0000-0000-0000D7040000}"/>
    <cellStyle name="Followed Hyperlink 35" xfId="9907" hidden="1" xr:uid="{00000000-0005-0000-0000-0000D4040000}"/>
    <cellStyle name="Followed Hyperlink 35" xfId="12028" hidden="1" xr:uid="{00000000-0005-0000-0000-0000DC040000}"/>
    <cellStyle name="Followed Hyperlink 35" xfId="17044" hidden="1" xr:uid="{00000000-0005-0000-0000-0000DE040000}"/>
    <cellStyle name="Followed Hyperlink 35" xfId="13280" hidden="1" xr:uid="{00000000-0005-0000-0000-0000D6040000}"/>
    <cellStyle name="Followed Hyperlink 35" xfId="3863" hidden="1" xr:uid="{00000000-0005-0000-0000-0000E2040000}"/>
    <cellStyle name="Followed Hyperlink 35" xfId="12455" hidden="1" xr:uid="{00000000-0005-0000-0000-0000E4040000}"/>
    <cellStyle name="Followed Hyperlink 35" xfId="12550" hidden="1" xr:uid="{00000000-0005-0000-0000-0000E5040000}"/>
    <cellStyle name="Followed Hyperlink 35" xfId="12466" hidden="1" xr:uid="{00000000-0005-0000-0000-0000E6040000}"/>
    <cellStyle name="Followed Hyperlink 35" xfId="12572" hidden="1" xr:uid="{00000000-0005-0000-0000-0000E7040000}"/>
    <cellStyle name="Followed Hyperlink 35" xfId="12666" hidden="1" xr:uid="{00000000-0005-0000-0000-0000E8040000}"/>
    <cellStyle name="Followed Hyperlink 35" xfId="12756" hidden="1" xr:uid="{00000000-0005-0000-0000-0000E9040000}"/>
    <cellStyle name="Followed Hyperlink 35" xfId="12672" hidden="1" xr:uid="{00000000-0005-0000-0000-0000EA040000}"/>
    <cellStyle name="Followed Hyperlink 35" xfId="12778" hidden="1" xr:uid="{00000000-0005-0000-0000-0000EB040000}"/>
    <cellStyle name="Followed Hyperlink 35" xfId="12934" hidden="1" xr:uid="{00000000-0005-0000-0000-0000D0040000}"/>
    <cellStyle name="Followed Hyperlink 35" xfId="12883" hidden="1" xr:uid="{00000000-0005-0000-0000-0000D1040000}"/>
    <cellStyle name="Followed Hyperlink 35" xfId="12923" hidden="1" xr:uid="{00000000-0005-0000-0000-0000D2040000}"/>
    <cellStyle name="Followed Hyperlink 35" xfId="11305" hidden="1" xr:uid="{00000000-0005-0000-0000-0000D3040000}"/>
    <cellStyle name="Followed Hyperlink 35" xfId="13256" hidden="1" xr:uid="{00000000-0005-0000-0000-0000D4040000}"/>
    <cellStyle name="Followed Hyperlink 35" xfId="13364" hidden="1" xr:uid="{00000000-0005-0000-0000-0000D5040000}"/>
    <cellStyle name="Followed Hyperlink 35" xfId="13386" hidden="1" xr:uid="{00000000-0005-0000-0000-0000D7040000}"/>
    <cellStyle name="Followed Hyperlink 35" xfId="1350" hidden="1" xr:uid="{00000000-0005-0000-0000-0000DE040000}"/>
    <cellStyle name="Followed Hyperlink 35" xfId="1456" hidden="1" xr:uid="{00000000-0005-0000-0000-0000DF040000}"/>
    <cellStyle name="Followed Hyperlink 35" xfId="1550" hidden="1" xr:uid="{00000000-0005-0000-0000-0000E0040000}"/>
    <cellStyle name="Followed Hyperlink 35" xfId="1646" hidden="1" xr:uid="{00000000-0005-0000-0000-0000E1040000}"/>
    <cellStyle name="Followed Hyperlink 35" xfId="1562" hidden="1" xr:uid="{00000000-0005-0000-0000-0000E2040000}"/>
    <cellStyle name="Followed Hyperlink 35" xfId="1668" hidden="1" xr:uid="{00000000-0005-0000-0000-0000E3040000}"/>
    <cellStyle name="Followed Hyperlink 35" xfId="913" hidden="1" xr:uid="{00000000-0005-0000-0000-0000D6040000}"/>
    <cellStyle name="Followed Hyperlink 35" xfId="1019" hidden="1" xr:uid="{00000000-0005-0000-0000-0000D7040000}"/>
    <cellStyle name="Followed Hyperlink 35" xfId="1116" hidden="1" xr:uid="{00000000-0005-0000-0000-0000D8040000}"/>
    <cellStyle name="Followed Hyperlink 35" xfId="1218" hidden="1" xr:uid="{00000000-0005-0000-0000-0000D9040000}"/>
    <cellStyle name="Followed Hyperlink 35" xfId="600" hidden="1" xr:uid="{00000000-0005-0000-0000-0000D2040000}"/>
    <cellStyle name="Followed Hyperlink 35" xfId="889" hidden="1" xr:uid="{00000000-0005-0000-0000-0000D4040000}"/>
    <cellStyle name="Followed Hyperlink 35" xfId="684" hidden="1" xr:uid="{00000000-0005-0000-0000-0000D1040000}"/>
    <cellStyle name="Followed Hyperlink 35" xfId="577" hidden="1" xr:uid="{00000000-0005-0000-0000-0000D0040000}"/>
    <cellStyle name="Followed Hyperlink 35" xfId="706" hidden="1" xr:uid="{00000000-0005-0000-0000-0000D3040000}"/>
    <cellStyle name="Followed Hyperlink 35" xfId="1973" hidden="1" xr:uid="{00000000-0005-0000-0000-0000E8040000}"/>
    <cellStyle name="Followed Hyperlink 35" xfId="37948" hidden="1" xr:uid="{00000000-0005-0000-0000-0000E3040000}"/>
    <cellStyle name="Followed Hyperlink 35" xfId="38042" hidden="1" xr:uid="{00000000-0005-0000-0000-0000E4040000}"/>
    <cellStyle name="Followed Hyperlink 35" xfId="38137" hidden="1" xr:uid="{00000000-0005-0000-0000-0000E5040000}"/>
    <cellStyle name="Followed Hyperlink 35" xfId="38053" hidden="1" xr:uid="{00000000-0005-0000-0000-0000E6040000}"/>
    <cellStyle name="Followed Hyperlink 35" xfId="38159" hidden="1" xr:uid="{00000000-0005-0000-0000-0000E7040000}"/>
    <cellStyle name="Followed Hyperlink 35" xfId="38253" hidden="1" xr:uid="{00000000-0005-0000-0000-0000E8040000}"/>
    <cellStyle name="Followed Hyperlink 35" xfId="38343" hidden="1" xr:uid="{00000000-0005-0000-0000-0000E9040000}"/>
    <cellStyle name="Followed Hyperlink 35" xfId="12243" hidden="1" xr:uid="{00000000-0005-0000-0000-0000E0040000}"/>
    <cellStyle name="Followed Hyperlink 35" xfId="14430" hidden="1" xr:uid="{00000000-0005-0000-0000-0000E9040000}"/>
    <cellStyle name="Followed Hyperlink 35" xfId="19550" hidden="1" xr:uid="{00000000-0005-0000-0000-0000D1040000}"/>
    <cellStyle name="Followed Hyperlink 35" xfId="15703" hidden="1" xr:uid="{00000000-0005-0000-0000-0000E3040000}"/>
    <cellStyle name="Followed Hyperlink 35" xfId="44736" hidden="1" xr:uid="{00000000-0005-0000-0000-0000DF040000}"/>
    <cellStyle name="Followed Hyperlink 35" xfId="28519" hidden="1" xr:uid="{00000000-0005-0000-0000-0000D3040000}"/>
    <cellStyle name="Followed Hyperlink 35" xfId="30598" hidden="1" xr:uid="{00000000-0005-0000-0000-0000D4040000}"/>
    <cellStyle name="Followed Hyperlink 35" xfId="30706" hidden="1" xr:uid="{00000000-0005-0000-0000-0000D5040000}"/>
    <cellStyle name="Followed Hyperlink 35" xfId="30622" hidden="1" xr:uid="{00000000-0005-0000-0000-0000D6040000}"/>
    <cellStyle name="Followed Hyperlink 35" xfId="30728" hidden="1" xr:uid="{00000000-0005-0000-0000-0000D7040000}"/>
    <cellStyle name="Followed Hyperlink 35" xfId="30825" hidden="1" xr:uid="{00000000-0005-0000-0000-0000D8040000}"/>
    <cellStyle name="Followed Hyperlink 35" xfId="30927" hidden="1" xr:uid="{00000000-0005-0000-0000-0000D9040000}"/>
    <cellStyle name="Followed Hyperlink 35" xfId="30843" hidden="1" xr:uid="{00000000-0005-0000-0000-0000DA040000}"/>
    <cellStyle name="Followed Hyperlink 35" xfId="30949" hidden="1" xr:uid="{00000000-0005-0000-0000-0000DB040000}"/>
    <cellStyle name="Followed Hyperlink 35" xfId="31044" hidden="1" xr:uid="{00000000-0005-0000-0000-0000DC040000}"/>
    <cellStyle name="Followed Hyperlink 35" xfId="31143" hidden="1" xr:uid="{00000000-0005-0000-0000-0000DD040000}"/>
    <cellStyle name="Followed Hyperlink 35" xfId="31059" hidden="1" xr:uid="{00000000-0005-0000-0000-0000DE040000}"/>
    <cellStyle name="Followed Hyperlink 35" xfId="31165" hidden="1" xr:uid="{00000000-0005-0000-0000-0000DF040000}"/>
    <cellStyle name="Followed Hyperlink 35" xfId="31259" hidden="1" xr:uid="{00000000-0005-0000-0000-0000E0040000}"/>
    <cellStyle name="Followed Hyperlink 35" xfId="31355" hidden="1" xr:uid="{00000000-0005-0000-0000-0000E1040000}"/>
    <cellStyle name="Followed Hyperlink 35" xfId="31271" hidden="1" xr:uid="{00000000-0005-0000-0000-0000E2040000}"/>
    <cellStyle name="Followed Hyperlink 35" xfId="31377" hidden="1" xr:uid="{00000000-0005-0000-0000-0000E3040000}"/>
    <cellStyle name="Followed Hyperlink 35" xfId="31566" hidden="1" xr:uid="{00000000-0005-0000-0000-0000E5040000}"/>
    <cellStyle name="Followed Hyperlink 35" xfId="31482" hidden="1" xr:uid="{00000000-0005-0000-0000-0000E6040000}"/>
    <cellStyle name="Followed Hyperlink 35" xfId="31588" hidden="1" xr:uid="{00000000-0005-0000-0000-0000E7040000}"/>
    <cellStyle name="Followed Hyperlink 35" xfId="31688" hidden="1" xr:uid="{00000000-0005-0000-0000-0000EA040000}"/>
    <cellStyle name="Followed Hyperlink 35" xfId="31794" hidden="1" xr:uid="{00000000-0005-0000-0000-0000EB040000}"/>
    <cellStyle name="Followed Hyperlink 35" xfId="31950" hidden="1" xr:uid="{00000000-0005-0000-0000-0000D0040000}"/>
    <cellStyle name="Followed Hyperlink 35" xfId="31899" hidden="1" xr:uid="{00000000-0005-0000-0000-0000D1040000}"/>
    <cellStyle name="Followed Hyperlink 35" xfId="31939" hidden="1" xr:uid="{00000000-0005-0000-0000-0000D2040000}"/>
    <cellStyle name="Followed Hyperlink 35" xfId="30322" hidden="1" xr:uid="{00000000-0005-0000-0000-0000D3040000}"/>
    <cellStyle name="Followed Hyperlink 35" xfId="32266" hidden="1" xr:uid="{00000000-0005-0000-0000-0000D4040000}"/>
    <cellStyle name="Followed Hyperlink 35" xfId="32374" hidden="1" xr:uid="{00000000-0005-0000-0000-0000D5040000}"/>
    <cellStyle name="Followed Hyperlink 35" xfId="32290" hidden="1" xr:uid="{00000000-0005-0000-0000-0000D6040000}"/>
    <cellStyle name="Followed Hyperlink 35" xfId="32396" hidden="1" xr:uid="{00000000-0005-0000-0000-0000D7040000}"/>
    <cellStyle name="Followed Hyperlink 35" xfId="32493" hidden="1" xr:uid="{00000000-0005-0000-0000-0000D8040000}"/>
    <cellStyle name="Followed Hyperlink 35" xfId="32595" hidden="1" xr:uid="{00000000-0005-0000-0000-0000D9040000}"/>
    <cellStyle name="Followed Hyperlink 35" xfId="32511" hidden="1" xr:uid="{00000000-0005-0000-0000-0000DA040000}"/>
    <cellStyle name="Followed Hyperlink 35" xfId="32617" hidden="1" xr:uid="{00000000-0005-0000-0000-0000DB040000}"/>
    <cellStyle name="Followed Hyperlink 35" xfId="32712" hidden="1" xr:uid="{00000000-0005-0000-0000-0000DC040000}"/>
    <cellStyle name="Followed Hyperlink 35" xfId="32811" hidden="1" xr:uid="{00000000-0005-0000-0000-0000DD040000}"/>
    <cellStyle name="Followed Hyperlink 35" xfId="32727" hidden="1" xr:uid="{00000000-0005-0000-0000-0000DE040000}"/>
    <cellStyle name="Followed Hyperlink 35" xfId="32833" hidden="1" xr:uid="{00000000-0005-0000-0000-0000DF040000}"/>
    <cellStyle name="Followed Hyperlink 35" xfId="22064" hidden="1" xr:uid="{00000000-0005-0000-0000-0000DF040000}"/>
    <cellStyle name="Followed Hyperlink 35" xfId="22158" hidden="1" xr:uid="{00000000-0005-0000-0000-0000E0040000}"/>
    <cellStyle name="Followed Hyperlink 35" xfId="22254" hidden="1" xr:uid="{00000000-0005-0000-0000-0000E1040000}"/>
    <cellStyle name="Followed Hyperlink 35" xfId="43001" hidden="1" xr:uid="{00000000-0005-0000-0000-0000E3040000}"/>
    <cellStyle name="Followed Hyperlink 35" xfId="43190" hidden="1" xr:uid="{00000000-0005-0000-0000-0000E5040000}"/>
    <cellStyle name="Followed Hyperlink 35" xfId="43106" hidden="1" xr:uid="{00000000-0005-0000-0000-0000E6040000}"/>
    <cellStyle name="Followed Hyperlink 35" xfId="21521" hidden="1" xr:uid="{00000000-0005-0000-0000-0000D6040000}"/>
    <cellStyle name="Followed Hyperlink 35" xfId="21627" hidden="1" xr:uid="{00000000-0005-0000-0000-0000D7040000}"/>
    <cellStyle name="Followed Hyperlink 35" xfId="21724" hidden="1" xr:uid="{00000000-0005-0000-0000-0000D8040000}"/>
    <cellStyle name="Followed Hyperlink 35" xfId="21826" hidden="1" xr:uid="{00000000-0005-0000-0000-0000D9040000}"/>
    <cellStyle name="Followed Hyperlink 35" xfId="21742" hidden="1" xr:uid="{00000000-0005-0000-0000-0000DA040000}"/>
    <cellStyle name="Followed Hyperlink 35" xfId="19639" hidden="1" xr:uid="{00000000-0005-0000-0000-0000D3040000}"/>
    <cellStyle name="Followed Hyperlink 35" xfId="21497" hidden="1" xr:uid="{00000000-0005-0000-0000-0000D4040000}"/>
    <cellStyle name="Followed Hyperlink 35" xfId="21605" hidden="1" xr:uid="{00000000-0005-0000-0000-0000D5040000}"/>
    <cellStyle name="Followed Hyperlink 35" xfId="21231" hidden="1" xr:uid="{00000000-0005-0000-0000-0000D2040000}"/>
    <cellStyle name="Followed Hyperlink 35" xfId="21191" hidden="1" xr:uid="{00000000-0005-0000-0000-0000D1040000}"/>
    <cellStyle name="Followed Hyperlink 35" xfId="43986" hidden="1" xr:uid="{00000000-0005-0000-0000-0000D3040000}"/>
    <cellStyle name="Followed Hyperlink 35" xfId="23293" hidden="1" xr:uid="{00000000-0005-0000-0000-0000D8040000}"/>
    <cellStyle name="Followed Hyperlink 35" xfId="10897" hidden="1" xr:uid="{00000000-0005-0000-0000-0000E7040000}"/>
    <cellStyle name="Followed Hyperlink 35" xfId="10991" hidden="1" xr:uid="{00000000-0005-0000-0000-0000E8040000}"/>
    <cellStyle name="Followed Hyperlink 35" xfId="11081" hidden="1" xr:uid="{00000000-0005-0000-0000-0000E9040000}"/>
    <cellStyle name="Followed Hyperlink 35" xfId="10997" hidden="1" xr:uid="{00000000-0005-0000-0000-0000EA040000}"/>
    <cellStyle name="Followed Hyperlink 35" xfId="11103" hidden="1" xr:uid="{00000000-0005-0000-0000-0000EB040000}"/>
    <cellStyle name="Followed Hyperlink 35" xfId="11259" hidden="1" xr:uid="{00000000-0005-0000-0000-0000D0040000}"/>
    <cellStyle name="Followed Hyperlink 35" xfId="31772" hidden="1" xr:uid="{00000000-0005-0000-0000-0000E9040000}"/>
    <cellStyle name="Followed Hyperlink 35" xfId="33945" hidden="1" xr:uid="{00000000-0005-0000-0000-0000D6040000}"/>
    <cellStyle name="Followed Hyperlink 35" xfId="23512" hidden="1" xr:uid="{00000000-0005-0000-0000-0000DC040000}"/>
    <cellStyle name="Followed Hyperlink 35" xfId="35222" hidden="1" xr:uid="{00000000-0005-0000-0000-0000D1040000}"/>
    <cellStyle name="Followed Hyperlink 35" xfId="1762" hidden="1" xr:uid="{00000000-0005-0000-0000-0000E4040000}"/>
    <cellStyle name="Followed Hyperlink 35" xfId="18379" hidden="1" xr:uid="{00000000-0005-0000-0000-0000D7040000}"/>
    <cellStyle name="Followed Hyperlink 35" xfId="18476" hidden="1" xr:uid="{00000000-0005-0000-0000-0000D8040000}"/>
    <cellStyle name="Followed Hyperlink 35" xfId="18578" hidden="1" xr:uid="{00000000-0005-0000-0000-0000D9040000}"/>
    <cellStyle name="Followed Hyperlink 35" xfId="18494" hidden="1" xr:uid="{00000000-0005-0000-0000-0000DA040000}"/>
    <cellStyle name="Followed Hyperlink 35" xfId="18600" hidden="1" xr:uid="{00000000-0005-0000-0000-0000DB040000}"/>
    <cellStyle name="Followed Hyperlink 35" xfId="18695" hidden="1" xr:uid="{00000000-0005-0000-0000-0000DC040000}"/>
    <cellStyle name="Followed Hyperlink 35" xfId="18794" hidden="1" xr:uid="{00000000-0005-0000-0000-0000DD040000}"/>
    <cellStyle name="Followed Hyperlink 35" xfId="18710" hidden="1" xr:uid="{00000000-0005-0000-0000-0000DE040000}"/>
    <cellStyle name="Followed Hyperlink 35" xfId="18816" hidden="1" xr:uid="{00000000-0005-0000-0000-0000DF040000}"/>
    <cellStyle name="Followed Hyperlink 35" xfId="18910" hidden="1" xr:uid="{00000000-0005-0000-0000-0000E0040000}"/>
    <cellStyle name="Followed Hyperlink 35" xfId="19006" hidden="1" xr:uid="{00000000-0005-0000-0000-0000E1040000}"/>
    <cellStyle name="Followed Hyperlink 35" xfId="18922" hidden="1" xr:uid="{00000000-0005-0000-0000-0000E2040000}"/>
    <cellStyle name="Followed Hyperlink 35" xfId="19028" hidden="1" xr:uid="{00000000-0005-0000-0000-0000E3040000}"/>
    <cellStyle name="Followed Hyperlink 35" xfId="19122" hidden="1" xr:uid="{00000000-0005-0000-0000-0000E4040000}"/>
    <cellStyle name="Followed Hyperlink 35" xfId="19217" hidden="1" xr:uid="{00000000-0005-0000-0000-0000E5040000}"/>
    <cellStyle name="Followed Hyperlink 35" xfId="19133" hidden="1" xr:uid="{00000000-0005-0000-0000-0000E6040000}"/>
    <cellStyle name="Followed Hyperlink 35" xfId="19239" hidden="1" xr:uid="{00000000-0005-0000-0000-0000E7040000}"/>
    <cellStyle name="Followed Hyperlink 35" xfId="19423" hidden="1" xr:uid="{00000000-0005-0000-0000-0000E9040000}"/>
    <cellStyle name="Followed Hyperlink 35" xfId="19339" hidden="1" xr:uid="{00000000-0005-0000-0000-0000EA040000}"/>
    <cellStyle name="Followed Hyperlink 35" xfId="19445" hidden="1" xr:uid="{00000000-0005-0000-0000-0000EB040000}"/>
    <cellStyle name="Followed Hyperlink 35" xfId="19590" hidden="1" xr:uid="{00000000-0005-0000-0000-0000D2040000}"/>
    <cellStyle name="Followed Hyperlink 35" xfId="17978" hidden="1" xr:uid="{00000000-0005-0000-0000-0000D3040000}"/>
    <cellStyle name="Followed Hyperlink 35" xfId="19890" hidden="1" xr:uid="{00000000-0005-0000-0000-0000D4040000}"/>
    <cellStyle name="Followed Hyperlink 35" xfId="19998" hidden="1" xr:uid="{00000000-0005-0000-0000-0000D5040000}"/>
    <cellStyle name="Followed Hyperlink 35" xfId="19914" hidden="1" xr:uid="{00000000-0005-0000-0000-0000D6040000}"/>
    <cellStyle name="Followed Hyperlink 35" xfId="20020" hidden="1" xr:uid="{00000000-0005-0000-0000-0000D7040000}"/>
    <cellStyle name="Followed Hyperlink 35" xfId="20117" hidden="1" xr:uid="{00000000-0005-0000-0000-0000D8040000}"/>
    <cellStyle name="Followed Hyperlink 35" xfId="20219" hidden="1" xr:uid="{00000000-0005-0000-0000-0000D9040000}"/>
    <cellStyle name="Followed Hyperlink 35" xfId="20135" hidden="1" xr:uid="{00000000-0005-0000-0000-0000DA040000}"/>
    <cellStyle name="Followed Hyperlink 35" xfId="20241" hidden="1" xr:uid="{00000000-0005-0000-0000-0000DB040000}"/>
    <cellStyle name="Followed Hyperlink 35" xfId="20336" hidden="1" xr:uid="{00000000-0005-0000-0000-0000DC040000}"/>
    <cellStyle name="Followed Hyperlink 35" xfId="20435" hidden="1" xr:uid="{00000000-0005-0000-0000-0000DD040000}"/>
    <cellStyle name="Followed Hyperlink 35" xfId="20351" hidden="1" xr:uid="{00000000-0005-0000-0000-0000DE040000}"/>
    <cellStyle name="Followed Hyperlink 35" xfId="20457" hidden="1" xr:uid="{00000000-0005-0000-0000-0000DF040000}"/>
    <cellStyle name="Followed Hyperlink 35" xfId="20551" hidden="1" xr:uid="{00000000-0005-0000-0000-0000E0040000}"/>
    <cellStyle name="Followed Hyperlink 35" xfId="20647" hidden="1" xr:uid="{00000000-0005-0000-0000-0000E1040000}"/>
    <cellStyle name="Followed Hyperlink 35" xfId="20563" hidden="1" xr:uid="{00000000-0005-0000-0000-0000E2040000}"/>
    <cellStyle name="Followed Hyperlink 35" xfId="20669" hidden="1" xr:uid="{00000000-0005-0000-0000-0000E3040000}"/>
    <cellStyle name="Followed Hyperlink 35" xfId="20763" hidden="1" xr:uid="{00000000-0005-0000-0000-0000E4040000}"/>
    <cellStyle name="Followed Hyperlink 35" xfId="20858" hidden="1" xr:uid="{00000000-0005-0000-0000-0000E5040000}"/>
    <cellStyle name="Followed Hyperlink 35" xfId="19601" hidden="1" xr:uid="{00000000-0005-0000-0000-0000D0040000}"/>
    <cellStyle name="Followed Hyperlink 35" xfId="6043" hidden="1" xr:uid="{00000000-0005-0000-0000-0000E9040000}"/>
    <cellStyle name="Followed Hyperlink 35" xfId="5959" hidden="1" xr:uid="{00000000-0005-0000-0000-0000EA040000}"/>
    <cellStyle name="Followed Hyperlink 35" xfId="6065" hidden="1" xr:uid="{00000000-0005-0000-0000-0000EB040000}"/>
    <cellStyle name="Followed Hyperlink 35" xfId="6221" hidden="1" xr:uid="{00000000-0005-0000-0000-0000D0040000}"/>
    <cellStyle name="Followed Hyperlink 35" xfId="6170" hidden="1" xr:uid="{00000000-0005-0000-0000-0000D1040000}"/>
    <cellStyle name="Followed Hyperlink 35" xfId="6210" hidden="1" xr:uid="{00000000-0005-0000-0000-0000D2040000}"/>
    <cellStyle name="Followed Hyperlink 35" xfId="4588" hidden="1" xr:uid="{00000000-0005-0000-0000-0000D3040000}"/>
    <cellStyle name="Followed Hyperlink 35" xfId="6549" hidden="1" xr:uid="{00000000-0005-0000-0000-0000D4040000}"/>
    <cellStyle name="Followed Hyperlink 35" xfId="6657" hidden="1" xr:uid="{00000000-0005-0000-0000-0000D5040000}"/>
    <cellStyle name="Followed Hyperlink 35" xfId="6573" hidden="1" xr:uid="{00000000-0005-0000-0000-0000D6040000}"/>
    <cellStyle name="Followed Hyperlink 35" xfId="6679" hidden="1" xr:uid="{00000000-0005-0000-0000-0000D7040000}"/>
    <cellStyle name="Followed Hyperlink 35" xfId="6776" hidden="1" xr:uid="{00000000-0005-0000-0000-0000D8040000}"/>
    <cellStyle name="Followed Hyperlink 35" xfId="6878" hidden="1" xr:uid="{00000000-0005-0000-0000-0000D9040000}"/>
    <cellStyle name="Followed Hyperlink 35" xfId="6794" hidden="1" xr:uid="{00000000-0005-0000-0000-0000DA040000}"/>
    <cellStyle name="Followed Hyperlink 35" xfId="6900" hidden="1" xr:uid="{00000000-0005-0000-0000-0000DB040000}"/>
    <cellStyle name="Followed Hyperlink 35" xfId="6995" hidden="1" xr:uid="{00000000-0005-0000-0000-0000DC040000}"/>
    <cellStyle name="Followed Hyperlink 35" xfId="7094" hidden="1" xr:uid="{00000000-0005-0000-0000-0000DD040000}"/>
    <cellStyle name="Followed Hyperlink 35" xfId="7010" hidden="1" xr:uid="{00000000-0005-0000-0000-0000DE040000}"/>
    <cellStyle name="Followed Hyperlink 35" xfId="7116" hidden="1" xr:uid="{00000000-0005-0000-0000-0000DF040000}"/>
    <cellStyle name="Followed Hyperlink 35" xfId="7210" hidden="1" xr:uid="{00000000-0005-0000-0000-0000E0040000}"/>
    <cellStyle name="Followed Hyperlink 35" xfId="7328" hidden="1" xr:uid="{00000000-0005-0000-0000-0000E3040000}"/>
    <cellStyle name="Followed Hyperlink 35" xfId="7422" hidden="1" xr:uid="{00000000-0005-0000-0000-0000E4040000}"/>
    <cellStyle name="Followed Hyperlink 35" xfId="7517" hidden="1" xr:uid="{00000000-0005-0000-0000-0000E5040000}"/>
    <cellStyle name="Followed Hyperlink 35" xfId="7433" hidden="1" xr:uid="{00000000-0005-0000-0000-0000E6040000}"/>
    <cellStyle name="Followed Hyperlink 35" xfId="7539" hidden="1" xr:uid="{00000000-0005-0000-0000-0000E7040000}"/>
    <cellStyle name="Followed Hyperlink 35" xfId="7633" hidden="1" xr:uid="{00000000-0005-0000-0000-0000E8040000}"/>
    <cellStyle name="Followed Hyperlink 35" xfId="7723" hidden="1" xr:uid="{00000000-0005-0000-0000-0000E9040000}"/>
    <cellStyle name="Followed Hyperlink 35" xfId="7639" hidden="1" xr:uid="{00000000-0005-0000-0000-0000EA040000}"/>
    <cellStyle name="Followed Hyperlink 35" xfId="7745" hidden="1" xr:uid="{00000000-0005-0000-0000-0000EB040000}"/>
    <cellStyle name="Followed Hyperlink 35" xfId="7901" hidden="1" xr:uid="{00000000-0005-0000-0000-0000D0040000}"/>
    <cellStyle name="Followed Hyperlink 35" xfId="7850" hidden="1" xr:uid="{00000000-0005-0000-0000-0000D1040000}"/>
    <cellStyle name="Followed Hyperlink 35" xfId="7890" hidden="1" xr:uid="{00000000-0005-0000-0000-0000D2040000}"/>
    <cellStyle name="Followed Hyperlink 35" xfId="6267" hidden="1" xr:uid="{00000000-0005-0000-0000-0000D3040000}"/>
    <cellStyle name="Followed Hyperlink 35" xfId="8229" hidden="1" xr:uid="{00000000-0005-0000-0000-0000D4040000}"/>
    <cellStyle name="Followed Hyperlink 35" xfId="8337" hidden="1" xr:uid="{00000000-0005-0000-0000-0000D5040000}"/>
    <cellStyle name="Followed Hyperlink 35" xfId="8253" hidden="1" xr:uid="{00000000-0005-0000-0000-0000D6040000}"/>
    <cellStyle name="Followed Hyperlink 35" xfId="8359" hidden="1" xr:uid="{00000000-0005-0000-0000-0000D7040000}"/>
    <cellStyle name="Followed Hyperlink 35" xfId="8456" hidden="1" xr:uid="{00000000-0005-0000-0000-0000D8040000}"/>
    <cellStyle name="Followed Hyperlink 35" xfId="8558" hidden="1" xr:uid="{00000000-0005-0000-0000-0000D9040000}"/>
    <cellStyle name="Followed Hyperlink 35" xfId="8474" hidden="1" xr:uid="{00000000-0005-0000-0000-0000DA040000}"/>
    <cellStyle name="Followed Hyperlink 35" xfId="7306" hidden="1" xr:uid="{00000000-0005-0000-0000-0000E1040000}"/>
    <cellStyle name="Followed Hyperlink 35" xfId="39399" hidden="1" xr:uid="{00000000-0005-0000-0000-0000E0040000}"/>
    <cellStyle name="Followed Hyperlink 35" xfId="39495" hidden="1" xr:uid="{00000000-0005-0000-0000-0000E1040000}"/>
    <cellStyle name="Followed Hyperlink 35" xfId="39411" hidden="1" xr:uid="{00000000-0005-0000-0000-0000E2040000}"/>
    <cellStyle name="Followed Hyperlink 35" xfId="39517" hidden="1" xr:uid="{00000000-0005-0000-0000-0000E3040000}"/>
    <cellStyle name="Followed Hyperlink 35" xfId="39611" hidden="1" xr:uid="{00000000-0005-0000-0000-0000E4040000}"/>
    <cellStyle name="Followed Hyperlink 35" xfId="39706" hidden="1" xr:uid="{00000000-0005-0000-0000-0000E5040000}"/>
    <cellStyle name="Followed Hyperlink 35" xfId="39622" hidden="1" xr:uid="{00000000-0005-0000-0000-0000E6040000}"/>
    <cellStyle name="Followed Hyperlink 35" xfId="39728" hidden="1" xr:uid="{00000000-0005-0000-0000-0000E7040000}"/>
    <cellStyle name="Followed Hyperlink 35" xfId="39822" hidden="1" xr:uid="{00000000-0005-0000-0000-0000E8040000}"/>
    <cellStyle name="Followed Hyperlink 35" xfId="39912" hidden="1" xr:uid="{00000000-0005-0000-0000-0000E9040000}"/>
    <cellStyle name="Followed Hyperlink 35" xfId="39828" hidden="1" xr:uid="{00000000-0005-0000-0000-0000EA040000}"/>
    <cellStyle name="Followed Hyperlink 35" xfId="39934" hidden="1" xr:uid="{00000000-0005-0000-0000-0000EB040000}"/>
    <cellStyle name="Followed Hyperlink 35" xfId="40090" hidden="1" xr:uid="{00000000-0005-0000-0000-0000D0040000}"/>
    <cellStyle name="Followed Hyperlink 35" xfId="40039" hidden="1" xr:uid="{00000000-0005-0000-0000-0000D1040000}"/>
    <cellStyle name="Followed Hyperlink 35" xfId="40079" hidden="1" xr:uid="{00000000-0005-0000-0000-0000D2040000}"/>
    <cellStyle name="Followed Hyperlink 35" xfId="38549" hidden="1" xr:uid="{00000000-0005-0000-0000-0000D3040000}"/>
    <cellStyle name="Followed Hyperlink 35" xfId="40257" hidden="1" xr:uid="{00000000-0005-0000-0000-0000D4040000}"/>
    <cellStyle name="Followed Hyperlink 35" xfId="40365" hidden="1" xr:uid="{00000000-0005-0000-0000-0000D5040000}"/>
    <cellStyle name="Followed Hyperlink 35" xfId="40387" hidden="1" xr:uid="{00000000-0005-0000-0000-0000D7040000}"/>
    <cellStyle name="Followed Hyperlink 35" xfId="40484" hidden="1" xr:uid="{00000000-0005-0000-0000-0000D8040000}"/>
    <cellStyle name="Followed Hyperlink 35" xfId="40586" hidden="1" xr:uid="{00000000-0005-0000-0000-0000D9040000}"/>
    <cellStyle name="Followed Hyperlink 35" xfId="40502" hidden="1" xr:uid="{00000000-0005-0000-0000-0000DA040000}"/>
    <cellStyle name="Followed Hyperlink 35" xfId="40608" hidden="1" xr:uid="{00000000-0005-0000-0000-0000DB040000}"/>
    <cellStyle name="Followed Hyperlink 35" xfId="40802" hidden="1" xr:uid="{00000000-0005-0000-0000-0000DD040000}"/>
    <cellStyle name="Followed Hyperlink 35" xfId="40718" hidden="1" xr:uid="{00000000-0005-0000-0000-0000DE040000}"/>
    <cellStyle name="Followed Hyperlink 35" xfId="40824" hidden="1" xr:uid="{00000000-0005-0000-0000-0000DF040000}"/>
    <cellStyle name="Followed Hyperlink 35" xfId="40918" hidden="1" xr:uid="{00000000-0005-0000-0000-0000E0040000}"/>
    <cellStyle name="Followed Hyperlink 35" xfId="41014" hidden="1" xr:uid="{00000000-0005-0000-0000-0000E1040000}"/>
    <cellStyle name="Followed Hyperlink 35" xfId="40930" hidden="1" xr:uid="{00000000-0005-0000-0000-0000E2040000}"/>
    <cellStyle name="Followed Hyperlink 35" xfId="41036" hidden="1" xr:uid="{00000000-0005-0000-0000-0000E3040000}"/>
    <cellStyle name="Followed Hyperlink 35" xfId="41130" hidden="1" xr:uid="{00000000-0005-0000-0000-0000E4040000}"/>
    <cellStyle name="Followed Hyperlink 35" xfId="41225" hidden="1" xr:uid="{00000000-0005-0000-0000-0000E5040000}"/>
    <cellStyle name="Followed Hyperlink 35" xfId="41141" hidden="1" xr:uid="{00000000-0005-0000-0000-0000E6040000}"/>
    <cellStyle name="Followed Hyperlink 35" xfId="41247" hidden="1" xr:uid="{00000000-0005-0000-0000-0000E7040000}"/>
    <cellStyle name="Followed Hyperlink 35" xfId="41341" hidden="1" xr:uid="{00000000-0005-0000-0000-0000E8040000}"/>
    <cellStyle name="Followed Hyperlink 35" xfId="41431" hidden="1" xr:uid="{00000000-0005-0000-0000-0000E9040000}"/>
    <cellStyle name="Followed Hyperlink 35" xfId="41347" hidden="1" xr:uid="{00000000-0005-0000-0000-0000EA040000}"/>
    <cellStyle name="Followed Hyperlink 35" xfId="39184" hidden="1" xr:uid="{00000000-0005-0000-0000-0000DC040000}"/>
    <cellStyle name="Followed Hyperlink 35" xfId="35562" hidden="1" xr:uid="{00000000-0005-0000-0000-0000D4040000}"/>
    <cellStyle name="Followed Hyperlink 35" xfId="31682" hidden="1" xr:uid="{00000000-0005-0000-0000-0000E8040000}"/>
    <cellStyle name="Followed Hyperlink 35" xfId="27366" hidden="1" xr:uid="{00000000-0005-0000-0000-0000E0040000}"/>
    <cellStyle name="Followed Hyperlink 35" xfId="40703" hidden="1" xr:uid="{00000000-0005-0000-0000-0000DC040000}"/>
    <cellStyle name="Followed Hyperlink 35" xfId="26416" hidden="1" xr:uid="{00000000-0005-0000-0000-0000D2040000}"/>
    <cellStyle name="Followed Hyperlink 35" xfId="26522" hidden="1" xr:uid="{00000000-0005-0000-0000-0000D3040000}"/>
    <cellStyle name="Followed Hyperlink 35" xfId="26705" hidden="1" xr:uid="{00000000-0005-0000-0000-0000D4040000}"/>
    <cellStyle name="Followed Hyperlink 35" xfId="26813" hidden="1" xr:uid="{00000000-0005-0000-0000-0000D5040000}"/>
    <cellStyle name="Followed Hyperlink 35" xfId="26729" hidden="1" xr:uid="{00000000-0005-0000-0000-0000D6040000}"/>
    <cellStyle name="Followed Hyperlink 35" xfId="26835" hidden="1" xr:uid="{00000000-0005-0000-0000-0000D7040000}"/>
    <cellStyle name="Followed Hyperlink 35" xfId="26932" hidden="1" xr:uid="{00000000-0005-0000-0000-0000D8040000}"/>
    <cellStyle name="Followed Hyperlink 35" xfId="27034" hidden="1" xr:uid="{00000000-0005-0000-0000-0000D9040000}"/>
    <cellStyle name="Followed Hyperlink 35" xfId="26950" hidden="1" xr:uid="{00000000-0005-0000-0000-0000DA040000}"/>
    <cellStyle name="Followed Hyperlink 35" xfId="27056" hidden="1" xr:uid="{00000000-0005-0000-0000-0000DB040000}"/>
    <cellStyle name="Followed Hyperlink 35" xfId="27151" hidden="1" xr:uid="{00000000-0005-0000-0000-0000DC040000}"/>
    <cellStyle name="Followed Hyperlink 35" xfId="27250" hidden="1" xr:uid="{00000000-0005-0000-0000-0000DD040000}"/>
    <cellStyle name="Followed Hyperlink 35" xfId="27166" hidden="1" xr:uid="{00000000-0005-0000-0000-0000DE040000}"/>
    <cellStyle name="Followed Hyperlink 35" xfId="27272" hidden="1" xr:uid="{00000000-0005-0000-0000-0000DF040000}"/>
    <cellStyle name="Followed Hyperlink 35" xfId="27462" hidden="1" xr:uid="{00000000-0005-0000-0000-0000E1040000}"/>
    <cellStyle name="Followed Hyperlink 35" xfId="44615" hidden="1" xr:uid="{00000000-0005-0000-0000-0000DC040000}"/>
    <cellStyle name="Followed Hyperlink 35" xfId="44714" hidden="1" xr:uid="{00000000-0005-0000-0000-0000DD040000}"/>
    <cellStyle name="Followed Hyperlink 35" xfId="44630" hidden="1" xr:uid="{00000000-0005-0000-0000-0000DE040000}"/>
    <cellStyle name="Followed Hyperlink 35" xfId="44830" hidden="1" xr:uid="{00000000-0005-0000-0000-0000E0040000}"/>
    <cellStyle name="Followed Hyperlink 35" xfId="44926" hidden="1" xr:uid="{00000000-0005-0000-0000-0000E1040000}"/>
    <cellStyle name="Followed Hyperlink 35" xfId="44948" hidden="1" xr:uid="{00000000-0005-0000-0000-0000E3040000}"/>
    <cellStyle name="Followed Hyperlink 35" xfId="45042" hidden="1" xr:uid="{00000000-0005-0000-0000-0000E4040000}"/>
    <cellStyle name="Followed Hyperlink 35" xfId="45137" hidden="1" xr:uid="{00000000-0005-0000-0000-0000E5040000}"/>
    <cellStyle name="Followed Hyperlink 35" xfId="45053" hidden="1" xr:uid="{00000000-0005-0000-0000-0000E6040000}"/>
    <cellStyle name="Followed Hyperlink 35" xfId="45159" hidden="1" xr:uid="{00000000-0005-0000-0000-0000E7040000}"/>
    <cellStyle name="Followed Hyperlink 35" xfId="45343" hidden="1" xr:uid="{00000000-0005-0000-0000-0000E9040000}"/>
    <cellStyle name="Followed Hyperlink 35" xfId="45259" hidden="1" xr:uid="{00000000-0005-0000-0000-0000EA040000}"/>
    <cellStyle name="Followed Hyperlink 35" xfId="45365" hidden="1" xr:uid="{00000000-0005-0000-0000-0000EB040000}"/>
    <cellStyle name="Followed Hyperlink 35" xfId="45253" hidden="1" xr:uid="{00000000-0005-0000-0000-0000E8040000}"/>
    <cellStyle name="Followed Hyperlink 35" xfId="43095" hidden="1" xr:uid="{00000000-0005-0000-0000-0000E4040000}"/>
    <cellStyle name="Followed Hyperlink 35" xfId="20774" hidden="1" xr:uid="{00000000-0005-0000-0000-0000E6040000}"/>
    <cellStyle name="Followed Hyperlink 35" xfId="20880" hidden="1" xr:uid="{00000000-0005-0000-0000-0000E7040000}"/>
    <cellStyle name="Followed Hyperlink 35" xfId="20974" hidden="1" xr:uid="{00000000-0005-0000-0000-0000E8040000}"/>
    <cellStyle name="Followed Hyperlink 35" xfId="21064" hidden="1" xr:uid="{00000000-0005-0000-0000-0000E9040000}"/>
    <cellStyle name="Followed Hyperlink 35" xfId="20980" hidden="1" xr:uid="{00000000-0005-0000-0000-0000EA040000}"/>
    <cellStyle name="Followed Hyperlink 35" xfId="21086" hidden="1" xr:uid="{00000000-0005-0000-0000-0000EB040000}"/>
    <cellStyle name="Followed Hyperlink 35" xfId="21242" hidden="1" xr:uid="{00000000-0005-0000-0000-0000D0040000}"/>
    <cellStyle name="Followed Hyperlink 35" xfId="25675" hidden="1" xr:uid="{00000000-0005-0000-0000-0000EA040000}"/>
    <cellStyle name="Followed Hyperlink 35" xfId="29057" hidden="1" xr:uid="{00000000-0005-0000-0000-0000D7040000}"/>
    <cellStyle name="Followed Hyperlink 35" xfId="34166" hidden="1" xr:uid="{00000000-0005-0000-0000-0000DA040000}"/>
    <cellStyle name="Followed Hyperlink 35" xfId="30228" hidden="1" xr:uid="{00000000-0005-0000-0000-0000D1040000}"/>
    <cellStyle name="Followed Hyperlink 35" xfId="44842" hidden="1" xr:uid="{00000000-0005-0000-0000-0000E2040000}"/>
    <cellStyle name="Followed Hyperlink 35" xfId="19333" hidden="1" xr:uid="{00000000-0005-0000-0000-0000E8040000}"/>
    <cellStyle name="Followed Hyperlink 35" xfId="29494" hidden="1" xr:uid="{00000000-0005-0000-0000-0000DF040000}"/>
    <cellStyle name="Followed Hyperlink 35" xfId="29588" hidden="1" xr:uid="{00000000-0005-0000-0000-0000E0040000}"/>
    <cellStyle name="Followed Hyperlink 35" xfId="29684" hidden="1" xr:uid="{00000000-0005-0000-0000-0000E1040000}"/>
    <cellStyle name="Followed Hyperlink 35" xfId="29600" hidden="1" xr:uid="{00000000-0005-0000-0000-0000E2040000}"/>
    <cellStyle name="Followed Hyperlink 35" xfId="29706" hidden="1" xr:uid="{00000000-0005-0000-0000-0000E3040000}"/>
    <cellStyle name="Followed Hyperlink 35" xfId="29800" hidden="1" xr:uid="{00000000-0005-0000-0000-0000E4040000}"/>
    <cellStyle name="Followed Hyperlink 35" xfId="29895" hidden="1" xr:uid="{00000000-0005-0000-0000-0000E5040000}"/>
    <cellStyle name="Followed Hyperlink 35" xfId="29811" hidden="1" xr:uid="{00000000-0005-0000-0000-0000E6040000}"/>
    <cellStyle name="Followed Hyperlink 35" xfId="29917" hidden="1" xr:uid="{00000000-0005-0000-0000-0000E7040000}"/>
    <cellStyle name="Followed Hyperlink 35" xfId="30011" hidden="1" xr:uid="{00000000-0005-0000-0000-0000E8040000}"/>
    <cellStyle name="Followed Hyperlink 35" xfId="30101" hidden="1" xr:uid="{00000000-0005-0000-0000-0000E9040000}"/>
    <cellStyle name="Followed Hyperlink 35" xfId="30017" hidden="1" xr:uid="{00000000-0005-0000-0000-0000EA040000}"/>
    <cellStyle name="Followed Hyperlink 35" xfId="30123" hidden="1" xr:uid="{00000000-0005-0000-0000-0000EB040000}"/>
    <cellStyle name="Followed Hyperlink 35" xfId="30279" hidden="1" xr:uid="{00000000-0005-0000-0000-0000D0040000}"/>
    <cellStyle name="Followed Hyperlink 35" xfId="30268" hidden="1" xr:uid="{00000000-0005-0000-0000-0000D2040000}"/>
    <cellStyle name="Followed Hyperlink 35" xfId="42767" hidden="1" xr:uid="{00000000-0005-0000-0000-0000DD040000}"/>
    <cellStyle name="Followed Hyperlink 35" xfId="42683" hidden="1" xr:uid="{00000000-0005-0000-0000-0000DE040000}"/>
    <cellStyle name="Followed Hyperlink 35" xfId="42789" hidden="1" xr:uid="{00000000-0005-0000-0000-0000DF040000}"/>
    <cellStyle name="Followed Hyperlink 35" xfId="42979" hidden="1" xr:uid="{00000000-0005-0000-0000-0000E1040000}"/>
    <cellStyle name="Followed Hyperlink 35" xfId="42895" hidden="1" xr:uid="{00000000-0005-0000-0000-0000E2040000}"/>
    <cellStyle name="Followed Hyperlink 35" xfId="42222" hidden="1" xr:uid="{00000000-0005-0000-0000-0000D4040000}"/>
    <cellStyle name="Followed Hyperlink 35" xfId="42330" hidden="1" xr:uid="{00000000-0005-0000-0000-0000D5040000}"/>
    <cellStyle name="Followed Hyperlink 35" xfId="42246" hidden="1" xr:uid="{00000000-0005-0000-0000-0000D6040000}"/>
    <cellStyle name="Followed Hyperlink 35" xfId="42352" hidden="1" xr:uid="{00000000-0005-0000-0000-0000D7040000}"/>
    <cellStyle name="Followed Hyperlink 35" xfId="42449" hidden="1" xr:uid="{00000000-0005-0000-0000-0000D8040000}"/>
    <cellStyle name="Followed Hyperlink 35" xfId="42017" hidden="1" xr:uid="{00000000-0005-0000-0000-0000D1040000}"/>
    <cellStyle name="Followed Hyperlink 35" xfId="42039" hidden="1" xr:uid="{00000000-0005-0000-0000-0000D3040000}"/>
    <cellStyle name="Followed Hyperlink 35" xfId="41910" hidden="1" xr:uid="{00000000-0005-0000-0000-0000D0040000}"/>
    <cellStyle name="Followed Hyperlink 35" xfId="41453" hidden="1" xr:uid="{00000000-0005-0000-0000-0000EB040000}"/>
    <cellStyle name="Followed Hyperlink 35" xfId="41933" hidden="1" xr:uid="{00000000-0005-0000-0000-0000D2040000}"/>
    <cellStyle name="Followed Hyperlink 35" xfId="43306" hidden="1" xr:uid="{00000000-0005-0000-0000-0000E8040000}"/>
    <cellStyle name="Followed Hyperlink 35" xfId="8580" hidden="1" xr:uid="{00000000-0005-0000-0000-0000DB040000}"/>
    <cellStyle name="Followed Hyperlink 35" xfId="8675" hidden="1" xr:uid="{00000000-0005-0000-0000-0000DC040000}"/>
    <cellStyle name="Followed Hyperlink 35" xfId="8774" hidden="1" xr:uid="{00000000-0005-0000-0000-0000DD040000}"/>
    <cellStyle name="Followed Hyperlink 35" xfId="8690" hidden="1" xr:uid="{00000000-0005-0000-0000-0000DE040000}"/>
    <cellStyle name="Followed Hyperlink 35" xfId="8796" hidden="1" xr:uid="{00000000-0005-0000-0000-0000DF040000}"/>
    <cellStyle name="Followed Hyperlink 35" xfId="8890" hidden="1" xr:uid="{00000000-0005-0000-0000-0000E0040000}"/>
    <cellStyle name="Followed Hyperlink 35" xfId="8986" hidden="1" xr:uid="{00000000-0005-0000-0000-0000E1040000}"/>
    <cellStyle name="Followed Hyperlink 35" xfId="29388" hidden="1" xr:uid="{00000000-0005-0000-0000-0000DE040000}"/>
    <cellStyle name="Followed Hyperlink 35" xfId="10152" hidden="1" xr:uid="{00000000-0005-0000-0000-0000DA040000}"/>
    <cellStyle name="Followed Hyperlink 35" xfId="36863" hidden="1" xr:uid="{00000000-0005-0000-0000-0000D1040000}"/>
    <cellStyle name="Followed Hyperlink 35" xfId="32939" hidden="1" xr:uid="{00000000-0005-0000-0000-0000E2040000}"/>
    <cellStyle name="Followed Hyperlink 35" xfId="997" hidden="1" xr:uid="{00000000-0005-0000-0000-0000D5040000}"/>
    <cellStyle name="Followed Hyperlink 35" xfId="15892" hidden="1" xr:uid="{00000000-0005-0000-0000-0000E5040000}"/>
    <cellStyle name="Followed Hyperlink 35" xfId="15808" hidden="1" xr:uid="{00000000-0005-0000-0000-0000E6040000}"/>
    <cellStyle name="Followed Hyperlink 35" xfId="15914" hidden="1" xr:uid="{00000000-0005-0000-0000-0000E7040000}"/>
    <cellStyle name="Followed Hyperlink 35" xfId="16008" hidden="1" xr:uid="{00000000-0005-0000-0000-0000E8040000}"/>
    <cellStyle name="Followed Hyperlink 35" xfId="16098" hidden="1" xr:uid="{00000000-0005-0000-0000-0000E9040000}"/>
    <cellStyle name="Followed Hyperlink 35" xfId="16014" hidden="1" xr:uid="{00000000-0005-0000-0000-0000EA040000}"/>
    <cellStyle name="Followed Hyperlink 35" xfId="16120" hidden="1" xr:uid="{00000000-0005-0000-0000-0000EB040000}"/>
    <cellStyle name="Followed Hyperlink 35" xfId="16276" hidden="1" xr:uid="{00000000-0005-0000-0000-0000D0040000}"/>
    <cellStyle name="Followed Hyperlink 35" xfId="16225" hidden="1" xr:uid="{00000000-0005-0000-0000-0000D1040000}"/>
    <cellStyle name="Followed Hyperlink 35" xfId="16265" hidden="1" xr:uid="{00000000-0005-0000-0000-0000D2040000}"/>
    <cellStyle name="Followed Hyperlink 35" xfId="14651" hidden="1" xr:uid="{00000000-0005-0000-0000-0000D3040000}"/>
    <cellStyle name="Followed Hyperlink 35" xfId="16583" hidden="1" xr:uid="{00000000-0005-0000-0000-0000D4040000}"/>
    <cellStyle name="Followed Hyperlink 35" xfId="16691" hidden="1" xr:uid="{00000000-0005-0000-0000-0000D5040000}"/>
    <cellStyle name="Followed Hyperlink 35" xfId="16607" hidden="1" xr:uid="{00000000-0005-0000-0000-0000D6040000}"/>
    <cellStyle name="Followed Hyperlink 35" xfId="16713" hidden="1" xr:uid="{00000000-0005-0000-0000-0000D7040000}"/>
    <cellStyle name="Followed Hyperlink 35" xfId="16810" hidden="1" xr:uid="{00000000-0005-0000-0000-0000D8040000}"/>
    <cellStyle name="Followed Hyperlink 35" xfId="16912" hidden="1" xr:uid="{00000000-0005-0000-0000-0000D9040000}"/>
    <cellStyle name="Followed Hyperlink 35" xfId="16828" hidden="1" xr:uid="{00000000-0005-0000-0000-0000DA040000}"/>
    <cellStyle name="Followed Hyperlink 35" xfId="16934" hidden="1" xr:uid="{00000000-0005-0000-0000-0000DB040000}"/>
    <cellStyle name="Followed Hyperlink 35" xfId="17029" hidden="1" xr:uid="{00000000-0005-0000-0000-0000DC040000}"/>
    <cellStyle name="Followed Hyperlink 35" xfId="17150" hidden="1" xr:uid="{00000000-0005-0000-0000-0000DF040000}"/>
    <cellStyle name="Followed Hyperlink 35" xfId="17244" hidden="1" xr:uid="{00000000-0005-0000-0000-0000E0040000}"/>
    <cellStyle name="Followed Hyperlink 35" xfId="17340" hidden="1" xr:uid="{00000000-0005-0000-0000-0000E1040000}"/>
    <cellStyle name="Followed Hyperlink 35" xfId="17256" hidden="1" xr:uid="{00000000-0005-0000-0000-0000E2040000}"/>
    <cellStyle name="Followed Hyperlink 35" xfId="17362" hidden="1" xr:uid="{00000000-0005-0000-0000-0000E3040000}"/>
    <cellStyle name="Followed Hyperlink 35" xfId="17456" hidden="1" xr:uid="{00000000-0005-0000-0000-0000E4040000}"/>
    <cellStyle name="Followed Hyperlink 35" xfId="17551" hidden="1" xr:uid="{00000000-0005-0000-0000-0000E5040000}"/>
    <cellStyle name="Followed Hyperlink 35" xfId="17467" hidden="1" xr:uid="{00000000-0005-0000-0000-0000E6040000}"/>
    <cellStyle name="Followed Hyperlink 35" xfId="17573" hidden="1" xr:uid="{00000000-0005-0000-0000-0000E7040000}"/>
    <cellStyle name="Followed Hyperlink 35" xfId="17667" hidden="1" xr:uid="{00000000-0005-0000-0000-0000E8040000}"/>
    <cellStyle name="Followed Hyperlink 35" xfId="17757" hidden="1" xr:uid="{00000000-0005-0000-0000-0000E9040000}"/>
    <cellStyle name="Followed Hyperlink 35" xfId="17673" hidden="1" xr:uid="{00000000-0005-0000-0000-0000EA040000}"/>
    <cellStyle name="Followed Hyperlink 35" xfId="17779" hidden="1" xr:uid="{00000000-0005-0000-0000-0000EB040000}"/>
    <cellStyle name="Followed Hyperlink 35" xfId="9683" hidden="1" xr:uid="{00000000-0005-0000-0000-0000D0040000}"/>
    <cellStyle name="Followed Hyperlink 35" xfId="9696" hidden="1" xr:uid="{00000000-0005-0000-0000-0000D1040000}"/>
    <cellStyle name="Followed Hyperlink 35" xfId="17922" hidden="1" xr:uid="{00000000-0005-0000-0000-0000D2040000}"/>
    <cellStyle name="Followed Hyperlink 35" xfId="17870" hidden="1" xr:uid="{00000000-0005-0000-0000-0000D3040000}"/>
    <cellStyle name="Followed Hyperlink 35" xfId="18249" hidden="1" xr:uid="{00000000-0005-0000-0000-0000D4040000}"/>
    <cellStyle name="Followed Hyperlink 35" xfId="18273" hidden="1" xr:uid="{00000000-0005-0000-0000-0000D6040000}"/>
    <cellStyle name="Followed Hyperlink 35" xfId="39283" hidden="1" xr:uid="{00000000-0005-0000-0000-0000DD040000}"/>
    <cellStyle name="Followed Hyperlink 35" xfId="39199" hidden="1" xr:uid="{00000000-0005-0000-0000-0000DE040000}"/>
    <cellStyle name="Followed Hyperlink 35" xfId="39305" hidden="1" xr:uid="{00000000-0005-0000-0000-0000DF040000}"/>
    <cellStyle name="Followed Hyperlink 35" xfId="1879" hidden="1" xr:uid="{00000000-0005-0000-0000-0000E7040000}"/>
    <cellStyle name="Followed Hyperlink 35" xfId="2063" hidden="1" xr:uid="{00000000-0005-0000-0000-0000E9040000}"/>
    <cellStyle name="Followed Hyperlink 35" xfId="1979" hidden="1" xr:uid="{00000000-0005-0000-0000-0000EA040000}"/>
    <cellStyle name="Followed Hyperlink 35" xfId="36948" hidden="1" xr:uid="{00000000-0005-0000-0000-0000D3040000}"/>
    <cellStyle name="Followed Hyperlink 35" xfId="38738" hidden="1" xr:uid="{00000000-0005-0000-0000-0000D4040000}"/>
    <cellStyle name="Followed Hyperlink 35" xfId="38846" hidden="1" xr:uid="{00000000-0005-0000-0000-0000D5040000}"/>
    <cellStyle name="Followed Hyperlink 35" xfId="38762" hidden="1" xr:uid="{00000000-0005-0000-0000-0000D6040000}"/>
    <cellStyle name="Followed Hyperlink 35" xfId="38868" hidden="1" xr:uid="{00000000-0005-0000-0000-0000D7040000}"/>
    <cellStyle name="Followed Hyperlink 35" xfId="38521" hidden="1" xr:uid="{00000000-0005-0000-0000-0000D0040000}"/>
    <cellStyle name="Followed Hyperlink 35" xfId="38510" hidden="1" xr:uid="{00000000-0005-0000-0000-0000D2040000}"/>
    <cellStyle name="Followed Hyperlink 35" xfId="38365" hidden="1" xr:uid="{00000000-0005-0000-0000-0000EB040000}"/>
    <cellStyle name="Followed Hyperlink 35" xfId="38259" hidden="1" xr:uid="{00000000-0005-0000-0000-0000EA040000}"/>
    <cellStyle name="Followed Hyperlink 35" xfId="38470" hidden="1" xr:uid="{00000000-0005-0000-0000-0000D1040000}"/>
    <cellStyle name="Followed Hyperlink 35" xfId="3190" hidden="1" xr:uid="{00000000-0005-0000-0000-0000D4040000}"/>
    <cellStyle name="Followed Hyperlink 35" xfId="40281" hidden="1" xr:uid="{00000000-0005-0000-0000-0000D6040000}"/>
    <cellStyle name="Followed Hyperlink 35" xfId="27378" hidden="1" xr:uid="{00000000-0005-0000-0000-0000E2040000}"/>
    <cellStyle name="Followed Hyperlink 35" xfId="27484" hidden="1" xr:uid="{00000000-0005-0000-0000-0000E3040000}"/>
    <cellStyle name="Followed Hyperlink 35" xfId="27578" hidden="1" xr:uid="{00000000-0005-0000-0000-0000E4040000}"/>
    <cellStyle name="Followed Hyperlink 35" xfId="27673" hidden="1" xr:uid="{00000000-0005-0000-0000-0000E5040000}"/>
    <cellStyle name="Followed Hyperlink 35" xfId="27589" hidden="1" xr:uid="{00000000-0005-0000-0000-0000E6040000}"/>
    <cellStyle name="Followed Hyperlink 35" xfId="27695" hidden="1" xr:uid="{00000000-0005-0000-0000-0000E7040000}"/>
    <cellStyle name="Followed Hyperlink 35" xfId="27789" hidden="1" xr:uid="{00000000-0005-0000-0000-0000E8040000}"/>
    <cellStyle name="Followed Hyperlink 35" xfId="27879" hidden="1" xr:uid="{00000000-0005-0000-0000-0000E9040000}"/>
    <cellStyle name="Followed Hyperlink 35" xfId="27795" hidden="1" xr:uid="{00000000-0005-0000-0000-0000EA040000}"/>
    <cellStyle name="Followed Hyperlink 35" xfId="27901" hidden="1" xr:uid="{00000000-0005-0000-0000-0000EB040000}"/>
    <cellStyle name="Followed Hyperlink 35" xfId="28615" hidden="1" xr:uid="{00000000-0005-0000-0000-0000D0040000}"/>
    <cellStyle name="Followed Hyperlink 35" xfId="28722" hidden="1" xr:uid="{00000000-0005-0000-0000-0000D1040000}"/>
    <cellStyle name="Followed Hyperlink 35" xfId="28638" hidden="1" xr:uid="{00000000-0005-0000-0000-0000D2040000}"/>
    <cellStyle name="Followed Hyperlink 35" xfId="28744" hidden="1" xr:uid="{00000000-0005-0000-0000-0000D3040000}"/>
    <cellStyle name="Followed Hyperlink 35" xfId="28927" hidden="1" xr:uid="{00000000-0005-0000-0000-0000D4040000}"/>
    <cellStyle name="Followed Hyperlink 35" xfId="29035" hidden="1" xr:uid="{00000000-0005-0000-0000-0000D5040000}"/>
    <cellStyle name="Followed Hyperlink 35" xfId="28951" hidden="1" xr:uid="{00000000-0005-0000-0000-0000D6040000}"/>
    <cellStyle name="Followed Hyperlink 35" xfId="29154" hidden="1" xr:uid="{00000000-0005-0000-0000-0000D8040000}"/>
    <cellStyle name="Followed Hyperlink 35" xfId="29256" hidden="1" xr:uid="{00000000-0005-0000-0000-0000D9040000}"/>
    <cellStyle name="Followed Hyperlink 35" xfId="29172" hidden="1" xr:uid="{00000000-0005-0000-0000-0000DA040000}"/>
    <cellStyle name="Followed Hyperlink 35" xfId="29278" hidden="1" xr:uid="{00000000-0005-0000-0000-0000DB040000}"/>
    <cellStyle name="Followed Hyperlink 35" xfId="29373" hidden="1" xr:uid="{00000000-0005-0000-0000-0000DC040000}"/>
    <cellStyle name="Followed Hyperlink 35" xfId="29472" hidden="1" xr:uid="{00000000-0005-0000-0000-0000DD040000}"/>
    <cellStyle name="Followed Hyperlink 35" xfId="3007" hidden="1" xr:uid="{00000000-0005-0000-0000-0000D3040000}"/>
    <cellStyle name="Followed Hyperlink 35" xfId="3298" hidden="1" xr:uid="{00000000-0005-0000-0000-0000D5040000}"/>
    <cellStyle name="Followed Hyperlink 35" xfId="3214" hidden="1" xr:uid="{00000000-0005-0000-0000-0000D6040000}"/>
    <cellStyle name="Followed Hyperlink 35" xfId="3320" hidden="1" xr:uid="{00000000-0005-0000-0000-0000D7040000}"/>
    <cellStyle name="Followed Hyperlink 35" xfId="3417" hidden="1" xr:uid="{00000000-0005-0000-0000-0000D8040000}"/>
    <cellStyle name="Followed Hyperlink 35" xfId="3519" hidden="1" xr:uid="{00000000-0005-0000-0000-0000D9040000}"/>
    <cellStyle name="Followed Hyperlink 35" xfId="3435" hidden="1" xr:uid="{00000000-0005-0000-0000-0000DA040000}"/>
    <cellStyle name="Followed Hyperlink 35" xfId="3541" hidden="1" xr:uid="{00000000-0005-0000-0000-0000DB040000}"/>
    <cellStyle name="Followed Hyperlink 35" xfId="1134" hidden="1" xr:uid="{00000000-0005-0000-0000-0000DA040000}"/>
    <cellStyle name="Followed Hyperlink 35" xfId="1240" hidden="1" xr:uid="{00000000-0005-0000-0000-0000DB040000}"/>
    <cellStyle name="Followed Hyperlink 35" xfId="1335" hidden="1" xr:uid="{00000000-0005-0000-0000-0000DC040000}"/>
    <cellStyle name="Followed Hyperlink 35" xfId="1434" hidden="1" xr:uid="{00000000-0005-0000-0000-0000DD040000}"/>
    <cellStyle name="Followed Hyperlink 35" xfId="5542" hidden="1" xr:uid="{00000000-0005-0000-0000-0000E2040000}"/>
    <cellStyle name="Followed Hyperlink 35" xfId="5648" hidden="1" xr:uid="{00000000-0005-0000-0000-0000E3040000}"/>
    <cellStyle name="Followed Hyperlink 35" xfId="5742" hidden="1" xr:uid="{00000000-0005-0000-0000-0000E4040000}"/>
    <cellStyle name="Followed Hyperlink 35" xfId="5837" hidden="1" xr:uid="{00000000-0005-0000-0000-0000E5040000}"/>
    <cellStyle name="Followed Hyperlink 35" xfId="38965" hidden="1" xr:uid="{00000000-0005-0000-0000-0000D8040000}"/>
    <cellStyle name="Followed Hyperlink 35" xfId="39067" hidden="1" xr:uid="{00000000-0005-0000-0000-0000D9040000}"/>
    <cellStyle name="Followed Hyperlink 35" xfId="38983" hidden="1" xr:uid="{00000000-0005-0000-0000-0000DA040000}"/>
    <cellStyle name="Followed Hyperlink 35" xfId="39089" hidden="1" xr:uid="{00000000-0005-0000-0000-0000DB040000}"/>
    <cellStyle name="Followed Hyperlink 35" xfId="25469" hidden="1" xr:uid="{00000000-0005-0000-0000-0000E6040000}"/>
    <cellStyle name="Followed Hyperlink 35" xfId="25575" hidden="1" xr:uid="{00000000-0005-0000-0000-0000E7040000}"/>
    <cellStyle name="Followed Hyperlink 35" xfId="25669" hidden="1" xr:uid="{00000000-0005-0000-0000-0000E8040000}"/>
    <cellStyle name="Followed Hyperlink 35" xfId="25759" hidden="1" xr:uid="{00000000-0005-0000-0000-0000E9040000}"/>
    <cellStyle name="Followed Hyperlink 35" xfId="25781" hidden="1" xr:uid="{00000000-0005-0000-0000-0000EB040000}"/>
    <cellStyle name="Followed Hyperlink 35" xfId="26393" hidden="1" xr:uid="{00000000-0005-0000-0000-0000D0040000}"/>
    <cellStyle name="Followed Hyperlink 35" xfId="26500" hidden="1" xr:uid="{00000000-0005-0000-0000-0000D1040000}"/>
    <cellStyle name="Followed Hyperlink 35" xfId="2085" hidden="1" xr:uid="{00000000-0005-0000-0000-0000EB040000}"/>
    <cellStyle name="Followed Hyperlink 35" xfId="2985" hidden="1" xr:uid="{00000000-0005-0000-0000-0000D1040000}"/>
    <cellStyle name="Followed Hyperlink 35" xfId="2901" hidden="1" xr:uid="{00000000-0005-0000-0000-0000D2040000}"/>
    <cellStyle name="Followed Hyperlink 35" xfId="25342" hidden="1" xr:uid="{00000000-0005-0000-0000-0000E1040000}"/>
    <cellStyle name="Followed Hyperlink 35" xfId="25258" hidden="1" xr:uid="{00000000-0005-0000-0000-0000E2040000}"/>
    <cellStyle name="Followed Hyperlink 35" xfId="25364" hidden="1" xr:uid="{00000000-0005-0000-0000-0000E3040000}"/>
    <cellStyle name="Followed Hyperlink 35" xfId="25458" hidden="1" xr:uid="{00000000-0005-0000-0000-0000E4040000}"/>
    <cellStyle name="Followed Hyperlink 35" xfId="25553" hidden="1" xr:uid="{00000000-0005-0000-0000-0000E5040000}"/>
    <cellStyle name="Followed Hyperlink 35" xfId="25046" hidden="1" xr:uid="{00000000-0005-0000-0000-0000DE040000}"/>
    <cellStyle name="Followed Hyperlink 35" xfId="25152" hidden="1" xr:uid="{00000000-0005-0000-0000-0000DF040000}"/>
    <cellStyle name="Followed Hyperlink 35" xfId="25246" hidden="1" xr:uid="{00000000-0005-0000-0000-0000E0040000}"/>
    <cellStyle name="Followed Hyperlink 35" xfId="25130" hidden="1" xr:uid="{00000000-0005-0000-0000-0000DD040000}"/>
    <cellStyle name="Followed Hyperlink 35" xfId="25031" hidden="1" xr:uid="{00000000-0005-0000-0000-0000DC040000}"/>
    <cellStyle name="Followed Hyperlink 36" xfId="45300" hidden="1" xr:uid="{00000000-0005-0000-0000-000007050000}"/>
    <cellStyle name="Followed Hyperlink 36" xfId="43858" hidden="1" xr:uid="{00000000-0005-0000-0000-0000EC040000}"/>
    <cellStyle name="Followed Hyperlink 36" xfId="45360" hidden="1" xr:uid="{00000000-0005-0000-0000-000005050000}"/>
    <cellStyle name="Followed Hyperlink 36" xfId="45254" hidden="1" xr:uid="{00000000-0005-0000-0000-000004050000}"/>
    <cellStyle name="Followed Hyperlink 36" xfId="4321" hidden="1" xr:uid="{00000000-0005-0000-0000-000007050000}"/>
    <cellStyle name="Followed Hyperlink 36" xfId="41911" hidden="1" xr:uid="{00000000-0005-0000-0000-0000EC040000}"/>
    <cellStyle name="Followed Hyperlink 36" xfId="42073" hidden="1" xr:uid="{00000000-0005-0000-0000-0000EE040000}"/>
    <cellStyle name="Followed Hyperlink 36" xfId="41974" hidden="1" xr:uid="{00000000-0005-0000-0000-0000EF040000}"/>
    <cellStyle name="Followed Hyperlink 36" xfId="42223" hidden="1" xr:uid="{00000000-0005-0000-0000-0000F0040000}"/>
    <cellStyle name="Followed Hyperlink 36" xfId="42347" hidden="1" xr:uid="{00000000-0005-0000-0000-0000F1040000}"/>
    <cellStyle name="Followed Hyperlink 36" xfId="42386" hidden="1" xr:uid="{00000000-0005-0000-0000-0000F2040000}"/>
    <cellStyle name="Followed Hyperlink 36" xfId="42287" hidden="1" xr:uid="{00000000-0005-0000-0000-0000F3040000}"/>
    <cellStyle name="Followed Hyperlink 36" xfId="2685" hidden="1" xr:uid="{00000000-0005-0000-0000-0000ED040000}"/>
    <cellStyle name="Followed Hyperlink 36" xfId="4508" hidden="1" xr:uid="{00000000-0005-0000-0000-0000EF040000}"/>
    <cellStyle name="Followed Hyperlink 36" xfId="21783" hidden="1" xr:uid="{00000000-0005-0000-0000-0000F7040000}"/>
    <cellStyle name="Followed Hyperlink 36" xfId="22059" hidden="1" xr:uid="{00000000-0005-0000-0000-0000F9040000}"/>
    <cellStyle name="Followed Hyperlink 36" xfId="44294" hidden="1" xr:uid="{00000000-0005-0000-0000-0000F1040000}"/>
    <cellStyle name="Followed Hyperlink 36" xfId="44333" hidden="1" xr:uid="{00000000-0005-0000-0000-0000F2040000}"/>
    <cellStyle name="Followed Hyperlink 36" xfId="44234" hidden="1" xr:uid="{00000000-0005-0000-0000-0000F3040000}"/>
    <cellStyle name="Followed Hyperlink 36" xfId="44397" hidden="1" xr:uid="{00000000-0005-0000-0000-0000F4040000}"/>
    <cellStyle name="Followed Hyperlink 36" xfId="44515" hidden="1" xr:uid="{00000000-0005-0000-0000-0000F5040000}"/>
    <cellStyle name="Followed Hyperlink 36" xfId="44554" hidden="1" xr:uid="{00000000-0005-0000-0000-0000F6040000}"/>
    <cellStyle name="Followed Hyperlink 36" xfId="44455" hidden="1" xr:uid="{00000000-0005-0000-0000-0000F7040000}"/>
    <cellStyle name="Followed Hyperlink 36" xfId="4115" hidden="1" xr:uid="{00000000-0005-0000-0000-000003050000}"/>
    <cellStyle name="Followed Hyperlink 36" xfId="4275" hidden="1" xr:uid="{00000000-0005-0000-0000-000004050000}"/>
    <cellStyle name="Followed Hyperlink 36" xfId="4381" hidden="1" xr:uid="{00000000-0005-0000-0000-000005050000}"/>
    <cellStyle name="Followed Hyperlink 36" xfId="4420" hidden="1" xr:uid="{00000000-0005-0000-0000-000006050000}"/>
    <cellStyle name="Followed Hyperlink 36" xfId="2630" hidden="1" xr:uid="{00000000-0005-0000-0000-0000EC040000}"/>
    <cellStyle name="Followed Hyperlink 36" xfId="43147" hidden="1" xr:uid="{00000000-0005-0000-0000-000003050000}"/>
    <cellStyle name="Followed Hyperlink 36" xfId="43246" hidden="1" xr:uid="{00000000-0005-0000-0000-000002050000}"/>
    <cellStyle name="Followed Hyperlink 36" xfId="21661" hidden="1" xr:uid="{00000000-0005-0000-0000-0000F2040000}"/>
    <cellStyle name="Followed Hyperlink 36" xfId="43452" hidden="1" xr:uid="{00000000-0005-0000-0000-000006050000}"/>
    <cellStyle name="Followed Hyperlink 36" xfId="43413" hidden="1" xr:uid="{00000000-0005-0000-0000-000005050000}"/>
    <cellStyle name="Followed Hyperlink 36" xfId="42034" hidden="1" xr:uid="{00000000-0005-0000-0000-0000ED040000}"/>
    <cellStyle name="Followed Hyperlink 36" xfId="23667" hidden="1" xr:uid="{00000000-0005-0000-0000-0000FA040000}"/>
    <cellStyle name="Followed Hyperlink 36" xfId="23568" hidden="1" xr:uid="{00000000-0005-0000-0000-0000FB040000}"/>
    <cellStyle name="Followed Hyperlink 36" xfId="23728" hidden="1" xr:uid="{00000000-0005-0000-0000-0000FC040000}"/>
    <cellStyle name="Followed Hyperlink 36" xfId="23840" hidden="1" xr:uid="{00000000-0005-0000-0000-0000FD040000}"/>
    <cellStyle name="Followed Hyperlink 36" xfId="23879" hidden="1" xr:uid="{00000000-0005-0000-0000-0000FE040000}"/>
    <cellStyle name="Followed Hyperlink 36" xfId="23780" hidden="1" xr:uid="{00000000-0005-0000-0000-0000FF040000}"/>
    <cellStyle name="Followed Hyperlink 36" xfId="23940" hidden="1" xr:uid="{00000000-0005-0000-0000-000000050000}"/>
    <cellStyle name="Followed Hyperlink 36" xfId="24090" hidden="1" xr:uid="{00000000-0005-0000-0000-000002050000}"/>
    <cellStyle name="Followed Hyperlink 36" xfId="23991" hidden="1" xr:uid="{00000000-0005-0000-0000-000003050000}"/>
    <cellStyle name="Followed Hyperlink 36" xfId="24151" hidden="1" xr:uid="{00000000-0005-0000-0000-000004050000}"/>
    <cellStyle name="Followed Hyperlink 36" xfId="24257" hidden="1" xr:uid="{00000000-0005-0000-0000-000005050000}"/>
    <cellStyle name="Followed Hyperlink 36" xfId="24296" hidden="1" xr:uid="{00000000-0005-0000-0000-000006050000}"/>
    <cellStyle name="Followed Hyperlink 36" xfId="24197" hidden="1" xr:uid="{00000000-0005-0000-0000-000007050000}"/>
    <cellStyle name="Followed Hyperlink 36" xfId="44831" hidden="1" xr:uid="{00000000-0005-0000-0000-0000FC040000}"/>
    <cellStyle name="Followed Hyperlink 36" xfId="44982" hidden="1" xr:uid="{00000000-0005-0000-0000-0000FE040000}"/>
    <cellStyle name="Followed Hyperlink 36" xfId="44883" hidden="1" xr:uid="{00000000-0005-0000-0000-0000FF040000}"/>
    <cellStyle name="Followed Hyperlink 36" xfId="45043" hidden="1" xr:uid="{00000000-0005-0000-0000-000000050000}"/>
    <cellStyle name="Followed Hyperlink 36" xfId="45154" hidden="1" xr:uid="{00000000-0005-0000-0000-000001050000}"/>
    <cellStyle name="Followed Hyperlink 36" xfId="45193" hidden="1" xr:uid="{00000000-0005-0000-0000-000002050000}"/>
    <cellStyle name="Followed Hyperlink 36" xfId="45094" hidden="1" xr:uid="{00000000-0005-0000-0000-000003050000}"/>
    <cellStyle name="Followed Hyperlink 36" xfId="23451" hidden="1" xr:uid="{00000000-0005-0000-0000-0000F6040000}"/>
    <cellStyle name="Followed Hyperlink 36" xfId="27518" hidden="1" xr:uid="{00000000-0005-0000-0000-0000FE040000}"/>
    <cellStyle name="Followed Hyperlink 36" xfId="39452" hidden="1" xr:uid="{00000000-0005-0000-0000-0000FF040000}"/>
    <cellStyle name="Followed Hyperlink 36" xfId="35947" hidden="1" xr:uid="{00000000-0005-0000-0000-0000F6040000}"/>
    <cellStyle name="Followed Hyperlink 36" xfId="25981" hidden="1" xr:uid="{00000000-0005-0000-0000-0000EC040000}"/>
    <cellStyle name="Followed Hyperlink 36" xfId="4460" hidden="1" xr:uid="{00000000-0005-0000-0000-0000EE040000}"/>
    <cellStyle name="Followed Hyperlink 36" xfId="16968" hidden="1" xr:uid="{00000000-0005-0000-0000-0000F6040000}"/>
    <cellStyle name="Followed Hyperlink 36" xfId="16869" hidden="1" xr:uid="{00000000-0005-0000-0000-0000F7040000}"/>
    <cellStyle name="Followed Hyperlink 36" xfId="17030" hidden="1" xr:uid="{00000000-0005-0000-0000-0000F8040000}"/>
    <cellStyle name="Followed Hyperlink 36" xfId="17145" hidden="1" xr:uid="{00000000-0005-0000-0000-0000F9040000}"/>
    <cellStyle name="Followed Hyperlink 36" xfId="17184" hidden="1" xr:uid="{00000000-0005-0000-0000-0000FA040000}"/>
    <cellStyle name="Followed Hyperlink 36" xfId="1663" hidden="1" xr:uid="{00000000-0005-0000-0000-0000FD040000}"/>
    <cellStyle name="Followed Hyperlink 36" xfId="1702" hidden="1" xr:uid="{00000000-0005-0000-0000-0000FE040000}"/>
    <cellStyle name="Followed Hyperlink 36" xfId="3354" hidden="1" xr:uid="{00000000-0005-0000-0000-0000F2040000}"/>
    <cellStyle name="Followed Hyperlink 36" xfId="3418" hidden="1" xr:uid="{00000000-0005-0000-0000-0000F4040000}"/>
    <cellStyle name="Followed Hyperlink 36" xfId="3536" hidden="1" xr:uid="{00000000-0005-0000-0000-0000F5040000}"/>
    <cellStyle name="Followed Hyperlink 36" xfId="3575" hidden="1" xr:uid="{00000000-0005-0000-0000-0000F6040000}"/>
    <cellStyle name="Followed Hyperlink 36" xfId="3476" hidden="1" xr:uid="{00000000-0005-0000-0000-0000F7040000}"/>
    <cellStyle name="Followed Hyperlink 36" xfId="2942" hidden="1" xr:uid="{00000000-0005-0000-0000-0000EF040000}"/>
    <cellStyle name="Followed Hyperlink 36" xfId="44943" hidden="1" xr:uid="{00000000-0005-0000-0000-0000FD040000}"/>
    <cellStyle name="Followed Hyperlink 36" xfId="20054" hidden="1" xr:uid="{00000000-0005-0000-0000-0000F2040000}"/>
    <cellStyle name="Followed Hyperlink 36" xfId="11327" hidden="1" xr:uid="{00000000-0005-0000-0000-0000EC040000}"/>
    <cellStyle name="Followed Hyperlink 36" xfId="12356" hidden="1" xr:uid="{00000000-0005-0000-0000-0000FD040000}"/>
    <cellStyle name="Followed Hyperlink 36" xfId="8515" hidden="1" xr:uid="{00000000-0005-0000-0000-0000F7040000}"/>
    <cellStyle name="Followed Hyperlink 36" xfId="5854" hidden="1" xr:uid="{00000000-0005-0000-0000-000001050000}"/>
    <cellStyle name="Followed Hyperlink 36" xfId="25147" hidden="1" xr:uid="{00000000-0005-0000-0000-0000F9040000}"/>
    <cellStyle name="Followed Hyperlink 36" xfId="25087" hidden="1" xr:uid="{00000000-0005-0000-0000-0000FB040000}"/>
    <cellStyle name="Followed Hyperlink 36" xfId="25247" hidden="1" xr:uid="{00000000-0005-0000-0000-0000FC040000}"/>
    <cellStyle name="Followed Hyperlink 36" xfId="25359" hidden="1" xr:uid="{00000000-0005-0000-0000-0000FD040000}"/>
    <cellStyle name="Followed Hyperlink 36" xfId="25398" hidden="1" xr:uid="{00000000-0005-0000-0000-0000FE040000}"/>
    <cellStyle name="Followed Hyperlink 36" xfId="25299" hidden="1" xr:uid="{00000000-0005-0000-0000-0000FF040000}"/>
    <cellStyle name="Followed Hyperlink 36" xfId="25570" hidden="1" xr:uid="{00000000-0005-0000-0000-000001050000}"/>
    <cellStyle name="Followed Hyperlink 36" xfId="25609" hidden="1" xr:uid="{00000000-0005-0000-0000-000002050000}"/>
    <cellStyle name="Followed Hyperlink 36" xfId="25510" hidden="1" xr:uid="{00000000-0005-0000-0000-000003050000}"/>
    <cellStyle name="Followed Hyperlink 36" xfId="25670" hidden="1" xr:uid="{00000000-0005-0000-0000-000004050000}"/>
    <cellStyle name="Followed Hyperlink 36" xfId="25776" hidden="1" xr:uid="{00000000-0005-0000-0000-000005050000}"/>
    <cellStyle name="Followed Hyperlink 36" xfId="25815" hidden="1" xr:uid="{00000000-0005-0000-0000-000006050000}"/>
    <cellStyle name="Followed Hyperlink 36" xfId="25716" hidden="1" xr:uid="{00000000-0005-0000-0000-000007050000}"/>
    <cellStyle name="Followed Hyperlink 36" xfId="26394" hidden="1" xr:uid="{00000000-0005-0000-0000-0000EC040000}"/>
    <cellStyle name="Followed Hyperlink 36" xfId="26517" hidden="1" xr:uid="{00000000-0005-0000-0000-0000ED040000}"/>
    <cellStyle name="Followed Hyperlink 36" xfId="26556" hidden="1" xr:uid="{00000000-0005-0000-0000-0000EE040000}"/>
    <cellStyle name="Followed Hyperlink 36" xfId="26457" hidden="1" xr:uid="{00000000-0005-0000-0000-0000EF040000}"/>
    <cellStyle name="Followed Hyperlink 36" xfId="26706" hidden="1" xr:uid="{00000000-0005-0000-0000-0000F0040000}"/>
    <cellStyle name="Followed Hyperlink 36" xfId="26830" hidden="1" xr:uid="{00000000-0005-0000-0000-0000F1040000}"/>
    <cellStyle name="Followed Hyperlink 36" xfId="26869" hidden="1" xr:uid="{00000000-0005-0000-0000-0000F2040000}"/>
    <cellStyle name="Followed Hyperlink 36" xfId="26770" hidden="1" xr:uid="{00000000-0005-0000-0000-0000F3040000}"/>
    <cellStyle name="Followed Hyperlink 36" xfId="26933" hidden="1" xr:uid="{00000000-0005-0000-0000-0000F4040000}"/>
    <cellStyle name="Followed Hyperlink 36" xfId="27051" hidden="1" xr:uid="{00000000-0005-0000-0000-0000F5040000}"/>
    <cellStyle name="Followed Hyperlink 36" xfId="27090" hidden="1" xr:uid="{00000000-0005-0000-0000-0000F6040000}"/>
    <cellStyle name="Followed Hyperlink 36" xfId="26991" hidden="1" xr:uid="{00000000-0005-0000-0000-0000F7040000}"/>
    <cellStyle name="Followed Hyperlink 36" xfId="27267" hidden="1" xr:uid="{00000000-0005-0000-0000-0000F9040000}"/>
    <cellStyle name="Followed Hyperlink 36" xfId="27306" hidden="1" xr:uid="{00000000-0005-0000-0000-0000FA040000}"/>
    <cellStyle name="Followed Hyperlink 36" xfId="27207" hidden="1" xr:uid="{00000000-0005-0000-0000-0000FB040000}"/>
    <cellStyle name="Followed Hyperlink 36" xfId="27367" hidden="1" xr:uid="{00000000-0005-0000-0000-0000FC040000}"/>
    <cellStyle name="Followed Hyperlink 36" xfId="27479" hidden="1" xr:uid="{00000000-0005-0000-0000-0000FD040000}"/>
    <cellStyle name="Followed Hyperlink 36" xfId="27419" hidden="1" xr:uid="{00000000-0005-0000-0000-0000FF040000}"/>
    <cellStyle name="Followed Hyperlink 36" xfId="27579" hidden="1" xr:uid="{00000000-0005-0000-0000-000000050000}"/>
    <cellStyle name="Followed Hyperlink 36" xfId="27690" hidden="1" xr:uid="{00000000-0005-0000-0000-000001050000}"/>
    <cellStyle name="Followed Hyperlink 36" xfId="27729" hidden="1" xr:uid="{00000000-0005-0000-0000-000002050000}"/>
    <cellStyle name="Followed Hyperlink 36" xfId="27630" hidden="1" xr:uid="{00000000-0005-0000-0000-000003050000}"/>
    <cellStyle name="Followed Hyperlink 36" xfId="27790" hidden="1" xr:uid="{00000000-0005-0000-0000-000004050000}"/>
    <cellStyle name="Followed Hyperlink 36" xfId="27896" hidden="1" xr:uid="{00000000-0005-0000-0000-000005050000}"/>
    <cellStyle name="Followed Hyperlink 36" xfId="27935" hidden="1" xr:uid="{00000000-0005-0000-0000-000006050000}"/>
    <cellStyle name="Followed Hyperlink 36" xfId="27836" hidden="1" xr:uid="{00000000-0005-0000-0000-000007050000}"/>
    <cellStyle name="Followed Hyperlink 36" xfId="28616" hidden="1" xr:uid="{00000000-0005-0000-0000-0000EC040000}"/>
    <cellStyle name="Followed Hyperlink 36" xfId="28739" hidden="1" xr:uid="{00000000-0005-0000-0000-0000ED040000}"/>
    <cellStyle name="Followed Hyperlink 36" xfId="28778" hidden="1" xr:uid="{00000000-0005-0000-0000-0000EE040000}"/>
    <cellStyle name="Followed Hyperlink 36" xfId="28679" hidden="1" xr:uid="{00000000-0005-0000-0000-0000EF040000}"/>
    <cellStyle name="Followed Hyperlink 36" xfId="28928" hidden="1" xr:uid="{00000000-0005-0000-0000-0000F0040000}"/>
    <cellStyle name="Followed Hyperlink 36" xfId="29052" hidden="1" xr:uid="{00000000-0005-0000-0000-0000F1040000}"/>
    <cellStyle name="Followed Hyperlink 36" xfId="29091" hidden="1" xr:uid="{00000000-0005-0000-0000-0000F2040000}"/>
    <cellStyle name="Followed Hyperlink 36" xfId="28992" hidden="1" xr:uid="{00000000-0005-0000-0000-0000F3040000}"/>
    <cellStyle name="Followed Hyperlink 36" xfId="29155" hidden="1" xr:uid="{00000000-0005-0000-0000-0000F4040000}"/>
    <cellStyle name="Followed Hyperlink 36" xfId="29273" hidden="1" xr:uid="{00000000-0005-0000-0000-0000F5040000}"/>
    <cellStyle name="Followed Hyperlink 36" xfId="29312" hidden="1" xr:uid="{00000000-0005-0000-0000-0000F6040000}"/>
    <cellStyle name="Followed Hyperlink 36" xfId="29374" hidden="1" xr:uid="{00000000-0005-0000-0000-0000F8040000}"/>
    <cellStyle name="Followed Hyperlink 36" xfId="29489" hidden="1" xr:uid="{00000000-0005-0000-0000-0000F9040000}"/>
    <cellStyle name="Followed Hyperlink 36" xfId="29528" hidden="1" xr:uid="{00000000-0005-0000-0000-0000FA040000}"/>
    <cellStyle name="Followed Hyperlink 36" xfId="29429" hidden="1" xr:uid="{00000000-0005-0000-0000-0000FB040000}"/>
    <cellStyle name="Followed Hyperlink 36" xfId="29589" hidden="1" xr:uid="{00000000-0005-0000-0000-0000FC040000}"/>
    <cellStyle name="Followed Hyperlink 36" xfId="29701" hidden="1" xr:uid="{00000000-0005-0000-0000-0000FD040000}"/>
    <cellStyle name="Followed Hyperlink 36" xfId="29740" hidden="1" xr:uid="{00000000-0005-0000-0000-0000FE040000}"/>
    <cellStyle name="Followed Hyperlink 36" xfId="29641" hidden="1" xr:uid="{00000000-0005-0000-0000-0000FF040000}"/>
    <cellStyle name="Followed Hyperlink 36" xfId="29801" hidden="1" xr:uid="{00000000-0005-0000-0000-000000050000}"/>
    <cellStyle name="Followed Hyperlink 36" xfId="29912" hidden="1" xr:uid="{00000000-0005-0000-0000-000001050000}"/>
    <cellStyle name="Followed Hyperlink 36" xfId="29951" hidden="1" xr:uid="{00000000-0005-0000-0000-000002050000}"/>
    <cellStyle name="Followed Hyperlink 36" xfId="29852" hidden="1" xr:uid="{00000000-0005-0000-0000-000003050000}"/>
    <cellStyle name="Followed Hyperlink 36" xfId="30118" hidden="1" xr:uid="{00000000-0005-0000-0000-000005050000}"/>
    <cellStyle name="Followed Hyperlink 36" xfId="30157" hidden="1" xr:uid="{00000000-0005-0000-0000-000006050000}"/>
    <cellStyle name="Followed Hyperlink 36" xfId="30058" hidden="1" xr:uid="{00000000-0005-0000-0000-000007050000}"/>
    <cellStyle name="Followed Hyperlink 36" xfId="28428" hidden="1" xr:uid="{00000000-0005-0000-0000-0000ED040000}"/>
    <cellStyle name="Followed Hyperlink 36" xfId="30197" hidden="1" xr:uid="{00000000-0005-0000-0000-0000EE040000}"/>
    <cellStyle name="Followed Hyperlink 36" xfId="22098" hidden="1" xr:uid="{00000000-0005-0000-0000-0000FA040000}"/>
    <cellStyle name="Followed Hyperlink 36" xfId="21999" hidden="1" xr:uid="{00000000-0005-0000-0000-0000FB040000}"/>
    <cellStyle name="Followed Hyperlink 36" xfId="22159" hidden="1" xr:uid="{00000000-0005-0000-0000-0000FC040000}"/>
    <cellStyle name="Followed Hyperlink 36" xfId="22271" hidden="1" xr:uid="{00000000-0005-0000-0000-0000FD040000}"/>
    <cellStyle name="Followed Hyperlink 36" xfId="22310" hidden="1" xr:uid="{00000000-0005-0000-0000-0000FE040000}"/>
    <cellStyle name="Followed Hyperlink 36" xfId="22211" hidden="1" xr:uid="{00000000-0005-0000-0000-0000FF040000}"/>
    <cellStyle name="Followed Hyperlink 36" xfId="22371" hidden="1" xr:uid="{00000000-0005-0000-0000-000000050000}"/>
    <cellStyle name="Followed Hyperlink 36" xfId="22482" hidden="1" xr:uid="{00000000-0005-0000-0000-000001050000}"/>
    <cellStyle name="Followed Hyperlink 36" xfId="22521" hidden="1" xr:uid="{00000000-0005-0000-0000-000002050000}"/>
    <cellStyle name="Followed Hyperlink 36" xfId="39084" hidden="1" xr:uid="{00000000-0005-0000-0000-0000F5040000}"/>
    <cellStyle name="Followed Hyperlink 36" xfId="30826" hidden="1" xr:uid="{00000000-0005-0000-0000-0000F4040000}"/>
    <cellStyle name="Followed Hyperlink 36" xfId="30944" hidden="1" xr:uid="{00000000-0005-0000-0000-0000F5040000}"/>
    <cellStyle name="Followed Hyperlink 36" xfId="30983" hidden="1" xr:uid="{00000000-0005-0000-0000-0000F6040000}"/>
    <cellStyle name="Followed Hyperlink 36" xfId="30884" hidden="1" xr:uid="{00000000-0005-0000-0000-0000F7040000}"/>
    <cellStyle name="Followed Hyperlink 36" xfId="31045" hidden="1" xr:uid="{00000000-0005-0000-0000-0000F8040000}"/>
    <cellStyle name="Followed Hyperlink 36" xfId="31160" hidden="1" xr:uid="{00000000-0005-0000-0000-0000F9040000}"/>
    <cellStyle name="Followed Hyperlink 36" xfId="31199" hidden="1" xr:uid="{00000000-0005-0000-0000-0000FA040000}"/>
    <cellStyle name="Followed Hyperlink 36" xfId="31100" hidden="1" xr:uid="{00000000-0005-0000-0000-0000FB040000}"/>
    <cellStyle name="Followed Hyperlink 36" xfId="31260" hidden="1" xr:uid="{00000000-0005-0000-0000-0000FC040000}"/>
    <cellStyle name="Followed Hyperlink 36" xfId="31372" hidden="1" xr:uid="{00000000-0005-0000-0000-0000FD040000}"/>
    <cellStyle name="Followed Hyperlink 36" xfId="31411" hidden="1" xr:uid="{00000000-0005-0000-0000-0000FE040000}"/>
    <cellStyle name="Followed Hyperlink 36" xfId="31472" hidden="1" xr:uid="{00000000-0005-0000-0000-000000050000}"/>
    <cellStyle name="Followed Hyperlink 36" xfId="31583" hidden="1" xr:uid="{00000000-0005-0000-0000-000001050000}"/>
    <cellStyle name="Followed Hyperlink 36" xfId="31622" hidden="1" xr:uid="{00000000-0005-0000-0000-000002050000}"/>
    <cellStyle name="Followed Hyperlink 36" xfId="31523" hidden="1" xr:uid="{00000000-0005-0000-0000-000003050000}"/>
    <cellStyle name="Followed Hyperlink 36" xfId="31683" hidden="1" xr:uid="{00000000-0005-0000-0000-000004050000}"/>
    <cellStyle name="Followed Hyperlink 36" xfId="31789" hidden="1" xr:uid="{00000000-0005-0000-0000-000005050000}"/>
    <cellStyle name="Followed Hyperlink 36" xfId="31828" hidden="1" xr:uid="{00000000-0005-0000-0000-000006050000}"/>
    <cellStyle name="Followed Hyperlink 36" xfId="31729" hidden="1" xr:uid="{00000000-0005-0000-0000-000007050000}"/>
    <cellStyle name="Followed Hyperlink 36" xfId="28587" hidden="1" xr:uid="{00000000-0005-0000-0000-0000ED040000}"/>
    <cellStyle name="Followed Hyperlink 36" xfId="31868" hidden="1" xr:uid="{00000000-0005-0000-0000-0000EE040000}"/>
    <cellStyle name="Followed Hyperlink 36" xfId="31916" hidden="1" xr:uid="{00000000-0005-0000-0000-0000EF040000}"/>
    <cellStyle name="Followed Hyperlink 36" xfId="32267" hidden="1" xr:uid="{00000000-0005-0000-0000-0000F0040000}"/>
    <cellStyle name="Followed Hyperlink 36" xfId="32391" hidden="1" xr:uid="{00000000-0005-0000-0000-0000F1040000}"/>
    <cellStyle name="Followed Hyperlink 36" xfId="32430" hidden="1" xr:uid="{00000000-0005-0000-0000-0000F2040000}"/>
    <cellStyle name="Followed Hyperlink 36" xfId="32331" hidden="1" xr:uid="{00000000-0005-0000-0000-0000F3040000}"/>
    <cellStyle name="Followed Hyperlink 36" xfId="32494" hidden="1" xr:uid="{00000000-0005-0000-0000-0000F4040000}"/>
    <cellStyle name="Followed Hyperlink 36" xfId="32612" hidden="1" xr:uid="{00000000-0005-0000-0000-0000F5040000}"/>
    <cellStyle name="Followed Hyperlink 36" xfId="32651" hidden="1" xr:uid="{00000000-0005-0000-0000-0000F6040000}"/>
    <cellStyle name="Followed Hyperlink 36" xfId="32552" hidden="1" xr:uid="{00000000-0005-0000-0000-0000F7040000}"/>
    <cellStyle name="Followed Hyperlink 36" xfId="32713" hidden="1" xr:uid="{00000000-0005-0000-0000-0000F8040000}"/>
    <cellStyle name="Followed Hyperlink 36" xfId="32828" hidden="1" xr:uid="{00000000-0005-0000-0000-0000F9040000}"/>
    <cellStyle name="Followed Hyperlink 36" xfId="32867" hidden="1" xr:uid="{00000000-0005-0000-0000-0000FA040000}"/>
    <cellStyle name="Followed Hyperlink 36" xfId="32768" hidden="1" xr:uid="{00000000-0005-0000-0000-0000FB040000}"/>
    <cellStyle name="Followed Hyperlink 36" xfId="32928" hidden="1" xr:uid="{00000000-0005-0000-0000-0000FC040000}"/>
    <cellStyle name="Followed Hyperlink 36" xfId="33040" hidden="1" xr:uid="{00000000-0005-0000-0000-0000FD040000}"/>
    <cellStyle name="Followed Hyperlink 36" xfId="33079" hidden="1" xr:uid="{00000000-0005-0000-0000-0000FE040000}"/>
    <cellStyle name="Followed Hyperlink 36" xfId="32980" hidden="1" xr:uid="{00000000-0005-0000-0000-0000FF040000}"/>
    <cellStyle name="Followed Hyperlink 36" xfId="33140" hidden="1" xr:uid="{00000000-0005-0000-0000-000000050000}"/>
    <cellStyle name="Followed Hyperlink 36" xfId="33251" hidden="1" xr:uid="{00000000-0005-0000-0000-000001050000}"/>
    <cellStyle name="Followed Hyperlink 36" xfId="33290" hidden="1" xr:uid="{00000000-0005-0000-0000-000002050000}"/>
    <cellStyle name="Followed Hyperlink 36" xfId="33191" hidden="1" xr:uid="{00000000-0005-0000-0000-000003050000}"/>
    <cellStyle name="Followed Hyperlink 36" xfId="33351" hidden="1" xr:uid="{00000000-0005-0000-0000-000004050000}"/>
    <cellStyle name="Followed Hyperlink 36" xfId="33457" hidden="1" xr:uid="{00000000-0005-0000-0000-000005050000}"/>
    <cellStyle name="Followed Hyperlink 36" xfId="33397" hidden="1" xr:uid="{00000000-0005-0000-0000-000007050000}"/>
    <cellStyle name="Followed Hyperlink 36" xfId="28438" hidden="1" xr:uid="{00000000-0005-0000-0000-0000EC040000}"/>
    <cellStyle name="Followed Hyperlink 36" xfId="26064" hidden="1" xr:uid="{00000000-0005-0000-0000-0000ED040000}"/>
    <cellStyle name="Followed Hyperlink 36" xfId="33584" hidden="1" xr:uid="{00000000-0005-0000-0000-0000EF040000}"/>
    <cellStyle name="Followed Hyperlink 36" xfId="33922" hidden="1" xr:uid="{00000000-0005-0000-0000-0000F0040000}"/>
    <cellStyle name="Followed Hyperlink 36" xfId="34046" hidden="1" xr:uid="{00000000-0005-0000-0000-0000F1040000}"/>
    <cellStyle name="Followed Hyperlink 36" xfId="34085" hidden="1" xr:uid="{00000000-0005-0000-0000-0000F2040000}"/>
    <cellStyle name="Followed Hyperlink 36" xfId="33986" hidden="1" xr:uid="{00000000-0005-0000-0000-0000F3040000}"/>
    <cellStyle name="Followed Hyperlink 36" xfId="34267" hidden="1" xr:uid="{00000000-0005-0000-0000-0000F5040000}"/>
    <cellStyle name="Followed Hyperlink 36" xfId="34306" hidden="1" xr:uid="{00000000-0005-0000-0000-0000F6040000}"/>
    <cellStyle name="Followed Hyperlink 36" xfId="34207" hidden="1" xr:uid="{00000000-0005-0000-0000-0000F7040000}"/>
    <cellStyle name="Followed Hyperlink 36" xfId="34368" hidden="1" xr:uid="{00000000-0005-0000-0000-0000F8040000}"/>
    <cellStyle name="Followed Hyperlink 36" xfId="34483" hidden="1" xr:uid="{00000000-0005-0000-0000-0000F9040000}"/>
    <cellStyle name="Followed Hyperlink 36" xfId="34522" hidden="1" xr:uid="{00000000-0005-0000-0000-0000FA040000}"/>
    <cellStyle name="Followed Hyperlink 36" xfId="34423" hidden="1" xr:uid="{00000000-0005-0000-0000-0000FB040000}"/>
    <cellStyle name="Followed Hyperlink 36" xfId="34583" hidden="1" xr:uid="{00000000-0005-0000-0000-0000FC040000}"/>
    <cellStyle name="Followed Hyperlink 36" xfId="34695" hidden="1" xr:uid="{00000000-0005-0000-0000-0000FD040000}"/>
    <cellStyle name="Followed Hyperlink 36" xfId="34734" hidden="1" xr:uid="{00000000-0005-0000-0000-0000FE040000}"/>
    <cellStyle name="Followed Hyperlink 36" xfId="34635" hidden="1" xr:uid="{00000000-0005-0000-0000-0000FF040000}"/>
    <cellStyle name="Followed Hyperlink 36" xfId="34795" hidden="1" xr:uid="{00000000-0005-0000-0000-000000050000}"/>
    <cellStyle name="Followed Hyperlink 36" xfId="34906" hidden="1" xr:uid="{00000000-0005-0000-0000-000001050000}"/>
    <cellStyle name="Followed Hyperlink 36" xfId="34945" hidden="1" xr:uid="{00000000-0005-0000-0000-000002050000}"/>
    <cellStyle name="Followed Hyperlink 36" xfId="34846" hidden="1" xr:uid="{00000000-0005-0000-0000-000003050000}"/>
    <cellStyle name="Followed Hyperlink 36" xfId="35006" hidden="1" xr:uid="{00000000-0005-0000-0000-000004050000}"/>
    <cellStyle name="Followed Hyperlink 36" xfId="35112" hidden="1" xr:uid="{00000000-0005-0000-0000-000005050000}"/>
    <cellStyle name="Followed Hyperlink 36" xfId="35151" hidden="1" xr:uid="{00000000-0005-0000-0000-000006050000}"/>
    <cellStyle name="Followed Hyperlink 36" xfId="35052" hidden="1" xr:uid="{00000000-0005-0000-0000-000007050000}"/>
    <cellStyle name="Followed Hyperlink 36" xfId="30344" hidden="1" xr:uid="{00000000-0005-0000-0000-0000EC040000}"/>
    <cellStyle name="Followed Hyperlink 36" xfId="28292" hidden="1" xr:uid="{00000000-0005-0000-0000-0000ED040000}"/>
    <cellStyle name="Followed Hyperlink 36" xfId="35191" hidden="1" xr:uid="{00000000-0005-0000-0000-0000EE040000}"/>
    <cellStyle name="Followed Hyperlink 36" xfId="35563" hidden="1" xr:uid="{00000000-0005-0000-0000-0000F0040000}"/>
    <cellStyle name="Followed Hyperlink 36" xfId="35687" hidden="1" xr:uid="{00000000-0005-0000-0000-0000F1040000}"/>
    <cellStyle name="Followed Hyperlink 36" xfId="35726" hidden="1" xr:uid="{00000000-0005-0000-0000-0000F2040000}"/>
    <cellStyle name="Followed Hyperlink 36" xfId="35627" hidden="1" xr:uid="{00000000-0005-0000-0000-0000F3040000}"/>
    <cellStyle name="Followed Hyperlink 36" xfId="35790" hidden="1" xr:uid="{00000000-0005-0000-0000-0000F4040000}"/>
    <cellStyle name="Followed Hyperlink 36" xfId="35908" hidden="1" xr:uid="{00000000-0005-0000-0000-0000F5040000}"/>
    <cellStyle name="Followed Hyperlink 36" xfId="35848" hidden="1" xr:uid="{00000000-0005-0000-0000-0000F7040000}"/>
    <cellStyle name="Followed Hyperlink 36" xfId="36009" hidden="1" xr:uid="{00000000-0005-0000-0000-0000F8040000}"/>
    <cellStyle name="Followed Hyperlink 36" xfId="4870" hidden="1" xr:uid="{00000000-0005-0000-0000-0000F0040000}"/>
    <cellStyle name="Followed Hyperlink 36" xfId="4994" hidden="1" xr:uid="{00000000-0005-0000-0000-0000F1040000}"/>
    <cellStyle name="Followed Hyperlink 36" xfId="5033" hidden="1" xr:uid="{00000000-0005-0000-0000-0000F2040000}"/>
    <cellStyle name="Followed Hyperlink 36" xfId="4934" hidden="1" xr:uid="{00000000-0005-0000-0000-0000F3040000}"/>
    <cellStyle name="Followed Hyperlink 36" xfId="5097" hidden="1" xr:uid="{00000000-0005-0000-0000-0000F4040000}"/>
    <cellStyle name="Followed Hyperlink 36" xfId="5215" hidden="1" xr:uid="{00000000-0005-0000-0000-0000F5040000}"/>
    <cellStyle name="Followed Hyperlink 36" xfId="5155" hidden="1" xr:uid="{00000000-0005-0000-0000-0000F7040000}"/>
    <cellStyle name="Followed Hyperlink 36" xfId="5316" hidden="1" xr:uid="{00000000-0005-0000-0000-0000F8040000}"/>
    <cellStyle name="Followed Hyperlink 36" xfId="5431" hidden="1" xr:uid="{00000000-0005-0000-0000-0000F9040000}"/>
    <cellStyle name="Followed Hyperlink 36" xfId="29213" hidden="1" xr:uid="{00000000-0005-0000-0000-0000F7040000}"/>
    <cellStyle name="Followed Hyperlink 36" xfId="36375" hidden="1" xr:uid="{00000000-0005-0000-0000-0000FE040000}"/>
    <cellStyle name="Followed Hyperlink 36" xfId="36276" hidden="1" xr:uid="{00000000-0005-0000-0000-0000FF040000}"/>
    <cellStyle name="Followed Hyperlink 36" xfId="36436" hidden="1" xr:uid="{00000000-0005-0000-0000-000000050000}"/>
    <cellStyle name="Followed Hyperlink 36" xfId="36547" hidden="1" xr:uid="{00000000-0005-0000-0000-000001050000}"/>
    <cellStyle name="Followed Hyperlink 36" xfId="36586" hidden="1" xr:uid="{00000000-0005-0000-0000-000002050000}"/>
    <cellStyle name="Followed Hyperlink 36" xfId="36487" hidden="1" xr:uid="{00000000-0005-0000-0000-000003050000}"/>
    <cellStyle name="Followed Hyperlink 36" xfId="36647" hidden="1" xr:uid="{00000000-0005-0000-0000-000004050000}"/>
    <cellStyle name="Followed Hyperlink 36" xfId="36753" hidden="1" xr:uid="{00000000-0005-0000-0000-000005050000}"/>
    <cellStyle name="Followed Hyperlink 36" xfId="36792" hidden="1" xr:uid="{00000000-0005-0000-0000-000006050000}"/>
    <cellStyle name="Followed Hyperlink 36" xfId="36693" hidden="1" xr:uid="{00000000-0005-0000-0000-000007050000}"/>
    <cellStyle name="Followed Hyperlink 36" xfId="32013" hidden="1" xr:uid="{00000000-0005-0000-0000-0000EC040000}"/>
    <cellStyle name="Followed Hyperlink 36" xfId="28420" hidden="1" xr:uid="{00000000-0005-0000-0000-0000ED040000}"/>
    <cellStyle name="Followed Hyperlink 36" xfId="36832" hidden="1" xr:uid="{00000000-0005-0000-0000-0000EE040000}"/>
    <cellStyle name="Followed Hyperlink 36" xfId="36880" hidden="1" xr:uid="{00000000-0005-0000-0000-0000EF040000}"/>
    <cellStyle name="Followed Hyperlink 36" xfId="37170" hidden="1" xr:uid="{00000000-0005-0000-0000-0000F0040000}"/>
    <cellStyle name="Followed Hyperlink 36" xfId="37294" hidden="1" xr:uid="{00000000-0005-0000-0000-0000F1040000}"/>
    <cellStyle name="Followed Hyperlink 36" xfId="37333" hidden="1" xr:uid="{00000000-0005-0000-0000-0000F2040000}"/>
    <cellStyle name="Followed Hyperlink 36" xfId="37234" hidden="1" xr:uid="{00000000-0005-0000-0000-0000F3040000}"/>
    <cellStyle name="Followed Hyperlink 36" xfId="37397" hidden="1" xr:uid="{00000000-0005-0000-0000-0000F4040000}"/>
    <cellStyle name="Followed Hyperlink 36" xfId="37515" hidden="1" xr:uid="{00000000-0005-0000-0000-0000F5040000}"/>
    <cellStyle name="Followed Hyperlink 36" xfId="37554" hidden="1" xr:uid="{00000000-0005-0000-0000-0000F6040000}"/>
    <cellStyle name="Followed Hyperlink 36" xfId="37455" hidden="1" xr:uid="{00000000-0005-0000-0000-0000F7040000}"/>
    <cellStyle name="Followed Hyperlink 36" xfId="37616" hidden="1" xr:uid="{00000000-0005-0000-0000-0000F8040000}"/>
    <cellStyle name="Followed Hyperlink 36" xfId="37770" hidden="1" xr:uid="{00000000-0005-0000-0000-0000FA040000}"/>
    <cellStyle name="Followed Hyperlink 36" xfId="37671" hidden="1" xr:uid="{00000000-0005-0000-0000-0000FB040000}"/>
    <cellStyle name="Followed Hyperlink 36" xfId="37943" hidden="1" xr:uid="{00000000-0005-0000-0000-0000FD040000}"/>
    <cellStyle name="Followed Hyperlink 36" xfId="37982" hidden="1" xr:uid="{00000000-0005-0000-0000-0000FE040000}"/>
    <cellStyle name="Followed Hyperlink 36" xfId="37883" hidden="1" xr:uid="{00000000-0005-0000-0000-0000FF040000}"/>
    <cellStyle name="Followed Hyperlink 36" xfId="38043" hidden="1" xr:uid="{00000000-0005-0000-0000-000000050000}"/>
    <cellStyle name="Followed Hyperlink 36" xfId="38154" hidden="1" xr:uid="{00000000-0005-0000-0000-000001050000}"/>
    <cellStyle name="Followed Hyperlink 36" xfId="38193" hidden="1" xr:uid="{00000000-0005-0000-0000-000002050000}"/>
    <cellStyle name="Followed Hyperlink 36" xfId="38094" hidden="1" xr:uid="{00000000-0005-0000-0000-000003050000}"/>
    <cellStyle name="Followed Hyperlink 36" xfId="38254" hidden="1" xr:uid="{00000000-0005-0000-0000-000004050000}"/>
    <cellStyle name="Followed Hyperlink 36" xfId="38360" hidden="1" xr:uid="{00000000-0005-0000-0000-000005050000}"/>
    <cellStyle name="Followed Hyperlink 36" xfId="38399" hidden="1" xr:uid="{00000000-0005-0000-0000-000006050000}"/>
    <cellStyle name="Followed Hyperlink 36" xfId="38300" hidden="1" xr:uid="{00000000-0005-0000-0000-000007050000}"/>
    <cellStyle name="Followed Hyperlink 36" xfId="33677" hidden="1" xr:uid="{00000000-0005-0000-0000-0000EC040000}"/>
    <cellStyle name="Followed Hyperlink 36" xfId="30327" hidden="1" xr:uid="{00000000-0005-0000-0000-0000ED040000}"/>
    <cellStyle name="Followed Hyperlink 36" xfId="38439" hidden="1" xr:uid="{00000000-0005-0000-0000-0000EE040000}"/>
    <cellStyle name="Followed Hyperlink 36" xfId="38487" hidden="1" xr:uid="{00000000-0005-0000-0000-0000EF040000}"/>
    <cellStyle name="Followed Hyperlink 36" xfId="38739" hidden="1" xr:uid="{00000000-0005-0000-0000-0000F0040000}"/>
    <cellStyle name="Followed Hyperlink 36" xfId="38863" hidden="1" xr:uid="{00000000-0005-0000-0000-0000F1040000}"/>
    <cellStyle name="Followed Hyperlink 36" xfId="38902" hidden="1" xr:uid="{00000000-0005-0000-0000-0000F2040000}"/>
    <cellStyle name="Followed Hyperlink 36" xfId="38803" hidden="1" xr:uid="{00000000-0005-0000-0000-0000F3040000}"/>
    <cellStyle name="Followed Hyperlink 36" xfId="38966" hidden="1" xr:uid="{00000000-0005-0000-0000-0000F4040000}"/>
    <cellStyle name="Followed Hyperlink 36" xfId="39024" hidden="1" xr:uid="{00000000-0005-0000-0000-0000F7040000}"/>
    <cellStyle name="Followed Hyperlink 36" xfId="39185" hidden="1" xr:uid="{00000000-0005-0000-0000-0000F8040000}"/>
    <cellStyle name="Followed Hyperlink 36" xfId="39300" hidden="1" xr:uid="{00000000-0005-0000-0000-0000F9040000}"/>
    <cellStyle name="Followed Hyperlink 36" xfId="39339" hidden="1" xr:uid="{00000000-0005-0000-0000-0000FA040000}"/>
    <cellStyle name="Followed Hyperlink 36" xfId="39240" hidden="1" xr:uid="{00000000-0005-0000-0000-0000FB040000}"/>
    <cellStyle name="Followed Hyperlink 36" xfId="39400" hidden="1" xr:uid="{00000000-0005-0000-0000-0000FC040000}"/>
    <cellStyle name="Followed Hyperlink 36" xfId="39512" hidden="1" xr:uid="{00000000-0005-0000-0000-0000FD040000}"/>
    <cellStyle name="Followed Hyperlink 36" xfId="39551" hidden="1" xr:uid="{00000000-0005-0000-0000-0000FE040000}"/>
    <cellStyle name="Followed Hyperlink 36" xfId="39612" hidden="1" xr:uid="{00000000-0005-0000-0000-000000050000}"/>
    <cellStyle name="Followed Hyperlink 36" xfId="39723" hidden="1" xr:uid="{00000000-0005-0000-0000-000001050000}"/>
    <cellStyle name="Followed Hyperlink 36" xfId="39762" hidden="1" xr:uid="{00000000-0005-0000-0000-000002050000}"/>
    <cellStyle name="Followed Hyperlink 36" xfId="39663" hidden="1" xr:uid="{00000000-0005-0000-0000-000003050000}"/>
    <cellStyle name="Followed Hyperlink 36" xfId="39823" hidden="1" xr:uid="{00000000-0005-0000-0000-000004050000}"/>
    <cellStyle name="Followed Hyperlink 36" xfId="39929" hidden="1" xr:uid="{00000000-0005-0000-0000-000005050000}"/>
    <cellStyle name="Followed Hyperlink 36" xfId="39968" hidden="1" xr:uid="{00000000-0005-0000-0000-000006050000}"/>
    <cellStyle name="Followed Hyperlink 36" xfId="39869" hidden="1" xr:uid="{00000000-0005-0000-0000-000007050000}"/>
    <cellStyle name="Followed Hyperlink 36" xfId="35328" hidden="1" xr:uid="{00000000-0005-0000-0000-0000EC040000}"/>
    <cellStyle name="Followed Hyperlink 36" xfId="31997" hidden="1" xr:uid="{00000000-0005-0000-0000-0000ED040000}"/>
    <cellStyle name="Followed Hyperlink 36" xfId="40008" hidden="1" xr:uid="{00000000-0005-0000-0000-0000EE040000}"/>
    <cellStyle name="Followed Hyperlink 36" xfId="40056" hidden="1" xr:uid="{00000000-0005-0000-0000-0000EF040000}"/>
    <cellStyle name="Followed Hyperlink 36" xfId="40258" hidden="1" xr:uid="{00000000-0005-0000-0000-0000F0040000}"/>
    <cellStyle name="Followed Hyperlink 36" xfId="40382" hidden="1" xr:uid="{00000000-0005-0000-0000-0000F1040000}"/>
    <cellStyle name="Followed Hyperlink 36" xfId="40421" hidden="1" xr:uid="{00000000-0005-0000-0000-0000F2040000}"/>
    <cellStyle name="Followed Hyperlink 36" xfId="40322" hidden="1" xr:uid="{00000000-0005-0000-0000-0000F3040000}"/>
    <cellStyle name="Followed Hyperlink 36" xfId="40485" hidden="1" xr:uid="{00000000-0005-0000-0000-0000F4040000}"/>
    <cellStyle name="Followed Hyperlink 36" xfId="33496" hidden="1" xr:uid="{00000000-0005-0000-0000-000006050000}"/>
    <cellStyle name="Followed Hyperlink 36" xfId="19656" hidden="1" xr:uid="{00000000-0005-0000-0000-0000EC040000}"/>
    <cellStyle name="Followed Hyperlink 36" xfId="16324" hidden="1" xr:uid="{00000000-0005-0000-0000-0000ED040000}"/>
    <cellStyle name="Followed Hyperlink 36" xfId="24336" hidden="1" xr:uid="{00000000-0005-0000-0000-0000EE040000}"/>
    <cellStyle name="Followed Hyperlink 36" xfId="24384" hidden="1" xr:uid="{00000000-0005-0000-0000-0000EF040000}"/>
    <cellStyle name="Followed Hyperlink 36" xfId="24586" hidden="1" xr:uid="{00000000-0005-0000-0000-0000F0040000}"/>
    <cellStyle name="Followed Hyperlink 36" xfId="24710" hidden="1" xr:uid="{00000000-0005-0000-0000-0000F1040000}"/>
    <cellStyle name="Followed Hyperlink 36" xfId="24749" hidden="1" xr:uid="{00000000-0005-0000-0000-0000F2040000}"/>
    <cellStyle name="Followed Hyperlink 36" xfId="24650" hidden="1" xr:uid="{00000000-0005-0000-0000-0000F3040000}"/>
    <cellStyle name="Followed Hyperlink 36" xfId="24813" hidden="1" xr:uid="{00000000-0005-0000-0000-0000F4040000}"/>
    <cellStyle name="Followed Hyperlink 36" xfId="24931" hidden="1" xr:uid="{00000000-0005-0000-0000-0000F5040000}"/>
    <cellStyle name="Followed Hyperlink 36" xfId="24970" hidden="1" xr:uid="{00000000-0005-0000-0000-0000F6040000}"/>
    <cellStyle name="Followed Hyperlink 36" xfId="24871" hidden="1" xr:uid="{00000000-0005-0000-0000-0000F7040000}"/>
    <cellStyle name="Followed Hyperlink 36" xfId="25032" hidden="1" xr:uid="{00000000-0005-0000-0000-0000F8040000}"/>
    <cellStyle name="Followed Hyperlink 36" xfId="42450" hidden="1" xr:uid="{00000000-0005-0000-0000-0000F4040000}"/>
    <cellStyle name="Followed Hyperlink 36" xfId="42568" hidden="1" xr:uid="{00000000-0005-0000-0000-0000F5040000}"/>
    <cellStyle name="Followed Hyperlink 36" xfId="42508" hidden="1" xr:uid="{00000000-0005-0000-0000-0000F7040000}"/>
    <cellStyle name="Followed Hyperlink 36" xfId="42669" hidden="1" xr:uid="{00000000-0005-0000-0000-0000F8040000}"/>
    <cellStyle name="Followed Hyperlink 36" xfId="42784" hidden="1" xr:uid="{00000000-0005-0000-0000-0000F9040000}"/>
    <cellStyle name="Followed Hyperlink 36" xfId="42823" hidden="1" xr:uid="{00000000-0005-0000-0000-0000FA040000}"/>
    <cellStyle name="Followed Hyperlink 36" xfId="42884" hidden="1" xr:uid="{00000000-0005-0000-0000-0000FC040000}"/>
    <cellStyle name="Followed Hyperlink 36" xfId="42996" hidden="1" xr:uid="{00000000-0005-0000-0000-0000FD040000}"/>
    <cellStyle name="Followed Hyperlink 36" xfId="43035" hidden="1" xr:uid="{00000000-0005-0000-0000-0000FE040000}"/>
    <cellStyle name="Followed Hyperlink 36" xfId="42936" hidden="1" xr:uid="{00000000-0005-0000-0000-0000FF040000}"/>
    <cellStyle name="Followed Hyperlink 36" xfId="43096" hidden="1" xr:uid="{00000000-0005-0000-0000-000000050000}"/>
    <cellStyle name="Followed Hyperlink 36" xfId="43207" hidden="1" xr:uid="{00000000-0005-0000-0000-000001050000}"/>
    <cellStyle name="Followed Hyperlink 36" xfId="41342" hidden="1" xr:uid="{00000000-0005-0000-0000-000004050000}"/>
    <cellStyle name="Followed Hyperlink 36" xfId="37831" hidden="1" xr:uid="{00000000-0005-0000-0000-0000FC040000}"/>
    <cellStyle name="Followed Hyperlink 36" xfId="34149" hidden="1" xr:uid="{00000000-0005-0000-0000-0000F4040000}"/>
    <cellStyle name="Followed Hyperlink 36" xfId="28373" hidden="1" xr:uid="{00000000-0005-0000-0000-0000EC040000}"/>
    <cellStyle name="Followed Hyperlink 36" xfId="25459" hidden="1" xr:uid="{00000000-0005-0000-0000-000000050000}"/>
    <cellStyle name="Followed Hyperlink 36" xfId="21944" hidden="1" xr:uid="{00000000-0005-0000-0000-0000F8040000}"/>
    <cellStyle name="Followed Hyperlink 36" xfId="2677" hidden="1" xr:uid="{00000000-0005-0000-0000-0000ED040000}"/>
    <cellStyle name="Followed Hyperlink 36" xfId="11177" hidden="1" xr:uid="{00000000-0005-0000-0000-0000EE040000}"/>
    <cellStyle name="Followed Hyperlink 36" xfId="11225" hidden="1" xr:uid="{00000000-0005-0000-0000-0000EF040000}"/>
    <cellStyle name="Followed Hyperlink 36" xfId="11583" hidden="1" xr:uid="{00000000-0005-0000-0000-0000F0040000}"/>
    <cellStyle name="Followed Hyperlink 36" xfId="11707" hidden="1" xr:uid="{00000000-0005-0000-0000-0000F1040000}"/>
    <cellStyle name="Followed Hyperlink 36" xfId="1603" hidden="1" xr:uid="{00000000-0005-0000-0000-0000FF040000}"/>
    <cellStyle name="Followed Hyperlink 36" xfId="1014" hidden="1" xr:uid="{00000000-0005-0000-0000-0000F1040000}"/>
    <cellStyle name="Followed Hyperlink 36" xfId="1053" hidden="1" xr:uid="{00000000-0005-0000-0000-0000F2040000}"/>
    <cellStyle name="Followed Hyperlink 36" xfId="954" hidden="1" xr:uid="{00000000-0005-0000-0000-0000F3040000}"/>
    <cellStyle name="Followed Hyperlink 36" xfId="1117" hidden="1" xr:uid="{00000000-0005-0000-0000-0000F4040000}"/>
    <cellStyle name="Followed Hyperlink 36" xfId="1235" hidden="1" xr:uid="{00000000-0005-0000-0000-0000F5040000}"/>
    <cellStyle name="Followed Hyperlink 36" xfId="740" hidden="1" xr:uid="{00000000-0005-0000-0000-0000EE040000}"/>
    <cellStyle name="Followed Hyperlink 36" xfId="42724" hidden="1" xr:uid="{00000000-0005-0000-0000-0000FB040000}"/>
    <cellStyle name="Followed Hyperlink 36" xfId="14447" hidden="1" xr:uid="{00000000-0005-0000-0000-000005050000}"/>
    <cellStyle name="Followed Hyperlink 36" xfId="10781" hidden="1" xr:uid="{00000000-0005-0000-0000-000000050000}"/>
    <cellStyle name="Followed Hyperlink 36" xfId="6835" hidden="1" xr:uid="{00000000-0005-0000-0000-0000F7040000}"/>
    <cellStyle name="Followed Hyperlink 36" xfId="18314" hidden="1" xr:uid="{00000000-0005-0000-0000-0000F3040000}"/>
    <cellStyle name="Followed Hyperlink 36" xfId="22767" hidden="1" xr:uid="{00000000-0005-0000-0000-0000EE040000}"/>
    <cellStyle name="Followed Hyperlink 36" xfId="36124" hidden="1" xr:uid="{00000000-0005-0000-0000-0000F9040000}"/>
    <cellStyle name="Followed Hyperlink 36" xfId="36163" hidden="1" xr:uid="{00000000-0005-0000-0000-0000FA040000}"/>
    <cellStyle name="Followed Hyperlink 36" xfId="36064" hidden="1" xr:uid="{00000000-0005-0000-0000-0000FB040000}"/>
    <cellStyle name="Followed Hyperlink 36" xfId="36224" hidden="1" xr:uid="{00000000-0005-0000-0000-0000FC040000}"/>
    <cellStyle name="Followed Hyperlink 36" xfId="36336" hidden="1" xr:uid="{00000000-0005-0000-0000-0000FD040000}"/>
    <cellStyle name="Followed Hyperlink 36" xfId="44616" hidden="1" xr:uid="{00000000-0005-0000-0000-0000F8040000}"/>
    <cellStyle name="Followed Hyperlink 36" xfId="44731" hidden="1" xr:uid="{00000000-0005-0000-0000-0000F9040000}"/>
    <cellStyle name="Followed Hyperlink 36" xfId="21622" hidden="1" xr:uid="{00000000-0005-0000-0000-0000F1040000}"/>
    <cellStyle name="Followed Hyperlink 36" xfId="21562" hidden="1" xr:uid="{00000000-0005-0000-0000-0000F3040000}"/>
    <cellStyle name="Followed Hyperlink 36" xfId="21725" hidden="1" xr:uid="{00000000-0005-0000-0000-0000F4040000}"/>
    <cellStyle name="Followed Hyperlink 36" xfId="21843" hidden="1" xr:uid="{00000000-0005-0000-0000-0000F5040000}"/>
    <cellStyle name="Followed Hyperlink 36" xfId="21882" hidden="1" xr:uid="{00000000-0005-0000-0000-0000F6040000}"/>
    <cellStyle name="Followed Hyperlink 36" xfId="45399" hidden="1" xr:uid="{00000000-0005-0000-0000-000006050000}"/>
    <cellStyle name="Followed Hyperlink 36" xfId="1763" hidden="1" xr:uid="{00000000-0005-0000-0000-000000050000}"/>
    <cellStyle name="Followed Hyperlink 36" xfId="39123" hidden="1" xr:uid="{00000000-0005-0000-0000-0000F6040000}"/>
    <cellStyle name="Followed Hyperlink 36" xfId="35239" hidden="1" xr:uid="{00000000-0005-0000-0000-0000EF040000}"/>
    <cellStyle name="Followed Hyperlink 36" xfId="31312" hidden="1" xr:uid="{00000000-0005-0000-0000-0000FF040000}"/>
    <cellStyle name="Followed Hyperlink 36" xfId="27152" hidden="1" xr:uid="{00000000-0005-0000-0000-0000F8040000}"/>
    <cellStyle name="Followed Hyperlink 36" xfId="24051" hidden="1" xr:uid="{00000000-0005-0000-0000-000001050000}"/>
    <cellStyle name="Followed Hyperlink 36" xfId="12456" hidden="1" xr:uid="{00000000-0005-0000-0000-000000050000}"/>
    <cellStyle name="Followed Hyperlink 36" xfId="12567" hidden="1" xr:uid="{00000000-0005-0000-0000-000001050000}"/>
    <cellStyle name="Followed Hyperlink 36" xfId="12606" hidden="1" xr:uid="{00000000-0005-0000-0000-000002050000}"/>
    <cellStyle name="Followed Hyperlink 36" xfId="12507" hidden="1" xr:uid="{00000000-0005-0000-0000-000003050000}"/>
    <cellStyle name="Followed Hyperlink 36" xfId="12667" hidden="1" xr:uid="{00000000-0005-0000-0000-000004050000}"/>
    <cellStyle name="Followed Hyperlink 36" xfId="12773" hidden="1" xr:uid="{00000000-0005-0000-0000-000005050000}"/>
    <cellStyle name="Followed Hyperlink 36" xfId="12713" hidden="1" xr:uid="{00000000-0005-0000-0000-000007050000}"/>
    <cellStyle name="Followed Hyperlink 36" xfId="7970" hidden="1" xr:uid="{00000000-0005-0000-0000-0000EC040000}"/>
    <cellStyle name="Followed Hyperlink 36" xfId="4593" hidden="1" xr:uid="{00000000-0005-0000-0000-0000ED040000}"/>
    <cellStyle name="Followed Hyperlink 36" xfId="12852" hidden="1" xr:uid="{00000000-0005-0000-0000-0000EE040000}"/>
    <cellStyle name="Followed Hyperlink 36" xfId="12900" hidden="1" xr:uid="{00000000-0005-0000-0000-0000EF040000}"/>
    <cellStyle name="Followed Hyperlink 36" xfId="13257" hidden="1" xr:uid="{00000000-0005-0000-0000-0000F0040000}"/>
    <cellStyle name="Followed Hyperlink 36" xfId="13381" hidden="1" xr:uid="{00000000-0005-0000-0000-0000F1040000}"/>
    <cellStyle name="Followed Hyperlink 36" xfId="13420" hidden="1" xr:uid="{00000000-0005-0000-0000-0000F2040000}"/>
    <cellStyle name="Followed Hyperlink 36" xfId="13321" hidden="1" xr:uid="{00000000-0005-0000-0000-0000F3040000}"/>
    <cellStyle name="Followed Hyperlink 36" xfId="13484" hidden="1" xr:uid="{00000000-0005-0000-0000-0000F4040000}"/>
    <cellStyle name="Followed Hyperlink 36" xfId="13602" hidden="1" xr:uid="{00000000-0005-0000-0000-0000F5040000}"/>
    <cellStyle name="Followed Hyperlink 36" xfId="13641" hidden="1" xr:uid="{00000000-0005-0000-0000-0000F6040000}"/>
    <cellStyle name="Followed Hyperlink 36" xfId="13542" hidden="1" xr:uid="{00000000-0005-0000-0000-0000F7040000}"/>
    <cellStyle name="Followed Hyperlink 36" xfId="13703" hidden="1" xr:uid="{00000000-0005-0000-0000-0000F8040000}"/>
    <cellStyle name="Followed Hyperlink 36" xfId="13818" hidden="1" xr:uid="{00000000-0005-0000-0000-0000F9040000}"/>
    <cellStyle name="Followed Hyperlink 36" xfId="13857" hidden="1" xr:uid="{00000000-0005-0000-0000-0000FA040000}"/>
    <cellStyle name="Followed Hyperlink 36" xfId="13758" hidden="1" xr:uid="{00000000-0005-0000-0000-0000FB040000}"/>
    <cellStyle name="Followed Hyperlink 36" xfId="13918" hidden="1" xr:uid="{00000000-0005-0000-0000-0000FC040000}"/>
    <cellStyle name="Followed Hyperlink 36" xfId="14030" hidden="1" xr:uid="{00000000-0005-0000-0000-0000FD040000}"/>
    <cellStyle name="Followed Hyperlink 36" xfId="14069" hidden="1" xr:uid="{00000000-0005-0000-0000-0000FE040000}"/>
    <cellStyle name="Followed Hyperlink 36" xfId="13970" hidden="1" xr:uid="{00000000-0005-0000-0000-0000FF040000}"/>
    <cellStyle name="Followed Hyperlink 36" xfId="14130" hidden="1" xr:uid="{00000000-0005-0000-0000-000000050000}"/>
    <cellStyle name="Followed Hyperlink 36" xfId="14241" hidden="1" xr:uid="{00000000-0005-0000-0000-000001050000}"/>
    <cellStyle name="Followed Hyperlink 36" xfId="14280" hidden="1" xr:uid="{00000000-0005-0000-0000-000002050000}"/>
    <cellStyle name="Followed Hyperlink 36" xfId="14181" hidden="1" xr:uid="{00000000-0005-0000-0000-000003050000}"/>
    <cellStyle name="Followed Hyperlink 36" xfId="14486" hidden="1" xr:uid="{00000000-0005-0000-0000-000006050000}"/>
    <cellStyle name="Followed Hyperlink 36" xfId="14387" hidden="1" xr:uid="{00000000-0005-0000-0000-000007050000}"/>
    <cellStyle name="Followed Hyperlink 36" xfId="9650" hidden="1" xr:uid="{00000000-0005-0000-0000-0000EC040000}"/>
    <cellStyle name="Followed Hyperlink 36" xfId="6272" hidden="1" xr:uid="{00000000-0005-0000-0000-0000ED040000}"/>
    <cellStyle name="Followed Hyperlink 36" xfId="14526" hidden="1" xr:uid="{00000000-0005-0000-0000-0000EE040000}"/>
    <cellStyle name="Followed Hyperlink 36" xfId="14574" hidden="1" xr:uid="{00000000-0005-0000-0000-0000EF040000}"/>
    <cellStyle name="Followed Hyperlink 36" xfId="14925" hidden="1" xr:uid="{00000000-0005-0000-0000-0000F0040000}"/>
    <cellStyle name="Followed Hyperlink 36" xfId="15049" hidden="1" xr:uid="{00000000-0005-0000-0000-0000F1040000}"/>
    <cellStyle name="Followed Hyperlink 36" xfId="15088" hidden="1" xr:uid="{00000000-0005-0000-0000-0000F2040000}"/>
    <cellStyle name="Followed Hyperlink 36" xfId="14989" hidden="1" xr:uid="{00000000-0005-0000-0000-0000F3040000}"/>
    <cellStyle name="Followed Hyperlink 36" xfId="15152" hidden="1" xr:uid="{00000000-0005-0000-0000-0000F4040000}"/>
    <cellStyle name="Followed Hyperlink 36" xfId="15270" hidden="1" xr:uid="{00000000-0005-0000-0000-0000F5040000}"/>
    <cellStyle name="Followed Hyperlink 36" xfId="15309" hidden="1" xr:uid="{00000000-0005-0000-0000-0000F6040000}"/>
    <cellStyle name="Followed Hyperlink 36" xfId="15210" hidden="1" xr:uid="{00000000-0005-0000-0000-0000F7040000}"/>
    <cellStyle name="Followed Hyperlink 36" xfId="15371" hidden="1" xr:uid="{00000000-0005-0000-0000-0000F8040000}"/>
    <cellStyle name="Followed Hyperlink 36" xfId="15486" hidden="1" xr:uid="{00000000-0005-0000-0000-0000F9040000}"/>
    <cellStyle name="Followed Hyperlink 36" xfId="15525" hidden="1" xr:uid="{00000000-0005-0000-0000-0000FA040000}"/>
    <cellStyle name="Followed Hyperlink 36" xfId="15426" hidden="1" xr:uid="{00000000-0005-0000-0000-0000FB040000}"/>
    <cellStyle name="Followed Hyperlink 36" xfId="15586" hidden="1" xr:uid="{00000000-0005-0000-0000-0000FC040000}"/>
    <cellStyle name="Followed Hyperlink 36" xfId="15698" hidden="1" xr:uid="{00000000-0005-0000-0000-0000FD040000}"/>
    <cellStyle name="Followed Hyperlink 36" xfId="15638" hidden="1" xr:uid="{00000000-0005-0000-0000-0000FF040000}"/>
    <cellStyle name="Followed Hyperlink 36" xfId="15798" hidden="1" xr:uid="{00000000-0005-0000-0000-000000050000}"/>
    <cellStyle name="Followed Hyperlink 36" xfId="15909" hidden="1" xr:uid="{00000000-0005-0000-0000-000001050000}"/>
    <cellStyle name="Followed Hyperlink 36" xfId="15948" hidden="1" xr:uid="{00000000-0005-0000-0000-000002050000}"/>
    <cellStyle name="Followed Hyperlink 36" xfId="15849" hidden="1" xr:uid="{00000000-0005-0000-0000-000003050000}"/>
    <cellStyle name="Followed Hyperlink 36" xfId="16009" hidden="1" xr:uid="{00000000-0005-0000-0000-000004050000}"/>
    <cellStyle name="Followed Hyperlink 36" xfId="16115" hidden="1" xr:uid="{00000000-0005-0000-0000-000005050000}"/>
    <cellStyle name="Followed Hyperlink 36" xfId="16154" hidden="1" xr:uid="{00000000-0005-0000-0000-000006050000}"/>
    <cellStyle name="Followed Hyperlink 36" xfId="16055" hidden="1" xr:uid="{00000000-0005-0000-0000-000007050000}"/>
    <cellStyle name="Followed Hyperlink 36" xfId="7952" hidden="1" xr:uid="{00000000-0005-0000-0000-0000ED040000}"/>
    <cellStyle name="Followed Hyperlink 36" xfId="16194" hidden="1" xr:uid="{00000000-0005-0000-0000-0000EE040000}"/>
    <cellStyle name="Followed Hyperlink 36" xfId="16242" hidden="1" xr:uid="{00000000-0005-0000-0000-0000EF040000}"/>
    <cellStyle name="Followed Hyperlink 36" xfId="16584" hidden="1" xr:uid="{00000000-0005-0000-0000-0000F0040000}"/>
    <cellStyle name="Followed Hyperlink 36" xfId="16708" hidden="1" xr:uid="{00000000-0005-0000-0000-0000F1040000}"/>
    <cellStyle name="Followed Hyperlink 36" xfId="16747" hidden="1" xr:uid="{00000000-0005-0000-0000-0000F2040000}"/>
    <cellStyle name="Followed Hyperlink 36" xfId="16811" hidden="1" xr:uid="{00000000-0005-0000-0000-0000F4040000}"/>
    <cellStyle name="Followed Hyperlink 36" xfId="16929" hidden="1" xr:uid="{00000000-0005-0000-0000-0000F5040000}"/>
    <cellStyle name="Followed Hyperlink 36" xfId="41070" hidden="1" xr:uid="{00000000-0005-0000-0000-0000FE040000}"/>
    <cellStyle name="Followed Hyperlink 36" xfId="40971" hidden="1" xr:uid="{00000000-0005-0000-0000-0000FF040000}"/>
    <cellStyle name="Followed Hyperlink 36" xfId="41131" hidden="1" xr:uid="{00000000-0005-0000-0000-000000050000}"/>
    <cellStyle name="Followed Hyperlink 36" xfId="41242" hidden="1" xr:uid="{00000000-0005-0000-0000-000001050000}"/>
    <cellStyle name="Followed Hyperlink 36" xfId="41281" hidden="1" xr:uid="{00000000-0005-0000-0000-000002050000}"/>
    <cellStyle name="Followed Hyperlink 36" xfId="41182" hidden="1" xr:uid="{00000000-0005-0000-0000-000003050000}"/>
    <cellStyle name="Followed Hyperlink 36" xfId="41448" hidden="1" xr:uid="{00000000-0005-0000-0000-000005050000}"/>
    <cellStyle name="Followed Hyperlink 36" xfId="41487" hidden="1" xr:uid="{00000000-0005-0000-0000-000006050000}"/>
    <cellStyle name="Followed Hyperlink 36" xfId="41388" hidden="1" xr:uid="{00000000-0005-0000-0000-000007050000}"/>
    <cellStyle name="Followed Hyperlink 36" xfId="10469" hidden="1" xr:uid="{00000000-0005-0000-0000-0000F9040000}"/>
    <cellStyle name="Followed Hyperlink 36" xfId="17085" hidden="1" xr:uid="{00000000-0005-0000-0000-0000FB040000}"/>
    <cellStyle name="Followed Hyperlink 36" xfId="17245" hidden="1" xr:uid="{00000000-0005-0000-0000-0000FC040000}"/>
    <cellStyle name="Followed Hyperlink 36" xfId="17357" hidden="1" xr:uid="{00000000-0005-0000-0000-0000FD040000}"/>
    <cellStyle name="Followed Hyperlink 36" xfId="17396" hidden="1" xr:uid="{00000000-0005-0000-0000-0000FE040000}"/>
    <cellStyle name="Followed Hyperlink 36" xfId="17297" hidden="1" xr:uid="{00000000-0005-0000-0000-0000FF040000}"/>
    <cellStyle name="Followed Hyperlink 36" xfId="17457" hidden="1" xr:uid="{00000000-0005-0000-0000-000000050000}"/>
    <cellStyle name="Followed Hyperlink 36" xfId="17568" hidden="1" xr:uid="{00000000-0005-0000-0000-000001050000}"/>
    <cellStyle name="Followed Hyperlink 36" xfId="17607" hidden="1" xr:uid="{00000000-0005-0000-0000-000002050000}"/>
    <cellStyle name="Followed Hyperlink 36" xfId="17508" hidden="1" xr:uid="{00000000-0005-0000-0000-000003050000}"/>
    <cellStyle name="Followed Hyperlink 36" xfId="17668" hidden="1" xr:uid="{00000000-0005-0000-0000-000004050000}"/>
    <cellStyle name="Followed Hyperlink 36" xfId="17774" hidden="1" xr:uid="{00000000-0005-0000-0000-000005050000}"/>
    <cellStyle name="Followed Hyperlink 36" xfId="17813" hidden="1" xr:uid="{00000000-0005-0000-0000-000006050000}"/>
    <cellStyle name="Followed Hyperlink 36" xfId="17714" hidden="1" xr:uid="{00000000-0005-0000-0000-000007050000}"/>
    <cellStyle name="Followed Hyperlink 36" xfId="17929" hidden="1" xr:uid="{00000000-0005-0000-0000-0000EC040000}"/>
    <cellStyle name="Followed Hyperlink 36" xfId="16320" hidden="1" xr:uid="{00000000-0005-0000-0000-0000ED040000}"/>
    <cellStyle name="Followed Hyperlink 36" xfId="17854" hidden="1" xr:uid="{00000000-0005-0000-0000-0000EE040000}"/>
    <cellStyle name="Followed Hyperlink 36" xfId="16310" hidden="1" xr:uid="{00000000-0005-0000-0000-0000EF040000}"/>
    <cellStyle name="Followed Hyperlink 36" xfId="18250" hidden="1" xr:uid="{00000000-0005-0000-0000-0000F0040000}"/>
    <cellStyle name="Followed Hyperlink 36" xfId="18374" hidden="1" xr:uid="{00000000-0005-0000-0000-0000F1040000}"/>
    <cellStyle name="Followed Hyperlink 36" xfId="18413" hidden="1" xr:uid="{00000000-0005-0000-0000-0000F2040000}"/>
    <cellStyle name="Followed Hyperlink 36" xfId="18477" hidden="1" xr:uid="{00000000-0005-0000-0000-0000F4040000}"/>
    <cellStyle name="Followed Hyperlink 36" xfId="18595" hidden="1" xr:uid="{00000000-0005-0000-0000-0000F5040000}"/>
    <cellStyle name="Followed Hyperlink 36" xfId="18634" hidden="1" xr:uid="{00000000-0005-0000-0000-0000F6040000}"/>
    <cellStyle name="Followed Hyperlink 36" xfId="18535" hidden="1" xr:uid="{00000000-0005-0000-0000-0000F7040000}"/>
    <cellStyle name="Followed Hyperlink 36" xfId="18696" hidden="1" xr:uid="{00000000-0005-0000-0000-0000F8040000}"/>
    <cellStyle name="Followed Hyperlink 36" xfId="18811" hidden="1" xr:uid="{00000000-0005-0000-0000-0000F9040000}"/>
    <cellStyle name="Followed Hyperlink 36" xfId="18850" hidden="1" xr:uid="{00000000-0005-0000-0000-0000FA040000}"/>
    <cellStyle name="Followed Hyperlink 36" xfId="18751" hidden="1" xr:uid="{00000000-0005-0000-0000-0000FB040000}"/>
    <cellStyle name="Followed Hyperlink 36" xfId="18911" hidden="1" xr:uid="{00000000-0005-0000-0000-0000FC040000}"/>
    <cellStyle name="Followed Hyperlink 36" xfId="19023" hidden="1" xr:uid="{00000000-0005-0000-0000-0000FD040000}"/>
    <cellStyle name="Followed Hyperlink 36" xfId="19062" hidden="1" xr:uid="{00000000-0005-0000-0000-0000FE040000}"/>
    <cellStyle name="Followed Hyperlink 36" xfId="18963" hidden="1" xr:uid="{00000000-0005-0000-0000-0000FF040000}"/>
    <cellStyle name="Followed Hyperlink 36" xfId="19123" hidden="1" xr:uid="{00000000-0005-0000-0000-000000050000}"/>
    <cellStyle name="Followed Hyperlink 36" xfId="19234" hidden="1" xr:uid="{00000000-0005-0000-0000-000001050000}"/>
    <cellStyle name="Followed Hyperlink 36" xfId="19273" hidden="1" xr:uid="{00000000-0005-0000-0000-000002050000}"/>
    <cellStyle name="Followed Hyperlink 36" xfId="19174" hidden="1" xr:uid="{00000000-0005-0000-0000-000003050000}"/>
    <cellStyle name="Followed Hyperlink 36" xfId="19334" hidden="1" xr:uid="{00000000-0005-0000-0000-000004050000}"/>
    <cellStyle name="Followed Hyperlink 36" xfId="19440" hidden="1" xr:uid="{00000000-0005-0000-0000-000005050000}"/>
    <cellStyle name="Followed Hyperlink 36" xfId="19479" hidden="1" xr:uid="{00000000-0005-0000-0000-000006050000}"/>
    <cellStyle name="Followed Hyperlink 36" xfId="19380" hidden="1" xr:uid="{00000000-0005-0000-0000-000007050000}"/>
    <cellStyle name="Followed Hyperlink 36" xfId="14703" hidden="1" xr:uid="{00000000-0005-0000-0000-0000EC040000}"/>
    <cellStyle name="Followed Hyperlink 36" xfId="14663" hidden="1" xr:uid="{00000000-0005-0000-0000-0000ED040000}"/>
    <cellStyle name="Followed Hyperlink 36" xfId="19519" hidden="1" xr:uid="{00000000-0005-0000-0000-0000EE040000}"/>
    <cellStyle name="Followed Hyperlink 36" xfId="19567" hidden="1" xr:uid="{00000000-0005-0000-0000-0000EF040000}"/>
    <cellStyle name="Followed Hyperlink 36" xfId="19891" hidden="1" xr:uid="{00000000-0005-0000-0000-0000F0040000}"/>
    <cellStyle name="Followed Hyperlink 36" xfId="19955" hidden="1" xr:uid="{00000000-0005-0000-0000-0000F3040000}"/>
    <cellStyle name="Followed Hyperlink 36" xfId="20118" hidden="1" xr:uid="{00000000-0005-0000-0000-0000F4040000}"/>
    <cellStyle name="Followed Hyperlink 36" xfId="20236" hidden="1" xr:uid="{00000000-0005-0000-0000-0000F5040000}"/>
    <cellStyle name="Followed Hyperlink 36" xfId="20275" hidden="1" xr:uid="{00000000-0005-0000-0000-0000F6040000}"/>
    <cellStyle name="Followed Hyperlink 36" xfId="20176" hidden="1" xr:uid="{00000000-0005-0000-0000-0000F7040000}"/>
    <cellStyle name="Followed Hyperlink 36" xfId="20337" hidden="1" xr:uid="{00000000-0005-0000-0000-0000F8040000}"/>
    <cellStyle name="Followed Hyperlink 36" xfId="20452" hidden="1" xr:uid="{00000000-0005-0000-0000-0000F9040000}"/>
    <cellStyle name="Followed Hyperlink 36" xfId="20491" hidden="1" xr:uid="{00000000-0005-0000-0000-0000FA040000}"/>
    <cellStyle name="Followed Hyperlink 36" xfId="20552" hidden="1" xr:uid="{00000000-0005-0000-0000-0000FC040000}"/>
    <cellStyle name="Followed Hyperlink 36" xfId="20664" hidden="1" xr:uid="{00000000-0005-0000-0000-0000FD040000}"/>
    <cellStyle name="Followed Hyperlink 36" xfId="20703" hidden="1" xr:uid="{00000000-0005-0000-0000-0000FE040000}"/>
    <cellStyle name="Followed Hyperlink 36" xfId="20604" hidden="1" xr:uid="{00000000-0005-0000-0000-0000FF040000}"/>
    <cellStyle name="Followed Hyperlink 36" xfId="20764" hidden="1" xr:uid="{00000000-0005-0000-0000-000000050000}"/>
    <cellStyle name="Followed Hyperlink 36" xfId="20875" hidden="1" xr:uid="{00000000-0005-0000-0000-000001050000}"/>
    <cellStyle name="Followed Hyperlink 36" xfId="20914" hidden="1" xr:uid="{00000000-0005-0000-0000-000002050000}"/>
    <cellStyle name="Followed Hyperlink 36" xfId="20815" hidden="1" xr:uid="{00000000-0005-0000-0000-000003050000}"/>
    <cellStyle name="Followed Hyperlink 36" xfId="20975" hidden="1" xr:uid="{00000000-0005-0000-0000-000004050000}"/>
    <cellStyle name="Followed Hyperlink 36" xfId="21081" hidden="1" xr:uid="{00000000-0005-0000-0000-000005050000}"/>
    <cellStyle name="Followed Hyperlink 36" xfId="21120" hidden="1" xr:uid="{00000000-0005-0000-0000-000006050000}"/>
    <cellStyle name="Followed Hyperlink 36" xfId="21021" hidden="1" xr:uid="{00000000-0005-0000-0000-000007050000}"/>
    <cellStyle name="Followed Hyperlink 36" xfId="18068" hidden="1" xr:uid="{00000000-0005-0000-0000-0000EC040000}"/>
    <cellStyle name="Followed Hyperlink 36" xfId="17945" hidden="1" xr:uid="{00000000-0005-0000-0000-0000ED040000}"/>
    <cellStyle name="Followed Hyperlink 36" xfId="21160" hidden="1" xr:uid="{00000000-0005-0000-0000-0000EE040000}"/>
    <cellStyle name="Followed Hyperlink 36" xfId="21208" hidden="1" xr:uid="{00000000-0005-0000-0000-0000EF040000}"/>
    <cellStyle name="Followed Hyperlink 36" xfId="21498" hidden="1" xr:uid="{00000000-0005-0000-0000-0000F0040000}"/>
    <cellStyle name="Followed Hyperlink 36" xfId="14341" hidden="1" xr:uid="{00000000-0005-0000-0000-000004050000}"/>
    <cellStyle name="Followed Hyperlink 36" xfId="2480" hidden="1" xr:uid="{00000000-0005-0000-0000-0000EC040000}"/>
    <cellStyle name="Followed Hyperlink 36" xfId="2850" hidden="1" xr:uid="{00000000-0005-0000-0000-0000ED040000}"/>
    <cellStyle name="Followed Hyperlink 36" xfId="6139" hidden="1" xr:uid="{00000000-0005-0000-0000-0000EE040000}"/>
    <cellStyle name="Followed Hyperlink 36" xfId="6187" hidden="1" xr:uid="{00000000-0005-0000-0000-0000EF040000}"/>
    <cellStyle name="Followed Hyperlink 36" xfId="6550" hidden="1" xr:uid="{00000000-0005-0000-0000-0000F0040000}"/>
    <cellStyle name="Followed Hyperlink 36" xfId="6674" hidden="1" xr:uid="{00000000-0005-0000-0000-0000F1040000}"/>
    <cellStyle name="Followed Hyperlink 36" xfId="6713" hidden="1" xr:uid="{00000000-0005-0000-0000-0000F2040000}"/>
    <cellStyle name="Followed Hyperlink 36" xfId="6614" hidden="1" xr:uid="{00000000-0005-0000-0000-0000F3040000}"/>
    <cellStyle name="Followed Hyperlink 36" xfId="6777" hidden="1" xr:uid="{00000000-0005-0000-0000-0000F4040000}"/>
    <cellStyle name="Followed Hyperlink 36" xfId="6895" hidden="1" xr:uid="{00000000-0005-0000-0000-0000F5040000}"/>
    <cellStyle name="Followed Hyperlink 36" xfId="6934" hidden="1" xr:uid="{00000000-0005-0000-0000-0000F6040000}"/>
    <cellStyle name="Followed Hyperlink 36" xfId="6996" hidden="1" xr:uid="{00000000-0005-0000-0000-0000F8040000}"/>
    <cellStyle name="Followed Hyperlink 36" xfId="7111" hidden="1" xr:uid="{00000000-0005-0000-0000-0000F9040000}"/>
    <cellStyle name="Followed Hyperlink 36" xfId="23067" hidden="1" xr:uid="{00000000-0005-0000-0000-0000F0040000}"/>
    <cellStyle name="Followed Hyperlink 36" xfId="23191" hidden="1" xr:uid="{00000000-0005-0000-0000-0000F1040000}"/>
    <cellStyle name="Followed Hyperlink 36" xfId="23230" hidden="1" xr:uid="{00000000-0005-0000-0000-0000F2040000}"/>
    <cellStyle name="Followed Hyperlink 36" xfId="23131" hidden="1" xr:uid="{00000000-0005-0000-0000-0000F3040000}"/>
    <cellStyle name="Followed Hyperlink 36" xfId="23294" hidden="1" xr:uid="{00000000-0005-0000-0000-0000F4040000}"/>
    <cellStyle name="Followed Hyperlink 36" xfId="23412" hidden="1" xr:uid="{00000000-0005-0000-0000-0000F5040000}"/>
    <cellStyle name="Followed Hyperlink 36" xfId="23352" hidden="1" xr:uid="{00000000-0005-0000-0000-0000F7040000}"/>
    <cellStyle name="Followed Hyperlink 36" xfId="23513" hidden="1" xr:uid="{00000000-0005-0000-0000-0000F8040000}"/>
    <cellStyle name="Followed Hyperlink 36" xfId="23628" hidden="1" xr:uid="{00000000-0005-0000-0000-0000F9040000}"/>
    <cellStyle name="Followed Hyperlink 36" xfId="15737" hidden="1" xr:uid="{00000000-0005-0000-0000-0000FE040000}"/>
    <cellStyle name="Followed Hyperlink 36" xfId="7263" hidden="1" xr:uid="{00000000-0005-0000-0000-0000FF040000}"/>
    <cellStyle name="Followed Hyperlink 36" xfId="7423" hidden="1" xr:uid="{00000000-0005-0000-0000-000000050000}"/>
    <cellStyle name="Followed Hyperlink 36" xfId="7534" hidden="1" xr:uid="{00000000-0005-0000-0000-000001050000}"/>
    <cellStyle name="Followed Hyperlink 36" xfId="7573" hidden="1" xr:uid="{00000000-0005-0000-0000-000002050000}"/>
    <cellStyle name="Followed Hyperlink 36" xfId="7474" hidden="1" xr:uid="{00000000-0005-0000-0000-000003050000}"/>
    <cellStyle name="Followed Hyperlink 36" xfId="7634" hidden="1" xr:uid="{00000000-0005-0000-0000-000004050000}"/>
    <cellStyle name="Followed Hyperlink 36" xfId="7740" hidden="1" xr:uid="{00000000-0005-0000-0000-000005050000}"/>
    <cellStyle name="Followed Hyperlink 36" xfId="7779" hidden="1" xr:uid="{00000000-0005-0000-0000-000006050000}"/>
    <cellStyle name="Followed Hyperlink 36" xfId="7680" hidden="1" xr:uid="{00000000-0005-0000-0000-000007050000}"/>
    <cellStyle name="Followed Hyperlink 36" xfId="2695" hidden="1" xr:uid="{00000000-0005-0000-0000-0000EC040000}"/>
    <cellStyle name="Followed Hyperlink 36" xfId="246" hidden="1" xr:uid="{00000000-0005-0000-0000-0000ED040000}"/>
    <cellStyle name="Followed Hyperlink 36" xfId="7819" hidden="1" xr:uid="{00000000-0005-0000-0000-0000EE040000}"/>
    <cellStyle name="Followed Hyperlink 36" xfId="7867" hidden="1" xr:uid="{00000000-0005-0000-0000-0000EF040000}"/>
    <cellStyle name="Followed Hyperlink 36" xfId="8230" hidden="1" xr:uid="{00000000-0005-0000-0000-0000F0040000}"/>
    <cellStyle name="Followed Hyperlink 36" xfId="8354" hidden="1" xr:uid="{00000000-0005-0000-0000-0000F1040000}"/>
    <cellStyle name="Followed Hyperlink 36" xfId="8393" hidden="1" xr:uid="{00000000-0005-0000-0000-0000F2040000}"/>
    <cellStyle name="Followed Hyperlink 36" xfId="8294" hidden="1" xr:uid="{00000000-0005-0000-0000-0000F3040000}"/>
    <cellStyle name="Followed Hyperlink 36" xfId="8457" hidden="1" xr:uid="{00000000-0005-0000-0000-0000F4040000}"/>
    <cellStyle name="Followed Hyperlink 36" xfId="8575" hidden="1" xr:uid="{00000000-0005-0000-0000-0000F5040000}"/>
    <cellStyle name="Followed Hyperlink 36" xfId="8614" hidden="1" xr:uid="{00000000-0005-0000-0000-0000F6040000}"/>
    <cellStyle name="Followed Hyperlink 36" xfId="8676" hidden="1" xr:uid="{00000000-0005-0000-0000-0000F8040000}"/>
    <cellStyle name="Followed Hyperlink 36" xfId="8791" hidden="1" xr:uid="{00000000-0005-0000-0000-0000F9040000}"/>
    <cellStyle name="Followed Hyperlink 36" xfId="8830" hidden="1" xr:uid="{00000000-0005-0000-0000-0000FA040000}"/>
    <cellStyle name="Followed Hyperlink 36" xfId="8731" hidden="1" xr:uid="{00000000-0005-0000-0000-0000FB040000}"/>
    <cellStyle name="Followed Hyperlink 36" xfId="8891" hidden="1" xr:uid="{00000000-0005-0000-0000-0000FC040000}"/>
    <cellStyle name="Followed Hyperlink 36" xfId="9042" hidden="1" xr:uid="{00000000-0005-0000-0000-0000FE040000}"/>
    <cellStyle name="Followed Hyperlink 36" xfId="8943" hidden="1" xr:uid="{00000000-0005-0000-0000-0000FF040000}"/>
    <cellStyle name="Followed Hyperlink 36" xfId="9103" hidden="1" xr:uid="{00000000-0005-0000-0000-000000050000}"/>
    <cellStyle name="Followed Hyperlink 36" xfId="9214" hidden="1" xr:uid="{00000000-0005-0000-0000-000001050000}"/>
    <cellStyle name="Followed Hyperlink 36" xfId="9253" hidden="1" xr:uid="{00000000-0005-0000-0000-000002050000}"/>
    <cellStyle name="Followed Hyperlink 36" xfId="9154" hidden="1" xr:uid="{00000000-0005-0000-0000-000003050000}"/>
    <cellStyle name="Followed Hyperlink 36" xfId="9314" hidden="1" xr:uid="{00000000-0005-0000-0000-000004050000}"/>
    <cellStyle name="Followed Hyperlink 36" xfId="9420" hidden="1" xr:uid="{00000000-0005-0000-0000-000005050000}"/>
    <cellStyle name="Followed Hyperlink 36" xfId="9459" hidden="1" xr:uid="{00000000-0005-0000-0000-000006050000}"/>
    <cellStyle name="Followed Hyperlink 36" xfId="9360" hidden="1" xr:uid="{00000000-0005-0000-0000-000007050000}"/>
    <cellStyle name="Followed Hyperlink 36" xfId="4611" hidden="1" xr:uid="{00000000-0005-0000-0000-0000EC040000}"/>
    <cellStyle name="Followed Hyperlink 36" xfId="2547" hidden="1" xr:uid="{00000000-0005-0000-0000-0000ED040000}"/>
    <cellStyle name="Followed Hyperlink 36" xfId="9499" hidden="1" xr:uid="{00000000-0005-0000-0000-0000EE040000}"/>
    <cellStyle name="Followed Hyperlink 36" xfId="9547" hidden="1" xr:uid="{00000000-0005-0000-0000-0000EF040000}"/>
    <cellStyle name="Followed Hyperlink 36" xfId="9908" hidden="1" xr:uid="{00000000-0005-0000-0000-0000F0040000}"/>
    <cellStyle name="Followed Hyperlink 36" xfId="10032" hidden="1" xr:uid="{00000000-0005-0000-0000-0000F1040000}"/>
    <cellStyle name="Followed Hyperlink 36" xfId="10071" hidden="1" xr:uid="{00000000-0005-0000-0000-0000F2040000}"/>
    <cellStyle name="Followed Hyperlink 36" xfId="9972" hidden="1" xr:uid="{00000000-0005-0000-0000-0000F3040000}"/>
    <cellStyle name="Followed Hyperlink 36" xfId="10135" hidden="1" xr:uid="{00000000-0005-0000-0000-0000F4040000}"/>
    <cellStyle name="Followed Hyperlink 36" xfId="10253" hidden="1" xr:uid="{00000000-0005-0000-0000-0000F5040000}"/>
    <cellStyle name="Followed Hyperlink 36" xfId="10292" hidden="1" xr:uid="{00000000-0005-0000-0000-0000F6040000}"/>
    <cellStyle name="Followed Hyperlink 36" xfId="10193" hidden="1" xr:uid="{00000000-0005-0000-0000-0000F7040000}"/>
    <cellStyle name="Followed Hyperlink 36" xfId="10354" hidden="1" xr:uid="{00000000-0005-0000-0000-0000F8040000}"/>
    <cellStyle name="Followed Hyperlink 36" xfId="10508" hidden="1" xr:uid="{00000000-0005-0000-0000-0000FA040000}"/>
    <cellStyle name="Followed Hyperlink 36" xfId="10409" hidden="1" xr:uid="{00000000-0005-0000-0000-0000FB040000}"/>
    <cellStyle name="Followed Hyperlink 36" xfId="10569" hidden="1" xr:uid="{00000000-0005-0000-0000-0000FC040000}"/>
    <cellStyle name="Followed Hyperlink 36" xfId="10681" hidden="1" xr:uid="{00000000-0005-0000-0000-0000FD040000}"/>
    <cellStyle name="Followed Hyperlink 36" xfId="10720" hidden="1" xr:uid="{00000000-0005-0000-0000-0000FE040000}"/>
    <cellStyle name="Followed Hyperlink 36" xfId="10621" hidden="1" xr:uid="{00000000-0005-0000-0000-0000FF040000}"/>
    <cellStyle name="Followed Hyperlink 36" xfId="10892" hidden="1" xr:uid="{00000000-0005-0000-0000-000001050000}"/>
    <cellStyle name="Followed Hyperlink 36" xfId="10931" hidden="1" xr:uid="{00000000-0005-0000-0000-000002050000}"/>
    <cellStyle name="Followed Hyperlink 36" xfId="10832" hidden="1" xr:uid="{00000000-0005-0000-0000-000003050000}"/>
    <cellStyle name="Followed Hyperlink 36" xfId="10992" hidden="1" xr:uid="{00000000-0005-0000-0000-000004050000}"/>
    <cellStyle name="Followed Hyperlink 36" xfId="11098" hidden="1" xr:uid="{00000000-0005-0000-0000-000005050000}"/>
    <cellStyle name="Followed Hyperlink 36" xfId="11137" hidden="1" xr:uid="{00000000-0005-0000-0000-000006050000}"/>
    <cellStyle name="Followed Hyperlink 36" xfId="11038" hidden="1" xr:uid="{00000000-0005-0000-0000-000007050000}"/>
    <cellStyle name="Followed Hyperlink 36" xfId="6290" hidden="1" xr:uid="{00000000-0005-0000-0000-0000EC040000}"/>
    <cellStyle name="Followed Hyperlink 36" xfId="3791" hidden="1" xr:uid="{00000000-0005-0000-0000-0000FA040000}"/>
    <cellStyle name="Followed Hyperlink 36" xfId="3692" hidden="1" xr:uid="{00000000-0005-0000-0000-0000FB040000}"/>
    <cellStyle name="Followed Hyperlink 36" xfId="3852" hidden="1" xr:uid="{00000000-0005-0000-0000-0000FC040000}"/>
    <cellStyle name="Followed Hyperlink 36" xfId="3964" hidden="1" xr:uid="{00000000-0005-0000-0000-0000FD040000}"/>
    <cellStyle name="Followed Hyperlink 36" xfId="4003" hidden="1" xr:uid="{00000000-0005-0000-0000-0000FE040000}"/>
    <cellStyle name="Followed Hyperlink 36" xfId="3904" hidden="1" xr:uid="{00000000-0005-0000-0000-0000FF040000}"/>
    <cellStyle name="Followed Hyperlink 36" xfId="4064" hidden="1" xr:uid="{00000000-0005-0000-0000-000000050000}"/>
    <cellStyle name="Followed Hyperlink 36" xfId="4175" hidden="1" xr:uid="{00000000-0005-0000-0000-000001050000}"/>
    <cellStyle name="Followed Hyperlink 36" xfId="4214" hidden="1" xr:uid="{00000000-0005-0000-0000-000002050000}"/>
    <cellStyle name="Followed Hyperlink 36" xfId="20015" hidden="1" xr:uid="{00000000-0005-0000-0000-0000F1040000}"/>
    <cellStyle name="Followed Hyperlink 36" xfId="11746" hidden="1" xr:uid="{00000000-0005-0000-0000-0000F2040000}"/>
    <cellStyle name="Followed Hyperlink 36" xfId="11647" hidden="1" xr:uid="{00000000-0005-0000-0000-0000F3040000}"/>
    <cellStyle name="Followed Hyperlink 36" xfId="11810" hidden="1" xr:uid="{00000000-0005-0000-0000-0000F4040000}"/>
    <cellStyle name="Followed Hyperlink 36" xfId="11928" hidden="1" xr:uid="{00000000-0005-0000-0000-0000F5040000}"/>
    <cellStyle name="Followed Hyperlink 36" xfId="11967" hidden="1" xr:uid="{00000000-0005-0000-0000-0000F6040000}"/>
    <cellStyle name="Followed Hyperlink 36" xfId="11868" hidden="1" xr:uid="{00000000-0005-0000-0000-0000F7040000}"/>
    <cellStyle name="Followed Hyperlink 36" xfId="12029" hidden="1" xr:uid="{00000000-0005-0000-0000-0000F8040000}"/>
    <cellStyle name="Followed Hyperlink 36" xfId="12144" hidden="1" xr:uid="{00000000-0005-0000-0000-0000F9040000}"/>
    <cellStyle name="Followed Hyperlink 36" xfId="12183" hidden="1" xr:uid="{00000000-0005-0000-0000-0000FA040000}"/>
    <cellStyle name="Followed Hyperlink 36" xfId="12084" hidden="1" xr:uid="{00000000-0005-0000-0000-0000FB040000}"/>
    <cellStyle name="Followed Hyperlink 36" xfId="12244" hidden="1" xr:uid="{00000000-0005-0000-0000-0000FC040000}"/>
    <cellStyle name="Followed Hyperlink 36" xfId="12395" hidden="1" xr:uid="{00000000-0005-0000-0000-0000FE040000}"/>
    <cellStyle name="Followed Hyperlink 36" xfId="12296" hidden="1" xr:uid="{00000000-0005-0000-0000-0000FF040000}"/>
    <cellStyle name="Followed Hyperlink 36" xfId="5794" hidden="1" xr:uid="{00000000-0005-0000-0000-000003050000}"/>
    <cellStyle name="Followed Hyperlink 36" xfId="5954" hidden="1" xr:uid="{00000000-0005-0000-0000-000004050000}"/>
    <cellStyle name="Followed Hyperlink 36" xfId="6060" hidden="1" xr:uid="{00000000-0005-0000-0000-000005050000}"/>
    <cellStyle name="Followed Hyperlink 36" xfId="6099" hidden="1" xr:uid="{00000000-0005-0000-0000-000006050000}"/>
    <cellStyle name="Followed Hyperlink 36" xfId="6000" hidden="1" xr:uid="{00000000-0005-0000-0000-000007050000}"/>
    <cellStyle name="Followed Hyperlink 36" xfId="1874" hidden="1" xr:uid="{00000000-0005-0000-0000-000001050000}"/>
    <cellStyle name="Followed Hyperlink 36" xfId="1913" hidden="1" xr:uid="{00000000-0005-0000-0000-000002050000}"/>
    <cellStyle name="Followed Hyperlink 36" xfId="1814" hidden="1" xr:uid="{00000000-0005-0000-0000-000003050000}"/>
    <cellStyle name="Followed Hyperlink 36" xfId="1974" hidden="1" xr:uid="{00000000-0005-0000-0000-000004050000}"/>
    <cellStyle name="Followed Hyperlink 36" xfId="2119" hidden="1" xr:uid="{00000000-0005-0000-0000-000006050000}"/>
    <cellStyle name="Followed Hyperlink 36" xfId="2020" hidden="1" xr:uid="{00000000-0005-0000-0000-000007050000}"/>
    <cellStyle name="Followed Hyperlink 36" xfId="2879" hidden="1" xr:uid="{00000000-0005-0000-0000-0000EC040000}"/>
    <cellStyle name="Followed Hyperlink 36" xfId="5254" hidden="1" xr:uid="{00000000-0005-0000-0000-0000F6040000}"/>
    <cellStyle name="Followed Hyperlink 36" xfId="9003" hidden="1" xr:uid="{00000000-0005-0000-0000-0000FD040000}"/>
    <cellStyle name="Followed Hyperlink 36" xfId="20392" hidden="1" xr:uid="{00000000-0005-0000-0000-0000FB040000}"/>
    <cellStyle name="Followed Hyperlink 36" xfId="16648" hidden="1" xr:uid="{00000000-0005-0000-0000-0000F3040000}"/>
    <cellStyle name="Followed Hyperlink 36" xfId="12812" hidden="1" xr:uid="{00000000-0005-0000-0000-000006050000}"/>
    <cellStyle name="Followed Hyperlink 36" xfId="40919" hidden="1" xr:uid="{00000000-0005-0000-0000-0000FC040000}"/>
    <cellStyle name="Followed Hyperlink 36" xfId="30245" hidden="1" xr:uid="{00000000-0005-0000-0000-0000EF040000}"/>
    <cellStyle name="Followed Hyperlink 36" xfId="30599" hidden="1" xr:uid="{00000000-0005-0000-0000-0000F0040000}"/>
    <cellStyle name="Followed Hyperlink 36" xfId="30723" hidden="1" xr:uid="{00000000-0005-0000-0000-0000F1040000}"/>
    <cellStyle name="Followed Hyperlink 36" xfId="30762" hidden="1" xr:uid="{00000000-0005-0000-0000-0000F2040000}"/>
    <cellStyle name="Followed Hyperlink 36" xfId="30663" hidden="1" xr:uid="{00000000-0005-0000-0000-0000F3040000}"/>
    <cellStyle name="Followed Hyperlink 36" xfId="44770" hidden="1" xr:uid="{00000000-0005-0000-0000-0000FA040000}"/>
    <cellStyle name="Followed Hyperlink 36" xfId="44671" hidden="1" xr:uid="{00000000-0005-0000-0000-0000FB040000}"/>
    <cellStyle name="Followed Hyperlink 36" xfId="43353" hidden="1" xr:uid="{00000000-0005-0000-0000-000007050000}"/>
    <cellStyle name="Followed Hyperlink 36" xfId="43981" hidden="1" xr:uid="{00000000-0005-0000-0000-0000ED040000}"/>
    <cellStyle name="Followed Hyperlink 36" xfId="44020" hidden="1" xr:uid="{00000000-0005-0000-0000-0000EE040000}"/>
    <cellStyle name="Followed Hyperlink 36" xfId="43921" hidden="1" xr:uid="{00000000-0005-0000-0000-0000EF040000}"/>
    <cellStyle name="Followed Hyperlink 36" xfId="44170" hidden="1" xr:uid="{00000000-0005-0000-0000-0000F0040000}"/>
    <cellStyle name="Followed Hyperlink 36" xfId="43307" hidden="1" xr:uid="{00000000-0005-0000-0000-000004050000}"/>
    <cellStyle name="Followed Hyperlink 36" xfId="2080" hidden="1" xr:uid="{00000000-0005-0000-0000-000005050000}"/>
    <cellStyle name="Followed Hyperlink 36" xfId="33536" hidden="1" xr:uid="{00000000-0005-0000-0000-0000EE040000}"/>
    <cellStyle name="Followed Hyperlink 36" xfId="30012" hidden="1" xr:uid="{00000000-0005-0000-0000-000004050000}"/>
    <cellStyle name="Followed Hyperlink 36" xfId="25186" hidden="1" xr:uid="{00000000-0005-0000-0000-0000FA040000}"/>
    <cellStyle name="Followed Hyperlink 36" xfId="37731" hidden="1" xr:uid="{00000000-0005-0000-0000-0000F9040000}"/>
    <cellStyle name="Followed Hyperlink 36" xfId="42607" hidden="1" xr:uid="{00000000-0005-0000-0000-0000F6040000}"/>
    <cellStyle name="Followed Hyperlink 36" xfId="7150" hidden="1" xr:uid="{00000000-0005-0000-0000-0000FA040000}"/>
    <cellStyle name="Followed Hyperlink 36" xfId="7051" hidden="1" xr:uid="{00000000-0005-0000-0000-0000FB040000}"/>
    <cellStyle name="Followed Hyperlink 36" xfId="7211" hidden="1" xr:uid="{00000000-0005-0000-0000-0000FC040000}"/>
    <cellStyle name="Followed Hyperlink 36" xfId="7323" hidden="1" xr:uid="{00000000-0005-0000-0000-0000FD040000}"/>
    <cellStyle name="Followed Hyperlink 36" xfId="7362" hidden="1" xr:uid="{00000000-0005-0000-0000-0000FE040000}"/>
    <cellStyle name="Followed Hyperlink 36" xfId="1391" hidden="1" xr:uid="{00000000-0005-0000-0000-0000FB040000}"/>
    <cellStyle name="Followed Hyperlink 36" xfId="1551" hidden="1" xr:uid="{00000000-0005-0000-0000-0000FC040000}"/>
    <cellStyle name="Followed Hyperlink 36" xfId="40603" hidden="1" xr:uid="{00000000-0005-0000-0000-0000F5040000}"/>
    <cellStyle name="Followed Hyperlink 36" xfId="40543" hidden="1" xr:uid="{00000000-0005-0000-0000-0000F7040000}"/>
    <cellStyle name="Followed Hyperlink 36" xfId="40704" hidden="1" xr:uid="{00000000-0005-0000-0000-0000F8040000}"/>
    <cellStyle name="Followed Hyperlink 36" xfId="40819" hidden="1" xr:uid="{00000000-0005-0000-0000-0000F9040000}"/>
    <cellStyle name="Followed Hyperlink 36" xfId="40858" hidden="1" xr:uid="{00000000-0005-0000-0000-0000FA040000}"/>
    <cellStyle name="Followed Hyperlink 36" xfId="701" hidden="1" xr:uid="{00000000-0005-0000-0000-0000ED040000}"/>
    <cellStyle name="Followed Hyperlink 36" xfId="578" hidden="1" xr:uid="{00000000-0005-0000-0000-0000EC040000}"/>
    <cellStyle name="Followed Hyperlink 36" xfId="3255" hidden="1" xr:uid="{00000000-0005-0000-0000-0000F3040000}"/>
    <cellStyle name="Followed Hyperlink 36" xfId="890" hidden="1" xr:uid="{00000000-0005-0000-0000-0000F0040000}"/>
    <cellStyle name="Followed Hyperlink 36" xfId="641" hidden="1" xr:uid="{00000000-0005-0000-0000-0000EF040000}"/>
    <cellStyle name="Followed Hyperlink 36" xfId="22582" hidden="1" xr:uid="{00000000-0005-0000-0000-000004050000}"/>
    <cellStyle name="Followed Hyperlink 36" xfId="5470" hidden="1" xr:uid="{00000000-0005-0000-0000-0000FA040000}"/>
    <cellStyle name="Followed Hyperlink 36" xfId="5371" hidden="1" xr:uid="{00000000-0005-0000-0000-0000FB040000}"/>
    <cellStyle name="Followed Hyperlink 36" xfId="5531" hidden="1" xr:uid="{00000000-0005-0000-0000-0000FC040000}"/>
    <cellStyle name="Followed Hyperlink 36" xfId="5643" hidden="1" xr:uid="{00000000-0005-0000-0000-0000FD040000}"/>
    <cellStyle name="Followed Hyperlink 36" xfId="5682" hidden="1" xr:uid="{00000000-0005-0000-0000-0000FE040000}"/>
    <cellStyle name="Followed Hyperlink 36" xfId="5583" hidden="1" xr:uid="{00000000-0005-0000-0000-0000FF040000}"/>
    <cellStyle name="Followed Hyperlink 36" xfId="5743" hidden="1" xr:uid="{00000000-0005-0000-0000-000000050000}"/>
    <cellStyle name="Followed Hyperlink 36" xfId="5893" hidden="1" xr:uid="{00000000-0005-0000-0000-000002050000}"/>
    <cellStyle name="Followed Hyperlink 36" xfId="13067" hidden="1" xr:uid="{00000000-0005-0000-0000-0000ED040000}"/>
    <cellStyle name="Followed Hyperlink 36" xfId="22815" hidden="1" xr:uid="{00000000-0005-0000-0000-0000EF040000}"/>
    <cellStyle name="Followed Hyperlink 36" xfId="40759" hidden="1" xr:uid="{00000000-0005-0000-0000-0000FB040000}"/>
    <cellStyle name="Followed Hyperlink 36" xfId="41031" hidden="1" xr:uid="{00000000-0005-0000-0000-0000FD040000}"/>
    <cellStyle name="Followed Hyperlink 36" xfId="3637" hidden="1" xr:uid="{00000000-0005-0000-0000-0000F8040000}"/>
    <cellStyle name="Followed Hyperlink 36" xfId="3752" hidden="1" xr:uid="{00000000-0005-0000-0000-0000F9040000}"/>
    <cellStyle name="Followed Hyperlink 36" xfId="1274" hidden="1" xr:uid="{00000000-0005-0000-0000-0000F6040000}"/>
    <cellStyle name="Followed Hyperlink 36" xfId="1175" hidden="1" xr:uid="{00000000-0005-0000-0000-0000F7040000}"/>
    <cellStyle name="Followed Hyperlink 36" xfId="1336" hidden="1" xr:uid="{00000000-0005-0000-0000-0000F8040000}"/>
    <cellStyle name="Followed Hyperlink 36" xfId="1451" hidden="1" xr:uid="{00000000-0005-0000-0000-0000F9040000}"/>
    <cellStyle name="Followed Hyperlink 36" xfId="1490" hidden="1" xr:uid="{00000000-0005-0000-0000-0000FA040000}"/>
    <cellStyle name="Followed Hyperlink 36" xfId="22422" hidden="1" xr:uid="{00000000-0005-0000-0000-000003050000}"/>
    <cellStyle name="Followed Hyperlink 36" xfId="22688" hidden="1" xr:uid="{00000000-0005-0000-0000-000005050000}"/>
    <cellStyle name="Followed Hyperlink 36" xfId="22727" hidden="1" xr:uid="{00000000-0005-0000-0000-000006050000}"/>
    <cellStyle name="Followed Hyperlink 36" xfId="22628" hidden="1" xr:uid="{00000000-0005-0000-0000-000007050000}"/>
    <cellStyle name="Followed Hyperlink 36" xfId="14761" hidden="1" xr:uid="{00000000-0005-0000-0000-0000EC040000}"/>
    <cellStyle name="Followed Hyperlink 36" xfId="3041" hidden="1" xr:uid="{00000000-0005-0000-0000-0000EE040000}"/>
    <cellStyle name="Followed Hyperlink 36" xfId="3002" hidden="1" xr:uid="{00000000-0005-0000-0000-0000ED040000}"/>
    <cellStyle name="Followed Hyperlink 36" xfId="40642" hidden="1" xr:uid="{00000000-0005-0000-0000-0000F6040000}"/>
    <cellStyle name="Followed Hyperlink 36" xfId="3315" hidden="1" xr:uid="{00000000-0005-0000-0000-0000F1040000}"/>
    <cellStyle name="Followed Hyperlink 36" xfId="3191" hidden="1" xr:uid="{00000000-0005-0000-0000-0000F0040000}"/>
    <cellStyle name="Followed Hyperlink 37" xfId="45297" hidden="1" xr:uid="{00000000-0005-0000-0000-000021050000}"/>
    <cellStyle name="Followed Hyperlink 37" xfId="45358" hidden="1" xr:uid="{00000000-0005-0000-0000-000022050000}"/>
    <cellStyle name="Followed Hyperlink 37" xfId="45337" hidden="1" xr:uid="{00000000-0005-0000-0000-000023050000}"/>
    <cellStyle name="Followed Hyperlink 37" xfId="45255" hidden="1" xr:uid="{00000000-0005-0000-0000-000020050000}"/>
    <cellStyle name="Followed Hyperlink 37" xfId="45131" hidden="1" xr:uid="{00000000-0005-0000-0000-00001F050000}"/>
    <cellStyle name="Followed Hyperlink 37" xfId="45152" hidden="1" xr:uid="{00000000-0005-0000-0000-00001E050000}"/>
    <cellStyle name="Followed Hyperlink 37" xfId="44920" hidden="1" xr:uid="{00000000-0005-0000-0000-00001B050000}"/>
    <cellStyle name="Followed Hyperlink 37" xfId="44941" hidden="1" xr:uid="{00000000-0005-0000-0000-00001A050000}"/>
    <cellStyle name="Followed Hyperlink 37" xfId="45091" hidden="1" xr:uid="{00000000-0005-0000-0000-00001D050000}"/>
    <cellStyle name="Followed Hyperlink 37" xfId="45044" hidden="1" xr:uid="{00000000-0005-0000-0000-00001C050000}"/>
    <cellStyle name="Followed Hyperlink 37" xfId="20641" hidden="1" xr:uid="{00000000-0005-0000-0000-00001B050000}"/>
    <cellStyle name="Followed Hyperlink 37" xfId="20765" hidden="1" xr:uid="{00000000-0005-0000-0000-00001C050000}"/>
    <cellStyle name="Followed Hyperlink 37" xfId="20812" hidden="1" xr:uid="{00000000-0005-0000-0000-00001D050000}"/>
    <cellStyle name="Followed Hyperlink 37" xfId="20873" hidden="1" xr:uid="{00000000-0005-0000-0000-00001E050000}"/>
    <cellStyle name="Followed Hyperlink 37" xfId="20852" hidden="1" xr:uid="{00000000-0005-0000-0000-00001F050000}"/>
    <cellStyle name="Followed Hyperlink 37" xfId="20976" hidden="1" xr:uid="{00000000-0005-0000-0000-000020050000}"/>
    <cellStyle name="Followed Hyperlink 37" xfId="23729" hidden="1" xr:uid="{00000000-0005-0000-0000-000018050000}"/>
    <cellStyle name="Followed Hyperlink 37" xfId="23838" hidden="1" xr:uid="{00000000-0005-0000-0000-00001A050000}"/>
    <cellStyle name="Followed Hyperlink 37" xfId="23817" hidden="1" xr:uid="{00000000-0005-0000-0000-00001B050000}"/>
    <cellStyle name="Followed Hyperlink 37" xfId="23941" hidden="1" xr:uid="{00000000-0005-0000-0000-00001C050000}"/>
    <cellStyle name="Followed Hyperlink 37" xfId="23988" hidden="1" xr:uid="{00000000-0005-0000-0000-00001D050000}"/>
    <cellStyle name="Followed Hyperlink 37" xfId="22208" hidden="1" xr:uid="{00000000-0005-0000-0000-000019050000}"/>
    <cellStyle name="Followed Hyperlink 37" xfId="22248" hidden="1" xr:uid="{00000000-0005-0000-0000-00001B050000}"/>
    <cellStyle name="Followed Hyperlink 37" xfId="22372" hidden="1" xr:uid="{00000000-0005-0000-0000-00001C050000}"/>
    <cellStyle name="Followed Hyperlink 37" xfId="22419" hidden="1" xr:uid="{00000000-0005-0000-0000-00001D050000}"/>
    <cellStyle name="Followed Hyperlink 37" xfId="22480" hidden="1" xr:uid="{00000000-0005-0000-0000-00001E050000}"/>
    <cellStyle name="Followed Hyperlink 37" xfId="23777" hidden="1" xr:uid="{00000000-0005-0000-0000-000019050000}"/>
    <cellStyle name="Followed Hyperlink 37" xfId="19624" hidden="1" xr:uid="{00000000-0005-0000-0000-000009050000}"/>
    <cellStyle name="Followed Hyperlink 37" xfId="9579" hidden="1" xr:uid="{00000000-0005-0000-0000-000008050000}"/>
    <cellStyle name="Followed Hyperlink 37" xfId="13795" hidden="1" xr:uid="{00000000-0005-0000-0000-000017050000}"/>
    <cellStyle name="Followed Hyperlink 37" xfId="17751" hidden="1" xr:uid="{00000000-0005-0000-0000-000023050000}"/>
    <cellStyle name="Followed Hyperlink 37" xfId="4570" hidden="1" xr:uid="{00000000-0005-0000-0000-000009050000}"/>
    <cellStyle name="Followed Hyperlink 37" xfId="25671" hidden="1" xr:uid="{00000000-0005-0000-0000-000020050000}"/>
    <cellStyle name="Followed Hyperlink 37" xfId="25713" hidden="1" xr:uid="{00000000-0005-0000-0000-000021050000}"/>
    <cellStyle name="Followed Hyperlink 37" xfId="25774" hidden="1" xr:uid="{00000000-0005-0000-0000-000022050000}"/>
    <cellStyle name="Followed Hyperlink 37" xfId="25753" hidden="1" xr:uid="{00000000-0005-0000-0000-000023050000}"/>
    <cellStyle name="Followed Hyperlink 37" xfId="26395" hidden="1" xr:uid="{00000000-0005-0000-0000-000008050000}"/>
    <cellStyle name="Followed Hyperlink 37" xfId="26454" hidden="1" xr:uid="{00000000-0005-0000-0000-000009050000}"/>
    <cellStyle name="Followed Hyperlink 37" xfId="26515" hidden="1" xr:uid="{00000000-0005-0000-0000-00000A050000}"/>
    <cellStyle name="Followed Hyperlink 37" xfId="26494" hidden="1" xr:uid="{00000000-0005-0000-0000-00000B050000}"/>
    <cellStyle name="Followed Hyperlink 37" xfId="26707" hidden="1" xr:uid="{00000000-0005-0000-0000-00000C050000}"/>
    <cellStyle name="Followed Hyperlink 37" xfId="26767" hidden="1" xr:uid="{00000000-0005-0000-0000-00000D050000}"/>
    <cellStyle name="Followed Hyperlink 37" xfId="26828" hidden="1" xr:uid="{00000000-0005-0000-0000-00000E050000}"/>
    <cellStyle name="Followed Hyperlink 37" xfId="26807" hidden="1" xr:uid="{00000000-0005-0000-0000-00000F050000}"/>
    <cellStyle name="Followed Hyperlink 37" xfId="26934" hidden="1" xr:uid="{00000000-0005-0000-0000-000010050000}"/>
    <cellStyle name="Followed Hyperlink 37" xfId="27049" hidden="1" xr:uid="{00000000-0005-0000-0000-000012050000}"/>
    <cellStyle name="Followed Hyperlink 37" xfId="22847" hidden="1" xr:uid="{00000000-0005-0000-0000-000008050000}"/>
    <cellStyle name="Followed Hyperlink 37" xfId="21264" hidden="1" xr:uid="{00000000-0005-0000-0000-000009050000}"/>
    <cellStyle name="Followed Hyperlink 37" xfId="16397" hidden="1" xr:uid="{00000000-0005-0000-0000-00000A050000}"/>
    <cellStyle name="Followed Hyperlink 37" xfId="18033" hidden="1" xr:uid="{00000000-0005-0000-0000-00000B050000}"/>
    <cellStyle name="Followed Hyperlink 37" xfId="23068" hidden="1" xr:uid="{00000000-0005-0000-0000-00000C050000}"/>
    <cellStyle name="Followed Hyperlink 37" xfId="23128" hidden="1" xr:uid="{00000000-0005-0000-0000-00000D050000}"/>
    <cellStyle name="Followed Hyperlink 37" xfId="23189" hidden="1" xr:uid="{00000000-0005-0000-0000-00000E050000}"/>
    <cellStyle name="Followed Hyperlink 37" xfId="23168" hidden="1" xr:uid="{00000000-0005-0000-0000-00000F050000}"/>
    <cellStyle name="Followed Hyperlink 37" xfId="23295" hidden="1" xr:uid="{00000000-0005-0000-0000-000010050000}"/>
    <cellStyle name="Followed Hyperlink 37" xfId="23349" hidden="1" xr:uid="{00000000-0005-0000-0000-000011050000}"/>
    <cellStyle name="Followed Hyperlink 37" xfId="23410" hidden="1" xr:uid="{00000000-0005-0000-0000-000012050000}"/>
    <cellStyle name="Followed Hyperlink 37" xfId="23389" hidden="1" xr:uid="{00000000-0005-0000-0000-000013050000}"/>
    <cellStyle name="Followed Hyperlink 37" xfId="23514" hidden="1" xr:uid="{00000000-0005-0000-0000-000014050000}"/>
    <cellStyle name="Followed Hyperlink 37" xfId="23565" hidden="1" xr:uid="{00000000-0005-0000-0000-000015050000}"/>
    <cellStyle name="Followed Hyperlink 37" xfId="23626" hidden="1" xr:uid="{00000000-0005-0000-0000-000016050000}"/>
    <cellStyle name="Followed Hyperlink 37" xfId="23605" hidden="1" xr:uid="{00000000-0005-0000-0000-000017050000}"/>
    <cellStyle name="Followed Hyperlink 37" xfId="30942" hidden="1" xr:uid="{00000000-0005-0000-0000-000012050000}"/>
    <cellStyle name="Followed Hyperlink 37" xfId="36273" hidden="1" xr:uid="{00000000-0005-0000-0000-000019050000}"/>
    <cellStyle name="Followed Hyperlink 37" xfId="36334" hidden="1" xr:uid="{00000000-0005-0000-0000-00001A050000}"/>
    <cellStyle name="Followed Hyperlink 37" xfId="36313" hidden="1" xr:uid="{00000000-0005-0000-0000-00001B050000}"/>
    <cellStyle name="Followed Hyperlink 37" xfId="36484" hidden="1" xr:uid="{00000000-0005-0000-0000-00001D050000}"/>
    <cellStyle name="Followed Hyperlink 37" xfId="36545" hidden="1" xr:uid="{00000000-0005-0000-0000-00001E050000}"/>
    <cellStyle name="Followed Hyperlink 37" xfId="36524" hidden="1" xr:uid="{00000000-0005-0000-0000-00001F050000}"/>
    <cellStyle name="Followed Hyperlink 37" xfId="36648" hidden="1" xr:uid="{00000000-0005-0000-0000-000020050000}"/>
    <cellStyle name="Followed Hyperlink 37" xfId="36690" hidden="1" xr:uid="{00000000-0005-0000-0000-000021050000}"/>
    <cellStyle name="Followed Hyperlink 37" xfId="36751" hidden="1" xr:uid="{00000000-0005-0000-0000-000022050000}"/>
    <cellStyle name="Followed Hyperlink 37" xfId="36730" hidden="1" xr:uid="{00000000-0005-0000-0000-000023050000}"/>
    <cellStyle name="Followed Hyperlink 37" xfId="36912" hidden="1" xr:uid="{00000000-0005-0000-0000-000008050000}"/>
    <cellStyle name="Followed Hyperlink 37" xfId="35296" hidden="1" xr:uid="{00000000-0005-0000-0000-000009050000}"/>
    <cellStyle name="Followed Hyperlink 37" xfId="32011" hidden="1" xr:uid="{00000000-0005-0000-0000-00000A050000}"/>
    <cellStyle name="Followed Hyperlink 37" xfId="32043" hidden="1" xr:uid="{00000000-0005-0000-0000-00000B050000}"/>
    <cellStyle name="Followed Hyperlink 37" xfId="37171" hidden="1" xr:uid="{00000000-0005-0000-0000-00000C050000}"/>
    <cellStyle name="Followed Hyperlink 37" xfId="37231" hidden="1" xr:uid="{00000000-0005-0000-0000-00000D050000}"/>
    <cellStyle name="Followed Hyperlink 37" xfId="37292" hidden="1" xr:uid="{00000000-0005-0000-0000-00000E050000}"/>
    <cellStyle name="Followed Hyperlink 37" xfId="37271" hidden="1" xr:uid="{00000000-0005-0000-0000-00000F050000}"/>
    <cellStyle name="Followed Hyperlink 37" xfId="37398" hidden="1" xr:uid="{00000000-0005-0000-0000-000010050000}"/>
    <cellStyle name="Followed Hyperlink 37" xfId="37452" hidden="1" xr:uid="{00000000-0005-0000-0000-000011050000}"/>
    <cellStyle name="Followed Hyperlink 37" xfId="37513" hidden="1" xr:uid="{00000000-0005-0000-0000-000012050000}"/>
    <cellStyle name="Followed Hyperlink 37" xfId="37617" hidden="1" xr:uid="{00000000-0005-0000-0000-000014050000}"/>
    <cellStyle name="Followed Hyperlink 37" xfId="37668" hidden="1" xr:uid="{00000000-0005-0000-0000-000015050000}"/>
    <cellStyle name="Followed Hyperlink 37" xfId="37729" hidden="1" xr:uid="{00000000-0005-0000-0000-000016050000}"/>
    <cellStyle name="Followed Hyperlink 37" xfId="37708" hidden="1" xr:uid="{00000000-0005-0000-0000-000017050000}"/>
    <cellStyle name="Followed Hyperlink 37" xfId="37832" hidden="1" xr:uid="{00000000-0005-0000-0000-000018050000}"/>
    <cellStyle name="Followed Hyperlink 37" xfId="37880" hidden="1" xr:uid="{00000000-0005-0000-0000-000019050000}"/>
    <cellStyle name="Followed Hyperlink 37" xfId="37941" hidden="1" xr:uid="{00000000-0005-0000-0000-00001A050000}"/>
    <cellStyle name="Followed Hyperlink 37" xfId="38044" hidden="1" xr:uid="{00000000-0005-0000-0000-00001C050000}"/>
    <cellStyle name="Followed Hyperlink 37" xfId="38091" hidden="1" xr:uid="{00000000-0005-0000-0000-00001D050000}"/>
    <cellStyle name="Followed Hyperlink 37" xfId="38131" hidden="1" xr:uid="{00000000-0005-0000-0000-00001F050000}"/>
    <cellStyle name="Followed Hyperlink 37" xfId="38255" hidden="1" xr:uid="{00000000-0005-0000-0000-000020050000}"/>
    <cellStyle name="Followed Hyperlink 37" xfId="38297" hidden="1" xr:uid="{00000000-0005-0000-0000-000021050000}"/>
    <cellStyle name="Followed Hyperlink 37" xfId="38358" hidden="1" xr:uid="{00000000-0005-0000-0000-000022050000}"/>
    <cellStyle name="Followed Hyperlink 37" xfId="38337" hidden="1" xr:uid="{00000000-0005-0000-0000-000023050000}"/>
    <cellStyle name="Followed Hyperlink 37" xfId="38519" hidden="1" xr:uid="{00000000-0005-0000-0000-000008050000}"/>
    <cellStyle name="Followed Hyperlink 37" xfId="36936" hidden="1" xr:uid="{00000000-0005-0000-0000-000009050000}"/>
    <cellStyle name="Followed Hyperlink 37" xfId="33676" hidden="1" xr:uid="{00000000-0005-0000-0000-00000A050000}"/>
    <cellStyle name="Followed Hyperlink 37" xfId="33706" hidden="1" xr:uid="{00000000-0005-0000-0000-00000B050000}"/>
    <cellStyle name="Followed Hyperlink 37" xfId="38740" hidden="1" xr:uid="{00000000-0005-0000-0000-00000C050000}"/>
    <cellStyle name="Followed Hyperlink 37" xfId="38800" hidden="1" xr:uid="{00000000-0005-0000-0000-00000D050000}"/>
    <cellStyle name="Followed Hyperlink 37" xfId="38861" hidden="1" xr:uid="{00000000-0005-0000-0000-00000E050000}"/>
    <cellStyle name="Followed Hyperlink 37" xfId="38840" hidden="1" xr:uid="{00000000-0005-0000-0000-00000F050000}"/>
    <cellStyle name="Followed Hyperlink 37" xfId="38967" hidden="1" xr:uid="{00000000-0005-0000-0000-000010050000}"/>
    <cellStyle name="Followed Hyperlink 37" xfId="39021" hidden="1" xr:uid="{00000000-0005-0000-0000-000011050000}"/>
    <cellStyle name="Followed Hyperlink 37" xfId="39061" hidden="1" xr:uid="{00000000-0005-0000-0000-000013050000}"/>
    <cellStyle name="Followed Hyperlink 37" xfId="39186" hidden="1" xr:uid="{00000000-0005-0000-0000-000014050000}"/>
    <cellStyle name="Followed Hyperlink 37" xfId="39237" hidden="1" xr:uid="{00000000-0005-0000-0000-000015050000}"/>
    <cellStyle name="Followed Hyperlink 37" xfId="39298" hidden="1" xr:uid="{00000000-0005-0000-0000-000016050000}"/>
    <cellStyle name="Followed Hyperlink 37" xfId="39277" hidden="1" xr:uid="{00000000-0005-0000-0000-000017050000}"/>
    <cellStyle name="Followed Hyperlink 37" xfId="39401" hidden="1" xr:uid="{00000000-0005-0000-0000-000018050000}"/>
    <cellStyle name="Followed Hyperlink 37" xfId="39449" hidden="1" xr:uid="{00000000-0005-0000-0000-000019050000}"/>
    <cellStyle name="Followed Hyperlink 37" xfId="39489" hidden="1" xr:uid="{00000000-0005-0000-0000-00001B050000}"/>
    <cellStyle name="Followed Hyperlink 37" xfId="39613" hidden="1" xr:uid="{00000000-0005-0000-0000-00001C050000}"/>
    <cellStyle name="Followed Hyperlink 37" xfId="39660" hidden="1" xr:uid="{00000000-0005-0000-0000-00001D050000}"/>
    <cellStyle name="Followed Hyperlink 37" xfId="39721" hidden="1" xr:uid="{00000000-0005-0000-0000-00001E050000}"/>
    <cellStyle name="Followed Hyperlink 37" xfId="39700" hidden="1" xr:uid="{00000000-0005-0000-0000-00001F050000}"/>
    <cellStyle name="Followed Hyperlink 37" xfId="39824" hidden="1" xr:uid="{00000000-0005-0000-0000-000020050000}"/>
    <cellStyle name="Followed Hyperlink 37" xfId="39866" hidden="1" xr:uid="{00000000-0005-0000-0000-000021050000}"/>
    <cellStyle name="Followed Hyperlink 37" xfId="39927" hidden="1" xr:uid="{00000000-0005-0000-0000-000022050000}"/>
    <cellStyle name="Followed Hyperlink 37" xfId="39906" hidden="1" xr:uid="{00000000-0005-0000-0000-000023050000}"/>
    <cellStyle name="Followed Hyperlink 37" xfId="38540" hidden="1" xr:uid="{00000000-0005-0000-0000-000009050000}"/>
    <cellStyle name="Followed Hyperlink 37" xfId="35327" hidden="1" xr:uid="{00000000-0005-0000-0000-00000A050000}"/>
    <cellStyle name="Followed Hyperlink 37" xfId="35357" hidden="1" xr:uid="{00000000-0005-0000-0000-00000B050000}"/>
    <cellStyle name="Followed Hyperlink 37" xfId="40259" hidden="1" xr:uid="{00000000-0005-0000-0000-00000C050000}"/>
    <cellStyle name="Followed Hyperlink 37" xfId="40319" hidden="1" xr:uid="{00000000-0005-0000-0000-00000D050000}"/>
    <cellStyle name="Followed Hyperlink 37" xfId="40380" hidden="1" xr:uid="{00000000-0005-0000-0000-00000E050000}"/>
    <cellStyle name="Followed Hyperlink 37" xfId="40359" hidden="1" xr:uid="{00000000-0005-0000-0000-00000F050000}"/>
    <cellStyle name="Followed Hyperlink 37" xfId="40486" hidden="1" xr:uid="{00000000-0005-0000-0000-000010050000}"/>
    <cellStyle name="Followed Hyperlink 37" xfId="40540" hidden="1" xr:uid="{00000000-0005-0000-0000-000011050000}"/>
    <cellStyle name="Followed Hyperlink 37" xfId="40601" hidden="1" xr:uid="{00000000-0005-0000-0000-000012050000}"/>
    <cellStyle name="Followed Hyperlink 37" xfId="40580" hidden="1" xr:uid="{00000000-0005-0000-0000-000013050000}"/>
    <cellStyle name="Followed Hyperlink 37" xfId="40705" hidden="1" xr:uid="{00000000-0005-0000-0000-000014050000}"/>
    <cellStyle name="Followed Hyperlink 37" xfId="40756" hidden="1" xr:uid="{00000000-0005-0000-0000-000015050000}"/>
    <cellStyle name="Followed Hyperlink 37" xfId="40817" hidden="1" xr:uid="{00000000-0005-0000-0000-000016050000}"/>
    <cellStyle name="Followed Hyperlink 37" xfId="40796" hidden="1" xr:uid="{00000000-0005-0000-0000-000017050000}"/>
    <cellStyle name="Followed Hyperlink 37" xfId="40920" hidden="1" xr:uid="{00000000-0005-0000-0000-000018050000}"/>
    <cellStyle name="Followed Hyperlink 37" xfId="40968" hidden="1" xr:uid="{00000000-0005-0000-0000-000019050000}"/>
    <cellStyle name="Followed Hyperlink 37" xfId="41029" hidden="1" xr:uid="{00000000-0005-0000-0000-00001A050000}"/>
    <cellStyle name="Followed Hyperlink 37" xfId="41008" hidden="1" xr:uid="{00000000-0005-0000-0000-00001B050000}"/>
    <cellStyle name="Followed Hyperlink 37" xfId="41132" hidden="1" xr:uid="{00000000-0005-0000-0000-00001C050000}"/>
    <cellStyle name="Followed Hyperlink 37" xfId="41240" hidden="1" xr:uid="{00000000-0005-0000-0000-00001E050000}"/>
    <cellStyle name="Followed Hyperlink 37" xfId="41219" hidden="1" xr:uid="{00000000-0005-0000-0000-00001F050000}"/>
    <cellStyle name="Followed Hyperlink 37" xfId="41343" hidden="1" xr:uid="{00000000-0005-0000-0000-000020050000}"/>
    <cellStyle name="Followed Hyperlink 37" xfId="41385" hidden="1" xr:uid="{00000000-0005-0000-0000-000021050000}"/>
    <cellStyle name="Followed Hyperlink 37" xfId="33616" hidden="1" xr:uid="{00000000-0005-0000-0000-000008050000}"/>
    <cellStyle name="Followed Hyperlink 37" xfId="31975" hidden="1" xr:uid="{00000000-0005-0000-0000-000009050000}"/>
    <cellStyle name="Followed Hyperlink 37" xfId="28334" hidden="1" xr:uid="{00000000-0005-0000-0000-00000B050000}"/>
    <cellStyle name="Followed Hyperlink 37" xfId="33923" hidden="1" xr:uid="{00000000-0005-0000-0000-00000C050000}"/>
    <cellStyle name="Followed Hyperlink 37" xfId="33983" hidden="1" xr:uid="{00000000-0005-0000-0000-00000D050000}"/>
    <cellStyle name="Followed Hyperlink 37" xfId="34044" hidden="1" xr:uid="{00000000-0005-0000-0000-00000E050000}"/>
    <cellStyle name="Followed Hyperlink 37" xfId="34150" hidden="1" xr:uid="{00000000-0005-0000-0000-000010050000}"/>
    <cellStyle name="Followed Hyperlink 37" xfId="34204" hidden="1" xr:uid="{00000000-0005-0000-0000-000011050000}"/>
    <cellStyle name="Followed Hyperlink 37" xfId="34265" hidden="1" xr:uid="{00000000-0005-0000-0000-000012050000}"/>
    <cellStyle name="Followed Hyperlink 37" xfId="34244" hidden="1" xr:uid="{00000000-0005-0000-0000-000013050000}"/>
    <cellStyle name="Followed Hyperlink 37" xfId="34369" hidden="1" xr:uid="{00000000-0005-0000-0000-000014050000}"/>
    <cellStyle name="Followed Hyperlink 37" xfId="34420" hidden="1" xr:uid="{00000000-0005-0000-0000-000015050000}"/>
    <cellStyle name="Followed Hyperlink 37" xfId="34481" hidden="1" xr:uid="{00000000-0005-0000-0000-000016050000}"/>
    <cellStyle name="Followed Hyperlink 37" xfId="34460" hidden="1" xr:uid="{00000000-0005-0000-0000-000017050000}"/>
    <cellStyle name="Followed Hyperlink 37" xfId="34584" hidden="1" xr:uid="{00000000-0005-0000-0000-000018050000}"/>
    <cellStyle name="Followed Hyperlink 37" xfId="34632" hidden="1" xr:uid="{00000000-0005-0000-0000-000019050000}"/>
    <cellStyle name="Followed Hyperlink 37" xfId="34693" hidden="1" xr:uid="{00000000-0005-0000-0000-00001A050000}"/>
    <cellStyle name="Followed Hyperlink 37" xfId="34672" hidden="1" xr:uid="{00000000-0005-0000-0000-00001B050000}"/>
    <cellStyle name="Followed Hyperlink 37" xfId="34796" hidden="1" xr:uid="{00000000-0005-0000-0000-00001C050000}"/>
    <cellStyle name="Followed Hyperlink 37" xfId="34843" hidden="1" xr:uid="{00000000-0005-0000-0000-00001D050000}"/>
    <cellStyle name="Followed Hyperlink 37" xfId="34904" hidden="1" xr:uid="{00000000-0005-0000-0000-00001E050000}"/>
    <cellStyle name="Followed Hyperlink 37" xfId="34883" hidden="1" xr:uid="{00000000-0005-0000-0000-00001F050000}"/>
    <cellStyle name="Followed Hyperlink 37" xfId="35007" hidden="1" xr:uid="{00000000-0005-0000-0000-000020050000}"/>
    <cellStyle name="Followed Hyperlink 37" xfId="35110" hidden="1" xr:uid="{00000000-0005-0000-0000-000022050000}"/>
    <cellStyle name="Followed Hyperlink 37" xfId="35089" hidden="1" xr:uid="{00000000-0005-0000-0000-000023050000}"/>
    <cellStyle name="Followed Hyperlink 37" xfId="35271" hidden="1" xr:uid="{00000000-0005-0000-0000-000008050000}"/>
    <cellStyle name="Followed Hyperlink 37" xfId="33642" hidden="1" xr:uid="{00000000-0005-0000-0000-000009050000}"/>
    <cellStyle name="Followed Hyperlink 37" xfId="30342" hidden="1" xr:uid="{00000000-0005-0000-0000-00000A050000}"/>
    <cellStyle name="Followed Hyperlink 37" xfId="30374" hidden="1" xr:uid="{00000000-0005-0000-0000-00000B050000}"/>
    <cellStyle name="Followed Hyperlink 37" xfId="35564" hidden="1" xr:uid="{00000000-0005-0000-0000-00000C050000}"/>
    <cellStyle name="Followed Hyperlink 37" xfId="35624" hidden="1" xr:uid="{00000000-0005-0000-0000-00000D050000}"/>
    <cellStyle name="Followed Hyperlink 37" xfId="35685" hidden="1" xr:uid="{00000000-0005-0000-0000-00000E050000}"/>
    <cellStyle name="Followed Hyperlink 37" xfId="35664" hidden="1" xr:uid="{00000000-0005-0000-0000-00000F050000}"/>
    <cellStyle name="Followed Hyperlink 37" xfId="35791" hidden="1" xr:uid="{00000000-0005-0000-0000-000010050000}"/>
    <cellStyle name="Followed Hyperlink 37" xfId="35845" hidden="1" xr:uid="{00000000-0005-0000-0000-000011050000}"/>
    <cellStyle name="Followed Hyperlink 37" xfId="35906" hidden="1" xr:uid="{00000000-0005-0000-0000-000012050000}"/>
    <cellStyle name="Followed Hyperlink 37" xfId="35885" hidden="1" xr:uid="{00000000-0005-0000-0000-000013050000}"/>
    <cellStyle name="Followed Hyperlink 37" xfId="36010" hidden="1" xr:uid="{00000000-0005-0000-0000-000014050000}"/>
    <cellStyle name="Followed Hyperlink 37" xfId="36061" hidden="1" xr:uid="{00000000-0005-0000-0000-000015050000}"/>
    <cellStyle name="Followed Hyperlink 37" xfId="36122" hidden="1" xr:uid="{00000000-0005-0000-0000-000016050000}"/>
    <cellStyle name="Followed Hyperlink 37" xfId="36101" hidden="1" xr:uid="{00000000-0005-0000-0000-000017050000}"/>
    <cellStyle name="Followed Hyperlink 37" xfId="36225" hidden="1" xr:uid="{00000000-0005-0000-0000-000018050000}"/>
    <cellStyle name="Followed Hyperlink 37" xfId="1552" hidden="1" xr:uid="{00000000-0005-0000-0000-000018050000}"/>
    <cellStyle name="Followed Hyperlink 37" xfId="1600" hidden="1" xr:uid="{00000000-0005-0000-0000-000019050000}"/>
    <cellStyle name="Followed Hyperlink 37" xfId="1661" hidden="1" xr:uid="{00000000-0005-0000-0000-00001A050000}"/>
    <cellStyle name="Followed Hyperlink 37" xfId="1640" hidden="1" xr:uid="{00000000-0005-0000-0000-00001B050000}"/>
    <cellStyle name="Followed Hyperlink 37" xfId="1764" hidden="1" xr:uid="{00000000-0005-0000-0000-00001C050000}"/>
    <cellStyle name="Followed Hyperlink 37" xfId="1212" hidden="1" xr:uid="{00000000-0005-0000-0000-000013050000}"/>
    <cellStyle name="Followed Hyperlink 37" xfId="3962" hidden="1" xr:uid="{00000000-0005-0000-0000-00001A050000}"/>
    <cellStyle name="Followed Hyperlink 37" xfId="2679" hidden="1" xr:uid="{00000000-0005-0000-0000-00000A050000}"/>
    <cellStyle name="Followed Hyperlink 37" xfId="20173" hidden="1" xr:uid="{00000000-0005-0000-0000-000011050000}"/>
    <cellStyle name="Followed Hyperlink 37" xfId="16274" hidden="1" xr:uid="{00000000-0005-0000-0000-000008050000}"/>
    <cellStyle name="Followed Hyperlink 37" xfId="12457" hidden="1" xr:uid="{00000000-0005-0000-0000-00001C050000}"/>
    <cellStyle name="Followed Hyperlink 37" xfId="32977" hidden="1" xr:uid="{00000000-0005-0000-0000-000019050000}"/>
    <cellStyle name="Followed Hyperlink 37" xfId="33038" hidden="1" xr:uid="{00000000-0005-0000-0000-00001A050000}"/>
    <cellStyle name="Followed Hyperlink 37" xfId="33017" hidden="1" xr:uid="{00000000-0005-0000-0000-00001B050000}"/>
    <cellStyle name="Followed Hyperlink 37" xfId="33141" hidden="1" xr:uid="{00000000-0005-0000-0000-00001C050000}"/>
    <cellStyle name="Followed Hyperlink 37" xfId="33188" hidden="1" xr:uid="{00000000-0005-0000-0000-00001D050000}"/>
    <cellStyle name="Followed Hyperlink 37" xfId="39510" hidden="1" xr:uid="{00000000-0005-0000-0000-00001A050000}"/>
    <cellStyle name="Followed Hyperlink 37" xfId="29156" hidden="1" xr:uid="{00000000-0005-0000-0000-000010050000}"/>
    <cellStyle name="Followed Hyperlink 37" xfId="29210" hidden="1" xr:uid="{00000000-0005-0000-0000-000011050000}"/>
    <cellStyle name="Followed Hyperlink 37" xfId="29271" hidden="1" xr:uid="{00000000-0005-0000-0000-000012050000}"/>
    <cellStyle name="Followed Hyperlink 37" xfId="29375" hidden="1" xr:uid="{00000000-0005-0000-0000-000014050000}"/>
    <cellStyle name="Followed Hyperlink 37" xfId="29426" hidden="1" xr:uid="{00000000-0005-0000-0000-000015050000}"/>
    <cellStyle name="Followed Hyperlink 37" xfId="29487" hidden="1" xr:uid="{00000000-0005-0000-0000-000016050000}"/>
    <cellStyle name="Followed Hyperlink 37" xfId="29466" hidden="1" xr:uid="{00000000-0005-0000-0000-000017050000}"/>
    <cellStyle name="Followed Hyperlink 37" xfId="29590" hidden="1" xr:uid="{00000000-0005-0000-0000-000018050000}"/>
    <cellStyle name="Followed Hyperlink 37" xfId="29638" hidden="1" xr:uid="{00000000-0005-0000-0000-000019050000}"/>
    <cellStyle name="Followed Hyperlink 37" xfId="29699" hidden="1" xr:uid="{00000000-0005-0000-0000-00001A050000}"/>
    <cellStyle name="Followed Hyperlink 37" xfId="29678" hidden="1" xr:uid="{00000000-0005-0000-0000-00001B050000}"/>
    <cellStyle name="Followed Hyperlink 37" xfId="29802" hidden="1" xr:uid="{00000000-0005-0000-0000-00001C050000}"/>
    <cellStyle name="Followed Hyperlink 37" xfId="29849" hidden="1" xr:uid="{00000000-0005-0000-0000-00001D050000}"/>
    <cellStyle name="Followed Hyperlink 37" xfId="29910" hidden="1" xr:uid="{00000000-0005-0000-0000-00001E050000}"/>
    <cellStyle name="Followed Hyperlink 37" xfId="29889" hidden="1" xr:uid="{00000000-0005-0000-0000-00001F050000}"/>
    <cellStyle name="Followed Hyperlink 37" xfId="30013" hidden="1" xr:uid="{00000000-0005-0000-0000-000020050000}"/>
    <cellStyle name="Followed Hyperlink 37" xfId="30055" hidden="1" xr:uid="{00000000-0005-0000-0000-000021050000}"/>
    <cellStyle name="Followed Hyperlink 37" xfId="30116" hidden="1" xr:uid="{00000000-0005-0000-0000-000022050000}"/>
    <cellStyle name="Followed Hyperlink 37" xfId="30095" hidden="1" xr:uid="{00000000-0005-0000-0000-000023050000}"/>
    <cellStyle name="Followed Hyperlink 37" xfId="30277" hidden="1" xr:uid="{00000000-0005-0000-0000-000008050000}"/>
    <cellStyle name="Followed Hyperlink 37" xfId="28559" hidden="1" xr:uid="{00000000-0005-0000-0000-000009050000}"/>
    <cellStyle name="Followed Hyperlink 37" xfId="26065" hidden="1" xr:uid="{00000000-0005-0000-0000-00000A050000}"/>
    <cellStyle name="Followed Hyperlink 37" xfId="28378" hidden="1" xr:uid="{00000000-0005-0000-0000-00000B050000}"/>
    <cellStyle name="Followed Hyperlink 37" xfId="30600" hidden="1" xr:uid="{00000000-0005-0000-0000-00000C050000}"/>
    <cellStyle name="Followed Hyperlink 37" xfId="30721" hidden="1" xr:uid="{00000000-0005-0000-0000-00000E050000}"/>
    <cellStyle name="Followed Hyperlink 37" xfId="30700" hidden="1" xr:uid="{00000000-0005-0000-0000-00000F050000}"/>
    <cellStyle name="Followed Hyperlink 37" xfId="30827" hidden="1" xr:uid="{00000000-0005-0000-0000-000010050000}"/>
    <cellStyle name="Followed Hyperlink 37" xfId="30921" hidden="1" xr:uid="{00000000-0005-0000-0000-000013050000}"/>
    <cellStyle name="Followed Hyperlink 37" xfId="31046" hidden="1" xr:uid="{00000000-0005-0000-0000-000014050000}"/>
    <cellStyle name="Followed Hyperlink 37" xfId="31097" hidden="1" xr:uid="{00000000-0005-0000-0000-000015050000}"/>
    <cellStyle name="Followed Hyperlink 37" xfId="31158" hidden="1" xr:uid="{00000000-0005-0000-0000-000016050000}"/>
    <cellStyle name="Followed Hyperlink 37" xfId="31137" hidden="1" xr:uid="{00000000-0005-0000-0000-000017050000}"/>
    <cellStyle name="Followed Hyperlink 37" xfId="31261" hidden="1" xr:uid="{00000000-0005-0000-0000-000018050000}"/>
    <cellStyle name="Followed Hyperlink 37" xfId="31309" hidden="1" xr:uid="{00000000-0005-0000-0000-000019050000}"/>
    <cellStyle name="Followed Hyperlink 37" xfId="31370" hidden="1" xr:uid="{00000000-0005-0000-0000-00001A050000}"/>
    <cellStyle name="Followed Hyperlink 37" xfId="31349" hidden="1" xr:uid="{00000000-0005-0000-0000-00001B050000}"/>
    <cellStyle name="Followed Hyperlink 37" xfId="31473" hidden="1" xr:uid="{00000000-0005-0000-0000-00001C050000}"/>
    <cellStyle name="Followed Hyperlink 37" xfId="31520" hidden="1" xr:uid="{00000000-0005-0000-0000-00001D050000}"/>
    <cellStyle name="Followed Hyperlink 37" xfId="31581" hidden="1" xr:uid="{00000000-0005-0000-0000-00001E050000}"/>
    <cellStyle name="Followed Hyperlink 37" xfId="31560" hidden="1" xr:uid="{00000000-0005-0000-0000-00001F050000}"/>
    <cellStyle name="Followed Hyperlink 37" xfId="31684" hidden="1" xr:uid="{00000000-0005-0000-0000-000020050000}"/>
    <cellStyle name="Followed Hyperlink 37" xfId="31726" hidden="1" xr:uid="{00000000-0005-0000-0000-000021050000}"/>
    <cellStyle name="Followed Hyperlink 37" xfId="31787" hidden="1" xr:uid="{00000000-0005-0000-0000-000022050000}"/>
    <cellStyle name="Followed Hyperlink 37" xfId="31766" hidden="1" xr:uid="{00000000-0005-0000-0000-000023050000}"/>
    <cellStyle name="Followed Hyperlink 37" xfId="31948" hidden="1" xr:uid="{00000000-0005-0000-0000-000008050000}"/>
    <cellStyle name="Followed Hyperlink 37" xfId="30305" hidden="1" xr:uid="{00000000-0005-0000-0000-000009050000}"/>
    <cellStyle name="Followed Hyperlink 37" xfId="28293" hidden="1" xr:uid="{00000000-0005-0000-0000-00000A050000}"/>
    <cellStyle name="Followed Hyperlink 37" xfId="26106" hidden="1" xr:uid="{00000000-0005-0000-0000-00000B050000}"/>
    <cellStyle name="Followed Hyperlink 37" xfId="32268" hidden="1" xr:uid="{00000000-0005-0000-0000-00000C050000}"/>
    <cellStyle name="Followed Hyperlink 37" xfId="32328" hidden="1" xr:uid="{00000000-0005-0000-0000-00000D050000}"/>
    <cellStyle name="Followed Hyperlink 37" xfId="32389" hidden="1" xr:uid="{00000000-0005-0000-0000-00000E050000}"/>
    <cellStyle name="Followed Hyperlink 37" xfId="32368" hidden="1" xr:uid="{00000000-0005-0000-0000-00000F050000}"/>
    <cellStyle name="Followed Hyperlink 37" xfId="32495" hidden="1" xr:uid="{00000000-0005-0000-0000-000010050000}"/>
    <cellStyle name="Followed Hyperlink 37" xfId="32549" hidden="1" xr:uid="{00000000-0005-0000-0000-000011050000}"/>
    <cellStyle name="Followed Hyperlink 37" xfId="32610" hidden="1" xr:uid="{00000000-0005-0000-0000-000012050000}"/>
    <cellStyle name="Followed Hyperlink 37" xfId="32589" hidden="1" xr:uid="{00000000-0005-0000-0000-000013050000}"/>
    <cellStyle name="Followed Hyperlink 37" xfId="32765" hidden="1" xr:uid="{00000000-0005-0000-0000-000015050000}"/>
    <cellStyle name="Followed Hyperlink 37" xfId="32826" hidden="1" xr:uid="{00000000-0005-0000-0000-000016050000}"/>
    <cellStyle name="Followed Hyperlink 37" xfId="32805" hidden="1" xr:uid="{00000000-0005-0000-0000-000017050000}"/>
    <cellStyle name="Followed Hyperlink 37" xfId="32929" hidden="1" xr:uid="{00000000-0005-0000-0000-000018050000}"/>
    <cellStyle name="Followed Hyperlink 37" xfId="24049" hidden="1" xr:uid="{00000000-0005-0000-0000-00001E050000}"/>
    <cellStyle name="Followed Hyperlink 37" xfId="24028" hidden="1" xr:uid="{00000000-0005-0000-0000-00001F050000}"/>
    <cellStyle name="Followed Hyperlink 37" xfId="24194" hidden="1" xr:uid="{00000000-0005-0000-0000-000021050000}"/>
    <cellStyle name="Followed Hyperlink 37" xfId="24234" hidden="1" xr:uid="{00000000-0005-0000-0000-000023050000}"/>
    <cellStyle name="Followed Hyperlink 37" xfId="24416" hidden="1" xr:uid="{00000000-0005-0000-0000-000008050000}"/>
    <cellStyle name="Followed Hyperlink 37" xfId="22868" hidden="1" xr:uid="{00000000-0005-0000-0000-000009050000}"/>
    <cellStyle name="Followed Hyperlink 37" xfId="19655" hidden="1" xr:uid="{00000000-0005-0000-0000-00000A050000}"/>
    <cellStyle name="Followed Hyperlink 37" xfId="19685" hidden="1" xr:uid="{00000000-0005-0000-0000-00000B050000}"/>
    <cellStyle name="Followed Hyperlink 37" xfId="24587" hidden="1" xr:uid="{00000000-0005-0000-0000-00000C050000}"/>
    <cellStyle name="Followed Hyperlink 37" xfId="24647" hidden="1" xr:uid="{00000000-0005-0000-0000-00000D050000}"/>
    <cellStyle name="Followed Hyperlink 37" xfId="24708" hidden="1" xr:uid="{00000000-0005-0000-0000-00000E050000}"/>
    <cellStyle name="Followed Hyperlink 37" xfId="24687" hidden="1" xr:uid="{00000000-0005-0000-0000-00000F050000}"/>
    <cellStyle name="Followed Hyperlink 37" xfId="24814" hidden="1" xr:uid="{00000000-0005-0000-0000-000010050000}"/>
    <cellStyle name="Followed Hyperlink 37" xfId="24868" hidden="1" xr:uid="{00000000-0005-0000-0000-000011050000}"/>
    <cellStyle name="Followed Hyperlink 37" xfId="24929" hidden="1" xr:uid="{00000000-0005-0000-0000-000012050000}"/>
    <cellStyle name="Followed Hyperlink 37" xfId="24908" hidden="1" xr:uid="{00000000-0005-0000-0000-000013050000}"/>
    <cellStyle name="Followed Hyperlink 37" xfId="25033" hidden="1" xr:uid="{00000000-0005-0000-0000-000014050000}"/>
    <cellStyle name="Followed Hyperlink 37" xfId="25084" hidden="1" xr:uid="{00000000-0005-0000-0000-000015050000}"/>
    <cellStyle name="Followed Hyperlink 37" xfId="25145" hidden="1" xr:uid="{00000000-0005-0000-0000-000016050000}"/>
    <cellStyle name="Followed Hyperlink 37" xfId="25124" hidden="1" xr:uid="{00000000-0005-0000-0000-000017050000}"/>
    <cellStyle name="Followed Hyperlink 37" xfId="25248" hidden="1" xr:uid="{00000000-0005-0000-0000-000018050000}"/>
    <cellStyle name="Followed Hyperlink 37" xfId="25296" hidden="1" xr:uid="{00000000-0005-0000-0000-000019050000}"/>
    <cellStyle name="Followed Hyperlink 37" xfId="25357" hidden="1" xr:uid="{00000000-0005-0000-0000-00001A050000}"/>
    <cellStyle name="Followed Hyperlink 37" xfId="25336" hidden="1" xr:uid="{00000000-0005-0000-0000-00001B050000}"/>
    <cellStyle name="Followed Hyperlink 37" xfId="25460" hidden="1" xr:uid="{00000000-0005-0000-0000-00001C050000}"/>
    <cellStyle name="Followed Hyperlink 37" xfId="25507" hidden="1" xr:uid="{00000000-0005-0000-0000-00001D050000}"/>
    <cellStyle name="Followed Hyperlink 37" xfId="25547" hidden="1" xr:uid="{00000000-0005-0000-0000-00001F050000}"/>
    <cellStyle name="Followed Hyperlink 37" xfId="42505" hidden="1" xr:uid="{00000000-0005-0000-0000-000011050000}"/>
    <cellStyle name="Followed Hyperlink 37" xfId="42566" hidden="1" xr:uid="{00000000-0005-0000-0000-000012050000}"/>
    <cellStyle name="Followed Hyperlink 37" xfId="42545" hidden="1" xr:uid="{00000000-0005-0000-0000-000013050000}"/>
    <cellStyle name="Followed Hyperlink 37" xfId="42721" hidden="1" xr:uid="{00000000-0005-0000-0000-000015050000}"/>
    <cellStyle name="Followed Hyperlink 37" xfId="42761" hidden="1" xr:uid="{00000000-0005-0000-0000-000017050000}"/>
    <cellStyle name="Followed Hyperlink 37" xfId="42885" hidden="1" xr:uid="{00000000-0005-0000-0000-000018050000}"/>
    <cellStyle name="Followed Hyperlink 37" xfId="42933" hidden="1" xr:uid="{00000000-0005-0000-0000-000019050000}"/>
    <cellStyle name="Followed Hyperlink 37" xfId="42994" hidden="1" xr:uid="{00000000-0005-0000-0000-00001A050000}"/>
    <cellStyle name="Followed Hyperlink 37" xfId="42973" hidden="1" xr:uid="{00000000-0005-0000-0000-00001B050000}"/>
    <cellStyle name="Followed Hyperlink 37" xfId="43097" hidden="1" xr:uid="{00000000-0005-0000-0000-00001C050000}"/>
    <cellStyle name="Followed Hyperlink 37" xfId="43144" hidden="1" xr:uid="{00000000-0005-0000-0000-00001D050000}"/>
    <cellStyle name="Followed Hyperlink 37" xfId="43205" hidden="1" xr:uid="{00000000-0005-0000-0000-00001E050000}"/>
    <cellStyle name="Followed Hyperlink 37" xfId="43184" hidden="1" xr:uid="{00000000-0005-0000-0000-00001F050000}"/>
    <cellStyle name="Followed Hyperlink 37" xfId="43308" hidden="1" xr:uid="{00000000-0005-0000-0000-000020050000}"/>
    <cellStyle name="Followed Hyperlink 37" xfId="43350" hidden="1" xr:uid="{00000000-0005-0000-0000-000021050000}"/>
    <cellStyle name="Followed Hyperlink 37" xfId="43411" hidden="1" xr:uid="{00000000-0005-0000-0000-000022050000}"/>
    <cellStyle name="Followed Hyperlink 37" xfId="43390" hidden="1" xr:uid="{00000000-0005-0000-0000-000023050000}"/>
    <cellStyle name="Followed Hyperlink 37" xfId="43859" hidden="1" xr:uid="{00000000-0005-0000-0000-000008050000}"/>
    <cellStyle name="Followed Hyperlink 37" xfId="37920" hidden="1" xr:uid="{00000000-0005-0000-0000-00001B050000}"/>
    <cellStyle name="Followed Hyperlink 37" xfId="27028" hidden="1" xr:uid="{00000000-0005-0000-0000-000013050000}"/>
    <cellStyle name="Followed Hyperlink 37" xfId="27153" hidden="1" xr:uid="{00000000-0005-0000-0000-000014050000}"/>
    <cellStyle name="Followed Hyperlink 37" xfId="27204" hidden="1" xr:uid="{00000000-0005-0000-0000-000015050000}"/>
    <cellStyle name="Followed Hyperlink 37" xfId="27265" hidden="1" xr:uid="{00000000-0005-0000-0000-000016050000}"/>
    <cellStyle name="Followed Hyperlink 37" xfId="27244" hidden="1" xr:uid="{00000000-0005-0000-0000-000017050000}"/>
    <cellStyle name="Followed Hyperlink 37" xfId="27368" hidden="1" xr:uid="{00000000-0005-0000-0000-000018050000}"/>
    <cellStyle name="Followed Hyperlink 37" xfId="27416" hidden="1" xr:uid="{00000000-0005-0000-0000-000019050000}"/>
    <cellStyle name="Followed Hyperlink 37" xfId="27477" hidden="1" xr:uid="{00000000-0005-0000-0000-00001A050000}"/>
    <cellStyle name="Followed Hyperlink 37" xfId="27456" hidden="1" xr:uid="{00000000-0005-0000-0000-00001B050000}"/>
    <cellStyle name="Followed Hyperlink 37" xfId="27580" hidden="1" xr:uid="{00000000-0005-0000-0000-00001C050000}"/>
    <cellStyle name="Followed Hyperlink 37" xfId="27627" hidden="1" xr:uid="{00000000-0005-0000-0000-00001D050000}"/>
    <cellStyle name="Followed Hyperlink 37" xfId="27688" hidden="1" xr:uid="{00000000-0005-0000-0000-00001E050000}"/>
    <cellStyle name="Followed Hyperlink 37" xfId="27667" hidden="1" xr:uid="{00000000-0005-0000-0000-00001F050000}"/>
    <cellStyle name="Followed Hyperlink 37" xfId="27791" hidden="1" xr:uid="{00000000-0005-0000-0000-000020050000}"/>
    <cellStyle name="Followed Hyperlink 37" xfId="27833" hidden="1" xr:uid="{00000000-0005-0000-0000-000021050000}"/>
    <cellStyle name="Followed Hyperlink 37" xfId="27894" hidden="1" xr:uid="{00000000-0005-0000-0000-000022050000}"/>
    <cellStyle name="Followed Hyperlink 37" xfId="27873" hidden="1" xr:uid="{00000000-0005-0000-0000-000023050000}"/>
    <cellStyle name="Followed Hyperlink 37" xfId="28617" hidden="1" xr:uid="{00000000-0005-0000-0000-000008050000}"/>
    <cellStyle name="Followed Hyperlink 37" xfId="28676" hidden="1" xr:uid="{00000000-0005-0000-0000-000009050000}"/>
    <cellStyle name="Followed Hyperlink 37" xfId="28737" hidden="1" xr:uid="{00000000-0005-0000-0000-00000A050000}"/>
    <cellStyle name="Followed Hyperlink 37" xfId="28716" hidden="1" xr:uid="{00000000-0005-0000-0000-00000B050000}"/>
    <cellStyle name="Followed Hyperlink 37" xfId="28989" hidden="1" xr:uid="{00000000-0005-0000-0000-00000D050000}"/>
    <cellStyle name="Followed Hyperlink 37" xfId="29050" hidden="1" xr:uid="{00000000-0005-0000-0000-00000E050000}"/>
    <cellStyle name="Followed Hyperlink 37" xfId="29029" hidden="1" xr:uid="{00000000-0005-0000-0000-00000F050000}"/>
    <cellStyle name="Followed Hyperlink 37" xfId="44271" hidden="1" xr:uid="{00000000-0005-0000-0000-00000F050000}"/>
    <cellStyle name="Followed Hyperlink 37" xfId="44452" hidden="1" xr:uid="{00000000-0005-0000-0000-000011050000}"/>
    <cellStyle name="Followed Hyperlink 37" xfId="44513" hidden="1" xr:uid="{00000000-0005-0000-0000-000012050000}"/>
    <cellStyle name="Followed Hyperlink 37" xfId="44492" hidden="1" xr:uid="{00000000-0005-0000-0000-000013050000}"/>
    <cellStyle name="Followed Hyperlink 37" xfId="44617" hidden="1" xr:uid="{00000000-0005-0000-0000-000014050000}"/>
    <cellStyle name="Followed Hyperlink 37" xfId="43979" hidden="1" xr:uid="{00000000-0005-0000-0000-00000A050000}"/>
    <cellStyle name="Followed Hyperlink 37" xfId="12565" hidden="1" xr:uid="{00000000-0005-0000-0000-00001E050000}"/>
    <cellStyle name="Followed Hyperlink 37" xfId="16685" hidden="1" xr:uid="{00000000-0005-0000-0000-00000F050000}"/>
    <cellStyle name="Followed Hyperlink 37" xfId="5192" hidden="1" xr:uid="{00000000-0005-0000-0000-000013050000}"/>
    <cellStyle name="Followed Hyperlink 37" xfId="9151" hidden="1" xr:uid="{00000000-0005-0000-0000-00001D050000}"/>
    <cellStyle name="Followed Hyperlink 37" xfId="21058" hidden="1" xr:uid="{00000000-0005-0000-0000-000023050000}"/>
    <cellStyle name="Followed Hyperlink 37" xfId="41446" hidden="1" xr:uid="{00000000-0005-0000-0000-000022050000}"/>
    <cellStyle name="Followed Hyperlink 37" xfId="41425" hidden="1" xr:uid="{00000000-0005-0000-0000-000023050000}"/>
    <cellStyle name="Followed Hyperlink 37" xfId="41912" hidden="1" xr:uid="{00000000-0005-0000-0000-000008050000}"/>
    <cellStyle name="Followed Hyperlink 37" xfId="41971" hidden="1" xr:uid="{00000000-0005-0000-0000-000009050000}"/>
    <cellStyle name="Followed Hyperlink 37" xfId="42032" hidden="1" xr:uid="{00000000-0005-0000-0000-00000A050000}"/>
    <cellStyle name="Followed Hyperlink 37" xfId="42011" hidden="1" xr:uid="{00000000-0005-0000-0000-00000B050000}"/>
    <cellStyle name="Followed Hyperlink 37" xfId="42224" hidden="1" xr:uid="{00000000-0005-0000-0000-00000C050000}"/>
    <cellStyle name="Followed Hyperlink 37" xfId="42284" hidden="1" xr:uid="{00000000-0005-0000-0000-00000D050000}"/>
    <cellStyle name="Followed Hyperlink 37" xfId="42345" hidden="1" xr:uid="{00000000-0005-0000-0000-00000E050000}"/>
    <cellStyle name="Followed Hyperlink 37" xfId="42324" hidden="1" xr:uid="{00000000-0005-0000-0000-00000F050000}"/>
    <cellStyle name="Followed Hyperlink 37" xfId="42451" hidden="1" xr:uid="{00000000-0005-0000-0000-000010050000}"/>
    <cellStyle name="Followed Hyperlink 37" xfId="12030" hidden="1" xr:uid="{00000000-0005-0000-0000-000014050000}"/>
    <cellStyle name="Followed Hyperlink 37" xfId="12142" hidden="1" xr:uid="{00000000-0005-0000-0000-000016050000}"/>
    <cellStyle name="Followed Hyperlink 37" xfId="12121" hidden="1" xr:uid="{00000000-0005-0000-0000-000017050000}"/>
    <cellStyle name="Followed Hyperlink 37" xfId="12245" hidden="1" xr:uid="{00000000-0005-0000-0000-000018050000}"/>
    <cellStyle name="Followed Hyperlink 37" xfId="12293" hidden="1" xr:uid="{00000000-0005-0000-0000-000019050000}"/>
    <cellStyle name="Followed Hyperlink 37" xfId="43918" hidden="1" xr:uid="{00000000-0005-0000-0000-000009050000}"/>
    <cellStyle name="Followed Hyperlink 37" xfId="43958" hidden="1" xr:uid="{00000000-0005-0000-0000-00000B050000}"/>
    <cellStyle name="Followed Hyperlink 37" xfId="44171" hidden="1" xr:uid="{00000000-0005-0000-0000-00000C050000}"/>
    <cellStyle name="Followed Hyperlink 37" xfId="44231" hidden="1" xr:uid="{00000000-0005-0000-0000-00000D050000}"/>
    <cellStyle name="Followed Hyperlink 37" xfId="44292" hidden="1" xr:uid="{00000000-0005-0000-0000-00000E050000}"/>
    <cellStyle name="Followed Hyperlink 37" xfId="12081" hidden="1" xr:uid="{00000000-0005-0000-0000-000015050000}"/>
    <cellStyle name="Followed Hyperlink 37" xfId="42670" hidden="1" xr:uid="{00000000-0005-0000-0000-000014050000}"/>
    <cellStyle name="Followed Hyperlink 37" xfId="30881" hidden="1" xr:uid="{00000000-0005-0000-0000-000011050000}"/>
    <cellStyle name="Followed Hyperlink 37" xfId="35049" hidden="1" xr:uid="{00000000-0005-0000-0000-000021050000}"/>
    <cellStyle name="Followed Hyperlink 37" xfId="39082" hidden="1" xr:uid="{00000000-0005-0000-0000-000012050000}"/>
    <cellStyle name="Followed Hyperlink 37" xfId="26988" hidden="1" xr:uid="{00000000-0005-0000-0000-000011050000}"/>
    <cellStyle name="Followed Hyperlink 37" xfId="14131" hidden="1" xr:uid="{00000000-0005-0000-0000-00001C050000}"/>
    <cellStyle name="Followed Hyperlink 37" xfId="14178" hidden="1" xr:uid="{00000000-0005-0000-0000-00001D050000}"/>
    <cellStyle name="Followed Hyperlink 37" xfId="14239" hidden="1" xr:uid="{00000000-0005-0000-0000-00001E050000}"/>
    <cellStyle name="Followed Hyperlink 37" xfId="14218" hidden="1" xr:uid="{00000000-0005-0000-0000-00001F050000}"/>
    <cellStyle name="Followed Hyperlink 37" xfId="14342" hidden="1" xr:uid="{00000000-0005-0000-0000-000020050000}"/>
    <cellStyle name="Followed Hyperlink 37" xfId="14384" hidden="1" xr:uid="{00000000-0005-0000-0000-000021050000}"/>
    <cellStyle name="Followed Hyperlink 37" xfId="14445" hidden="1" xr:uid="{00000000-0005-0000-0000-000022050000}"/>
    <cellStyle name="Followed Hyperlink 37" xfId="14424" hidden="1" xr:uid="{00000000-0005-0000-0000-000023050000}"/>
    <cellStyle name="Followed Hyperlink 37" xfId="14606" hidden="1" xr:uid="{00000000-0005-0000-0000-000008050000}"/>
    <cellStyle name="Followed Hyperlink 37" xfId="12961" hidden="1" xr:uid="{00000000-0005-0000-0000-000009050000}"/>
    <cellStyle name="Followed Hyperlink 37" xfId="9648" hidden="1" xr:uid="{00000000-0005-0000-0000-00000A050000}"/>
    <cellStyle name="Followed Hyperlink 37" xfId="9681" hidden="1" xr:uid="{00000000-0005-0000-0000-00000B050000}"/>
    <cellStyle name="Followed Hyperlink 37" xfId="14926" hidden="1" xr:uid="{00000000-0005-0000-0000-00000C050000}"/>
    <cellStyle name="Followed Hyperlink 37" xfId="14986" hidden="1" xr:uid="{00000000-0005-0000-0000-00000D050000}"/>
    <cellStyle name="Followed Hyperlink 37" xfId="15047" hidden="1" xr:uid="{00000000-0005-0000-0000-00000E050000}"/>
    <cellStyle name="Followed Hyperlink 37" xfId="44668" hidden="1" xr:uid="{00000000-0005-0000-0000-000015050000}"/>
    <cellStyle name="Followed Hyperlink 37" xfId="44729" hidden="1" xr:uid="{00000000-0005-0000-0000-000016050000}"/>
    <cellStyle name="Followed Hyperlink 37" xfId="44708" hidden="1" xr:uid="{00000000-0005-0000-0000-000017050000}"/>
    <cellStyle name="Followed Hyperlink 37" xfId="44832" hidden="1" xr:uid="{00000000-0005-0000-0000-000018050000}"/>
    <cellStyle name="Followed Hyperlink 37" xfId="44880" hidden="1" xr:uid="{00000000-0005-0000-0000-000019050000}"/>
    <cellStyle name="Followed Hyperlink 37" xfId="44398" hidden="1" xr:uid="{00000000-0005-0000-0000-000010050000}"/>
    <cellStyle name="Followed Hyperlink 37" xfId="40088" hidden="1" xr:uid="{00000000-0005-0000-0000-000008050000}"/>
    <cellStyle name="Followed Hyperlink 37" xfId="36437" hidden="1" xr:uid="{00000000-0005-0000-0000-00001C050000}"/>
    <cellStyle name="Followed Hyperlink 37" xfId="32714" hidden="1" xr:uid="{00000000-0005-0000-0000-000014050000}"/>
    <cellStyle name="Followed Hyperlink 37" xfId="28929" hidden="1" xr:uid="{00000000-0005-0000-0000-00000C050000}"/>
    <cellStyle name="Followed Hyperlink 37" xfId="24152" hidden="1" xr:uid="{00000000-0005-0000-0000-000020050000}"/>
    <cellStyle name="Followed Hyperlink 37" xfId="11684" hidden="1" xr:uid="{00000000-0005-0000-0000-00000F050000}"/>
    <cellStyle name="Followed Hyperlink 37" xfId="11811" hidden="1" xr:uid="{00000000-0005-0000-0000-000010050000}"/>
    <cellStyle name="Followed Hyperlink 37" xfId="11865" hidden="1" xr:uid="{00000000-0005-0000-0000-000011050000}"/>
    <cellStyle name="Followed Hyperlink 37" xfId="11926" hidden="1" xr:uid="{00000000-0005-0000-0000-000012050000}"/>
    <cellStyle name="Followed Hyperlink 37" xfId="11905" hidden="1" xr:uid="{00000000-0005-0000-0000-000013050000}"/>
    <cellStyle name="Followed Hyperlink 37" xfId="18593" hidden="1" xr:uid="{00000000-0005-0000-0000-000012050000}"/>
    <cellStyle name="Followed Hyperlink 37" xfId="7717" hidden="1" xr:uid="{00000000-0005-0000-0000-000023050000}"/>
    <cellStyle name="Followed Hyperlink 37" xfId="7899" hidden="1" xr:uid="{00000000-0005-0000-0000-000008050000}"/>
    <cellStyle name="Followed Hyperlink 37" xfId="6249" hidden="1" xr:uid="{00000000-0005-0000-0000-000009050000}"/>
    <cellStyle name="Followed Hyperlink 37" xfId="2589" hidden="1" xr:uid="{00000000-0005-0000-0000-00000B050000}"/>
    <cellStyle name="Followed Hyperlink 37" xfId="8231" hidden="1" xr:uid="{00000000-0005-0000-0000-00000C050000}"/>
    <cellStyle name="Followed Hyperlink 37" xfId="8291" hidden="1" xr:uid="{00000000-0005-0000-0000-00000D050000}"/>
    <cellStyle name="Followed Hyperlink 37" xfId="8352" hidden="1" xr:uid="{00000000-0005-0000-0000-00000E050000}"/>
    <cellStyle name="Followed Hyperlink 37" xfId="8331" hidden="1" xr:uid="{00000000-0005-0000-0000-00000F050000}"/>
    <cellStyle name="Followed Hyperlink 37" xfId="8458" hidden="1" xr:uid="{00000000-0005-0000-0000-000010050000}"/>
    <cellStyle name="Followed Hyperlink 37" xfId="8512" hidden="1" xr:uid="{00000000-0005-0000-0000-000011050000}"/>
    <cellStyle name="Followed Hyperlink 37" xfId="8573" hidden="1" xr:uid="{00000000-0005-0000-0000-000012050000}"/>
    <cellStyle name="Followed Hyperlink 37" xfId="8552" hidden="1" xr:uid="{00000000-0005-0000-0000-000013050000}"/>
    <cellStyle name="Followed Hyperlink 37" xfId="8677" hidden="1" xr:uid="{00000000-0005-0000-0000-000014050000}"/>
    <cellStyle name="Followed Hyperlink 37" xfId="8728" hidden="1" xr:uid="{00000000-0005-0000-0000-000015050000}"/>
    <cellStyle name="Followed Hyperlink 37" xfId="8789" hidden="1" xr:uid="{00000000-0005-0000-0000-000016050000}"/>
    <cellStyle name="Followed Hyperlink 37" xfId="8768" hidden="1" xr:uid="{00000000-0005-0000-0000-000017050000}"/>
    <cellStyle name="Followed Hyperlink 37" xfId="8892" hidden="1" xr:uid="{00000000-0005-0000-0000-000018050000}"/>
    <cellStyle name="Followed Hyperlink 37" xfId="8940" hidden="1" xr:uid="{00000000-0005-0000-0000-000019050000}"/>
    <cellStyle name="Followed Hyperlink 37" xfId="9001" hidden="1" xr:uid="{00000000-0005-0000-0000-00001A050000}"/>
    <cellStyle name="Followed Hyperlink 37" xfId="8980" hidden="1" xr:uid="{00000000-0005-0000-0000-00001B050000}"/>
    <cellStyle name="Followed Hyperlink 37" xfId="9104" hidden="1" xr:uid="{00000000-0005-0000-0000-00001C050000}"/>
    <cellStyle name="Followed Hyperlink 37" xfId="9212" hidden="1" xr:uid="{00000000-0005-0000-0000-00001E050000}"/>
    <cellStyle name="Followed Hyperlink 37" xfId="9191" hidden="1" xr:uid="{00000000-0005-0000-0000-00001F050000}"/>
    <cellStyle name="Followed Hyperlink 37" xfId="9315" hidden="1" xr:uid="{00000000-0005-0000-0000-000020050000}"/>
    <cellStyle name="Followed Hyperlink 37" xfId="9357" hidden="1" xr:uid="{00000000-0005-0000-0000-000021050000}"/>
    <cellStyle name="Followed Hyperlink 37" xfId="9418" hidden="1" xr:uid="{00000000-0005-0000-0000-000022050000}"/>
    <cellStyle name="Followed Hyperlink 37" xfId="9397" hidden="1" xr:uid="{00000000-0005-0000-0000-000023050000}"/>
    <cellStyle name="Followed Hyperlink 37" xfId="4609" hidden="1" xr:uid="{00000000-0005-0000-0000-00000A050000}"/>
    <cellStyle name="Followed Hyperlink 37" xfId="4642" hidden="1" xr:uid="{00000000-0005-0000-0000-00000B050000}"/>
    <cellStyle name="Followed Hyperlink 37" xfId="9909" hidden="1" xr:uid="{00000000-0005-0000-0000-00000C050000}"/>
    <cellStyle name="Followed Hyperlink 37" xfId="9969" hidden="1" xr:uid="{00000000-0005-0000-0000-00000D050000}"/>
    <cellStyle name="Followed Hyperlink 37" xfId="10030" hidden="1" xr:uid="{00000000-0005-0000-0000-00000E050000}"/>
    <cellStyle name="Followed Hyperlink 37" xfId="10009" hidden="1" xr:uid="{00000000-0005-0000-0000-00000F050000}"/>
    <cellStyle name="Followed Hyperlink 37" xfId="10136" hidden="1" xr:uid="{00000000-0005-0000-0000-000010050000}"/>
    <cellStyle name="Followed Hyperlink 37" xfId="10190" hidden="1" xr:uid="{00000000-0005-0000-0000-000011050000}"/>
    <cellStyle name="Followed Hyperlink 37" xfId="10251" hidden="1" xr:uid="{00000000-0005-0000-0000-000012050000}"/>
    <cellStyle name="Followed Hyperlink 37" xfId="10230" hidden="1" xr:uid="{00000000-0005-0000-0000-000013050000}"/>
    <cellStyle name="Followed Hyperlink 37" xfId="10355" hidden="1" xr:uid="{00000000-0005-0000-0000-000014050000}"/>
    <cellStyle name="Followed Hyperlink 37" xfId="10406" hidden="1" xr:uid="{00000000-0005-0000-0000-000015050000}"/>
    <cellStyle name="Followed Hyperlink 37" xfId="10467" hidden="1" xr:uid="{00000000-0005-0000-0000-000016050000}"/>
    <cellStyle name="Followed Hyperlink 37" xfId="10446" hidden="1" xr:uid="{00000000-0005-0000-0000-000017050000}"/>
    <cellStyle name="Followed Hyperlink 37" xfId="10570" hidden="1" xr:uid="{00000000-0005-0000-0000-000018050000}"/>
    <cellStyle name="Followed Hyperlink 37" xfId="10618" hidden="1" xr:uid="{00000000-0005-0000-0000-000019050000}"/>
    <cellStyle name="Followed Hyperlink 37" xfId="10679" hidden="1" xr:uid="{00000000-0005-0000-0000-00001A050000}"/>
    <cellStyle name="Followed Hyperlink 37" xfId="10658" hidden="1" xr:uid="{00000000-0005-0000-0000-00001B050000}"/>
    <cellStyle name="Followed Hyperlink 37" xfId="10782" hidden="1" xr:uid="{00000000-0005-0000-0000-00001C050000}"/>
    <cellStyle name="Followed Hyperlink 37" xfId="10829" hidden="1" xr:uid="{00000000-0005-0000-0000-00001D050000}"/>
    <cellStyle name="Followed Hyperlink 37" xfId="10890" hidden="1" xr:uid="{00000000-0005-0000-0000-00001E050000}"/>
    <cellStyle name="Followed Hyperlink 37" xfId="10869" hidden="1" xr:uid="{00000000-0005-0000-0000-00001F050000}"/>
    <cellStyle name="Followed Hyperlink 37" xfId="10993" hidden="1" xr:uid="{00000000-0005-0000-0000-000020050000}"/>
    <cellStyle name="Followed Hyperlink 37" xfId="11035" hidden="1" xr:uid="{00000000-0005-0000-0000-000021050000}"/>
    <cellStyle name="Followed Hyperlink 37" xfId="11096" hidden="1" xr:uid="{00000000-0005-0000-0000-000022050000}"/>
    <cellStyle name="Followed Hyperlink 37" xfId="11075" hidden="1" xr:uid="{00000000-0005-0000-0000-000023050000}"/>
    <cellStyle name="Followed Hyperlink 37" xfId="9609" hidden="1" xr:uid="{00000000-0005-0000-0000-000009050000}"/>
    <cellStyle name="Followed Hyperlink 37" xfId="6288" hidden="1" xr:uid="{00000000-0005-0000-0000-00000A050000}"/>
    <cellStyle name="Followed Hyperlink 37" xfId="6321" hidden="1" xr:uid="{00000000-0005-0000-0000-00000B050000}"/>
    <cellStyle name="Followed Hyperlink 37" xfId="11584" hidden="1" xr:uid="{00000000-0005-0000-0000-00000C050000}"/>
    <cellStyle name="Followed Hyperlink 37" xfId="11644" hidden="1" xr:uid="{00000000-0005-0000-0000-00000D050000}"/>
    <cellStyle name="Followed Hyperlink 37" xfId="11705" hidden="1" xr:uid="{00000000-0005-0000-0000-00000E050000}"/>
    <cellStyle name="Followed Hyperlink 37" xfId="3729" hidden="1" xr:uid="{00000000-0005-0000-0000-000017050000}"/>
    <cellStyle name="Followed Hyperlink 37" xfId="3853" hidden="1" xr:uid="{00000000-0005-0000-0000-000018050000}"/>
    <cellStyle name="Followed Hyperlink 37" xfId="3901" hidden="1" xr:uid="{00000000-0005-0000-0000-000019050000}"/>
    <cellStyle name="Followed Hyperlink 37" xfId="3941" hidden="1" xr:uid="{00000000-0005-0000-0000-00001B050000}"/>
    <cellStyle name="Followed Hyperlink 37" xfId="4065" hidden="1" xr:uid="{00000000-0005-0000-0000-00001C050000}"/>
    <cellStyle name="Followed Hyperlink 37" xfId="4112" hidden="1" xr:uid="{00000000-0005-0000-0000-00001D050000}"/>
    <cellStyle name="Followed Hyperlink 37" xfId="4173" hidden="1" xr:uid="{00000000-0005-0000-0000-00001E050000}"/>
    <cellStyle name="Followed Hyperlink 37" xfId="4152" hidden="1" xr:uid="{00000000-0005-0000-0000-00001F050000}"/>
    <cellStyle name="Followed Hyperlink 37" xfId="4276" hidden="1" xr:uid="{00000000-0005-0000-0000-000020050000}"/>
    <cellStyle name="Followed Hyperlink 37" xfId="4318" hidden="1" xr:uid="{00000000-0005-0000-0000-000021050000}"/>
    <cellStyle name="Followed Hyperlink 37" xfId="4379" hidden="1" xr:uid="{00000000-0005-0000-0000-000022050000}"/>
    <cellStyle name="Followed Hyperlink 37" xfId="4358" hidden="1" xr:uid="{00000000-0005-0000-0000-000023050000}"/>
    <cellStyle name="Followed Hyperlink 37" xfId="4540" hidden="1" xr:uid="{00000000-0005-0000-0000-000008050000}"/>
    <cellStyle name="Followed Hyperlink 37" xfId="2821" hidden="1" xr:uid="{00000000-0005-0000-0000-000009050000}"/>
    <cellStyle name="Followed Hyperlink 37" xfId="247" hidden="1" xr:uid="{00000000-0005-0000-0000-00000A050000}"/>
    <cellStyle name="Followed Hyperlink 37" xfId="2635" hidden="1" xr:uid="{00000000-0005-0000-0000-00000B050000}"/>
    <cellStyle name="Followed Hyperlink 37" xfId="4871" hidden="1" xr:uid="{00000000-0005-0000-0000-00000C050000}"/>
    <cellStyle name="Followed Hyperlink 37" xfId="4931" hidden="1" xr:uid="{00000000-0005-0000-0000-00000D050000}"/>
    <cellStyle name="Followed Hyperlink 37" xfId="4992" hidden="1" xr:uid="{00000000-0005-0000-0000-00000E050000}"/>
    <cellStyle name="Followed Hyperlink 37" xfId="4971" hidden="1" xr:uid="{00000000-0005-0000-0000-00000F050000}"/>
    <cellStyle name="Followed Hyperlink 37" xfId="5098" hidden="1" xr:uid="{00000000-0005-0000-0000-000010050000}"/>
    <cellStyle name="Followed Hyperlink 37" xfId="5152" hidden="1" xr:uid="{00000000-0005-0000-0000-000011050000}"/>
    <cellStyle name="Followed Hyperlink 37" xfId="5213" hidden="1" xr:uid="{00000000-0005-0000-0000-000012050000}"/>
    <cellStyle name="Followed Hyperlink 37" xfId="5317" hidden="1" xr:uid="{00000000-0005-0000-0000-000014050000}"/>
    <cellStyle name="Followed Hyperlink 37" xfId="5368" hidden="1" xr:uid="{00000000-0005-0000-0000-000015050000}"/>
    <cellStyle name="Followed Hyperlink 37" xfId="5429" hidden="1" xr:uid="{00000000-0005-0000-0000-000016050000}"/>
    <cellStyle name="Followed Hyperlink 37" xfId="5408" hidden="1" xr:uid="{00000000-0005-0000-0000-000017050000}"/>
    <cellStyle name="Followed Hyperlink 37" xfId="21018" hidden="1" xr:uid="{00000000-0005-0000-0000-000021050000}"/>
    <cellStyle name="Followed Hyperlink 37" xfId="21079" hidden="1" xr:uid="{00000000-0005-0000-0000-000022050000}"/>
    <cellStyle name="Followed Hyperlink 37" xfId="21240" hidden="1" xr:uid="{00000000-0005-0000-0000-000008050000}"/>
    <cellStyle name="Followed Hyperlink 37" xfId="16340" hidden="1" xr:uid="{00000000-0005-0000-0000-00000A050000}"/>
    <cellStyle name="Followed Hyperlink 37" xfId="16361" hidden="1" xr:uid="{00000000-0005-0000-0000-00000B050000}"/>
    <cellStyle name="Followed Hyperlink 37" xfId="21499" hidden="1" xr:uid="{00000000-0005-0000-0000-00000C050000}"/>
    <cellStyle name="Followed Hyperlink 37" xfId="21559" hidden="1" xr:uid="{00000000-0005-0000-0000-00000D050000}"/>
    <cellStyle name="Followed Hyperlink 37" xfId="21620" hidden="1" xr:uid="{00000000-0005-0000-0000-00000E050000}"/>
    <cellStyle name="Followed Hyperlink 37" xfId="21599" hidden="1" xr:uid="{00000000-0005-0000-0000-00000F050000}"/>
    <cellStyle name="Followed Hyperlink 37" xfId="21726" hidden="1" xr:uid="{00000000-0005-0000-0000-000010050000}"/>
    <cellStyle name="Followed Hyperlink 37" xfId="21780" hidden="1" xr:uid="{00000000-0005-0000-0000-000011050000}"/>
    <cellStyle name="Followed Hyperlink 37" xfId="21841" hidden="1" xr:uid="{00000000-0005-0000-0000-000012050000}"/>
    <cellStyle name="Followed Hyperlink 37" xfId="21820" hidden="1" xr:uid="{00000000-0005-0000-0000-000013050000}"/>
    <cellStyle name="Followed Hyperlink 37" xfId="21945" hidden="1" xr:uid="{00000000-0005-0000-0000-000014050000}"/>
    <cellStyle name="Followed Hyperlink 37" xfId="21996" hidden="1" xr:uid="{00000000-0005-0000-0000-000015050000}"/>
    <cellStyle name="Followed Hyperlink 37" xfId="22057" hidden="1" xr:uid="{00000000-0005-0000-0000-000016050000}"/>
    <cellStyle name="Followed Hyperlink 37" xfId="22036" hidden="1" xr:uid="{00000000-0005-0000-0000-000017050000}"/>
    <cellStyle name="Followed Hyperlink 37" xfId="22160" hidden="1" xr:uid="{00000000-0005-0000-0000-000018050000}"/>
    <cellStyle name="Followed Hyperlink 37" xfId="16812" hidden="1" xr:uid="{00000000-0005-0000-0000-000010050000}"/>
    <cellStyle name="Followed Hyperlink 37" xfId="288" hidden="1" xr:uid="{00000000-0005-0000-0000-00000B050000}"/>
    <cellStyle name="Followed Hyperlink 37" xfId="6551" hidden="1" xr:uid="{00000000-0005-0000-0000-00000C050000}"/>
    <cellStyle name="Followed Hyperlink 37" xfId="6611" hidden="1" xr:uid="{00000000-0005-0000-0000-00000D050000}"/>
    <cellStyle name="Followed Hyperlink 37" xfId="6672" hidden="1" xr:uid="{00000000-0005-0000-0000-00000E050000}"/>
    <cellStyle name="Followed Hyperlink 37" xfId="6651" hidden="1" xr:uid="{00000000-0005-0000-0000-00000F050000}"/>
    <cellStyle name="Followed Hyperlink 37" xfId="6778" hidden="1" xr:uid="{00000000-0005-0000-0000-000010050000}"/>
    <cellStyle name="Followed Hyperlink 37" xfId="6832" hidden="1" xr:uid="{00000000-0005-0000-0000-000011050000}"/>
    <cellStyle name="Followed Hyperlink 37" xfId="6893" hidden="1" xr:uid="{00000000-0005-0000-0000-000012050000}"/>
    <cellStyle name="Followed Hyperlink 37" xfId="6872" hidden="1" xr:uid="{00000000-0005-0000-0000-000013050000}"/>
    <cellStyle name="Followed Hyperlink 37" xfId="6997" hidden="1" xr:uid="{00000000-0005-0000-0000-000014050000}"/>
    <cellStyle name="Followed Hyperlink 37" xfId="7048" hidden="1" xr:uid="{00000000-0005-0000-0000-000015050000}"/>
    <cellStyle name="Followed Hyperlink 37" xfId="7109" hidden="1" xr:uid="{00000000-0005-0000-0000-000016050000}"/>
    <cellStyle name="Followed Hyperlink 37" xfId="7088" hidden="1" xr:uid="{00000000-0005-0000-0000-000017050000}"/>
    <cellStyle name="Followed Hyperlink 37" xfId="7212" hidden="1" xr:uid="{00000000-0005-0000-0000-000018050000}"/>
    <cellStyle name="Followed Hyperlink 37" xfId="7260" hidden="1" xr:uid="{00000000-0005-0000-0000-000019050000}"/>
    <cellStyle name="Followed Hyperlink 37" xfId="7321" hidden="1" xr:uid="{00000000-0005-0000-0000-00001A050000}"/>
    <cellStyle name="Followed Hyperlink 37" xfId="7300" hidden="1" xr:uid="{00000000-0005-0000-0000-00001B050000}"/>
    <cellStyle name="Followed Hyperlink 37" xfId="7424" hidden="1" xr:uid="{00000000-0005-0000-0000-00001C050000}"/>
    <cellStyle name="Followed Hyperlink 37" xfId="7471" hidden="1" xr:uid="{00000000-0005-0000-0000-00001D050000}"/>
    <cellStyle name="Followed Hyperlink 37" xfId="7532" hidden="1" xr:uid="{00000000-0005-0000-0000-00001E050000}"/>
    <cellStyle name="Followed Hyperlink 37" xfId="7511" hidden="1" xr:uid="{00000000-0005-0000-0000-00001F050000}"/>
    <cellStyle name="Followed Hyperlink 37" xfId="7635" hidden="1" xr:uid="{00000000-0005-0000-0000-000020050000}"/>
    <cellStyle name="Followed Hyperlink 37" xfId="7677" hidden="1" xr:uid="{00000000-0005-0000-0000-000021050000}"/>
    <cellStyle name="Followed Hyperlink 37" xfId="7738" hidden="1" xr:uid="{00000000-0005-0000-0000-000022050000}"/>
    <cellStyle name="Followed Hyperlink 37" xfId="22459" hidden="1" xr:uid="{00000000-0005-0000-0000-00001F050000}"/>
    <cellStyle name="Followed Hyperlink 37" xfId="22583" hidden="1" xr:uid="{00000000-0005-0000-0000-000020050000}"/>
    <cellStyle name="Followed Hyperlink 37" xfId="22625" hidden="1" xr:uid="{00000000-0005-0000-0000-000021050000}"/>
    <cellStyle name="Followed Hyperlink 37" xfId="22686" hidden="1" xr:uid="{00000000-0005-0000-0000-000022050000}"/>
    <cellStyle name="Followed Hyperlink 37" xfId="22665" hidden="1" xr:uid="{00000000-0005-0000-0000-000023050000}"/>
    <cellStyle name="Followed Hyperlink 37" xfId="22269" hidden="1" xr:uid="{00000000-0005-0000-0000-00001A050000}"/>
    <cellStyle name="Followed Hyperlink 37" xfId="24255" hidden="1" xr:uid="{00000000-0005-0000-0000-000022050000}"/>
    <cellStyle name="Followed Hyperlink 37" xfId="29250" hidden="1" xr:uid="{00000000-0005-0000-0000-000013050000}"/>
    <cellStyle name="Followed Hyperlink 37" xfId="41179" hidden="1" xr:uid="{00000000-0005-0000-0000-00001D050000}"/>
    <cellStyle name="Followed Hyperlink 37" xfId="37492" hidden="1" xr:uid="{00000000-0005-0000-0000-000013050000}"/>
    <cellStyle name="Followed Hyperlink 37" xfId="28422" hidden="1" xr:uid="{00000000-0005-0000-0000-00000A050000}"/>
    <cellStyle name="Followed Hyperlink 37" xfId="20450" hidden="1" xr:uid="{00000000-0005-0000-0000-000016050000}"/>
    <cellStyle name="Followed Hyperlink 37" xfId="20429" hidden="1" xr:uid="{00000000-0005-0000-0000-000017050000}"/>
    <cellStyle name="Followed Hyperlink 37" xfId="20553" hidden="1" xr:uid="{00000000-0005-0000-0000-000018050000}"/>
    <cellStyle name="Followed Hyperlink 37" xfId="20601" hidden="1" xr:uid="{00000000-0005-0000-0000-000019050000}"/>
    <cellStyle name="Followed Hyperlink 37" xfId="20662" hidden="1" xr:uid="{00000000-0005-0000-0000-00001A050000}"/>
    <cellStyle name="Followed Hyperlink 37" xfId="11257" hidden="1" xr:uid="{00000000-0005-0000-0000-000008050000}"/>
    <cellStyle name="Followed Hyperlink 37" xfId="16585" hidden="1" xr:uid="{00000000-0005-0000-0000-00000C050000}"/>
    <cellStyle name="Followed Hyperlink 37" xfId="16645" hidden="1" xr:uid="{00000000-0005-0000-0000-00000D050000}"/>
    <cellStyle name="Followed Hyperlink 37" xfId="16706" hidden="1" xr:uid="{00000000-0005-0000-0000-00000E050000}"/>
    <cellStyle name="Followed Hyperlink 37" xfId="16866" hidden="1" xr:uid="{00000000-0005-0000-0000-000011050000}"/>
    <cellStyle name="Followed Hyperlink 37" xfId="16927" hidden="1" xr:uid="{00000000-0005-0000-0000-000012050000}"/>
    <cellStyle name="Followed Hyperlink 37" xfId="16906" hidden="1" xr:uid="{00000000-0005-0000-0000-000013050000}"/>
    <cellStyle name="Followed Hyperlink 37" xfId="17031" hidden="1" xr:uid="{00000000-0005-0000-0000-000014050000}"/>
    <cellStyle name="Followed Hyperlink 37" xfId="17082" hidden="1" xr:uid="{00000000-0005-0000-0000-000015050000}"/>
    <cellStyle name="Followed Hyperlink 37" xfId="17143" hidden="1" xr:uid="{00000000-0005-0000-0000-000016050000}"/>
    <cellStyle name="Followed Hyperlink 37" xfId="17122" hidden="1" xr:uid="{00000000-0005-0000-0000-000017050000}"/>
    <cellStyle name="Followed Hyperlink 37" xfId="17246" hidden="1" xr:uid="{00000000-0005-0000-0000-000018050000}"/>
    <cellStyle name="Followed Hyperlink 37" xfId="17294" hidden="1" xr:uid="{00000000-0005-0000-0000-000019050000}"/>
    <cellStyle name="Followed Hyperlink 37" xfId="17355" hidden="1" xr:uid="{00000000-0005-0000-0000-00001A050000}"/>
    <cellStyle name="Followed Hyperlink 37" xfId="17334" hidden="1" xr:uid="{00000000-0005-0000-0000-00001B050000}"/>
    <cellStyle name="Followed Hyperlink 37" xfId="17458" hidden="1" xr:uid="{00000000-0005-0000-0000-00001C050000}"/>
    <cellStyle name="Followed Hyperlink 37" xfId="17505" hidden="1" xr:uid="{00000000-0005-0000-0000-00001D050000}"/>
    <cellStyle name="Followed Hyperlink 37" xfId="17566" hidden="1" xr:uid="{00000000-0005-0000-0000-00001E050000}"/>
    <cellStyle name="Followed Hyperlink 37" xfId="17545" hidden="1" xr:uid="{00000000-0005-0000-0000-00001F050000}"/>
    <cellStyle name="Followed Hyperlink 37" xfId="17669" hidden="1" xr:uid="{00000000-0005-0000-0000-000020050000}"/>
    <cellStyle name="Followed Hyperlink 37" xfId="17711" hidden="1" xr:uid="{00000000-0005-0000-0000-000021050000}"/>
    <cellStyle name="Followed Hyperlink 37" xfId="17772" hidden="1" xr:uid="{00000000-0005-0000-0000-000022050000}"/>
    <cellStyle name="Followed Hyperlink 37" xfId="17932" hidden="1" xr:uid="{00000000-0005-0000-0000-000008050000}"/>
    <cellStyle name="Followed Hyperlink 37" xfId="13083" hidden="1" xr:uid="{00000000-0005-0000-0000-000009050000}"/>
    <cellStyle name="Followed Hyperlink 37" xfId="17873" hidden="1" xr:uid="{00000000-0005-0000-0000-00000A050000}"/>
    <cellStyle name="Followed Hyperlink 37" xfId="17881" hidden="1" xr:uid="{00000000-0005-0000-0000-00000B050000}"/>
    <cellStyle name="Followed Hyperlink 37" xfId="18251" hidden="1" xr:uid="{00000000-0005-0000-0000-00000C050000}"/>
    <cellStyle name="Followed Hyperlink 37" xfId="18311" hidden="1" xr:uid="{00000000-0005-0000-0000-00000D050000}"/>
    <cellStyle name="Followed Hyperlink 37" xfId="18372" hidden="1" xr:uid="{00000000-0005-0000-0000-00000E050000}"/>
    <cellStyle name="Followed Hyperlink 37" xfId="18351" hidden="1" xr:uid="{00000000-0005-0000-0000-00000F050000}"/>
    <cellStyle name="Followed Hyperlink 37" xfId="18478" hidden="1" xr:uid="{00000000-0005-0000-0000-000010050000}"/>
    <cellStyle name="Followed Hyperlink 37" xfId="18532" hidden="1" xr:uid="{00000000-0005-0000-0000-000011050000}"/>
    <cellStyle name="Followed Hyperlink 37" xfId="18572" hidden="1" xr:uid="{00000000-0005-0000-0000-000013050000}"/>
    <cellStyle name="Followed Hyperlink 37" xfId="18697" hidden="1" xr:uid="{00000000-0005-0000-0000-000014050000}"/>
    <cellStyle name="Followed Hyperlink 37" xfId="18748" hidden="1" xr:uid="{00000000-0005-0000-0000-000015050000}"/>
    <cellStyle name="Followed Hyperlink 37" xfId="18809" hidden="1" xr:uid="{00000000-0005-0000-0000-000016050000}"/>
    <cellStyle name="Followed Hyperlink 37" xfId="18788" hidden="1" xr:uid="{00000000-0005-0000-0000-000017050000}"/>
    <cellStyle name="Followed Hyperlink 37" xfId="18912" hidden="1" xr:uid="{00000000-0005-0000-0000-000018050000}"/>
    <cellStyle name="Followed Hyperlink 37" xfId="18960" hidden="1" xr:uid="{00000000-0005-0000-0000-000019050000}"/>
    <cellStyle name="Followed Hyperlink 37" xfId="19021" hidden="1" xr:uid="{00000000-0005-0000-0000-00001A050000}"/>
    <cellStyle name="Followed Hyperlink 37" xfId="19000" hidden="1" xr:uid="{00000000-0005-0000-0000-00001B050000}"/>
    <cellStyle name="Followed Hyperlink 37" xfId="19124" hidden="1" xr:uid="{00000000-0005-0000-0000-00001C050000}"/>
    <cellStyle name="Followed Hyperlink 37" xfId="19171" hidden="1" xr:uid="{00000000-0005-0000-0000-00001D050000}"/>
    <cellStyle name="Followed Hyperlink 37" xfId="19232" hidden="1" xr:uid="{00000000-0005-0000-0000-00001E050000}"/>
    <cellStyle name="Followed Hyperlink 37" xfId="19211" hidden="1" xr:uid="{00000000-0005-0000-0000-00001F050000}"/>
    <cellStyle name="Followed Hyperlink 37" xfId="19335" hidden="1" xr:uid="{00000000-0005-0000-0000-000020050000}"/>
    <cellStyle name="Followed Hyperlink 37" xfId="19377" hidden="1" xr:uid="{00000000-0005-0000-0000-000021050000}"/>
    <cellStyle name="Followed Hyperlink 37" xfId="19438" hidden="1" xr:uid="{00000000-0005-0000-0000-000022050000}"/>
    <cellStyle name="Followed Hyperlink 37" xfId="19417" hidden="1" xr:uid="{00000000-0005-0000-0000-000023050000}"/>
    <cellStyle name="Followed Hyperlink 37" xfId="19599" hidden="1" xr:uid="{00000000-0005-0000-0000-000008050000}"/>
    <cellStyle name="Followed Hyperlink 37" xfId="17958" hidden="1" xr:uid="{00000000-0005-0000-0000-000009050000}"/>
    <cellStyle name="Followed Hyperlink 37" xfId="13070" hidden="1" xr:uid="{00000000-0005-0000-0000-00000A050000}"/>
    <cellStyle name="Followed Hyperlink 37" xfId="16419" hidden="1" xr:uid="{00000000-0005-0000-0000-00000B050000}"/>
    <cellStyle name="Followed Hyperlink 37" xfId="19892" hidden="1" xr:uid="{00000000-0005-0000-0000-00000C050000}"/>
    <cellStyle name="Followed Hyperlink 37" xfId="19952" hidden="1" xr:uid="{00000000-0005-0000-0000-00000D050000}"/>
    <cellStyle name="Followed Hyperlink 37" xfId="20013" hidden="1" xr:uid="{00000000-0005-0000-0000-00000E050000}"/>
    <cellStyle name="Followed Hyperlink 37" xfId="19992" hidden="1" xr:uid="{00000000-0005-0000-0000-00000F050000}"/>
    <cellStyle name="Followed Hyperlink 37" xfId="20119" hidden="1" xr:uid="{00000000-0005-0000-0000-000010050000}"/>
    <cellStyle name="Followed Hyperlink 37" xfId="20234" hidden="1" xr:uid="{00000000-0005-0000-0000-000012050000}"/>
    <cellStyle name="Followed Hyperlink 37" xfId="20213" hidden="1" xr:uid="{00000000-0005-0000-0000-000013050000}"/>
    <cellStyle name="Followed Hyperlink 37" xfId="20338" hidden="1" xr:uid="{00000000-0005-0000-0000-000014050000}"/>
    <cellStyle name="Followed Hyperlink 37" xfId="20389" hidden="1" xr:uid="{00000000-0005-0000-0000-000015050000}"/>
    <cellStyle name="Followed Hyperlink 37" xfId="12354" hidden="1" xr:uid="{00000000-0005-0000-0000-00001A050000}"/>
    <cellStyle name="Followed Hyperlink 37" xfId="12333" hidden="1" xr:uid="{00000000-0005-0000-0000-00001B050000}"/>
    <cellStyle name="Followed Hyperlink 37" xfId="12504" hidden="1" xr:uid="{00000000-0005-0000-0000-00001D050000}"/>
    <cellStyle name="Followed Hyperlink 37" xfId="12544" hidden="1" xr:uid="{00000000-0005-0000-0000-00001F050000}"/>
    <cellStyle name="Followed Hyperlink 37" xfId="12668" hidden="1" xr:uid="{00000000-0005-0000-0000-000020050000}"/>
    <cellStyle name="Followed Hyperlink 37" xfId="12710" hidden="1" xr:uid="{00000000-0005-0000-0000-000021050000}"/>
    <cellStyle name="Followed Hyperlink 37" xfId="12771" hidden="1" xr:uid="{00000000-0005-0000-0000-000022050000}"/>
    <cellStyle name="Followed Hyperlink 37" xfId="12750" hidden="1" xr:uid="{00000000-0005-0000-0000-000023050000}"/>
    <cellStyle name="Followed Hyperlink 37" xfId="12932" hidden="1" xr:uid="{00000000-0005-0000-0000-000008050000}"/>
    <cellStyle name="Followed Hyperlink 37" xfId="11287" hidden="1" xr:uid="{00000000-0005-0000-0000-000009050000}"/>
    <cellStyle name="Followed Hyperlink 37" xfId="7968" hidden="1" xr:uid="{00000000-0005-0000-0000-00000A050000}"/>
    <cellStyle name="Followed Hyperlink 37" xfId="8001" hidden="1" xr:uid="{00000000-0005-0000-0000-00000B050000}"/>
    <cellStyle name="Followed Hyperlink 37" xfId="13258" hidden="1" xr:uid="{00000000-0005-0000-0000-00000C050000}"/>
    <cellStyle name="Followed Hyperlink 37" xfId="13318" hidden="1" xr:uid="{00000000-0005-0000-0000-00000D050000}"/>
    <cellStyle name="Followed Hyperlink 37" xfId="13379" hidden="1" xr:uid="{00000000-0005-0000-0000-00000E050000}"/>
    <cellStyle name="Followed Hyperlink 37" xfId="13358" hidden="1" xr:uid="{00000000-0005-0000-0000-00000F050000}"/>
    <cellStyle name="Followed Hyperlink 37" xfId="13485" hidden="1" xr:uid="{00000000-0005-0000-0000-000010050000}"/>
    <cellStyle name="Followed Hyperlink 37" xfId="13539" hidden="1" xr:uid="{00000000-0005-0000-0000-000011050000}"/>
    <cellStyle name="Followed Hyperlink 37" xfId="13600" hidden="1" xr:uid="{00000000-0005-0000-0000-000012050000}"/>
    <cellStyle name="Followed Hyperlink 37" xfId="13579" hidden="1" xr:uid="{00000000-0005-0000-0000-000013050000}"/>
    <cellStyle name="Followed Hyperlink 37" xfId="13704" hidden="1" xr:uid="{00000000-0005-0000-0000-000014050000}"/>
    <cellStyle name="Followed Hyperlink 37" xfId="13755" hidden="1" xr:uid="{00000000-0005-0000-0000-000015050000}"/>
    <cellStyle name="Followed Hyperlink 37" xfId="13816" hidden="1" xr:uid="{00000000-0005-0000-0000-000016050000}"/>
    <cellStyle name="Followed Hyperlink 37" xfId="13919" hidden="1" xr:uid="{00000000-0005-0000-0000-000018050000}"/>
    <cellStyle name="Followed Hyperlink 37" xfId="13967" hidden="1" xr:uid="{00000000-0005-0000-0000-000019050000}"/>
    <cellStyle name="Followed Hyperlink 37" xfId="14028" hidden="1" xr:uid="{00000000-0005-0000-0000-00001A050000}"/>
    <cellStyle name="Followed Hyperlink 37" xfId="14007" hidden="1" xr:uid="{00000000-0005-0000-0000-00001B050000}"/>
    <cellStyle name="Followed Hyperlink 37" xfId="6037" hidden="1" xr:uid="{00000000-0005-0000-0000-000023050000}"/>
    <cellStyle name="Followed Hyperlink 37" xfId="6219" hidden="1" xr:uid="{00000000-0005-0000-0000-000008050000}"/>
    <cellStyle name="Followed Hyperlink 37" xfId="2548" hidden="1" xr:uid="{00000000-0005-0000-0000-00000A050000}"/>
    <cellStyle name="Followed Hyperlink 37" xfId="1811" hidden="1" xr:uid="{00000000-0005-0000-0000-00001D050000}"/>
    <cellStyle name="Followed Hyperlink 37" xfId="1872" hidden="1" xr:uid="{00000000-0005-0000-0000-00001E050000}"/>
    <cellStyle name="Followed Hyperlink 37" xfId="1851" hidden="1" xr:uid="{00000000-0005-0000-0000-00001F050000}"/>
    <cellStyle name="Followed Hyperlink 37" xfId="1975" hidden="1" xr:uid="{00000000-0005-0000-0000-000020050000}"/>
    <cellStyle name="Followed Hyperlink 37" xfId="2017" hidden="1" xr:uid="{00000000-0005-0000-0000-000021050000}"/>
    <cellStyle name="Followed Hyperlink 37" xfId="2078" hidden="1" xr:uid="{00000000-0005-0000-0000-000022050000}"/>
    <cellStyle name="Followed Hyperlink 37" xfId="2057" hidden="1" xr:uid="{00000000-0005-0000-0000-000023050000}"/>
    <cellStyle name="Followed Hyperlink 37" xfId="2880" hidden="1" xr:uid="{00000000-0005-0000-0000-000008050000}"/>
    <cellStyle name="Followed Hyperlink 37" xfId="2939" hidden="1" xr:uid="{00000000-0005-0000-0000-000009050000}"/>
    <cellStyle name="Followed Hyperlink 37" xfId="3000" hidden="1" xr:uid="{00000000-0005-0000-0000-00000A050000}"/>
    <cellStyle name="Followed Hyperlink 37" xfId="2979" hidden="1" xr:uid="{00000000-0005-0000-0000-00000B050000}"/>
    <cellStyle name="Followed Hyperlink 37" xfId="3192" hidden="1" xr:uid="{00000000-0005-0000-0000-00000C050000}"/>
    <cellStyle name="Followed Hyperlink 37" xfId="3252" hidden="1" xr:uid="{00000000-0005-0000-0000-00000D050000}"/>
    <cellStyle name="Followed Hyperlink 37" xfId="3313" hidden="1" xr:uid="{00000000-0005-0000-0000-00000E050000}"/>
    <cellStyle name="Followed Hyperlink 37" xfId="3292" hidden="1" xr:uid="{00000000-0005-0000-0000-00000F050000}"/>
    <cellStyle name="Followed Hyperlink 37" xfId="3419" hidden="1" xr:uid="{00000000-0005-0000-0000-000010050000}"/>
    <cellStyle name="Followed Hyperlink 37" xfId="7929" hidden="1" xr:uid="{00000000-0005-0000-0000-000009050000}"/>
    <cellStyle name="Followed Hyperlink 37" xfId="15026" hidden="1" xr:uid="{00000000-0005-0000-0000-00000F050000}"/>
    <cellStyle name="Followed Hyperlink 37" xfId="15153" hidden="1" xr:uid="{00000000-0005-0000-0000-000010050000}"/>
    <cellStyle name="Followed Hyperlink 37" xfId="15207" hidden="1" xr:uid="{00000000-0005-0000-0000-000011050000}"/>
    <cellStyle name="Followed Hyperlink 37" xfId="15268" hidden="1" xr:uid="{00000000-0005-0000-0000-000012050000}"/>
    <cellStyle name="Followed Hyperlink 37" xfId="15247" hidden="1" xr:uid="{00000000-0005-0000-0000-000013050000}"/>
    <cellStyle name="Followed Hyperlink 37" xfId="15372" hidden="1" xr:uid="{00000000-0005-0000-0000-000014050000}"/>
    <cellStyle name="Followed Hyperlink 37" xfId="15423" hidden="1" xr:uid="{00000000-0005-0000-0000-000015050000}"/>
    <cellStyle name="Followed Hyperlink 37" xfId="15484" hidden="1" xr:uid="{00000000-0005-0000-0000-000016050000}"/>
    <cellStyle name="Followed Hyperlink 37" xfId="15463" hidden="1" xr:uid="{00000000-0005-0000-0000-000017050000}"/>
    <cellStyle name="Followed Hyperlink 37" xfId="15587" hidden="1" xr:uid="{00000000-0005-0000-0000-000018050000}"/>
    <cellStyle name="Followed Hyperlink 37" xfId="15635" hidden="1" xr:uid="{00000000-0005-0000-0000-000019050000}"/>
    <cellStyle name="Followed Hyperlink 37" xfId="15696" hidden="1" xr:uid="{00000000-0005-0000-0000-00001A050000}"/>
    <cellStyle name="Followed Hyperlink 37" xfId="15675" hidden="1" xr:uid="{00000000-0005-0000-0000-00001B050000}"/>
    <cellStyle name="Followed Hyperlink 37" xfId="15799" hidden="1" xr:uid="{00000000-0005-0000-0000-00001C050000}"/>
    <cellStyle name="Followed Hyperlink 37" xfId="15846" hidden="1" xr:uid="{00000000-0005-0000-0000-00001D050000}"/>
    <cellStyle name="Followed Hyperlink 37" xfId="15907" hidden="1" xr:uid="{00000000-0005-0000-0000-00001E050000}"/>
    <cellStyle name="Followed Hyperlink 37" xfId="15886" hidden="1" xr:uid="{00000000-0005-0000-0000-00001F050000}"/>
    <cellStyle name="Followed Hyperlink 37" xfId="16010" hidden="1" xr:uid="{00000000-0005-0000-0000-000020050000}"/>
    <cellStyle name="Followed Hyperlink 37" xfId="16052" hidden="1" xr:uid="{00000000-0005-0000-0000-000021050000}"/>
    <cellStyle name="Followed Hyperlink 37" xfId="16113" hidden="1" xr:uid="{00000000-0005-0000-0000-000022050000}"/>
    <cellStyle name="Followed Hyperlink 37" xfId="16092" hidden="1" xr:uid="{00000000-0005-0000-0000-000023050000}"/>
    <cellStyle name="Followed Hyperlink 37" xfId="14635" hidden="1" xr:uid="{00000000-0005-0000-0000-000009050000}"/>
    <cellStyle name="Followed Hyperlink 37" xfId="11325" hidden="1" xr:uid="{00000000-0005-0000-0000-00000A050000}"/>
    <cellStyle name="Followed Hyperlink 37" xfId="11358" hidden="1" xr:uid="{00000000-0005-0000-0000-00000B050000}"/>
    <cellStyle name="Followed Hyperlink 37" xfId="1233" hidden="1" xr:uid="{00000000-0005-0000-0000-000012050000}"/>
    <cellStyle name="Followed Hyperlink 37" xfId="1337" hidden="1" xr:uid="{00000000-0005-0000-0000-000014050000}"/>
    <cellStyle name="Followed Hyperlink 37" xfId="1388" hidden="1" xr:uid="{00000000-0005-0000-0000-000015050000}"/>
    <cellStyle name="Followed Hyperlink 37" xfId="1449" hidden="1" xr:uid="{00000000-0005-0000-0000-000016050000}"/>
    <cellStyle name="Followed Hyperlink 37" xfId="1428" hidden="1" xr:uid="{00000000-0005-0000-0000-000017050000}"/>
    <cellStyle name="Followed Hyperlink 37" xfId="3689" hidden="1" xr:uid="{00000000-0005-0000-0000-000015050000}"/>
    <cellStyle name="Followed Hyperlink 37" xfId="34023" hidden="1" xr:uid="{00000000-0005-0000-0000-00000F050000}"/>
    <cellStyle name="Followed Hyperlink 37" xfId="38152" hidden="1" xr:uid="{00000000-0005-0000-0000-00001E050000}"/>
    <cellStyle name="Followed Hyperlink 37" xfId="25568" hidden="1" xr:uid="{00000000-0005-0000-0000-00001E050000}"/>
    <cellStyle name="Followed Hyperlink 37" xfId="30660" hidden="1" xr:uid="{00000000-0005-0000-0000-00000D050000}"/>
    <cellStyle name="Followed Hyperlink 37" xfId="42782" hidden="1" xr:uid="{00000000-0005-0000-0000-000016050000}"/>
    <cellStyle name="Followed Hyperlink 37" xfId="5532" hidden="1" xr:uid="{00000000-0005-0000-0000-000018050000}"/>
    <cellStyle name="Followed Hyperlink 37" xfId="5580" hidden="1" xr:uid="{00000000-0005-0000-0000-000019050000}"/>
    <cellStyle name="Followed Hyperlink 37" xfId="5641" hidden="1" xr:uid="{00000000-0005-0000-0000-00001A050000}"/>
    <cellStyle name="Followed Hyperlink 37" xfId="5620" hidden="1" xr:uid="{00000000-0005-0000-0000-00001B050000}"/>
    <cellStyle name="Followed Hyperlink 37" xfId="5744" hidden="1" xr:uid="{00000000-0005-0000-0000-00001C050000}"/>
    <cellStyle name="Followed Hyperlink 37" xfId="5791" hidden="1" xr:uid="{00000000-0005-0000-0000-00001D050000}"/>
    <cellStyle name="Followed Hyperlink 37" xfId="5852" hidden="1" xr:uid="{00000000-0005-0000-0000-00001E050000}"/>
    <cellStyle name="Followed Hyperlink 37" xfId="5831" hidden="1" xr:uid="{00000000-0005-0000-0000-00001F050000}"/>
    <cellStyle name="Followed Hyperlink 37" xfId="5955" hidden="1" xr:uid="{00000000-0005-0000-0000-000020050000}"/>
    <cellStyle name="Followed Hyperlink 37" xfId="5997" hidden="1" xr:uid="{00000000-0005-0000-0000-000021050000}"/>
    <cellStyle name="Followed Hyperlink 37" xfId="6058" hidden="1" xr:uid="{00000000-0005-0000-0000-000022050000}"/>
    <cellStyle name="Followed Hyperlink 37" xfId="33249" hidden="1" xr:uid="{00000000-0005-0000-0000-00001E050000}"/>
    <cellStyle name="Followed Hyperlink 37" xfId="33228" hidden="1" xr:uid="{00000000-0005-0000-0000-00001F050000}"/>
    <cellStyle name="Followed Hyperlink 37" xfId="33352" hidden="1" xr:uid="{00000000-0005-0000-0000-000020050000}"/>
    <cellStyle name="Followed Hyperlink 37" xfId="33394" hidden="1" xr:uid="{00000000-0005-0000-0000-000021050000}"/>
    <cellStyle name="Followed Hyperlink 37" xfId="33455" hidden="1" xr:uid="{00000000-0005-0000-0000-000022050000}"/>
    <cellStyle name="Followed Hyperlink 37" xfId="33434" hidden="1" xr:uid="{00000000-0005-0000-0000-000023050000}"/>
    <cellStyle name="Followed Hyperlink 37" xfId="3473" hidden="1" xr:uid="{00000000-0005-0000-0000-000011050000}"/>
    <cellStyle name="Followed Hyperlink 37" xfId="3534" hidden="1" xr:uid="{00000000-0005-0000-0000-000012050000}"/>
    <cellStyle name="Followed Hyperlink 37" xfId="3513" hidden="1" xr:uid="{00000000-0005-0000-0000-000013050000}"/>
    <cellStyle name="Followed Hyperlink 37" xfId="3638" hidden="1" xr:uid="{00000000-0005-0000-0000-000014050000}"/>
    <cellStyle name="Followed Hyperlink 37" xfId="3750" hidden="1" xr:uid="{00000000-0005-0000-0000-000016050000}"/>
    <cellStyle name="Followed Hyperlink 37" xfId="891" hidden="1" xr:uid="{00000000-0005-0000-0000-00000C050000}"/>
    <cellStyle name="Followed Hyperlink 37" xfId="638" hidden="1" xr:uid="{00000000-0005-0000-0000-000009050000}"/>
    <cellStyle name="Followed Hyperlink 37" xfId="579" hidden="1" xr:uid="{00000000-0005-0000-0000-000008050000}"/>
    <cellStyle name="Followed Hyperlink 37" xfId="678" hidden="1" xr:uid="{00000000-0005-0000-0000-00000B050000}"/>
    <cellStyle name="Followed Hyperlink 37" xfId="699" hidden="1" xr:uid="{00000000-0005-0000-0000-00000A050000}"/>
    <cellStyle name="Followed Hyperlink 37" xfId="1172" hidden="1" xr:uid="{00000000-0005-0000-0000-000011050000}"/>
    <cellStyle name="Followed Hyperlink 37" xfId="1012" hidden="1" xr:uid="{00000000-0005-0000-0000-00000E050000}"/>
    <cellStyle name="Followed Hyperlink 37" xfId="951" hidden="1" xr:uid="{00000000-0005-0000-0000-00000D050000}"/>
    <cellStyle name="Followed Hyperlink 37" xfId="1118" hidden="1" xr:uid="{00000000-0005-0000-0000-000010050000}"/>
    <cellStyle name="Followed Hyperlink 37" xfId="991" hidden="1" xr:uid="{00000000-0005-0000-0000-00000F050000}"/>
    <cellStyle name="Followed Hyperlink 38" xfId="40095" hidden="1" xr:uid="{00000000-0005-0000-0000-000024050000}"/>
    <cellStyle name="Followed Hyperlink 38" xfId="40066" hidden="1" xr:uid="{00000000-0005-0000-0000-000025050000}"/>
    <cellStyle name="Followed Hyperlink 38" xfId="38573" hidden="1" xr:uid="{00000000-0005-0000-0000-000026050000}"/>
    <cellStyle name="Followed Hyperlink 38" xfId="40027" hidden="1" xr:uid="{00000000-0005-0000-0000-000027050000}"/>
    <cellStyle name="Followed Hyperlink 38" xfId="40247" hidden="1" xr:uid="{00000000-0005-0000-0000-000028050000}"/>
    <cellStyle name="Followed Hyperlink 38" xfId="40308" hidden="1" xr:uid="{00000000-0005-0000-0000-000029050000}"/>
    <cellStyle name="Followed Hyperlink 38" xfId="40395" hidden="1" xr:uid="{00000000-0005-0000-0000-00002A050000}"/>
    <cellStyle name="Followed Hyperlink 38" xfId="40390" hidden="1" xr:uid="{00000000-0005-0000-0000-00002B050000}"/>
    <cellStyle name="Followed Hyperlink 38" xfId="40474" hidden="1" xr:uid="{00000000-0005-0000-0000-00002C050000}"/>
    <cellStyle name="Followed Hyperlink 38" xfId="40529" hidden="1" xr:uid="{00000000-0005-0000-0000-00002D050000}"/>
    <cellStyle name="Followed Hyperlink 38" xfId="40611" hidden="1" xr:uid="{00000000-0005-0000-0000-00002F050000}"/>
    <cellStyle name="Followed Hyperlink 38" xfId="40693" hidden="1" xr:uid="{00000000-0005-0000-0000-000030050000}"/>
    <cellStyle name="Followed Hyperlink 38" xfId="40745" hidden="1" xr:uid="{00000000-0005-0000-0000-000031050000}"/>
    <cellStyle name="Followed Hyperlink 38" xfId="40832" hidden="1" xr:uid="{00000000-0005-0000-0000-000032050000}"/>
    <cellStyle name="Followed Hyperlink 38" xfId="40827" hidden="1" xr:uid="{00000000-0005-0000-0000-000033050000}"/>
    <cellStyle name="Followed Hyperlink 38" xfId="40908" hidden="1" xr:uid="{00000000-0005-0000-0000-000034050000}"/>
    <cellStyle name="Followed Hyperlink 38" xfId="40957" hidden="1" xr:uid="{00000000-0005-0000-0000-000035050000}"/>
    <cellStyle name="Followed Hyperlink 38" xfId="41044" hidden="1" xr:uid="{00000000-0005-0000-0000-000036050000}"/>
    <cellStyle name="Followed Hyperlink 38" xfId="41039" hidden="1" xr:uid="{00000000-0005-0000-0000-000037050000}"/>
    <cellStyle name="Followed Hyperlink 38" xfId="41120" hidden="1" xr:uid="{00000000-0005-0000-0000-000038050000}"/>
    <cellStyle name="Followed Hyperlink 38" xfId="41168" hidden="1" xr:uid="{00000000-0005-0000-0000-000039050000}"/>
    <cellStyle name="Followed Hyperlink 38" xfId="41255" hidden="1" xr:uid="{00000000-0005-0000-0000-00003A050000}"/>
    <cellStyle name="Followed Hyperlink 38" xfId="41250" hidden="1" xr:uid="{00000000-0005-0000-0000-00003B050000}"/>
    <cellStyle name="Followed Hyperlink 38" xfId="41331" hidden="1" xr:uid="{00000000-0005-0000-0000-00003C050000}"/>
    <cellStyle name="Followed Hyperlink 38" xfId="41461" hidden="1" xr:uid="{00000000-0005-0000-0000-00003E050000}"/>
    <cellStyle name="Followed Hyperlink 38" xfId="41456" hidden="1" xr:uid="{00000000-0005-0000-0000-00003F050000}"/>
    <cellStyle name="Followed Hyperlink 38" xfId="41900" hidden="1" xr:uid="{00000000-0005-0000-0000-000024050000}"/>
    <cellStyle name="Followed Hyperlink 38" xfId="41960" hidden="1" xr:uid="{00000000-0005-0000-0000-000025050000}"/>
    <cellStyle name="Followed Hyperlink 38" xfId="42047" hidden="1" xr:uid="{00000000-0005-0000-0000-000026050000}"/>
    <cellStyle name="Followed Hyperlink 38" xfId="42042" hidden="1" xr:uid="{00000000-0005-0000-0000-000027050000}"/>
    <cellStyle name="Followed Hyperlink 38" xfId="42212" hidden="1" xr:uid="{00000000-0005-0000-0000-000028050000}"/>
    <cellStyle name="Followed Hyperlink 38" xfId="42273" hidden="1" xr:uid="{00000000-0005-0000-0000-000029050000}"/>
    <cellStyle name="Followed Hyperlink 38" xfId="42360" hidden="1" xr:uid="{00000000-0005-0000-0000-00002A050000}"/>
    <cellStyle name="Followed Hyperlink 38" xfId="42439" hidden="1" xr:uid="{00000000-0005-0000-0000-00002C050000}"/>
    <cellStyle name="Followed Hyperlink 38" xfId="42494" hidden="1" xr:uid="{00000000-0005-0000-0000-00002D050000}"/>
    <cellStyle name="Followed Hyperlink 38" xfId="42581" hidden="1" xr:uid="{00000000-0005-0000-0000-00002E050000}"/>
    <cellStyle name="Followed Hyperlink 38" xfId="42576" hidden="1" xr:uid="{00000000-0005-0000-0000-00002F050000}"/>
    <cellStyle name="Followed Hyperlink 38" xfId="42710" hidden="1" xr:uid="{00000000-0005-0000-0000-000031050000}"/>
    <cellStyle name="Followed Hyperlink 38" xfId="42797" hidden="1" xr:uid="{00000000-0005-0000-0000-000032050000}"/>
    <cellStyle name="Followed Hyperlink 38" xfId="42792" hidden="1" xr:uid="{00000000-0005-0000-0000-000033050000}"/>
    <cellStyle name="Followed Hyperlink 38" xfId="42873" hidden="1" xr:uid="{00000000-0005-0000-0000-000034050000}"/>
    <cellStyle name="Followed Hyperlink 38" xfId="42922" hidden="1" xr:uid="{00000000-0005-0000-0000-000035050000}"/>
    <cellStyle name="Followed Hyperlink 38" xfId="43009" hidden="1" xr:uid="{00000000-0005-0000-0000-000036050000}"/>
    <cellStyle name="Followed Hyperlink 38" xfId="43004" hidden="1" xr:uid="{00000000-0005-0000-0000-000037050000}"/>
    <cellStyle name="Followed Hyperlink 38" xfId="43085" hidden="1" xr:uid="{00000000-0005-0000-0000-000038050000}"/>
    <cellStyle name="Followed Hyperlink 38" xfId="43133" hidden="1" xr:uid="{00000000-0005-0000-0000-000039050000}"/>
    <cellStyle name="Followed Hyperlink 38" xfId="43220" hidden="1" xr:uid="{00000000-0005-0000-0000-00003A050000}"/>
    <cellStyle name="Followed Hyperlink 38" xfId="43215" hidden="1" xr:uid="{00000000-0005-0000-0000-00003B050000}"/>
    <cellStyle name="Followed Hyperlink 38" xfId="43296" hidden="1" xr:uid="{00000000-0005-0000-0000-00003C050000}"/>
    <cellStyle name="Followed Hyperlink 38" xfId="43339" hidden="1" xr:uid="{00000000-0005-0000-0000-00003D050000}"/>
    <cellStyle name="Followed Hyperlink 38" xfId="43426" hidden="1" xr:uid="{00000000-0005-0000-0000-00003E050000}"/>
    <cellStyle name="Followed Hyperlink 38" xfId="43421" hidden="1" xr:uid="{00000000-0005-0000-0000-00003F050000}"/>
    <cellStyle name="Followed Hyperlink 38" xfId="43847" hidden="1" xr:uid="{00000000-0005-0000-0000-000024050000}"/>
    <cellStyle name="Followed Hyperlink 38" xfId="43907" hidden="1" xr:uid="{00000000-0005-0000-0000-000025050000}"/>
    <cellStyle name="Followed Hyperlink 38" xfId="43994" hidden="1" xr:uid="{00000000-0005-0000-0000-000026050000}"/>
    <cellStyle name="Followed Hyperlink 38" xfId="43989" hidden="1" xr:uid="{00000000-0005-0000-0000-000027050000}"/>
    <cellStyle name="Followed Hyperlink 38" xfId="44159" hidden="1" xr:uid="{00000000-0005-0000-0000-000028050000}"/>
    <cellStyle name="Followed Hyperlink 38" xfId="44220" hidden="1" xr:uid="{00000000-0005-0000-0000-000029050000}"/>
    <cellStyle name="Followed Hyperlink 38" xfId="44307" hidden="1" xr:uid="{00000000-0005-0000-0000-00002A050000}"/>
    <cellStyle name="Followed Hyperlink 38" xfId="44302" hidden="1" xr:uid="{00000000-0005-0000-0000-00002B050000}"/>
    <cellStyle name="Followed Hyperlink 38" xfId="44386" hidden="1" xr:uid="{00000000-0005-0000-0000-00002C050000}"/>
    <cellStyle name="Followed Hyperlink 38" xfId="44441" hidden="1" xr:uid="{00000000-0005-0000-0000-00002D050000}"/>
    <cellStyle name="Followed Hyperlink 38" xfId="44528" hidden="1" xr:uid="{00000000-0005-0000-0000-00002E050000}"/>
    <cellStyle name="Followed Hyperlink 38" xfId="44605" hidden="1" xr:uid="{00000000-0005-0000-0000-000030050000}"/>
    <cellStyle name="Followed Hyperlink 38" xfId="44657" hidden="1" xr:uid="{00000000-0005-0000-0000-000031050000}"/>
    <cellStyle name="Followed Hyperlink 38" xfId="44744" hidden="1" xr:uid="{00000000-0005-0000-0000-000032050000}"/>
    <cellStyle name="Followed Hyperlink 38" xfId="44739" hidden="1" xr:uid="{00000000-0005-0000-0000-000033050000}"/>
    <cellStyle name="Followed Hyperlink 38" xfId="44820" hidden="1" xr:uid="{00000000-0005-0000-0000-000034050000}"/>
    <cellStyle name="Followed Hyperlink 38" xfId="44869" hidden="1" xr:uid="{00000000-0005-0000-0000-000035050000}"/>
    <cellStyle name="Followed Hyperlink 38" xfId="44956" hidden="1" xr:uid="{00000000-0005-0000-0000-000036050000}"/>
    <cellStyle name="Followed Hyperlink 38" xfId="44951" hidden="1" xr:uid="{00000000-0005-0000-0000-000037050000}"/>
    <cellStyle name="Followed Hyperlink 38" xfId="45032" hidden="1" xr:uid="{00000000-0005-0000-0000-000038050000}"/>
    <cellStyle name="Followed Hyperlink 38" xfId="45167" hidden="1" xr:uid="{00000000-0005-0000-0000-00003A050000}"/>
    <cellStyle name="Followed Hyperlink 38" xfId="45162" hidden="1" xr:uid="{00000000-0005-0000-0000-00003B050000}"/>
    <cellStyle name="Followed Hyperlink 38" xfId="45243" hidden="1" xr:uid="{00000000-0005-0000-0000-00003C050000}"/>
    <cellStyle name="Followed Hyperlink 38" xfId="45286" hidden="1" xr:uid="{00000000-0005-0000-0000-00003D050000}"/>
    <cellStyle name="Followed Hyperlink 38" xfId="45373" hidden="1" xr:uid="{00000000-0005-0000-0000-00003E050000}"/>
    <cellStyle name="Followed Hyperlink 38" xfId="45368" hidden="1" xr:uid="{00000000-0005-0000-0000-00003F050000}"/>
    <cellStyle name="Followed Hyperlink 38" xfId="42658" hidden="1" xr:uid="{00000000-0005-0000-0000-000030050000}"/>
    <cellStyle name="Followed Hyperlink 38" xfId="38728" hidden="1" xr:uid="{00000000-0005-0000-0000-000028050000}"/>
    <cellStyle name="Followed Hyperlink 38" xfId="34995" hidden="1" xr:uid="{00000000-0005-0000-0000-00003C050000}"/>
    <cellStyle name="Followed Hyperlink 38" xfId="31249" hidden="1" xr:uid="{00000000-0005-0000-0000-000034050000}"/>
    <cellStyle name="Followed Hyperlink 38" xfId="26922" hidden="1" xr:uid="{00000000-0005-0000-0000-00002C050000}"/>
    <cellStyle name="Followed Hyperlink 38" xfId="22854" hidden="1" xr:uid="{00000000-0005-0000-0000-000024050000}"/>
    <cellStyle name="Followed Hyperlink 38" xfId="41374" hidden="1" xr:uid="{00000000-0005-0000-0000-00003D050000}"/>
    <cellStyle name="Followed Hyperlink 38" xfId="29144" hidden="1" xr:uid="{00000000-0005-0000-0000-00002C050000}"/>
    <cellStyle name="Followed Hyperlink 38" xfId="37302" hidden="1" xr:uid="{00000000-0005-0000-0000-00002B050000}"/>
    <cellStyle name="Followed Hyperlink 38" xfId="37386" hidden="1" xr:uid="{00000000-0005-0000-0000-00002C050000}"/>
    <cellStyle name="Followed Hyperlink 38" xfId="37441" hidden="1" xr:uid="{00000000-0005-0000-0000-00002D050000}"/>
    <cellStyle name="Followed Hyperlink 38" xfId="37528" hidden="1" xr:uid="{00000000-0005-0000-0000-00002E050000}"/>
    <cellStyle name="Followed Hyperlink 38" xfId="37523" hidden="1" xr:uid="{00000000-0005-0000-0000-00002F050000}"/>
    <cellStyle name="Followed Hyperlink 38" xfId="37605" hidden="1" xr:uid="{00000000-0005-0000-0000-000030050000}"/>
    <cellStyle name="Followed Hyperlink 38" xfId="37657" hidden="1" xr:uid="{00000000-0005-0000-0000-000031050000}"/>
    <cellStyle name="Followed Hyperlink 38" xfId="37744" hidden="1" xr:uid="{00000000-0005-0000-0000-000032050000}"/>
    <cellStyle name="Followed Hyperlink 38" xfId="37739" hidden="1" xr:uid="{00000000-0005-0000-0000-000033050000}"/>
    <cellStyle name="Followed Hyperlink 38" xfId="37820" hidden="1" xr:uid="{00000000-0005-0000-0000-000034050000}"/>
    <cellStyle name="Followed Hyperlink 38" xfId="37869" hidden="1" xr:uid="{00000000-0005-0000-0000-000035050000}"/>
    <cellStyle name="Followed Hyperlink 38" xfId="37956" hidden="1" xr:uid="{00000000-0005-0000-0000-000036050000}"/>
    <cellStyle name="Followed Hyperlink 38" xfId="37951" hidden="1" xr:uid="{00000000-0005-0000-0000-000037050000}"/>
    <cellStyle name="Followed Hyperlink 38" xfId="38032" hidden="1" xr:uid="{00000000-0005-0000-0000-000038050000}"/>
    <cellStyle name="Followed Hyperlink 38" xfId="38080" hidden="1" xr:uid="{00000000-0005-0000-0000-000039050000}"/>
    <cellStyle name="Followed Hyperlink 38" xfId="38167" hidden="1" xr:uid="{00000000-0005-0000-0000-00003A050000}"/>
    <cellStyle name="Followed Hyperlink 38" xfId="38162" hidden="1" xr:uid="{00000000-0005-0000-0000-00003B050000}"/>
    <cellStyle name="Followed Hyperlink 38" xfId="38243" hidden="1" xr:uid="{00000000-0005-0000-0000-00003C050000}"/>
    <cellStyle name="Followed Hyperlink 38" xfId="38373" hidden="1" xr:uid="{00000000-0005-0000-0000-00003E050000}"/>
    <cellStyle name="Followed Hyperlink 38" xfId="38368" hidden="1" xr:uid="{00000000-0005-0000-0000-00003F050000}"/>
    <cellStyle name="Followed Hyperlink 38" xfId="38526" hidden="1" xr:uid="{00000000-0005-0000-0000-000024050000}"/>
    <cellStyle name="Followed Hyperlink 38" xfId="38497" hidden="1" xr:uid="{00000000-0005-0000-0000-000025050000}"/>
    <cellStyle name="Followed Hyperlink 38" xfId="36989" hidden="1" xr:uid="{00000000-0005-0000-0000-000026050000}"/>
    <cellStyle name="Followed Hyperlink 38" xfId="38458" hidden="1" xr:uid="{00000000-0005-0000-0000-000027050000}"/>
    <cellStyle name="Followed Hyperlink 38" xfId="38789" hidden="1" xr:uid="{00000000-0005-0000-0000-000029050000}"/>
    <cellStyle name="Followed Hyperlink 38" xfId="38876" hidden="1" xr:uid="{00000000-0005-0000-0000-00002A050000}"/>
    <cellStyle name="Followed Hyperlink 38" xfId="38871" hidden="1" xr:uid="{00000000-0005-0000-0000-00002B050000}"/>
    <cellStyle name="Followed Hyperlink 38" xfId="38955" hidden="1" xr:uid="{00000000-0005-0000-0000-00002C050000}"/>
    <cellStyle name="Followed Hyperlink 38" xfId="39010" hidden="1" xr:uid="{00000000-0005-0000-0000-00002D050000}"/>
    <cellStyle name="Followed Hyperlink 38" xfId="39097" hidden="1" xr:uid="{00000000-0005-0000-0000-00002E050000}"/>
    <cellStyle name="Followed Hyperlink 38" xfId="39092" hidden="1" xr:uid="{00000000-0005-0000-0000-00002F050000}"/>
    <cellStyle name="Followed Hyperlink 38" xfId="39226" hidden="1" xr:uid="{00000000-0005-0000-0000-000031050000}"/>
    <cellStyle name="Followed Hyperlink 38" xfId="39313" hidden="1" xr:uid="{00000000-0005-0000-0000-000032050000}"/>
    <cellStyle name="Followed Hyperlink 38" xfId="39308" hidden="1" xr:uid="{00000000-0005-0000-0000-000033050000}"/>
    <cellStyle name="Followed Hyperlink 38" xfId="39389" hidden="1" xr:uid="{00000000-0005-0000-0000-000034050000}"/>
    <cellStyle name="Followed Hyperlink 38" xfId="39438" hidden="1" xr:uid="{00000000-0005-0000-0000-000035050000}"/>
    <cellStyle name="Followed Hyperlink 38" xfId="39525" hidden="1" xr:uid="{00000000-0005-0000-0000-000036050000}"/>
    <cellStyle name="Followed Hyperlink 38" xfId="39520" hidden="1" xr:uid="{00000000-0005-0000-0000-000037050000}"/>
    <cellStyle name="Followed Hyperlink 38" xfId="39601" hidden="1" xr:uid="{00000000-0005-0000-0000-000038050000}"/>
    <cellStyle name="Followed Hyperlink 38" xfId="39649" hidden="1" xr:uid="{00000000-0005-0000-0000-000039050000}"/>
    <cellStyle name="Followed Hyperlink 38" xfId="39731" hidden="1" xr:uid="{00000000-0005-0000-0000-00003B050000}"/>
    <cellStyle name="Followed Hyperlink 38" xfId="39812" hidden="1" xr:uid="{00000000-0005-0000-0000-00003C050000}"/>
    <cellStyle name="Followed Hyperlink 38" xfId="39855" hidden="1" xr:uid="{00000000-0005-0000-0000-00003D050000}"/>
    <cellStyle name="Followed Hyperlink 38" xfId="37307" hidden="1" xr:uid="{00000000-0005-0000-0000-00002A050000}"/>
    <cellStyle name="Followed Hyperlink 38" xfId="35998" hidden="1" xr:uid="{00000000-0005-0000-0000-000030050000}"/>
    <cellStyle name="Followed Hyperlink 38" xfId="36050" hidden="1" xr:uid="{00000000-0005-0000-0000-000031050000}"/>
    <cellStyle name="Followed Hyperlink 38" xfId="36137" hidden="1" xr:uid="{00000000-0005-0000-0000-000032050000}"/>
    <cellStyle name="Followed Hyperlink 38" xfId="36213" hidden="1" xr:uid="{00000000-0005-0000-0000-000034050000}"/>
    <cellStyle name="Followed Hyperlink 38" xfId="36262" hidden="1" xr:uid="{00000000-0005-0000-0000-000035050000}"/>
    <cellStyle name="Followed Hyperlink 38" xfId="36349" hidden="1" xr:uid="{00000000-0005-0000-0000-000036050000}"/>
    <cellStyle name="Followed Hyperlink 38" xfId="36344" hidden="1" xr:uid="{00000000-0005-0000-0000-000037050000}"/>
    <cellStyle name="Followed Hyperlink 38" xfId="36425" hidden="1" xr:uid="{00000000-0005-0000-0000-000038050000}"/>
    <cellStyle name="Followed Hyperlink 38" xfId="36473" hidden="1" xr:uid="{00000000-0005-0000-0000-000039050000}"/>
    <cellStyle name="Followed Hyperlink 38" xfId="36560" hidden="1" xr:uid="{00000000-0005-0000-0000-00003A050000}"/>
    <cellStyle name="Followed Hyperlink 38" xfId="36555" hidden="1" xr:uid="{00000000-0005-0000-0000-00003B050000}"/>
    <cellStyle name="Followed Hyperlink 38" xfId="36636" hidden="1" xr:uid="{00000000-0005-0000-0000-00003C050000}"/>
    <cellStyle name="Followed Hyperlink 38" xfId="36679" hidden="1" xr:uid="{00000000-0005-0000-0000-00003D050000}"/>
    <cellStyle name="Followed Hyperlink 38" xfId="36766" hidden="1" xr:uid="{00000000-0005-0000-0000-00003E050000}"/>
    <cellStyle name="Followed Hyperlink 38" xfId="36761" hidden="1" xr:uid="{00000000-0005-0000-0000-00003F050000}"/>
    <cellStyle name="Followed Hyperlink 38" xfId="36919" hidden="1" xr:uid="{00000000-0005-0000-0000-000024050000}"/>
    <cellStyle name="Followed Hyperlink 38" xfId="36890" hidden="1" xr:uid="{00000000-0005-0000-0000-000025050000}"/>
    <cellStyle name="Followed Hyperlink 38" xfId="35370" hidden="1" xr:uid="{00000000-0005-0000-0000-000026050000}"/>
    <cellStyle name="Followed Hyperlink 38" xfId="36851" hidden="1" xr:uid="{00000000-0005-0000-0000-000027050000}"/>
    <cellStyle name="Followed Hyperlink 38" xfId="37159" hidden="1" xr:uid="{00000000-0005-0000-0000-000028050000}"/>
    <cellStyle name="Followed Hyperlink 38" xfId="37220" hidden="1" xr:uid="{00000000-0005-0000-0000-000029050000}"/>
    <cellStyle name="Followed Hyperlink 38" xfId="35249" hidden="1" xr:uid="{00000000-0005-0000-0000-000025050000}"/>
    <cellStyle name="Followed Hyperlink 38" xfId="33720" hidden="1" xr:uid="{00000000-0005-0000-0000-000026050000}"/>
    <cellStyle name="Followed Hyperlink 38" xfId="35210" hidden="1" xr:uid="{00000000-0005-0000-0000-000027050000}"/>
    <cellStyle name="Followed Hyperlink 38" xfId="35552" hidden="1" xr:uid="{00000000-0005-0000-0000-000028050000}"/>
    <cellStyle name="Followed Hyperlink 38" xfId="35613" hidden="1" xr:uid="{00000000-0005-0000-0000-000029050000}"/>
    <cellStyle name="Followed Hyperlink 38" xfId="35700" hidden="1" xr:uid="{00000000-0005-0000-0000-00002A050000}"/>
    <cellStyle name="Followed Hyperlink 38" xfId="35695" hidden="1" xr:uid="{00000000-0005-0000-0000-00002B050000}"/>
    <cellStyle name="Followed Hyperlink 38" xfId="35779" hidden="1" xr:uid="{00000000-0005-0000-0000-00002C050000}"/>
    <cellStyle name="Followed Hyperlink 38" xfId="35834" hidden="1" xr:uid="{00000000-0005-0000-0000-00002D050000}"/>
    <cellStyle name="Followed Hyperlink 38" xfId="35921" hidden="1" xr:uid="{00000000-0005-0000-0000-00002E050000}"/>
    <cellStyle name="Followed Hyperlink 38" xfId="35916" hidden="1" xr:uid="{00000000-0005-0000-0000-00002F050000}"/>
    <cellStyle name="Followed Hyperlink 38" xfId="34919" hidden="1" xr:uid="{00000000-0005-0000-0000-00003A050000}"/>
    <cellStyle name="Followed Hyperlink 38" xfId="34914" hidden="1" xr:uid="{00000000-0005-0000-0000-00003B050000}"/>
    <cellStyle name="Followed Hyperlink 38" xfId="35038" hidden="1" xr:uid="{00000000-0005-0000-0000-00003D050000}"/>
    <cellStyle name="Followed Hyperlink 38" xfId="35125" hidden="1" xr:uid="{00000000-0005-0000-0000-00003E050000}"/>
    <cellStyle name="Followed Hyperlink 38" xfId="35120" hidden="1" xr:uid="{00000000-0005-0000-0000-00003F050000}"/>
    <cellStyle name="Followed Hyperlink 38" xfId="35278" hidden="1" xr:uid="{00000000-0005-0000-0000-000024050000}"/>
    <cellStyle name="Followed Hyperlink 38" xfId="34703" hidden="1" xr:uid="{00000000-0005-0000-0000-000037050000}"/>
    <cellStyle name="Followed Hyperlink 38" xfId="34784" hidden="1" xr:uid="{00000000-0005-0000-0000-000038050000}"/>
    <cellStyle name="Followed Hyperlink 38" xfId="34832" hidden="1" xr:uid="{00000000-0005-0000-0000-000039050000}"/>
    <cellStyle name="Followed Hyperlink 38" xfId="34708" hidden="1" xr:uid="{00000000-0005-0000-0000-000036050000}"/>
    <cellStyle name="Followed Hyperlink 38" xfId="34621" hidden="1" xr:uid="{00000000-0005-0000-0000-000035050000}"/>
    <cellStyle name="Followed Hyperlink 38" xfId="36132" hidden="1" xr:uid="{00000000-0005-0000-0000-000033050000}"/>
    <cellStyle name="Followed Hyperlink 38" xfId="45080" hidden="1" xr:uid="{00000000-0005-0000-0000-000039050000}"/>
    <cellStyle name="Followed Hyperlink 38" xfId="40616" hidden="1" xr:uid="{00000000-0005-0000-0000-00002E050000}"/>
    <cellStyle name="Followed Hyperlink 38" xfId="29060" hidden="1" xr:uid="{00000000-0005-0000-0000-00002B050000}"/>
    <cellStyle name="Followed Hyperlink 38" xfId="33264" hidden="1" xr:uid="{00000000-0005-0000-0000-00003A050000}"/>
    <cellStyle name="Followed Hyperlink 38" xfId="29363" hidden="1" xr:uid="{00000000-0005-0000-0000-000030050000}"/>
    <cellStyle name="Followed Hyperlink 38" xfId="39174" hidden="1" xr:uid="{00000000-0005-0000-0000-000030050000}"/>
    <cellStyle name="Followed Hyperlink 38" xfId="25583" hidden="1" xr:uid="{00000000-0005-0000-0000-00003A050000}"/>
    <cellStyle name="Followed Hyperlink 38" xfId="25578" hidden="1" xr:uid="{00000000-0005-0000-0000-00003B050000}"/>
    <cellStyle name="Followed Hyperlink 38" xfId="25659" hidden="1" xr:uid="{00000000-0005-0000-0000-00003C050000}"/>
    <cellStyle name="Followed Hyperlink 38" xfId="25702" hidden="1" xr:uid="{00000000-0005-0000-0000-00003D050000}"/>
    <cellStyle name="Followed Hyperlink 38" xfId="25789" hidden="1" xr:uid="{00000000-0005-0000-0000-00003E050000}"/>
    <cellStyle name="Followed Hyperlink 38" xfId="25784" hidden="1" xr:uid="{00000000-0005-0000-0000-00003F050000}"/>
    <cellStyle name="Followed Hyperlink 38" xfId="26383" hidden="1" xr:uid="{00000000-0005-0000-0000-000024050000}"/>
    <cellStyle name="Followed Hyperlink 38" xfId="26443" hidden="1" xr:uid="{00000000-0005-0000-0000-000025050000}"/>
    <cellStyle name="Followed Hyperlink 38" xfId="26530" hidden="1" xr:uid="{00000000-0005-0000-0000-000026050000}"/>
    <cellStyle name="Followed Hyperlink 38" xfId="26695" hidden="1" xr:uid="{00000000-0005-0000-0000-000028050000}"/>
    <cellStyle name="Followed Hyperlink 38" xfId="26756" hidden="1" xr:uid="{00000000-0005-0000-0000-000029050000}"/>
    <cellStyle name="Followed Hyperlink 38" xfId="26843" hidden="1" xr:uid="{00000000-0005-0000-0000-00002A050000}"/>
    <cellStyle name="Followed Hyperlink 38" xfId="26838" hidden="1" xr:uid="{00000000-0005-0000-0000-00002B050000}"/>
    <cellStyle name="Followed Hyperlink 38" xfId="26977" hidden="1" xr:uid="{00000000-0005-0000-0000-00002D050000}"/>
    <cellStyle name="Followed Hyperlink 38" xfId="27064" hidden="1" xr:uid="{00000000-0005-0000-0000-00002E050000}"/>
    <cellStyle name="Followed Hyperlink 38" xfId="27059" hidden="1" xr:uid="{00000000-0005-0000-0000-00002F050000}"/>
    <cellStyle name="Followed Hyperlink 38" xfId="27141" hidden="1" xr:uid="{00000000-0005-0000-0000-000030050000}"/>
    <cellStyle name="Followed Hyperlink 38" xfId="27193" hidden="1" xr:uid="{00000000-0005-0000-0000-000031050000}"/>
    <cellStyle name="Followed Hyperlink 38" xfId="27280" hidden="1" xr:uid="{00000000-0005-0000-0000-000032050000}"/>
    <cellStyle name="Followed Hyperlink 38" xfId="27275" hidden="1" xr:uid="{00000000-0005-0000-0000-000033050000}"/>
    <cellStyle name="Followed Hyperlink 38" xfId="27356" hidden="1" xr:uid="{00000000-0005-0000-0000-000034050000}"/>
    <cellStyle name="Followed Hyperlink 38" xfId="27405" hidden="1" xr:uid="{00000000-0005-0000-0000-000035050000}"/>
    <cellStyle name="Followed Hyperlink 38" xfId="27492" hidden="1" xr:uid="{00000000-0005-0000-0000-000036050000}"/>
    <cellStyle name="Followed Hyperlink 38" xfId="27487" hidden="1" xr:uid="{00000000-0005-0000-0000-000037050000}"/>
    <cellStyle name="Followed Hyperlink 38" xfId="27568" hidden="1" xr:uid="{00000000-0005-0000-0000-000038050000}"/>
    <cellStyle name="Followed Hyperlink 38" xfId="27616" hidden="1" xr:uid="{00000000-0005-0000-0000-000039050000}"/>
    <cellStyle name="Followed Hyperlink 38" xfId="27698" hidden="1" xr:uid="{00000000-0005-0000-0000-00003B050000}"/>
    <cellStyle name="Followed Hyperlink 38" xfId="27779" hidden="1" xr:uid="{00000000-0005-0000-0000-00003C050000}"/>
    <cellStyle name="Followed Hyperlink 38" xfId="27822" hidden="1" xr:uid="{00000000-0005-0000-0000-00003D050000}"/>
    <cellStyle name="Followed Hyperlink 38" xfId="27909" hidden="1" xr:uid="{00000000-0005-0000-0000-00003E050000}"/>
    <cellStyle name="Followed Hyperlink 38" xfId="27904" hidden="1" xr:uid="{00000000-0005-0000-0000-00003F050000}"/>
    <cellStyle name="Followed Hyperlink 38" xfId="28605" hidden="1" xr:uid="{00000000-0005-0000-0000-000024050000}"/>
    <cellStyle name="Followed Hyperlink 38" xfId="28665" hidden="1" xr:uid="{00000000-0005-0000-0000-000025050000}"/>
    <cellStyle name="Followed Hyperlink 38" xfId="28752" hidden="1" xr:uid="{00000000-0005-0000-0000-000026050000}"/>
    <cellStyle name="Followed Hyperlink 38" xfId="28747" hidden="1" xr:uid="{00000000-0005-0000-0000-000027050000}"/>
    <cellStyle name="Followed Hyperlink 38" xfId="28917" hidden="1" xr:uid="{00000000-0005-0000-0000-000028050000}"/>
    <cellStyle name="Followed Hyperlink 38" xfId="28978" hidden="1" xr:uid="{00000000-0005-0000-0000-000029050000}"/>
    <cellStyle name="Followed Hyperlink 38" xfId="29065" hidden="1" xr:uid="{00000000-0005-0000-0000-00002A050000}"/>
    <cellStyle name="Followed Hyperlink 38" xfId="25285" hidden="1" xr:uid="{00000000-0005-0000-0000-000035050000}"/>
    <cellStyle name="Followed Hyperlink 38" xfId="24140" hidden="1" xr:uid="{00000000-0005-0000-0000-00003C050000}"/>
    <cellStyle name="Followed Hyperlink 38" xfId="24183" hidden="1" xr:uid="{00000000-0005-0000-0000-00003D050000}"/>
    <cellStyle name="Followed Hyperlink 38" xfId="24270" hidden="1" xr:uid="{00000000-0005-0000-0000-00003E050000}"/>
    <cellStyle name="Followed Hyperlink 38" xfId="24265" hidden="1" xr:uid="{00000000-0005-0000-0000-00003F050000}"/>
    <cellStyle name="Followed Hyperlink 38" xfId="24423" hidden="1" xr:uid="{00000000-0005-0000-0000-000024050000}"/>
    <cellStyle name="Followed Hyperlink 38" xfId="24394" hidden="1" xr:uid="{00000000-0005-0000-0000-000025050000}"/>
    <cellStyle name="Followed Hyperlink 38" xfId="22901" hidden="1" xr:uid="{00000000-0005-0000-0000-000026050000}"/>
    <cellStyle name="Followed Hyperlink 38" xfId="24355" hidden="1" xr:uid="{00000000-0005-0000-0000-000027050000}"/>
    <cellStyle name="Followed Hyperlink 38" xfId="24575" hidden="1" xr:uid="{00000000-0005-0000-0000-000028050000}"/>
    <cellStyle name="Followed Hyperlink 38" xfId="24636" hidden="1" xr:uid="{00000000-0005-0000-0000-000029050000}"/>
    <cellStyle name="Followed Hyperlink 38" xfId="24723" hidden="1" xr:uid="{00000000-0005-0000-0000-00002A050000}"/>
    <cellStyle name="Followed Hyperlink 38" xfId="24718" hidden="1" xr:uid="{00000000-0005-0000-0000-00002B050000}"/>
    <cellStyle name="Followed Hyperlink 38" xfId="24802" hidden="1" xr:uid="{00000000-0005-0000-0000-00002C050000}"/>
    <cellStyle name="Followed Hyperlink 38" xfId="24857" hidden="1" xr:uid="{00000000-0005-0000-0000-00002D050000}"/>
    <cellStyle name="Followed Hyperlink 38" xfId="24944" hidden="1" xr:uid="{00000000-0005-0000-0000-00002E050000}"/>
    <cellStyle name="Followed Hyperlink 38" xfId="24939" hidden="1" xr:uid="{00000000-0005-0000-0000-00002F050000}"/>
    <cellStyle name="Followed Hyperlink 38" xfId="25021" hidden="1" xr:uid="{00000000-0005-0000-0000-000030050000}"/>
    <cellStyle name="Followed Hyperlink 38" xfId="25073" hidden="1" xr:uid="{00000000-0005-0000-0000-000031050000}"/>
    <cellStyle name="Followed Hyperlink 38" xfId="25160" hidden="1" xr:uid="{00000000-0005-0000-0000-000032050000}"/>
    <cellStyle name="Followed Hyperlink 38" xfId="25155" hidden="1" xr:uid="{00000000-0005-0000-0000-000033050000}"/>
    <cellStyle name="Followed Hyperlink 38" xfId="25236" hidden="1" xr:uid="{00000000-0005-0000-0000-000034050000}"/>
    <cellStyle name="Followed Hyperlink 38" xfId="23502" hidden="1" xr:uid="{00000000-0005-0000-0000-000030050000}"/>
    <cellStyle name="Followed Hyperlink 38" xfId="23554" hidden="1" xr:uid="{00000000-0005-0000-0000-000031050000}"/>
    <cellStyle name="Followed Hyperlink 38" xfId="23641" hidden="1" xr:uid="{00000000-0005-0000-0000-000032050000}"/>
    <cellStyle name="Followed Hyperlink 38" xfId="23636" hidden="1" xr:uid="{00000000-0005-0000-0000-000033050000}"/>
    <cellStyle name="Followed Hyperlink 38" xfId="23717" hidden="1" xr:uid="{00000000-0005-0000-0000-000034050000}"/>
    <cellStyle name="Followed Hyperlink 38" xfId="23766" hidden="1" xr:uid="{00000000-0005-0000-0000-000035050000}"/>
    <cellStyle name="Followed Hyperlink 38" xfId="23853" hidden="1" xr:uid="{00000000-0005-0000-0000-000036050000}"/>
    <cellStyle name="Followed Hyperlink 38" xfId="23848" hidden="1" xr:uid="{00000000-0005-0000-0000-000037050000}"/>
    <cellStyle name="Followed Hyperlink 38" xfId="23929" hidden="1" xr:uid="{00000000-0005-0000-0000-000038050000}"/>
    <cellStyle name="Followed Hyperlink 38" xfId="23977" hidden="1" xr:uid="{00000000-0005-0000-0000-000039050000}"/>
    <cellStyle name="Followed Hyperlink 38" xfId="24064" hidden="1" xr:uid="{00000000-0005-0000-0000-00003A050000}"/>
    <cellStyle name="Followed Hyperlink 38" xfId="23204" hidden="1" xr:uid="{00000000-0005-0000-0000-00002A050000}"/>
    <cellStyle name="Followed Hyperlink 38" xfId="23283" hidden="1" xr:uid="{00000000-0005-0000-0000-00002C050000}"/>
    <cellStyle name="Followed Hyperlink 38" xfId="23338" hidden="1" xr:uid="{00000000-0005-0000-0000-00002D050000}"/>
    <cellStyle name="Followed Hyperlink 38" xfId="23425" hidden="1" xr:uid="{00000000-0005-0000-0000-00002E050000}"/>
    <cellStyle name="Followed Hyperlink 38" xfId="23420" hidden="1" xr:uid="{00000000-0005-0000-0000-00002F050000}"/>
    <cellStyle name="Followed Hyperlink 38" xfId="22786" hidden="1" xr:uid="{00000000-0005-0000-0000-000027050000}"/>
    <cellStyle name="Followed Hyperlink 38" xfId="23056" hidden="1" xr:uid="{00000000-0005-0000-0000-000028050000}"/>
    <cellStyle name="Followed Hyperlink 38" xfId="23117" hidden="1" xr:uid="{00000000-0005-0000-0000-000029050000}"/>
    <cellStyle name="Followed Hyperlink 38" xfId="21317" hidden="1" xr:uid="{00000000-0005-0000-0000-000026050000}"/>
    <cellStyle name="Followed Hyperlink 38" xfId="22825" hidden="1" xr:uid="{00000000-0005-0000-0000-000025050000}"/>
    <cellStyle name="Followed Hyperlink 38" xfId="24059" hidden="1" xr:uid="{00000000-0005-0000-0000-00003B050000}"/>
    <cellStyle name="Followed Hyperlink 38" xfId="33470" hidden="1" xr:uid="{00000000-0005-0000-0000-00003E050000}"/>
    <cellStyle name="Followed Hyperlink 38" xfId="29627" hidden="1" xr:uid="{00000000-0005-0000-0000-000035050000}"/>
    <cellStyle name="Followed Hyperlink 38" xfId="42355" hidden="1" xr:uid="{00000000-0005-0000-0000-00002B050000}"/>
    <cellStyle name="Followed Hyperlink 38" xfId="38286" hidden="1" xr:uid="{00000000-0005-0000-0000-00003D050000}"/>
    <cellStyle name="Followed Hyperlink 38" xfId="34572" hidden="1" xr:uid="{00000000-0005-0000-0000-000034050000}"/>
    <cellStyle name="Followed Hyperlink 38" xfId="27703" hidden="1" xr:uid="{00000000-0005-0000-0000-00003A050000}"/>
    <cellStyle name="Followed Hyperlink 38" xfId="39942" hidden="1" xr:uid="{00000000-0005-0000-0000-00003E050000}"/>
    <cellStyle name="Followed Hyperlink 38" xfId="31926" hidden="1" xr:uid="{00000000-0005-0000-0000-000025050000}"/>
    <cellStyle name="Followed Hyperlink 38" xfId="30393" hidden="1" xr:uid="{00000000-0005-0000-0000-000026050000}"/>
    <cellStyle name="Followed Hyperlink 38" xfId="31887" hidden="1" xr:uid="{00000000-0005-0000-0000-000027050000}"/>
    <cellStyle name="Followed Hyperlink 38" xfId="32256" hidden="1" xr:uid="{00000000-0005-0000-0000-000028050000}"/>
    <cellStyle name="Followed Hyperlink 38" xfId="32317" hidden="1" xr:uid="{00000000-0005-0000-0000-000029050000}"/>
    <cellStyle name="Followed Hyperlink 38" xfId="32404" hidden="1" xr:uid="{00000000-0005-0000-0000-00002A050000}"/>
    <cellStyle name="Followed Hyperlink 38" xfId="32399" hidden="1" xr:uid="{00000000-0005-0000-0000-00002B050000}"/>
    <cellStyle name="Followed Hyperlink 38" xfId="32483" hidden="1" xr:uid="{00000000-0005-0000-0000-00002C050000}"/>
    <cellStyle name="Followed Hyperlink 38" xfId="32538" hidden="1" xr:uid="{00000000-0005-0000-0000-00002D050000}"/>
    <cellStyle name="Followed Hyperlink 38" xfId="32625" hidden="1" xr:uid="{00000000-0005-0000-0000-00002E050000}"/>
    <cellStyle name="Followed Hyperlink 38" xfId="32620" hidden="1" xr:uid="{00000000-0005-0000-0000-00002F050000}"/>
    <cellStyle name="Followed Hyperlink 38" xfId="32702" hidden="1" xr:uid="{00000000-0005-0000-0000-000030050000}"/>
    <cellStyle name="Followed Hyperlink 38" xfId="32754" hidden="1" xr:uid="{00000000-0005-0000-0000-000031050000}"/>
    <cellStyle name="Followed Hyperlink 38" xfId="32841" hidden="1" xr:uid="{00000000-0005-0000-0000-000032050000}"/>
    <cellStyle name="Followed Hyperlink 38" xfId="32836" hidden="1" xr:uid="{00000000-0005-0000-0000-000033050000}"/>
    <cellStyle name="Followed Hyperlink 38" xfId="32917" hidden="1" xr:uid="{00000000-0005-0000-0000-000034050000}"/>
    <cellStyle name="Followed Hyperlink 38" xfId="32966" hidden="1" xr:uid="{00000000-0005-0000-0000-000035050000}"/>
    <cellStyle name="Followed Hyperlink 38" xfId="33053" hidden="1" xr:uid="{00000000-0005-0000-0000-000036050000}"/>
    <cellStyle name="Followed Hyperlink 38" xfId="33048" hidden="1" xr:uid="{00000000-0005-0000-0000-000037050000}"/>
    <cellStyle name="Followed Hyperlink 38" xfId="33129" hidden="1" xr:uid="{00000000-0005-0000-0000-000038050000}"/>
    <cellStyle name="Followed Hyperlink 38" xfId="33177" hidden="1" xr:uid="{00000000-0005-0000-0000-000039050000}"/>
    <cellStyle name="Followed Hyperlink 38" xfId="33259" hidden="1" xr:uid="{00000000-0005-0000-0000-00003B050000}"/>
    <cellStyle name="Followed Hyperlink 38" xfId="33340" hidden="1" xr:uid="{00000000-0005-0000-0000-00003C050000}"/>
    <cellStyle name="Followed Hyperlink 38" xfId="33383" hidden="1" xr:uid="{00000000-0005-0000-0000-00003D050000}"/>
    <cellStyle name="Followed Hyperlink 38" xfId="33465" hidden="1" xr:uid="{00000000-0005-0000-0000-00003F050000}"/>
    <cellStyle name="Followed Hyperlink 38" xfId="33623" hidden="1" xr:uid="{00000000-0005-0000-0000-000024050000}"/>
    <cellStyle name="Followed Hyperlink 38" xfId="33594" hidden="1" xr:uid="{00000000-0005-0000-0000-000025050000}"/>
    <cellStyle name="Followed Hyperlink 38" xfId="32061" hidden="1" xr:uid="{00000000-0005-0000-0000-000026050000}"/>
    <cellStyle name="Followed Hyperlink 38" xfId="33555" hidden="1" xr:uid="{00000000-0005-0000-0000-000027050000}"/>
    <cellStyle name="Followed Hyperlink 38" xfId="33911" hidden="1" xr:uid="{00000000-0005-0000-0000-000028050000}"/>
    <cellStyle name="Followed Hyperlink 38" xfId="33972" hidden="1" xr:uid="{00000000-0005-0000-0000-000029050000}"/>
    <cellStyle name="Followed Hyperlink 38" xfId="34059" hidden="1" xr:uid="{00000000-0005-0000-0000-00002A050000}"/>
    <cellStyle name="Followed Hyperlink 38" xfId="34054" hidden="1" xr:uid="{00000000-0005-0000-0000-00002B050000}"/>
    <cellStyle name="Followed Hyperlink 38" xfId="34138" hidden="1" xr:uid="{00000000-0005-0000-0000-00002C050000}"/>
    <cellStyle name="Followed Hyperlink 38" xfId="34193" hidden="1" xr:uid="{00000000-0005-0000-0000-00002D050000}"/>
    <cellStyle name="Followed Hyperlink 38" xfId="34280" hidden="1" xr:uid="{00000000-0005-0000-0000-00002E050000}"/>
    <cellStyle name="Followed Hyperlink 38" xfId="34275" hidden="1" xr:uid="{00000000-0005-0000-0000-00002F050000}"/>
    <cellStyle name="Followed Hyperlink 38" xfId="34357" hidden="1" xr:uid="{00000000-0005-0000-0000-000030050000}"/>
    <cellStyle name="Followed Hyperlink 38" xfId="34409" hidden="1" xr:uid="{00000000-0005-0000-0000-000031050000}"/>
    <cellStyle name="Followed Hyperlink 38" xfId="34496" hidden="1" xr:uid="{00000000-0005-0000-0000-000032050000}"/>
    <cellStyle name="Followed Hyperlink 38" xfId="34491" hidden="1" xr:uid="{00000000-0005-0000-0000-000033050000}"/>
    <cellStyle name="Followed Hyperlink 38" xfId="25372" hidden="1" xr:uid="{00000000-0005-0000-0000-000036050000}"/>
    <cellStyle name="Followed Hyperlink 38" xfId="25367" hidden="1" xr:uid="{00000000-0005-0000-0000-000037050000}"/>
    <cellStyle name="Followed Hyperlink 38" xfId="25448" hidden="1" xr:uid="{00000000-0005-0000-0000-000038050000}"/>
    <cellStyle name="Followed Hyperlink 38" xfId="25496" hidden="1" xr:uid="{00000000-0005-0000-0000-000039050000}"/>
    <cellStyle name="Followed Hyperlink 38" xfId="31955" hidden="1" xr:uid="{00000000-0005-0000-0000-000024050000}"/>
    <cellStyle name="Followed Hyperlink 38" xfId="30736" hidden="1" xr:uid="{00000000-0005-0000-0000-00002A050000}"/>
    <cellStyle name="Followed Hyperlink 38" xfId="30731" hidden="1" xr:uid="{00000000-0005-0000-0000-00002B050000}"/>
    <cellStyle name="Followed Hyperlink 38" xfId="30815" hidden="1" xr:uid="{00000000-0005-0000-0000-00002C050000}"/>
    <cellStyle name="Followed Hyperlink 38" xfId="30870" hidden="1" xr:uid="{00000000-0005-0000-0000-00002D050000}"/>
    <cellStyle name="Followed Hyperlink 38" xfId="30957" hidden="1" xr:uid="{00000000-0005-0000-0000-00002E050000}"/>
    <cellStyle name="Followed Hyperlink 38" xfId="30952" hidden="1" xr:uid="{00000000-0005-0000-0000-00002F050000}"/>
    <cellStyle name="Followed Hyperlink 38" xfId="31034" hidden="1" xr:uid="{00000000-0005-0000-0000-000030050000}"/>
    <cellStyle name="Followed Hyperlink 38" xfId="31086" hidden="1" xr:uid="{00000000-0005-0000-0000-000031050000}"/>
    <cellStyle name="Followed Hyperlink 38" xfId="31173" hidden="1" xr:uid="{00000000-0005-0000-0000-000032050000}"/>
    <cellStyle name="Followed Hyperlink 38" xfId="31168" hidden="1" xr:uid="{00000000-0005-0000-0000-000033050000}"/>
    <cellStyle name="Followed Hyperlink 38" xfId="31298" hidden="1" xr:uid="{00000000-0005-0000-0000-000035050000}"/>
    <cellStyle name="Followed Hyperlink 38" xfId="31385" hidden="1" xr:uid="{00000000-0005-0000-0000-000036050000}"/>
    <cellStyle name="Followed Hyperlink 38" xfId="31380" hidden="1" xr:uid="{00000000-0005-0000-0000-000037050000}"/>
    <cellStyle name="Followed Hyperlink 38" xfId="31461" hidden="1" xr:uid="{00000000-0005-0000-0000-000038050000}"/>
    <cellStyle name="Followed Hyperlink 38" xfId="31509" hidden="1" xr:uid="{00000000-0005-0000-0000-000039050000}"/>
    <cellStyle name="Followed Hyperlink 38" xfId="31596" hidden="1" xr:uid="{00000000-0005-0000-0000-00003A050000}"/>
    <cellStyle name="Followed Hyperlink 38" xfId="31591" hidden="1" xr:uid="{00000000-0005-0000-0000-00003B050000}"/>
    <cellStyle name="Followed Hyperlink 38" xfId="31672" hidden="1" xr:uid="{00000000-0005-0000-0000-00003C050000}"/>
    <cellStyle name="Followed Hyperlink 38" xfId="31715" hidden="1" xr:uid="{00000000-0005-0000-0000-00003D050000}"/>
    <cellStyle name="Followed Hyperlink 38" xfId="31802" hidden="1" xr:uid="{00000000-0005-0000-0000-00003E050000}"/>
    <cellStyle name="Followed Hyperlink 38" xfId="31797" hidden="1" xr:uid="{00000000-0005-0000-0000-00003F050000}"/>
    <cellStyle name="Followed Hyperlink 38" xfId="29925" hidden="1" xr:uid="{00000000-0005-0000-0000-00003A050000}"/>
    <cellStyle name="Followed Hyperlink 38" xfId="29920" hidden="1" xr:uid="{00000000-0005-0000-0000-00003B050000}"/>
    <cellStyle name="Followed Hyperlink 38" xfId="30001" hidden="1" xr:uid="{00000000-0005-0000-0000-00003C050000}"/>
    <cellStyle name="Followed Hyperlink 38" xfId="30044" hidden="1" xr:uid="{00000000-0005-0000-0000-00003D050000}"/>
    <cellStyle name="Followed Hyperlink 38" xfId="30131" hidden="1" xr:uid="{00000000-0005-0000-0000-00003E050000}"/>
    <cellStyle name="Followed Hyperlink 38" xfId="30126" hidden="1" xr:uid="{00000000-0005-0000-0000-00003F050000}"/>
    <cellStyle name="Followed Hyperlink 38" xfId="30284" hidden="1" xr:uid="{00000000-0005-0000-0000-000024050000}"/>
    <cellStyle name="Followed Hyperlink 38" xfId="30255" hidden="1" xr:uid="{00000000-0005-0000-0000-000025050000}"/>
    <cellStyle name="Followed Hyperlink 38" xfId="28281" hidden="1" xr:uid="{00000000-0005-0000-0000-000026050000}"/>
    <cellStyle name="Followed Hyperlink 38" xfId="30216" hidden="1" xr:uid="{00000000-0005-0000-0000-000027050000}"/>
    <cellStyle name="Followed Hyperlink 38" xfId="30588" hidden="1" xr:uid="{00000000-0005-0000-0000-000028050000}"/>
    <cellStyle name="Followed Hyperlink 38" xfId="29497" hidden="1" xr:uid="{00000000-0005-0000-0000-000033050000}"/>
    <cellStyle name="Followed Hyperlink 38" xfId="29578" hidden="1" xr:uid="{00000000-0005-0000-0000-000034050000}"/>
    <cellStyle name="Followed Hyperlink 38" xfId="29714" hidden="1" xr:uid="{00000000-0005-0000-0000-000036050000}"/>
    <cellStyle name="Followed Hyperlink 38" xfId="29709" hidden="1" xr:uid="{00000000-0005-0000-0000-000037050000}"/>
    <cellStyle name="Followed Hyperlink 38" xfId="29790" hidden="1" xr:uid="{00000000-0005-0000-0000-000038050000}"/>
    <cellStyle name="Followed Hyperlink 38" xfId="29838" hidden="1" xr:uid="{00000000-0005-0000-0000-000039050000}"/>
    <cellStyle name="Followed Hyperlink 38" xfId="29281" hidden="1" xr:uid="{00000000-0005-0000-0000-00002F050000}"/>
    <cellStyle name="Followed Hyperlink 38" xfId="29415" hidden="1" xr:uid="{00000000-0005-0000-0000-000031050000}"/>
    <cellStyle name="Followed Hyperlink 38" xfId="29502" hidden="1" xr:uid="{00000000-0005-0000-0000-000032050000}"/>
    <cellStyle name="Followed Hyperlink 38" xfId="29286" hidden="1" xr:uid="{00000000-0005-0000-0000-00002E050000}"/>
    <cellStyle name="Followed Hyperlink 38" xfId="29199" hidden="1" xr:uid="{00000000-0005-0000-0000-00002D050000}"/>
    <cellStyle name="Followed Hyperlink 38" xfId="30649" hidden="1" xr:uid="{00000000-0005-0000-0000-000029050000}"/>
    <cellStyle name="Followed Hyperlink 38" xfId="23199" hidden="1" xr:uid="{00000000-0005-0000-0000-00002B050000}"/>
    <cellStyle name="Followed Hyperlink 38" xfId="26525" hidden="1" xr:uid="{00000000-0005-0000-0000-000027050000}"/>
    <cellStyle name="Followed Hyperlink 38" xfId="39736" hidden="1" xr:uid="{00000000-0005-0000-0000-00003A050000}"/>
    <cellStyle name="Followed Hyperlink 38" xfId="44523" hidden="1" xr:uid="{00000000-0005-0000-0000-00002F050000}"/>
    <cellStyle name="Followed Hyperlink 38" xfId="39937" hidden="1" xr:uid="{00000000-0005-0000-0000-00003F050000}"/>
    <cellStyle name="Followed Hyperlink 38" xfId="4188" hidden="1" xr:uid="{00000000-0005-0000-0000-00003A050000}"/>
    <cellStyle name="Followed Hyperlink 38" xfId="4183" hidden="1" xr:uid="{00000000-0005-0000-0000-00003B050000}"/>
    <cellStyle name="Followed Hyperlink 38" xfId="4264" hidden="1" xr:uid="{00000000-0005-0000-0000-00003C050000}"/>
    <cellStyle name="Followed Hyperlink 38" xfId="4307" hidden="1" xr:uid="{00000000-0005-0000-0000-00003D050000}"/>
    <cellStyle name="Followed Hyperlink 38" xfId="4394" hidden="1" xr:uid="{00000000-0005-0000-0000-00003E050000}"/>
    <cellStyle name="Followed Hyperlink 38" xfId="4389" hidden="1" xr:uid="{00000000-0005-0000-0000-00003F050000}"/>
    <cellStyle name="Followed Hyperlink 38" xfId="4547" hidden="1" xr:uid="{00000000-0005-0000-0000-000024050000}"/>
    <cellStyle name="Followed Hyperlink 38" xfId="4518" hidden="1" xr:uid="{00000000-0005-0000-0000-000025050000}"/>
    <cellStyle name="Followed Hyperlink 38" xfId="4479" hidden="1" xr:uid="{00000000-0005-0000-0000-000027050000}"/>
    <cellStyle name="Followed Hyperlink 38" xfId="4859" hidden="1" xr:uid="{00000000-0005-0000-0000-000028050000}"/>
    <cellStyle name="Followed Hyperlink 38" xfId="4920" hidden="1" xr:uid="{00000000-0005-0000-0000-000029050000}"/>
    <cellStyle name="Followed Hyperlink 38" xfId="5007" hidden="1" xr:uid="{00000000-0005-0000-0000-00002A050000}"/>
    <cellStyle name="Followed Hyperlink 38" xfId="5002" hidden="1" xr:uid="{00000000-0005-0000-0000-00002B050000}"/>
    <cellStyle name="Followed Hyperlink 38" xfId="5086" hidden="1" xr:uid="{00000000-0005-0000-0000-00002C050000}"/>
    <cellStyle name="Followed Hyperlink 38" xfId="5141" hidden="1" xr:uid="{00000000-0005-0000-0000-00002D050000}"/>
    <cellStyle name="Followed Hyperlink 38" xfId="5228" hidden="1" xr:uid="{00000000-0005-0000-0000-00002E050000}"/>
    <cellStyle name="Followed Hyperlink 38" xfId="5223" hidden="1" xr:uid="{00000000-0005-0000-0000-00002F050000}"/>
    <cellStyle name="Followed Hyperlink 38" xfId="5305" hidden="1" xr:uid="{00000000-0005-0000-0000-000030050000}"/>
    <cellStyle name="Followed Hyperlink 38" xfId="5357" hidden="1" xr:uid="{00000000-0005-0000-0000-000031050000}"/>
    <cellStyle name="Followed Hyperlink 38" xfId="5444" hidden="1" xr:uid="{00000000-0005-0000-0000-000032050000}"/>
    <cellStyle name="Followed Hyperlink 38" xfId="5439" hidden="1" xr:uid="{00000000-0005-0000-0000-000033050000}"/>
    <cellStyle name="Followed Hyperlink 38" xfId="5520" hidden="1" xr:uid="{00000000-0005-0000-0000-000034050000}"/>
    <cellStyle name="Followed Hyperlink 38" xfId="5569" hidden="1" xr:uid="{00000000-0005-0000-0000-000035050000}"/>
    <cellStyle name="Followed Hyperlink 38" xfId="5656" hidden="1" xr:uid="{00000000-0005-0000-0000-000036050000}"/>
    <cellStyle name="Followed Hyperlink 38" xfId="5651" hidden="1" xr:uid="{00000000-0005-0000-0000-000037050000}"/>
    <cellStyle name="Followed Hyperlink 38" xfId="5780" hidden="1" xr:uid="{00000000-0005-0000-0000-000039050000}"/>
    <cellStyle name="Followed Hyperlink 38" xfId="5867" hidden="1" xr:uid="{00000000-0005-0000-0000-00003A050000}"/>
    <cellStyle name="Followed Hyperlink 38" xfId="5862" hidden="1" xr:uid="{00000000-0005-0000-0000-00003B050000}"/>
    <cellStyle name="Followed Hyperlink 38" xfId="5943" hidden="1" xr:uid="{00000000-0005-0000-0000-00003C050000}"/>
    <cellStyle name="Followed Hyperlink 38" xfId="5986" hidden="1" xr:uid="{00000000-0005-0000-0000-00003D050000}"/>
    <cellStyle name="Followed Hyperlink 38" xfId="6073" hidden="1" xr:uid="{00000000-0005-0000-0000-00003E050000}"/>
    <cellStyle name="Followed Hyperlink 38" xfId="6068" hidden="1" xr:uid="{00000000-0005-0000-0000-00003F050000}"/>
    <cellStyle name="Followed Hyperlink 38" xfId="6226" hidden="1" xr:uid="{00000000-0005-0000-0000-000024050000}"/>
    <cellStyle name="Followed Hyperlink 38" xfId="6197" hidden="1" xr:uid="{00000000-0005-0000-0000-000025050000}"/>
    <cellStyle name="Followed Hyperlink 38" xfId="6158" hidden="1" xr:uid="{00000000-0005-0000-0000-000027050000}"/>
    <cellStyle name="Followed Hyperlink 38" xfId="6539" hidden="1" xr:uid="{00000000-0005-0000-0000-000028050000}"/>
    <cellStyle name="Followed Hyperlink 38" xfId="6600" hidden="1" xr:uid="{00000000-0005-0000-0000-000029050000}"/>
    <cellStyle name="Followed Hyperlink 38" xfId="3841" hidden="1" xr:uid="{00000000-0005-0000-0000-000034050000}"/>
    <cellStyle name="Followed Hyperlink 38" xfId="1882" hidden="1" xr:uid="{00000000-0005-0000-0000-00003B050000}"/>
    <cellStyle name="Followed Hyperlink 38" xfId="1963" hidden="1" xr:uid="{00000000-0005-0000-0000-00003C050000}"/>
    <cellStyle name="Followed Hyperlink 38" xfId="2006" hidden="1" xr:uid="{00000000-0005-0000-0000-00003D050000}"/>
    <cellStyle name="Followed Hyperlink 38" xfId="2093" hidden="1" xr:uid="{00000000-0005-0000-0000-00003E050000}"/>
    <cellStyle name="Followed Hyperlink 38" xfId="2088" hidden="1" xr:uid="{00000000-0005-0000-0000-00003F050000}"/>
    <cellStyle name="Followed Hyperlink 38" xfId="2868" hidden="1" xr:uid="{00000000-0005-0000-0000-000024050000}"/>
    <cellStyle name="Followed Hyperlink 38" xfId="2928" hidden="1" xr:uid="{00000000-0005-0000-0000-000025050000}"/>
    <cellStyle name="Followed Hyperlink 38" xfId="3015" hidden="1" xr:uid="{00000000-0005-0000-0000-000026050000}"/>
    <cellStyle name="Followed Hyperlink 38" xfId="3010" hidden="1" xr:uid="{00000000-0005-0000-0000-000027050000}"/>
    <cellStyle name="Followed Hyperlink 38" xfId="3180" hidden="1" xr:uid="{00000000-0005-0000-0000-000028050000}"/>
    <cellStyle name="Followed Hyperlink 38" xfId="3241" hidden="1" xr:uid="{00000000-0005-0000-0000-000029050000}"/>
    <cellStyle name="Followed Hyperlink 38" xfId="3328" hidden="1" xr:uid="{00000000-0005-0000-0000-00002A050000}"/>
    <cellStyle name="Followed Hyperlink 38" xfId="3323" hidden="1" xr:uid="{00000000-0005-0000-0000-00002B050000}"/>
    <cellStyle name="Followed Hyperlink 38" xfId="3407" hidden="1" xr:uid="{00000000-0005-0000-0000-00002C050000}"/>
    <cellStyle name="Followed Hyperlink 38" xfId="3462" hidden="1" xr:uid="{00000000-0005-0000-0000-00002D050000}"/>
    <cellStyle name="Followed Hyperlink 38" xfId="3549" hidden="1" xr:uid="{00000000-0005-0000-0000-00002E050000}"/>
    <cellStyle name="Followed Hyperlink 38" xfId="3544" hidden="1" xr:uid="{00000000-0005-0000-0000-00002F050000}"/>
    <cellStyle name="Followed Hyperlink 38" xfId="3626" hidden="1" xr:uid="{00000000-0005-0000-0000-000030050000}"/>
    <cellStyle name="Followed Hyperlink 38" xfId="3678" hidden="1" xr:uid="{00000000-0005-0000-0000-000031050000}"/>
    <cellStyle name="Followed Hyperlink 38" xfId="3765" hidden="1" xr:uid="{00000000-0005-0000-0000-000032050000}"/>
    <cellStyle name="Followed Hyperlink 38" xfId="3760" hidden="1" xr:uid="{00000000-0005-0000-0000-000033050000}"/>
    <cellStyle name="Followed Hyperlink 38" xfId="1243" hidden="1" xr:uid="{00000000-0005-0000-0000-00002F050000}"/>
    <cellStyle name="Followed Hyperlink 38" xfId="1325" hidden="1" xr:uid="{00000000-0005-0000-0000-000030050000}"/>
    <cellStyle name="Followed Hyperlink 38" xfId="1377" hidden="1" xr:uid="{00000000-0005-0000-0000-000031050000}"/>
    <cellStyle name="Followed Hyperlink 38" xfId="1464" hidden="1" xr:uid="{00000000-0005-0000-0000-000032050000}"/>
    <cellStyle name="Followed Hyperlink 38" xfId="1459" hidden="1" xr:uid="{00000000-0005-0000-0000-000033050000}"/>
    <cellStyle name="Followed Hyperlink 38" xfId="1540" hidden="1" xr:uid="{00000000-0005-0000-0000-000034050000}"/>
    <cellStyle name="Followed Hyperlink 38" xfId="1589" hidden="1" xr:uid="{00000000-0005-0000-0000-000035050000}"/>
    <cellStyle name="Followed Hyperlink 38" xfId="1676" hidden="1" xr:uid="{00000000-0005-0000-0000-000036050000}"/>
    <cellStyle name="Followed Hyperlink 38" xfId="1671" hidden="1" xr:uid="{00000000-0005-0000-0000-000037050000}"/>
    <cellStyle name="Followed Hyperlink 38" xfId="1752" hidden="1" xr:uid="{00000000-0005-0000-0000-000038050000}"/>
    <cellStyle name="Followed Hyperlink 38" xfId="1800" hidden="1" xr:uid="{00000000-0005-0000-0000-000039050000}"/>
    <cellStyle name="Followed Hyperlink 38" xfId="940" hidden="1" xr:uid="{00000000-0005-0000-0000-000029050000}"/>
    <cellStyle name="Followed Hyperlink 38" xfId="1022" hidden="1" xr:uid="{00000000-0005-0000-0000-00002B050000}"/>
    <cellStyle name="Followed Hyperlink 38" xfId="1106" hidden="1" xr:uid="{00000000-0005-0000-0000-00002C050000}"/>
    <cellStyle name="Followed Hyperlink 38" xfId="1161" hidden="1" xr:uid="{00000000-0005-0000-0000-00002D050000}"/>
    <cellStyle name="Followed Hyperlink 38" xfId="1248" hidden="1" xr:uid="{00000000-0005-0000-0000-00002E050000}"/>
    <cellStyle name="Followed Hyperlink 38" xfId="714" hidden="1" xr:uid="{00000000-0005-0000-0000-000026050000}"/>
    <cellStyle name="Followed Hyperlink 38" xfId="709" hidden="1" xr:uid="{00000000-0005-0000-0000-000027050000}"/>
    <cellStyle name="Followed Hyperlink 38" xfId="879" hidden="1" xr:uid="{00000000-0005-0000-0000-000028050000}"/>
    <cellStyle name="Followed Hyperlink 38" xfId="627" hidden="1" xr:uid="{00000000-0005-0000-0000-000025050000}"/>
    <cellStyle name="Followed Hyperlink 38" xfId="567" hidden="1" xr:uid="{00000000-0005-0000-0000-000024050000}"/>
    <cellStyle name="Followed Hyperlink 38" xfId="1887" hidden="1" xr:uid="{00000000-0005-0000-0000-00003A050000}"/>
    <cellStyle name="Followed Hyperlink 38" xfId="10900" hidden="1" xr:uid="{00000000-0005-0000-0000-00003B050000}"/>
    <cellStyle name="Followed Hyperlink 38" xfId="7119" hidden="1" xr:uid="{00000000-0005-0000-0000-000033050000}"/>
    <cellStyle name="Followed Hyperlink 38" xfId="16429" hidden="1" xr:uid="{00000000-0005-0000-0000-000026050000}"/>
    <cellStyle name="Followed Hyperlink 38" xfId="15835" hidden="1" xr:uid="{00000000-0005-0000-0000-000039050000}"/>
    <cellStyle name="Followed Hyperlink 38" xfId="12070" hidden="1" xr:uid="{00000000-0005-0000-0000-000031050000}"/>
    <cellStyle name="Followed Hyperlink 38" xfId="5732" hidden="1" xr:uid="{00000000-0005-0000-0000-000038050000}"/>
    <cellStyle name="Followed Hyperlink 38" xfId="17494" hidden="1" xr:uid="{00000000-0005-0000-0000-000039050000}"/>
    <cellStyle name="Followed Hyperlink 38" xfId="9346" hidden="1" xr:uid="{00000000-0005-0000-0000-00003D050000}"/>
    <cellStyle name="Followed Hyperlink 38" xfId="9433" hidden="1" xr:uid="{00000000-0005-0000-0000-00003E050000}"/>
    <cellStyle name="Followed Hyperlink 38" xfId="9428" hidden="1" xr:uid="{00000000-0005-0000-0000-00003F050000}"/>
    <cellStyle name="Followed Hyperlink 38" xfId="9557" hidden="1" xr:uid="{00000000-0005-0000-0000-000025050000}"/>
    <cellStyle name="Followed Hyperlink 38" xfId="8021" hidden="1" xr:uid="{00000000-0005-0000-0000-000026050000}"/>
    <cellStyle name="Followed Hyperlink 38" xfId="9518" hidden="1" xr:uid="{00000000-0005-0000-0000-000027050000}"/>
    <cellStyle name="Followed Hyperlink 38" xfId="9897" hidden="1" xr:uid="{00000000-0005-0000-0000-000028050000}"/>
    <cellStyle name="Followed Hyperlink 38" xfId="9958" hidden="1" xr:uid="{00000000-0005-0000-0000-000029050000}"/>
    <cellStyle name="Followed Hyperlink 38" xfId="10045" hidden="1" xr:uid="{00000000-0005-0000-0000-00002A050000}"/>
    <cellStyle name="Followed Hyperlink 38" xfId="10040" hidden="1" xr:uid="{00000000-0005-0000-0000-00002B050000}"/>
    <cellStyle name="Followed Hyperlink 38" xfId="10124" hidden="1" xr:uid="{00000000-0005-0000-0000-00002C050000}"/>
    <cellStyle name="Followed Hyperlink 38" xfId="10179" hidden="1" xr:uid="{00000000-0005-0000-0000-00002D050000}"/>
    <cellStyle name="Followed Hyperlink 38" xfId="10266" hidden="1" xr:uid="{00000000-0005-0000-0000-00002E050000}"/>
    <cellStyle name="Followed Hyperlink 38" xfId="10261" hidden="1" xr:uid="{00000000-0005-0000-0000-00002F050000}"/>
    <cellStyle name="Followed Hyperlink 38" xfId="10343" hidden="1" xr:uid="{00000000-0005-0000-0000-000030050000}"/>
    <cellStyle name="Followed Hyperlink 38" xfId="10395" hidden="1" xr:uid="{00000000-0005-0000-0000-000031050000}"/>
    <cellStyle name="Followed Hyperlink 38" xfId="10482" hidden="1" xr:uid="{00000000-0005-0000-0000-000032050000}"/>
    <cellStyle name="Followed Hyperlink 38" xfId="10477" hidden="1" xr:uid="{00000000-0005-0000-0000-000033050000}"/>
    <cellStyle name="Followed Hyperlink 38" xfId="10607" hidden="1" xr:uid="{00000000-0005-0000-0000-000035050000}"/>
    <cellStyle name="Followed Hyperlink 38" xfId="10694" hidden="1" xr:uid="{00000000-0005-0000-0000-000036050000}"/>
    <cellStyle name="Followed Hyperlink 38" xfId="10689" hidden="1" xr:uid="{00000000-0005-0000-0000-000037050000}"/>
    <cellStyle name="Followed Hyperlink 38" xfId="10770" hidden="1" xr:uid="{00000000-0005-0000-0000-000038050000}"/>
    <cellStyle name="Followed Hyperlink 38" xfId="10818" hidden="1" xr:uid="{00000000-0005-0000-0000-000039050000}"/>
    <cellStyle name="Followed Hyperlink 38" xfId="10905" hidden="1" xr:uid="{00000000-0005-0000-0000-00003A050000}"/>
    <cellStyle name="Followed Hyperlink 38" xfId="10981" hidden="1" xr:uid="{00000000-0005-0000-0000-00003C050000}"/>
    <cellStyle name="Followed Hyperlink 38" xfId="11024" hidden="1" xr:uid="{00000000-0005-0000-0000-00003D050000}"/>
    <cellStyle name="Followed Hyperlink 38" xfId="11111" hidden="1" xr:uid="{00000000-0005-0000-0000-00003E050000}"/>
    <cellStyle name="Followed Hyperlink 38" xfId="11106" hidden="1" xr:uid="{00000000-0005-0000-0000-00003F050000}"/>
    <cellStyle name="Followed Hyperlink 38" xfId="11264" hidden="1" xr:uid="{00000000-0005-0000-0000-000024050000}"/>
    <cellStyle name="Followed Hyperlink 38" xfId="11235" hidden="1" xr:uid="{00000000-0005-0000-0000-000025050000}"/>
    <cellStyle name="Followed Hyperlink 38" xfId="9700" hidden="1" xr:uid="{00000000-0005-0000-0000-000026050000}"/>
    <cellStyle name="Followed Hyperlink 38" xfId="11572" hidden="1" xr:uid="{00000000-0005-0000-0000-000028050000}"/>
    <cellStyle name="Followed Hyperlink 38" xfId="11633" hidden="1" xr:uid="{00000000-0005-0000-0000-000029050000}"/>
    <cellStyle name="Followed Hyperlink 38" xfId="11720" hidden="1" xr:uid="{00000000-0005-0000-0000-00002A050000}"/>
    <cellStyle name="Followed Hyperlink 38" xfId="11715" hidden="1" xr:uid="{00000000-0005-0000-0000-00002B050000}"/>
    <cellStyle name="Followed Hyperlink 38" xfId="11799" hidden="1" xr:uid="{00000000-0005-0000-0000-00002C050000}"/>
    <cellStyle name="Followed Hyperlink 38" xfId="11854" hidden="1" xr:uid="{00000000-0005-0000-0000-00002D050000}"/>
    <cellStyle name="Followed Hyperlink 38" xfId="11941" hidden="1" xr:uid="{00000000-0005-0000-0000-00002E050000}"/>
    <cellStyle name="Followed Hyperlink 38" xfId="11936" hidden="1" xr:uid="{00000000-0005-0000-0000-00002F050000}"/>
    <cellStyle name="Followed Hyperlink 38" xfId="12018" hidden="1" xr:uid="{00000000-0005-0000-0000-000030050000}"/>
    <cellStyle name="Followed Hyperlink 38" xfId="3890" hidden="1" xr:uid="{00000000-0005-0000-0000-000035050000}"/>
    <cellStyle name="Followed Hyperlink 38" xfId="3977" hidden="1" xr:uid="{00000000-0005-0000-0000-000036050000}"/>
    <cellStyle name="Followed Hyperlink 38" xfId="3972" hidden="1" xr:uid="{00000000-0005-0000-0000-000037050000}"/>
    <cellStyle name="Followed Hyperlink 38" xfId="4053" hidden="1" xr:uid="{00000000-0005-0000-0000-000038050000}"/>
    <cellStyle name="Followed Hyperlink 38" xfId="9586" hidden="1" xr:uid="{00000000-0005-0000-0000-000024050000}"/>
    <cellStyle name="Followed Hyperlink 38" xfId="8219" hidden="1" xr:uid="{00000000-0005-0000-0000-000028050000}"/>
    <cellStyle name="Followed Hyperlink 38" xfId="8280" hidden="1" xr:uid="{00000000-0005-0000-0000-000029050000}"/>
    <cellStyle name="Followed Hyperlink 38" xfId="8367" hidden="1" xr:uid="{00000000-0005-0000-0000-00002A050000}"/>
    <cellStyle name="Followed Hyperlink 38" xfId="8362" hidden="1" xr:uid="{00000000-0005-0000-0000-00002B050000}"/>
    <cellStyle name="Followed Hyperlink 38" xfId="8446" hidden="1" xr:uid="{00000000-0005-0000-0000-00002C050000}"/>
    <cellStyle name="Followed Hyperlink 38" xfId="8501" hidden="1" xr:uid="{00000000-0005-0000-0000-00002D050000}"/>
    <cellStyle name="Followed Hyperlink 38" xfId="8588" hidden="1" xr:uid="{00000000-0005-0000-0000-00002E050000}"/>
    <cellStyle name="Followed Hyperlink 38" xfId="8583" hidden="1" xr:uid="{00000000-0005-0000-0000-00002F050000}"/>
    <cellStyle name="Followed Hyperlink 38" xfId="8665" hidden="1" xr:uid="{00000000-0005-0000-0000-000030050000}"/>
    <cellStyle name="Followed Hyperlink 38" xfId="8717" hidden="1" xr:uid="{00000000-0005-0000-0000-000031050000}"/>
    <cellStyle name="Followed Hyperlink 38" xfId="8804" hidden="1" xr:uid="{00000000-0005-0000-0000-000032050000}"/>
    <cellStyle name="Followed Hyperlink 38" xfId="8799" hidden="1" xr:uid="{00000000-0005-0000-0000-000033050000}"/>
    <cellStyle name="Followed Hyperlink 38" xfId="8880" hidden="1" xr:uid="{00000000-0005-0000-0000-000034050000}"/>
    <cellStyle name="Followed Hyperlink 38" xfId="8929" hidden="1" xr:uid="{00000000-0005-0000-0000-000035050000}"/>
    <cellStyle name="Followed Hyperlink 38" xfId="9016" hidden="1" xr:uid="{00000000-0005-0000-0000-000036050000}"/>
    <cellStyle name="Followed Hyperlink 38" xfId="9011" hidden="1" xr:uid="{00000000-0005-0000-0000-000037050000}"/>
    <cellStyle name="Followed Hyperlink 38" xfId="9092" hidden="1" xr:uid="{00000000-0005-0000-0000-000038050000}"/>
    <cellStyle name="Followed Hyperlink 38" xfId="9140" hidden="1" xr:uid="{00000000-0005-0000-0000-000039050000}"/>
    <cellStyle name="Followed Hyperlink 38" xfId="9227" hidden="1" xr:uid="{00000000-0005-0000-0000-00003A050000}"/>
    <cellStyle name="Followed Hyperlink 38" xfId="9222" hidden="1" xr:uid="{00000000-0005-0000-0000-00003B050000}"/>
    <cellStyle name="Followed Hyperlink 38" xfId="9303" hidden="1" xr:uid="{00000000-0005-0000-0000-00003C050000}"/>
    <cellStyle name="Followed Hyperlink 38" xfId="7412" hidden="1" xr:uid="{00000000-0005-0000-0000-000038050000}"/>
    <cellStyle name="Followed Hyperlink 38" xfId="7460" hidden="1" xr:uid="{00000000-0005-0000-0000-000039050000}"/>
    <cellStyle name="Followed Hyperlink 38" xfId="7547" hidden="1" xr:uid="{00000000-0005-0000-0000-00003A050000}"/>
    <cellStyle name="Followed Hyperlink 38" xfId="7542" hidden="1" xr:uid="{00000000-0005-0000-0000-00003B050000}"/>
    <cellStyle name="Followed Hyperlink 38" xfId="7623" hidden="1" xr:uid="{00000000-0005-0000-0000-00003C050000}"/>
    <cellStyle name="Followed Hyperlink 38" xfId="7666" hidden="1" xr:uid="{00000000-0005-0000-0000-00003D050000}"/>
    <cellStyle name="Followed Hyperlink 38" xfId="7753" hidden="1" xr:uid="{00000000-0005-0000-0000-00003E050000}"/>
    <cellStyle name="Followed Hyperlink 38" xfId="7748" hidden="1" xr:uid="{00000000-0005-0000-0000-00003F050000}"/>
    <cellStyle name="Followed Hyperlink 38" xfId="7906" hidden="1" xr:uid="{00000000-0005-0000-0000-000024050000}"/>
    <cellStyle name="Followed Hyperlink 38" xfId="7877" hidden="1" xr:uid="{00000000-0005-0000-0000-000025050000}"/>
    <cellStyle name="Followed Hyperlink 38" xfId="6341" hidden="1" xr:uid="{00000000-0005-0000-0000-000026050000}"/>
    <cellStyle name="Followed Hyperlink 38" xfId="7037" hidden="1" xr:uid="{00000000-0005-0000-0000-000031050000}"/>
    <cellStyle name="Followed Hyperlink 38" xfId="7124" hidden="1" xr:uid="{00000000-0005-0000-0000-000032050000}"/>
    <cellStyle name="Followed Hyperlink 38" xfId="7200" hidden="1" xr:uid="{00000000-0005-0000-0000-000034050000}"/>
    <cellStyle name="Followed Hyperlink 38" xfId="7249" hidden="1" xr:uid="{00000000-0005-0000-0000-000035050000}"/>
    <cellStyle name="Followed Hyperlink 38" xfId="7336" hidden="1" xr:uid="{00000000-0005-0000-0000-000036050000}"/>
    <cellStyle name="Followed Hyperlink 38" xfId="7331" hidden="1" xr:uid="{00000000-0005-0000-0000-000037050000}"/>
    <cellStyle name="Followed Hyperlink 38" xfId="6908" hidden="1" xr:uid="{00000000-0005-0000-0000-00002E050000}"/>
    <cellStyle name="Followed Hyperlink 38" xfId="6903" hidden="1" xr:uid="{00000000-0005-0000-0000-00002F050000}"/>
    <cellStyle name="Followed Hyperlink 38" xfId="6985" hidden="1" xr:uid="{00000000-0005-0000-0000-000030050000}"/>
    <cellStyle name="Followed Hyperlink 38" xfId="6821" hidden="1" xr:uid="{00000000-0005-0000-0000-00002D050000}"/>
    <cellStyle name="Followed Hyperlink 38" xfId="6766" hidden="1" xr:uid="{00000000-0005-0000-0000-00002C050000}"/>
    <cellStyle name="Followed Hyperlink 38" xfId="7838" hidden="1" xr:uid="{00000000-0005-0000-0000-000027050000}"/>
    <cellStyle name="Followed Hyperlink 38" xfId="1027" hidden="1" xr:uid="{00000000-0005-0000-0000-00002A050000}"/>
    <cellStyle name="Followed Hyperlink 38" xfId="2535" hidden="1" xr:uid="{00000000-0005-0000-0000-000026050000}"/>
    <cellStyle name="Followed Hyperlink 38" xfId="17283" hidden="1" xr:uid="{00000000-0005-0000-0000-000035050000}"/>
    <cellStyle name="Followed Hyperlink 38" xfId="21548" hidden="1" xr:uid="{00000000-0005-0000-0000-000029050000}"/>
    <cellStyle name="Followed Hyperlink 38" xfId="17581" hidden="1" xr:uid="{00000000-0005-0000-0000-00003A050000}"/>
    <cellStyle name="Followed Hyperlink 38" xfId="11196" hidden="1" xr:uid="{00000000-0005-0000-0000-000027050000}"/>
    <cellStyle name="Followed Hyperlink 38" xfId="15057" hidden="1" xr:uid="{00000000-0005-0000-0000-00002B050000}"/>
    <cellStyle name="Followed Hyperlink 38" xfId="15141" hidden="1" xr:uid="{00000000-0005-0000-0000-00002C050000}"/>
    <cellStyle name="Followed Hyperlink 38" xfId="15196" hidden="1" xr:uid="{00000000-0005-0000-0000-00002D050000}"/>
    <cellStyle name="Followed Hyperlink 38" xfId="15283" hidden="1" xr:uid="{00000000-0005-0000-0000-00002E050000}"/>
    <cellStyle name="Followed Hyperlink 38" xfId="15278" hidden="1" xr:uid="{00000000-0005-0000-0000-00002F050000}"/>
    <cellStyle name="Followed Hyperlink 38" xfId="15360" hidden="1" xr:uid="{00000000-0005-0000-0000-000030050000}"/>
    <cellStyle name="Followed Hyperlink 38" xfId="15412" hidden="1" xr:uid="{00000000-0005-0000-0000-000031050000}"/>
    <cellStyle name="Followed Hyperlink 38" xfId="15499" hidden="1" xr:uid="{00000000-0005-0000-0000-000032050000}"/>
    <cellStyle name="Followed Hyperlink 38" xfId="15494" hidden="1" xr:uid="{00000000-0005-0000-0000-000033050000}"/>
    <cellStyle name="Followed Hyperlink 38" xfId="15575" hidden="1" xr:uid="{00000000-0005-0000-0000-000034050000}"/>
    <cellStyle name="Followed Hyperlink 38" xfId="15624" hidden="1" xr:uid="{00000000-0005-0000-0000-000035050000}"/>
    <cellStyle name="Followed Hyperlink 38" xfId="15711" hidden="1" xr:uid="{00000000-0005-0000-0000-000036050000}"/>
    <cellStyle name="Followed Hyperlink 38" xfId="15706" hidden="1" xr:uid="{00000000-0005-0000-0000-000037050000}"/>
    <cellStyle name="Followed Hyperlink 38" xfId="15787" hidden="1" xr:uid="{00000000-0005-0000-0000-000038050000}"/>
    <cellStyle name="Followed Hyperlink 38" xfId="15922" hidden="1" xr:uid="{00000000-0005-0000-0000-00003A050000}"/>
    <cellStyle name="Followed Hyperlink 38" xfId="15917" hidden="1" xr:uid="{00000000-0005-0000-0000-00003B050000}"/>
    <cellStyle name="Followed Hyperlink 38" xfId="15998" hidden="1" xr:uid="{00000000-0005-0000-0000-00003C050000}"/>
    <cellStyle name="Followed Hyperlink 38" xfId="16041" hidden="1" xr:uid="{00000000-0005-0000-0000-00003D050000}"/>
    <cellStyle name="Followed Hyperlink 38" xfId="16128" hidden="1" xr:uid="{00000000-0005-0000-0000-00003E050000}"/>
    <cellStyle name="Followed Hyperlink 38" xfId="16123" hidden="1" xr:uid="{00000000-0005-0000-0000-00003F050000}"/>
    <cellStyle name="Followed Hyperlink 38" xfId="16281" hidden="1" xr:uid="{00000000-0005-0000-0000-000024050000}"/>
    <cellStyle name="Followed Hyperlink 38" xfId="16252" hidden="1" xr:uid="{00000000-0005-0000-0000-000025050000}"/>
    <cellStyle name="Followed Hyperlink 38" xfId="14721" hidden="1" xr:uid="{00000000-0005-0000-0000-000026050000}"/>
    <cellStyle name="Followed Hyperlink 38" xfId="16213" hidden="1" xr:uid="{00000000-0005-0000-0000-000027050000}"/>
    <cellStyle name="Followed Hyperlink 38" xfId="16573" hidden="1" xr:uid="{00000000-0005-0000-0000-000028050000}"/>
    <cellStyle name="Followed Hyperlink 38" xfId="16634" hidden="1" xr:uid="{00000000-0005-0000-0000-000029050000}"/>
    <cellStyle name="Followed Hyperlink 38" xfId="16721" hidden="1" xr:uid="{00000000-0005-0000-0000-00002A050000}"/>
    <cellStyle name="Followed Hyperlink 38" xfId="16716" hidden="1" xr:uid="{00000000-0005-0000-0000-00002B050000}"/>
    <cellStyle name="Followed Hyperlink 38" xfId="16800" hidden="1" xr:uid="{00000000-0005-0000-0000-00002C050000}"/>
    <cellStyle name="Followed Hyperlink 38" xfId="16855" hidden="1" xr:uid="{00000000-0005-0000-0000-00002D050000}"/>
    <cellStyle name="Followed Hyperlink 38" xfId="16937" hidden="1" xr:uid="{00000000-0005-0000-0000-00002F050000}"/>
    <cellStyle name="Followed Hyperlink 38" xfId="17019" hidden="1" xr:uid="{00000000-0005-0000-0000-000030050000}"/>
    <cellStyle name="Followed Hyperlink 38" xfId="17071" hidden="1" xr:uid="{00000000-0005-0000-0000-000031050000}"/>
    <cellStyle name="Followed Hyperlink 38" xfId="17158" hidden="1" xr:uid="{00000000-0005-0000-0000-000032050000}"/>
    <cellStyle name="Followed Hyperlink 38" xfId="17153" hidden="1" xr:uid="{00000000-0005-0000-0000-000033050000}"/>
    <cellStyle name="Followed Hyperlink 38" xfId="17234" hidden="1" xr:uid="{00000000-0005-0000-0000-000034050000}"/>
    <cellStyle name="Followed Hyperlink 38" xfId="17370" hidden="1" xr:uid="{00000000-0005-0000-0000-000036050000}"/>
    <cellStyle name="Followed Hyperlink 38" xfId="17365" hidden="1" xr:uid="{00000000-0005-0000-0000-000037050000}"/>
    <cellStyle name="Followed Hyperlink 38" xfId="17446" hidden="1" xr:uid="{00000000-0005-0000-0000-000038050000}"/>
    <cellStyle name="Followed Hyperlink 38" xfId="13049" hidden="1" xr:uid="{00000000-0005-0000-0000-000026050000}"/>
    <cellStyle name="Followed Hyperlink 38" xfId="13528" hidden="1" xr:uid="{00000000-0005-0000-0000-00002D050000}"/>
    <cellStyle name="Followed Hyperlink 38" xfId="13615" hidden="1" xr:uid="{00000000-0005-0000-0000-00002E050000}"/>
    <cellStyle name="Followed Hyperlink 38" xfId="13610" hidden="1" xr:uid="{00000000-0005-0000-0000-00002F050000}"/>
    <cellStyle name="Followed Hyperlink 38" xfId="13692" hidden="1" xr:uid="{00000000-0005-0000-0000-000030050000}"/>
    <cellStyle name="Followed Hyperlink 38" xfId="13744" hidden="1" xr:uid="{00000000-0005-0000-0000-000031050000}"/>
    <cellStyle name="Followed Hyperlink 38" xfId="13831" hidden="1" xr:uid="{00000000-0005-0000-0000-000032050000}"/>
    <cellStyle name="Followed Hyperlink 38" xfId="13826" hidden="1" xr:uid="{00000000-0005-0000-0000-000033050000}"/>
    <cellStyle name="Followed Hyperlink 38" xfId="13907" hidden="1" xr:uid="{00000000-0005-0000-0000-000034050000}"/>
    <cellStyle name="Followed Hyperlink 38" xfId="13956" hidden="1" xr:uid="{00000000-0005-0000-0000-000035050000}"/>
    <cellStyle name="Followed Hyperlink 38" xfId="14043" hidden="1" xr:uid="{00000000-0005-0000-0000-000036050000}"/>
    <cellStyle name="Followed Hyperlink 38" xfId="14038" hidden="1" xr:uid="{00000000-0005-0000-0000-000037050000}"/>
    <cellStyle name="Followed Hyperlink 38" xfId="14119" hidden="1" xr:uid="{00000000-0005-0000-0000-000038050000}"/>
    <cellStyle name="Followed Hyperlink 38" xfId="14167" hidden="1" xr:uid="{00000000-0005-0000-0000-000039050000}"/>
    <cellStyle name="Followed Hyperlink 38" xfId="14254" hidden="1" xr:uid="{00000000-0005-0000-0000-00003A050000}"/>
    <cellStyle name="Followed Hyperlink 38" xfId="14249" hidden="1" xr:uid="{00000000-0005-0000-0000-00003B050000}"/>
    <cellStyle name="Followed Hyperlink 38" xfId="14330" hidden="1" xr:uid="{00000000-0005-0000-0000-00003C050000}"/>
    <cellStyle name="Followed Hyperlink 38" xfId="14373" hidden="1" xr:uid="{00000000-0005-0000-0000-00003D050000}"/>
    <cellStyle name="Followed Hyperlink 38" xfId="14460" hidden="1" xr:uid="{00000000-0005-0000-0000-00003E050000}"/>
    <cellStyle name="Followed Hyperlink 38" xfId="14455" hidden="1" xr:uid="{00000000-0005-0000-0000-00003F050000}"/>
    <cellStyle name="Followed Hyperlink 38" xfId="14613" hidden="1" xr:uid="{00000000-0005-0000-0000-000024050000}"/>
    <cellStyle name="Followed Hyperlink 38" xfId="14584" hidden="1" xr:uid="{00000000-0005-0000-0000-000025050000}"/>
    <cellStyle name="Followed Hyperlink 38" xfId="12699" hidden="1" xr:uid="{00000000-0005-0000-0000-00003D050000}"/>
    <cellStyle name="Followed Hyperlink 38" xfId="12786" hidden="1" xr:uid="{00000000-0005-0000-0000-00003E050000}"/>
    <cellStyle name="Followed Hyperlink 38" xfId="12781" hidden="1" xr:uid="{00000000-0005-0000-0000-00003F050000}"/>
    <cellStyle name="Followed Hyperlink 38" xfId="12939" hidden="1" xr:uid="{00000000-0005-0000-0000-000024050000}"/>
    <cellStyle name="Followed Hyperlink 38" xfId="12910" hidden="1" xr:uid="{00000000-0005-0000-0000-000025050000}"/>
    <cellStyle name="Followed Hyperlink 38" xfId="11375" hidden="1" xr:uid="{00000000-0005-0000-0000-000026050000}"/>
    <cellStyle name="Followed Hyperlink 38" xfId="12871" hidden="1" xr:uid="{00000000-0005-0000-0000-000027050000}"/>
    <cellStyle name="Followed Hyperlink 38" xfId="13246" hidden="1" xr:uid="{00000000-0005-0000-0000-000028050000}"/>
    <cellStyle name="Followed Hyperlink 38" xfId="13307" hidden="1" xr:uid="{00000000-0005-0000-0000-000029050000}"/>
    <cellStyle name="Followed Hyperlink 38" xfId="13394" hidden="1" xr:uid="{00000000-0005-0000-0000-00002A050000}"/>
    <cellStyle name="Followed Hyperlink 38" xfId="13389" hidden="1" xr:uid="{00000000-0005-0000-0000-00002B050000}"/>
    <cellStyle name="Followed Hyperlink 38" xfId="12364" hidden="1" xr:uid="{00000000-0005-0000-0000-000037050000}"/>
    <cellStyle name="Followed Hyperlink 38" xfId="12445" hidden="1" xr:uid="{00000000-0005-0000-0000-000038050000}"/>
    <cellStyle name="Followed Hyperlink 38" xfId="12493" hidden="1" xr:uid="{00000000-0005-0000-0000-000039050000}"/>
    <cellStyle name="Followed Hyperlink 38" xfId="12580" hidden="1" xr:uid="{00000000-0005-0000-0000-00003A050000}"/>
    <cellStyle name="Followed Hyperlink 38" xfId="12575" hidden="1" xr:uid="{00000000-0005-0000-0000-00003B050000}"/>
    <cellStyle name="Followed Hyperlink 38" xfId="12656" hidden="1" xr:uid="{00000000-0005-0000-0000-00003C050000}"/>
    <cellStyle name="Followed Hyperlink 38" xfId="12233" hidden="1" xr:uid="{00000000-0005-0000-0000-000034050000}"/>
    <cellStyle name="Followed Hyperlink 38" xfId="12282" hidden="1" xr:uid="{00000000-0005-0000-0000-000035050000}"/>
    <cellStyle name="Followed Hyperlink 38" xfId="12369" hidden="1" xr:uid="{00000000-0005-0000-0000-000036050000}"/>
    <cellStyle name="Followed Hyperlink 38" xfId="12152" hidden="1" xr:uid="{00000000-0005-0000-0000-000033050000}"/>
    <cellStyle name="Followed Hyperlink 38" xfId="12157" hidden="1" xr:uid="{00000000-0005-0000-0000-000032050000}"/>
    <cellStyle name="Followed Hyperlink 38" xfId="13473" hidden="1" xr:uid="{00000000-0005-0000-0000-00002C050000}"/>
    <cellStyle name="Followed Hyperlink 38" xfId="21933" hidden="1" xr:uid="{00000000-0005-0000-0000-000030050000}"/>
    <cellStyle name="Followed Hyperlink 38" xfId="17866" hidden="1" xr:uid="{00000000-0005-0000-0000-000026050000}"/>
    <cellStyle name="Followed Hyperlink 38" xfId="4662" hidden="1" xr:uid="{00000000-0005-0000-0000-000026050000}"/>
    <cellStyle name="Followed Hyperlink 38" xfId="10558" hidden="1" xr:uid="{00000000-0005-0000-0000-000034050000}"/>
    <cellStyle name="Followed Hyperlink 38" xfId="6682" hidden="1" xr:uid="{00000000-0005-0000-0000-00002B050000}"/>
    <cellStyle name="Followed Hyperlink 38" xfId="16942" hidden="1" xr:uid="{00000000-0005-0000-0000-00002E050000}"/>
    <cellStyle name="Followed Hyperlink 38" xfId="4101" hidden="1" xr:uid="{00000000-0005-0000-0000-000039050000}"/>
    <cellStyle name="Followed Hyperlink 38" xfId="20460" hidden="1" xr:uid="{00000000-0005-0000-0000-000033050000}"/>
    <cellStyle name="Followed Hyperlink 38" xfId="20541" hidden="1" xr:uid="{00000000-0005-0000-0000-000034050000}"/>
    <cellStyle name="Followed Hyperlink 38" xfId="20590" hidden="1" xr:uid="{00000000-0005-0000-0000-000035050000}"/>
    <cellStyle name="Followed Hyperlink 38" xfId="20677" hidden="1" xr:uid="{00000000-0005-0000-0000-000036050000}"/>
    <cellStyle name="Followed Hyperlink 38" xfId="20672" hidden="1" xr:uid="{00000000-0005-0000-0000-000037050000}"/>
    <cellStyle name="Followed Hyperlink 38" xfId="20753" hidden="1" xr:uid="{00000000-0005-0000-0000-000038050000}"/>
    <cellStyle name="Followed Hyperlink 38" xfId="20801" hidden="1" xr:uid="{00000000-0005-0000-0000-000039050000}"/>
    <cellStyle name="Followed Hyperlink 38" xfId="20888" hidden="1" xr:uid="{00000000-0005-0000-0000-00003A050000}"/>
    <cellStyle name="Followed Hyperlink 38" xfId="20883" hidden="1" xr:uid="{00000000-0005-0000-0000-00003B050000}"/>
    <cellStyle name="Followed Hyperlink 38" xfId="20964" hidden="1" xr:uid="{00000000-0005-0000-0000-00003C050000}"/>
    <cellStyle name="Followed Hyperlink 38" xfId="21007" hidden="1" xr:uid="{00000000-0005-0000-0000-00003D050000}"/>
    <cellStyle name="Followed Hyperlink 38" xfId="21094" hidden="1" xr:uid="{00000000-0005-0000-0000-00003E050000}"/>
    <cellStyle name="Followed Hyperlink 38" xfId="21089" hidden="1" xr:uid="{00000000-0005-0000-0000-00003F050000}"/>
    <cellStyle name="Followed Hyperlink 38" xfId="21247" hidden="1" xr:uid="{00000000-0005-0000-0000-000024050000}"/>
    <cellStyle name="Followed Hyperlink 38" xfId="21218" hidden="1" xr:uid="{00000000-0005-0000-0000-000025050000}"/>
    <cellStyle name="Followed Hyperlink 38" xfId="19698" hidden="1" xr:uid="{00000000-0005-0000-0000-000026050000}"/>
    <cellStyle name="Followed Hyperlink 38" xfId="21179" hidden="1" xr:uid="{00000000-0005-0000-0000-000027050000}"/>
    <cellStyle name="Followed Hyperlink 38" xfId="21487" hidden="1" xr:uid="{00000000-0005-0000-0000-000028050000}"/>
    <cellStyle name="Followed Hyperlink 38" xfId="21635" hidden="1" xr:uid="{00000000-0005-0000-0000-00002A050000}"/>
    <cellStyle name="Followed Hyperlink 38" xfId="21630" hidden="1" xr:uid="{00000000-0005-0000-0000-00002B050000}"/>
    <cellStyle name="Followed Hyperlink 38" xfId="21714" hidden="1" xr:uid="{00000000-0005-0000-0000-00002C050000}"/>
    <cellStyle name="Followed Hyperlink 38" xfId="21769" hidden="1" xr:uid="{00000000-0005-0000-0000-00002D050000}"/>
    <cellStyle name="Followed Hyperlink 38" xfId="21856" hidden="1" xr:uid="{00000000-0005-0000-0000-00002E050000}"/>
    <cellStyle name="Followed Hyperlink 38" xfId="21851" hidden="1" xr:uid="{00000000-0005-0000-0000-00002F050000}"/>
    <cellStyle name="Followed Hyperlink 38" xfId="21985" hidden="1" xr:uid="{00000000-0005-0000-0000-000031050000}"/>
    <cellStyle name="Followed Hyperlink 38" xfId="22072" hidden="1" xr:uid="{00000000-0005-0000-0000-000032050000}"/>
    <cellStyle name="Followed Hyperlink 38" xfId="22067" hidden="1" xr:uid="{00000000-0005-0000-0000-000033050000}"/>
    <cellStyle name="Followed Hyperlink 38" xfId="22148" hidden="1" xr:uid="{00000000-0005-0000-0000-000034050000}"/>
    <cellStyle name="Followed Hyperlink 38" xfId="22197" hidden="1" xr:uid="{00000000-0005-0000-0000-000035050000}"/>
    <cellStyle name="Followed Hyperlink 38" xfId="22284" hidden="1" xr:uid="{00000000-0005-0000-0000-000036050000}"/>
    <cellStyle name="Followed Hyperlink 38" xfId="22279" hidden="1" xr:uid="{00000000-0005-0000-0000-000037050000}"/>
    <cellStyle name="Followed Hyperlink 38" xfId="22360" hidden="1" xr:uid="{00000000-0005-0000-0000-000038050000}"/>
    <cellStyle name="Followed Hyperlink 38" xfId="22408" hidden="1" xr:uid="{00000000-0005-0000-0000-000039050000}"/>
    <cellStyle name="Followed Hyperlink 38" xfId="22495" hidden="1" xr:uid="{00000000-0005-0000-0000-00003A050000}"/>
    <cellStyle name="Followed Hyperlink 38" xfId="22490" hidden="1" xr:uid="{00000000-0005-0000-0000-00003B050000}"/>
    <cellStyle name="Followed Hyperlink 38" xfId="22571" hidden="1" xr:uid="{00000000-0005-0000-0000-00003C050000}"/>
    <cellStyle name="Followed Hyperlink 38" xfId="22614" hidden="1" xr:uid="{00000000-0005-0000-0000-00003D050000}"/>
    <cellStyle name="Followed Hyperlink 38" xfId="22701" hidden="1" xr:uid="{00000000-0005-0000-0000-00003E050000}"/>
    <cellStyle name="Followed Hyperlink 38" xfId="22696" hidden="1" xr:uid="{00000000-0005-0000-0000-00003F050000}"/>
    <cellStyle name="Followed Hyperlink 38" xfId="19112" hidden="1" xr:uid="{00000000-0005-0000-0000-000038050000}"/>
    <cellStyle name="Followed Hyperlink 38" xfId="6687" hidden="1" xr:uid="{00000000-0005-0000-0000-00002A050000}"/>
    <cellStyle name="Followed Hyperlink 38" xfId="14545" hidden="1" xr:uid="{00000000-0005-0000-0000-000027050000}"/>
    <cellStyle name="Followed Hyperlink 38" xfId="14914" hidden="1" xr:uid="{00000000-0005-0000-0000-000028050000}"/>
    <cellStyle name="Followed Hyperlink 38" xfId="14975" hidden="1" xr:uid="{00000000-0005-0000-0000-000029050000}"/>
    <cellStyle name="Followed Hyperlink 38" xfId="15062" hidden="1" xr:uid="{00000000-0005-0000-0000-00002A050000}"/>
    <cellStyle name="Followed Hyperlink 38" xfId="20465" hidden="1" xr:uid="{00000000-0005-0000-0000-000032050000}"/>
    <cellStyle name="Followed Hyperlink 38" xfId="19036" hidden="1" xr:uid="{00000000-0005-0000-0000-000036050000}"/>
    <cellStyle name="Followed Hyperlink 38" xfId="19031" hidden="1" xr:uid="{00000000-0005-0000-0000-000037050000}"/>
    <cellStyle name="Followed Hyperlink 38" xfId="19160" hidden="1" xr:uid="{00000000-0005-0000-0000-000039050000}"/>
    <cellStyle name="Followed Hyperlink 38" xfId="19247" hidden="1" xr:uid="{00000000-0005-0000-0000-00003A050000}"/>
    <cellStyle name="Followed Hyperlink 38" xfId="19242" hidden="1" xr:uid="{00000000-0005-0000-0000-00003B050000}"/>
    <cellStyle name="Followed Hyperlink 38" xfId="19323" hidden="1" xr:uid="{00000000-0005-0000-0000-00003C050000}"/>
    <cellStyle name="Followed Hyperlink 38" xfId="19366" hidden="1" xr:uid="{00000000-0005-0000-0000-00003D050000}"/>
    <cellStyle name="Followed Hyperlink 38" xfId="19453" hidden="1" xr:uid="{00000000-0005-0000-0000-00003E050000}"/>
    <cellStyle name="Followed Hyperlink 38" xfId="19448" hidden="1" xr:uid="{00000000-0005-0000-0000-00003F050000}"/>
    <cellStyle name="Followed Hyperlink 38" xfId="19606" hidden="1" xr:uid="{00000000-0005-0000-0000-000024050000}"/>
    <cellStyle name="Followed Hyperlink 38" xfId="19577" hidden="1" xr:uid="{00000000-0005-0000-0000-000025050000}"/>
    <cellStyle name="Followed Hyperlink 38" xfId="19538" hidden="1" xr:uid="{00000000-0005-0000-0000-000027050000}"/>
    <cellStyle name="Followed Hyperlink 38" xfId="19880" hidden="1" xr:uid="{00000000-0005-0000-0000-000028050000}"/>
    <cellStyle name="Followed Hyperlink 38" xfId="19941" hidden="1" xr:uid="{00000000-0005-0000-0000-000029050000}"/>
    <cellStyle name="Followed Hyperlink 38" xfId="20028" hidden="1" xr:uid="{00000000-0005-0000-0000-00002A050000}"/>
    <cellStyle name="Followed Hyperlink 38" xfId="20023" hidden="1" xr:uid="{00000000-0005-0000-0000-00002B050000}"/>
    <cellStyle name="Followed Hyperlink 38" xfId="20107" hidden="1" xr:uid="{00000000-0005-0000-0000-00002C050000}"/>
    <cellStyle name="Followed Hyperlink 38" xfId="20162" hidden="1" xr:uid="{00000000-0005-0000-0000-00002D050000}"/>
    <cellStyle name="Followed Hyperlink 38" xfId="20249" hidden="1" xr:uid="{00000000-0005-0000-0000-00002E050000}"/>
    <cellStyle name="Followed Hyperlink 38" xfId="20244" hidden="1" xr:uid="{00000000-0005-0000-0000-00002F050000}"/>
    <cellStyle name="Followed Hyperlink 38" xfId="20326" hidden="1" xr:uid="{00000000-0005-0000-0000-000030050000}"/>
    <cellStyle name="Followed Hyperlink 38" xfId="20378" hidden="1" xr:uid="{00000000-0005-0000-0000-000031050000}"/>
    <cellStyle name="Followed Hyperlink 38" xfId="18382" hidden="1" xr:uid="{00000000-0005-0000-0000-00002B050000}"/>
    <cellStyle name="Followed Hyperlink 38" xfId="18466" hidden="1" xr:uid="{00000000-0005-0000-0000-00002C050000}"/>
    <cellStyle name="Followed Hyperlink 38" xfId="18521" hidden="1" xr:uid="{00000000-0005-0000-0000-00002D050000}"/>
    <cellStyle name="Followed Hyperlink 38" xfId="18608" hidden="1" xr:uid="{00000000-0005-0000-0000-00002E050000}"/>
    <cellStyle name="Followed Hyperlink 38" xfId="18603" hidden="1" xr:uid="{00000000-0005-0000-0000-00002F050000}"/>
    <cellStyle name="Followed Hyperlink 38" xfId="18685" hidden="1" xr:uid="{00000000-0005-0000-0000-000030050000}"/>
    <cellStyle name="Followed Hyperlink 38" xfId="18737" hidden="1" xr:uid="{00000000-0005-0000-0000-000031050000}"/>
    <cellStyle name="Followed Hyperlink 38" xfId="18824" hidden="1" xr:uid="{00000000-0005-0000-0000-000032050000}"/>
    <cellStyle name="Followed Hyperlink 38" xfId="18819" hidden="1" xr:uid="{00000000-0005-0000-0000-000033050000}"/>
    <cellStyle name="Followed Hyperlink 38" xfId="18900" hidden="1" xr:uid="{00000000-0005-0000-0000-000034050000}"/>
    <cellStyle name="Followed Hyperlink 38" xfId="18949" hidden="1" xr:uid="{00000000-0005-0000-0000-000035050000}"/>
    <cellStyle name="Followed Hyperlink 38" xfId="16394" hidden="1" xr:uid="{00000000-0005-0000-0000-000024050000}"/>
    <cellStyle name="Followed Hyperlink 38" xfId="14702" hidden="1" xr:uid="{00000000-0005-0000-0000-000025050000}"/>
    <cellStyle name="Followed Hyperlink 38" xfId="16387" hidden="1" xr:uid="{00000000-0005-0000-0000-000027050000}"/>
    <cellStyle name="Followed Hyperlink 38" xfId="18239" hidden="1" xr:uid="{00000000-0005-0000-0000-000028050000}"/>
    <cellStyle name="Followed Hyperlink 38" xfId="18300" hidden="1" xr:uid="{00000000-0005-0000-0000-000029050000}"/>
    <cellStyle name="Followed Hyperlink 38" xfId="18387" hidden="1" xr:uid="{00000000-0005-0000-0000-00002A050000}"/>
    <cellStyle name="Followed Hyperlink 38" xfId="17700" hidden="1" xr:uid="{00000000-0005-0000-0000-00003D050000}"/>
    <cellStyle name="Followed Hyperlink 38" xfId="17787" hidden="1" xr:uid="{00000000-0005-0000-0000-00003E050000}"/>
    <cellStyle name="Followed Hyperlink 38" xfId="17782" hidden="1" xr:uid="{00000000-0005-0000-0000-00003F050000}"/>
    <cellStyle name="Followed Hyperlink 38" xfId="17657" hidden="1" xr:uid="{00000000-0005-0000-0000-00003C050000}"/>
    <cellStyle name="Followed Hyperlink 38" xfId="17576" hidden="1" xr:uid="{00000000-0005-0000-0000-00003B050000}"/>
    <cellStyle name="Followed Hyperlink 39" xfId="12441" hidden="1" xr:uid="{00000000-0005-0000-0000-000054050000}"/>
    <cellStyle name="Followed Hyperlink 39" xfId="12547" hidden="1" xr:uid="{00000000-0005-0000-0000-000055050000}"/>
    <cellStyle name="Followed Hyperlink 39" xfId="12616" hidden="1" xr:uid="{00000000-0005-0000-0000-000057050000}"/>
    <cellStyle name="Followed Hyperlink 39" xfId="12652" hidden="1" xr:uid="{00000000-0005-0000-0000-000058050000}"/>
    <cellStyle name="Followed Hyperlink 39" xfId="12753" hidden="1" xr:uid="{00000000-0005-0000-0000-000059050000}"/>
    <cellStyle name="Followed Hyperlink 39" xfId="12789" hidden="1" xr:uid="{00000000-0005-0000-0000-00005A050000}"/>
    <cellStyle name="Followed Hyperlink 39" xfId="12822" hidden="1" xr:uid="{00000000-0005-0000-0000-00005B050000}"/>
    <cellStyle name="Followed Hyperlink 39" xfId="9759" hidden="1" xr:uid="{00000000-0005-0000-0000-000040050000}"/>
    <cellStyle name="Followed Hyperlink 39" xfId="6260" hidden="1" xr:uid="{00000000-0005-0000-0000-000041050000}"/>
    <cellStyle name="Followed Hyperlink 39" xfId="8009" hidden="1" xr:uid="{00000000-0005-0000-0000-000043050000}"/>
    <cellStyle name="Followed Hyperlink 39" xfId="13242" hidden="1" xr:uid="{00000000-0005-0000-0000-000044050000}"/>
    <cellStyle name="Followed Hyperlink 39" xfId="13361" hidden="1" xr:uid="{00000000-0005-0000-0000-000045050000}"/>
    <cellStyle name="Followed Hyperlink 39" xfId="13430" hidden="1" xr:uid="{00000000-0005-0000-0000-000047050000}"/>
    <cellStyle name="Followed Hyperlink 39" xfId="13469" hidden="1" xr:uid="{00000000-0005-0000-0000-000048050000}"/>
    <cellStyle name="Followed Hyperlink 39" xfId="13582" hidden="1" xr:uid="{00000000-0005-0000-0000-000049050000}"/>
    <cellStyle name="Followed Hyperlink 39" xfId="13618" hidden="1" xr:uid="{00000000-0005-0000-0000-00004A050000}"/>
    <cellStyle name="Followed Hyperlink 39" xfId="13651" hidden="1" xr:uid="{00000000-0005-0000-0000-00004B050000}"/>
    <cellStyle name="Followed Hyperlink 39" xfId="13688" hidden="1" xr:uid="{00000000-0005-0000-0000-00004C050000}"/>
    <cellStyle name="Followed Hyperlink 39" xfId="13798" hidden="1" xr:uid="{00000000-0005-0000-0000-00004D050000}"/>
    <cellStyle name="Followed Hyperlink 39" xfId="45134" hidden="1" xr:uid="{00000000-0005-0000-0000-000055050000}"/>
    <cellStyle name="Followed Hyperlink 39" xfId="32050" hidden="1" xr:uid="{00000000-0005-0000-0000-000043050000}"/>
    <cellStyle name="Followed Hyperlink 39" xfId="29961" hidden="1" xr:uid="{00000000-0005-0000-0000-000057050000}"/>
    <cellStyle name="Followed Hyperlink 39" xfId="29997" hidden="1" xr:uid="{00000000-0005-0000-0000-000058050000}"/>
    <cellStyle name="Followed Hyperlink 39" xfId="30098" hidden="1" xr:uid="{00000000-0005-0000-0000-000059050000}"/>
    <cellStyle name="Followed Hyperlink 39" xfId="30134" hidden="1" xr:uid="{00000000-0005-0000-0000-00005A050000}"/>
    <cellStyle name="Followed Hyperlink 39" xfId="30167" hidden="1" xr:uid="{00000000-0005-0000-0000-00005B050000}"/>
    <cellStyle name="Followed Hyperlink 39" xfId="28554" hidden="1" xr:uid="{00000000-0005-0000-0000-000040050000}"/>
    <cellStyle name="Followed Hyperlink 39" xfId="28522" hidden="1" xr:uid="{00000000-0005-0000-0000-000041050000}"/>
    <cellStyle name="Followed Hyperlink 39" xfId="26073" hidden="1" xr:uid="{00000000-0005-0000-0000-000043050000}"/>
    <cellStyle name="Followed Hyperlink 39" xfId="30584" hidden="1" xr:uid="{00000000-0005-0000-0000-000044050000}"/>
    <cellStyle name="Followed Hyperlink 39" xfId="30703" hidden="1" xr:uid="{00000000-0005-0000-0000-000045050000}"/>
    <cellStyle name="Followed Hyperlink 39" xfId="30739" hidden="1" xr:uid="{00000000-0005-0000-0000-000046050000}"/>
    <cellStyle name="Followed Hyperlink 39" xfId="30772" hidden="1" xr:uid="{00000000-0005-0000-0000-000047050000}"/>
    <cellStyle name="Followed Hyperlink 39" xfId="30811" hidden="1" xr:uid="{00000000-0005-0000-0000-000048050000}"/>
    <cellStyle name="Followed Hyperlink 39" xfId="30924" hidden="1" xr:uid="{00000000-0005-0000-0000-000049050000}"/>
    <cellStyle name="Followed Hyperlink 39" xfId="30960" hidden="1" xr:uid="{00000000-0005-0000-0000-00004A050000}"/>
    <cellStyle name="Followed Hyperlink 39" xfId="30993" hidden="1" xr:uid="{00000000-0005-0000-0000-00004B050000}"/>
    <cellStyle name="Followed Hyperlink 39" xfId="31030" hidden="1" xr:uid="{00000000-0005-0000-0000-00004C050000}"/>
    <cellStyle name="Followed Hyperlink 39" xfId="31140" hidden="1" xr:uid="{00000000-0005-0000-0000-00004D050000}"/>
    <cellStyle name="Followed Hyperlink 39" xfId="31176" hidden="1" xr:uid="{00000000-0005-0000-0000-00004E050000}"/>
    <cellStyle name="Followed Hyperlink 39" xfId="31209" hidden="1" xr:uid="{00000000-0005-0000-0000-00004F050000}"/>
    <cellStyle name="Followed Hyperlink 39" xfId="31245" hidden="1" xr:uid="{00000000-0005-0000-0000-000050050000}"/>
    <cellStyle name="Followed Hyperlink 39" xfId="31352" hidden="1" xr:uid="{00000000-0005-0000-0000-000051050000}"/>
    <cellStyle name="Followed Hyperlink 39" xfId="39739" hidden="1" xr:uid="{00000000-0005-0000-0000-000056050000}"/>
    <cellStyle name="Followed Hyperlink 39" xfId="39772" hidden="1" xr:uid="{00000000-0005-0000-0000-000057050000}"/>
    <cellStyle name="Followed Hyperlink 39" xfId="39808" hidden="1" xr:uid="{00000000-0005-0000-0000-000058050000}"/>
    <cellStyle name="Followed Hyperlink 39" xfId="39909" hidden="1" xr:uid="{00000000-0005-0000-0000-000059050000}"/>
    <cellStyle name="Followed Hyperlink 39" xfId="39945" hidden="1" xr:uid="{00000000-0005-0000-0000-00005A050000}"/>
    <cellStyle name="Followed Hyperlink 39" xfId="39978" hidden="1" xr:uid="{00000000-0005-0000-0000-00005B050000}"/>
    <cellStyle name="Followed Hyperlink 39" xfId="37024" hidden="1" xr:uid="{00000000-0005-0000-0000-000040050000}"/>
    <cellStyle name="Followed Hyperlink 39" xfId="33651" hidden="1" xr:uid="{00000000-0005-0000-0000-000041050000}"/>
    <cellStyle name="Followed Hyperlink 39" xfId="40023" hidden="1" xr:uid="{00000000-0005-0000-0000-000042050000}"/>
    <cellStyle name="Followed Hyperlink 39" xfId="35361" hidden="1" xr:uid="{00000000-0005-0000-0000-000043050000}"/>
    <cellStyle name="Followed Hyperlink 39" xfId="40243" hidden="1" xr:uid="{00000000-0005-0000-0000-000044050000}"/>
    <cellStyle name="Followed Hyperlink 39" xfId="40362" hidden="1" xr:uid="{00000000-0005-0000-0000-000045050000}"/>
    <cellStyle name="Followed Hyperlink 39" xfId="40398" hidden="1" xr:uid="{00000000-0005-0000-0000-000046050000}"/>
    <cellStyle name="Followed Hyperlink 39" xfId="40431" hidden="1" xr:uid="{00000000-0005-0000-0000-000047050000}"/>
    <cellStyle name="Followed Hyperlink 39" xfId="40470" hidden="1" xr:uid="{00000000-0005-0000-0000-000048050000}"/>
    <cellStyle name="Followed Hyperlink 39" xfId="40583" hidden="1" xr:uid="{00000000-0005-0000-0000-000049050000}"/>
    <cellStyle name="Followed Hyperlink 39" xfId="40619" hidden="1" xr:uid="{00000000-0005-0000-0000-00004A050000}"/>
    <cellStyle name="Followed Hyperlink 39" xfId="40652" hidden="1" xr:uid="{00000000-0005-0000-0000-00004B050000}"/>
    <cellStyle name="Followed Hyperlink 39" xfId="40689" hidden="1" xr:uid="{00000000-0005-0000-0000-00004C050000}"/>
    <cellStyle name="Followed Hyperlink 39" xfId="40799" hidden="1" xr:uid="{00000000-0005-0000-0000-00004D050000}"/>
    <cellStyle name="Followed Hyperlink 39" xfId="40835" hidden="1" xr:uid="{00000000-0005-0000-0000-00004E050000}"/>
    <cellStyle name="Followed Hyperlink 39" xfId="40868" hidden="1" xr:uid="{00000000-0005-0000-0000-00004F050000}"/>
    <cellStyle name="Followed Hyperlink 39" xfId="41011" hidden="1" xr:uid="{00000000-0005-0000-0000-000051050000}"/>
    <cellStyle name="Followed Hyperlink 39" xfId="41047" hidden="1" xr:uid="{00000000-0005-0000-0000-000052050000}"/>
    <cellStyle name="Followed Hyperlink 39" xfId="41080" hidden="1" xr:uid="{00000000-0005-0000-0000-000053050000}"/>
    <cellStyle name="Followed Hyperlink 39" xfId="41116" hidden="1" xr:uid="{00000000-0005-0000-0000-000054050000}"/>
    <cellStyle name="Followed Hyperlink 39" xfId="41222" hidden="1" xr:uid="{00000000-0005-0000-0000-000055050000}"/>
    <cellStyle name="Followed Hyperlink 39" xfId="41258" hidden="1" xr:uid="{00000000-0005-0000-0000-000056050000}"/>
    <cellStyle name="Followed Hyperlink 39" xfId="41327" hidden="1" xr:uid="{00000000-0005-0000-0000-000058050000}"/>
    <cellStyle name="Followed Hyperlink 39" xfId="41428" hidden="1" xr:uid="{00000000-0005-0000-0000-000059050000}"/>
    <cellStyle name="Followed Hyperlink 39" xfId="41464" hidden="1" xr:uid="{00000000-0005-0000-0000-00005A050000}"/>
    <cellStyle name="Followed Hyperlink 39" xfId="41497" hidden="1" xr:uid="{00000000-0005-0000-0000-00005B050000}"/>
    <cellStyle name="Followed Hyperlink 39" xfId="41896" hidden="1" xr:uid="{00000000-0005-0000-0000-000040050000}"/>
    <cellStyle name="Followed Hyperlink 39" xfId="42014" hidden="1" xr:uid="{00000000-0005-0000-0000-000041050000}"/>
    <cellStyle name="Followed Hyperlink 39" xfId="42050" hidden="1" xr:uid="{00000000-0005-0000-0000-000042050000}"/>
    <cellStyle name="Followed Hyperlink 39" xfId="42083" hidden="1" xr:uid="{00000000-0005-0000-0000-000043050000}"/>
    <cellStyle name="Followed Hyperlink 39" xfId="42208" hidden="1" xr:uid="{00000000-0005-0000-0000-000044050000}"/>
    <cellStyle name="Followed Hyperlink 39" xfId="42327" hidden="1" xr:uid="{00000000-0005-0000-0000-000045050000}"/>
    <cellStyle name="Followed Hyperlink 39" xfId="42363" hidden="1" xr:uid="{00000000-0005-0000-0000-000046050000}"/>
    <cellStyle name="Followed Hyperlink 39" xfId="42396" hidden="1" xr:uid="{00000000-0005-0000-0000-000047050000}"/>
    <cellStyle name="Followed Hyperlink 39" xfId="42435" hidden="1" xr:uid="{00000000-0005-0000-0000-000048050000}"/>
    <cellStyle name="Followed Hyperlink 39" xfId="42548" hidden="1" xr:uid="{00000000-0005-0000-0000-000049050000}"/>
    <cellStyle name="Followed Hyperlink 39" xfId="42584" hidden="1" xr:uid="{00000000-0005-0000-0000-00004A050000}"/>
    <cellStyle name="Followed Hyperlink 39" xfId="42617" hidden="1" xr:uid="{00000000-0005-0000-0000-00004B050000}"/>
    <cellStyle name="Followed Hyperlink 39" xfId="42764" hidden="1" xr:uid="{00000000-0005-0000-0000-00004D050000}"/>
    <cellStyle name="Followed Hyperlink 39" xfId="42800" hidden="1" xr:uid="{00000000-0005-0000-0000-00004E050000}"/>
    <cellStyle name="Followed Hyperlink 39" xfId="38376" hidden="1" xr:uid="{00000000-0005-0000-0000-00005A050000}"/>
    <cellStyle name="Followed Hyperlink 39" xfId="38409" hidden="1" xr:uid="{00000000-0005-0000-0000-00005B050000}"/>
    <cellStyle name="Followed Hyperlink 39" xfId="31985" hidden="1" xr:uid="{00000000-0005-0000-0000-000041050000}"/>
    <cellStyle name="Followed Hyperlink 39" xfId="38454" hidden="1" xr:uid="{00000000-0005-0000-0000-000042050000}"/>
    <cellStyle name="Followed Hyperlink 39" xfId="38724" hidden="1" xr:uid="{00000000-0005-0000-0000-000044050000}"/>
    <cellStyle name="Followed Hyperlink 39" xfId="38843" hidden="1" xr:uid="{00000000-0005-0000-0000-000045050000}"/>
    <cellStyle name="Followed Hyperlink 39" xfId="38879" hidden="1" xr:uid="{00000000-0005-0000-0000-000046050000}"/>
    <cellStyle name="Followed Hyperlink 39" xfId="38912" hidden="1" xr:uid="{00000000-0005-0000-0000-000047050000}"/>
    <cellStyle name="Followed Hyperlink 39" xfId="38951" hidden="1" xr:uid="{00000000-0005-0000-0000-000048050000}"/>
    <cellStyle name="Followed Hyperlink 39" xfId="39064" hidden="1" xr:uid="{00000000-0005-0000-0000-000049050000}"/>
    <cellStyle name="Followed Hyperlink 39" xfId="39100" hidden="1" xr:uid="{00000000-0005-0000-0000-00004A050000}"/>
    <cellStyle name="Followed Hyperlink 39" xfId="39133" hidden="1" xr:uid="{00000000-0005-0000-0000-00004B050000}"/>
    <cellStyle name="Followed Hyperlink 39" xfId="39170" hidden="1" xr:uid="{00000000-0005-0000-0000-00004C050000}"/>
    <cellStyle name="Followed Hyperlink 39" xfId="39280" hidden="1" xr:uid="{00000000-0005-0000-0000-00004D050000}"/>
    <cellStyle name="Followed Hyperlink 39" xfId="39316" hidden="1" xr:uid="{00000000-0005-0000-0000-00004E050000}"/>
    <cellStyle name="Followed Hyperlink 39" xfId="39349" hidden="1" xr:uid="{00000000-0005-0000-0000-00004F050000}"/>
    <cellStyle name="Followed Hyperlink 39" xfId="39385" hidden="1" xr:uid="{00000000-0005-0000-0000-000050050000}"/>
    <cellStyle name="Followed Hyperlink 39" xfId="39492" hidden="1" xr:uid="{00000000-0005-0000-0000-000051050000}"/>
    <cellStyle name="Followed Hyperlink 39" xfId="39528" hidden="1" xr:uid="{00000000-0005-0000-0000-000052050000}"/>
    <cellStyle name="Followed Hyperlink 39" xfId="39561" hidden="1" xr:uid="{00000000-0005-0000-0000-000053050000}"/>
    <cellStyle name="Followed Hyperlink 39" xfId="39597" hidden="1" xr:uid="{00000000-0005-0000-0000-000054050000}"/>
    <cellStyle name="Followed Hyperlink 39" xfId="39703" hidden="1" xr:uid="{00000000-0005-0000-0000-000055050000}"/>
    <cellStyle name="Followed Hyperlink 39" xfId="37747" hidden="1" xr:uid="{00000000-0005-0000-0000-00004E050000}"/>
    <cellStyle name="Followed Hyperlink 39" xfId="37780" hidden="1" xr:uid="{00000000-0005-0000-0000-00004F050000}"/>
    <cellStyle name="Followed Hyperlink 39" xfId="37816" hidden="1" xr:uid="{00000000-0005-0000-0000-000050050000}"/>
    <cellStyle name="Followed Hyperlink 39" xfId="37923" hidden="1" xr:uid="{00000000-0005-0000-0000-000051050000}"/>
    <cellStyle name="Followed Hyperlink 39" xfId="37959" hidden="1" xr:uid="{00000000-0005-0000-0000-000052050000}"/>
    <cellStyle name="Followed Hyperlink 39" xfId="37992" hidden="1" xr:uid="{00000000-0005-0000-0000-000053050000}"/>
    <cellStyle name="Followed Hyperlink 39" xfId="38028" hidden="1" xr:uid="{00000000-0005-0000-0000-000054050000}"/>
    <cellStyle name="Followed Hyperlink 39" xfId="38134" hidden="1" xr:uid="{00000000-0005-0000-0000-000055050000}"/>
    <cellStyle name="Followed Hyperlink 39" xfId="38170" hidden="1" xr:uid="{00000000-0005-0000-0000-000056050000}"/>
    <cellStyle name="Followed Hyperlink 39" xfId="38203" hidden="1" xr:uid="{00000000-0005-0000-0000-000057050000}"/>
    <cellStyle name="Followed Hyperlink 39" xfId="38239" hidden="1" xr:uid="{00000000-0005-0000-0000-000058050000}"/>
    <cellStyle name="Followed Hyperlink 39" xfId="38340" hidden="1" xr:uid="{00000000-0005-0000-0000-000059050000}"/>
    <cellStyle name="Followed Hyperlink 39" xfId="37343" hidden="1" xr:uid="{00000000-0005-0000-0000-000047050000}"/>
    <cellStyle name="Followed Hyperlink 39" xfId="37495" hidden="1" xr:uid="{00000000-0005-0000-0000-000049050000}"/>
    <cellStyle name="Followed Hyperlink 39" xfId="37531" hidden="1" xr:uid="{00000000-0005-0000-0000-00004A050000}"/>
    <cellStyle name="Followed Hyperlink 39" xfId="37564" hidden="1" xr:uid="{00000000-0005-0000-0000-00004B050000}"/>
    <cellStyle name="Followed Hyperlink 39" xfId="37711" hidden="1" xr:uid="{00000000-0005-0000-0000-00004D050000}"/>
    <cellStyle name="Followed Hyperlink 39" xfId="37155" hidden="1" xr:uid="{00000000-0005-0000-0000-000044050000}"/>
    <cellStyle name="Followed Hyperlink 39" xfId="37274" hidden="1" xr:uid="{00000000-0005-0000-0000-000045050000}"/>
    <cellStyle name="Followed Hyperlink 39" xfId="37310" hidden="1" xr:uid="{00000000-0005-0000-0000-000046050000}"/>
    <cellStyle name="Followed Hyperlink 39" xfId="36847" hidden="1" xr:uid="{00000000-0005-0000-0000-000042050000}"/>
    <cellStyle name="Followed Hyperlink 39" xfId="30315" hidden="1" xr:uid="{00000000-0005-0000-0000-000041050000}"/>
    <cellStyle name="Followed Hyperlink 39" xfId="41291" hidden="1" xr:uid="{00000000-0005-0000-0000-000057050000}"/>
    <cellStyle name="Followed Hyperlink 39" xfId="12867" hidden="1" xr:uid="{00000000-0005-0000-0000-000042050000}"/>
    <cellStyle name="Followed Hyperlink 39" xfId="9263" hidden="1" xr:uid="{00000000-0005-0000-0000-000057050000}"/>
    <cellStyle name="Followed Hyperlink 39" xfId="25127" hidden="1" xr:uid="{00000000-0005-0000-0000-00004D050000}"/>
    <cellStyle name="Followed Hyperlink 39" xfId="34780" hidden="1" xr:uid="{00000000-0005-0000-0000-000054050000}"/>
    <cellStyle name="Followed Hyperlink 39" xfId="20855" hidden="1" xr:uid="{00000000-0005-0000-0000-000055050000}"/>
    <cellStyle name="Followed Hyperlink 39" xfId="20891" hidden="1" xr:uid="{00000000-0005-0000-0000-000056050000}"/>
    <cellStyle name="Followed Hyperlink 39" xfId="20924" hidden="1" xr:uid="{00000000-0005-0000-0000-000057050000}"/>
    <cellStyle name="Followed Hyperlink 39" xfId="20960" hidden="1" xr:uid="{00000000-0005-0000-0000-000058050000}"/>
    <cellStyle name="Followed Hyperlink 39" xfId="21061" hidden="1" xr:uid="{00000000-0005-0000-0000-000059050000}"/>
    <cellStyle name="Followed Hyperlink 39" xfId="21097" hidden="1" xr:uid="{00000000-0005-0000-0000-00005A050000}"/>
    <cellStyle name="Followed Hyperlink 39" xfId="21130" hidden="1" xr:uid="{00000000-0005-0000-0000-00005B050000}"/>
    <cellStyle name="Followed Hyperlink 39" xfId="18093" hidden="1" xr:uid="{00000000-0005-0000-0000-000040050000}"/>
    <cellStyle name="Followed Hyperlink 39" xfId="18056" hidden="1" xr:uid="{00000000-0005-0000-0000-000041050000}"/>
    <cellStyle name="Followed Hyperlink 39" xfId="21175" hidden="1" xr:uid="{00000000-0005-0000-0000-000042050000}"/>
    <cellStyle name="Followed Hyperlink 39" xfId="16385" hidden="1" xr:uid="{00000000-0005-0000-0000-000043050000}"/>
    <cellStyle name="Followed Hyperlink 39" xfId="21602" hidden="1" xr:uid="{00000000-0005-0000-0000-000045050000}"/>
    <cellStyle name="Followed Hyperlink 39" xfId="21638" hidden="1" xr:uid="{00000000-0005-0000-0000-000046050000}"/>
    <cellStyle name="Followed Hyperlink 39" xfId="21671" hidden="1" xr:uid="{00000000-0005-0000-0000-000047050000}"/>
    <cellStyle name="Followed Hyperlink 39" xfId="21710" hidden="1" xr:uid="{00000000-0005-0000-0000-000048050000}"/>
    <cellStyle name="Followed Hyperlink 39" xfId="21823" hidden="1" xr:uid="{00000000-0005-0000-0000-000049050000}"/>
    <cellStyle name="Followed Hyperlink 39" xfId="21892" hidden="1" xr:uid="{00000000-0005-0000-0000-00004B050000}"/>
    <cellStyle name="Followed Hyperlink 39" xfId="21929" hidden="1" xr:uid="{00000000-0005-0000-0000-00004C050000}"/>
    <cellStyle name="Followed Hyperlink 39" xfId="22039" hidden="1" xr:uid="{00000000-0005-0000-0000-00004D050000}"/>
    <cellStyle name="Followed Hyperlink 39" xfId="22075" hidden="1" xr:uid="{00000000-0005-0000-0000-00004E050000}"/>
    <cellStyle name="Followed Hyperlink 39" xfId="22108" hidden="1" xr:uid="{00000000-0005-0000-0000-00004F050000}"/>
    <cellStyle name="Followed Hyperlink 39" xfId="22144" hidden="1" xr:uid="{00000000-0005-0000-0000-000050050000}"/>
    <cellStyle name="Followed Hyperlink 39" xfId="22251" hidden="1" xr:uid="{00000000-0005-0000-0000-000051050000}"/>
    <cellStyle name="Followed Hyperlink 39" xfId="37601" hidden="1" xr:uid="{00000000-0005-0000-0000-00004C050000}"/>
    <cellStyle name="Followed Hyperlink 39" xfId="12583" hidden="1" xr:uid="{00000000-0005-0000-0000-000056050000}"/>
    <cellStyle name="Followed Hyperlink 39" xfId="24980" hidden="1" xr:uid="{00000000-0005-0000-0000-00004B050000}"/>
    <cellStyle name="Followed Hyperlink 39" xfId="25163" hidden="1" xr:uid="{00000000-0005-0000-0000-00004E050000}"/>
    <cellStyle name="Followed Hyperlink 39" xfId="25196" hidden="1" xr:uid="{00000000-0005-0000-0000-00004F050000}"/>
    <cellStyle name="Followed Hyperlink 39" xfId="25232" hidden="1" xr:uid="{00000000-0005-0000-0000-000050050000}"/>
    <cellStyle name="Followed Hyperlink 39" xfId="25339" hidden="1" xr:uid="{00000000-0005-0000-0000-000051050000}"/>
    <cellStyle name="Followed Hyperlink 39" xfId="25375" hidden="1" xr:uid="{00000000-0005-0000-0000-000052050000}"/>
    <cellStyle name="Followed Hyperlink 39" xfId="25408" hidden="1" xr:uid="{00000000-0005-0000-0000-000053050000}"/>
    <cellStyle name="Followed Hyperlink 39" xfId="25444" hidden="1" xr:uid="{00000000-0005-0000-0000-000054050000}"/>
    <cellStyle name="Followed Hyperlink 39" xfId="25550" hidden="1" xr:uid="{00000000-0005-0000-0000-000055050000}"/>
    <cellStyle name="Followed Hyperlink 39" xfId="25586" hidden="1" xr:uid="{00000000-0005-0000-0000-000056050000}"/>
    <cellStyle name="Followed Hyperlink 39" xfId="25619" hidden="1" xr:uid="{00000000-0005-0000-0000-000057050000}"/>
    <cellStyle name="Followed Hyperlink 39" xfId="25655" hidden="1" xr:uid="{00000000-0005-0000-0000-000058050000}"/>
    <cellStyle name="Followed Hyperlink 39" xfId="25756" hidden="1" xr:uid="{00000000-0005-0000-0000-000059050000}"/>
    <cellStyle name="Followed Hyperlink 39" xfId="25792" hidden="1" xr:uid="{00000000-0005-0000-0000-00005A050000}"/>
    <cellStyle name="Followed Hyperlink 39" xfId="25825" hidden="1" xr:uid="{00000000-0005-0000-0000-00005B050000}"/>
    <cellStyle name="Followed Hyperlink 39" xfId="26379" hidden="1" xr:uid="{00000000-0005-0000-0000-000040050000}"/>
    <cellStyle name="Followed Hyperlink 39" xfId="26497" hidden="1" xr:uid="{00000000-0005-0000-0000-000041050000}"/>
    <cellStyle name="Followed Hyperlink 39" xfId="26533" hidden="1" xr:uid="{00000000-0005-0000-0000-000042050000}"/>
    <cellStyle name="Followed Hyperlink 39" xfId="24100" hidden="1" xr:uid="{00000000-0005-0000-0000-000057050000}"/>
    <cellStyle name="Followed Hyperlink 39" xfId="24136" hidden="1" xr:uid="{00000000-0005-0000-0000-000058050000}"/>
    <cellStyle name="Followed Hyperlink 39" xfId="24237" hidden="1" xr:uid="{00000000-0005-0000-0000-000059050000}"/>
    <cellStyle name="Followed Hyperlink 39" xfId="24273" hidden="1" xr:uid="{00000000-0005-0000-0000-00005A050000}"/>
    <cellStyle name="Followed Hyperlink 39" xfId="24306" hidden="1" xr:uid="{00000000-0005-0000-0000-00005B050000}"/>
    <cellStyle name="Followed Hyperlink 39" xfId="21352" hidden="1" xr:uid="{00000000-0005-0000-0000-000040050000}"/>
    <cellStyle name="Followed Hyperlink 39" xfId="11326" hidden="1" xr:uid="{00000000-0005-0000-0000-000041050000}"/>
    <cellStyle name="Followed Hyperlink 39" xfId="24351" hidden="1" xr:uid="{00000000-0005-0000-0000-000042050000}"/>
    <cellStyle name="Followed Hyperlink 39" xfId="19689" hidden="1" xr:uid="{00000000-0005-0000-0000-000043050000}"/>
    <cellStyle name="Followed Hyperlink 39" xfId="24571" hidden="1" xr:uid="{00000000-0005-0000-0000-000044050000}"/>
    <cellStyle name="Followed Hyperlink 39" xfId="24690" hidden="1" xr:uid="{00000000-0005-0000-0000-000045050000}"/>
    <cellStyle name="Followed Hyperlink 39" xfId="24726" hidden="1" xr:uid="{00000000-0005-0000-0000-000046050000}"/>
    <cellStyle name="Followed Hyperlink 39" xfId="23820" hidden="1" xr:uid="{00000000-0005-0000-0000-000051050000}"/>
    <cellStyle name="Followed Hyperlink 39" xfId="23856" hidden="1" xr:uid="{00000000-0005-0000-0000-000052050000}"/>
    <cellStyle name="Followed Hyperlink 39" xfId="23889" hidden="1" xr:uid="{00000000-0005-0000-0000-000053050000}"/>
    <cellStyle name="Followed Hyperlink 39" xfId="23925" hidden="1" xr:uid="{00000000-0005-0000-0000-000054050000}"/>
    <cellStyle name="Followed Hyperlink 39" xfId="24067" hidden="1" xr:uid="{00000000-0005-0000-0000-000056050000}"/>
    <cellStyle name="Followed Hyperlink 39" xfId="23644" hidden="1" xr:uid="{00000000-0005-0000-0000-00004E050000}"/>
    <cellStyle name="Followed Hyperlink 39" xfId="23713" hidden="1" xr:uid="{00000000-0005-0000-0000-000050050000}"/>
    <cellStyle name="Followed Hyperlink 39" xfId="23608" hidden="1" xr:uid="{00000000-0005-0000-0000-00004D050000}"/>
    <cellStyle name="Followed Hyperlink 39" xfId="23498" hidden="1" xr:uid="{00000000-0005-0000-0000-00004C050000}"/>
    <cellStyle name="Followed Hyperlink 39" xfId="23677" hidden="1" xr:uid="{00000000-0005-0000-0000-00004F050000}"/>
    <cellStyle name="Followed Hyperlink 39" xfId="28601" hidden="1" xr:uid="{00000000-0005-0000-0000-000040050000}"/>
    <cellStyle name="Followed Hyperlink 39" xfId="33231" hidden="1" xr:uid="{00000000-0005-0000-0000-000055050000}"/>
    <cellStyle name="Followed Hyperlink 39" xfId="13397" hidden="1" xr:uid="{00000000-0005-0000-0000-000046050000}"/>
    <cellStyle name="Followed Hyperlink 39" xfId="42654" hidden="1" xr:uid="{00000000-0005-0000-0000-00004C050000}"/>
    <cellStyle name="Followed Hyperlink 39" xfId="33711" hidden="1" xr:uid="{00000000-0005-0000-0000-000043050000}"/>
    <cellStyle name="Followed Hyperlink 39" xfId="8215" hidden="1" xr:uid="{00000000-0005-0000-0000-000044050000}"/>
    <cellStyle name="Followed Hyperlink 39" xfId="8334" hidden="1" xr:uid="{00000000-0005-0000-0000-000045050000}"/>
    <cellStyle name="Followed Hyperlink 39" xfId="8370" hidden="1" xr:uid="{00000000-0005-0000-0000-000046050000}"/>
    <cellStyle name="Followed Hyperlink 39" xfId="8403" hidden="1" xr:uid="{00000000-0005-0000-0000-000047050000}"/>
    <cellStyle name="Followed Hyperlink 39" xfId="8442" hidden="1" xr:uid="{00000000-0005-0000-0000-000048050000}"/>
    <cellStyle name="Followed Hyperlink 39" xfId="8555" hidden="1" xr:uid="{00000000-0005-0000-0000-000049050000}"/>
    <cellStyle name="Followed Hyperlink 39" xfId="8591" hidden="1" xr:uid="{00000000-0005-0000-0000-00004A050000}"/>
    <cellStyle name="Followed Hyperlink 39" xfId="8624" hidden="1" xr:uid="{00000000-0005-0000-0000-00004B050000}"/>
    <cellStyle name="Followed Hyperlink 39" xfId="8661" hidden="1" xr:uid="{00000000-0005-0000-0000-00004C050000}"/>
    <cellStyle name="Followed Hyperlink 39" xfId="8807" hidden="1" xr:uid="{00000000-0005-0000-0000-00004E050000}"/>
    <cellStyle name="Followed Hyperlink 39" xfId="8840" hidden="1" xr:uid="{00000000-0005-0000-0000-00004F050000}"/>
    <cellStyle name="Followed Hyperlink 39" xfId="8876" hidden="1" xr:uid="{00000000-0005-0000-0000-000050050000}"/>
    <cellStyle name="Followed Hyperlink 39" xfId="8983" hidden="1" xr:uid="{00000000-0005-0000-0000-000051050000}"/>
    <cellStyle name="Followed Hyperlink 39" xfId="9019" hidden="1" xr:uid="{00000000-0005-0000-0000-000052050000}"/>
    <cellStyle name="Followed Hyperlink 39" xfId="9052" hidden="1" xr:uid="{00000000-0005-0000-0000-000053050000}"/>
    <cellStyle name="Followed Hyperlink 39" xfId="9088" hidden="1" xr:uid="{00000000-0005-0000-0000-000054050000}"/>
    <cellStyle name="Followed Hyperlink 39" xfId="9194" hidden="1" xr:uid="{00000000-0005-0000-0000-000055050000}"/>
    <cellStyle name="Followed Hyperlink 39" xfId="9230" hidden="1" xr:uid="{00000000-0005-0000-0000-000056050000}"/>
    <cellStyle name="Followed Hyperlink 39" xfId="9299" hidden="1" xr:uid="{00000000-0005-0000-0000-000058050000}"/>
    <cellStyle name="Followed Hyperlink 39" xfId="9400" hidden="1" xr:uid="{00000000-0005-0000-0000-000059050000}"/>
    <cellStyle name="Followed Hyperlink 39" xfId="9436" hidden="1" xr:uid="{00000000-0005-0000-0000-00005A050000}"/>
    <cellStyle name="Followed Hyperlink 39" xfId="9469" hidden="1" xr:uid="{00000000-0005-0000-0000-00005B050000}"/>
    <cellStyle name="Followed Hyperlink 39" xfId="24031" hidden="1" xr:uid="{00000000-0005-0000-0000-000055050000}"/>
    <cellStyle name="Followed Hyperlink 39" xfId="32913" hidden="1" xr:uid="{00000000-0005-0000-0000-000050050000}"/>
    <cellStyle name="Followed Hyperlink 39" xfId="42833" hidden="1" xr:uid="{00000000-0005-0000-0000-00004F050000}"/>
    <cellStyle name="Followed Hyperlink 39" xfId="42869" hidden="1" xr:uid="{00000000-0005-0000-0000-000050050000}"/>
    <cellStyle name="Followed Hyperlink 39" xfId="42976" hidden="1" xr:uid="{00000000-0005-0000-0000-000051050000}"/>
    <cellStyle name="Followed Hyperlink 39" xfId="43012" hidden="1" xr:uid="{00000000-0005-0000-0000-000052050000}"/>
    <cellStyle name="Followed Hyperlink 39" xfId="43045" hidden="1" xr:uid="{00000000-0005-0000-0000-000053050000}"/>
    <cellStyle name="Followed Hyperlink 39" xfId="43081" hidden="1" xr:uid="{00000000-0005-0000-0000-000054050000}"/>
    <cellStyle name="Followed Hyperlink 39" xfId="43187" hidden="1" xr:uid="{00000000-0005-0000-0000-000055050000}"/>
    <cellStyle name="Followed Hyperlink 39" xfId="43223" hidden="1" xr:uid="{00000000-0005-0000-0000-000056050000}"/>
    <cellStyle name="Followed Hyperlink 39" xfId="43256" hidden="1" xr:uid="{00000000-0005-0000-0000-000057050000}"/>
    <cellStyle name="Followed Hyperlink 39" xfId="43292" hidden="1" xr:uid="{00000000-0005-0000-0000-000058050000}"/>
    <cellStyle name="Followed Hyperlink 39" xfId="43393" hidden="1" xr:uid="{00000000-0005-0000-0000-000059050000}"/>
    <cellStyle name="Followed Hyperlink 39" xfId="43429" hidden="1" xr:uid="{00000000-0005-0000-0000-00005A050000}"/>
    <cellStyle name="Followed Hyperlink 39" xfId="43462" hidden="1" xr:uid="{00000000-0005-0000-0000-00005B050000}"/>
    <cellStyle name="Followed Hyperlink 39" xfId="43843" hidden="1" xr:uid="{00000000-0005-0000-0000-000040050000}"/>
    <cellStyle name="Followed Hyperlink 39" xfId="43961" hidden="1" xr:uid="{00000000-0005-0000-0000-000041050000}"/>
    <cellStyle name="Followed Hyperlink 39" xfId="43997" hidden="1" xr:uid="{00000000-0005-0000-0000-000042050000}"/>
    <cellStyle name="Followed Hyperlink 39" xfId="44030" hidden="1" xr:uid="{00000000-0005-0000-0000-000043050000}"/>
    <cellStyle name="Followed Hyperlink 39" xfId="44155" hidden="1" xr:uid="{00000000-0005-0000-0000-000044050000}"/>
    <cellStyle name="Followed Hyperlink 39" xfId="44274" hidden="1" xr:uid="{00000000-0005-0000-0000-000045050000}"/>
    <cellStyle name="Followed Hyperlink 39" xfId="44310" hidden="1" xr:uid="{00000000-0005-0000-0000-000046050000}"/>
    <cellStyle name="Followed Hyperlink 39" xfId="44343" hidden="1" xr:uid="{00000000-0005-0000-0000-000047050000}"/>
    <cellStyle name="Followed Hyperlink 39" xfId="44382" hidden="1" xr:uid="{00000000-0005-0000-0000-000048050000}"/>
    <cellStyle name="Followed Hyperlink 39" xfId="44495" hidden="1" xr:uid="{00000000-0005-0000-0000-000049050000}"/>
    <cellStyle name="Followed Hyperlink 39" xfId="26846" hidden="1" xr:uid="{00000000-0005-0000-0000-000046050000}"/>
    <cellStyle name="Followed Hyperlink 39" xfId="26879" hidden="1" xr:uid="{00000000-0005-0000-0000-000047050000}"/>
    <cellStyle name="Followed Hyperlink 39" xfId="26918" hidden="1" xr:uid="{00000000-0005-0000-0000-000048050000}"/>
    <cellStyle name="Followed Hyperlink 39" xfId="27031" hidden="1" xr:uid="{00000000-0005-0000-0000-000049050000}"/>
    <cellStyle name="Followed Hyperlink 39" xfId="27067" hidden="1" xr:uid="{00000000-0005-0000-0000-00004A050000}"/>
    <cellStyle name="Followed Hyperlink 39" xfId="27100" hidden="1" xr:uid="{00000000-0005-0000-0000-00004B050000}"/>
    <cellStyle name="Followed Hyperlink 39" xfId="27137" hidden="1" xr:uid="{00000000-0005-0000-0000-00004C050000}"/>
    <cellStyle name="Followed Hyperlink 39" xfId="27247" hidden="1" xr:uid="{00000000-0005-0000-0000-00004D050000}"/>
    <cellStyle name="Followed Hyperlink 39" xfId="27283" hidden="1" xr:uid="{00000000-0005-0000-0000-00004E050000}"/>
    <cellStyle name="Followed Hyperlink 39" xfId="27316" hidden="1" xr:uid="{00000000-0005-0000-0000-00004F050000}"/>
    <cellStyle name="Followed Hyperlink 39" xfId="27352" hidden="1" xr:uid="{00000000-0005-0000-0000-000050050000}"/>
    <cellStyle name="Followed Hyperlink 39" xfId="27459" hidden="1" xr:uid="{00000000-0005-0000-0000-000051050000}"/>
    <cellStyle name="Followed Hyperlink 39" xfId="27495" hidden="1" xr:uid="{00000000-0005-0000-0000-000052050000}"/>
    <cellStyle name="Followed Hyperlink 39" xfId="27528" hidden="1" xr:uid="{00000000-0005-0000-0000-000053050000}"/>
    <cellStyle name="Followed Hyperlink 39" xfId="27564" hidden="1" xr:uid="{00000000-0005-0000-0000-000054050000}"/>
    <cellStyle name="Followed Hyperlink 39" xfId="27670" hidden="1" xr:uid="{00000000-0005-0000-0000-000055050000}"/>
    <cellStyle name="Followed Hyperlink 39" xfId="27706" hidden="1" xr:uid="{00000000-0005-0000-0000-000056050000}"/>
    <cellStyle name="Followed Hyperlink 39" xfId="27739" hidden="1" xr:uid="{00000000-0005-0000-0000-000057050000}"/>
    <cellStyle name="Followed Hyperlink 39" xfId="27775" hidden="1" xr:uid="{00000000-0005-0000-0000-000058050000}"/>
    <cellStyle name="Followed Hyperlink 39" xfId="27876" hidden="1" xr:uid="{00000000-0005-0000-0000-000059050000}"/>
    <cellStyle name="Followed Hyperlink 39" xfId="27912" hidden="1" xr:uid="{00000000-0005-0000-0000-00005A050000}"/>
    <cellStyle name="Followed Hyperlink 39" xfId="27945" hidden="1" xr:uid="{00000000-0005-0000-0000-00005B050000}"/>
    <cellStyle name="Followed Hyperlink 39" xfId="28719" hidden="1" xr:uid="{00000000-0005-0000-0000-000041050000}"/>
    <cellStyle name="Followed Hyperlink 39" xfId="28755" hidden="1" xr:uid="{00000000-0005-0000-0000-000042050000}"/>
    <cellStyle name="Followed Hyperlink 39" xfId="28788" hidden="1" xr:uid="{00000000-0005-0000-0000-000043050000}"/>
    <cellStyle name="Followed Hyperlink 39" xfId="29032" hidden="1" xr:uid="{00000000-0005-0000-0000-000045050000}"/>
    <cellStyle name="Followed Hyperlink 39" xfId="29068" hidden="1" xr:uid="{00000000-0005-0000-0000-000046050000}"/>
    <cellStyle name="Followed Hyperlink 39" xfId="29101" hidden="1" xr:uid="{00000000-0005-0000-0000-000047050000}"/>
    <cellStyle name="Followed Hyperlink 39" xfId="29140" hidden="1" xr:uid="{00000000-0005-0000-0000-000048050000}"/>
    <cellStyle name="Followed Hyperlink 39" xfId="29253" hidden="1" xr:uid="{00000000-0005-0000-0000-000049050000}"/>
    <cellStyle name="Followed Hyperlink 39" xfId="29289" hidden="1" xr:uid="{00000000-0005-0000-0000-00004A050000}"/>
    <cellStyle name="Followed Hyperlink 39" xfId="29322" hidden="1" xr:uid="{00000000-0005-0000-0000-00004B050000}"/>
    <cellStyle name="Followed Hyperlink 39" xfId="29359" hidden="1" xr:uid="{00000000-0005-0000-0000-00004C050000}"/>
    <cellStyle name="Followed Hyperlink 39" xfId="29469" hidden="1" xr:uid="{00000000-0005-0000-0000-00004D050000}"/>
    <cellStyle name="Followed Hyperlink 39" xfId="29505" hidden="1" xr:uid="{00000000-0005-0000-0000-00004E050000}"/>
    <cellStyle name="Followed Hyperlink 39" xfId="29538" hidden="1" xr:uid="{00000000-0005-0000-0000-00004F050000}"/>
    <cellStyle name="Followed Hyperlink 39" xfId="29574" hidden="1" xr:uid="{00000000-0005-0000-0000-000050050000}"/>
    <cellStyle name="Followed Hyperlink 39" xfId="29681" hidden="1" xr:uid="{00000000-0005-0000-0000-000051050000}"/>
    <cellStyle name="Followed Hyperlink 39" xfId="29717" hidden="1" xr:uid="{00000000-0005-0000-0000-000052050000}"/>
    <cellStyle name="Followed Hyperlink 39" xfId="29750" hidden="1" xr:uid="{00000000-0005-0000-0000-000053050000}"/>
    <cellStyle name="Followed Hyperlink 39" xfId="29892" hidden="1" xr:uid="{00000000-0005-0000-0000-000055050000}"/>
    <cellStyle name="Followed Hyperlink 39" xfId="29928" hidden="1" xr:uid="{00000000-0005-0000-0000-000056050000}"/>
    <cellStyle name="Followed Hyperlink 39" xfId="24759" hidden="1" xr:uid="{00000000-0005-0000-0000-000047050000}"/>
    <cellStyle name="Followed Hyperlink 39" xfId="24798" hidden="1" xr:uid="{00000000-0005-0000-0000-000048050000}"/>
    <cellStyle name="Followed Hyperlink 39" xfId="24911" hidden="1" xr:uid="{00000000-0005-0000-0000-000049050000}"/>
    <cellStyle name="Followed Hyperlink 39" xfId="24947" hidden="1" xr:uid="{00000000-0005-0000-0000-00004A050000}"/>
    <cellStyle name="Followed Hyperlink 39" xfId="34353" hidden="1" xr:uid="{00000000-0005-0000-0000-00004C050000}"/>
    <cellStyle name="Followed Hyperlink 39" xfId="34463" hidden="1" xr:uid="{00000000-0005-0000-0000-00004D050000}"/>
    <cellStyle name="Followed Hyperlink 39" xfId="34499" hidden="1" xr:uid="{00000000-0005-0000-0000-00004E050000}"/>
    <cellStyle name="Followed Hyperlink 39" xfId="34532" hidden="1" xr:uid="{00000000-0005-0000-0000-00004F050000}"/>
    <cellStyle name="Followed Hyperlink 39" xfId="34568" hidden="1" xr:uid="{00000000-0005-0000-0000-000050050000}"/>
    <cellStyle name="Followed Hyperlink 39" xfId="34675" hidden="1" xr:uid="{00000000-0005-0000-0000-000051050000}"/>
    <cellStyle name="Followed Hyperlink 39" xfId="34711" hidden="1" xr:uid="{00000000-0005-0000-0000-000052050000}"/>
    <cellStyle name="Followed Hyperlink 39" xfId="34744" hidden="1" xr:uid="{00000000-0005-0000-0000-000053050000}"/>
    <cellStyle name="Followed Hyperlink 39" xfId="34886" hidden="1" xr:uid="{00000000-0005-0000-0000-000055050000}"/>
    <cellStyle name="Followed Hyperlink 39" xfId="34922" hidden="1" xr:uid="{00000000-0005-0000-0000-000056050000}"/>
    <cellStyle name="Followed Hyperlink 39" xfId="34955" hidden="1" xr:uid="{00000000-0005-0000-0000-000057050000}"/>
    <cellStyle name="Followed Hyperlink 39" xfId="34991" hidden="1" xr:uid="{00000000-0005-0000-0000-000058050000}"/>
    <cellStyle name="Followed Hyperlink 39" xfId="35092" hidden="1" xr:uid="{00000000-0005-0000-0000-000059050000}"/>
    <cellStyle name="Followed Hyperlink 39" xfId="35128" hidden="1" xr:uid="{00000000-0005-0000-0000-00005A050000}"/>
    <cellStyle name="Followed Hyperlink 39" xfId="35161" hidden="1" xr:uid="{00000000-0005-0000-0000-00005B050000}"/>
    <cellStyle name="Followed Hyperlink 39" xfId="32118" hidden="1" xr:uid="{00000000-0005-0000-0000-000040050000}"/>
    <cellStyle name="Followed Hyperlink 39" xfId="28534" hidden="1" xr:uid="{00000000-0005-0000-0000-000041050000}"/>
    <cellStyle name="Followed Hyperlink 39" xfId="35206" hidden="1" xr:uid="{00000000-0005-0000-0000-000042050000}"/>
    <cellStyle name="Followed Hyperlink 39" xfId="30382" hidden="1" xr:uid="{00000000-0005-0000-0000-000043050000}"/>
    <cellStyle name="Followed Hyperlink 39" xfId="35548" hidden="1" xr:uid="{00000000-0005-0000-0000-000044050000}"/>
    <cellStyle name="Followed Hyperlink 39" xfId="26566" hidden="1" xr:uid="{00000000-0005-0000-0000-000043050000}"/>
    <cellStyle name="Followed Hyperlink 39" xfId="26691" hidden="1" xr:uid="{00000000-0005-0000-0000-000044050000}"/>
    <cellStyle name="Followed Hyperlink 39" xfId="26810" hidden="1" xr:uid="{00000000-0005-0000-0000-000045050000}"/>
    <cellStyle name="Followed Hyperlink 39" xfId="33506" hidden="1" xr:uid="{00000000-0005-0000-0000-00005B050000}"/>
    <cellStyle name="Followed Hyperlink 39" xfId="25858" hidden="1" xr:uid="{00000000-0005-0000-0000-000041050000}"/>
    <cellStyle name="Followed Hyperlink 39" xfId="33551" hidden="1" xr:uid="{00000000-0005-0000-0000-000042050000}"/>
    <cellStyle name="Followed Hyperlink 39" xfId="28497" hidden="1" xr:uid="{00000000-0005-0000-0000-000043050000}"/>
    <cellStyle name="Followed Hyperlink 39" xfId="33907" hidden="1" xr:uid="{00000000-0005-0000-0000-000044050000}"/>
    <cellStyle name="Followed Hyperlink 39" xfId="34026" hidden="1" xr:uid="{00000000-0005-0000-0000-000045050000}"/>
    <cellStyle name="Followed Hyperlink 39" xfId="34062" hidden="1" xr:uid="{00000000-0005-0000-0000-000046050000}"/>
    <cellStyle name="Followed Hyperlink 39" xfId="34095" hidden="1" xr:uid="{00000000-0005-0000-0000-000047050000}"/>
    <cellStyle name="Followed Hyperlink 39" xfId="34134" hidden="1" xr:uid="{00000000-0005-0000-0000-000048050000}"/>
    <cellStyle name="Followed Hyperlink 39" xfId="34247" hidden="1" xr:uid="{00000000-0005-0000-0000-000049050000}"/>
    <cellStyle name="Followed Hyperlink 39" xfId="34283" hidden="1" xr:uid="{00000000-0005-0000-0000-00004A050000}"/>
    <cellStyle name="Followed Hyperlink 39" xfId="34316" hidden="1" xr:uid="{00000000-0005-0000-0000-00004B050000}"/>
    <cellStyle name="Followed Hyperlink 39" xfId="33125" hidden="1" xr:uid="{00000000-0005-0000-0000-000054050000}"/>
    <cellStyle name="Followed Hyperlink 39" xfId="33267" hidden="1" xr:uid="{00000000-0005-0000-0000-000056050000}"/>
    <cellStyle name="Followed Hyperlink 39" xfId="33300" hidden="1" xr:uid="{00000000-0005-0000-0000-000057050000}"/>
    <cellStyle name="Followed Hyperlink 39" xfId="33336" hidden="1" xr:uid="{00000000-0005-0000-0000-000058050000}"/>
    <cellStyle name="Followed Hyperlink 39" xfId="33437" hidden="1" xr:uid="{00000000-0005-0000-0000-000059050000}"/>
    <cellStyle name="Followed Hyperlink 39" xfId="33473" hidden="1" xr:uid="{00000000-0005-0000-0000-00005A050000}"/>
    <cellStyle name="Followed Hyperlink 39" xfId="33020" hidden="1" xr:uid="{00000000-0005-0000-0000-000051050000}"/>
    <cellStyle name="Followed Hyperlink 39" xfId="33089" hidden="1" xr:uid="{00000000-0005-0000-0000-000053050000}"/>
    <cellStyle name="Followed Hyperlink 39" xfId="32877" hidden="1" xr:uid="{00000000-0005-0000-0000-00004F050000}"/>
    <cellStyle name="Followed Hyperlink 39" xfId="32844" hidden="1" xr:uid="{00000000-0005-0000-0000-00004E050000}"/>
    <cellStyle name="Followed Hyperlink 39" xfId="33056" hidden="1" xr:uid="{00000000-0005-0000-0000-000052050000}"/>
    <cellStyle name="Followed Hyperlink 39" xfId="28913" hidden="1" xr:uid="{00000000-0005-0000-0000-000044050000}"/>
    <cellStyle name="Followed Hyperlink 39" xfId="8771" hidden="1" xr:uid="{00000000-0005-0000-0000-00004D050000}"/>
    <cellStyle name="Followed Hyperlink 39" xfId="21859" hidden="1" xr:uid="{00000000-0005-0000-0000-00004A050000}"/>
    <cellStyle name="Followed Hyperlink 39" xfId="35415" hidden="1" xr:uid="{00000000-0005-0000-0000-000040050000}"/>
    <cellStyle name="Followed Hyperlink 39" xfId="30212" hidden="1" xr:uid="{00000000-0005-0000-0000-000042050000}"/>
    <cellStyle name="Followed Hyperlink 39" xfId="1536" hidden="1" xr:uid="{00000000-0005-0000-0000-000050050000}"/>
    <cellStyle name="Followed Hyperlink 39" xfId="1643" hidden="1" xr:uid="{00000000-0005-0000-0000-000051050000}"/>
    <cellStyle name="Followed Hyperlink 39" xfId="1679" hidden="1" xr:uid="{00000000-0005-0000-0000-000052050000}"/>
    <cellStyle name="Followed Hyperlink 39" xfId="1712" hidden="1" xr:uid="{00000000-0005-0000-0000-000053050000}"/>
    <cellStyle name="Followed Hyperlink 39" xfId="1748" hidden="1" xr:uid="{00000000-0005-0000-0000-000054050000}"/>
    <cellStyle name="Followed Hyperlink 39" xfId="1854" hidden="1" xr:uid="{00000000-0005-0000-0000-000055050000}"/>
    <cellStyle name="Followed Hyperlink 39" xfId="1890" hidden="1" xr:uid="{00000000-0005-0000-0000-000056050000}"/>
    <cellStyle name="Followed Hyperlink 39" xfId="994" hidden="1" xr:uid="{00000000-0005-0000-0000-000045050000}"/>
    <cellStyle name="Followed Hyperlink 39" xfId="1030" hidden="1" xr:uid="{00000000-0005-0000-0000-000046050000}"/>
    <cellStyle name="Followed Hyperlink 39" xfId="1063" hidden="1" xr:uid="{00000000-0005-0000-0000-000047050000}"/>
    <cellStyle name="Followed Hyperlink 39" xfId="1102" hidden="1" xr:uid="{00000000-0005-0000-0000-000048050000}"/>
    <cellStyle name="Followed Hyperlink 39" xfId="1251" hidden="1" xr:uid="{00000000-0005-0000-0000-00004A050000}"/>
    <cellStyle name="Followed Hyperlink 39" xfId="717" hidden="1" xr:uid="{00000000-0005-0000-0000-000042050000}"/>
    <cellStyle name="Followed Hyperlink 39" xfId="875" hidden="1" xr:uid="{00000000-0005-0000-0000-000044050000}"/>
    <cellStyle name="Followed Hyperlink 39" xfId="681" hidden="1" xr:uid="{00000000-0005-0000-0000-000041050000}"/>
    <cellStyle name="Followed Hyperlink 39" xfId="563" hidden="1" xr:uid="{00000000-0005-0000-0000-000040050000}"/>
    <cellStyle name="Followed Hyperlink 39" xfId="750" hidden="1" xr:uid="{00000000-0005-0000-0000-000043050000}"/>
    <cellStyle name="Followed Hyperlink 39" xfId="5480" hidden="1" xr:uid="{00000000-0005-0000-0000-00004F050000}"/>
    <cellStyle name="Followed Hyperlink 39" xfId="10081" hidden="1" xr:uid="{00000000-0005-0000-0000-000047050000}"/>
    <cellStyle name="Followed Hyperlink 39" xfId="23052" hidden="1" xr:uid="{00000000-0005-0000-0000-000044050000}"/>
    <cellStyle name="Followed Hyperlink 39" xfId="19283" hidden="1" xr:uid="{00000000-0005-0000-0000-000057050000}"/>
    <cellStyle name="Followed Hyperlink 39" xfId="15535" hidden="1" xr:uid="{00000000-0005-0000-0000-00004F050000}"/>
    <cellStyle name="Followed Hyperlink 39" xfId="35667" hidden="1" xr:uid="{00000000-0005-0000-0000-000045050000}"/>
    <cellStyle name="Followed Hyperlink 39" xfId="35703" hidden="1" xr:uid="{00000000-0005-0000-0000-000046050000}"/>
    <cellStyle name="Followed Hyperlink 39" xfId="35736" hidden="1" xr:uid="{00000000-0005-0000-0000-000047050000}"/>
    <cellStyle name="Followed Hyperlink 39" xfId="35775" hidden="1" xr:uid="{00000000-0005-0000-0000-000048050000}"/>
    <cellStyle name="Followed Hyperlink 39" xfId="35924" hidden="1" xr:uid="{00000000-0005-0000-0000-00004A050000}"/>
    <cellStyle name="Followed Hyperlink 39" xfId="35957" hidden="1" xr:uid="{00000000-0005-0000-0000-00004B050000}"/>
    <cellStyle name="Followed Hyperlink 39" xfId="35994" hidden="1" xr:uid="{00000000-0005-0000-0000-00004C050000}"/>
    <cellStyle name="Followed Hyperlink 39" xfId="36104" hidden="1" xr:uid="{00000000-0005-0000-0000-00004D050000}"/>
    <cellStyle name="Followed Hyperlink 39" xfId="36173" hidden="1" xr:uid="{00000000-0005-0000-0000-00004F050000}"/>
    <cellStyle name="Followed Hyperlink 39" xfId="36209" hidden="1" xr:uid="{00000000-0005-0000-0000-000050050000}"/>
    <cellStyle name="Followed Hyperlink 39" xfId="36316" hidden="1" xr:uid="{00000000-0005-0000-0000-000051050000}"/>
    <cellStyle name="Followed Hyperlink 39" xfId="36352" hidden="1" xr:uid="{00000000-0005-0000-0000-000052050000}"/>
    <cellStyle name="Followed Hyperlink 39" xfId="36385" hidden="1" xr:uid="{00000000-0005-0000-0000-000053050000}"/>
    <cellStyle name="Followed Hyperlink 39" xfId="36421" hidden="1" xr:uid="{00000000-0005-0000-0000-000054050000}"/>
    <cellStyle name="Followed Hyperlink 39" xfId="36563" hidden="1" xr:uid="{00000000-0005-0000-0000-000056050000}"/>
    <cellStyle name="Followed Hyperlink 39" xfId="36596" hidden="1" xr:uid="{00000000-0005-0000-0000-000057050000}"/>
    <cellStyle name="Followed Hyperlink 39" xfId="36632" hidden="1" xr:uid="{00000000-0005-0000-0000-000058050000}"/>
    <cellStyle name="Followed Hyperlink 39" xfId="36733" hidden="1" xr:uid="{00000000-0005-0000-0000-000059050000}"/>
    <cellStyle name="Followed Hyperlink 39" xfId="36769" hidden="1" xr:uid="{00000000-0005-0000-0000-00005A050000}"/>
    <cellStyle name="Followed Hyperlink 39" xfId="36802" hidden="1" xr:uid="{00000000-0005-0000-0000-00005B050000}"/>
    <cellStyle name="Followed Hyperlink 39" xfId="33774" hidden="1" xr:uid="{00000000-0005-0000-0000-000040050000}"/>
    <cellStyle name="Followed Hyperlink 39" xfId="1215" hidden="1" xr:uid="{00000000-0005-0000-0000-000049050000}"/>
    <cellStyle name="Followed Hyperlink 39" xfId="9514" hidden="1" xr:uid="{00000000-0005-0000-0000-000042050000}"/>
    <cellStyle name="Followed Hyperlink 39" xfId="19456" hidden="1" xr:uid="{00000000-0005-0000-0000-00005A050000}"/>
    <cellStyle name="Followed Hyperlink 39" xfId="19489" hidden="1" xr:uid="{00000000-0005-0000-0000-00005B050000}"/>
    <cellStyle name="Followed Hyperlink 39" xfId="17961" hidden="1" xr:uid="{00000000-0005-0000-0000-000040050000}"/>
    <cellStyle name="Followed Hyperlink 39" xfId="17977" hidden="1" xr:uid="{00000000-0005-0000-0000-000041050000}"/>
    <cellStyle name="Followed Hyperlink 39" xfId="19534" hidden="1" xr:uid="{00000000-0005-0000-0000-000042050000}"/>
    <cellStyle name="Followed Hyperlink 39" xfId="14682" hidden="1" xr:uid="{00000000-0005-0000-0000-000043050000}"/>
    <cellStyle name="Followed Hyperlink 39" xfId="19876" hidden="1" xr:uid="{00000000-0005-0000-0000-000044050000}"/>
    <cellStyle name="Followed Hyperlink 39" xfId="19995" hidden="1" xr:uid="{00000000-0005-0000-0000-000045050000}"/>
    <cellStyle name="Followed Hyperlink 39" xfId="20031" hidden="1" xr:uid="{00000000-0005-0000-0000-000046050000}"/>
    <cellStyle name="Followed Hyperlink 39" xfId="20064" hidden="1" xr:uid="{00000000-0005-0000-0000-000047050000}"/>
    <cellStyle name="Followed Hyperlink 39" xfId="20103" hidden="1" xr:uid="{00000000-0005-0000-0000-000048050000}"/>
    <cellStyle name="Followed Hyperlink 39" xfId="20216" hidden="1" xr:uid="{00000000-0005-0000-0000-000049050000}"/>
    <cellStyle name="Followed Hyperlink 39" xfId="20252" hidden="1" xr:uid="{00000000-0005-0000-0000-00004A050000}"/>
    <cellStyle name="Followed Hyperlink 39" xfId="20285" hidden="1" xr:uid="{00000000-0005-0000-0000-00004B050000}"/>
    <cellStyle name="Followed Hyperlink 39" xfId="20322" hidden="1" xr:uid="{00000000-0005-0000-0000-00004C050000}"/>
    <cellStyle name="Followed Hyperlink 39" xfId="20432" hidden="1" xr:uid="{00000000-0005-0000-0000-00004D050000}"/>
    <cellStyle name="Followed Hyperlink 39" xfId="20468" hidden="1" xr:uid="{00000000-0005-0000-0000-00004E050000}"/>
    <cellStyle name="Followed Hyperlink 39" xfId="20501" hidden="1" xr:uid="{00000000-0005-0000-0000-00004F050000}"/>
    <cellStyle name="Followed Hyperlink 39" xfId="20537" hidden="1" xr:uid="{00000000-0005-0000-0000-000050050000}"/>
    <cellStyle name="Followed Hyperlink 39" xfId="20644" hidden="1" xr:uid="{00000000-0005-0000-0000-000051050000}"/>
    <cellStyle name="Followed Hyperlink 39" xfId="20680" hidden="1" xr:uid="{00000000-0005-0000-0000-000052050000}"/>
    <cellStyle name="Followed Hyperlink 39" xfId="20713" hidden="1" xr:uid="{00000000-0005-0000-0000-000053050000}"/>
    <cellStyle name="Followed Hyperlink 39" xfId="20749" hidden="1" xr:uid="{00000000-0005-0000-0000-000054050000}"/>
    <cellStyle name="Followed Hyperlink 39" xfId="4155" hidden="1" xr:uid="{00000000-0005-0000-0000-000055050000}"/>
    <cellStyle name="Followed Hyperlink 39" xfId="4191" hidden="1" xr:uid="{00000000-0005-0000-0000-000056050000}"/>
    <cellStyle name="Followed Hyperlink 39" xfId="4224" hidden="1" xr:uid="{00000000-0005-0000-0000-000057050000}"/>
    <cellStyle name="Followed Hyperlink 39" xfId="4260" hidden="1" xr:uid="{00000000-0005-0000-0000-000058050000}"/>
    <cellStyle name="Followed Hyperlink 39" xfId="4361" hidden="1" xr:uid="{00000000-0005-0000-0000-000059050000}"/>
    <cellStyle name="Followed Hyperlink 39" xfId="4397" hidden="1" xr:uid="{00000000-0005-0000-0000-00005A050000}"/>
    <cellStyle name="Followed Hyperlink 39" xfId="4430" hidden="1" xr:uid="{00000000-0005-0000-0000-00005B050000}"/>
    <cellStyle name="Followed Hyperlink 39" xfId="2816" hidden="1" xr:uid="{00000000-0005-0000-0000-000040050000}"/>
    <cellStyle name="Followed Hyperlink 39" xfId="2783" hidden="1" xr:uid="{00000000-0005-0000-0000-000041050000}"/>
    <cellStyle name="Followed Hyperlink 39" xfId="4475" hidden="1" xr:uid="{00000000-0005-0000-0000-000042050000}"/>
    <cellStyle name="Followed Hyperlink 39" xfId="255" hidden="1" xr:uid="{00000000-0005-0000-0000-000043050000}"/>
    <cellStyle name="Followed Hyperlink 39" xfId="4855" hidden="1" xr:uid="{00000000-0005-0000-0000-000044050000}"/>
    <cellStyle name="Followed Hyperlink 39" xfId="4974" hidden="1" xr:uid="{00000000-0005-0000-0000-000045050000}"/>
    <cellStyle name="Followed Hyperlink 39" xfId="5010" hidden="1" xr:uid="{00000000-0005-0000-0000-000046050000}"/>
    <cellStyle name="Followed Hyperlink 39" xfId="5043" hidden="1" xr:uid="{00000000-0005-0000-0000-000047050000}"/>
    <cellStyle name="Followed Hyperlink 39" xfId="5082" hidden="1" xr:uid="{00000000-0005-0000-0000-000048050000}"/>
    <cellStyle name="Followed Hyperlink 39" xfId="5195" hidden="1" xr:uid="{00000000-0005-0000-0000-000049050000}"/>
    <cellStyle name="Followed Hyperlink 39" xfId="5231" hidden="1" xr:uid="{00000000-0005-0000-0000-00004A050000}"/>
    <cellStyle name="Followed Hyperlink 39" xfId="5264" hidden="1" xr:uid="{00000000-0005-0000-0000-00004B050000}"/>
    <cellStyle name="Followed Hyperlink 39" xfId="5301" hidden="1" xr:uid="{00000000-0005-0000-0000-00004C050000}"/>
    <cellStyle name="Followed Hyperlink 39" xfId="5411" hidden="1" xr:uid="{00000000-0005-0000-0000-00004D050000}"/>
    <cellStyle name="Followed Hyperlink 39" xfId="5447" hidden="1" xr:uid="{00000000-0005-0000-0000-00004E050000}"/>
    <cellStyle name="Followed Hyperlink 39" xfId="5516" hidden="1" xr:uid="{00000000-0005-0000-0000-000050050000}"/>
    <cellStyle name="Followed Hyperlink 39" xfId="5623" hidden="1" xr:uid="{00000000-0005-0000-0000-000051050000}"/>
    <cellStyle name="Followed Hyperlink 39" xfId="5659" hidden="1" xr:uid="{00000000-0005-0000-0000-000052050000}"/>
    <cellStyle name="Followed Hyperlink 39" xfId="5728" hidden="1" xr:uid="{00000000-0005-0000-0000-000054050000}"/>
    <cellStyle name="Followed Hyperlink 39" xfId="5834" hidden="1" xr:uid="{00000000-0005-0000-0000-000055050000}"/>
    <cellStyle name="Followed Hyperlink 39" xfId="5870" hidden="1" xr:uid="{00000000-0005-0000-0000-000056050000}"/>
    <cellStyle name="Followed Hyperlink 39" xfId="5903" hidden="1" xr:uid="{00000000-0005-0000-0000-000057050000}"/>
    <cellStyle name="Followed Hyperlink 39" xfId="5939" hidden="1" xr:uid="{00000000-0005-0000-0000-000058050000}"/>
    <cellStyle name="Followed Hyperlink 39" xfId="6040" hidden="1" xr:uid="{00000000-0005-0000-0000-000059050000}"/>
    <cellStyle name="Followed Hyperlink 39" xfId="6076" hidden="1" xr:uid="{00000000-0005-0000-0000-00005A050000}"/>
    <cellStyle name="Followed Hyperlink 39" xfId="6109" hidden="1" xr:uid="{00000000-0005-0000-0000-00005B050000}"/>
    <cellStyle name="Followed Hyperlink 39" xfId="77" hidden="1" xr:uid="{00000000-0005-0000-0000-000040050000}"/>
    <cellStyle name="Followed Hyperlink 39" xfId="2508" hidden="1" xr:uid="{00000000-0005-0000-0000-000041050000}"/>
    <cellStyle name="Followed Hyperlink 39" xfId="6154" hidden="1" xr:uid="{00000000-0005-0000-0000-000042050000}"/>
    <cellStyle name="Followed Hyperlink 39" xfId="2556" hidden="1" xr:uid="{00000000-0005-0000-0000-000043050000}"/>
    <cellStyle name="Followed Hyperlink 39" xfId="6535" hidden="1" xr:uid="{00000000-0005-0000-0000-000044050000}"/>
    <cellStyle name="Followed Hyperlink 39" xfId="6654" hidden="1" xr:uid="{00000000-0005-0000-0000-000045050000}"/>
    <cellStyle name="Followed Hyperlink 39" xfId="6690" hidden="1" xr:uid="{00000000-0005-0000-0000-000046050000}"/>
    <cellStyle name="Followed Hyperlink 39" xfId="6723" hidden="1" xr:uid="{00000000-0005-0000-0000-000047050000}"/>
    <cellStyle name="Followed Hyperlink 39" xfId="6762" hidden="1" xr:uid="{00000000-0005-0000-0000-000048050000}"/>
    <cellStyle name="Followed Hyperlink 39" xfId="1923" hidden="1" xr:uid="{00000000-0005-0000-0000-000057050000}"/>
    <cellStyle name="Followed Hyperlink 39" xfId="1959" hidden="1" xr:uid="{00000000-0005-0000-0000-000058050000}"/>
    <cellStyle name="Followed Hyperlink 39" xfId="2096" hidden="1" xr:uid="{00000000-0005-0000-0000-00005A050000}"/>
    <cellStyle name="Followed Hyperlink 39" xfId="2129" hidden="1" xr:uid="{00000000-0005-0000-0000-00005B050000}"/>
    <cellStyle name="Followed Hyperlink 39" xfId="11078" hidden="1" xr:uid="{00000000-0005-0000-0000-000059050000}"/>
    <cellStyle name="Followed Hyperlink 39" xfId="11114" hidden="1" xr:uid="{00000000-0005-0000-0000-00005A050000}"/>
    <cellStyle name="Followed Hyperlink 39" xfId="11147" hidden="1" xr:uid="{00000000-0005-0000-0000-00005B050000}"/>
    <cellStyle name="Followed Hyperlink 39" xfId="8081" hidden="1" xr:uid="{00000000-0005-0000-0000-000040050000}"/>
    <cellStyle name="Followed Hyperlink 39" xfId="4581" hidden="1" xr:uid="{00000000-0005-0000-0000-000041050000}"/>
    <cellStyle name="Followed Hyperlink 39" xfId="6329" hidden="1" xr:uid="{00000000-0005-0000-0000-000043050000}"/>
    <cellStyle name="Followed Hyperlink 39" xfId="11568" hidden="1" xr:uid="{00000000-0005-0000-0000-000044050000}"/>
    <cellStyle name="Followed Hyperlink 39" xfId="11687" hidden="1" xr:uid="{00000000-0005-0000-0000-000045050000}"/>
    <cellStyle name="Followed Hyperlink 39" xfId="11723" hidden="1" xr:uid="{00000000-0005-0000-0000-000046050000}"/>
    <cellStyle name="Followed Hyperlink 39" xfId="11756" hidden="1" xr:uid="{00000000-0005-0000-0000-000047050000}"/>
    <cellStyle name="Followed Hyperlink 39" xfId="11795" hidden="1" xr:uid="{00000000-0005-0000-0000-000048050000}"/>
    <cellStyle name="Followed Hyperlink 39" xfId="11908" hidden="1" xr:uid="{00000000-0005-0000-0000-000049050000}"/>
    <cellStyle name="Followed Hyperlink 39" xfId="11944" hidden="1" xr:uid="{00000000-0005-0000-0000-00004A050000}"/>
    <cellStyle name="Followed Hyperlink 39" xfId="11977" hidden="1" xr:uid="{00000000-0005-0000-0000-00004B050000}"/>
    <cellStyle name="Followed Hyperlink 39" xfId="12014" hidden="1" xr:uid="{00000000-0005-0000-0000-00004C050000}"/>
    <cellStyle name="Followed Hyperlink 39" xfId="12124" hidden="1" xr:uid="{00000000-0005-0000-0000-00004D050000}"/>
    <cellStyle name="Followed Hyperlink 39" xfId="12160" hidden="1" xr:uid="{00000000-0005-0000-0000-00004E050000}"/>
    <cellStyle name="Followed Hyperlink 39" xfId="12193" hidden="1" xr:uid="{00000000-0005-0000-0000-00004F050000}"/>
    <cellStyle name="Followed Hyperlink 39" xfId="12229" hidden="1" xr:uid="{00000000-0005-0000-0000-000050050000}"/>
    <cellStyle name="Followed Hyperlink 39" xfId="12336" hidden="1" xr:uid="{00000000-0005-0000-0000-000051050000}"/>
    <cellStyle name="Followed Hyperlink 39" xfId="3980" hidden="1" xr:uid="{00000000-0005-0000-0000-000052050000}"/>
    <cellStyle name="Followed Hyperlink 39" xfId="4013" hidden="1" xr:uid="{00000000-0005-0000-0000-000053050000}"/>
    <cellStyle name="Followed Hyperlink 39" xfId="4049" hidden="1" xr:uid="{00000000-0005-0000-0000-000054050000}"/>
    <cellStyle name="Followed Hyperlink 39" xfId="10449" hidden="1" xr:uid="{00000000-0005-0000-0000-00004D050000}"/>
    <cellStyle name="Followed Hyperlink 39" xfId="10485" hidden="1" xr:uid="{00000000-0005-0000-0000-00004E050000}"/>
    <cellStyle name="Followed Hyperlink 39" xfId="10518" hidden="1" xr:uid="{00000000-0005-0000-0000-00004F050000}"/>
    <cellStyle name="Followed Hyperlink 39" xfId="10554" hidden="1" xr:uid="{00000000-0005-0000-0000-000050050000}"/>
    <cellStyle name="Followed Hyperlink 39" xfId="10661" hidden="1" xr:uid="{00000000-0005-0000-0000-000051050000}"/>
    <cellStyle name="Followed Hyperlink 39" xfId="10697" hidden="1" xr:uid="{00000000-0005-0000-0000-000052050000}"/>
    <cellStyle name="Followed Hyperlink 39" xfId="10730" hidden="1" xr:uid="{00000000-0005-0000-0000-000053050000}"/>
    <cellStyle name="Followed Hyperlink 39" xfId="10766" hidden="1" xr:uid="{00000000-0005-0000-0000-000054050000}"/>
    <cellStyle name="Followed Hyperlink 39" xfId="10872" hidden="1" xr:uid="{00000000-0005-0000-0000-000055050000}"/>
    <cellStyle name="Followed Hyperlink 39" xfId="10908" hidden="1" xr:uid="{00000000-0005-0000-0000-000056050000}"/>
    <cellStyle name="Followed Hyperlink 39" xfId="10941" hidden="1" xr:uid="{00000000-0005-0000-0000-000057050000}"/>
    <cellStyle name="Followed Hyperlink 39" xfId="10977" hidden="1" xr:uid="{00000000-0005-0000-0000-000058050000}"/>
    <cellStyle name="Followed Hyperlink 39" xfId="10048" hidden="1" xr:uid="{00000000-0005-0000-0000-000046050000}"/>
    <cellStyle name="Followed Hyperlink 39" xfId="10120" hidden="1" xr:uid="{00000000-0005-0000-0000-000048050000}"/>
    <cellStyle name="Followed Hyperlink 39" xfId="10233" hidden="1" xr:uid="{00000000-0005-0000-0000-000049050000}"/>
    <cellStyle name="Followed Hyperlink 39" xfId="10269" hidden="1" xr:uid="{00000000-0005-0000-0000-00004A050000}"/>
    <cellStyle name="Followed Hyperlink 39" xfId="10339" hidden="1" xr:uid="{00000000-0005-0000-0000-00004C050000}"/>
    <cellStyle name="Followed Hyperlink 39" xfId="4650" hidden="1" xr:uid="{00000000-0005-0000-0000-000043050000}"/>
    <cellStyle name="Followed Hyperlink 39" xfId="10012" hidden="1" xr:uid="{00000000-0005-0000-0000-000045050000}"/>
    <cellStyle name="Followed Hyperlink 39" xfId="2795" hidden="1" xr:uid="{00000000-0005-0000-0000-000041050000}"/>
    <cellStyle name="Followed Hyperlink 39" xfId="6401" hidden="1" xr:uid="{00000000-0005-0000-0000-000040050000}"/>
    <cellStyle name="Followed Hyperlink 39" xfId="9893" hidden="1" xr:uid="{00000000-0005-0000-0000-000044050000}"/>
    <cellStyle name="Followed Hyperlink 39" xfId="5692" hidden="1" xr:uid="{00000000-0005-0000-0000-000053050000}"/>
    <cellStyle name="Followed Hyperlink 39" xfId="36140" hidden="1" xr:uid="{00000000-0005-0000-0000-00004E050000}"/>
    <cellStyle name="Followed Hyperlink 39" xfId="32407" hidden="1" xr:uid="{00000000-0005-0000-0000-000046050000}"/>
    <cellStyle name="Followed Hyperlink 39" xfId="15356" hidden="1" xr:uid="{00000000-0005-0000-0000-00004C050000}"/>
    <cellStyle name="Followed Hyperlink 39" xfId="7196" hidden="1" xr:uid="{00000000-0005-0000-0000-000050050000}"/>
    <cellStyle name="Followed Hyperlink 39" xfId="44531" hidden="1" xr:uid="{00000000-0005-0000-0000-00004A050000}"/>
    <cellStyle name="Followed Hyperlink 39" xfId="44564" hidden="1" xr:uid="{00000000-0005-0000-0000-00004B050000}"/>
    <cellStyle name="Followed Hyperlink 39" xfId="44601" hidden="1" xr:uid="{00000000-0005-0000-0000-00004C050000}"/>
    <cellStyle name="Followed Hyperlink 39" xfId="44711" hidden="1" xr:uid="{00000000-0005-0000-0000-00004D050000}"/>
    <cellStyle name="Followed Hyperlink 39" xfId="44747" hidden="1" xr:uid="{00000000-0005-0000-0000-00004E050000}"/>
    <cellStyle name="Followed Hyperlink 39" xfId="44780" hidden="1" xr:uid="{00000000-0005-0000-0000-00004F050000}"/>
    <cellStyle name="Followed Hyperlink 39" xfId="44816" hidden="1" xr:uid="{00000000-0005-0000-0000-000050050000}"/>
    <cellStyle name="Followed Hyperlink 39" xfId="44923" hidden="1" xr:uid="{00000000-0005-0000-0000-000051050000}"/>
    <cellStyle name="Followed Hyperlink 39" xfId="44959" hidden="1" xr:uid="{00000000-0005-0000-0000-000052050000}"/>
    <cellStyle name="Followed Hyperlink 39" xfId="44992" hidden="1" xr:uid="{00000000-0005-0000-0000-000053050000}"/>
    <cellStyle name="Followed Hyperlink 39" xfId="45028" hidden="1" xr:uid="{00000000-0005-0000-0000-000054050000}"/>
    <cellStyle name="Followed Hyperlink 39" xfId="45170" hidden="1" xr:uid="{00000000-0005-0000-0000-000056050000}"/>
    <cellStyle name="Followed Hyperlink 39" xfId="45203" hidden="1" xr:uid="{00000000-0005-0000-0000-000057050000}"/>
    <cellStyle name="Followed Hyperlink 39" xfId="45340" hidden="1" xr:uid="{00000000-0005-0000-0000-000059050000}"/>
    <cellStyle name="Followed Hyperlink 39" xfId="45376" hidden="1" xr:uid="{00000000-0005-0000-0000-00005A050000}"/>
    <cellStyle name="Followed Hyperlink 39" xfId="45409" hidden="1" xr:uid="{00000000-0005-0000-0000-00005B050000}"/>
    <cellStyle name="Followed Hyperlink 39" xfId="45239" hidden="1" xr:uid="{00000000-0005-0000-0000-000058050000}"/>
    <cellStyle name="Followed Hyperlink 39" xfId="40904" hidden="1" xr:uid="{00000000-0005-0000-0000-000050050000}"/>
    <cellStyle name="Followed Hyperlink 39" xfId="37382" hidden="1" xr:uid="{00000000-0005-0000-0000-000048050000}"/>
    <cellStyle name="Followed Hyperlink 39" xfId="30450" hidden="1" xr:uid="{00000000-0005-0000-0000-000040050000}"/>
    <cellStyle name="Followed Hyperlink 39" xfId="29786" hidden="1" xr:uid="{00000000-0005-0000-0000-000054050000}"/>
    <cellStyle name="Followed Hyperlink 39" xfId="25017" hidden="1" xr:uid="{00000000-0005-0000-0000-00004C050000}"/>
    <cellStyle name="Followed Hyperlink 39" xfId="12372" hidden="1" xr:uid="{00000000-0005-0000-0000-000052050000}"/>
    <cellStyle name="Followed Hyperlink 39" xfId="12405" hidden="1" xr:uid="{00000000-0005-0000-0000-000053050000}"/>
    <cellStyle name="Followed Hyperlink 39" xfId="10302" hidden="1" xr:uid="{00000000-0005-0000-0000-00004B050000}"/>
    <cellStyle name="Followed Hyperlink 39" xfId="35888" hidden="1" xr:uid="{00000000-0005-0000-0000-000049050000}"/>
    <cellStyle name="Followed Hyperlink 39" xfId="15571" hidden="1" xr:uid="{00000000-0005-0000-0000-000050050000}"/>
    <cellStyle name="Followed Hyperlink 39" xfId="15678" hidden="1" xr:uid="{00000000-0005-0000-0000-000051050000}"/>
    <cellStyle name="Followed Hyperlink 39" xfId="15714" hidden="1" xr:uid="{00000000-0005-0000-0000-000052050000}"/>
    <cellStyle name="Followed Hyperlink 39" xfId="15747" hidden="1" xr:uid="{00000000-0005-0000-0000-000053050000}"/>
    <cellStyle name="Followed Hyperlink 39" xfId="15783" hidden="1" xr:uid="{00000000-0005-0000-0000-000054050000}"/>
    <cellStyle name="Followed Hyperlink 39" xfId="15889" hidden="1" xr:uid="{00000000-0005-0000-0000-000055050000}"/>
    <cellStyle name="Followed Hyperlink 39" xfId="15925" hidden="1" xr:uid="{00000000-0005-0000-0000-000056050000}"/>
    <cellStyle name="Followed Hyperlink 39" xfId="15958" hidden="1" xr:uid="{00000000-0005-0000-0000-000057050000}"/>
    <cellStyle name="Followed Hyperlink 39" xfId="15994" hidden="1" xr:uid="{00000000-0005-0000-0000-000058050000}"/>
    <cellStyle name="Followed Hyperlink 39" xfId="16095" hidden="1" xr:uid="{00000000-0005-0000-0000-000059050000}"/>
    <cellStyle name="Followed Hyperlink 39" xfId="16131" hidden="1" xr:uid="{00000000-0005-0000-0000-00005A050000}"/>
    <cellStyle name="Followed Hyperlink 39" xfId="16164" hidden="1" xr:uid="{00000000-0005-0000-0000-00005B050000}"/>
    <cellStyle name="Followed Hyperlink 39" xfId="13108" hidden="1" xr:uid="{00000000-0005-0000-0000-000040050000}"/>
    <cellStyle name="Followed Hyperlink 39" xfId="9620" hidden="1" xr:uid="{00000000-0005-0000-0000-000041050000}"/>
    <cellStyle name="Followed Hyperlink 39" xfId="16209" hidden="1" xr:uid="{00000000-0005-0000-0000-000042050000}"/>
    <cellStyle name="Followed Hyperlink 39" xfId="11365" hidden="1" xr:uid="{00000000-0005-0000-0000-000043050000}"/>
    <cellStyle name="Followed Hyperlink 39" xfId="16569" hidden="1" xr:uid="{00000000-0005-0000-0000-000044050000}"/>
    <cellStyle name="Followed Hyperlink 39" xfId="16688" hidden="1" xr:uid="{00000000-0005-0000-0000-000045050000}"/>
    <cellStyle name="Followed Hyperlink 39" xfId="14463" hidden="1" xr:uid="{00000000-0005-0000-0000-00005A050000}"/>
    <cellStyle name="Followed Hyperlink 39" xfId="14496" hidden="1" xr:uid="{00000000-0005-0000-0000-00005B050000}"/>
    <cellStyle name="Followed Hyperlink 39" xfId="11435" hidden="1" xr:uid="{00000000-0005-0000-0000-000040050000}"/>
    <cellStyle name="Followed Hyperlink 39" xfId="7940" hidden="1" xr:uid="{00000000-0005-0000-0000-000041050000}"/>
    <cellStyle name="Followed Hyperlink 39" xfId="14541" hidden="1" xr:uid="{00000000-0005-0000-0000-000042050000}"/>
    <cellStyle name="Followed Hyperlink 39" xfId="9688" hidden="1" xr:uid="{00000000-0005-0000-0000-000043050000}"/>
    <cellStyle name="Followed Hyperlink 39" xfId="14910" hidden="1" xr:uid="{00000000-0005-0000-0000-000044050000}"/>
    <cellStyle name="Followed Hyperlink 39" xfId="15029" hidden="1" xr:uid="{00000000-0005-0000-0000-000045050000}"/>
    <cellStyle name="Followed Hyperlink 39" xfId="15065" hidden="1" xr:uid="{00000000-0005-0000-0000-000046050000}"/>
    <cellStyle name="Followed Hyperlink 39" xfId="15098" hidden="1" xr:uid="{00000000-0005-0000-0000-000047050000}"/>
    <cellStyle name="Followed Hyperlink 39" xfId="15137" hidden="1" xr:uid="{00000000-0005-0000-0000-000048050000}"/>
    <cellStyle name="Followed Hyperlink 39" xfId="15250" hidden="1" xr:uid="{00000000-0005-0000-0000-000049050000}"/>
    <cellStyle name="Followed Hyperlink 39" xfId="14115" hidden="1" xr:uid="{00000000-0005-0000-0000-000054050000}"/>
    <cellStyle name="Followed Hyperlink 39" xfId="14221" hidden="1" xr:uid="{00000000-0005-0000-0000-000055050000}"/>
    <cellStyle name="Followed Hyperlink 39" xfId="14257" hidden="1" xr:uid="{00000000-0005-0000-0000-000056050000}"/>
    <cellStyle name="Followed Hyperlink 39" xfId="14290" hidden="1" xr:uid="{00000000-0005-0000-0000-000057050000}"/>
    <cellStyle name="Followed Hyperlink 39" xfId="14326" hidden="1" xr:uid="{00000000-0005-0000-0000-000058050000}"/>
    <cellStyle name="Followed Hyperlink 39" xfId="14427" hidden="1" xr:uid="{00000000-0005-0000-0000-000059050000}"/>
    <cellStyle name="Followed Hyperlink 39" xfId="14010" hidden="1" xr:uid="{00000000-0005-0000-0000-000051050000}"/>
    <cellStyle name="Followed Hyperlink 39" xfId="13867" hidden="1" xr:uid="{00000000-0005-0000-0000-00004F050000}"/>
    <cellStyle name="Followed Hyperlink 39" xfId="13834" hidden="1" xr:uid="{00000000-0005-0000-0000-00004E050000}"/>
    <cellStyle name="Followed Hyperlink 39" xfId="14046" hidden="1" xr:uid="{00000000-0005-0000-0000-000052050000}"/>
    <cellStyle name="Followed Hyperlink 39" xfId="18110" hidden="1" xr:uid="{00000000-0005-0000-0000-000043050000}"/>
    <cellStyle name="Followed Hyperlink 39" xfId="22668" hidden="1" xr:uid="{00000000-0005-0000-0000-000059050000}"/>
    <cellStyle name="Followed Hyperlink 39" xfId="36527" hidden="1" xr:uid="{00000000-0005-0000-0000-000055050000}"/>
    <cellStyle name="Followed Hyperlink 39" xfId="2060" hidden="1" xr:uid="{00000000-0005-0000-0000-000059050000}"/>
    <cellStyle name="Followed Hyperlink 39" xfId="11192" hidden="1" xr:uid="{00000000-0005-0000-0000-000042050000}"/>
    <cellStyle name="Followed Hyperlink 39" xfId="31388" hidden="1" xr:uid="{00000000-0005-0000-0000-000052050000}"/>
    <cellStyle name="Followed Hyperlink 39" xfId="31421" hidden="1" xr:uid="{00000000-0005-0000-0000-000053050000}"/>
    <cellStyle name="Followed Hyperlink 39" xfId="31457" hidden="1" xr:uid="{00000000-0005-0000-0000-000054050000}"/>
    <cellStyle name="Followed Hyperlink 39" xfId="31563" hidden="1" xr:uid="{00000000-0005-0000-0000-000055050000}"/>
    <cellStyle name="Followed Hyperlink 39" xfId="31599" hidden="1" xr:uid="{00000000-0005-0000-0000-000056050000}"/>
    <cellStyle name="Followed Hyperlink 39" xfId="31632" hidden="1" xr:uid="{00000000-0005-0000-0000-000057050000}"/>
    <cellStyle name="Followed Hyperlink 39" xfId="31668" hidden="1" xr:uid="{00000000-0005-0000-0000-000058050000}"/>
    <cellStyle name="Followed Hyperlink 39" xfId="31769" hidden="1" xr:uid="{00000000-0005-0000-0000-000059050000}"/>
    <cellStyle name="Followed Hyperlink 39" xfId="31805" hidden="1" xr:uid="{00000000-0005-0000-0000-00005A050000}"/>
    <cellStyle name="Followed Hyperlink 39" xfId="31838" hidden="1" xr:uid="{00000000-0005-0000-0000-00005B050000}"/>
    <cellStyle name="Followed Hyperlink 39" xfId="26196" hidden="1" xr:uid="{00000000-0005-0000-0000-000040050000}"/>
    <cellStyle name="Followed Hyperlink 39" xfId="28255" hidden="1" xr:uid="{00000000-0005-0000-0000-000041050000}"/>
    <cellStyle name="Followed Hyperlink 39" xfId="31883" hidden="1" xr:uid="{00000000-0005-0000-0000-000042050000}"/>
    <cellStyle name="Followed Hyperlink 39" xfId="28301" hidden="1" xr:uid="{00000000-0005-0000-0000-000043050000}"/>
    <cellStyle name="Followed Hyperlink 39" xfId="32252" hidden="1" xr:uid="{00000000-0005-0000-0000-000044050000}"/>
    <cellStyle name="Followed Hyperlink 39" xfId="32371" hidden="1" xr:uid="{00000000-0005-0000-0000-000045050000}"/>
    <cellStyle name="Followed Hyperlink 39" xfId="32440" hidden="1" xr:uid="{00000000-0005-0000-0000-000047050000}"/>
    <cellStyle name="Followed Hyperlink 39" xfId="32479" hidden="1" xr:uid="{00000000-0005-0000-0000-000048050000}"/>
    <cellStyle name="Followed Hyperlink 39" xfId="32592" hidden="1" xr:uid="{00000000-0005-0000-0000-000049050000}"/>
    <cellStyle name="Followed Hyperlink 39" xfId="32628" hidden="1" xr:uid="{00000000-0005-0000-0000-00004A050000}"/>
    <cellStyle name="Followed Hyperlink 39" xfId="32661" hidden="1" xr:uid="{00000000-0005-0000-0000-00004B050000}"/>
    <cellStyle name="Followed Hyperlink 39" xfId="32698" hidden="1" xr:uid="{00000000-0005-0000-0000-00004C050000}"/>
    <cellStyle name="Followed Hyperlink 39" xfId="32808" hidden="1" xr:uid="{00000000-0005-0000-0000-00004D050000}"/>
    <cellStyle name="Followed Hyperlink 39" xfId="14079" hidden="1" xr:uid="{00000000-0005-0000-0000-000053050000}"/>
    <cellStyle name="Followed Hyperlink 39" xfId="22531" hidden="1" xr:uid="{00000000-0005-0000-0000-000057050000}"/>
    <cellStyle name="Followed Hyperlink 39" xfId="2864" hidden="1" xr:uid="{00000000-0005-0000-0000-000040050000}"/>
    <cellStyle name="Followed Hyperlink 39" xfId="2982" hidden="1" xr:uid="{00000000-0005-0000-0000-000041050000}"/>
    <cellStyle name="Followed Hyperlink 39" xfId="3018" hidden="1" xr:uid="{00000000-0005-0000-0000-000042050000}"/>
    <cellStyle name="Followed Hyperlink 39" xfId="3051" hidden="1" xr:uid="{00000000-0005-0000-0000-000043050000}"/>
    <cellStyle name="Followed Hyperlink 39" xfId="3176" hidden="1" xr:uid="{00000000-0005-0000-0000-000044050000}"/>
    <cellStyle name="Followed Hyperlink 39" xfId="3295" hidden="1" xr:uid="{00000000-0005-0000-0000-000045050000}"/>
    <cellStyle name="Followed Hyperlink 39" xfId="3331" hidden="1" xr:uid="{00000000-0005-0000-0000-000046050000}"/>
    <cellStyle name="Followed Hyperlink 39" xfId="3364" hidden="1" xr:uid="{00000000-0005-0000-0000-000047050000}"/>
    <cellStyle name="Followed Hyperlink 39" xfId="3403" hidden="1" xr:uid="{00000000-0005-0000-0000-000048050000}"/>
    <cellStyle name="Followed Hyperlink 39" xfId="3516" hidden="1" xr:uid="{00000000-0005-0000-0000-000049050000}"/>
    <cellStyle name="Followed Hyperlink 39" xfId="3552" hidden="1" xr:uid="{00000000-0005-0000-0000-00004A050000}"/>
    <cellStyle name="Followed Hyperlink 39" xfId="3585" hidden="1" xr:uid="{00000000-0005-0000-0000-00004B050000}"/>
    <cellStyle name="Followed Hyperlink 39" xfId="3622" hidden="1" xr:uid="{00000000-0005-0000-0000-00004C050000}"/>
    <cellStyle name="Followed Hyperlink 39" xfId="3732" hidden="1" xr:uid="{00000000-0005-0000-0000-00004D050000}"/>
    <cellStyle name="Followed Hyperlink 39" xfId="3768" hidden="1" xr:uid="{00000000-0005-0000-0000-00004E050000}"/>
    <cellStyle name="Followed Hyperlink 39" xfId="3801" hidden="1" xr:uid="{00000000-0005-0000-0000-00004F050000}"/>
    <cellStyle name="Followed Hyperlink 39" xfId="3837" hidden="1" xr:uid="{00000000-0005-0000-0000-000050050000}"/>
    <cellStyle name="Followed Hyperlink 39" xfId="3944" hidden="1" xr:uid="{00000000-0005-0000-0000-000051050000}"/>
    <cellStyle name="Followed Hyperlink 39" xfId="1284" hidden="1" xr:uid="{00000000-0005-0000-0000-00004B050000}"/>
    <cellStyle name="Followed Hyperlink 39" xfId="1321" hidden="1" xr:uid="{00000000-0005-0000-0000-00004C050000}"/>
    <cellStyle name="Followed Hyperlink 39" xfId="1431" hidden="1" xr:uid="{00000000-0005-0000-0000-00004D050000}"/>
    <cellStyle name="Followed Hyperlink 39" xfId="1467" hidden="1" xr:uid="{00000000-0005-0000-0000-00004E050000}"/>
    <cellStyle name="Followed Hyperlink 39" xfId="1500" hidden="1" xr:uid="{00000000-0005-0000-0000-00004F050000}"/>
    <cellStyle name="Followed Hyperlink 39" xfId="16909" hidden="1" xr:uid="{00000000-0005-0000-0000-000049050000}"/>
    <cellStyle name="Followed Hyperlink 39" xfId="16945" hidden="1" xr:uid="{00000000-0005-0000-0000-00004A050000}"/>
    <cellStyle name="Followed Hyperlink 39" xfId="16978" hidden="1" xr:uid="{00000000-0005-0000-0000-00004B050000}"/>
    <cellStyle name="Followed Hyperlink 39" xfId="17015" hidden="1" xr:uid="{00000000-0005-0000-0000-00004C050000}"/>
    <cellStyle name="Followed Hyperlink 39" xfId="17125" hidden="1" xr:uid="{00000000-0005-0000-0000-00004D050000}"/>
    <cellStyle name="Followed Hyperlink 39" xfId="17161" hidden="1" xr:uid="{00000000-0005-0000-0000-00004E050000}"/>
    <cellStyle name="Followed Hyperlink 39" xfId="17194" hidden="1" xr:uid="{00000000-0005-0000-0000-00004F050000}"/>
    <cellStyle name="Followed Hyperlink 39" xfId="17230" hidden="1" xr:uid="{00000000-0005-0000-0000-000050050000}"/>
    <cellStyle name="Followed Hyperlink 39" xfId="17337" hidden="1" xr:uid="{00000000-0005-0000-0000-000051050000}"/>
    <cellStyle name="Followed Hyperlink 39" xfId="17373" hidden="1" xr:uid="{00000000-0005-0000-0000-000052050000}"/>
    <cellStyle name="Followed Hyperlink 39" xfId="17406" hidden="1" xr:uid="{00000000-0005-0000-0000-000053050000}"/>
    <cellStyle name="Followed Hyperlink 39" xfId="17442" hidden="1" xr:uid="{00000000-0005-0000-0000-000054050000}"/>
    <cellStyle name="Followed Hyperlink 39" xfId="17548" hidden="1" xr:uid="{00000000-0005-0000-0000-000055050000}"/>
    <cellStyle name="Followed Hyperlink 39" xfId="17584" hidden="1" xr:uid="{00000000-0005-0000-0000-000056050000}"/>
    <cellStyle name="Followed Hyperlink 39" xfId="17617" hidden="1" xr:uid="{00000000-0005-0000-0000-000057050000}"/>
    <cellStyle name="Followed Hyperlink 39" xfId="17653" hidden="1" xr:uid="{00000000-0005-0000-0000-000058050000}"/>
    <cellStyle name="Followed Hyperlink 39" xfId="17754" hidden="1" xr:uid="{00000000-0005-0000-0000-000059050000}"/>
    <cellStyle name="Followed Hyperlink 39" xfId="17790" hidden="1" xr:uid="{00000000-0005-0000-0000-00005A050000}"/>
    <cellStyle name="Followed Hyperlink 39" xfId="17823" hidden="1" xr:uid="{00000000-0005-0000-0000-00005B050000}"/>
    <cellStyle name="Followed Hyperlink 39" xfId="12990" hidden="1" xr:uid="{00000000-0005-0000-0000-000040050000}"/>
    <cellStyle name="Followed Hyperlink 39" xfId="17882" hidden="1" xr:uid="{00000000-0005-0000-0000-000041050000}"/>
    <cellStyle name="Followed Hyperlink 39" xfId="16393" hidden="1" xr:uid="{00000000-0005-0000-0000-000042050000}"/>
    <cellStyle name="Followed Hyperlink 39" xfId="18235" hidden="1" xr:uid="{00000000-0005-0000-0000-000044050000}"/>
    <cellStyle name="Followed Hyperlink 39" xfId="18354" hidden="1" xr:uid="{00000000-0005-0000-0000-000045050000}"/>
    <cellStyle name="Followed Hyperlink 39" xfId="18390" hidden="1" xr:uid="{00000000-0005-0000-0000-000046050000}"/>
    <cellStyle name="Followed Hyperlink 39" xfId="18423" hidden="1" xr:uid="{00000000-0005-0000-0000-000047050000}"/>
    <cellStyle name="Followed Hyperlink 39" xfId="18462" hidden="1" xr:uid="{00000000-0005-0000-0000-000048050000}"/>
    <cellStyle name="Followed Hyperlink 39" xfId="18575" hidden="1" xr:uid="{00000000-0005-0000-0000-000049050000}"/>
    <cellStyle name="Followed Hyperlink 39" xfId="18611" hidden="1" xr:uid="{00000000-0005-0000-0000-00004A050000}"/>
    <cellStyle name="Followed Hyperlink 39" xfId="18644" hidden="1" xr:uid="{00000000-0005-0000-0000-00004B050000}"/>
    <cellStyle name="Followed Hyperlink 39" xfId="18681" hidden="1" xr:uid="{00000000-0005-0000-0000-00004C050000}"/>
    <cellStyle name="Followed Hyperlink 39" xfId="18791" hidden="1" xr:uid="{00000000-0005-0000-0000-00004D050000}"/>
    <cellStyle name="Followed Hyperlink 39" xfId="18827" hidden="1" xr:uid="{00000000-0005-0000-0000-00004E050000}"/>
    <cellStyle name="Followed Hyperlink 39" xfId="18860" hidden="1" xr:uid="{00000000-0005-0000-0000-00004F050000}"/>
    <cellStyle name="Followed Hyperlink 39" xfId="18896" hidden="1" xr:uid="{00000000-0005-0000-0000-000050050000}"/>
    <cellStyle name="Followed Hyperlink 39" xfId="19003" hidden="1" xr:uid="{00000000-0005-0000-0000-000051050000}"/>
    <cellStyle name="Followed Hyperlink 39" xfId="19039" hidden="1" xr:uid="{00000000-0005-0000-0000-000052050000}"/>
    <cellStyle name="Followed Hyperlink 39" xfId="19072" hidden="1" xr:uid="{00000000-0005-0000-0000-000053050000}"/>
    <cellStyle name="Followed Hyperlink 39" xfId="19108" hidden="1" xr:uid="{00000000-0005-0000-0000-000054050000}"/>
    <cellStyle name="Followed Hyperlink 39" xfId="19214" hidden="1" xr:uid="{00000000-0005-0000-0000-000055050000}"/>
    <cellStyle name="Followed Hyperlink 39" xfId="19250" hidden="1" xr:uid="{00000000-0005-0000-0000-000056050000}"/>
    <cellStyle name="Followed Hyperlink 39" xfId="19319" hidden="1" xr:uid="{00000000-0005-0000-0000-000058050000}"/>
    <cellStyle name="Followed Hyperlink 39" xfId="19420" hidden="1" xr:uid="{00000000-0005-0000-0000-000059050000}"/>
    <cellStyle name="Followed Hyperlink 39" xfId="15286" hidden="1" xr:uid="{00000000-0005-0000-0000-00004A050000}"/>
    <cellStyle name="Followed Hyperlink 39" xfId="15319" hidden="1" xr:uid="{00000000-0005-0000-0000-00004B050000}"/>
    <cellStyle name="Followed Hyperlink 39" xfId="15466" hidden="1" xr:uid="{00000000-0005-0000-0000-00004D050000}"/>
    <cellStyle name="Followed Hyperlink 39" xfId="15502" hidden="1" xr:uid="{00000000-0005-0000-0000-00004E050000}"/>
    <cellStyle name="Followed Hyperlink 39" xfId="6944" hidden="1" xr:uid="{00000000-0005-0000-0000-00004B050000}"/>
    <cellStyle name="Followed Hyperlink 39" xfId="6981" hidden="1" xr:uid="{00000000-0005-0000-0000-00004C050000}"/>
    <cellStyle name="Followed Hyperlink 39" xfId="7091" hidden="1" xr:uid="{00000000-0005-0000-0000-00004D050000}"/>
    <cellStyle name="Followed Hyperlink 39" xfId="7127" hidden="1" xr:uid="{00000000-0005-0000-0000-00004E050000}"/>
    <cellStyle name="Followed Hyperlink 39" xfId="7160" hidden="1" xr:uid="{00000000-0005-0000-0000-00004F050000}"/>
    <cellStyle name="Followed Hyperlink 39" xfId="7303" hidden="1" xr:uid="{00000000-0005-0000-0000-000051050000}"/>
    <cellStyle name="Followed Hyperlink 39" xfId="7339" hidden="1" xr:uid="{00000000-0005-0000-0000-000052050000}"/>
    <cellStyle name="Followed Hyperlink 39" xfId="7372" hidden="1" xr:uid="{00000000-0005-0000-0000-000053050000}"/>
    <cellStyle name="Followed Hyperlink 39" xfId="7408" hidden="1" xr:uid="{00000000-0005-0000-0000-000054050000}"/>
    <cellStyle name="Followed Hyperlink 39" xfId="7514" hidden="1" xr:uid="{00000000-0005-0000-0000-000055050000}"/>
    <cellStyle name="Followed Hyperlink 39" xfId="7550" hidden="1" xr:uid="{00000000-0005-0000-0000-000056050000}"/>
    <cellStyle name="Followed Hyperlink 39" xfId="7583" hidden="1" xr:uid="{00000000-0005-0000-0000-000057050000}"/>
    <cellStyle name="Followed Hyperlink 39" xfId="7619" hidden="1" xr:uid="{00000000-0005-0000-0000-000058050000}"/>
    <cellStyle name="Followed Hyperlink 39" xfId="7720" hidden="1" xr:uid="{00000000-0005-0000-0000-000059050000}"/>
    <cellStyle name="Followed Hyperlink 39" xfId="7756" hidden="1" xr:uid="{00000000-0005-0000-0000-00005A050000}"/>
    <cellStyle name="Followed Hyperlink 39" xfId="7789" hidden="1" xr:uid="{00000000-0005-0000-0000-00005B050000}"/>
    <cellStyle name="Followed Hyperlink 39" xfId="4721" hidden="1" xr:uid="{00000000-0005-0000-0000-000040050000}"/>
    <cellStyle name="Followed Hyperlink 39" xfId="2460" hidden="1" xr:uid="{00000000-0005-0000-0000-000041050000}"/>
    <cellStyle name="Followed Hyperlink 39" xfId="7834" hidden="1" xr:uid="{00000000-0005-0000-0000-000042050000}"/>
    <cellStyle name="Followed Hyperlink 39" xfId="2758" hidden="1" xr:uid="{00000000-0005-0000-0000-000043050000}"/>
    <cellStyle name="Followed Hyperlink 39" xfId="16724" hidden="1" xr:uid="{00000000-0005-0000-0000-000046050000}"/>
    <cellStyle name="Followed Hyperlink 39" xfId="16757" hidden="1" xr:uid="{00000000-0005-0000-0000-000047050000}"/>
    <cellStyle name="Followed Hyperlink 39" xfId="16796" hidden="1" xr:uid="{00000000-0005-0000-0000-000048050000}"/>
    <cellStyle name="Followed Hyperlink 39" xfId="17989" hidden="1" xr:uid="{00000000-0005-0000-0000-000043050000}"/>
    <cellStyle name="Followed Hyperlink 39" xfId="23171" hidden="1" xr:uid="{00000000-0005-0000-0000-000045050000}"/>
    <cellStyle name="Followed Hyperlink 39" xfId="23207" hidden="1" xr:uid="{00000000-0005-0000-0000-000046050000}"/>
    <cellStyle name="Followed Hyperlink 39" xfId="23240" hidden="1" xr:uid="{00000000-0005-0000-0000-000047050000}"/>
    <cellStyle name="Followed Hyperlink 39" xfId="23279" hidden="1" xr:uid="{00000000-0005-0000-0000-000048050000}"/>
    <cellStyle name="Followed Hyperlink 39" xfId="23392" hidden="1" xr:uid="{00000000-0005-0000-0000-000049050000}"/>
    <cellStyle name="Followed Hyperlink 39" xfId="23428" hidden="1" xr:uid="{00000000-0005-0000-0000-00004A050000}"/>
    <cellStyle name="Followed Hyperlink 39" xfId="23461" hidden="1" xr:uid="{00000000-0005-0000-0000-00004B050000}"/>
    <cellStyle name="Followed Hyperlink 39" xfId="21483" hidden="1" xr:uid="{00000000-0005-0000-0000-000044050000}"/>
    <cellStyle name="Followed Hyperlink 39" xfId="13903" hidden="1" xr:uid="{00000000-0005-0000-0000-000050050000}"/>
    <cellStyle name="Followed Hyperlink 39" xfId="6875" hidden="1" xr:uid="{00000000-0005-0000-0000-000049050000}"/>
    <cellStyle name="Followed Hyperlink 39" xfId="6911" hidden="1" xr:uid="{00000000-0005-0000-0000-00004A050000}"/>
    <cellStyle name="Followed Hyperlink 39" xfId="22567" hidden="1" xr:uid="{00000000-0005-0000-0000-000058050000}"/>
    <cellStyle name="Followed Hyperlink 39" xfId="22704" hidden="1" xr:uid="{00000000-0005-0000-0000-00005A050000}"/>
    <cellStyle name="Followed Hyperlink 39" xfId="22737" hidden="1" xr:uid="{00000000-0005-0000-0000-00005B050000}"/>
    <cellStyle name="Followed Hyperlink 39" xfId="19743" hidden="1" xr:uid="{00000000-0005-0000-0000-000040050000}"/>
    <cellStyle name="Followed Hyperlink 39" xfId="11333" hidden="1" xr:uid="{00000000-0005-0000-0000-000041050000}"/>
    <cellStyle name="Followed Hyperlink 39" xfId="22782" hidden="1" xr:uid="{00000000-0005-0000-0000-000042050000}"/>
    <cellStyle name="Followed Hyperlink 39" xfId="22356" hidden="1" xr:uid="{00000000-0005-0000-0000-000054050000}"/>
    <cellStyle name="Followed Hyperlink 39" xfId="22462" hidden="1" xr:uid="{00000000-0005-0000-0000-000055050000}"/>
    <cellStyle name="Followed Hyperlink 39" xfId="22498" hidden="1" xr:uid="{00000000-0005-0000-0000-000056050000}"/>
    <cellStyle name="Followed Hyperlink 39" xfId="22320" hidden="1" xr:uid="{00000000-0005-0000-0000-000053050000}"/>
    <cellStyle name="Followed Hyperlink 39" xfId="22287" hidden="1" xr:uid="{00000000-0005-0000-0000-000052050000}"/>
    <cellStyle name="Followed Hyperlink 4" xfId="32092" hidden="1" xr:uid="{00000000-0005-0000-0000-00005C050000}"/>
    <cellStyle name="Followed Hyperlink 4" xfId="14228" hidden="1" xr:uid="{00000000-0005-0000-0000-000073050000}"/>
    <cellStyle name="Followed Hyperlink 4" xfId="41930" hidden="1" xr:uid="{00000000-0005-0000-0000-000064050000}"/>
    <cellStyle name="Followed Hyperlink 4" xfId="42473" hidden="1" xr:uid="{00000000-0005-0000-0000-000065050000}"/>
    <cellStyle name="Followed Hyperlink 4" xfId="42569" hidden="1" xr:uid="{00000000-0005-0000-0000-000066050000}"/>
    <cellStyle name="Followed Hyperlink 4" xfId="42555" hidden="1" xr:uid="{00000000-0005-0000-0000-000067050000}"/>
    <cellStyle name="Followed Hyperlink 4" xfId="41786" hidden="1" xr:uid="{00000000-0005-0000-0000-000068050000}"/>
    <cellStyle name="Followed Hyperlink 4" xfId="42689" hidden="1" xr:uid="{00000000-0005-0000-0000-000069050000}"/>
    <cellStyle name="Followed Hyperlink 4" xfId="42771" hidden="1" xr:uid="{00000000-0005-0000-0000-00006B050000}"/>
    <cellStyle name="Followed Hyperlink 4" xfId="42676" hidden="1" xr:uid="{00000000-0005-0000-0000-00006C050000}"/>
    <cellStyle name="Followed Hyperlink 4" xfId="42997" hidden="1" xr:uid="{00000000-0005-0000-0000-00006E050000}"/>
    <cellStyle name="Followed Hyperlink 4" xfId="42983" hidden="1" xr:uid="{00000000-0005-0000-0000-00006F050000}"/>
    <cellStyle name="Followed Hyperlink 4" xfId="43112" hidden="1" xr:uid="{00000000-0005-0000-0000-000071050000}"/>
    <cellStyle name="Followed Hyperlink 4" xfId="43208" hidden="1" xr:uid="{00000000-0005-0000-0000-000072050000}"/>
    <cellStyle name="Followed Hyperlink 4" xfId="43194" hidden="1" xr:uid="{00000000-0005-0000-0000-000073050000}"/>
    <cellStyle name="Followed Hyperlink 4" xfId="42143" hidden="1" xr:uid="{00000000-0005-0000-0000-000074050000}"/>
    <cellStyle name="Followed Hyperlink 4" xfId="43318" hidden="1" xr:uid="{00000000-0005-0000-0000-000075050000}"/>
    <cellStyle name="Followed Hyperlink 4" xfId="43414" hidden="1" xr:uid="{00000000-0005-0000-0000-000076050000}"/>
    <cellStyle name="Followed Hyperlink 4" xfId="43400" hidden="1" xr:uid="{00000000-0005-0000-0000-000077050000}"/>
    <cellStyle name="Followed Hyperlink 4" xfId="43886" hidden="1" xr:uid="{00000000-0005-0000-0000-00005D050000}"/>
    <cellStyle name="Followed Hyperlink 4" xfId="43982" hidden="1" xr:uid="{00000000-0005-0000-0000-00005E050000}"/>
    <cellStyle name="Followed Hyperlink 4" xfId="43968" hidden="1" xr:uid="{00000000-0005-0000-0000-00005F050000}"/>
    <cellStyle name="Followed Hyperlink 4" xfId="44065" hidden="1" xr:uid="{00000000-0005-0000-0000-000060050000}"/>
    <cellStyle name="Followed Hyperlink 4" xfId="44199" hidden="1" xr:uid="{00000000-0005-0000-0000-000061050000}"/>
    <cellStyle name="Followed Hyperlink 4" xfId="44295" hidden="1" xr:uid="{00000000-0005-0000-0000-000062050000}"/>
    <cellStyle name="Followed Hyperlink 4" xfId="44281" hidden="1" xr:uid="{00000000-0005-0000-0000-000063050000}"/>
    <cellStyle name="Followed Hyperlink 4" xfId="43877" hidden="1" xr:uid="{00000000-0005-0000-0000-000064050000}"/>
    <cellStyle name="Followed Hyperlink 4" xfId="44420" hidden="1" xr:uid="{00000000-0005-0000-0000-000065050000}"/>
    <cellStyle name="Followed Hyperlink 4" xfId="44516" hidden="1" xr:uid="{00000000-0005-0000-0000-000066050000}"/>
    <cellStyle name="Followed Hyperlink 4" xfId="44502" hidden="1" xr:uid="{00000000-0005-0000-0000-000067050000}"/>
    <cellStyle name="Followed Hyperlink 4" xfId="43812" hidden="1" xr:uid="{00000000-0005-0000-0000-000068050000}"/>
    <cellStyle name="Followed Hyperlink 4" xfId="44636" hidden="1" xr:uid="{00000000-0005-0000-0000-000069050000}"/>
    <cellStyle name="Followed Hyperlink 4" xfId="44732" hidden="1" xr:uid="{00000000-0005-0000-0000-00006A050000}"/>
    <cellStyle name="Followed Hyperlink 4" xfId="44718" hidden="1" xr:uid="{00000000-0005-0000-0000-00006B050000}"/>
    <cellStyle name="Followed Hyperlink 4" xfId="44623" hidden="1" xr:uid="{00000000-0005-0000-0000-00006C050000}"/>
    <cellStyle name="Followed Hyperlink 4" xfId="44848" hidden="1" xr:uid="{00000000-0005-0000-0000-00006D050000}"/>
    <cellStyle name="Followed Hyperlink 4" xfId="44944" hidden="1" xr:uid="{00000000-0005-0000-0000-00006E050000}"/>
    <cellStyle name="Followed Hyperlink 4" xfId="44930" hidden="1" xr:uid="{00000000-0005-0000-0000-00006F050000}"/>
    <cellStyle name="Followed Hyperlink 4" xfId="44079" hidden="1" xr:uid="{00000000-0005-0000-0000-000070050000}"/>
    <cellStyle name="Followed Hyperlink 4" xfId="45059" hidden="1" xr:uid="{00000000-0005-0000-0000-000071050000}"/>
    <cellStyle name="Followed Hyperlink 4" xfId="45155" hidden="1" xr:uid="{00000000-0005-0000-0000-000072050000}"/>
    <cellStyle name="Followed Hyperlink 4" xfId="45141" hidden="1" xr:uid="{00000000-0005-0000-0000-000073050000}"/>
    <cellStyle name="Followed Hyperlink 4" xfId="44090" hidden="1" xr:uid="{00000000-0005-0000-0000-000074050000}"/>
    <cellStyle name="Followed Hyperlink 4" xfId="45265" hidden="1" xr:uid="{00000000-0005-0000-0000-000075050000}"/>
    <cellStyle name="Followed Hyperlink 4" xfId="45361" hidden="1" xr:uid="{00000000-0005-0000-0000-000076050000}"/>
    <cellStyle name="Followed Hyperlink 4" xfId="45347" hidden="1" xr:uid="{00000000-0005-0000-0000-000077050000}"/>
    <cellStyle name="Followed Hyperlink 4" xfId="43799" hidden="1" xr:uid="{00000000-0005-0000-0000-00005C050000}"/>
    <cellStyle name="Followed Hyperlink 4" xfId="38648" hidden="1" xr:uid="{00000000-0005-0000-0000-000070050000}"/>
    <cellStyle name="Followed Hyperlink 4" xfId="40110" hidden="1" xr:uid="{00000000-0005-0000-0000-000068050000}"/>
    <cellStyle name="Followed Hyperlink 4" xfId="40724" hidden="1" xr:uid="{00000000-0005-0000-0000-000069050000}"/>
    <cellStyle name="Followed Hyperlink 4" xfId="40820" hidden="1" xr:uid="{00000000-0005-0000-0000-00006A050000}"/>
    <cellStyle name="Followed Hyperlink 4" xfId="40806" hidden="1" xr:uid="{00000000-0005-0000-0000-00006B050000}"/>
    <cellStyle name="Followed Hyperlink 4" xfId="40711" hidden="1" xr:uid="{00000000-0005-0000-0000-00006C050000}"/>
    <cellStyle name="Followed Hyperlink 4" xfId="40936" hidden="1" xr:uid="{00000000-0005-0000-0000-00006D050000}"/>
    <cellStyle name="Followed Hyperlink 4" xfId="41032" hidden="1" xr:uid="{00000000-0005-0000-0000-00006E050000}"/>
    <cellStyle name="Followed Hyperlink 4" xfId="41018" hidden="1" xr:uid="{00000000-0005-0000-0000-00006F050000}"/>
    <cellStyle name="Followed Hyperlink 4" xfId="41147" hidden="1" xr:uid="{00000000-0005-0000-0000-000071050000}"/>
    <cellStyle name="Followed Hyperlink 4" xfId="41243" hidden="1" xr:uid="{00000000-0005-0000-0000-000072050000}"/>
    <cellStyle name="Followed Hyperlink 4" xfId="41229" hidden="1" xr:uid="{00000000-0005-0000-0000-000073050000}"/>
    <cellStyle name="Followed Hyperlink 4" xfId="40178" hidden="1" xr:uid="{00000000-0005-0000-0000-000074050000}"/>
    <cellStyle name="Followed Hyperlink 4" xfId="41353" hidden="1" xr:uid="{00000000-0005-0000-0000-000075050000}"/>
    <cellStyle name="Followed Hyperlink 4" xfId="41449" hidden="1" xr:uid="{00000000-0005-0000-0000-000076050000}"/>
    <cellStyle name="Followed Hyperlink 4" xfId="41435" hidden="1" xr:uid="{00000000-0005-0000-0000-000077050000}"/>
    <cellStyle name="Followed Hyperlink 4" xfId="41765" hidden="1" xr:uid="{00000000-0005-0000-0000-00005C050000}"/>
    <cellStyle name="Followed Hyperlink 4" xfId="41939" hidden="1" xr:uid="{00000000-0005-0000-0000-00005D050000}"/>
    <cellStyle name="Followed Hyperlink 4" xfId="42035" hidden="1" xr:uid="{00000000-0005-0000-0000-00005E050000}"/>
    <cellStyle name="Followed Hyperlink 4" xfId="42021" hidden="1" xr:uid="{00000000-0005-0000-0000-00005F050000}"/>
    <cellStyle name="Followed Hyperlink 4" xfId="42118" hidden="1" xr:uid="{00000000-0005-0000-0000-000060050000}"/>
    <cellStyle name="Followed Hyperlink 4" xfId="42252" hidden="1" xr:uid="{00000000-0005-0000-0000-000061050000}"/>
    <cellStyle name="Followed Hyperlink 4" xfId="42334" hidden="1" xr:uid="{00000000-0005-0000-0000-000063050000}"/>
    <cellStyle name="Followed Hyperlink 4" xfId="39916" hidden="1" xr:uid="{00000000-0005-0000-0000-000077050000}"/>
    <cellStyle name="Followed Hyperlink 4" xfId="36988" hidden="1" xr:uid="{00000000-0005-0000-0000-00005D050000}"/>
    <cellStyle name="Followed Hyperlink 4" xfId="40030" hidden="1" xr:uid="{00000000-0005-0000-0000-00005E050000}"/>
    <cellStyle name="Followed Hyperlink 4" xfId="38539" hidden="1" xr:uid="{00000000-0005-0000-0000-00005F050000}"/>
    <cellStyle name="Followed Hyperlink 4" xfId="40153" hidden="1" xr:uid="{00000000-0005-0000-0000-000060050000}"/>
    <cellStyle name="Followed Hyperlink 4" xfId="40287" hidden="1" xr:uid="{00000000-0005-0000-0000-000061050000}"/>
    <cellStyle name="Followed Hyperlink 4" xfId="40383" hidden="1" xr:uid="{00000000-0005-0000-0000-000062050000}"/>
    <cellStyle name="Followed Hyperlink 4" xfId="40369" hidden="1" xr:uid="{00000000-0005-0000-0000-000063050000}"/>
    <cellStyle name="Followed Hyperlink 4" xfId="32060" hidden="1" xr:uid="{00000000-0005-0000-0000-000064050000}"/>
    <cellStyle name="Followed Hyperlink 4" xfId="40508" hidden="1" xr:uid="{00000000-0005-0000-0000-000065050000}"/>
    <cellStyle name="Followed Hyperlink 4" xfId="40604" hidden="1" xr:uid="{00000000-0005-0000-0000-000066050000}"/>
    <cellStyle name="Followed Hyperlink 4" xfId="40590" hidden="1" xr:uid="{00000000-0005-0000-0000-000067050000}"/>
    <cellStyle name="Followed Hyperlink 4" xfId="39628" hidden="1" xr:uid="{00000000-0005-0000-0000-000071050000}"/>
    <cellStyle name="Followed Hyperlink 4" xfId="39724" hidden="1" xr:uid="{00000000-0005-0000-0000-000072050000}"/>
    <cellStyle name="Followed Hyperlink 4" xfId="39710" hidden="1" xr:uid="{00000000-0005-0000-0000-000073050000}"/>
    <cellStyle name="Followed Hyperlink 4" xfId="38659" hidden="1" xr:uid="{00000000-0005-0000-0000-000074050000}"/>
    <cellStyle name="Followed Hyperlink 4" xfId="39834" hidden="1" xr:uid="{00000000-0005-0000-0000-000075050000}"/>
    <cellStyle name="Followed Hyperlink 4" xfId="39930" hidden="1" xr:uid="{00000000-0005-0000-0000-000076050000}"/>
    <cellStyle name="Followed Hyperlink 4" xfId="39417" hidden="1" xr:uid="{00000000-0005-0000-0000-00006D050000}"/>
    <cellStyle name="Followed Hyperlink 4" xfId="39513" hidden="1" xr:uid="{00000000-0005-0000-0000-00006E050000}"/>
    <cellStyle name="Followed Hyperlink 4" xfId="39499" hidden="1" xr:uid="{00000000-0005-0000-0000-00006F050000}"/>
    <cellStyle name="Followed Hyperlink 4" xfId="39192" hidden="1" xr:uid="{00000000-0005-0000-0000-00006C050000}"/>
    <cellStyle name="Followed Hyperlink 4" xfId="39287" hidden="1" xr:uid="{00000000-0005-0000-0000-00006B050000}"/>
    <cellStyle name="Followed Hyperlink 4" xfId="42348" hidden="1" xr:uid="{00000000-0005-0000-0000-000062050000}"/>
    <cellStyle name="Followed Hyperlink 4" xfId="42785" hidden="1" xr:uid="{00000000-0005-0000-0000-00006A050000}"/>
    <cellStyle name="Followed Hyperlink 4" xfId="15050" hidden="1" xr:uid="{00000000-0005-0000-0000-000062050000}"/>
    <cellStyle name="Followed Hyperlink 4" xfId="11085" hidden="1" xr:uid="{00000000-0005-0000-0000-000077050000}"/>
    <cellStyle name="Followed Hyperlink 4" xfId="26518" hidden="1" xr:uid="{00000000-0005-0000-0000-00005E050000}"/>
    <cellStyle name="Followed Hyperlink 4" xfId="24038" hidden="1" xr:uid="{00000000-0005-0000-0000-000073050000}"/>
    <cellStyle name="Followed Hyperlink 4" xfId="23520" hidden="1" xr:uid="{00000000-0005-0000-0000-00006C050000}"/>
    <cellStyle name="Followed Hyperlink 4" xfId="14752" hidden="1" xr:uid="{00000000-0005-0000-0000-00005C050000}"/>
    <cellStyle name="Followed Hyperlink 4" xfId="6882" hidden="1" xr:uid="{00000000-0005-0000-0000-000067050000}"/>
    <cellStyle name="Followed Hyperlink 4" xfId="6282" hidden="1" xr:uid="{00000000-0005-0000-0000-000068050000}"/>
    <cellStyle name="Followed Hyperlink 4" xfId="7016" hidden="1" xr:uid="{00000000-0005-0000-0000-000069050000}"/>
    <cellStyle name="Followed Hyperlink 4" xfId="7112" hidden="1" xr:uid="{00000000-0005-0000-0000-00006A050000}"/>
    <cellStyle name="Followed Hyperlink 4" xfId="7098" hidden="1" xr:uid="{00000000-0005-0000-0000-00006B050000}"/>
    <cellStyle name="Followed Hyperlink 4" xfId="7003" hidden="1" xr:uid="{00000000-0005-0000-0000-00006C050000}"/>
    <cellStyle name="Followed Hyperlink 4" xfId="7228" hidden="1" xr:uid="{00000000-0005-0000-0000-00006D050000}"/>
    <cellStyle name="Followed Hyperlink 4" xfId="7324" hidden="1" xr:uid="{00000000-0005-0000-0000-00006E050000}"/>
    <cellStyle name="Followed Hyperlink 4" xfId="7310" hidden="1" xr:uid="{00000000-0005-0000-0000-00006F050000}"/>
    <cellStyle name="Followed Hyperlink 4" xfId="6459" hidden="1" xr:uid="{00000000-0005-0000-0000-000070050000}"/>
    <cellStyle name="Followed Hyperlink 4" xfId="7439" hidden="1" xr:uid="{00000000-0005-0000-0000-000071050000}"/>
    <cellStyle name="Followed Hyperlink 4" xfId="7535" hidden="1" xr:uid="{00000000-0005-0000-0000-000072050000}"/>
    <cellStyle name="Followed Hyperlink 4" xfId="7521" hidden="1" xr:uid="{00000000-0005-0000-0000-000073050000}"/>
    <cellStyle name="Followed Hyperlink 4" xfId="6470" hidden="1" xr:uid="{00000000-0005-0000-0000-000074050000}"/>
    <cellStyle name="Followed Hyperlink 4" xfId="7645" hidden="1" xr:uid="{00000000-0005-0000-0000-000075050000}"/>
    <cellStyle name="Followed Hyperlink 4" xfId="7741" hidden="1" xr:uid="{00000000-0005-0000-0000-000076050000}"/>
    <cellStyle name="Followed Hyperlink 4" xfId="7727" hidden="1" xr:uid="{00000000-0005-0000-0000-000077050000}"/>
    <cellStyle name="Followed Hyperlink 4" xfId="6374" hidden="1" xr:uid="{00000000-0005-0000-0000-00005C050000}"/>
    <cellStyle name="Followed Hyperlink 4" xfId="7841" hidden="1" xr:uid="{00000000-0005-0000-0000-00005E050000}"/>
    <cellStyle name="Followed Hyperlink 4" xfId="6247" hidden="1" xr:uid="{00000000-0005-0000-0000-00005F050000}"/>
    <cellStyle name="Followed Hyperlink 4" xfId="8125" hidden="1" xr:uid="{00000000-0005-0000-0000-000060050000}"/>
    <cellStyle name="Followed Hyperlink 4" xfId="8259" hidden="1" xr:uid="{00000000-0005-0000-0000-000061050000}"/>
    <cellStyle name="Followed Hyperlink 4" xfId="8355" hidden="1" xr:uid="{00000000-0005-0000-0000-000062050000}"/>
    <cellStyle name="Followed Hyperlink 4" xfId="8341" hidden="1" xr:uid="{00000000-0005-0000-0000-000063050000}"/>
    <cellStyle name="Followed Hyperlink 4" xfId="256" hidden="1" xr:uid="{00000000-0005-0000-0000-000064050000}"/>
    <cellStyle name="Followed Hyperlink 4" xfId="8480" hidden="1" xr:uid="{00000000-0005-0000-0000-000065050000}"/>
    <cellStyle name="Followed Hyperlink 4" xfId="8576" hidden="1" xr:uid="{00000000-0005-0000-0000-000066050000}"/>
    <cellStyle name="Followed Hyperlink 4" xfId="8562" hidden="1" xr:uid="{00000000-0005-0000-0000-000067050000}"/>
    <cellStyle name="Followed Hyperlink 4" xfId="8696" hidden="1" xr:uid="{00000000-0005-0000-0000-000069050000}"/>
    <cellStyle name="Followed Hyperlink 4" xfId="8792" hidden="1" xr:uid="{00000000-0005-0000-0000-00006A050000}"/>
    <cellStyle name="Followed Hyperlink 4" xfId="8778" hidden="1" xr:uid="{00000000-0005-0000-0000-00006B050000}"/>
    <cellStyle name="Followed Hyperlink 4" xfId="8683" hidden="1" xr:uid="{00000000-0005-0000-0000-00006C050000}"/>
    <cellStyle name="Followed Hyperlink 4" xfId="8908" hidden="1" xr:uid="{00000000-0005-0000-0000-00006D050000}"/>
    <cellStyle name="Followed Hyperlink 4" xfId="9004" hidden="1" xr:uid="{00000000-0005-0000-0000-00006E050000}"/>
    <cellStyle name="Followed Hyperlink 4" xfId="8990" hidden="1" xr:uid="{00000000-0005-0000-0000-00006F050000}"/>
    <cellStyle name="Followed Hyperlink 4" xfId="9119" hidden="1" xr:uid="{00000000-0005-0000-0000-000071050000}"/>
    <cellStyle name="Followed Hyperlink 4" xfId="9201" hidden="1" xr:uid="{00000000-0005-0000-0000-000073050000}"/>
    <cellStyle name="Followed Hyperlink 4" xfId="8150" hidden="1" xr:uid="{00000000-0005-0000-0000-000074050000}"/>
    <cellStyle name="Followed Hyperlink 4" xfId="9325" hidden="1" xr:uid="{00000000-0005-0000-0000-000075050000}"/>
    <cellStyle name="Followed Hyperlink 4" xfId="9421" hidden="1" xr:uid="{00000000-0005-0000-0000-000076050000}"/>
    <cellStyle name="Followed Hyperlink 4" xfId="9407" hidden="1" xr:uid="{00000000-0005-0000-0000-000077050000}"/>
    <cellStyle name="Followed Hyperlink 4" xfId="8054" hidden="1" xr:uid="{00000000-0005-0000-0000-00005C050000}"/>
    <cellStyle name="Followed Hyperlink 4" xfId="6338" hidden="1" xr:uid="{00000000-0005-0000-0000-00005D050000}"/>
    <cellStyle name="Followed Hyperlink 4" xfId="9215" hidden="1" xr:uid="{00000000-0005-0000-0000-000072050000}"/>
    <cellStyle name="Followed Hyperlink 4" xfId="42132" hidden="1" xr:uid="{00000000-0005-0000-0000-000070050000}"/>
    <cellStyle name="Followed Hyperlink 4" xfId="33041" hidden="1" xr:uid="{00000000-0005-0000-0000-00006E050000}"/>
    <cellStyle name="Followed Hyperlink 4" xfId="13935" hidden="1" xr:uid="{00000000-0005-0000-0000-00006D050000}"/>
    <cellStyle name="Followed Hyperlink 4" xfId="42901" hidden="1" xr:uid="{00000000-0005-0000-0000-00006D050000}"/>
    <cellStyle name="Followed Hyperlink 4" xfId="7927" hidden="1" xr:uid="{00000000-0005-0000-0000-00005F050000}"/>
    <cellStyle name="Followed Hyperlink 4" xfId="9803" hidden="1" xr:uid="{00000000-0005-0000-0000-000060050000}"/>
    <cellStyle name="Followed Hyperlink 4" xfId="9937" hidden="1" xr:uid="{00000000-0005-0000-0000-000061050000}"/>
    <cellStyle name="Followed Hyperlink 4" xfId="10033" hidden="1" xr:uid="{00000000-0005-0000-0000-000062050000}"/>
    <cellStyle name="Followed Hyperlink 4" xfId="10019" hidden="1" xr:uid="{00000000-0005-0000-0000-000063050000}"/>
    <cellStyle name="Followed Hyperlink 4" xfId="2557" hidden="1" xr:uid="{00000000-0005-0000-0000-000064050000}"/>
    <cellStyle name="Followed Hyperlink 4" xfId="10158" hidden="1" xr:uid="{00000000-0005-0000-0000-000065050000}"/>
    <cellStyle name="Followed Hyperlink 4" xfId="10254" hidden="1" xr:uid="{00000000-0005-0000-0000-000066050000}"/>
    <cellStyle name="Followed Hyperlink 4" xfId="10240" hidden="1" xr:uid="{00000000-0005-0000-0000-000067050000}"/>
    <cellStyle name="Followed Hyperlink 4" xfId="9642" hidden="1" xr:uid="{00000000-0005-0000-0000-000068050000}"/>
    <cellStyle name="Followed Hyperlink 4" xfId="10374" hidden="1" xr:uid="{00000000-0005-0000-0000-000069050000}"/>
    <cellStyle name="Followed Hyperlink 4" xfId="10470" hidden="1" xr:uid="{00000000-0005-0000-0000-00006A050000}"/>
    <cellStyle name="Followed Hyperlink 4" xfId="10456" hidden="1" xr:uid="{00000000-0005-0000-0000-00006B050000}"/>
    <cellStyle name="Followed Hyperlink 4" xfId="10361" hidden="1" xr:uid="{00000000-0005-0000-0000-00006C050000}"/>
    <cellStyle name="Followed Hyperlink 4" xfId="10586" hidden="1" xr:uid="{00000000-0005-0000-0000-00006D050000}"/>
    <cellStyle name="Followed Hyperlink 4" xfId="10682" hidden="1" xr:uid="{00000000-0005-0000-0000-00006E050000}"/>
    <cellStyle name="Followed Hyperlink 4" xfId="10668" hidden="1" xr:uid="{00000000-0005-0000-0000-00006F050000}"/>
    <cellStyle name="Followed Hyperlink 4" xfId="9817" hidden="1" xr:uid="{00000000-0005-0000-0000-000070050000}"/>
    <cellStyle name="Followed Hyperlink 4" xfId="10797" hidden="1" xr:uid="{00000000-0005-0000-0000-000071050000}"/>
    <cellStyle name="Followed Hyperlink 4" xfId="10893" hidden="1" xr:uid="{00000000-0005-0000-0000-000072050000}"/>
    <cellStyle name="Followed Hyperlink 4" xfId="10879" hidden="1" xr:uid="{00000000-0005-0000-0000-000073050000}"/>
    <cellStyle name="Followed Hyperlink 4" xfId="9828" hidden="1" xr:uid="{00000000-0005-0000-0000-000074050000}"/>
    <cellStyle name="Followed Hyperlink 4" xfId="11003" hidden="1" xr:uid="{00000000-0005-0000-0000-000075050000}"/>
    <cellStyle name="Followed Hyperlink 4" xfId="11099" hidden="1" xr:uid="{00000000-0005-0000-0000-000076050000}"/>
    <cellStyle name="Followed Hyperlink 4" xfId="9732" hidden="1" xr:uid="{00000000-0005-0000-0000-00005C050000}"/>
    <cellStyle name="Followed Hyperlink 4" xfId="8018" hidden="1" xr:uid="{00000000-0005-0000-0000-00005D050000}"/>
    <cellStyle name="Followed Hyperlink 4" xfId="9607" hidden="1" xr:uid="{00000000-0005-0000-0000-00005F050000}"/>
    <cellStyle name="Followed Hyperlink 4" xfId="11478" hidden="1" xr:uid="{00000000-0005-0000-0000-000060050000}"/>
    <cellStyle name="Followed Hyperlink 4" xfId="11612" hidden="1" xr:uid="{00000000-0005-0000-0000-000061050000}"/>
    <cellStyle name="Followed Hyperlink 4" xfId="11708" hidden="1" xr:uid="{00000000-0005-0000-0000-000062050000}"/>
    <cellStyle name="Followed Hyperlink 4" xfId="11694" hidden="1" xr:uid="{00000000-0005-0000-0000-000063050000}"/>
    <cellStyle name="Followed Hyperlink 4" xfId="2770" hidden="1" xr:uid="{00000000-0005-0000-0000-000064050000}"/>
    <cellStyle name="Followed Hyperlink 4" xfId="11833" hidden="1" xr:uid="{00000000-0005-0000-0000-000065050000}"/>
    <cellStyle name="Followed Hyperlink 4" xfId="11915" hidden="1" xr:uid="{00000000-0005-0000-0000-000067050000}"/>
    <cellStyle name="Followed Hyperlink 4" xfId="11320" hidden="1" xr:uid="{00000000-0005-0000-0000-000068050000}"/>
    <cellStyle name="Followed Hyperlink 4" xfId="12049" hidden="1" xr:uid="{00000000-0005-0000-0000-000069050000}"/>
    <cellStyle name="Followed Hyperlink 4" xfId="12145" hidden="1" xr:uid="{00000000-0005-0000-0000-00006A050000}"/>
    <cellStyle name="Followed Hyperlink 4" xfId="12036" hidden="1" xr:uid="{00000000-0005-0000-0000-00006C050000}"/>
    <cellStyle name="Followed Hyperlink 4" xfId="12261" hidden="1" xr:uid="{00000000-0005-0000-0000-00006D050000}"/>
    <cellStyle name="Followed Hyperlink 4" xfId="12357" hidden="1" xr:uid="{00000000-0005-0000-0000-00006E050000}"/>
    <cellStyle name="Followed Hyperlink 4" xfId="12343" hidden="1" xr:uid="{00000000-0005-0000-0000-00006F050000}"/>
    <cellStyle name="Followed Hyperlink 4" xfId="11492" hidden="1" xr:uid="{00000000-0005-0000-0000-000070050000}"/>
    <cellStyle name="Followed Hyperlink 4" xfId="12472" hidden="1" xr:uid="{00000000-0005-0000-0000-000071050000}"/>
    <cellStyle name="Followed Hyperlink 4" xfId="12568" hidden="1" xr:uid="{00000000-0005-0000-0000-000072050000}"/>
    <cellStyle name="Followed Hyperlink 4" xfId="12131" hidden="1" xr:uid="{00000000-0005-0000-0000-00006B050000}"/>
    <cellStyle name="Followed Hyperlink 4" xfId="27883" hidden="1" xr:uid="{00000000-0005-0000-0000-000077050000}"/>
    <cellStyle name="Followed Hyperlink 4" xfId="35323" hidden="1" xr:uid="{00000000-0005-0000-0000-000068050000}"/>
    <cellStyle name="Followed Hyperlink 4" xfId="32162" hidden="1" xr:uid="{00000000-0005-0000-0000-000060050000}"/>
    <cellStyle name="Followed Hyperlink 4" xfId="26626" hidden="1" xr:uid="{00000000-0005-0000-0000-000074050000}"/>
    <cellStyle name="Followed Hyperlink 4" xfId="11503" hidden="1" xr:uid="{00000000-0005-0000-0000-000074050000}"/>
    <cellStyle name="Followed Hyperlink 4" xfId="12678" hidden="1" xr:uid="{00000000-0005-0000-0000-000075050000}"/>
    <cellStyle name="Followed Hyperlink 4" xfId="12774" hidden="1" xr:uid="{00000000-0005-0000-0000-000076050000}"/>
    <cellStyle name="Followed Hyperlink 4" xfId="12760" hidden="1" xr:uid="{00000000-0005-0000-0000-000077050000}"/>
    <cellStyle name="Followed Hyperlink 4" xfId="11408" hidden="1" xr:uid="{00000000-0005-0000-0000-00005C050000}"/>
    <cellStyle name="Followed Hyperlink 4" xfId="9697" hidden="1" xr:uid="{00000000-0005-0000-0000-00005D050000}"/>
    <cellStyle name="Followed Hyperlink 4" xfId="12874" hidden="1" xr:uid="{00000000-0005-0000-0000-00005E050000}"/>
    <cellStyle name="Followed Hyperlink 4" xfId="11285" hidden="1" xr:uid="{00000000-0005-0000-0000-00005F050000}"/>
    <cellStyle name="Followed Hyperlink 4" xfId="13152" hidden="1" xr:uid="{00000000-0005-0000-0000-000060050000}"/>
    <cellStyle name="Followed Hyperlink 4" xfId="13286" hidden="1" xr:uid="{00000000-0005-0000-0000-000061050000}"/>
    <cellStyle name="Followed Hyperlink 4" xfId="13382" hidden="1" xr:uid="{00000000-0005-0000-0000-000062050000}"/>
    <cellStyle name="Followed Hyperlink 4" xfId="13368" hidden="1" xr:uid="{00000000-0005-0000-0000-000063050000}"/>
    <cellStyle name="Followed Hyperlink 4" xfId="4660" hidden="1" xr:uid="{00000000-0005-0000-0000-000064050000}"/>
    <cellStyle name="Followed Hyperlink 4" xfId="13507" hidden="1" xr:uid="{00000000-0005-0000-0000-000065050000}"/>
    <cellStyle name="Followed Hyperlink 4" xfId="13603" hidden="1" xr:uid="{00000000-0005-0000-0000-000066050000}"/>
    <cellStyle name="Followed Hyperlink 4" xfId="13589" hidden="1" xr:uid="{00000000-0005-0000-0000-000067050000}"/>
    <cellStyle name="Followed Hyperlink 4" xfId="12993" hidden="1" xr:uid="{00000000-0005-0000-0000-000068050000}"/>
    <cellStyle name="Followed Hyperlink 4" xfId="13723" hidden="1" xr:uid="{00000000-0005-0000-0000-000069050000}"/>
    <cellStyle name="Followed Hyperlink 4" xfId="13819" hidden="1" xr:uid="{00000000-0005-0000-0000-00006A050000}"/>
    <cellStyle name="Followed Hyperlink 4" xfId="13805" hidden="1" xr:uid="{00000000-0005-0000-0000-00006B050000}"/>
    <cellStyle name="Followed Hyperlink 4" xfId="13710" hidden="1" xr:uid="{00000000-0005-0000-0000-00006C050000}"/>
    <cellStyle name="Followed Hyperlink 4" xfId="14031" hidden="1" xr:uid="{00000000-0005-0000-0000-00006E050000}"/>
    <cellStyle name="Followed Hyperlink 4" xfId="14017" hidden="1" xr:uid="{00000000-0005-0000-0000-00006F050000}"/>
    <cellStyle name="Followed Hyperlink 4" xfId="13166" hidden="1" xr:uid="{00000000-0005-0000-0000-000070050000}"/>
    <cellStyle name="Followed Hyperlink 4" xfId="14146" hidden="1" xr:uid="{00000000-0005-0000-0000-000071050000}"/>
    <cellStyle name="Followed Hyperlink 4" xfId="14242" hidden="1" xr:uid="{00000000-0005-0000-0000-000072050000}"/>
    <cellStyle name="Followed Hyperlink 4" xfId="13177" hidden="1" xr:uid="{00000000-0005-0000-0000-000074050000}"/>
    <cellStyle name="Followed Hyperlink 4" xfId="14352" hidden="1" xr:uid="{00000000-0005-0000-0000-000075050000}"/>
    <cellStyle name="Followed Hyperlink 4" xfId="14448" hidden="1" xr:uid="{00000000-0005-0000-0000-000076050000}"/>
    <cellStyle name="Followed Hyperlink 4" xfId="14434" hidden="1" xr:uid="{00000000-0005-0000-0000-000077050000}"/>
    <cellStyle name="Followed Hyperlink 4" xfId="13082" hidden="1" xr:uid="{00000000-0005-0000-0000-00005C050000}"/>
    <cellStyle name="Followed Hyperlink 4" xfId="11373" hidden="1" xr:uid="{00000000-0005-0000-0000-00005D050000}"/>
    <cellStyle name="Followed Hyperlink 4" xfId="14548" hidden="1" xr:uid="{00000000-0005-0000-0000-00005E050000}"/>
    <cellStyle name="Followed Hyperlink 4" xfId="12959" hidden="1" xr:uid="{00000000-0005-0000-0000-00005F050000}"/>
    <cellStyle name="Followed Hyperlink 4" xfId="14820" hidden="1" xr:uid="{00000000-0005-0000-0000-000060050000}"/>
    <cellStyle name="Followed Hyperlink 4" xfId="14954" hidden="1" xr:uid="{00000000-0005-0000-0000-000061050000}"/>
    <cellStyle name="Followed Hyperlink 4" xfId="15036" hidden="1" xr:uid="{00000000-0005-0000-0000-000063050000}"/>
    <cellStyle name="Followed Hyperlink 4" xfId="15175" hidden="1" xr:uid="{00000000-0005-0000-0000-000065050000}"/>
    <cellStyle name="Followed Hyperlink 4" xfId="15271" hidden="1" xr:uid="{00000000-0005-0000-0000-000066050000}"/>
    <cellStyle name="Followed Hyperlink 4" xfId="15257" hidden="1" xr:uid="{00000000-0005-0000-0000-000067050000}"/>
    <cellStyle name="Followed Hyperlink 4" xfId="14665" hidden="1" xr:uid="{00000000-0005-0000-0000-000068050000}"/>
    <cellStyle name="Followed Hyperlink 4" xfId="15391" hidden="1" xr:uid="{00000000-0005-0000-0000-000069050000}"/>
    <cellStyle name="Followed Hyperlink 4" xfId="15487" hidden="1" xr:uid="{00000000-0005-0000-0000-00006A050000}"/>
    <cellStyle name="Followed Hyperlink 4" xfId="11199" hidden="1" xr:uid="{00000000-0005-0000-0000-00005E050000}"/>
    <cellStyle name="Followed Hyperlink 4" xfId="30710" hidden="1" xr:uid="{00000000-0005-0000-0000-000063050000}"/>
    <cellStyle name="Followed Hyperlink 4" xfId="25346" hidden="1" xr:uid="{00000000-0005-0000-0000-00006F050000}"/>
    <cellStyle name="Followed Hyperlink 4" xfId="24495" hidden="1" xr:uid="{00000000-0005-0000-0000-000070050000}"/>
    <cellStyle name="Followed Hyperlink 4" xfId="25571" hidden="1" xr:uid="{00000000-0005-0000-0000-000072050000}"/>
    <cellStyle name="Followed Hyperlink 4" xfId="25557" hidden="1" xr:uid="{00000000-0005-0000-0000-000073050000}"/>
    <cellStyle name="Followed Hyperlink 4" xfId="24506" hidden="1" xr:uid="{00000000-0005-0000-0000-000074050000}"/>
    <cellStyle name="Followed Hyperlink 4" xfId="25681" hidden="1" xr:uid="{00000000-0005-0000-0000-000075050000}"/>
    <cellStyle name="Followed Hyperlink 4" xfId="25777" hidden="1" xr:uid="{00000000-0005-0000-0000-000076050000}"/>
    <cellStyle name="Followed Hyperlink 4" xfId="25763" hidden="1" xr:uid="{00000000-0005-0000-0000-000077050000}"/>
    <cellStyle name="Followed Hyperlink 4" xfId="26245" hidden="1" xr:uid="{00000000-0005-0000-0000-00005C050000}"/>
    <cellStyle name="Followed Hyperlink 4" xfId="26422" hidden="1" xr:uid="{00000000-0005-0000-0000-00005D050000}"/>
    <cellStyle name="Followed Hyperlink 4" xfId="26504" hidden="1" xr:uid="{00000000-0005-0000-0000-00005F050000}"/>
    <cellStyle name="Followed Hyperlink 4" xfId="26601" hidden="1" xr:uid="{00000000-0005-0000-0000-000060050000}"/>
    <cellStyle name="Followed Hyperlink 4" xfId="26735" hidden="1" xr:uid="{00000000-0005-0000-0000-000061050000}"/>
    <cellStyle name="Followed Hyperlink 4" xfId="26831" hidden="1" xr:uid="{00000000-0005-0000-0000-000062050000}"/>
    <cellStyle name="Followed Hyperlink 4" xfId="26817" hidden="1" xr:uid="{00000000-0005-0000-0000-000063050000}"/>
    <cellStyle name="Followed Hyperlink 4" xfId="26413" hidden="1" xr:uid="{00000000-0005-0000-0000-000064050000}"/>
    <cellStyle name="Followed Hyperlink 4" xfId="26956" hidden="1" xr:uid="{00000000-0005-0000-0000-000065050000}"/>
    <cellStyle name="Followed Hyperlink 4" xfId="27038" hidden="1" xr:uid="{00000000-0005-0000-0000-000067050000}"/>
    <cellStyle name="Followed Hyperlink 4" xfId="26266" hidden="1" xr:uid="{00000000-0005-0000-0000-000068050000}"/>
    <cellStyle name="Followed Hyperlink 4" xfId="27172" hidden="1" xr:uid="{00000000-0005-0000-0000-000069050000}"/>
    <cellStyle name="Followed Hyperlink 4" xfId="27268" hidden="1" xr:uid="{00000000-0005-0000-0000-00006A050000}"/>
    <cellStyle name="Followed Hyperlink 4" xfId="24697" hidden="1" xr:uid="{00000000-0005-0000-0000-000063050000}"/>
    <cellStyle name="Followed Hyperlink 4" xfId="16409" hidden="1" xr:uid="{00000000-0005-0000-0000-000064050000}"/>
    <cellStyle name="Followed Hyperlink 4" xfId="24836" hidden="1" xr:uid="{00000000-0005-0000-0000-000065050000}"/>
    <cellStyle name="Followed Hyperlink 4" xfId="24932" hidden="1" xr:uid="{00000000-0005-0000-0000-000066050000}"/>
    <cellStyle name="Followed Hyperlink 4" xfId="24918" hidden="1" xr:uid="{00000000-0005-0000-0000-000067050000}"/>
    <cellStyle name="Followed Hyperlink 4" xfId="24438" hidden="1" xr:uid="{00000000-0005-0000-0000-000068050000}"/>
    <cellStyle name="Followed Hyperlink 4" xfId="25052" hidden="1" xr:uid="{00000000-0005-0000-0000-000069050000}"/>
    <cellStyle name="Followed Hyperlink 4" xfId="25148" hidden="1" xr:uid="{00000000-0005-0000-0000-00006A050000}"/>
    <cellStyle name="Followed Hyperlink 4" xfId="25134" hidden="1" xr:uid="{00000000-0005-0000-0000-00006B050000}"/>
    <cellStyle name="Followed Hyperlink 4" xfId="25039" hidden="1" xr:uid="{00000000-0005-0000-0000-00006C050000}"/>
    <cellStyle name="Followed Hyperlink 4" xfId="25264" hidden="1" xr:uid="{00000000-0005-0000-0000-00006D050000}"/>
    <cellStyle name="Followed Hyperlink 4" xfId="25360" hidden="1" xr:uid="{00000000-0005-0000-0000-00006E050000}"/>
    <cellStyle name="Followed Hyperlink 4" xfId="21316" hidden="1" xr:uid="{00000000-0005-0000-0000-00005D050000}"/>
    <cellStyle name="Followed Hyperlink 4" xfId="24358" hidden="1" xr:uid="{00000000-0005-0000-0000-00005E050000}"/>
    <cellStyle name="Followed Hyperlink 4" xfId="22867" hidden="1" xr:uid="{00000000-0005-0000-0000-00005F050000}"/>
    <cellStyle name="Followed Hyperlink 4" xfId="24481" hidden="1" xr:uid="{00000000-0005-0000-0000-000060050000}"/>
    <cellStyle name="Followed Hyperlink 4" xfId="24615" hidden="1" xr:uid="{00000000-0005-0000-0000-000061050000}"/>
    <cellStyle name="Followed Hyperlink 4" xfId="24711" hidden="1" xr:uid="{00000000-0005-0000-0000-000062050000}"/>
    <cellStyle name="Followed Hyperlink 4" xfId="24258" hidden="1" xr:uid="{00000000-0005-0000-0000-000076050000}"/>
    <cellStyle name="Followed Hyperlink 4" xfId="24244" hidden="1" xr:uid="{00000000-0005-0000-0000-000077050000}"/>
    <cellStyle name="Followed Hyperlink 4" xfId="22918" hidden="1" xr:uid="{00000000-0005-0000-0000-00005C050000}"/>
    <cellStyle name="Followed Hyperlink 4" xfId="24162" hidden="1" xr:uid="{00000000-0005-0000-0000-000075050000}"/>
    <cellStyle name="Followed Hyperlink 4" xfId="22987" hidden="1" xr:uid="{00000000-0005-0000-0000-000074050000}"/>
    <cellStyle name="Followed Hyperlink 4" xfId="27052" hidden="1" xr:uid="{00000000-0005-0000-0000-000066050000}"/>
    <cellStyle name="Followed Hyperlink 4" xfId="27480" hidden="1" xr:uid="{00000000-0005-0000-0000-00006E050000}"/>
    <cellStyle name="Followed Hyperlink 4" xfId="29260" hidden="1" xr:uid="{00000000-0005-0000-0000-000067050000}"/>
    <cellStyle name="Followed Hyperlink 4" xfId="28490" hidden="1" xr:uid="{00000000-0005-0000-0000-000068050000}"/>
    <cellStyle name="Followed Hyperlink 4" xfId="29394" hidden="1" xr:uid="{00000000-0005-0000-0000-000069050000}"/>
    <cellStyle name="Followed Hyperlink 4" xfId="29490" hidden="1" xr:uid="{00000000-0005-0000-0000-00006A050000}"/>
    <cellStyle name="Followed Hyperlink 4" xfId="29476" hidden="1" xr:uid="{00000000-0005-0000-0000-00006B050000}"/>
    <cellStyle name="Followed Hyperlink 4" xfId="29381" hidden="1" xr:uid="{00000000-0005-0000-0000-00006C050000}"/>
    <cellStyle name="Followed Hyperlink 4" xfId="29606" hidden="1" xr:uid="{00000000-0005-0000-0000-00006D050000}"/>
    <cellStyle name="Followed Hyperlink 4" xfId="29702" hidden="1" xr:uid="{00000000-0005-0000-0000-00006E050000}"/>
    <cellStyle name="Followed Hyperlink 4" xfId="29688" hidden="1" xr:uid="{00000000-0005-0000-0000-00006F050000}"/>
    <cellStyle name="Followed Hyperlink 4" xfId="28837" hidden="1" xr:uid="{00000000-0005-0000-0000-000070050000}"/>
    <cellStyle name="Followed Hyperlink 4" xfId="29817" hidden="1" xr:uid="{00000000-0005-0000-0000-000071050000}"/>
    <cellStyle name="Followed Hyperlink 4" xfId="29913" hidden="1" xr:uid="{00000000-0005-0000-0000-000072050000}"/>
    <cellStyle name="Followed Hyperlink 4" xfId="29899" hidden="1" xr:uid="{00000000-0005-0000-0000-000073050000}"/>
    <cellStyle name="Followed Hyperlink 4" xfId="28848" hidden="1" xr:uid="{00000000-0005-0000-0000-000074050000}"/>
    <cellStyle name="Followed Hyperlink 4" xfId="30023" hidden="1" xr:uid="{00000000-0005-0000-0000-000075050000}"/>
    <cellStyle name="Followed Hyperlink 4" xfId="30119" hidden="1" xr:uid="{00000000-0005-0000-0000-000076050000}"/>
    <cellStyle name="Followed Hyperlink 4" xfId="30105" hidden="1" xr:uid="{00000000-0005-0000-0000-000077050000}"/>
    <cellStyle name="Followed Hyperlink 4" xfId="26189" hidden="1" xr:uid="{00000000-0005-0000-0000-00005C050000}"/>
    <cellStyle name="Followed Hyperlink 4" xfId="28529" hidden="1" xr:uid="{00000000-0005-0000-0000-00005D050000}"/>
    <cellStyle name="Followed Hyperlink 4" xfId="28555" hidden="1" xr:uid="{00000000-0005-0000-0000-00005F050000}"/>
    <cellStyle name="Followed Hyperlink 4" xfId="30494" hidden="1" xr:uid="{00000000-0005-0000-0000-000060050000}"/>
    <cellStyle name="Followed Hyperlink 4" xfId="30628" hidden="1" xr:uid="{00000000-0005-0000-0000-000061050000}"/>
    <cellStyle name="Followed Hyperlink 4" xfId="30724" hidden="1" xr:uid="{00000000-0005-0000-0000-000062050000}"/>
    <cellStyle name="Followed Hyperlink 4" xfId="27897" hidden="1" xr:uid="{00000000-0005-0000-0000-000076050000}"/>
    <cellStyle name="Followed Hyperlink 4" xfId="28469" hidden="1" xr:uid="{00000000-0005-0000-0000-00005C050000}"/>
    <cellStyle name="Followed Hyperlink 4" xfId="28644" hidden="1" xr:uid="{00000000-0005-0000-0000-00005D050000}"/>
    <cellStyle name="Followed Hyperlink 4" xfId="28740" hidden="1" xr:uid="{00000000-0005-0000-0000-00005E050000}"/>
    <cellStyle name="Followed Hyperlink 4" xfId="28726" hidden="1" xr:uid="{00000000-0005-0000-0000-00005F050000}"/>
    <cellStyle name="Followed Hyperlink 4" xfId="28823" hidden="1" xr:uid="{00000000-0005-0000-0000-000060050000}"/>
    <cellStyle name="Followed Hyperlink 4" xfId="28957" hidden="1" xr:uid="{00000000-0005-0000-0000-000061050000}"/>
    <cellStyle name="Followed Hyperlink 4" xfId="29053" hidden="1" xr:uid="{00000000-0005-0000-0000-000062050000}"/>
    <cellStyle name="Followed Hyperlink 4" xfId="29039" hidden="1" xr:uid="{00000000-0005-0000-0000-000063050000}"/>
    <cellStyle name="Followed Hyperlink 4" xfId="28635" hidden="1" xr:uid="{00000000-0005-0000-0000-000064050000}"/>
    <cellStyle name="Followed Hyperlink 4" xfId="29178" hidden="1" xr:uid="{00000000-0005-0000-0000-000065050000}"/>
    <cellStyle name="Followed Hyperlink 4" xfId="29274" hidden="1" xr:uid="{00000000-0005-0000-0000-000066050000}"/>
    <cellStyle name="Followed Hyperlink 4" xfId="27466" hidden="1" xr:uid="{00000000-0005-0000-0000-00006F050000}"/>
    <cellStyle name="Followed Hyperlink 4" xfId="26615" hidden="1" xr:uid="{00000000-0005-0000-0000-000070050000}"/>
    <cellStyle name="Followed Hyperlink 4" xfId="27595" hidden="1" xr:uid="{00000000-0005-0000-0000-000071050000}"/>
    <cellStyle name="Followed Hyperlink 4" xfId="27691" hidden="1" xr:uid="{00000000-0005-0000-0000-000072050000}"/>
    <cellStyle name="Followed Hyperlink 4" xfId="27677" hidden="1" xr:uid="{00000000-0005-0000-0000-000073050000}"/>
    <cellStyle name="Followed Hyperlink 4" xfId="27801" hidden="1" xr:uid="{00000000-0005-0000-0000-000075050000}"/>
    <cellStyle name="Followed Hyperlink 4" xfId="27254" hidden="1" xr:uid="{00000000-0005-0000-0000-00006B050000}"/>
    <cellStyle name="Followed Hyperlink 4" xfId="27159" hidden="1" xr:uid="{00000000-0005-0000-0000-00006C050000}"/>
    <cellStyle name="Followed Hyperlink 4" xfId="27384" hidden="1" xr:uid="{00000000-0005-0000-0000-00006D050000}"/>
    <cellStyle name="Followed Hyperlink 4" xfId="32613" hidden="1" xr:uid="{00000000-0005-0000-0000-000066050000}"/>
    <cellStyle name="Followed Hyperlink 4" xfId="36548" hidden="1" xr:uid="{00000000-0005-0000-0000-000072050000}"/>
    <cellStyle name="Followed Hyperlink 4" xfId="30219" hidden="1" xr:uid="{00000000-0005-0000-0000-00005E050000}"/>
    <cellStyle name="Followed Hyperlink 4" xfId="25475" hidden="1" xr:uid="{00000000-0005-0000-0000-000071050000}"/>
    <cellStyle name="Followed Hyperlink 4" xfId="11929" hidden="1" xr:uid="{00000000-0005-0000-0000-000066050000}"/>
    <cellStyle name="Followed Hyperlink 4" xfId="4659" hidden="1" xr:uid="{00000000-0005-0000-0000-00005D050000}"/>
    <cellStyle name="Followed Hyperlink 4" xfId="40167" hidden="1" xr:uid="{00000000-0005-0000-0000-000070050000}"/>
    <cellStyle name="Followed Hyperlink 4" xfId="39301" hidden="1" xr:uid="{00000000-0005-0000-0000-00006A050000}"/>
    <cellStyle name="Followed Hyperlink 4" xfId="38850" hidden="1" xr:uid="{00000000-0005-0000-0000-000063050000}"/>
    <cellStyle name="Followed Hyperlink 4" xfId="4482" hidden="1" xr:uid="{00000000-0005-0000-0000-00005E050000}"/>
    <cellStyle name="Followed Hyperlink 4" xfId="16376" hidden="1" xr:uid="{00000000-0005-0000-0000-00005D050000}"/>
    <cellStyle name="Followed Hyperlink 4" xfId="21182" hidden="1" xr:uid="{00000000-0005-0000-0000-00005E050000}"/>
    <cellStyle name="Followed Hyperlink 4" xfId="19622" hidden="1" xr:uid="{00000000-0005-0000-0000-00005F050000}"/>
    <cellStyle name="Followed Hyperlink 4" xfId="21393" hidden="1" xr:uid="{00000000-0005-0000-0000-000060050000}"/>
    <cellStyle name="Followed Hyperlink 4" xfId="21527" hidden="1" xr:uid="{00000000-0005-0000-0000-000061050000}"/>
    <cellStyle name="Followed Hyperlink 4" xfId="21623" hidden="1" xr:uid="{00000000-0005-0000-0000-000062050000}"/>
    <cellStyle name="Followed Hyperlink 4" xfId="21609" hidden="1" xr:uid="{00000000-0005-0000-0000-000063050000}"/>
    <cellStyle name="Followed Hyperlink 4" xfId="13007" hidden="1" xr:uid="{00000000-0005-0000-0000-000064050000}"/>
    <cellStyle name="Followed Hyperlink 4" xfId="21748" hidden="1" xr:uid="{00000000-0005-0000-0000-000065050000}"/>
    <cellStyle name="Followed Hyperlink 4" xfId="21844" hidden="1" xr:uid="{00000000-0005-0000-0000-000066050000}"/>
    <cellStyle name="Followed Hyperlink 4" xfId="21830" hidden="1" xr:uid="{00000000-0005-0000-0000-000067050000}"/>
    <cellStyle name="Followed Hyperlink 4" xfId="21286" hidden="1" xr:uid="{00000000-0005-0000-0000-000068050000}"/>
    <cellStyle name="Followed Hyperlink 4" xfId="21964" hidden="1" xr:uid="{00000000-0005-0000-0000-000069050000}"/>
    <cellStyle name="Followed Hyperlink 4" xfId="22060" hidden="1" xr:uid="{00000000-0005-0000-0000-00006A050000}"/>
    <cellStyle name="Followed Hyperlink 4" xfId="22046" hidden="1" xr:uid="{00000000-0005-0000-0000-00006B050000}"/>
    <cellStyle name="Followed Hyperlink 4" xfId="21951" hidden="1" xr:uid="{00000000-0005-0000-0000-00006C050000}"/>
    <cellStyle name="Followed Hyperlink 4" xfId="22176" hidden="1" xr:uid="{00000000-0005-0000-0000-00006D050000}"/>
    <cellStyle name="Followed Hyperlink 4" xfId="22272" hidden="1" xr:uid="{00000000-0005-0000-0000-00006E050000}"/>
    <cellStyle name="Followed Hyperlink 4" xfId="22258" hidden="1" xr:uid="{00000000-0005-0000-0000-00006F050000}"/>
    <cellStyle name="Followed Hyperlink 4" xfId="21407" hidden="1" xr:uid="{00000000-0005-0000-0000-000070050000}"/>
    <cellStyle name="Followed Hyperlink 4" xfId="22387" hidden="1" xr:uid="{00000000-0005-0000-0000-000071050000}"/>
    <cellStyle name="Followed Hyperlink 4" xfId="22483" hidden="1" xr:uid="{00000000-0005-0000-0000-000072050000}"/>
    <cellStyle name="Followed Hyperlink 4" xfId="22469" hidden="1" xr:uid="{00000000-0005-0000-0000-000073050000}"/>
    <cellStyle name="Followed Hyperlink 4" xfId="21418" hidden="1" xr:uid="{00000000-0005-0000-0000-000074050000}"/>
    <cellStyle name="Followed Hyperlink 4" xfId="22689" hidden="1" xr:uid="{00000000-0005-0000-0000-000076050000}"/>
    <cellStyle name="Followed Hyperlink 4" xfId="22675" hidden="1" xr:uid="{00000000-0005-0000-0000-000077050000}"/>
    <cellStyle name="Followed Hyperlink 4" xfId="21341" hidden="1" xr:uid="{00000000-0005-0000-0000-00005C050000}"/>
    <cellStyle name="Followed Hyperlink 4" xfId="19697" hidden="1" xr:uid="{00000000-0005-0000-0000-00005D050000}"/>
    <cellStyle name="Followed Hyperlink 4" xfId="22789" hidden="1" xr:uid="{00000000-0005-0000-0000-00005E050000}"/>
    <cellStyle name="Followed Hyperlink 4" xfId="22962" hidden="1" xr:uid="{00000000-0005-0000-0000-000060050000}"/>
    <cellStyle name="Followed Hyperlink 4" xfId="23096" hidden="1" xr:uid="{00000000-0005-0000-0000-000061050000}"/>
    <cellStyle name="Followed Hyperlink 4" xfId="23192" hidden="1" xr:uid="{00000000-0005-0000-0000-000062050000}"/>
    <cellStyle name="Followed Hyperlink 4" xfId="23178" hidden="1" xr:uid="{00000000-0005-0000-0000-000063050000}"/>
    <cellStyle name="Followed Hyperlink 4" xfId="14687" hidden="1" xr:uid="{00000000-0005-0000-0000-000064050000}"/>
    <cellStyle name="Followed Hyperlink 4" xfId="23317" hidden="1" xr:uid="{00000000-0005-0000-0000-000065050000}"/>
    <cellStyle name="Followed Hyperlink 4" xfId="23413" hidden="1" xr:uid="{00000000-0005-0000-0000-000066050000}"/>
    <cellStyle name="Followed Hyperlink 4" xfId="22883" hidden="1" xr:uid="{00000000-0005-0000-0000-000068050000}"/>
    <cellStyle name="Followed Hyperlink 4" xfId="23533" hidden="1" xr:uid="{00000000-0005-0000-0000-000069050000}"/>
    <cellStyle name="Followed Hyperlink 4" xfId="23629" hidden="1" xr:uid="{00000000-0005-0000-0000-00006A050000}"/>
    <cellStyle name="Followed Hyperlink 4" xfId="23615" hidden="1" xr:uid="{00000000-0005-0000-0000-00006B050000}"/>
    <cellStyle name="Followed Hyperlink 4" xfId="23745" hidden="1" xr:uid="{00000000-0005-0000-0000-00006D050000}"/>
    <cellStyle name="Followed Hyperlink 4" xfId="23841" hidden="1" xr:uid="{00000000-0005-0000-0000-00006E050000}"/>
    <cellStyle name="Followed Hyperlink 4" xfId="23827" hidden="1" xr:uid="{00000000-0005-0000-0000-00006F050000}"/>
    <cellStyle name="Followed Hyperlink 4" xfId="22976" hidden="1" xr:uid="{00000000-0005-0000-0000-000070050000}"/>
    <cellStyle name="Followed Hyperlink 4" xfId="23956" hidden="1" xr:uid="{00000000-0005-0000-0000-000071050000}"/>
    <cellStyle name="Followed Hyperlink 4" xfId="24052" hidden="1" xr:uid="{00000000-0005-0000-0000-000072050000}"/>
    <cellStyle name="Followed Hyperlink 4" xfId="38265" hidden="1" xr:uid="{00000000-0005-0000-0000-000075050000}"/>
    <cellStyle name="Followed Hyperlink 4" xfId="6896" hidden="1" xr:uid="{00000000-0005-0000-0000-000066050000}"/>
    <cellStyle name="Followed Hyperlink 4" xfId="1861" hidden="1" xr:uid="{00000000-0005-0000-0000-000073050000}"/>
    <cellStyle name="Followed Hyperlink 4" xfId="810" hidden="1" xr:uid="{00000000-0005-0000-0000-000074050000}"/>
    <cellStyle name="Followed Hyperlink 4" xfId="2081" hidden="1" xr:uid="{00000000-0005-0000-0000-000076050000}"/>
    <cellStyle name="Followed Hyperlink 4" xfId="2067" hidden="1" xr:uid="{00000000-0005-0000-0000-000077050000}"/>
    <cellStyle name="Followed Hyperlink 4" xfId="2730" hidden="1" xr:uid="{00000000-0005-0000-0000-00005C050000}"/>
    <cellStyle name="Followed Hyperlink 4" xfId="2907" hidden="1" xr:uid="{00000000-0005-0000-0000-00005D050000}"/>
    <cellStyle name="Followed Hyperlink 4" xfId="3003" hidden="1" xr:uid="{00000000-0005-0000-0000-00005E050000}"/>
    <cellStyle name="Followed Hyperlink 4" xfId="3086" hidden="1" xr:uid="{00000000-0005-0000-0000-000060050000}"/>
    <cellStyle name="Followed Hyperlink 4" xfId="3220" hidden="1" xr:uid="{00000000-0005-0000-0000-000061050000}"/>
    <cellStyle name="Followed Hyperlink 4" xfId="3302" hidden="1" xr:uid="{00000000-0005-0000-0000-000063050000}"/>
    <cellStyle name="Followed Hyperlink 4" xfId="2898" hidden="1" xr:uid="{00000000-0005-0000-0000-000064050000}"/>
    <cellStyle name="Followed Hyperlink 4" xfId="3441" hidden="1" xr:uid="{00000000-0005-0000-0000-000065050000}"/>
    <cellStyle name="Followed Hyperlink 4" xfId="3537" hidden="1" xr:uid="{00000000-0005-0000-0000-000066050000}"/>
    <cellStyle name="Followed Hyperlink 4" xfId="3523" hidden="1" xr:uid="{00000000-0005-0000-0000-000067050000}"/>
    <cellStyle name="Followed Hyperlink 4" xfId="2751" hidden="1" xr:uid="{00000000-0005-0000-0000-000068050000}"/>
    <cellStyle name="Followed Hyperlink 4" xfId="3657" hidden="1" xr:uid="{00000000-0005-0000-0000-000069050000}"/>
    <cellStyle name="Followed Hyperlink 4" xfId="3739" hidden="1" xr:uid="{00000000-0005-0000-0000-00006B050000}"/>
    <cellStyle name="Followed Hyperlink 4" xfId="3644" hidden="1" xr:uid="{00000000-0005-0000-0000-00006C050000}"/>
    <cellStyle name="Followed Hyperlink 4" xfId="3869" hidden="1" xr:uid="{00000000-0005-0000-0000-00006D050000}"/>
    <cellStyle name="Followed Hyperlink 4" xfId="3965" hidden="1" xr:uid="{00000000-0005-0000-0000-00006E050000}"/>
    <cellStyle name="Followed Hyperlink 4" xfId="1222" hidden="1" xr:uid="{00000000-0005-0000-0000-000067050000}"/>
    <cellStyle name="Followed Hyperlink 4" xfId="450" hidden="1" xr:uid="{00000000-0005-0000-0000-000068050000}"/>
    <cellStyle name="Followed Hyperlink 4" xfId="1356" hidden="1" xr:uid="{00000000-0005-0000-0000-000069050000}"/>
    <cellStyle name="Followed Hyperlink 4" xfId="1452" hidden="1" xr:uid="{00000000-0005-0000-0000-00006A050000}"/>
    <cellStyle name="Followed Hyperlink 4" xfId="1438" hidden="1" xr:uid="{00000000-0005-0000-0000-00006B050000}"/>
    <cellStyle name="Followed Hyperlink 4" xfId="1343" hidden="1" xr:uid="{00000000-0005-0000-0000-00006C050000}"/>
    <cellStyle name="Followed Hyperlink 4" xfId="1568" hidden="1" xr:uid="{00000000-0005-0000-0000-00006D050000}"/>
    <cellStyle name="Followed Hyperlink 4" xfId="1664" hidden="1" xr:uid="{00000000-0005-0000-0000-00006E050000}"/>
    <cellStyle name="Followed Hyperlink 4" xfId="1650" hidden="1" xr:uid="{00000000-0005-0000-0000-00006F050000}"/>
    <cellStyle name="Followed Hyperlink 4" xfId="799" hidden="1" xr:uid="{00000000-0005-0000-0000-000070050000}"/>
    <cellStyle name="Followed Hyperlink 4" xfId="1779" hidden="1" xr:uid="{00000000-0005-0000-0000-000071050000}"/>
    <cellStyle name="Followed Hyperlink 4" xfId="1875" hidden="1" xr:uid="{00000000-0005-0000-0000-000072050000}"/>
    <cellStyle name="Followed Hyperlink 4" xfId="919" hidden="1" xr:uid="{00000000-0005-0000-0000-000061050000}"/>
    <cellStyle name="Followed Hyperlink 4" xfId="1015" hidden="1" xr:uid="{00000000-0005-0000-0000-000062050000}"/>
    <cellStyle name="Followed Hyperlink 4" xfId="1001" hidden="1" xr:uid="{00000000-0005-0000-0000-000063050000}"/>
    <cellStyle name="Followed Hyperlink 4" xfId="597" hidden="1" xr:uid="{00000000-0005-0000-0000-000064050000}"/>
    <cellStyle name="Followed Hyperlink 4" xfId="1140" hidden="1" xr:uid="{00000000-0005-0000-0000-000065050000}"/>
    <cellStyle name="Followed Hyperlink 4" xfId="1236" hidden="1" xr:uid="{00000000-0005-0000-0000-000066050000}"/>
    <cellStyle name="Followed Hyperlink 4" xfId="702" hidden="1" xr:uid="{00000000-0005-0000-0000-00005E050000}"/>
    <cellStyle name="Followed Hyperlink 4" xfId="688" hidden="1" xr:uid="{00000000-0005-0000-0000-00005F050000}"/>
    <cellStyle name="Followed Hyperlink 4" xfId="785" hidden="1" xr:uid="{00000000-0005-0000-0000-000060050000}"/>
    <cellStyle name="Followed Hyperlink 4" xfId="606" hidden="1" xr:uid="{00000000-0005-0000-0000-00005D050000}"/>
    <cellStyle name="Followed Hyperlink 4" xfId="429" hidden="1" xr:uid="{00000000-0005-0000-0000-00005C050000}"/>
    <cellStyle name="Followed Hyperlink 4" xfId="3753" hidden="1" xr:uid="{00000000-0005-0000-0000-00006A050000}"/>
    <cellStyle name="Followed Hyperlink 4" xfId="4176" hidden="1" xr:uid="{00000000-0005-0000-0000-000072050000}"/>
    <cellStyle name="Followed Hyperlink 4" xfId="5432" hidden="1" xr:uid="{00000000-0005-0000-0000-00006A050000}"/>
    <cellStyle name="Followed Hyperlink 4" xfId="5418" hidden="1" xr:uid="{00000000-0005-0000-0000-00006B050000}"/>
    <cellStyle name="Followed Hyperlink 4" xfId="5323" hidden="1" xr:uid="{00000000-0005-0000-0000-00006C050000}"/>
    <cellStyle name="Followed Hyperlink 4" xfId="5548" hidden="1" xr:uid="{00000000-0005-0000-0000-00006D050000}"/>
    <cellStyle name="Followed Hyperlink 4" xfId="5644" hidden="1" xr:uid="{00000000-0005-0000-0000-00006E050000}"/>
    <cellStyle name="Followed Hyperlink 4" xfId="5630" hidden="1" xr:uid="{00000000-0005-0000-0000-00006F050000}"/>
    <cellStyle name="Followed Hyperlink 4" xfId="4779" hidden="1" xr:uid="{00000000-0005-0000-0000-000070050000}"/>
    <cellStyle name="Followed Hyperlink 4" xfId="5759" hidden="1" xr:uid="{00000000-0005-0000-0000-000071050000}"/>
    <cellStyle name="Followed Hyperlink 4" xfId="5855" hidden="1" xr:uid="{00000000-0005-0000-0000-000072050000}"/>
    <cellStyle name="Followed Hyperlink 4" xfId="5841" hidden="1" xr:uid="{00000000-0005-0000-0000-000073050000}"/>
    <cellStyle name="Followed Hyperlink 4" xfId="4790" hidden="1" xr:uid="{00000000-0005-0000-0000-000074050000}"/>
    <cellStyle name="Followed Hyperlink 4" xfId="5965" hidden="1" xr:uid="{00000000-0005-0000-0000-000075050000}"/>
    <cellStyle name="Followed Hyperlink 4" xfId="6061" hidden="1" xr:uid="{00000000-0005-0000-0000-000076050000}"/>
    <cellStyle name="Followed Hyperlink 4" xfId="6047" hidden="1" xr:uid="{00000000-0005-0000-0000-000077050000}"/>
    <cellStyle name="Followed Hyperlink 4" xfId="4695" hidden="1" xr:uid="{00000000-0005-0000-0000-00005C050000}"/>
    <cellStyle name="Followed Hyperlink 4" xfId="2542" hidden="1" xr:uid="{00000000-0005-0000-0000-00005D050000}"/>
    <cellStyle name="Followed Hyperlink 4" xfId="6161" hidden="1" xr:uid="{00000000-0005-0000-0000-00005E050000}"/>
    <cellStyle name="Followed Hyperlink 4" xfId="4568" hidden="1" xr:uid="{00000000-0005-0000-0000-00005F050000}"/>
    <cellStyle name="Followed Hyperlink 4" xfId="6445" hidden="1" xr:uid="{00000000-0005-0000-0000-000060050000}"/>
    <cellStyle name="Followed Hyperlink 4" xfId="6675" hidden="1" xr:uid="{00000000-0005-0000-0000-000062050000}"/>
    <cellStyle name="Followed Hyperlink 4" xfId="6661" hidden="1" xr:uid="{00000000-0005-0000-0000-000063050000}"/>
    <cellStyle name="Followed Hyperlink 4" xfId="2742" hidden="1" xr:uid="{00000000-0005-0000-0000-000064050000}"/>
    <cellStyle name="Followed Hyperlink 4" xfId="6800" hidden="1" xr:uid="{00000000-0005-0000-0000-000065050000}"/>
    <cellStyle name="Followed Hyperlink 4" xfId="2790" hidden="1" xr:uid="{00000000-0005-0000-0000-00005D050000}"/>
    <cellStyle name="Followed Hyperlink 4" xfId="2817" hidden="1" xr:uid="{00000000-0005-0000-0000-00005F050000}"/>
    <cellStyle name="Followed Hyperlink 4" xfId="4765" hidden="1" xr:uid="{00000000-0005-0000-0000-000060050000}"/>
    <cellStyle name="Followed Hyperlink 4" xfId="4899" hidden="1" xr:uid="{00000000-0005-0000-0000-000061050000}"/>
    <cellStyle name="Followed Hyperlink 4" xfId="4995" hidden="1" xr:uid="{00000000-0005-0000-0000-000062050000}"/>
    <cellStyle name="Followed Hyperlink 4" xfId="4981" hidden="1" xr:uid="{00000000-0005-0000-0000-000063050000}"/>
    <cellStyle name="Followed Hyperlink 4" xfId="2519" hidden="1" xr:uid="{00000000-0005-0000-0000-000064050000}"/>
    <cellStyle name="Followed Hyperlink 4" xfId="5120" hidden="1" xr:uid="{00000000-0005-0000-0000-000065050000}"/>
    <cellStyle name="Followed Hyperlink 4" xfId="5216" hidden="1" xr:uid="{00000000-0005-0000-0000-000066050000}"/>
    <cellStyle name="Followed Hyperlink 4" xfId="5202" hidden="1" xr:uid="{00000000-0005-0000-0000-000067050000}"/>
    <cellStyle name="Followed Hyperlink 4" xfId="4603" hidden="1" xr:uid="{00000000-0005-0000-0000-000068050000}"/>
    <cellStyle name="Followed Hyperlink 4" xfId="5336" hidden="1" xr:uid="{00000000-0005-0000-0000-000069050000}"/>
    <cellStyle name="Followed Hyperlink 4" xfId="4162" hidden="1" xr:uid="{00000000-0005-0000-0000-000073050000}"/>
    <cellStyle name="Followed Hyperlink 4" xfId="3111" hidden="1" xr:uid="{00000000-0005-0000-0000-000074050000}"/>
    <cellStyle name="Followed Hyperlink 4" xfId="4286" hidden="1" xr:uid="{00000000-0005-0000-0000-000075050000}"/>
    <cellStyle name="Followed Hyperlink 4" xfId="4382" hidden="1" xr:uid="{00000000-0005-0000-0000-000076050000}"/>
    <cellStyle name="Followed Hyperlink 4" xfId="4368" hidden="1" xr:uid="{00000000-0005-0000-0000-000077050000}"/>
    <cellStyle name="Followed Hyperlink 4" xfId="2471" hidden="1" xr:uid="{00000000-0005-0000-0000-00005C050000}"/>
    <cellStyle name="Followed Hyperlink 4" xfId="3951" hidden="1" xr:uid="{00000000-0005-0000-0000-00006F050000}"/>
    <cellStyle name="Followed Hyperlink 4" xfId="3100" hidden="1" xr:uid="{00000000-0005-0000-0000-000070050000}"/>
    <cellStyle name="Followed Hyperlink 4" xfId="4080" hidden="1" xr:uid="{00000000-0005-0000-0000-000071050000}"/>
    <cellStyle name="Followed Hyperlink 4" xfId="7962" hidden="1" xr:uid="{00000000-0005-0000-0000-000068050000}"/>
    <cellStyle name="Followed Hyperlink 4" xfId="12554" hidden="1" xr:uid="{00000000-0005-0000-0000-000073050000}"/>
    <cellStyle name="Followed Hyperlink 4" xfId="6579" hidden="1" xr:uid="{00000000-0005-0000-0000-000061050000}"/>
    <cellStyle name="Followed Hyperlink 4" xfId="1985" hidden="1" xr:uid="{00000000-0005-0000-0000-000075050000}"/>
    <cellStyle name="Followed Hyperlink 4" xfId="38461" hidden="1" xr:uid="{00000000-0005-0000-0000-00005E050000}"/>
    <cellStyle name="Followed Hyperlink 4" xfId="34907" hidden="1" xr:uid="{00000000-0005-0000-0000-000072050000}"/>
    <cellStyle name="Followed Hyperlink 4" xfId="16493" hidden="1" xr:uid="{00000000-0005-0000-0000-000070050000}"/>
    <cellStyle name="Followed Hyperlink 4" xfId="15473" hidden="1" xr:uid="{00000000-0005-0000-0000-00006B050000}"/>
    <cellStyle name="Followed Hyperlink 4" xfId="6339" hidden="1" xr:uid="{00000000-0005-0000-0000-000064050000}"/>
    <cellStyle name="Followed Hyperlink 4" xfId="38590" hidden="1" xr:uid="{00000000-0005-0000-0000-00005C050000}"/>
    <cellStyle name="Followed Hyperlink 4" xfId="28265" hidden="1" xr:uid="{00000000-0005-0000-0000-000064050000}"/>
    <cellStyle name="Followed Hyperlink 4" xfId="30849" hidden="1" xr:uid="{00000000-0005-0000-0000-000065050000}"/>
    <cellStyle name="Followed Hyperlink 4" xfId="30945" hidden="1" xr:uid="{00000000-0005-0000-0000-000066050000}"/>
    <cellStyle name="Followed Hyperlink 4" xfId="30931" hidden="1" xr:uid="{00000000-0005-0000-0000-000067050000}"/>
    <cellStyle name="Followed Hyperlink 4" xfId="30337" hidden="1" xr:uid="{00000000-0005-0000-0000-000068050000}"/>
    <cellStyle name="Followed Hyperlink 4" xfId="31065" hidden="1" xr:uid="{00000000-0005-0000-0000-000069050000}"/>
    <cellStyle name="Followed Hyperlink 4" xfId="31161" hidden="1" xr:uid="{00000000-0005-0000-0000-00006A050000}"/>
    <cellStyle name="Followed Hyperlink 4" xfId="31147" hidden="1" xr:uid="{00000000-0005-0000-0000-00006B050000}"/>
    <cellStyle name="Followed Hyperlink 4" xfId="31052" hidden="1" xr:uid="{00000000-0005-0000-0000-00006C050000}"/>
    <cellStyle name="Followed Hyperlink 4" xfId="31277" hidden="1" xr:uid="{00000000-0005-0000-0000-00006D050000}"/>
    <cellStyle name="Followed Hyperlink 4" xfId="31373" hidden="1" xr:uid="{00000000-0005-0000-0000-00006E050000}"/>
    <cellStyle name="Followed Hyperlink 4" xfId="31359" hidden="1" xr:uid="{00000000-0005-0000-0000-00006F050000}"/>
    <cellStyle name="Followed Hyperlink 4" xfId="30508" hidden="1" xr:uid="{00000000-0005-0000-0000-000070050000}"/>
    <cellStyle name="Followed Hyperlink 4" xfId="31488" hidden="1" xr:uid="{00000000-0005-0000-0000-000071050000}"/>
    <cellStyle name="Followed Hyperlink 4" xfId="31584" hidden="1" xr:uid="{00000000-0005-0000-0000-000072050000}"/>
    <cellStyle name="Followed Hyperlink 4" xfId="31570" hidden="1" xr:uid="{00000000-0005-0000-0000-000073050000}"/>
    <cellStyle name="Followed Hyperlink 4" xfId="30519" hidden="1" xr:uid="{00000000-0005-0000-0000-000074050000}"/>
    <cellStyle name="Followed Hyperlink 4" xfId="31694" hidden="1" xr:uid="{00000000-0005-0000-0000-000075050000}"/>
    <cellStyle name="Followed Hyperlink 4" xfId="31790" hidden="1" xr:uid="{00000000-0005-0000-0000-000076050000}"/>
    <cellStyle name="Followed Hyperlink 4" xfId="31776" hidden="1" xr:uid="{00000000-0005-0000-0000-000077050000}"/>
    <cellStyle name="Followed Hyperlink 4" xfId="30424" hidden="1" xr:uid="{00000000-0005-0000-0000-00005C050000}"/>
    <cellStyle name="Followed Hyperlink 4" xfId="28287" hidden="1" xr:uid="{00000000-0005-0000-0000-00005D050000}"/>
    <cellStyle name="Followed Hyperlink 4" xfId="31890" hidden="1" xr:uid="{00000000-0005-0000-0000-00005E050000}"/>
    <cellStyle name="Followed Hyperlink 4" xfId="30303" hidden="1" xr:uid="{00000000-0005-0000-0000-00005F050000}"/>
    <cellStyle name="Followed Hyperlink 4" xfId="32296" hidden="1" xr:uid="{00000000-0005-0000-0000-000061050000}"/>
    <cellStyle name="Followed Hyperlink 4" xfId="32392" hidden="1" xr:uid="{00000000-0005-0000-0000-000062050000}"/>
    <cellStyle name="Followed Hyperlink 4" xfId="32378" hidden="1" xr:uid="{00000000-0005-0000-0000-000063050000}"/>
    <cellStyle name="Followed Hyperlink 4" xfId="28481" hidden="1" xr:uid="{00000000-0005-0000-0000-000064050000}"/>
    <cellStyle name="Followed Hyperlink 4" xfId="32517" hidden="1" xr:uid="{00000000-0005-0000-0000-000065050000}"/>
    <cellStyle name="Followed Hyperlink 4" xfId="32599" hidden="1" xr:uid="{00000000-0005-0000-0000-000067050000}"/>
    <cellStyle name="Followed Hyperlink 4" xfId="32007" hidden="1" xr:uid="{00000000-0005-0000-0000-000068050000}"/>
    <cellStyle name="Followed Hyperlink 4" xfId="32733" hidden="1" xr:uid="{00000000-0005-0000-0000-000069050000}"/>
    <cellStyle name="Followed Hyperlink 4" xfId="32829" hidden="1" xr:uid="{00000000-0005-0000-0000-00006A050000}"/>
    <cellStyle name="Followed Hyperlink 4" xfId="32815" hidden="1" xr:uid="{00000000-0005-0000-0000-00006B050000}"/>
    <cellStyle name="Followed Hyperlink 4" xfId="32720" hidden="1" xr:uid="{00000000-0005-0000-0000-00006C050000}"/>
    <cellStyle name="Followed Hyperlink 4" xfId="32945" hidden="1" xr:uid="{00000000-0005-0000-0000-00006D050000}"/>
    <cellStyle name="Followed Hyperlink 4" xfId="33027" hidden="1" xr:uid="{00000000-0005-0000-0000-00006F050000}"/>
    <cellStyle name="Followed Hyperlink 4" xfId="33156" hidden="1" xr:uid="{00000000-0005-0000-0000-000071050000}"/>
    <cellStyle name="Followed Hyperlink 4" xfId="33252" hidden="1" xr:uid="{00000000-0005-0000-0000-000072050000}"/>
    <cellStyle name="Followed Hyperlink 4" xfId="33238" hidden="1" xr:uid="{00000000-0005-0000-0000-000073050000}"/>
    <cellStyle name="Followed Hyperlink 4" xfId="32187" hidden="1" xr:uid="{00000000-0005-0000-0000-000074050000}"/>
    <cellStyle name="Followed Hyperlink 4" xfId="33362" hidden="1" xr:uid="{00000000-0005-0000-0000-000075050000}"/>
    <cellStyle name="Followed Hyperlink 4" xfId="33458" hidden="1" xr:uid="{00000000-0005-0000-0000-000076050000}"/>
    <cellStyle name="Followed Hyperlink 4" xfId="33444" hidden="1" xr:uid="{00000000-0005-0000-0000-000077050000}"/>
    <cellStyle name="Followed Hyperlink 4" xfId="32176" hidden="1" xr:uid="{00000000-0005-0000-0000-000070050000}"/>
    <cellStyle name="Followed Hyperlink 4" xfId="3316" hidden="1" xr:uid="{00000000-0005-0000-0000-000062050000}"/>
    <cellStyle name="Followed Hyperlink 4" xfId="23399" hidden="1" xr:uid="{00000000-0005-0000-0000-000067050000}"/>
    <cellStyle name="Followed Hyperlink 4" xfId="37623" hidden="1" xr:uid="{00000000-0005-0000-0000-00006C050000}"/>
    <cellStyle name="Followed Hyperlink 4" xfId="2989" hidden="1" xr:uid="{00000000-0005-0000-0000-00005F050000}"/>
    <cellStyle name="Followed Hyperlink 4" xfId="30391" hidden="1" xr:uid="{00000000-0005-0000-0000-00005D050000}"/>
    <cellStyle name="Followed Hyperlink 4" xfId="33558" hidden="1" xr:uid="{00000000-0005-0000-0000-00005E050000}"/>
    <cellStyle name="Followed Hyperlink 4" xfId="31973" hidden="1" xr:uid="{00000000-0005-0000-0000-00005F050000}"/>
    <cellStyle name="Followed Hyperlink 4" xfId="33817" hidden="1" xr:uid="{00000000-0005-0000-0000-000060050000}"/>
    <cellStyle name="Followed Hyperlink 4" xfId="33951" hidden="1" xr:uid="{00000000-0005-0000-0000-000061050000}"/>
    <cellStyle name="Followed Hyperlink 4" xfId="34047" hidden="1" xr:uid="{00000000-0005-0000-0000-000062050000}"/>
    <cellStyle name="Followed Hyperlink 4" xfId="34033" hidden="1" xr:uid="{00000000-0005-0000-0000-000063050000}"/>
    <cellStyle name="Followed Hyperlink 4" xfId="26074" hidden="1" xr:uid="{00000000-0005-0000-0000-000064050000}"/>
    <cellStyle name="Followed Hyperlink 4" xfId="34172" hidden="1" xr:uid="{00000000-0005-0000-0000-000065050000}"/>
    <cellStyle name="Followed Hyperlink 4" xfId="34268" hidden="1" xr:uid="{00000000-0005-0000-0000-000066050000}"/>
    <cellStyle name="Followed Hyperlink 4" xfId="34254" hidden="1" xr:uid="{00000000-0005-0000-0000-000067050000}"/>
    <cellStyle name="Followed Hyperlink 4" xfId="33672" hidden="1" xr:uid="{00000000-0005-0000-0000-000068050000}"/>
    <cellStyle name="Followed Hyperlink 4" xfId="34388" hidden="1" xr:uid="{00000000-0005-0000-0000-000069050000}"/>
    <cellStyle name="Followed Hyperlink 4" xfId="34484" hidden="1" xr:uid="{00000000-0005-0000-0000-00006A050000}"/>
    <cellStyle name="Followed Hyperlink 4" xfId="34470" hidden="1" xr:uid="{00000000-0005-0000-0000-00006B050000}"/>
    <cellStyle name="Followed Hyperlink 4" xfId="34375" hidden="1" xr:uid="{00000000-0005-0000-0000-00006C050000}"/>
    <cellStyle name="Followed Hyperlink 4" xfId="34600" hidden="1" xr:uid="{00000000-0005-0000-0000-00006D050000}"/>
    <cellStyle name="Followed Hyperlink 4" xfId="34696" hidden="1" xr:uid="{00000000-0005-0000-0000-00006E050000}"/>
    <cellStyle name="Followed Hyperlink 4" xfId="34682" hidden="1" xr:uid="{00000000-0005-0000-0000-00006F050000}"/>
    <cellStyle name="Followed Hyperlink 4" xfId="33831" hidden="1" xr:uid="{00000000-0005-0000-0000-000070050000}"/>
    <cellStyle name="Followed Hyperlink 4" xfId="34811" hidden="1" xr:uid="{00000000-0005-0000-0000-000071050000}"/>
    <cellStyle name="Followed Hyperlink 4" xfId="34893" hidden="1" xr:uid="{00000000-0005-0000-0000-000073050000}"/>
    <cellStyle name="Followed Hyperlink 4" xfId="33842" hidden="1" xr:uid="{00000000-0005-0000-0000-000074050000}"/>
    <cellStyle name="Followed Hyperlink 4" xfId="35017" hidden="1" xr:uid="{00000000-0005-0000-0000-000075050000}"/>
    <cellStyle name="Followed Hyperlink 4" xfId="35113" hidden="1" xr:uid="{00000000-0005-0000-0000-000076050000}"/>
    <cellStyle name="Followed Hyperlink 4" xfId="35099" hidden="1" xr:uid="{00000000-0005-0000-0000-000077050000}"/>
    <cellStyle name="Followed Hyperlink 4" xfId="32059" hidden="1" xr:uid="{00000000-0005-0000-0000-00005D050000}"/>
    <cellStyle name="Followed Hyperlink 4" xfId="35213" hidden="1" xr:uid="{00000000-0005-0000-0000-00005E050000}"/>
    <cellStyle name="Followed Hyperlink 4" xfId="33640" hidden="1" xr:uid="{00000000-0005-0000-0000-00005F050000}"/>
    <cellStyle name="Followed Hyperlink 4" xfId="35458" hidden="1" xr:uid="{00000000-0005-0000-0000-000060050000}"/>
    <cellStyle name="Followed Hyperlink 4" xfId="35592" hidden="1" xr:uid="{00000000-0005-0000-0000-000061050000}"/>
    <cellStyle name="Followed Hyperlink 4" xfId="35688" hidden="1" xr:uid="{00000000-0005-0000-0000-000062050000}"/>
    <cellStyle name="Followed Hyperlink 4" xfId="35674" hidden="1" xr:uid="{00000000-0005-0000-0000-000063050000}"/>
    <cellStyle name="Followed Hyperlink 4" xfId="28302" hidden="1" xr:uid="{00000000-0005-0000-0000-000064050000}"/>
    <cellStyle name="Followed Hyperlink 4" xfId="35813" hidden="1" xr:uid="{00000000-0005-0000-0000-000065050000}"/>
    <cellStyle name="Followed Hyperlink 4" xfId="35909" hidden="1" xr:uid="{00000000-0005-0000-0000-000066050000}"/>
    <cellStyle name="Followed Hyperlink 4" xfId="35895" hidden="1" xr:uid="{00000000-0005-0000-0000-000067050000}"/>
    <cellStyle name="Followed Hyperlink 4" xfId="36029" hidden="1" xr:uid="{00000000-0005-0000-0000-000069050000}"/>
    <cellStyle name="Followed Hyperlink 4" xfId="36125" hidden="1" xr:uid="{00000000-0005-0000-0000-00006A050000}"/>
    <cellStyle name="Followed Hyperlink 4" xfId="36111" hidden="1" xr:uid="{00000000-0005-0000-0000-00006B050000}"/>
    <cellStyle name="Followed Hyperlink 4" xfId="36016" hidden="1" xr:uid="{00000000-0005-0000-0000-00006C050000}"/>
    <cellStyle name="Followed Hyperlink 4" xfId="36337" hidden="1" xr:uid="{00000000-0005-0000-0000-00006E050000}"/>
    <cellStyle name="Followed Hyperlink 4" xfId="36323" hidden="1" xr:uid="{00000000-0005-0000-0000-00006F050000}"/>
    <cellStyle name="Followed Hyperlink 4" xfId="35472" hidden="1" xr:uid="{00000000-0005-0000-0000-000070050000}"/>
    <cellStyle name="Followed Hyperlink 4" xfId="36452" hidden="1" xr:uid="{00000000-0005-0000-0000-000071050000}"/>
    <cellStyle name="Followed Hyperlink 4" xfId="36241" hidden="1" xr:uid="{00000000-0005-0000-0000-00006D050000}"/>
    <cellStyle name="Followed Hyperlink 4" xfId="19221" hidden="1" xr:uid="{00000000-0005-0000-0000-000073050000}"/>
    <cellStyle name="Followed Hyperlink 4" xfId="8139" hidden="1" xr:uid="{00000000-0005-0000-0000-000070050000}"/>
    <cellStyle name="Followed Hyperlink 4" xfId="22593" hidden="1" xr:uid="{00000000-0005-0000-0000-000075050000}"/>
    <cellStyle name="Followed Hyperlink 4" xfId="18928" hidden="1" xr:uid="{00000000-0005-0000-0000-00006D050000}"/>
    <cellStyle name="Followed Hyperlink 4" xfId="36534" hidden="1" xr:uid="{00000000-0005-0000-0000-000073050000}"/>
    <cellStyle name="Followed Hyperlink 4" xfId="35483" hidden="1" xr:uid="{00000000-0005-0000-0000-000074050000}"/>
    <cellStyle name="Followed Hyperlink 4" xfId="36658" hidden="1" xr:uid="{00000000-0005-0000-0000-000075050000}"/>
    <cellStyle name="Followed Hyperlink 4" xfId="36754" hidden="1" xr:uid="{00000000-0005-0000-0000-000076050000}"/>
    <cellStyle name="Followed Hyperlink 4" xfId="36740" hidden="1" xr:uid="{00000000-0005-0000-0000-000077050000}"/>
    <cellStyle name="Followed Hyperlink 4" xfId="35397" hidden="1" xr:uid="{00000000-0005-0000-0000-00005C050000}"/>
    <cellStyle name="Followed Hyperlink 4" xfId="33719" hidden="1" xr:uid="{00000000-0005-0000-0000-00005D050000}"/>
    <cellStyle name="Followed Hyperlink 4" xfId="36854" hidden="1" xr:uid="{00000000-0005-0000-0000-00005E050000}"/>
    <cellStyle name="Followed Hyperlink 4" xfId="35294" hidden="1" xr:uid="{00000000-0005-0000-0000-00005F050000}"/>
    <cellStyle name="Followed Hyperlink 4" xfId="37065" hidden="1" xr:uid="{00000000-0005-0000-0000-000060050000}"/>
    <cellStyle name="Followed Hyperlink 4" xfId="37199" hidden="1" xr:uid="{00000000-0005-0000-0000-000061050000}"/>
    <cellStyle name="Followed Hyperlink 4" xfId="37295" hidden="1" xr:uid="{00000000-0005-0000-0000-000062050000}"/>
    <cellStyle name="Followed Hyperlink 4" xfId="37281" hidden="1" xr:uid="{00000000-0005-0000-0000-000063050000}"/>
    <cellStyle name="Followed Hyperlink 4" xfId="28509" hidden="1" xr:uid="{00000000-0005-0000-0000-000064050000}"/>
    <cellStyle name="Followed Hyperlink 4" xfId="37420" hidden="1" xr:uid="{00000000-0005-0000-0000-000065050000}"/>
    <cellStyle name="Followed Hyperlink 4" xfId="37516" hidden="1" xr:uid="{00000000-0005-0000-0000-000066050000}"/>
    <cellStyle name="Followed Hyperlink 4" xfId="37502" hidden="1" xr:uid="{00000000-0005-0000-0000-000067050000}"/>
    <cellStyle name="Followed Hyperlink 4" xfId="36958" hidden="1" xr:uid="{00000000-0005-0000-0000-000068050000}"/>
    <cellStyle name="Followed Hyperlink 4" xfId="37636" hidden="1" xr:uid="{00000000-0005-0000-0000-000069050000}"/>
    <cellStyle name="Followed Hyperlink 4" xfId="37732" hidden="1" xr:uid="{00000000-0005-0000-0000-00006A050000}"/>
    <cellStyle name="Followed Hyperlink 4" xfId="37718" hidden="1" xr:uid="{00000000-0005-0000-0000-00006B050000}"/>
    <cellStyle name="Followed Hyperlink 4" xfId="37848" hidden="1" xr:uid="{00000000-0005-0000-0000-00006D050000}"/>
    <cellStyle name="Followed Hyperlink 4" xfId="37944" hidden="1" xr:uid="{00000000-0005-0000-0000-00006E050000}"/>
    <cellStyle name="Followed Hyperlink 4" xfId="37930" hidden="1" xr:uid="{00000000-0005-0000-0000-00006F050000}"/>
    <cellStyle name="Followed Hyperlink 4" xfId="37079" hidden="1" xr:uid="{00000000-0005-0000-0000-000070050000}"/>
    <cellStyle name="Followed Hyperlink 4" xfId="38059" hidden="1" xr:uid="{00000000-0005-0000-0000-000071050000}"/>
    <cellStyle name="Followed Hyperlink 4" xfId="38155" hidden="1" xr:uid="{00000000-0005-0000-0000-000072050000}"/>
    <cellStyle name="Followed Hyperlink 4" xfId="38141" hidden="1" xr:uid="{00000000-0005-0000-0000-000073050000}"/>
    <cellStyle name="Followed Hyperlink 4" xfId="37090" hidden="1" xr:uid="{00000000-0005-0000-0000-000074050000}"/>
    <cellStyle name="Followed Hyperlink 4" xfId="38361" hidden="1" xr:uid="{00000000-0005-0000-0000-000076050000}"/>
    <cellStyle name="Followed Hyperlink 4" xfId="38347" hidden="1" xr:uid="{00000000-0005-0000-0000-000077050000}"/>
    <cellStyle name="Followed Hyperlink 4" xfId="37013" hidden="1" xr:uid="{00000000-0005-0000-0000-00005C050000}"/>
    <cellStyle name="Followed Hyperlink 4" xfId="35369" hidden="1" xr:uid="{00000000-0005-0000-0000-00005D050000}"/>
    <cellStyle name="Followed Hyperlink 4" xfId="36934" hidden="1" xr:uid="{00000000-0005-0000-0000-00005F050000}"/>
    <cellStyle name="Followed Hyperlink 4" xfId="38634" hidden="1" xr:uid="{00000000-0005-0000-0000-000060050000}"/>
    <cellStyle name="Followed Hyperlink 4" xfId="38768" hidden="1" xr:uid="{00000000-0005-0000-0000-000061050000}"/>
    <cellStyle name="Followed Hyperlink 4" xfId="38864" hidden="1" xr:uid="{00000000-0005-0000-0000-000062050000}"/>
    <cellStyle name="Followed Hyperlink 4" xfId="30392" hidden="1" xr:uid="{00000000-0005-0000-0000-000064050000}"/>
    <cellStyle name="Followed Hyperlink 4" xfId="38989" hidden="1" xr:uid="{00000000-0005-0000-0000-000065050000}"/>
    <cellStyle name="Followed Hyperlink 4" xfId="39085" hidden="1" xr:uid="{00000000-0005-0000-0000-000066050000}"/>
    <cellStyle name="Followed Hyperlink 4" xfId="39071" hidden="1" xr:uid="{00000000-0005-0000-0000-000067050000}"/>
    <cellStyle name="Followed Hyperlink 4" xfId="38555" hidden="1" xr:uid="{00000000-0005-0000-0000-000068050000}"/>
    <cellStyle name="Followed Hyperlink 4" xfId="39205" hidden="1" xr:uid="{00000000-0005-0000-0000-000069050000}"/>
    <cellStyle name="Followed Hyperlink 4" xfId="33751" hidden="1" xr:uid="{00000000-0005-0000-0000-00005C050000}"/>
    <cellStyle name="Followed Hyperlink 4" xfId="19725" hidden="1" xr:uid="{00000000-0005-0000-0000-00005C050000}"/>
    <cellStyle name="Followed Hyperlink 4" xfId="16334" hidden="1" xr:uid="{00000000-0005-0000-0000-000068050000}"/>
    <cellStyle name="Followed Hyperlink 4" xfId="17050" hidden="1" xr:uid="{00000000-0005-0000-0000-000069050000}"/>
    <cellStyle name="Followed Hyperlink 4" xfId="17146" hidden="1" xr:uid="{00000000-0005-0000-0000-00006A050000}"/>
    <cellStyle name="Followed Hyperlink 4" xfId="17132" hidden="1" xr:uid="{00000000-0005-0000-0000-00006B050000}"/>
    <cellStyle name="Followed Hyperlink 4" xfId="17037" hidden="1" xr:uid="{00000000-0005-0000-0000-00006C050000}"/>
    <cellStyle name="Followed Hyperlink 4" xfId="17262" hidden="1" xr:uid="{00000000-0005-0000-0000-00006D050000}"/>
    <cellStyle name="Followed Hyperlink 4" xfId="17358" hidden="1" xr:uid="{00000000-0005-0000-0000-00006E050000}"/>
    <cellStyle name="Followed Hyperlink 4" xfId="17344" hidden="1" xr:uid="{00000000-0005-0000-0000-00006F050000}"/>
    <cellStyle name="Followed Hyperlink 4" xfId="17473" hidden="1" xr:uid="{00000000-0005-0000-0000-000071050000}"/>
    <cellStyle name="Followed Hyperlink 4" xfId="17569" hidden="1" xr:uid="{00000000-0005-0000-0000-000072050000}"/>
    <cellStyle name="Followed Hyperlink 4" xfId="17555" hidden="1" xr:uid="{00000000-0005-0000-0000-000073050000}"/>
    <cellStyle name="Followed Hyperlink 4" xfId="16504" hidden="1" xr:uid="{00000000-0005-0000-0000-000074050000}"/>
    <cellStyle name="Followed Hyperlink 4" xfId="17679" hidden="1" xr:uid="{00000000-0005-0000-0000-000075050000}"/>
    <cellStyle name="Followed Hyperlink 4" xfId="17775" hidden="1" xr:uid="{00000000-0005-0000-0000-000076050000}"/>
    <cellStyle name="Followed Hyperlink 4" xfId="17761" hidden="1" xr:uid="{00000000-0005-0000-0000-000077050000}"/>
    <cellStyle name="Followed Hyperlink 4" xfId="14696" hidden="1" xr:uid="{00000000-0005-0000-0000-00005C050000}"/>
    <cellStyle name="Followed Hyperlink 4" xfId="17918" hidden="1" xr:uid="{00000000-0005-0000-0000-00005D050000}"/>
    <cellStyle name="Followed Hyperlink 4" xfId="14759" hidden="1" xr:uid="{00000000-0005-0000-0000-00005E050000}"/>
    <cellStyle name="Followed Hyperlink 4" xfId="18145" hidden="1" xr:uid="{00000000-0005-0000-0000-000060050000}"/>
    <cellStyle name="Followed Hyperlink 4" xfId="18279" hidden="1" xr:uid="{00000000-0005-0000-0000-000061050000}"/>
    <cellStyle name="Followed Hyperlink 4" xfId="18375" hidden="1" xr:uid="{00000000-0005-0000-0000-000062050000}"/>
    <cellStyle name="Followed Hyperlink 4" xfId="18361" hidden="1" xr:uid="{00000000-0005-0000-0000-000063050000}"/>
    <cellStyle name="Followed Hyperlink 4" xfId="16102" hidden="1" xr:uid="{00000000-0005-0000-0000-000077050000}"/>
    <cellStyle name="Followed Hyperlink 4" xfId="13047" hidden="1" xr:uid="{00000000-0005-0000-0000-00005D050000}"/>
    <cellStyle name="Followed Hyperlink 4" xfId="16216" hidden="1" xr:uid="{00000000-0005-0000-0000-00005E050000}"/>
    <cellStyle name="Followed Hyperlink 4" xfId="14633" hidden="1" xr:uid="{00000000-0005-0000-0000-00005F050000}"/>
    <cellStyle name="Followed Hyperlink 4" xfId="16479" hidden="1" xr:uid="{00000000-0005-0000-0000-000060050000}"/>
    <cellStyle name="Followed Hyperlink 4" xfId="16613" hidden="1" xr:uid="{00000000-0005-0000-0000-000061050000}"/>
    <cellStyle name="Followed Hyperlink 4" xfId="16709" hidden="1" xr:uid="{00000000-0005-0000-0000-000062050000}"/>
    <cellStyle name="Followed Hyperlink 4" xfId="16695" hidden="1" xr:uid="{00000000-0005-0000-0000-000063050000}"/>
    <cellStyle name="Followed Hyperlink 4" xfId="8019" hidden="1" xr:uid="{00000000-0005-0000-0000-000064050000}"/>
    <cellStyle name="Followed Hyperlink 4" xfId="16834" hidden="1" xr:uid="{00000000-0005-0000-0000-000065050000}"/>
    <cellStyle name="Followed Hyperlink 4" xfId="16930" hidden="1" xr:uid="{00000000-0005-0000-0000-000066050000}"/>
    <cellStyle name="Followed Hyperlink 4" xfId="16916" hidden="1" xr:uid="{00000000-0005-0000-0000-000067050000}"/>
    <cellStyle name="Followed Hyperlink 4" xfId="15814" hidden="1" xr:uid="{00000000-0005-0000-0000-000071050000}"/>
    <cellStyle name="Followed Hyperlink 4" xfId="15910" hidden="1" xr:uid="{00000000-0005-0000-0000-000072050000}"/>
    <cellStyle name="Followed Hyperlink 4" xfId="15896" hidden="1" xr:uid="{00000000-0005-0000-0000-000073050000}"/>
    <cellStyle name="Followed Hyperlink 4" xfId="14845" hidden="1" xr:uid="{00000000-0005-0000-0000-000074050000}"/>
    <cellStyle name="Followed Hyperlink 4" xfId="16020" hidden="1" xr:uid="{00000000-0005-0000-0000-000075050000}"/>
    <cellStyle name="Followed Hyperlink 4" xfId="16116" hidden="1" xr:uid="{00000000-0005-0000-0000-000076050000}"/>
    <cellStyle name="Followed Hyperlink 4" xfId="15699" hidden="1" xr:uid="{00000000-0005-0000-0000-00006E050000}"/>
    <cellStyle name="Followed Hyperlink 4" xfId="15685" hidden="1" xr:uid="{00000000-0005-0000-0000-00006F050000}"/>
    <cellStyle name="Followed Hyperlink 4" xfId="14834" hidden="1" xr:uid="{00000000-0005-0000-0000-000070050000}"/>
    <cellStyle name="Followed Hyperlink 4" xfId="15603" hidden="1" xr:uid="{00000000-0005-0000-0000-00006D050000}"/>
    <cellStyle name="Followed Hyperlink 4" xfId="15378" hidden="1" xr:uid="{00000000-0005-0000-0000-00006C050000}"/>
    <cellStyle name="Followed Hyperlink 4" xfId="13084" hidden="1" xr:uid="{00000000-0005-0000-0000-00005F050000}"/>
    <cellStyle name="Followed Hyperlink 4" xfId="18582" hidden="1" xr:uid="{00000000-0005-0000-0000-000067050000}"/>
    <cellStyle name="Followed Hyperlink 4" xfId="19786" hidden="1" xr:uid="{00000000-0005-0000-0000-000060050000}"/>
    <cellStyle name="Followed Hyperlink 4" xfId="19920" hidden="1" xr:uid="{00000000-0005-0000-0000-000061050000}"/>
    <cellStyle name="Followed Hyperlink 4" xfId="20016" hidden="1" xr:uid="{00000000-0005-0000-0000-000062050000}"/>
    <cellStyle name="Followed Hyperlink 4" xfId="20002" hidden="1" xr:uid="{00000000-0005-0000-0000-000063050000}"/>
    <cellStyle name="Followed Hyperlink 4" xfId="18048" hidden="1" xr:uid="{00000000-0005-0000-0000-000064050000}"/>
    <cellStyle name="Followed Hyperlink 4" xfId="20141" hidden="1" xr:uid="{00000000-0005-0000-0000-000065050000}"/>
    <cellStyle name="Followed Hyperlink 4" xfId="20237" hidden="1" xr:uid="{00000000-0005-0000-0000-000066050000}"/>
    <cellStyle name="Followed Hyperlink 4" xfId="20223" hidden="1" xr:uid="{00000000-0005-0000-0000-000067050000}"/>
    <cellStyle name="Followed Hyperlink 4" xfId="19651" hidden="1" xr:uid="{00000000-0005-0000-0000-000068050000}"/>
    <cellStyle name="Followed Hyperlink 4" xfId="20357" hidden="1" xr:uid="{00000000-0005-0000-0000-000069050000}"/>
    <cellStyle name="Followed Hyperlink 4" xfId="20453" hidden="1" xr:uid="{00000000-0005-0000-0000-00006A050000}"/>
    <cellStyle name="Followed Hyperlink 4" xfId="20439" hidden="1" xr:uid="{00000000-0005-0000-0000-00006B050000}"/>
    <cellStyle name="Followed Hyperlink 4" xfId="20344" hidden="1" xr:uid="{00000000-0005-0000-0000-00006C050000}"/>
    <cellStyle name="Followed Hyperlink 4" xfId="20569" hidden="1" xr:uid="{00000000-0005-0000-0000-00006D050000}"/>
    <cellStyle name="Followed Hyperlink 4" xfId="20665" hidden="1" xr:uid="{00000000-0005-0000-0000-00006E050000}"/>
    <cellStyle name="Followed Hyperlink 4" xfId="20651" hidden="1" xr:uid="{00000000-0005-0000-0000-00006F050000}"/>
    <cellStyle name="Followed Hyperlink 4" xfId="19800" hidden="1" xr:uid="{00000000-0005-0000-0000-000070050000}"/>
    <cellStyle name="Followed Hyperlink 4" xfId="20780" hidden="1" xr:uid="{00000000-0005-0000-0000-000071050000}"/>
    <cellStyle name="Followed Hyperlink 4" xfId="20876" hidden="1" xr:uid="{00000000-0005-0000-0000-000072050000}"/>
    <cellStyle name="Followed Hyperlink 4" xfId="20862" hidden="1" xr:uid="{00000000-0005-0000-0000-000073050000}"/>
    <cellStyle name="Followed Hyperlink 4" xfId="19811" hidden="1" xr:uid="{00000000-0005-0000-0000-000074050000}"/>
    <cellStyle name="Followed Hyperlink 4" xfId="20986" hidden="1" xr:uid="{00000000-0005-0000-0000-000075050000}"/>
    <cellStyle name="Followed Hyperlink 4" xfId="21082" hidden="1" xr:uid="{00000000-0005-0000-0000-000076050000}"/>
    <cellStyle name="Followed Hyperlink 4" xfId="21068" hidden="1" xr:uid="{00000000-0005-0000-0000-000077050000}"/>
    <cellStyle name="Followed Hyperlink 4" xfId="19010" hidden="1" xr:uid="{00000000-0005-0000-0000-00006F050000}"/>
    <cellStyle name="Followed Hyperlink 4" xfId="18159" hidden="1" xr:uid="{00000000-0005-0000-0000-000070050000}"/>
    <cellStyle name="Followed Hyperlink 4" xfId="19139" hidden="1" xr:uid="{00000000-0005-0000-0000-000071050000}"/>
    <cellStyle name="Followed Hyperlink 4" xfId="19235" hidden="1" xr:uid="{00000000-0005-0000-0000-000072050000}"/>
    <cellStyle name="Followed Hyperlink 4" xfId="18170" hidden="1" xr:uid="{00000000-0005-0000-0000-000074050000}"/>
    <cellStyle name="Followed Hyperlink 4" xfId="19345" hidden="1" xr:uid="{00000000-0005-0000-0000-000075050000}"/>
    <cellStyle name="Followed Hyperlink 4" xfId="19441" hidden="1" xr:uid="{00000000-0005-0000-0000-000076050000}"/>
    <cellStyle name="Followed Hyperlink 4" xfId="19427" hidden="1" xr:uid="{00000000-0005-0000-0000-000077050000}"/>
    <cellStyle name="Followed Hyperlink 4" xfId="7918" hidden="1" xr:uid="{00000000-0005-0000-0000-00005C050000}"/>
    <cellStyle name="Followed Hyperlink 4" xfId="17972" hidden="1" xr:uid="{00000000-0005-0000-0000-00005D050000}"/>
    <cellStyle name="Followed Hyperlink 4" xfId="19541" hidden="1" xr:uid="{00000000-0005-0000-0000-00005E050000}"/>
    <cellStyle name="Followed Hyperlink 4" xfId="16309" hidden="1" xr:uid="{00000000-0005-0000-0000-00005F050000}"/>
    <cellStyle name="Followed Hyperlink 4" xfId="17992" hidden="1" xr:uid="{00000000-0005-0000-0000-000068050000}"/>
    <cellStyle name="Followed Hyperlink 4" xfId="18716" hidden="1" xr:uid="{00000000-0005-0000-0000-000069050000}"/>
    <cellStyle name="Followed Hyperlink 4" xfId="18812" hidden="1" xr:uid="{00000000-0005-0000-0000-00006A050000}"/>
    <cellStyle name="Followed Hyperlink 4" xfId="18798" hidden="1" xr:uid="{00000000-0005-0000-0000-00006B050000}"/>
    <cellStyle name="Followed Hyperlink 4" xfId="18703" hidden="1" xr:uid="{00000000-0005-0000-0000-00006C050000}"/>
    <cellStyle name="Followed Hyperlink 4" xfId="19024" hidden="1" xr:uid="{00000000-0005-0000-0000-00006E050000}"/>
    <cellStyle name="Followed Hyperlink 4" xfId="17923" hidden="1" xr:uid="{00000000-0005-0000-0000-000064050000}"/>
    <cellStyle name="Followed Hyperlink 4" xfId="18500" hidden="1" xr:uid="{00000000-0005-0000-0000-000065050000}"/>
    <cellStyle name="Followed Hyperlink 4" xfId="18596" hidden="1" xr:uid="{00000000-0005-0000-0000-000066050000}"/>
    <cellStyle name="Followed Hyperlink 4" xfId="21262" hidden="1" xr:uid="{00000000-0005-0000-0000-00005F050000}"/>
    <cellStyle name="Followed Hyperlink 4" xfId="9521" hidden="1" xr:uid="{00000000-0005-0000-0000-00005E050000}"/>
    <cellStyle name="Followed Hyperlink 40" xfId="15064" hidden="1" xr:uid="{00000000-0005-0000-0000-00007E050000}"/>
    <cellStyle name="Followed Hyperlink 40" xfId="15014" hidden="1" xr:uid="{00000000-0005-0000-0000-00007F050000}"/>
    <cellStyle name="Followed Hyperlink 40" xfId="14859" hidden="1" xr:uid="{00000000-0005-0000-0000-000080050000}"/>
    <cellStyle name="Followed Hyperlink 40" xfId="15224" hidden="1" xr:uid="{00000000-0005-0000-0000-000081050000}"/>
    <cellStyle name="Followed Hyperlink 40" xfId="15285" hidden="1" xr:uid="{00000000-0005-0000-0000-000082050000}"/>
    <cellStyle name="Followed Hyperlink 40" xfId="15235" hidden="1" xr:uid="{00000000-0005-0000-0000-000083050000}"/>
    <cellStyle name="Followed Hyperlink 40" xfId="14832" hidden="1" xr:uid="{00000000-0005-0000-0000-000084050000}"/>
    <cellStyle name="Followed Hyperlink 40" xfId="15440" hidden="1" xr:uid="{00000000-0005-0000-0000-000085050000}"/>
    <cellStyle name="Followed Hyperlink 40" xfId="43378" hidden="1" xr:uid="{00000000-0005-0000-0000-000093050000}"/>
    <cellStyle name="Followed Hyperlink 40" xfId="43822" hidden="1" xr:uid="{00000000-0005-0000-0000-000078050000}"/>
    <cellStyle name="Followed Hyperlink 40" xfId="43935" hidden="1" xr:uid="{00000000-0005-0000-0000-000079050000}"/>
    <cellStyle name="Followed Hyperlink 40" xfId="43996" hidden="1" xr:uid="{00000000-0005-0000-0000-00007A050000}"/>
    <cellStyle name="Followed Hyperlink 40" xfId="43946" hidden="1" xr:uid="{00000000-0005-0000-0000-00007B050000}"/>
    <cellStyle name="Followed Hyperlink 40" xfId="44110" hidden="1" xr:uid="{00000000-0005-0000-0000-00007C050000}"/>
    <cellStyle name="Followed Hyperlink 40" xfId="44248" hidden="1" xr:uid="{00000000-0005-0000-0000-00007D050000}"/>
    <cellStyle name="Followed Hyperlink 40" xfId="44309" hidden="1" xr:uid="{00000000-0005-0000-0000-00007E050000}"/>
    <cellStyle name="Followed Hyperlink 40" xfId="44259" hidden="1" xr:uid="{00000000-0005-0000-0000-00007F050000}"/>
    <cellStyle name="Followed Hyperlink 40" xfId="44104" hidden="1" xr:uid="{00000000-0005-0000-0000-000080050000}"/>
    <cellStyle name="Followed Hyperlink 40" xfId="44469" hidden="1" xr:uid="{00000000-0005-0000-0000-000081050000}"/>
    <cellStyle name="Followed Hyperlink 40" xfId="44530" hidden="1" xr:uid="{00000000-0005-0000-0000-000082050000}"/>
    <cellStyle name="Followed Hyperlink 40" xfId="44480" hidden="1" xr:uid="{00000000-0005-0000-0000-000083050000}"/>
    <cellStyle name="Followed Hyperlink 40" xfId="44685" hidden="1" xr:uid="{00000000-0005-0000-0000-000085050000}"/>
    <cellStyle name="Followed Hyperlink 40" xfId="44746" hidden="1" xr:uid="{00000000-0005-0000-0000-000086050000}"/>
    <cellStyle name="Followed Hyperlink 40" xfId="44625" hidden="1" xr:uid="{00000000-0005-0000-0000-000088050000}"/>
    <cellStyle name="Followed Hyperlink 40" xfId="44897" hidden="1" xr:uid="{00000000-0005-0000-0000-000089050000}"/>
    <cellStyle name="Followed Hyperlink 40" xfId="44958" hidden="1" xr:uid="{00000000-0005-0000-0000-00008A050000}"/>
    <cellStyle name="Followed Hyperlink 40" xfId="44908" hidden="1" xr:uid="{00000000-0005-0000-0000-00008B050000}"/>
    <cellStyle name="Followed Hyperlink 40" xfId="44078" hidden="1" xr:uid="{00000000-0005-0000-0000-00008C050000}"/>
    <cellStyle name="Followed Hyperlink 40" xfId="45108" hidden="1" xr:uid="{00000000-0005-0000-0000-00008D050000}"/>
    <cellStyle name="Followed Hyperlink 40" xfId="45169" hidden="1" xr:uid="{00000000-0005-0000-0000-00008E050000}"/>
    <cellStyle name="Followed Hyperlink 40" xfId="42130" hidden="1" xr:uid="{00000000-0005-0000-0000-000084050000}"/>
    <cellStyle name="Followed Hyperlink 40" xfId="42738" hidden="1" xr:uid="{00000000-0005-0000-0000-000085050000}"/>
    <cellStyle name="Followed Hyperlink 40" xfId="42799" hidden="1" xr:uid="{00000000-0005-0000-0000-000086050000}"/>
    <cellStyle name="Followed Hyperlink 40" xfId="42749" hidden="1" xr:uid="{00000000-0005-0000-0000-000087050000}"/>
    <cellStyle name="Followed Hyperlink 40" xfId="42678" hidden="1" xr:uid="{00000000-0005-0000-0000-000088050000}"/>
    <cellStyle name="Followed Hyperlink 40" xfId="42950" hidden="1" xr:uid="{00000000-0005-0000-0000-000089050000}"/>
    <cellStyle name="Followed Hyperlink 40" xfId="43011" hidden="1" xr:uid="{00000000-0005-0000-0000-00008A050000}"/>
    <cellStyle name="Followed Hyperlink 40" xfId="42961" hidden="1" xr:uid="{00000000-0005-0000-0000-00008B050000}"/>
    <cellStyle name="Followed Hyperlink 40" xfId="42131" hidden="1" xr:uid="{00000000-0005-0000-0000-00008C050000}"/>
    <cellStyle name="Followed Hyperlink 40" xfId="43222" hidden="1" xr:uid="{00000000-0005-0000-0000-00008E050000}"/>
    <cellStyle name="Followed Hyperlink 40" xfId="43172" hidden="1" xr:uid="{00000000-0005-0000-0000-00008F050000}"/>
    <cellStyle name="Followed Hyperlink 40" xfId="43367" hidden="1" xr:uid="{00000000-0005-0000-0000-000091050000}"/>
    <cellStyle name="Followed Hyperlink 40" xfId="42362" hidden="1" xr:uid="{00000000-0005-0000-0000-00007E050000}"/>
    <cellStyle name="Followed Hyperlink 40" xfId="42312" hidden="1" xr:uid="{00000000-0005-0000-0000-00007F050000}"/>
    <cellStyle name="Followed Hyperlink 40" xfId="42157" hidden="1" xr:uid="{00000000-0005-0000-0000-000080050000}"/>
    <cellStyle name="Followed Hyperlink 40" xfId="42522" hidden="1" xr:uid="{00000000-0005-0000-0000-000081050000}"/>
    <cellStyle name="Followed Hyperlink 40" xfId="42583" hidden="1" xr:uid="{00000000-0005-0000-0000-000082050000}"/>
    <cellStyle name="Followed Hyperlink 40" xfId="42533" hidden="1" xr:uid="{00000000-0005-0000-0000-000083050000}"/>
    <cellStyle name="Followed Hyperlink 40" xfId="42049" hidden="1" xr:uid="{00000000-0005-0000-0000-00007A050000}"/>
    <cellStyle name="Followed Hyperlink 40" xfId="41999" hidden="1" xr:uid="{00000000-0005-0000-0000-00007B050000}"/>
    <cellStyle name="Followed Hyperlink 40" xfId="42301" hidden="1" xr:uid="{00000000-0005-0000-0000-00007D050000}"/>
    <cellStyle name="Followed Hyperlink 40" xfId="41821" hidden="1" xr:uid="{00000000-0005-0000-0000-000078050000}"/>
    <cellStyle name="Followed Hyperlink 40" xfId="41988" hidden="1" xr:uid="{00000000-0005-0000-0000-000079050000}"/>
    <cellStyle name="Followed Hyperlink 40" xfId="41413" hidden="1" xr:uid="{00000000-0005-0000-0000-000093050000}"/>
    <cellStyle name="Followed Hyperlink 40" xfId="43428" hidden="1" xr:uid="{00000000-0005-0000-0000-000092050000}"/>
    <cellStyle name="Followed Hyperlink 40" xfId="33934" hidden="1" xr:uid="{00000000-0005-0000-0000-000090050000}"/>
    <cellStyle name="Followed Hyperlink 40" xfId="16673" hidden="1" xr:uid="{00000000-0005-0000-0000-00007F050000}"/>
    <cellStyle name="Followed Hyperlink 40" xfId="9920" hidden="1" xr:uid="{00000000-0005-0000-0000-000090050000}"/>
    <cellStyle name="Followed Hyperlink 40" xfId="27705" hidden="1" xr:uid="{00000000-0005-0000-0000-00008E050000}"/>
    <cellStyle name="Followed Hyperlink 40" xfId="9385" hidden="1" xr:uid="{00000000-0005-0000-0000-000093050000}"/>
    <cellStyle name="Followed Hyperlink 40" xfId="6255" hidden="1" xr:uid="{00000000-0005-0000-0000-000078050000}"/>
    <cellStyle name="Followed Hyperlink 40" xfId="9544" hidden="1" xr:uid="{00000000-0005-0000-0000-000079050000}"/>
    <cellStyle name="Followed Hyperlink 40" xfId="9511" hidden="1" xr:uid="{00000000-0005-0000-0000-00007A050000}"/>
    <cellStyle name="Followed Hyperlink 40" xfId="9535" hidden="1" xr:uid="{00000000-0005-0000-0000-00007B050000}"/>
    <cellStyle name="Followed Hyperlink 40" xfId="9848" hidden="1" xr:uid="{00000000-0005-0000-0000-00007C050000}"/>
    <cellStyle name="Followed Hyperlink 40" xfId="9986" hidden="1" xr:uid="{00000000-0005-0000-0000-00007D050000}"/>
    <cellStyle name="Followed Hyperlink 40" xfId="10047" hidden="1" xr:uid="{00000000-0005-0000-0000-00007E050000}"/>
    <cellStyle name="Followed Hyperlink 40" xfId="9997" hidden="1" xr:uid="{00000000-0005-0000-0000-00007F050000}"/>
    <cellStyle name="Followed Hyperlink 40" xfId="9842" hidden="1" xr:uid="{00000000-0005-0000-0000-000080050000}"/>
    <cellStyle name="Followed Hyperlink 40" xfId="10207" hidden="1" xr:uid="{00000000-0005-0000-0000-000081050000}"/>
    <cellStyle name="Followed Hyperlink 40" xfId="10268" hidden="1" xr:uid="{00000000-0005-0000-0000-000082050000}"/>
    <cellStyle name="Followed Hyperlink 40" xfId="9815" hidden="1" xr:uid="{00000000-0005-0000-0000-000084050000}"/>
    <cellStyle name="Followed Hyperlink 40" xfId="10423" hidden="1" xr:uid="{00000000-0005-0000-0000-000085050000}"/>
    <cellStyle name="Followed Hyperlink 40" xfId="10484" hidden="1" xr:uid="{00000000-0005-0000-0000-000086050000}"/>
    <cellStyle name="Followed Hyperlink 40" xfId="10434" hidden="1" xr:uid="{00000000-0005-0000-0000-000087050000}"/>
    <cellStyle name="Followed Hyperlink 40" xfId="10363" hidden="1" xr:uid="{00000000-0005-0000-0000-000088050000}"/>
    <cellStyle name="Followed Hyperlink 40" xfId="10635" hidden="1" xr:uid="{00000000-0005-0000-0000-000089050000}"/>
    <cellStyle name="Followed Hyperlink 40" xfId="10696" hidden="1" xr:uid="{00000000-0005-0000-0000-00008A050000}"/>
    <cellStyle name="Followed Hyperlink 40" xfId="10646" hidden="1" xr:uid="{00000000-0005-0000-0000-00008B050000}"/>
    <cellStyle name="Followed Hyperlink 40" xfId="9816" hidden="1" xr:uid="{00000000-0005-0000-0000-00008C050000}"/>
    <cellStyle name="Followed Hyperlink 40" xfId="10846" hidden="1" xr:uid="{00000000-0005-0000-0000-00008D050000}"/>
    <cellStyle name="Followed Hyperlink 40" xfId="10907" hidden="1" xr:uid="{00000000-0005-0000-0000-00008E050000}"/>
    <cellStyle name="Followed Hyperlink 40" xfId="10857" hidden="1" xr:uid="{00000000-0005-0000-0000-00008F050000}"/>
    <cellStyle name="Followed Hyperlink 40" xfId="11052" hidden="1" xr:uid="{00000000-0005-0000-0000-000091050000}"/>
    <cellStyle name="Followed Hyperlink 40" xfId="11063" hidden="1" xr:uid="{00000000-0005-0000-0000-000093050000}"/>
    <cellStyle name="Followed Hyperlink 40" xfId="7935" hidden="1" xr:uid="{00000000-0005-0000-0000-000078050000}"/>
    <cellStyle name="Followed Hyperlink 40" xfId="9229" hidden="1" xr:uid="{00000000-0005-0000-0000-00008E050000}"/>
    <cellStyle name="Followed Hyperlink 40" xfId="20201" hidden="1" xr:uid="{00000000-0005-0000-0000-000083050000}"/>
    <cellStyle name="Followed Hyperlink 40" xfId="19798" hidden="1" xr:uid="{00000000-0005-0000-0000-000084050000}"/>
    <cellStyle name="Followed Hyperlink 40" xfId="20406" hidden="1" xr:uid="{00000000-0005-0000-0000-000085050000}"/>
    <cellStyle name="Followed Hyperlink 40" xfId="20467" hidden="1" xr:uid="{00000000-0005-0000-0000-000086050000}"/>
    <cellStyle name="Followed Hyperlink 40" xfId="20417" hidden="1" xr:uid="{00000000-0005-0000-0000-000087050000}"/>
    <cellStyle name="Followed Hyperlink 40" xfId="20346" hidden="1" xr:uid="{00000000-0005-0000-0000-000088050000}"/>
    <cellStyle name="Followed Hyperlink 40" xfId="20618" hidden="1" xr:uid="{00000000-0005-0000-0000-000089050000}"/>
    <cellStyle name="Followed Hyperlink 40" xfId="20679" hidden="1" xr:uid="{00000000-0005-0000-0000-00008A050000}"/>
    <cellStyle name="Followed Hyperlink 40" xfId="20629" hidden="1" xr:uid="{00000000-0005-0000-0000-00008B050000}"/>
    <cellStyle name="Followed Hyperlink 40" xfId="19799" hidden="1" xr:uid="{00000000-0005-0000-0000-00008C050000}"/>
    <cellStyle name="Followed Hyperlink 40" xfId="20829" hidden="1" xr:uid="{00000000-0005-0000-0000-00008D050000}"/>
    <cellStyle name="Followed Hyperlink 40" xfId="20890" hidden="1" xr:uid="{00000000-0005-0000-0000-00008E050000}"/>
    <cellStyle name="Followed Hyperlink 40" xfId="20840" hidden="1" xr:uid="{00000000-0005-0000-0000-00008F050000}"/>
    <cellStyle name="Followed Hyperlink 40" xfId="19903" hidden="1" xr:uid="{00000000-0005-0000-0000-000090050000}"/>
    <cellStyle name="Followed Hyperlink 40" xfId="21035" hidden="1" xr:uid="{00000000-0005-0000-0000-000091050000}"/>
    <cellStyle name="Followed Hyperlink 40" xfId="21096" hidden="1" xr:uid="{00000000-0005-0000-0000-000092050000}"/>
    <cellStyle name="Followed Hyperlink 40" xfId="21046" hidden="1" xr:uid="{00000000-0005-0000-0000-000093050000}"/>
    <cellStyle name="Followed Hyperlink 40" xfId="17966" hidden="1" xr:uid="{00000000-0005-0000-0000-000078050000}"/>
    <cellStyle name="Followed Hyperlink 40" xfId="21205" hidden="1" xr:uid="{00000000-0005-0000-0000-000079050000}"/>
    <cellStyle name="Followed Hyperlink 40" xfId="21172" hidden="1" xr:uid="{00000000-0005-0000-0000-00007A050000}"/>
    <cellStyle name="Followed Hyperlink 40" xfId="21196" hidden="1" xr:uid="{00000000-0005-0000-0000-00007B050000}"/>
    <cellStyle name="Followed Hyperlink 40" xfId="21438" hidden="1" xr:uid="{00000000-0005-0000-0000-00007C050000}"/>
    <cellStyle name="Followed Hyperlink 40" xfId="21576" hidden="1" xr:uid="{00000000-0005-0000-0000-00007D050000}"/>
    <cellStyle name="Followed Hyperlink 40" xfId="21637" hidden="1" xr:uid="{00000000-0005-0000-0000-00007E050000}"/>
    <cellStyle name="Followed Hyperlink 40" xfId="21587" hidden="1" xr:uid="{00000000-0005-0000-0000-00007F050000}"/>
    <cellStyle name="Followed Hyperlink 40" xfId="21432" hidden="1" xr:uid="{00000000-0005-0000-0000-000080050000}"/>
    <cellStyle name="Followed Hyperlink 40" xfId="21797" hidden="1" xr:uid="{00000000-0005-0000-0000-000081050000}"/>
    <cellStyle name="Followed Hyperlink 40" xfId="21858" hidden="1" xr:uid="{00000000-0005-0000-0000-000082050000}"/>
    <cellStyle name="Followed Hyperlink 40" xfId="21808" hidden="1" xr:uid="{00000000-0005-0000-0000-000083050000}"/>
    <cellStyle name="Followed Hyperlink 40" xfId="21405" hidden="1" xr:uid="{00000000-0005-0000-0000-000084050000}"/>
    <cellStyle name="Followed Hyperlink 40" xfId="22013" hidden="1" xr:uid="{00000000-0005-0000-0000-000085050000}"/>
    <cellStyle name="Followed Hyperlink 40" xfId="22074" hidden="1" xr:uid="{00000000-0005-0000-0000-000086050000}"/>
    <cellStyle name="Followed Hyperlink 40" xfId="22024" hidden="1" xr:uid="{00000000-0005-0000-0000-000087050000}"/>
    <cellStyle name="Followed Hyperlink 40" xfId="21953" hidden="1" xr:uid="{00000000-0005-0000-0000-000088050000}"/>
    <cellStyle name="Followed Hyperlink 40" xfId="22225" hidden="1" xr:uid="{00000000-0005-0000-0000-000089050000}"/>
    <cellStyle name="Followed Hyperlink 40" xfId="22236" hidden="1" xr:uid="{00000000-0005-0000-0000-00008B050000}"/>
    <cellStyle name="Followed Hyperlink 40" xfId="21406" hidden="1" xr:uid="{00000000-0005-0000-0000-00008C050000}"/>
    <cellStyle name="Followed Hyperlink 40" xfId="22436" hidden="1" xr:uid="{00000000-0005-0000-0000-00008D050000}"/>
    <cellStyle name="Followed Hyperlink 40" xfId="22497" hidden="1" xr:uid="{00000000-0005-0000-0000-00008E050000}"/>
    <cellStyle name="Followed Hyperlink 40" xfId="22447" hidden="1" xr:uid="{00000000-0005-0000-0000-00008F050000}"/>
    <cellStyle name="Followed Hyperlink 40" xfId="21510" hidden="1" xr:uid="{00000000-0005-0000-0000-000090050000}"/>
    <cellStyle name="Followed Hyperlink 40" xfId="44696" hidden="1" xr:uid="{00000000-0005-0000-0000-000087050000}"/>
    <cellStyle name="Followed Hyperlink 40" xfId="4810" hidden="1" xr:uid="{00000000-0005-0000-0000-00007C050000}"/>
    <cellStyle name="Followed Hyperlink 40" xfId="4948" hidden="1" xr:uid="{00000000-0005-0000-0000-00007D050000}"/>
    <cellStyle name="Followed Hyperlink 40" xfId="5009" hidden="1" xr:uid="{00000000-0005-0000-0000-00007E050000}"/>
    <cellStyle name="Followed Hyperlink 40" xfId="4959" hidden="1" xr:uid="{00000000-0005-0000-0000-00007F050000}"/>
    <cellStyle name="Followed Hyperlink 40" xfId="4804" hidden="1" xr:uid="{00000000-0005-0000-0000-000080050000}"/>
    <cellStyle name="Followed Hyperlink 40" xfId="5169" hidden="1" xr:uid="{00000000-0005-0000-0000-000081050000}"/>
    <cellStyle name="Followed Hyperlink 40" xfId="5230" hidden="1" xr:uid="{00000000-0005-0000-0000-000082050000}"/>
    <cellStyle name="Followed Hyperlink 40" xfId="5180" hidden="1" xr:uid="{00000000-0005-0000-0000-000083050000}"/>
    <cellStyle name="Followed Hyperlink 40" xfId="4777" hidden="1" xr:uid="{00000000-0005-0000-0000-000084050000}"/>
    <cellStyle name="Followed Hyperlink 40" xfId="5385" hidden="1" xr:uid="{00000000-0005-0000-0000-000085050000}"/>
    <cellStyle name="Followed Hyperlink 40" xfId="5446" hidden="1" xr:uid="{00000000-0005-0000-0000-000086050000}"/>
    <cellStyle name="Followed Hyperlink 40" xfId="5396" hidden="1" xr:uid="{00000000-0005-0000-0000-000087050000}"/>
    <cellStyle name="Followed Hyperlink 40" xfId="5325" hidden="1" xr:uid="{00000000-0005-0000-0000-000088050000}"/>
    <cellStyle name="Followed Hyperlink 40" xfId="5597" hidden="1" xr:uid="{00000000-0005-0000-0000-000089050000}"/>
    <cellStyle name="Followed Hyperlink 40" xfId="5658" hidden="1" xr:uid="{00000000-0005-0000-0000-00008A050000}"/>
    <cellStyle name="Followed Hyperlink 40" xfId="5608" hidden="1" xr:uid="{00000000-0005-0000-0000-00008B050000}"/>
    <cellStyle name="Followed Hyperlink 40" xfId="4778" hidden="1" xr:uid="{00000000-0005-0000-0000-00008C050000}"/>
    <cellStyle name="Followed Hyperlink 40" xfId="5808" hidden="1" xr:uid="{00000000-0005-0000-0000-00008D050000}"/>
    <cellStyle name="Followed Hyperlink 40" xfId="5819" hidden="1" xr:uid="{00000000-0005-0000-0000-00008F050000}"/>
    <cellStyle name="Followed Hyperlink 40" xfId="4882" hidden="1" xr:uid="{00000000-0005-0000-0000-000090050000}"/>
    <cellStyle name="Followed Hyperlink 40" xfId="6014" hidden="1" xr:uid="{00000000-0005-0000-0000-000091050000}"/>
    <cellStyle name="Followed Hyperlink 40" xfId="6075" hidden="1" xr:uid="{00000000-0005-0000-0000-000092050000}"/>
    <cellStyle name="Followed Hyperlink 40" xfId="6025" hidden="1" xr:uid="{00000000-0005-0000-0000-000093050000}"/>
    <cellStyle name="Followed Hyperlink 40" xfId="2805" hidden="1" xr:uid="{00000000-0005-0000-0000-000078050000}"/>
    <cellStyle name="Followed Hyperlink 40" xfId="6184" hidden="1" xr:uid="{00000000-0005-0000-0000-000079050000}"/>
    <cellStyle name="Followed Hyperlink 40" xfId="6151" hidden="1" xr:uid="{00000000-0005-0000-0000-00007A050000}"/>
    <cellStyle name="Followed Hyperlink 40" xfId="6175" hidden="1" xr:uid="{00000000-0005-0000-0000-00007B050000}"/>
    <cellStyle name="Followed Hyperlink 40" xfId="6490" hidden="1" xr:uid="{00000000-0005-0000-0000-00007C050000}"/>
    <cellStyle name="Followed Hyperlink 40" xfId="6628" hidden="1" xr:uid="{00000000-0005-0000-0000-00007D050000}"/>
    <cellStyle name="Followed Hyperlink 40" xfId="27644" hidden="1" xr:uid="{00000000-0005-0000-0000-00008D050000}"/>
    <cellStyle name="Followed Hyperlink 40" xfId="15501" hidden="1" xr:uid="{00000000-0005-0000-0000-000086050000}"/>
    <cellStyle name="Followed Hyperlink 40" xfId="15451" hidden="1" xr:uid="{00000000-0005-0000-0000-000087050000}"/>
    <cellStyle name="Followed Hyperlink 40" xfId="15380" hidden="1" xr:uid="{00000000-0005-0000-0000-000088050000}"/>
    <cellStyle name="Followed Hyperlink 40" xfId="15652" hidden="1" xr:uid="{00000000-0005-0000-0000-000089050000}"/>
    <cellStyle name="Followed Hyperlink 40" xfId="15713" hidden="1" xr:uid="{00000000-0005-0000-0000-00008A050000}"/>
    <cellStyle name="Followed Hyperlink 40" xfId="15663" hidden="1" xr:uid="{00000000-0005-0000-0000-00008B050000}"/>
    <cellStyle name="Followed Hyperlink 40" xfId="14833" hidden="1" xr:uid="{00000000-0005-0000-0000-00008C050000}"/>
    <cellStyle name="Followed Hyperlink 40" xfId="15863" hidden="1" xr:uid="{00000000-0005-0000-0000-00008D050000}"/>
    <cellStyle name="Followed Hyperlink 40" xfId="15924" hidden="1" xr:uid="{00000000-0005-0000-0000-00008E050000}"/>
    <cellStyle name="Followed Hyperlink 40" xfId="15874" hidden="1" xr:uid="{00000000-0005-0000-0000-00008F050000}"/>
    <cellStyle name="Followed Hyperlink 40" xfId="14937" hidden="1" xr:uid="{00000000-0005-0000-0000-000090050000}"/>
    <cellStyle name="Followed Hyperlink 40" xfId="16069" hidden="1" xr:uid="{00000000-0005-0000-0000-000091050000}"/>
    <cellStyle name="Followed Hyperlink 40" xfId="16130" hidden="1" xr:uid="{00000000-0005-0000-0000-000092050000}"/>
    <cellStyle name="Followed Hyperlink 40" xfId="16080" hidden="1" xr:uid="{00000000-0005-0000-0000-000093050000}"/>
    <cellStyle name="Followed Hyperlink 40" xfId="12967" hidden="1" xr:uid="{00000000-0005-0000-0000-000078050000}"/>
    <cellStyle name="Followed Hyperlink 40" xfId="16239" hidden="1" xr:uid="{00000000-0005-0000-0000-000079050000}"/>
    <cellStyle name="Followed Hyperlink 40" xfId="16206" hidden="1" xr:uid="{00000000-0005-0000-0000-00007A050000}"/>
    <cellStyle name="Followed Hyperlink 40" xfId="16230" hidden="1" xr:uid="{00000000-0005-0000-0000-00007B050000}"/>
    <cellStyle name="Followed Hyperlink 40" xfId="16524" hidden="1" xr:uid="{00000000-0005-0000-0000-00007C050000}"/>
    <cellStyle name="Followed Hyperlink 40" xfId="16662" hidden="1" xr:uid="{00000000-0005-0000-0000-00007D050000}"/>
    <cellStyle name="Followed Hyperlink 40" xfId="16723" hidden="1" xr:uid="{00000000-0005-0000-0000-00007E050000}"/>
    <cellStyle name="Followed Hyperlink 40" xfId="16518" hidden="1" xr:uid="{00000000-0005-0000-0000-000080050000}"/>
    <cellStyle name="Followed Hyperlink 40" xfId="16883" hidden="1" xr:uid="{00000000-0005-0000-0000-000081050000}"/>
    <cellStyle name="Followed Hyperlink 40" xfId="16944" hidden="1" xr:uid="{00000000-0005-0000-0000-000082050000}"/>
    <cellStyle name="Followed Hyperlink 40" xfId="16894" hidden="1" xr:uid="{00000000-0005-0000-0000-000083050000}"/>
    <cellStyle name="Followed Hyperlink 40" xfId="16491" hidden="1" xr:uid="{00000000-0005-0000-0000-000084050000}"/>
    <cellStyle name="Followed Hyperlink 40" xfId="17099" hidden="1" xr:uid="{00000000-0005-0000-0000-000085050000}"/>
    <cellStyle name="Followed Hyperlink 40" xfId="17160" hidden="1" xr:uid="{00000000-0005-0000-0000-000086050000}"/>
    <cellStyle name="Followed Hyperlink 40" xfId="17110" hidden="1" xr:uid="{00000000-0005-0000-0000-000087050000}"/>
    <cellStyle name="Followed Hyperlink 40" xfId="42235" hidden="1" xr:uid="{00000000-0005-0000-0000-000090050000}"/>
    <cellStyle name="Followed Hyperlink 40" xfId="31548" hidden="1" xr:uid="{00000000-0005-0000-0000-00008F050000}"/>
    <cellStyle name="Followed Hyperlink 40" xfId="30611" hidden="1" xr:uid="{00000000-0005-0000-0000-000090050000}"/>
    <cellStyle name="Followed Hyperlink 40" xfId="31743" hidden="1" xr:uid="{00000000-0005-0000-0000-000091050000}"/>
    <cellStyle name="Followed Hyperlink 40" xfId="31804" hidden="1" xr:uid="{00000000-0005-0000-0000-000092050000}"/>
    <cellStyle name="Followed Hyperlink 40" xfId="31754" hidden="1" xr:uid="{00000000-0005-0000-0000-000093050000}"/>
    <cellStyle name="Followed Hyperlink 40" xfId="31913" hidden="1" xr:uid="{00000000-0005-0000-0000-000079050000}"/>
    <cellStyle name="Followed Hyperlink 40" xfId="31880" hidden="1" xr:uid="{00000000-0005-0000-0000-00007A050000}"/>
    <cellStyle name="Followed Hyperlink 40" xfId="31904" hidden="1" xr:uid="{00000000-0005-0000-0000-00007B050000}"/>
    <cellStyle name="Followed Hyperlink 40" xfId="32207" hidden="1" xr:uid="{00000000-0005-0000-0000-00007C050000}"/>
    <cellStyle name="Followed Hyperlink 40" xfId="32345" hidden="1" xr:uid="{00000000-0005-0000-0000-00007D050000}"/>
    <cellStyle name="Followed Hyperlink 40" xfId="32406" hidden="1" xr:uid="{00000000-0005-0000-0000-00007E050000}"/>
    <cellStyle name="Followed Hyperlink 40" xfId="32356" hidden="1" xr:uid="{00000000-0005-0000-0000-00007F050000}"/>
    <cellStyle name="Followed Hyperlink 40" xfId="32201" hidden="1" xr:uid="{00000000-0005-0000-0000-000080050000}"/>
    <cellStyle name="Followed Hyperlink 40" xfId="32566" hidden="1" xr:uid="{00000000-0005-0000-0000-000081050000}"/>
    <cellStyle name="Followed Hyperlink 40" xfId="32627" hidden="1" xr:uid="{00000000-0005-0000-0000-000082050000}"/>
    <cellStyle name="Followed Hyperlink 40" xfId="32577" hidden="1" xr:uid="{00000000-0005-0000-0000-000083050000}"/>
    <cellStyle name="Followed Hyperlink 40" xfId="32174" hidden="1" xr:uid="{00000000-0005-0000-0000-000084050000}"/>
    <cellStyle name="Followed Hyperlink 40" xfId="32843" hidden="1" xr:uid="{00000000-0005-0000-0000-000086050000}"/>
    <cellStyle name="Followed Hyperlink 40" xfId="32793" hidden="1" xr:uid="{00000000-0005-0000-0000-000087050000}"/>
    <cellStyle name="Followed Hyperlink 40" xfId="32722" hidden="1" xr:uid="{00000000-0005-0000-0000-000088050000}"/>
    <cellStyle name="Followed Hyperlink 40" xfId="32994" hidden="1" xr:uid="{00000000-0005-0000-0000-000089050000}"/>
    <cellStyle name="Followed Hyperlink 40" xfId="33005" hidden="1" xr:uid="{00000000-0005-0000-0000-00008B050000}"/>
    <cellStyle name="Followed Hyperlink 40" xfId="32175" hidden="1" xr:uid="{00000000-0005-0000-0000-00008C050000}"/>
    <cellStyle name="Followed Hyperlink 40" xfId="33205" hidden="1" xr:uid="{00000000-0005-0000-0000-00008D050000}"/>
    <cellStyle name="Followed Hyperlink 40" xfId="33266" hidden="1" xr:uid="{00000000-0005-0000-0000-00008E050000}"/>
    <cellStyle name="Followed Hyperlink 40" xfId="33216" hidden="1" xr:uid="{00000000-0005-0000-0000-00008F050000}"/>
    <cellStyle name="Followed Hyperlink 40" xfId="32279" hidden="1" xr:uid="{00000000-0005-0000-0000-000090050000}"/>
    <cellStyle name="Followed Hyperlink 40" xfId="33411" hidden="1" xr:uid="{00000000-0005-0000-0000-000091050000}"/>
    <cellStyle name="Followed Hyperlink 40" xfId="33472" hidden="1" xr:uid="{00000000-0005-0000-0000-000092050000}"/>
    <cellStyle name="Followed Hyperlink 40" xfId="33422" hidden="1" xr:uid="{00000000-0005-0000-0000-000093050000}"/>
    <cellStyle name="Followed Hyperlink 40" xfId="30311" hidden="1" xr:uid="{00000000-0005-0000-0000-000078050000}"/>
    <cellStyle name="Followed Hyperlink 40" xfId="33581" hidden="1" xr:uid="{00000000-0005-0000-0000-000079050000}"/>
    <cellStyle name="Followed Hyperlink 40" xfId="33548" hidden="1" xr:uid="{00000000-0005-0000-0000-00007A050000}"/>
    <cellStyle name="Followed Hyperlink 40" xfId="33862" hidden="1" xr:uid="{00000000-0005-0000-0000-00007C050000}"/>
    <cellStyle name="Followed Hyperlink 40" xfId="34000" hidden="1" xr:uid="{00000000-0005-0000-0000-00007D050000}"/>
    <cellStyle name="Followed Hyperlink 40" xfId="34061" hidden="1" xr:uid="{00000000-0005-0000-0000-00007E050000}"/>
    <cellStyle name="Followed Hyperlink 40" xfId="34011" hidden="1" xr:uid="{00000000-0005-0000-0000-00007F050000}"/>
    <cellStyle name="Followed Hyperlink 40" xfId="28543" hidden="1" xr:uid="{00000000-0005-0000-0000-000078050000}"/>
    <cellStyle name="Followed Hyperlink 40" xfId="24896" hidden="1" xr:uid="{00000000-0005-0000-0000-000083050000}"/>
    <cellStyle name="Followed Hyperlink 40" xfId="24493" hidden="1" xr:uid="{00000000-0005-0000-0000-000084050000}"/>
    <cellStyle name="Followed Hyperlink 40" xfId="24520" hidden="1" xr:uid="{00000000-0005-0000-0000-000080050000}"/>
    <cellStyle name="Followed Hyperlink 40" xfId="24885" hidden="1" xr:uid="{00000000-0005-0000-0000-000081050000}"/>
    <cellStyle name="Followed Hyperlink 40" xfId="24675" hidden="1" xr:uid="{00000000-0005-0000-0000-00007F050000}"/>
    <cellStyle name="Followed Hyperlink 40" xfId="30507" hidden="1" xr:uid="{00000000-0005-0000-0000-00008C050000}"/>
    <cellStyle name="Followed Hyperlink 40" xfId="36512" hidden="1" xr:uid="{00000000-0005-0000-0000-00008F050000}"/>
    <cellStyle name="Followed Hyperlink 40" xfId="32782" hidden="1" xr:uid="{00000000-0005-0000-0000-000085050000}"/>
    <cellStyle name="Followed Hyperlink 40" xfId="14412" hidden="1" xr:uid="{00000000-0005-0000-0000-000093050000}"/>
    <cellStyle name="Followed Hyperlink 40" xfId="43161" hidden="1" xr:uid="{00000000-0005-0000-0000-00008D050000}"/>
    <cellStyle name="Followed Hyperlink 40" xfId="11222" hidden="1" xr:uid="{00000000-0005-0000-0000-000079050000}"/>
    <cellStyle name="Followed Hyperlink 40" xfId="11189" hidden="1" xr:uid="{00000000-0005-0000-0000-00007A050000}"/>
    <cellStyle name="Followed Hyperlink 40" xfId="11213" hidden="1" xr:uid="{00000000-0005-0000-0000-00007B050000}"/>
    <cellStyle name="Followed Hyperlink 40" xfId="11523" hidden="1" xr:uid="{00000000-0005-0000-0000-00007C050000}"/>
    <cellStyle name="Followed Hyperlink 40" xfId="11661" hidden="1" xr:uid="{00000000-0005-0000-0000-00007D050000}"/>
    <cellStyle name="Followed Hyperlink 40" xfId="11722" hidden="1" xr:uid="{00000000-0005-0000-0000-00007E050000}"/>
    <cellStyle name="Followed Hyperlink 40" xfId="11672" hidden="1" xr:uid="{00000000-0005-0000-0000-00007F050000}"/>
    <cellStyle name="Followed Hyperlink 40" xfId="11517" hidden="1" xr:uid="{00000000-0005-0000-0000-000080050000}"/>
    <cellStyle name="Followed Hyperlink 40" xfId="11882" hidden="1" xr:uid="{00000000-0005-0000-0000-000081050000}"/>
    <cellStyle name="Followed Hyperlink 40" xfId="11943" hidden="1" xr:uid="{00000000-0005-0000-0000-000082050000}"/>
    <cellStyle name="Followed Hyperlink 40" xfId="11893" hidden="1" xr:uid="{00000000-0005-0000-0000-000083050000}"/>
    <cellStyle name="Followed Hyperlink 40" xfId="11490" hidden="1" xr:uid="{00000000-0005-0000-0000-000084050000}"/>
    <cellStyle name="Followed Hyperlink 40" xfId="12159" hidden="1" xr:uid="{00000000-0005-0000-0000-000086050000}"/>
    <cellStyle name="Followed Hyperlink 40" xfId="12109" hidden="1" xr:uid="{00000000-0005-0000-0000-000087050000}"/>
    <cellStyle name="Followed Hyperlink 40" xfId="12038" hidden="1" xr:uid="{00000000-0005-0000-0000-000088050000}"/>
    <cellStyle name="Followed Hyperlink 40" xfId="12310" hidden="1" xr:uid="{00000000-0005-0000-0000-000089050000}"/>
    <cellStyle name="Followed Hyperlink 40" xfId="12371" hidden="1" xr:uid="{00000000-0005-0000-0000-00008A050000}"/>
    <cellStyle name="Followed Hyperlink 40" xfId="12321" hidden="1" xr:uid="{00000000-0005-0000-0000-00008B050000}"/>
    <cellStyle name="Followed Hyperlink 40" xfId="11491" hidden="1" xr:uid="{00000000-0005-0000-0000-00008C050000}"/>
    <cellStyle name="Followed Hyperlink 40" xfId="12521" hidden="1" xr:uid="{00000000-0005-0000-0000-00008D050000}"/>
    <cellStyle name="Followed Hyperlink 40" xfId="12582" hidden="1" xr:uid="{00000000-0005-0000-0000-00008E050000}"/>
    <cellStyle name="Followed Hyperlink 40" xfId="12532" hidden="1" xr:uid="{00000000-0005-0000-0000-00008F050000}"/>
    <cellStyle name="Followed Hyperlink 40" xfId="11595" hidden="1" xr:uid="{00000000-0005-0000-0000-000090050000}"/>
    <cellStyle name="Followed Hyperlink 40" xfId="12727" hidden="1" xr:uid="{00000000-0005-0000-0000-000091050000}"/>
    <cellStyle name="Followed Hyperlink 40" xfId="12788" hidden="1" xr:uid="{00000000-0005-0000-0000-000092050000}"/>
    <cellStyle name="Followed Hyperlink 40" xfId="12738" hidden="1" xr:uid="{00000000-0005-0000-0000-000093050000}"/>
    <cellStyle name="Followed Hyperlink 40" xfId="9615" hidden="1" xr:uid="{00000000-0005-0000-0000-000078050000}"/>
    <cellStyle name="Followed Hyperlink 40" xfId="12897" hidden="1" xr:uid="{00000000-0005-0000-0000-000079050000}"/>
    <cellStyle name="Followed Hyperlink 40" xfId="4129" hidden="1" xr:uid="{00000000-0005-0000-0000-00008D050000}"/>
    <cellStyle name="Followed Hyperlink 40" xfId="4190" hidden="1" xr:uid="{00000000-0005-0000-0000-00008E050000}"/>
    <cellStyle name="Followed Hyperlink 40" xfId="4140" hidden="1" xr:uid="{00000000-0005-0000-0000-00008F050000}"/>
    <cellStyle name="Followed Hyperlink 40" xfId="3203" hidden="1" xr:uid="{00000000-0005-0000-0000-000090050000}"/>
    <cellStyle name="Followed Hyperlink 40" xfId="4335" hidden="1" xr:uid="{00000000-0005-0000-0000-000091050000}"/>
    <cellStyle name="Followed Hyperlink 40" xfId="4396" hidden="1" xr:uid="{00000000-0005-0000-0000-000092050000}"/>
    <cellStyle name="Followed Hyperlink 40" xfId="4346" hidden="1" xr:uid="{00000000-0005-0000-0000-000093050000}"/>
    <cellStyle name="Followed Hyperlink 40" xfId="2822" hidden="1" xr:uid="{00000000-0005-0000-0000-000078050000}"/>
    <cellStyle name="Followed Hyperlink 40" xfId="4472" hidden="1" xr:uid="{00000000-0005-0000-0000-00007A050000}"/>
    <cellStyle name="Followed Hyperlink 40" xfId="4496" hidden="1" xr:uid="{00000000-0005-0000-0000-00007B050000}"/>
    <cellStyle name="Followed Hyperlink 40" xfId="27655" hidden="1" xr:uid="{00000000-0005-0000-0000-00008F050000}"/>
    <cellStyle name="Followed Hyperlink 40" xfId="26718" hidden="1" xr:uid="{00000000-0005-0000-0000-000090050000}"/>
    <cellStyle name="Followed Hyperlink 40" xfId="27850" hidden="1" xr:uid="{00000000-0005-0000-0000-000091050000}"/>
    <cellStyle name="Followed Hyperlink 40" xfId="27911" hidden="1" xr:uid="{00000000-0005-0000-0000-000092050000}"/>
    <cellStyle name="Followed Hyperlink 40" xfId="27861" hidden="1" xr:uid="{00000000-0005-0000-0000-000093050000}"/>
    <cellStyle name="Followed Hyperlink 40" xfId="28528" hidden="1" xr:uid="{00000000-0005-0000-0000-000078050000}"/>
    <cellStyle name="Followed Hyperlink 40" xfId="25324" hidden="1" xr:uid="{00000000-0005-0000-0000-00008B050000}"/>
    <cellStyle name="Followed Hyperlink 40" xfId="24494" hidden="1" xr:uid="{00000000-0005-0000-0000-00008C050000}"/>
    <cellStyle name="Followed Hyperlink 40" xfId="25524" hidden="1" xr:uid="{00000000-0005-0000-0000-00008D050000}"/>
    <cellStyle name="Followed Hyperlink 40" xfId="25585" hidden="1" xr:uid="{00000000-0005-0000-0000-00008E050000}"/>
    <cellStyle name="Followed Hyperlink 40" xfId="25535" hidden="1" xr:uid="{00000000-0005-0000-0000-00008F050000}"/>
    <cellStyle name="Followed Hyperlink 40" xfId="24598" hidden="1" xr:uid="{00000000-0005-0000-0000-000090050000}"/>
    <cellStyle name="Followed Hyperlink 40" xfId="25730" hidden="1" xr:uid="{00000000-0005-0000-0000-000091050000}"/>
    <cellStyle name="Followed Hyperlink 40" xfId="25791" hidden="1" xr:uid="{00000000-0005-0000-0000-000092050000}"/>
    <cellStyle name="Followed Hyperlink 40" xfId="25741" hidden="1" xr:uid="{00000000-0005-0000-0000-000093050000}"/>
    <cellStyle name="Followed Hyperlink 40" xfId="26471" hidden="1" xr:uid="{00000000-0005-0000-0000-000079050000}"/>
    <cellStyle name="Followed Hyperlink 40" xfId="26532" hidden="1" xr:uid="{00000000-0005-0000-0000-00007A050000}"/>
    <cellStyle name="Followed Hyperlink 40" xfId="26482" hidden="1" xr:uid="{00000000-0005-0000-0000-00007B050000}"/>
    <cellStyle name="Followed Hyperlink 40" xfId="25101" hidden="1" xr:uid="{00000000-0005-0000-0000-000085050000}"/>
    <cellStyle name="Followed Hyperlink 40" xfId="25162" hidden="1" xr:uid="{00000000-0005-0000-0000-000086050000}"/>
    <cellStyle name="Followed Hyperlink 40" xfId="25112" hidden="1" xr:uid="{00000000-0005-0000-0000-000087050000}"/>
    <cellStyle name="Followed Hyperlink 40" xfId="25041" hidden="1" xr:uid="{00000000-0005-0000-0000-000088050000}"/>
    <cellStyle name="Followed Hyperlink 40" xfId="25313" hidden="1" xr:uid="{00000000-0005-0000-0000-000089050000}"/>
    <cellStyle name="Followed Hyperlink 40" xfId="25374" hidden="1" xr:uid="{00000000-0005-0000-0000-00008A050000}"/>
    <cellStyle name="Followed Hyperlink 40" xfId="24946" hidden="1" xr:uid="{00000000-0005-0000-0000-000082050000}"/>
    <cellStyle name="Followed Hyperlink 40" xfId="27005" hidden="1" xr:uid="{00000000-0005-0000-0000-000081050000}"/>
    <cellStyle name="Followed Hyperlink 40" xfId="27066" hidden="1" xr:uid="{00000000-0005-0000-0000-000082050000}"/>
    <cellStyle name="Followed Hyperlink 40" xfId="27016" hidden="1" xr:uid="{00000000-0005-0000-0000-000083050000}"/>
    <cellStyle name="Followed Hyperlink 40" xfId="26613" hidden="1" xr:uid="{00000000-0005-0000-0000-000084050000}"/>
    <cellStyle name="Followed Hyperlink 40" xfId="27221" hidden="1" xr:uid="{00000000-0005-0000-0000-000085050000}"/>
    <cellStyle name="Followed Hyperlink 40" xfId="27282" hidden="1" xr:uid="{00000000-0005-0000-0000-000086050000}"/>
    <cellStyle name="Followed Hyperlink 40" xfId="27232" hidden="1" xr:uid="{00000000-0005-0000-0000-000087050000}"/>
    <cellStyle name="Followed Hyperlink 40" xfId="27161" hidden="1" xr:uid="{00000000-0005-0000-0000-000088050000}"/>
    <cellStyle name="Followed Hyperlink 40" xfId="27433" hidden="1" xr:uid="{00000000-0005-0000-0000-000089050000}"/>
    <cellStyle name="Followed Hyperlink 40" xfId="27494" hidden="1" xr:uid="{00000000-0005-0000-0000-00008A050000}"/>
    <cellStyle name="Followed Hyperlink 40" xfId="27444" hidden="1" xr:uid="{00000000-0005-0000-0000-00008B050000}"/>
    <cellStyle name="Followed Hyperlink 40" xfId="26614" hidden="1" xr:uid="{00000000-0005-0000-0000-00008C050000}"/>
    <cellStyle name="Followed Hyperlink 40" xfId="31598" hidden="1" xr:uid="{00000000-0005-0000-0000-00008E050000}"/>
    <cellStyle name="Followed Hyperlink 40" xfId="26646" hidden="1" xr:uid="{00000000-0005-0000-0000-00007C050000}"/>
    <cellStyle name="Followed Hyperlink 40" xfId="26784" hidden="1" xr:uid="{00000000-0005-0000-0000-00007D050000}"/>
    <cellStyle name="Followed Hyperlink 40" xfId="26845" hidden="1" xr:uid="{00000000-0005-0000-0000-00007E050000}"/>
    <cellStyle name="Followed Hyperlink 40" xfId="26795" hidden="1" xr:uid="{00000000-0005-0000-0000-00007F050000}"/>
    <cellStyle name="Followed Hyperlink 40" xfId="26640" hidden="1" xr:uid="{00000000-0005-0000-0000-000080050000}"/>
    <cellStyle name="Followed Hyperlink 40" xfId="31387" hidden="1" xr:uid="{00000000-0005-0000-0000-00008A050000}"/>
    <cellStyle name="Followed Hyperlink 40" xfId="31337" hidden="1" xr:uid="{00000000-0005-0000-0000-00008B050000}"/>
    <cellStyle name="Followed Hyperlink 40" xfId="31537" hidden="1" xr:uid="{00000000-0005-0000-0000-00008D050000}"/>
    <cellStyle name="Followed Hyperlink 40" xfId="31054" hidden="1" xr:uid="{00000000-0005-0000-0000-000088050000}"/>
    <cellStyle name="Followed Hyperlink 40" xfId="31326" hidden="1" xr:uid="{00000000-0005-0000-0000-000089050000}"/>
    <cellStyle name="Followed Hyperlink 40" xfId="31125" hidden="1" xr:uid="{00000000-0005-0000-0000-000087050000}"/>
    <cellStyle name="Followed Hyperlink 40" xfId="4505" hidden="1" xr:uid="{00000000-0005-0000-0000-000079050000}"/>
    <cellStyle name="Followed Hyperlink 40" xfId="33055" hidden="1" xr:uid="{00000000-0005-0000-0000-00008A050000}"/>
    <cellStyle name="Followed Hyperlink 40" xfId="5869" hidden="1" xr:uid="{00000000-0005-0000-0000-00008E050000}"/>
    <cellStyle name="Followed Hyperlink 40" xfId="11113" hidden="1" xr:uid="{00000000-0005-0000-0000-000092050000}"/>
    <cellStyle name="Followed Hyperlink 40" xfId="44077" hidden="1" xr:uid="{00000000-0005-0000-0000-000084050000}"/>
    <cellStyle name="Followed Hyperlink 40" xfId="6562" hidden="1" xr:uid="{00000000-0005-0000-0000-000090050000}"/>
    <cellStyle name="Followed Hyperlink 40" xfId="7694" hidden="1" xr:uid="{00000000-0005-0000-0000-000091050000}"/>
    <cellStyle name="Followed Hyperlink 40" xfId="7755" hidden="1" xr:uid="{00000000-0005-0000-0000-000092050000}"/>
    <cellStyle name="Followed Hyperlink 40" xfId="7705" hidden="1" xr:uid="{00000000-0005-0000-0000-000093050000}"/>
    <cellStyle name="Followed Hyperlink 40" xfId="4576" hidden="1" xr:uid="{00000000-0005-0000-0000-000078050000}"/>
    <cellStyle name="Followed Hyperlink 40" xfId="7864" hidden="1" xr:uid="{00000000-0005-0000-0000-000079050000}"/>
    <cellStyle name="Followed Hyperlink 40" xfId="7831" hidden="1" xr:uid="{00000000-0005-0000-0000-00007A050000}"/>
    <cellStyle name="Followed Hyperlink 40" xfId="7855" hidden="1" xr:uid="{00000000-0005-0000-0000-00007B050000}"/>
    <cellStyle name="Followed Hyperlink 40" xfId="8308" hidden="1" xr:uid="{00000000-0005-0000-0000-00007D050000}"/>
    <cellStyle name="Followed Hyperlink 40" xfId="8369" hidden="1" xr:uid="{00000000-0005-0000-0000-00007E050000}"/>
    <cellStyle name="Followed Hyperlink 40" xfId="8319" hidden="1" xr:uid="{00000000-0005-0000-0000-00007F050000}"/>
    <cellStyle name="Followed Hyperlink 40" xfId="8164" hidden="1" xr:uid="{00000000-0005-0000-0000-000080050000}"/>
    <cellStyle name="Followed Hyperlink 40" xfId="8590" hidden="1" xr:uid="{00000000-0005-0000-0000-000082050000}"/>
    <cellStyle name="Followed Hyperlink 40" xfId="8540" hidden="1" xr:uid="{00000000-0005-0000-0000-000083050000}"/>
    <cellStyle name="Followed Hyperlink 40" xfId="8137" hidden="1" xr:uid="{00000000-0005-0000-0000-000084050000}"/>
    <cellStyle name="Followed Hyperlink 40" xfId="8745" hidden="1" xr:uid="{00000000-0005-0000-0000-000085050000}"/>
    <cellStyle name="Followed Hyperlink 40" xfId="8806" hidden="1" xr:uid="{00000000-0005-0000-0000-000086050000}"/>
    <cellStyle name="Followed Hyperlink 40" xfId="8756" hidden="1" xr:uid="{00000000-0005-0000-0000-000087050000}"/>
    <cellStyle name="Followed Hyperlink 40" xfId="8685" hidden="1" xr:uid="{00000000-0005-0000-0000-000088050000}"/>
    <cellStyle name="Followed Hyperlink 40" xfId="8957" hidden="1" xr:uid="{00000000-0005-0000-0000-000089050000}"/>
    <cellStyle name="Followed Hyperlink 40" xfId="9018" hidden="1" xr:uid="{00000000-0005-0000-0000-00008A050000}"/>
    <cellStyle name="Followed Hyperlink 40" xfId="8968" hidden="1" xr:uid="{00000000-0005-0000-0000-00008B050000}"/>
    <cellStyle name="Followed Hyperlink 40" xfId="8138" hidden="1" xr:uid="{00000000-0005-0000-0000-00008C050000}"/>
    <cellStyle name="Followed Hyperlink 40" xfId="9168" hidden="1" xr:uid="{00000000-0005-0000-0000-00008D050000}"/>
    <cellStyle name="Followed Hyperlink 40" xfId="9179" hidden="1" xr:uid="{00000000-0005-0000-0000-00008F050000}"/>
    <cellStyle name="Followed Hyperlink 40" xfId="8242" hidden="1" xr:uid="{00000000-0005-0000-0000-000090050000}"/>
    <cellStyle name="Followed Hyperlink 40" xfId="9374" hidden="1" xr:uid="{00000000-0005-0000-0000-000091050000}"/>
    <cellStyle name="Followed Hyperlink 40" xfId="9435" hidden="1" xr:uid="{00000000-0005-0000-0000-000092050000}"/>
    <cellStyle name="Followed Hyperlink 40" xfId="7549" hidden="1" xr:uid="{00000000-0005-0000-0000-00008E050000}"/>
    <cellStyle name="Followed Hyperlink 40" xfId="830" hidden="1" xr:uid="{00000000-0005-0000-0000-00007C050000}"/>
    <cellStyle name="Followed Hyperlink 40" xfId="968" hidden="1" xr:uid="{00000000-0005-0000-0000-00007D050000}"/>
    <cellStyle name="Followed Hyperlink 40" xfId="655" hidden="1" xr:uid="{00000000-0005-0000-0000-000079050000}"/>
    <cellStyle name="Followed Hyperlink 40" xfId="716" hidden="1" xr:uid="{00000000-0005-0000-0000-00007A050000}"/>
    <cellStyle name="Followed Hyperlink 40" xfId="488" hidden="1" xr:uid="{00000000-0005-0000-0000-000078050000}"/>
    <cellStyle name="Followed Hyperlink 40" xfId="6860" hidden="1" xr:uid="{00000000-0005-0000-0000-000083050000}"/>
    <cellStyle name="Followed Hyperlink 40" xfId="12098" hidden="1" xr:uid="{00000000-0005-0000-0000-000085050000}"/>
    <cellStyle name="Followed Hyperlink 40" xfId="8170" hidden="1" xr:uid="{00000000-0005-0000-0000-00007C050000}"/>
    <cellStyle name="Followed Hyperlink 40" xfId="22286" hidden="1" xr:uid="{00000000-0005-0000-0000-00008A050000}"/>
    <cellStyle name="Followed Hyperlink 40" xfId="18549" hidden="1" xr:uid="{00000000-0005-0000-0000-000081050000}"/>
    <cellStyle name="Followed Hyperlink 40" xfId="37077" hidden="1" xr:uid="{00000000-0005-0000-0000-000084050000}"/>
    <cellStyle name="Followed Hyperlink 40" xfId="37685" hidden="1" xr:uid="{00000000-0005-0000-0000-000085050000}"/>
    <cellStyle name="Followed Hyperlink 40" xfId="37746" hidden="1" xr:uid="{00000000-0005-0000-0000-000086050000}"/>
    <cellStyle name="Followed Hyperlink 40" xfId="37696" hidden="1" xr:uid="{00000000-0005-0000-0000-000087050000}"/>
    <cellStyle name="Followed Hyperlink 40" xfId="37625" hidden="1" xr:uid="{00000000-0005-0000-0000-000088050000}"/>
    <cellStyle name="Followed Hyperlink 40" xfId="37897" hidden="1" xr:uid="{00000000-0005-0000-0000-000089050000}"/>
    <cellStyle name="Followed Hyperlink 40" xfId="37958" hidden="1" xr:uid="{00000000-0005-0000-0000-00008A050000}"/>
    <cellStyle name="Followed Hyperlink 40" xfId="37908" hidden="1" xr:uid="{00000000-0005-0000-0000-00008B050000}"/>
    <cellStyle name="Followed Hyperlink 40" xfId="37078" hidden="1" xr:uid="{00000000-0005-0000-0000-00008C050000}"/>
    <cellStyle name="Followed Hyperlink 40" xfId="38108" hidden="1" xr:uid="{00000000-0005-0000-0000-00008D050000}"/>
    <cellStyle name="Followed Hyperlink 40" xfId="38169" hidden="1" xr:uid="{00000000-0005-0000-0000-00008E050000}"/>
    <cellStyle name="Followed Hyperlink 40" xfId="38119" hidden="1" xr:uid="{00000000-0005-0000-0000-00008F050000}"/>
    <cellStyle name="Followed Hyperlink 40" xfId="38314" hidden="1" xr:uid="{00000000-0005-0000-0000-000091050000}"/>
    <cellStyle name="Followed Hyperlink 40" xfId="38375" hidden="1" xr:uid="{00000000-0005-0000-0000-000092050000}"/>
    <cellStyle name="Followed Hyperlink 40" xfId="38325" hidden="1" xr:uid="{00000000-0005-0000-0000-000093050000}"/>
    <cellStyle name="Followed Hyperlink 40" xfId="35301" hidden="1" xr:uid="{00000000-0005-0000-0000-000078050000}"/>
    <cellStyle name="Followed Hyperlink 40" xfId="38484" hidden="1" xr:uid="{00000000-0005-0000-0000-000079050000}"/>
    <cellStyle name="Followed Hyperlink 40" xfId="38451" hidden="1" xr:uid="{00000000-0005-0000-0000-00007A050000}"/>
    <cellStyle name="Followed Hyperlink 40" xfId="38475" hidden="1" xr:uid="{00000000-0005-0000-0000-00007B050000}"/>
    <cellStyle name="Followed Hyperlink 40" xfId="38679" hidden="1" xr:uid="{00000000-0005-0000-0000-00007C050000}"/>
    <cellStyle name="Followed Hyperlink 40" xfId="38817" hidden="1" xr:uid="{00000000-0005-0000-0000-00007D050000}"/>
    <cellStyle name="Followed Hyperlink 40" xfId="38878" hidden="1" xr:uid="{00000000-0005-0000-0000-00007E050000}"/>
    <cellStyle name="Followed Hyperlink 40" xfId="38828" hidden="1" xr:uid="{00000000-0005-0000-0000-00007F050000}"/>
    <cellStyle name="Followed Hyperlink 40" xfId="38673" hidden="1" xr:uid="{00000000-0005-0000-0000-000080050000}"/>
    <cellStyle name="Followed Hyperlink 40" xfId="39038" hidden="1" xr:uid="{00000000-0005-0000-0000-000081050000}"/>
    <cellStyle name="Followed Hyperlink 40" xfId="39049" hidden="1" xr:uid="{00000000-0005-0000-0000-000083050000}"/>
    <cellStyle name="Followed Hyperlink 40" xfId="38646" hidden="1" xr:uid="{00000000-0005-0000-0000-000084050000}"/>
    <cellStyle name="Followed Hyperlink 40" xfId="39254" hidden="1" xr:uid="{00000000-0005-0000-0000-000085050000}"/>
    <cellStyle name="Followed Hyperlink 40" xfId="39315" hidden="1" xr:uid="{00000000-0005-0000-0000-000086050000}"/>
    <cellStyle name="Followed Hyperlink 40" xfId="39265" hidden="1" xr:uid="{00000000-0005-0000-0000-000087050000}"/>
    <cellStyle name="Followed Hyperlink 40" xfId="39194" hidden="1" xr:uid="{00000000-0005-0000-0000-000088050000}"/>
    <cellStyle name="Followed Hyperlink 40" xfId="39466" hidden="1" xr:uid="{00000000-0005-0000-0000-000089050000}"/>
    <cellStyle name="Followed Hyperlink 40" xfId="39527" hidden="1" xr:uid="{00000000-0005-0000-0000-00008A050000}"/>
    <cellStyle name="Followed Hyperlink 40" xfId="39477" hidden="1" xr:uid="{00000000-0005-0000-0000-00008B050000}"/>
    <cellStyle name="Followed Hyperlink 40" xfId="38647" hidden="1" xr:uid="{00000000-0005-0000-0000-00008C050000}"/>
    <cellStyle name="Followed Hyperlink 40" xfId="39677" hidden="1" xr:uid="{00000000-0005-0000-0000-00008D050000}"/>
    <cellStyle name="Followed Hyperlink 40" xfId="39688" hidden="1" xr:uid="{00000000-0005-0000-0000-00008F050000}"/>
    <cellStyle name="Followed Hyperlink 40" xfId="38751" hidden="1" xr:uid="{00000000-0005-0000-0000-000090050000}"/>
    <cellStyle name="Followed Hyperlink 40" xfId="3717" hidden="1" xr:uid="{00000000-0005-0000-0000-000087050000}"/>
    <cellStyle name="Followed Hyperlink 40" xfId="3646" hidden="1" xr:uid="{00000000-0005-0000-0000-000088050000}"/>
    <cellStyle name="Followed Hyperlink 40" xfId="3918" hidden="1" xr:uid="{00000000-0005-0000-0000-000089050000}"/>
    <cellStyle name="Followed Hyperlink 40" xfId="3979" hidden="1" xr:uid="{00000000-0005-0000-0000-00008A050000}"/>
    <cellStyle name="Followed Hyperlink 40" xfId="3929" hidden="1" xr:uid="{00000000-0005-0000-0000-00008B050000}"/>
    <cellStyle name="Followed Hyperlink 40" xfId="3099" hidden="1" xr:uid="{00000000-0005-0000-0000-00008C050000}"/>
    <cellStyle name="Followed Hyperlink 40" xfId="797" hidden="1" xr:uid="{00000000-0005-0000-0000-000084050000}"/>
    <cellStyle name="Followed Hyperlink 40" xfId="1405" hidden="1" xr:uid="{00000000-0005-0000-0000-000085050000}"/>
    <cellStyle name="Followed Hyperlink 40" xfId="1466" hidden="1" xr:uid="{00000000-0005-0000-0000-000086050000}"/>
    <cellStyle name="Followed Hyperlink 40" xfId="1416" hidden="1" xr:uid="{00000000-0005-0000-0000-000087050000}"/>
    <cellStyle name="Followed Hyperlink 40" xfId="1345" hidden="1" xr:uid="{00000000-0005-0000-0000-000088050000}"/>
    <cellStyle name="Followed Hyperlink 40" xfId="1617" hidden="1" xr:uid="{00000000-0005-0000-0000-000089050000}"/>
    <cellStyle name="Followed Hyperlink 40" xfId="1678" hidden="1" xr:uid="{00000000-0005-0000-0000-00008A050000}"/>
    <cellStyle name="Followed Hyperlink 40" xfId="1628" hidden="1" xr:uid="{00000000-0005-0000-0000-00008B050000}"/>
    <cellStyle name="Followed Hyperlink 40" xfId="798" hidden="1" xr:uid="{00000000-0005-0000-0000-00008C050000}"/>
    <cellStyle name="Followed Hyperlink 40" xfId="1828" hidden="1" xr:uid="{00000000-0005-0000-0000-00008D050000}"/>
    <cellStyle name="Followed Hyperlink 40" xfId="1889" hidden="1" xr:uid="{00000000-0005-0000-0000-00008E050000}"/>
    <cellStyle name="Followed Hyperlink 40" xfId="1029" hidden="1" xr:uid="{00000000-0005-0000-0000-00007E050000}"/>
    <cellStyle name="Followed Hyperlink 40" xfId="979" hidden="1" xr:uid="{00000000-0005-0000-0000-00007F050000}"/>
    <cellStyle name="Followed Hyperlink 40" xfId="824" hidden="1" xr:uid="{00000000-0005-0000-0000-000080050000}"/>
    <cellStyle name="Followed Hyperlink 40" xfId="1189" hidden="1" xr:uid="{00000000-0005-0000-0000-000081050000}"/>
    <cellStyle name="Followed Hyperlink 40" xfId="1250" hidden="1" xr:uid="{00000000-0005-0000-0000-000082050000}"/>
    <cellStyle name="Followed Hyperlink 40" xfId="1200" hidden="1" xr:uid="{00000000-0005-0000-0000-000083050000}"/>
    <cellStyle name="Followed Hyperlink 40" xfId="666" hidden="1" xr:uid="{00000000-0005-0000-0000-00007B050000}"/>
    <cellStyle name="Followed Hyperlink 40" xfId="2956" hidden="1" xr:uid="{00000000-0005-0000-0000-000079050000}"/>
    <cellStyle name="Followed Hyperlink 40" xfId="3017" hidden="1" xr:uid="{00000000-0005-0000-0000-00007A050000}"/>
    <cellStyle name="Followed Hyperlink 40" xfId="2967" hidden="1" xr:uid="{00000000-0005-0000-0000-00007B050000}"/>
    <cellStyle name="Followed Hyperlink 40" xfId="3131" hidden="1" xr:uid="{00000000-0005-0000-0000-00007C050000}"/>
    <cellStyle name="Followed Hyperlink 40" xfId="3269" hidden="1" xr:uid="{00000000-0005-0000-0000-00007D050000}"/>
    <cellStyle name="Followed Hyperlink 40" xfId="3330" hidden="1" xr:uid="{00000000-0005-0000-0000-00007E050000}"/>
    <cellStyle name="Followed Hyperlink 40" xfId="3280" hidden="1" xr:uid="{00000000-0005-0000-0000-00007F050000}"/>
    <cellStyle name="Followed Hyperlink 40" xfId="3125" hidden="1" xr:uid="{00000000-0005-0000-0000-000080050000}"/>
    <cellStyle name="Followed Hyperlink 40" xfId="3490" hidden="1" xr:uid="{00000000-0005-0000-0000-000081050000}"/>
    <cellStyle name="Followed Hyperlink 40" xfId="3501" hidden="1" xr:uid="{00000000-0005-0000-0000-000083050000}"/>
    <cellStyle name="Followed Hyperlink 40" xfId="3098" hidden="1" xr:uid="{00000000-0005-0000-0000-000084050000}"/>
    <cellStyle name="Followed Hyperlink 40" xfId="3767" hidden="1" xr:uid="{00000000-0005-0000-0000-000086050000}"/>
    <cellStyle name="Followed Hyperlink 40" xfId="7065" hidden="1" xr:uid="{00000000-0005-0000-0000-000085050000}"/>
    <cellStyle name="Followed Hyperlink 40" xfId="902" hidden="1" xr:uid="{00000000-0005-0000-0000-000090050000}"/>
    <cellStyle name="Followed Hyperlink 40" xfId="2034" hidden="1" xr:uid="{00000000-0005-0000-0000-000091050000}"/>
    <cellStyle name="Followed Hyperlink 40" xfId="2095" hidden="1" xr:uid="{00000000-0005-0000-0000-000092050000}"/>
    <cellStyle name="Followed Hyperlink 40" xfId="2045" hidden="1" xr:uid="{00000000-0005-0000-0000-000093050000}"/>
    <cellStyle name="Followed Hyperlink 40" xfId="2789" hidden="1" xr:uid="{00000000-0005-0000-0000-000078050000}"/>
    <cellStyle name="Followed Hyperlink 40" xfId="6849" hidden="1" xr:uid="{00000000-0005-0000-0000-000081050000}"/>
    <cellStyle name="Followed Hyperlink 40" xfId="6910" hidden="1" xr:uid="{00000000-0005-0000-0000-000082050000}"/>
    <cellStyle name="Followed Hyperlink 40" xfId="6457" hidden="1" xr:uid="{00000000-0005-0000-0000-000084050000}"/>
    <cellStyle name="Followed Hyperlink 40" xfId="6639" hidden="1" xr:uid="{00000000-0005-0000-0000-00007F050000}"/>
    <cellStyle name="Followed Hyperlink 40" xfId="6484" hidden="1" xr:uid="{00000000-0005-0000-0000-000080050000}"/>
    <cellStyle name="Followed Hyperlink 40" xfId="6689" hidden="1" xr:uid="{00000000-0005-0000-0000-00007E050000}"/>
    <cellStyle name="Followed Hyperlink 40" xfId="39738" hidden="1" xr:uid="{00000000-0005-0000-0000-00008E050000}"/>
    <cellStyle name="Followed Hyperlink 40" xfId="8529" hidden="1" xr:uid="{00000000-0005-0000-0000-000081050000}"/>
    <cellStyle name="Followed Hyperlink 40" xfId="40784" hidden="1" xr:uid="{00000000-0005-0000-0000-000087050000}"/>
    <cellStyle name="Followed Hyperlink 40" xfId="37469" hidden="1" xr:uid="{00000000-0005-0000-0000-000081050000}"/>
    <cellStyle name="Followed Hyperlink 40" xfId="16337" hidden="1" xr:uid="{00000000-0005-0000-0000-000078050000}"/>
    <cellStyle name="Followed Hyperlink 40" xfId="33856" hidden="1" xr:uid="{00000000-0005-0000-0000-000080050000}"/>
    <cellStyle name="Followed Hyperlink 40" xfId="34221" hidden="1" xr:uid="{00000000-0005-0000-0000-000081050000}"/>
    <cellStyle name="Followed Hyperlink 40" xfId="34282" hidden="1" xr:uid="{00000000-0005-0000-0000-000082050000}"/>
    <cellStyle name="Followed Hyperlink 40" xfId="34232" hidden="1" xr:uid="{00000000-0005-0000-0000-000083050000}"/>
    <cellStyle name="Followed Hyperlink 40" xfId="33829" hidden="1" xr:uid="{00000000-0005-0000-0000-000084050000}"/>
    <cellStyle name="Followed Hyperlink 40" xfId="34437" hidden="1" xr:uid="{00000000-0005-0000-0000-000085050000}"/>
    <cellStyle name="Followed Hyperlink 40" xfId="34498" hidden="1" xr:uid="{00000000-0005-0000-0000-000086050000}"/>
    <cellStyle name="Followed Hyperlink 40" xfId="34448" hidden="1" xr:uid="{00000000-0005-0000-0000-000087050000}"/>
    <cellStyle name="Followed Hyperlink 40" xfId="34649" hidden="1" xr:uid="{00000000-0005-0000-0000-000089050000}"/>
    <cellStyle name="Followed Hyperlink 40" xfId="34710" hidden="1" xr:uid="{00000000-0005-0000-0000-00008A050000}"/>
    <cellStyle name="Followed Hyperlink 40" xfId="34660" hidden="1" xr:uid="{00000000-0005-0000-0000-00008B050000}"/>
    <cellStyle name="Followed Hyperlink 40" xfId="33830" hidden="1" xr:uid="{00000000-0005-0000-0000-00008C050000}"/>
    <cellStyle name="Followed Hyperlink 40" xfId="34860" hidden="1" xr:uid="{00000000-0005-0000-0000-00008D050000}"/>
    <cellStyle name="Followed Hyperlink 40" xfId="34921" hidden="1" xr:uid="{00000000-0005-0000-0000-00008E050000}"/>
    <cellStyle name="Followed Hyperlink 40" xfId="34871" hidden="1" xr:uid="{00000000-0005-0000-0000-00008F050000}"/>
    <cellStyle name="Followed Hyperlink 40" xfId="35066" hidden="1" xr:uid="{00000000-0005-0000-0000-000091050000}"/>
    <cellStyle name="Followed Hyperlink 40" xfId="35127" hidden="1" xr:uid="{00000000-0005-0000-0000-000092050000}"/>
    <cellStyle name="Followed Hyperlink 40" xfId="35077" hidden="1" xr:uid="{00000000-0005-0000-0000-000093050000}"/>
    <cellStyle name="Followed Hyperlink 40" xfId="31981" hidden="1" xr:uid="{00000000-0005-0000-0000-000078050000}"/>
    <cellStyle name="Followed Hyperlink 40" xfId="35236" hidden="1" xr:uid="{00000000-0005-0000-0000-000079050000}"/>
    <cellStyle name="Followed Hyperlink 40" xfId="35203" hidden="1" xr:uid="{00000000-0005-0000-0000-00007A050000}"/>
    <cellStyle name="Followed Hyperlink 40" xfId="35227" hidden="1" xr:uid="{00000000-0005-0000-0000-00007B050000}"/>
    <cellStyle name="Followed Hyperlink 40" xfId="35503" hidden="1" xr:uid="{00000000-0005-0000-0000-00007C050000}"/>
    <cellStyle name="Followed Hyperlink 40" xfId="35641" hidden="1" xr:uid="{00000000-0005-0000-0000-00007D050000}"/>
    <cellStyle name="Followed Hyperlink 40" xfId="35652" hidden="1" xr:uid="{00000000-0005-0000-0000-00007F050000}"/>
    <cellStyle name="Followed Hyperlink 40" xfId="35497" hidden="1" xr:uid="{00000000-0005-0000-0000-000080050000}"/>
    <cellStyle name="Followed Hyperlink 40" xfId="35862" hidden="1" xr:uid="{00000000-0005-0000-0000-000081050000}"/>
    <cellStyle name="Followed Hyperlink 40" xfId="35923" hidden="1" xr:uid="{00000000-0005-0000-0000-000082050000}"/>
    <cellStyle name="Followed Hyperlink 40" xfId="33572" hidden="1" xr:uid="{00000000-0005-0000-0000-00007B050000}"/>
    <cellStyle name="Followed Hyperlink 40" xfId="45119" hidden="1" xr:uid="{00000000-0005-0000-0000-00008F050000}"/>
    <cellStyle name="Followed Hyperlink 40" xfId="44182" hidden="1" xr:uid="{00000000-0005-0000-0000-000090050000}"/>
    <cellStyle name="Followed Hyperlink 40" xfId="45314" hidden="1" xr:uid="{00000000-0005-0000-0000-000091050000}"/>
    <cellStyle name="Followed Hyperlink 40" xfId="45375" hidden="1" xr:uid="{00000000-0005-0000-0000-000092050000}"/>
    <cellStyle name="Followed Hyperlink 40" xfId="45325" hidden="1" xr:uid="{00000000-0005-0000-0000-000093050000}"/>
    <cellStyle name="Followed Hyperlink 40" xfId="42163" hidden="1" xr:uid="{00000000-0005-0000-0000-00007C050000}"/>
    <cellStyle name="Followed Hyperlink 40" xfId="37182" hidden="1" xr:uid="{00000000-0005-0000-0000-000090050000}"/>
    <cellStyle name="Followed Hyperlink 40" xfId="34377" hidden="1" xr:uid="{00000000-0005-0000-0000-000088050000}"/>
    <cellStyle name="Followed Hyperlink 40" xfId="30533" hidden="1" xr:uid="{00000000-0005-0000-0000-000080050000}"/>
    <cellStyle name="Followed Hyperlink 40" xfId="26304" hidden="1" xr:uid="{00000000-0005-0000-0000-000078050000}"/>
    <cellStyle name="Followed Hyperlink 40" xfId="12864" hidden="1" xr:uid="{00000000-0005-0000-0000-00007A050000}"/>
    <cellStyle name="Followed Hyperlink 40" xfId="12888" hidden="1" xr:uid="{00000000-0005-0000-0000-00007B050000}"/>
    <cellStyle name="Followed Hyperlink 40" xfId="13197" hidden="1" xr:uid="{00000000-0005-0000-0000-00007C050000}"/>
    <cellStyle name="Followed Hyperlink 40" xfId="13335" hidden="1" xr:uid="{00000000-0005-0000-0000-00007D050000}"/>
    <cellStyle name="Followed Hyperlink 40" xfId="13396" hidden="1" xr:uid="{00000000-0005-0000-0000-00007E050000}"/>
    <cellStyle name="Followed Hyperlink 40" xfId="13346" hidden="1" xr:uid="{00000000-0005-0000-0000-00007F050000}"/>
    <cellStyle name="Followed Hyperlink 40" xfId="13191" hidden="1" xr:uid="{00000000-0005-0000-0000-000080050000}"/>
    <cellStyle name="Followed Hyperlink 40" xfId="13556" hidden="1" xr:uid="{00000000-0005-0000-0000-000081050000}"/>
    <cellStyle name="Followed Hyperlink 40" xfId="13617" hidden="1" xr:uid="{00000000-0005-0000-0000-000082050000}"/>
    <cellStyle name="Followed Hyperlink 40" xfId="13567" hidden="1" xr:uid="{00000000-0005-0000-0000-000083050000}"/>
    <cellStyle name="Followed Hyperlink 40" xfId="13164" hidden="1" xr:uid="{00000000-0005-0000-0000-000084050000}"/>
    <cellStyle name="Followed Hyperlink 40" xfId="13772" hidden="1" xr:uid="{00000000-0005-0000-0000-000085050000}"/>
    <cellStyle name="Followed Hyperlink 40" xfId="13833" hidden="1" xr:uid="{00000000-0005-0000-0000-000086050000}"/>
    <cellStyle name="Followed Hyperlink 40" xfId="13783" hidden="1" xr:uid="{00000000-0005-0000-0000-000087050000}"/>
    <cellStyle name="Followed Hyperlink 40" xfId="13712" hidden="1" xr:uid="{00000000-0005-0000-0000-000088050000}"/>
    <cellStyle name="Followed Hyperlink 40" xfId="13984" hidden="1" xr:uid="{00000000-0005-0000-0000-000089050000}"/>
    <cellStyle name="Followed Hyperlink 40" xfId="14045" hidden="1" xr:uid="{00000000-0005-0000-0000-00008A050000}"/>
    <cellStyle name="Followed Hyperlink 40" xfId="13995" hidden="1" xr:uid="{00000000-0005-0000-0000-00008B050000}"/>
    <cellStyle name="Followed Hyperlink 40" xfId="13165" hidden="1" xr:uid="{00000000-0005-0000-0000-00008C050000}"/>
    <cellStyle name="Followed Hyperlink 40" xfId="14195" hidden="1" xr:uid="{00000000-0005-0000-0000-00008D050000}"/>
    <cellStyle name="Followed Hyperlink 40" xfId="14256" hidden="1" xr:uid="{00000000-0005-0000-0000-00008E050000}"/>
    <cellStyle name="Followed Hyperlink 40" xfId="14206" hidden="1" xr:uid="{00000000-0005-0000-0000-00008F050000}"/>
    <cellStyle name="Followed Hyperlink 40" xfId="13269" hidden="1" xr:uid="{00000000-0005-0000-0000-000090050000}"/>
    <cellStyle name="Followed Hyperlink 40" xfId="14401" hidden="1" xr:uid="{00000000-0005-0000-0000-000091050000}"/>
    <cellStyle name="Followed Hyperlink 40" xfId="14462" hidden="1" xr:uid="{00000000-0005-0000-0000-000092050000}"/>
    <cellStyle name="Followed Hyperlink 40" xfId="11293" hidden="1" xr:uid="{00000000-0005-0000-0000-000078050000}"/>
    <cellStyle name="Followed Hyperlink 40" xfId="14571" hidden="1" xr:uid="{00000000-0005-0000-0000-000079050000}"/>
    <cellStyle name="Followed Hyperlink 40" xfId="14538" hidden="1" xr:uid="{00000000-0005-0000-0000-00007A050000}"/>
    <cellStyle name="Followed Hyperlink 40" xfId="14562" hidden="1" xr:uid="{00000000-0005-0000-0000-00007B050000}"/>
    <cellStyle name="Followed Hyperlink 40" xfId="14865" hidden="1" xr:uid="{00000000-0005-0000-0000-00007C050000}"/>
    <cellStyle name="Followed Hyperlink 40" xfId="15003" hidden="1" xr:uid="{00000000-0005-0000-0000-00007D050000}"/>
    <cellStyle name="Followed Hyperlink 40" xfId="1839" hidden="1" xr:uid="{00000000-0005-0000-0000-00008F050000}"/>
    <cellStyle name="Followed Hyperlink 40" xfId="28835" hidden="1" xr:uid="{00000000-0005-0000-0000-000084050000}"/>
    <cellStyle name="Followed Hyperlink 40" xfId="29443" hidden="1" xr:uid="{00000000-0005-0000-0000-000085050000}"/>
    <cellStyle name="Followed Hyperlink 40" xfId="29504" hidden="1" xr:uid="{00000000-0005-0000-0000-000086050000}"/>
    <cellStyle name="Followed Hyperlink 40" xfId="29454" hidden="1" xr:uid="{00000000-0005-0000-0000-000087050000}"/>
    <cellStyle name="Followed Hyperlink 40" xfId="29383" hidden="1" xr:uid="{00000000-0005-0000-0000-000088050000}"/>
    <cellStyle name="Followed Hyperlink 40" xfId="29655" hidden="1" xr:uid="{00000000-0005-0000-0000-000089050000}"/>
    <cellStyle name="Followed Hyperlink 40" xfId="29716" hidden="1" xr:uid="{00000000-0005-0000-0000-00008A050000}"/>
    <cellStyle name="Followed Hyperlink 40" xfId="29666" hidden="1" xr:uid="{00000000-0005-0000-0000-00008B050000}"/>
    <cellStyle name="Followed Hyperlink 40" xfId="28836" hidden="1" xr:uid="{00000000-0005-0000-0000-00008C050000}"/>
    <cellStyle name="Followed Hyperlink 40" xfId="29866" hidden="1" xr:uid="{00000000-0005-0000-0000-00008D050000}"/>
    <cellStyle name="Followed Hyperlink 40" xfId="29927" hidden="1" xr:uid="{00000000-0005-0000-0000-00008E050000}"/>
    <cellStyle name="Followed Hyperlink 40" xfId="29877" hidden="1" xr:uid="{00000000-0005-0000-0000-00008F050000}"/>
    <cellStyle name="Followed Hyperlink 40" xfId="28940" hidden="1" xr:uid="{00000000-0005-0000-0000-000090050000}"/>
    <cellStyle name="Followed Hyperlink 40" xfId="30072" hidden="1" xr:uid="{00000000-0005-0000-0000-000091050000}"/>
    <cellStyle name="Followed Hyperlink 40" xfId="30133" hidden="1" xr:uid="{00000000-0005-0000-0000-000092050000}"/>
    <cellStyle name="Followed Hyperlink 40" xfId="30083" hidden="1" xr:uid="{00000000-0005-0000-0000-000093050000}"/>
    <cellStyle name="Followed Hyperlink 40" xfId="28560" hidden="1" xr:uid="{00000000-0005-0000-0000-000078050000}"/>
    <cellStyle name="Followed Hyperlink 40" xfId="30242" hidden="1" xr:uid="{00000000-0005-0000-0000-000079050000}"/>
    <cellStyle name="Followed Hyperlink 40" xfId="30209" hidden="1" xr:uid="{00000000-0005-0000-0000-00007A050000}"/>
    <cellStyle name="Followed Hyperlink 40" xfId="30233" hidden="1" xr:uid="{00000000-0005-0000-0000-00007B050000}"/>
    <cellStyle name="Followed Hyperlink 40" xfId="30539" hidden="1" xr:uid="{00000000-0005-0000-0000-00007C050000}"/>
    <cellStyle name="Followed Hyperlink 40" xfId="30677" hidden="1" xr:uid="{00000000-0005-0000-0000-00007D050000}"/>
    <cellStyle name="Followed Hyperlink 40" xfId="30738" hidden="1" xr:uid="{00000000-0005-0000-0000-00007E050000}"/>
    <cellStyle name="Followed Hyperlink 40" xfId="30688" hidden="1" xr:uid="{00000000-0005-0000-0000-00007F050000}"/>
    <cellStyle name="Followed Hyperlink 40" xfId="30898" hidden="1" xr:uid="{00000000-0005-0000-0000-000081050000}"/>
    <cellStyle name="Followed Hyperlink 40" xfId="30959" hidden="1" xr:uid="{00000000-0005-0000-0000-000082050000}"/>
    <cellStyle name="Followed Hyperlink 40" xfId="30909" hidden="1" xr:uid="{00000000-0005-0000-0000-000083050000}"/>
    <cellStyle name="Followed Hyperlink 40" xfId="30506" hidden="1" xr:uid="{00000000-0005-0000-0000-000084050000}"/>
    <cellStyle name="Followed Hyperlink 40" xfId="31114" hidden="1" xr:uid="{00000000-0005-0000-0000-000085050000}"/>
    <cellStyle name="Followed Hyperlink 40" xfId="31175" hidden="1" xr:uid="{00000000-0005-0000-0000-000086050000}"/>
    <cellStyle name="Followed Hyperlink 40" xfId="20030" hidden="1" xr:uid="{00000000-0005-0000-0000-00007E050000}"/>
    <cellStyle name="Followed Hyperlink 40" xfId="39883" hidden="1" xr:uid="{00000000-0005-0000-0000-000091050000}"/>
    <cellStyle name="Followed Hyperlink 40" xfId="39944" hidden="1" xr:uid="{00000000-0005-0000-0000-000092050000}"/>
    <cellStyle name="Followed Hyperlink 40" xfId="39894" hidden="1" xr:uid="{00000000-0005-0000-0000-000093050000}"/>
    <cellStyle name="Followed Hyperlink 40" xfId="36940" hidden="1" xr:uid="{00000000-0005-0000-0000-000078050000}"/>
    <cellStyle name="Followed Hyperlink 40" xfId="40053" hidden="1" xr:uid="{00000000-0005-0000-0000-000079050000}"/>
    <cellStyle name="Followed Hyperlink 40" xfId="40020" hidden="1" xr:uid="{00000000-0005-0000-0000-00007A050000}"/>
    <cellStyle name="Followed Hyperlink 40" xfId="40044" hidden="1" xr:uid="{00000000-0005-0000-0000-00007B050000}"/>
    <cellStyle name="Followed Hyperlink 40" xfId="40198" hidden="1" xr:uid="{00000000-0005-0000-0000-00007C050000}"/>
    <cellStyle name="Followed Hyperlink 40" xfId="40336" hidden="1" xr:uid="{00000000-0005-0000-0000-00007D050000}"/>
    <cellStyle name="Followed Hyperlink 40" xfId="40397" hidden="1" xr:uid="{00000000-0005-0000-0000-00007E050000}"/>
    <cellStyle name="Followed Hyperlink 40" xfId="40347" hidden="1" xr:uid="{00000000-0005-0000-0000-00007F050000}"/>
    <cellStyle name="Followed Hyperlink 40" xfId="40192" hidden="1" xr:uid="{00000000-0005-0000-0000-000080050000}"/>
    <cellStyle name="Followed Hyperlink 40" xfId="40557" hidden="1" xr:uid="{00000000-0005-0000-0000-000081050000}"/>
    <cellStyle name="Followed Hyperlink 40" xfId="40618" hidden="1" xr:uid="{00000000-0005-0000-0000-000082050000}"/>
    <cellStyle name="Followed Hyperlink 40" xfId="40568" hidden="1" xr:uid="{00000000-0005-0000-0000-000083050000}"/>
    <cellStyle name="Followed Hyperlink 40" xfId="40165" hidden="1" xr:uid="{00000000-0005-0000-0000-000084050000}"/>
    <cellStyle name="Followed Hyperlink 40" xfId="40773" hidden="1" xr:uid="{00000000-0005-0000-0000-000085050000}"/>
    <cellStyle name="Followed Hyperlink 40" xfId="40834" hidden="1" xr:uid="{00000000-0005-0000-0000-000086050000}"/>
    <cellStyle name="Followed Hyperlink 40" xfId="40713" hidden="1" xr:uid="{00000000-0005-0000-0000-000088050000}"/>
    <cellStyle name="Followed Hyperlink 40" xfId="40985" hidden="1" xr:uid="{00000000-0005-0000-0000-000089050000}"/>
    <cellStyle name="Followed Hyperlink 40" xfId="41046" hidden="1" xr:uid="{00000000-0005-0000-0000-00008A050000}"/>
    <cellStyle name="Followed Hyperlink 40" xfId="40996" hidden="1" xr:uid="{00000000-0005-0000-0000-00008B050000}"/>
    <cellStyle name="Followed Hyperlink 40" xfId="40166" hidden="1" xr:uid="{00000000-0005-0000-0000-00008C050000}"/>
    <cellStyle name="Followed Hyperlink 40" xfId="41196" hidden="1" xr:uid="{00000000-0005-0000-0000-00008D050000}"/>
    <cellStyle name="Followed Hyperlink 40" xfId="41257" hidden="1" xr:uid="{00000000-0005-0000-0000-00008E050000}"/>
    <cellStyle name="Followed Hyperlink 40" xfId="41207" hidden="1" xr:uid="{00000000-0005-0000-0000-00008F050000}"/>
    <cellStyle name="Followed Hyperlink 40" xfId="40270" hidden="1" xr:uid="{00000000-0005-0000-0000-000090050000}"/>
    <cellStyle name="Followed Hyperlink 40" xfId="41402" hidden="1" xr:uid="{00000000-0005-0000-0000-000091050000}"/>
    <cellStyle name="Followed Hyperlink 40" xfId="41463" hidden="1" xr:uid="{00000000-0005-0000-0000-000092050000}"/>
    <cellStyle name="Followed Hyperlink 40" xfId="3706" hidden="1" xr:uid="{00000000-0005-0000-0000-000085050000}"/>
    <cellStyle name="Followed Hyperlink 40" xfId="23145" hidden="1" xr:uid="{00000000-0005-0000-0000-00007D050000}"/>
    <cellStyle name="Followed Hyperlink 40" xfId="23206" hidden="1" xr:uid="{00000000-0005-0000-0000-00007E050000}"/>
    <cellStyle name="Followed Hyperlink 40" xfId="23156" hidden="1" xr:uid="{00000000-0005-0000-0000-00007F050000}"/>
    <cellStyle name="Followed Hyperlink 40" xfId="23001" hidden="1" xr:uid="{00000000-0005-0000-0000-000080050000}"/>
    <cellStyle name="Followed Hyperlink 40" xfId="23366" hidden="1" xr:uid="{00000000-0005-0000-0000-000081050000}"/>
    <cellStyle name="Followed Hyperlink 40" xfId="23377" hidden="1" xr:uid="{00000000-0005-0000-0000-000083050000}"/>
    <cellStyle name="Followed Hyperlink 40" xfId="22974" hidden="1" xr:uid="{00000000-0005-0000-0000-000084050000}"/>
    <cellStyle name="Followed Hyperlink 40" xfId="23582" hidden="1" xr:uid="{00000000-0005-0000-0000-000085050000}"/>
    <cellStyle name="Followed Hyperlink 40" xfId="23643" hidden="1" xr:uid="{00000000-0005-0000-0000-000086050000}"/>
    <cellStyle name="Followed Hyperlink 40" xfId="23593" hidden="1" xr:uid="{00000000-0005-0000-0000-000087050000}"/>
    <cellStyle name="Followed Hyperlink 40" xfId="23522" hidden="1" xr:uid="{00000000-0005-0000-0000-000088050000}"/>
    <cellStyle name="Followed Hyperlink 40" xfId="23794" hidden="1" xr:uid="{00000000-0005-0000-0000-000089050000}"/>
    <cellStyle name="Followed Hyperlink 40" xfId="23855" hidden="1" xr:uid="{00000000-0005-0000-0000-00008A050000}"/>
    <cellStyle name="Followed Hyperlink 40" xfId="23805" hidden="1" xr:uid="{00000000-0005-0000-0000-00008B050000}"/>
    <cellStyle name="Followed Hyperlink 40" xfId="22975" hidden="1" xr:uid="{00000000-0005-0000-0000-00008C050000}"/>
    <cellStyle name="Followed Hyperlink 40" xfId="24005" hidden="1" xr:uid="{00000000-0005-0000-0000-00008D050000}"/>
    <cellStyle name="Followed Hyperlink 40" xfId="24066" hidden="1" xr:uid="{00000000-0005-0000-0000-00008E050000}"/>
    <cellStyle name="Followed Hyperlink 40" xfId="23079" hidden="1" xr:uid="{00000000-0005-0000-0000-000090050000}"/>
    <cellStyle name="Followed Hyperlink 40" xfId="24211" hidden="1" xr:uid="{00000000-0005-0000-0000-000091050000}"/>
    <cellStyle name="Followed Hyperlink 40" xfId="24272" hidden="1" xr:uid="{00000000-0005-0000-0000-000092050000}"/>
    <cellStyle name="Followed Hyperlink 40" xfId="24222" hidden="1" xr:uid="{00000000-0005-0000-0000-000093050000}"/>
    <cellStyle name="Followed Hyperlink 40" xfId="21268" hidden="1" xr:uid="{00000000-0005-0000-0000-000078050000}"/>
    <cellStyle name="Followed Hyperlink 40" xfId="24381" hidden="1" xr:uid="{00000000-0005-0000-0000-000079050000}"/>
    <cellStyle name="Followed Hyperlink 40" xfId="24348" hidden="1" xr:uid="{00000000-0005-0000-0000-00007A050000}"/>
    <cellStyle name="Followed Hyperlink 40" xfId="24372" hidden="1" xr:uid="{00000000-0005-0000-0000-00007B050000}"/>
    <cellStyle name="Followed Hyperlink 40" xfId="24526" hidden="1" xr:uid="{00000000-0005-0000-0000-00007C050000}"/>
    <cellStyle name="Followed Hyperlink 40" xfId="24664" hidden="1" xr:uid="{00000000-0005-0000-0000-00007D050000}"/>
    <cellStyle name="Followed Hyperlink 40" xfId="24725" hidden="1" xr:uid="{00000000-0005-0000-0000-00007E050000}"/>
    <cellStyle name="Followed Hyperlink 40" xfId="18157" hidden="1" xr:uid="{00000000-0005-0000-0000-000084050000}"/>
    <cellStyle name="Followed Hyperlink 40" xfId="7126" hidden="1" xr:uid="{00000000-0005-0000-0000-000086050000}"/>
    <cellStyle name="Followed Hyperlink 40" xfId="7076" hidden="1" xr:uid="{00000000-0005-0000-0000-000087050000}"/>
    <cellStyle name="Followed Hyperlink 40" xfId="7005" hidden="1" xr:uid="{00000000-0005-0000-0000-000088050000}"/>
    <cellStyle name="Followed Hyperlink 40" xfId="7277" hidden="1" xr:uid="{00000000-0005-0000-0000-000089050000}"/>
    <cellStyle name="Followed Hyperlink 40" xfId="7338" hidden="1" xr:uid="{00000000-0005-0000-0000-00008A050000}"/>
    <cellStyle name="Followed Hyperlink 40" xfId="7288" hidden="1" xr:uid="{00000000-0005-0000-0000-00008B050000}"/>
    <cellStyle name="Followed Hyperlink 40" xfId="6458" hidden="1" xr:uid="{00000000-0005-0000-0000-00008C050000}"/>
    <cellStyle name="Followed Hyperlink 40" xfId="7488" hidden="1" xr:uid="{00000000-0005-0000-0000-00008D050000}"/>
    <cellStyle name="Followed Hyperlink 40" xfId="7499" hidden="1" xr:uid="{00000000-0005-0000-0000-00008F050000}"/>
    <cellStyle name="Followed Hyperlink 40" xfId="23427" hidden="1" xr:uid="{00000000-0005-0000-0000-000082050000}"/>
    <cellStyle name="Followed Hyperlink 40" xfId="16492" hidden="1" xr:uid="{00000000-0005-0000-0000-00008C050000}"/>
    <cellStyle name="Followed Hyperlink 40" xfId="17522" hidden="1" xr:uid="{00000000-0005-0000-0000-00008D050000}"/>
    <cellStyle name="Followed Hyperlink 40" xfId="17311" hidden="1" xr:uid="{00000000-0005-0000-0000-000089050000}"/>
    <cellStyle name="Followed Hyperlink 40" xfId="17372" hidden="1" xr:uid="{00000000-0005-0000-0000-00008A050000}"/>
    <cellStyle name="Followed Hyperlink 40" xfId="17039" hidden="1" xr:uid="{00000000-0005-0000-0000-000088050000}"/>
    <cellStyle name="Followed Hyperlink 40" xfId="22779" hidden="1" xr:uid="{00000000-0005-0000-0000-00007A050000}"/>
    <cellStyle name="Followed Hyperlink 40" xfId="10218" hidden="1" xr:uid="{00000000-0005-0000-0000-000083050000}"/>
    <cellStyle name="Followed Hyperlink 40" xfId="24016" hidden="1" xr:uid="{00000000-0005-0000-0000-00008F050000}"/>
    <cellStyle name="Followed Hyperlink 40" xfId="39099" hidden="1" xr:uid="{00000000-0005-0000-0000-000082050000}"/>
    <cellStyle name="Followed Hyperlink 40" xfId="3551" hidden="1" xr:uid="{00000000-0005-0000-0000-000082050000}"/>
    <cellStyle name="Followed Hyperlink 40" xfId="35873" hidden="1" xr:uid="{00000000-0005-0000-0000-000083050000}"/>
    <cellStyle name="Followed Hyperlink 40" xfId="35470" hidden="1" xr:uid="{00000000-0005-0000-0000-000084050000}"/>
    <cellStyle name="Followed Hyperlink 40" xfId="36078" hidden="1" xr:uid="{00000000-0005-0000-0000-000085050000}"/>
    <cellStyle name="Followed Hyperlink 40" xfId="36139" hidden="1" xr:uid="{00000000-0005-0000-0000-000086050000}"/>
    <cellStyle name="Followed Hyperlink 40" xfId="36089" hidden="1" xr:uid="{00000000-0005-0000-0000-000087050000}"/>
    <cellStyle name="Followed Hyperlink 40" xfId="36018" hidden="1" xr:uid="{00000000-0005-0000-0000-000088050000}"/>
    <cellStyle name="Followed Hyperlink 40" xfId="36290" hidden="1" xr:uid="{00000000-0005-0000-0000-000089050000}"/>
    <cellStyle name="Followed Hyperlink 40" xfId="36351" hidden="1" xr:uid="{00000000-0005-0000-0000-00008A050000}"/>
    <cellStyle name="Followed Hyperlink 40" xfId="36301" hidden="1" xr:uid="{00000000-0005-0000-0000-00008B050000}"/>
    <cellStyle name="Followed Hyperlink 40" xfId="35471" hidden="1" xr:uid="{00000000-0005-0000-0000-00008C050000}"/>
    <cellStyle name="Followed Hyperlink 40" xfId="36501" hidden="1" xr:uid="{00000000-0005-0000-0000-00008D050000}"/>
    <cellStyle name="Followed Hyperlink 40" xfId="36562" hidden="1" xr:uid="{00000000-0005-0000-0000-00008E050000}"/>
    <cellStyle name="Followed Hyperlink 40" xfId="35575" hidden="1" xr:uid="{00000000-0005-0000-0000-000090050000}"/>
    <cellStyle name="Followed Hyperlink 40" xfId="36707" hidden="1" xr:uid="{00000000-0005-0000-0000-000091050000}"/>
    <cellStyle name="Followed Hyperlink 40" xfId="36768" hidden="1" xr:uid="{00000000-0005-0000-0000-000092050000}"/>
    <cellStyle name="Followed Hyperlink 40" xfId="36718" hidden="1" xr:uid="{00000000-0005-0000-0000-000093050000}"/>
    <cellStyle name="Followed Hyperlink 40" xfId="33647" hidden="1" xr:uid="{00000000-0005-0000-0000-000078050000}"/>
    <cellStyle name="Followed Hyperlink 40" xfId="36877" hidden="1" xr:uid="{00000000-0005-0000-0000-000079050000}"/>
    <cellStyle name="Followed Hyperlink 40" xfId="36844" hidden="1" xr:uid="{00000000-0005-0000-0000-00007A050000}"/>
    <cellStyle name="Followed Hyperlink 40" xfId="36868" hidden="1" xr:uid="{00000000-0005-0000-0000-00007B050000}"/>
    <cellStyle name="Followed Hyperlink 40" xfId="37110" hidden="1" xr:uid="{00000000-0005-0000-0000-00007C050000}"/>
    <cellStyle name="Followed Hyperlink 40" xfId="37248" hidden="1" xr:uid="{00000000-0005-0000-0000-00007D050000}"/>
    <cellStyle name="Followed Hyperlink 40" xfId="37309" hidden="1" xr:uid="{00000000-0005-0000-0000-00007E050000}"/>
    <cellStyle name="Followed Hyperlink 40" xfId="37259" hidden="1" xr:uid="{00000000-0005-0000-0000-00007F050000}"/>
    <cellStyle name="Followed Hyperlink 40" xfId="37104" hidden="1" xr:uid="{00000000-0005-0000-0000-000080050000}"/>
    <cellStyle name="Followed Hyperlink 40" xfId="37530" hidden="1" xr:uid="{00000000-0005-0000-0000-000082050000}"/>
    <cellStyle name="Followed Hyperlink 40" xfId="37480" hidden="1" xr:uid="{00000000-0005-0000-0000-000083050000}"/>
    <cellStyle name="Followed Hyperlink 40" xfId="35702" hidden="1" xr:uid="{00000000-0005-0000-0000-00007E050000}"/>
    <cellStyle name="Followed Hyperlink 40" xfId="28693" hidden="1" xr:uid="{00000000-0005-0000-0000-000079050000}"/>
    <cellStyle name="Followed Hyperlink 40" xfId="28754" hidden="1" xr:uid="{00000000-0005-0000-0000-00007A050000}"/>
    <cellStyle name="Followed Hyperlink 40" xfId="28704" hidden="1" xr:uid="{00000000-0005-0000-0000-00007B050000}"/>
    <cellStyle name="Followed Hyperlink 40" xfId="28868" hidden="1" xr:uid="{00000000-0005-0000-0000-00007C050000}"/>
    <cellStyle name="Followed Hyperlink 40" xfId="29006" hidden="1" xr:uid="{00000000-0005-0000-0000-00007D050000}"/>
    <cellStyle name="Followed Hyperlink 40" xfId="29067" hidden="1" xr:uid="{00000000-0005-0000-0000-00007E050000}"/>
    <cellStyle name="Followed Hyperlink 40" xfId="29017" hidden="1" xr:uid="{00000000-0005-0000-0000-00007F050000}"/>
    <cellStyle name="Followed Hyperlink 40" xfId="28862" hidden="1" xr:uid="{00000000-0005-0000-0000-000080050000}"/>
    <cellStyle name="Followed Hyperlink 40" xfId="29227" hidden="1" xr:uid="{00000000-0005-0000-0000-000081050000}"/>
    <cellStyle name="Followed Hyperlink 40" xfId="29288" hidden="1" xr:uid="{00000000-0005-0000-0000-000082050000}"/>
    <cellStyle name="Followed Hyperlink 40" xfId="29238" hidden="1" xr:uid="{00000000-0005-0000-0000-000083050000}"/>
    <cellStyle name="Followed Hyperlink 40" xfId="19831" hidden="1" xr:uid="{00000000-0005-0000-0000-00007C050000}"/>
    <cellStyle name="Followed Hyperlink 40" xfId="19969" hidden="1" xr:uid="{00000000-0005-0000-0000-00007D050000}"/>
    <cellStyle name="Followed Hyperlink 40" xfId="19980" hidden="1" xr:uid="{00000000-0005-0000-0000-00007F050000}"/>
    <cellStyle name="Followed Hyperlink 40" xfId="19825" hidden="1" xr:uid="{00000000-0005-0000-0000-000080050000}"/>
    <cellStyle name="Followed Hyperlink 40" xfId="20190" hidden="1" xr:uid="{00000000-0005-0000-0000-000081050000}"/>
    <cellStyle name="Followed Hyperlink 40" xfId="20251" hidden="1" xr:uid="{00000000-0005-0000-0000-000082050000}"/>
    <cellStyle name="Followed Hyperlink 40" xfId="4559" hidden="1" xr:uid="{00000000-0005-0000-0000-000078050000}"/>
    <cellStyle name="Followed Hyperlink 40" xfId="9753" hidden="1" xr:uid="{00000000-0005-0000-0000-000079050000}"/>
    <cellStyle name="Followed Hyperlink 40" xfId="9649" hidden="1" xr:uid="{00000000-0005-0000-0000-00007A050000}"/>
    <cellStyle name="Followed Hyperlink 40" xfId="13087" hidden="1" xr:uid="{00000000-0005-0000-0000-00007B050000}"/>
    <cellStyle name="Followed Hyperlink 40" xfId="18190" hidden="1" xr:uid="{00000000-0005-0000-0000-00007C050000}"/>
    <cellStyle name="Followed Hyperlink 40" xfId="18328" hidden="1" xr:uid="{00000000-0005-0000-0000-00007D050000}"/>
    <cellStyle name="Followed Hyperlink 40" xfId="18389" hidden="1" xr:uid="{00000000-0005-0000-0000-00007E050000}"/>
    <cellStyle name="Followed Hyperlink 40" xfId="18339" hidden="1" xr:uid="{00000000-0005-0000-0000-00007F050000}"/>
    <cellStyle name="Followed Hyperlink 40" xfId="18184" hidden="1" xr:uid="{00000000-0005-0000-0000-000080050000}"/>
    <cellStyle name="Followed Hyperlink 40" xfId="18610" hidden="1" xr:uid="{00000000-0005-0000-0000-000082050000}"/>
    <cellStyle name="Followed Hyperlink 40" xfId="18560" hidden="1" xr:uid="{00000000-0005-0000-0000-000083050000}"/>
    <cellStyle name="Followed Hyperlink 40" xfId="18765" hidden="1" xr:uid="{00000000-0005-0000-0000-000085050000}"/>
    <cellStyle name="Followed Hyperlink 40" xfId="17583" hidden="1" xr:uid="{00000000-0005-0000-0000-00008E050000}"/>
    <cellStyle name="Followed Hyperlink 40" xfId="17533" hidden="1" xr:uid="{00000000-0005-0000-0000-00008F050000}"/>
    <cellStyle name="Followed Hyperlink 40" xfId="16596" hidden="1" xr:uid="{00000000-0005-0000-0000-000090050000}"/>
    <cellStyle name="Followed Hyperlink 40" xfId="17728" hidden="1" xr:uid="{00000000-0005-0000-0000-000091050000}"/>
    <cellStyle name="Followed Hyperlink 40" xfId="17789" hidden="1" xr:uid="{00000000-0005-0000-0000-000092050000}"/>
    <cellStyle name="Followed Hyperlink 40" xfId="17739" hidden="1" xr:uid="{00000000-0005-0000-0000-000093050000}"/>
    <cellStyle name="Followed Hyperlink 40" xfId="17322" hidden="1" xr:uid="{00000000-0005-0000-0000-00008B050000}"/>
    <cellStyle name="Followed Hyperlink 40" xfId="18988" hidden="1" xr:uid="{00000000-0005-0000-0000-00008B050000}"/>
    <cellStyle name="Followed Hyperlink 40" xfId="18158" hidden="1" xr:uid="{00000000-0005-0000-0000-00008C050000}"/>
    <cellStyle name="Followed Hyperlink 40" xfId="19188" hidden="1" xr:uid="{00000000-0005-0000-0000-00008D050000}"/>
    <cellStyle name="Followed Hyperlink 40" xfId="19249" hidden="1" xr:uid="{00000000-0005-0000-0000-00008E050000}"/>
    <cellStyle name="Followed Hyperlink 40" xfId="19199" hidden="1" xr:uid="{00000000-0005-0000-0000-00008F050000}"/>
    <cellStyle name="Followed Hyperlink 40" xfId="18262" hidden="1" xr:uid="{00000000-0005-0000-0000-000090050000}"/>
    <cellStyle name="Followed Hyperlink 40" xfId="19394" hidden="1" xr:uid="{00000000-0005-0000-0000-000091050000}"/>
    <cellStyle name="Followed Hyperlink 40" xfId="19455" hidden="1" xr:uid="{00000000-0005-0000-0000-000092050000}"/>
    <cellStyle name="Followed Hyperlink 40" xfId="19405" hidden="1" xr:uid="{00000000-0005-0000-0000-000093050000}"/>
    <cellStyle name="Followed Hyperlink 40" xfId="19564" hidden="1" xr:uid="{00000000-0005-0000-0000-000079050000}"/>
    <cellStyle name="Followed Hyperlink 40" xfId="19531" hidden="1" xr:uid="{00000000-0005-0000-0000-00007A050000}"/>
    <cellStyle name="Followed Hyperlink 40" xfId="19555" hidden="1" xr:uid="{00000000-0005-0000-0000-00007B050000}"/>
    <cellStyle name="Followed Hyperlink 40" xfId="23007" hidden="1" xr:uid="{00000000-0005-0000-0000-00007C050000}"/>
    <cellStyle name="Followed Hyperlink 40" xfId="18826" hidden="1" xr:uid="{00000000-0005-0000-0000-000086050000}"/>
    <cellStyle name="Followed Hyperlink 40" xfId="18776" hidden="1" xr:uid="{00000000-0005-0000-0000-000087050000}"/>
    <cellStyle name="Followed Hyperlink 40" xfId="18705" hidden="1" xr:uid="{00000000-0005-0000-0000-000088050000}"/>
    <cellStyle name="Followed Hyperlink 40" xfId="18977" hidden="1" xr:uid="{00000000-0005-0000-0000-000089050000}"/>
    <cellStyle name="Followed Hyperlink 40" xfId="19038" hidden="1" xr:uid="{00000000-0005-0000-0000-00008A050000}"/>
    <cellStyle name="Followed Hyperlink 40" xfId="19629" hidden="1" xr:uid="{00000000-0005-0000-0000-000078050000}"/>
    <cellStyle name="Followed Hyperlink 40" xfId="22812" hidden="1" xr:uid="{00000000-0005-0000-0000-000079050000}"/>
    <cellStyle name="Followed Hyperlink 40" xfId="22803" hidden="1" xr:uid="{00000000-0005-0000-0000-00007B050000}"/>
    <cellStyle name="Followed Hyperlink 40" xfId="22703" hidden="1" xr:uid="{00000000-0005-0000-0000-000092050000}"/>
    <cellStyle name="Followed Hyperlink 40" xfId="22653" hidden="1" xr:uid="{00000000-0005-0000-0000-000093050000}"/>
    <cellStyle name="Followed Hyperlink 40" xfId="22642" hidden="1" xr:uid="{00000000-0005-0000-0000-000091050000}"/>
    <cellStyle name="Followed Hyperlink 41" xfId="13663" hidden="1" xr:uid="{00000000-0005-0000-0000-00009F050000}"/>
    <cellStyle name="Followed Hyperlink 41" xfId="13691" hidden="1" xr:uid="{00000000-0005-0000-0000-0000A0050000}"/>
    <cellStyle name="Followed Hyperlink 41" xfId="13806" hidden="1" xr:uid="{00000000-0005-0000-0000-0000A1050000}"/>
    <cellStyle name="Followed Hyperlink 41" xfId="45031" hidden="1" xr:uid="{00000000-0005-0000-0000-0000A8050000}"/>
    <cellStyle name="Followed Hyperlink 41" xfId="45142" hidden="1" xr:uid="{00000000-0005-0000-0000-0000A9050000}"/>
    <cellStyle name="Followed Hyperlink 41" xfId="45054" hidden="1" xr:uid="{00000000-0005-0000-0000-0000AA050000}"/>
    <cellStyle name="Followed Hyperlink 41" xfId="45242" hidden="1" xr:uid="{00000000-0005-0000-0000-0000AC050000}"/>
    <cellStyle name="Followed Hyperlink 41" xfId="45348" hidden="1" xr:uid="{00000000-0005-0000-0000-0000AD050000}"/>
    <cellStyle name="Followed Hyperlink 41" xfId="44931" hidden="1" xr:uid="{00000000-0005-0000-0000-0000A5050000}"/>
    <cellStyle name="Followed Hyperlink 41" xfId="44843" hidden="1" xr:uid="{00000000-0005-0000-0000-0000A6050000}"/>
    <cellStyle name="Followed Hyperlink 41" xfId="45004" hidden="1" xr:uid="{00000000-0005-0000-0000-0000A7050000}"/>
    <cellStyle name="Followed Hyperlink 41" xfId="44631" hidden="1" xr:uid="{00000000-0005-0000-0000-0000A2050000}"/>
    <cellStyle name="Followed Hyperlink 41" xfId="44792" hidden="1" xr:uid="{00000000-0005-0000-0000-0000A3050000}"/>
    <cellStyle name="Followed Hyperlink 41" xfId="44719" hidden="1" xr:uid="{00000000-0005-0000-0000-0000A1050000}"/>
    <cellStyle name="Followed Hyperlink 41" xfId="45215" hidden="1" xr:uid="{00000000-0005-0000-0000-0000AB050000}"/>
    <cellStyle name="Followed Hyperlink 41" xfId="17133" hidden="1" xr:uid="{00000000-0005-0000-0000-0000A1050000}"/>
    <cellStyle name="Followed Hyperlink 41" xfId="35896" hidden="1" xr:uid="{00000000-0005-0000-0000-00009D050000}"/>
    <cellStyle name="Followed Hyperlink 41" xfId="18495" hidden="1" xr:uid="{00000000-0005-0000-0000-00009E050000}"/>
    <cellStyle name="Followed Hyperlink 41" xfId="5731" hidden="1" xr:uid="{00000000-0005-0000-0000-0000A8050000}"/>
    <cellStyle name="Followed Hyperlink 41" xfId="12205" hidden="1" xr:uid="{00000000-0005-0000-0000-0000A3050000}"/>
    <cellStyle name="Followed Hyperlink 41" xfId="12232" hidden="1" xr:uid="{00000000-0005-0000-0000-0000A4050000}"/>
    <cellStyle name="Followed Hyperlink 41" xfId="12344" hidden="1" xr:uid="{00000000-0005-0000-0000-0000A5050000}"/>
    <cellStyle name="Followed Hyperlink 41" xfId="12256" hidden="1" xr:uid="{00000000-0005-0000-0000-0000A6050000}"/>
    <cellStyle name="Followed Hyperlink 41" xfId="12444" hidden="1" xr:uid="{00000000-0005-0000-0000-0000A8050000}"/>
    <cellStyle name="Followed Hyperlink 41" xfId="12555" hidden="1" xr:uid="{00000000-0005-0000-0000-0000A9050000}"/>
    <cellStyle name="Followed Hyperlink 41" xfId="12467" hidden="1" xr:uid="{00000000-0005-0000-0000-0000AA050000}"/>
    <cellStyle name="Followed Hyperlink 41" xfId="12628" hidden="1" xr:uid="{00000000-0005-0000-0000-0000AB050000}"/>
    <cellStyle name="Followed Hyperlink 41" xfId="12655" hidden="1" xr:uid="{00000000-0005-0000-0000-0000AC050000}"/>
    <cellStyle name="Followed Hyperlink 41" xfId="21959" hidden="1" xr:uid="{00000000-0005-0000-0000-0000A2050000}"/>
    <cellStyle name="Followed Hyperlink 41" xfId="22120" hidden="1" xr:uid="{00000000-0005-0000-0000-0000A3050000}"/>
    <cellStyle name="Followed Hyperlink 41" xfId="22147" hidden="1" xr:uid="{00000000-0005-0000-0000-0000A4050000}"/>
    <cellStyle name="Followed Hyperlink 41" xfId="22259" hidden="1" xr:uid="{00000000-0005-0000-0000-0000A5050000}"/>
    <cellStyle name="Followed Hyperlink 41" xfId="22171" hidden="1" xr:uid="{00000000-0005-0000-0000-0000A6050000}"/>
    <cellStyle name="Followed Hyperlink 41" xfId="22332" hidden="1" xr:uid="{00000000-0005-0000-0000-0000A7050000}"/>
    <cellStyle name="Followed Hyperlink 41" xfId="22470" hidden="1" xr:uid="{00000000-0005-0000-0000-0000A9050000}"/>
    <cellStyle name="Followed Hyperlink 41" xfId="22382" hidden="1" xr:uid="{00000000-0005-0000-0000-0000AA050000}"/>
    <cellStyle name="Followed Hyperlink 41" xfId="22543" hidden="1" xr:uid="{00000000-0005-0000-0000-0000AB050000}"/>
    <cellStyle name="Followed Hyperlink 41" xfId="22570" hidden="1" xr:uid="{00000000-0005-0000-0000-0000AC050000}"/>
    <cellStyle name="Followed Hyperlink 41" xfId="22676" hidden="1" xr:uid="{00000000-0005-0000-0000-0000AD050000}"/>
    <cellStyle name="Followed Hyperlink 41" xfId="22588" hidden="1" xr:uid="{00000000-0005-0000-0000-0000AE050000}"/>
    <cellStyle name="Followed Hyperlink 41" xfId="22749" hidden="1" xr:uid="{00000000-0005-0000-0000-0000AF050000}"/>
    <cellStyle name="Followed Hyperlink 41" xfId="22851" hidden="1" xr:uid="{00000000-0005-0000-0000-000094050000}"/>
    <cellStyle name="Followed Hyperlink 41" xfId="18100" hidden="1" xr:uid="{00000000-0005-0000-0000-000095050000}"/>
    <cellStyle name="Followed Hyperlink 41" xfId="19634" hidden="1" xr:uid="{00000000-0005-0000-0000-000096050000}"/>
    <cellStyle name="Followed Hyperlink 41" xfId="22939" hidden="1" xr:uid="{00000000-0005-0000-0000-000097050000}"/>
    <cellStyle name="Followed Hyperlink 41" xfId="23055" hidden="1" xr:uid="{00000000-0005-0000-0000-000098050000}"/>
    <cellStyle name="Followed Hyperlink 41" xfId="23179" hidden="1" xr:uid="{00000000-0005-0000-0000-000099050000}"/>
    <cellStyle name="Followed Hyperlink 41" xfId="23091" hidden="1" xr:uid="{00000000-0005-0000-0000-00009A050000}"/>
    <cellStyle name="Followed Hyperlink 41" xfId="23252" hidden="1" xr:uid="{00000000-0005-0000-0000-00009B050000}"/>
    <cellStyle name="Followed Hyperlink 41" xfId="23400" hidden="1" xr:uid="{00000000-0005-0000-0000-00009D050000}"/>
    <cellStyle name="Followed Hyperlink 41" xfId="23312" hidden="1" xr:uid="{00000000-0005-0000-0000-00009E050000}"/>
    <cellStyle name="Followed Hyperlink 41" xfId="23501" hidden="1" xr:uid="{00000000-0005-0000-0000-0000A0050000}"/>
    <cellStyle name="Followed Hyperlink 41" xfId="23616" hidden="1" xr:uid="{00000000-0005-0000-0000-0000A1050000}"/>
    <cellStyle name="Followed Hyperlink 41" xfId="23528" hidden="1" xr:uid="{00000000-0005-0000-0000-0000A2050000}"/>
    <cellStyle name="Followed Hyperlink 41" xfId="23689" hidden="1" xr:uid="{00000000-0005-0000-0000-0000A3050000}"/>
    <cellStyle name="Followed Hyperlink 41" xfId="23716" hidden="1" xr:uid="{00000000-0005-0000-0000-0000A4050000}"/>
    <cellStyle name="Followed Hyperlink 41" xfId="23828" hidden="1" xr:uid="{00000000-0005-0000-0000-0000A5050000}"/>
    <cellStyle name="Followed Hyperlink 41" xfId="23740" hidden="1" xr:uid="{00000000-0005-0000-0000-0000A6050000}"/>
    <cellStyle name="Followed Hyperlink 41" xfId="23901" hidden="1" xr:uid="{00000000-0005-0000-0000-0000A7050000}"/>
    <cellStyle name="Followed Hyperlink 41" xfId="23928" hidden="1" xr:uid="{00000000-0005-0000-0000-0000A8050000}"/>
    <cellStyle name="Followed Hyperlink 41" xfId="24039" hidden="1" xr:uid="{00000000-0005-0000-0000-0000A9050000}"/>
    <cellStyle name="Followed Hyperlink 41" xfId="23951" hidden="1" xr:uid="{00000000-0005-0000-0000-0000AA050000}"/>
    <cellStyle name="Followed Hyperlink 41" xfId="24112" hidden="1" xr:uid="{00000000-0005-0000-0000-0000AB050000}"/>
    <cellStyle name="Followed Hyperlink 41" xfId="24139" hidden="1" xr:uid="{00000000-0005-0000-0000-0000AC050000}"/>
    <cellStyle name="Followed Hyperlink 41" xfId="24245" hidden="1" xr:uid="{00000000-0005-0000-0000-0000AD050000}"/>
    <cellStyle name="Followed Hyperlink 41" xfId="24157" hidden="1" xr:uid="{00000000-0005-0000-0000-0000AE050000}"/>
    <cellStyle name="Followed Hyperlink 41" xfId="24318" hidden="1" xr:uid="{00000000-0005-0000-0000-0000AF050000}"/>
    <cellStyle name="Followed Hyperlink 41" xfId="24420" hidden="1" xr:uid="{00000000-0005-0000-0000-000094050000}"/>
    <cellStyle name="Followed Hyperlink 41" xfId="16368" hidden="1" xr:uid="{00000000-0005-0000-0000-000095050000}"/>
    <cellStyle name="Followed Hyperlink 41" xfId="21271" hidden="1" xr:uid="{00000000-0005-0000-0000-000096050000}"/>
    <cellStyle name="Followed Hyperlink 41" xfId="24458" hidden="1" xr:uid="{00000000-0005-0000-0000-000097050000}"/>
    <cellStyle name="Followed Hyperlink 41" xfId="24574" hidden="1" xr:uid="{00000000-0005-0000-0000-000098050000}"/>
    <cellStyle name="Followed Hyperlink 41" xfId="24698" hidden="1" xr:uid="{00000000-0005-0000-0000-000099050000}"/>
    <cellStyle name="Followed Hyperlink 41" xfId="24610" hidden="1" xr:uid="{00000000-0005-0000-0000-00009A050000}"/>
    <cellStyle name="Followed Hyperlink 41" xfId="24771" hidden="1" xr:uid="{00000000-0005-0000-0000-00009B050000}"/>
    <cellStyle name="Followed Hyperlink 41" xfId="24801" hidden="1" xr:uid="{00000000-0005-0000-0000-00009C050000}"/>
    <cellStyle name="Followed Hyperlink 41" xfId="20513" hidden="1" xr:uid="{00000000-0005-0000-0000-0000A3050000}"/>
    <cellStyle name="Followed Hyperlink 41" xfId="20540" hidden="1" xr:uid="{00000000-0005-0000-0000-0000A4050000}"/>
    <cellStyle name="Followed Hyperlink 41" xfId="20652" hidden="1" xr:uid="{00000000-0005-0000-0000-0000A5050000}"/>
    <cellStyle name="Followed Hyperlink 41" xfId="20564" hidden="1" xr:uid="{00000000-0005-0000-0000-0000A6050000}"/>
    <cellStyle name="Followed Hyperlink 41" xfId="20725" hidden="1" xr:uid="{00000000-0005-0000-0000-0000A7050000}"/>
    <cellStyle name="Followed Hyperlink 41" xfId="20752" hidden="1" xr:uid="{00000000-0005-0000-0000-0000A8050000}"/>
    <cellStyle name="Followed Hyperlink 41" xfId="20863" hidden="1" xr:uid="{00000000-0005-0000-0000-0000A9050000}"/>
    <cellStyle name="Followed Hyperlink 41" xfId="20775" hidden="1" xr:uid="{00000000-0005-0000-0000-0000AA050000}"/>
    <cellStyle name="Followed Hyperlink 41" xfId="20936" hidden="1" xr:uid="{00000000-0005-0000-0000-0000AB050000}"/>
    <cellStyle name="Followed Hyperlink 41" xfId="21069" hidden="1" xr:uid="{00000000-0005-0000-0000-0000AD050000}"/>
    <cellStyle name="Followed Hyperlink 41" xfId="20981" hidden="1" xr:uid="{00000000-0005-0000-0000-0000AE050000}"/>
    <cellStyle name="Followed Hyperlink 41" xfId="21142" hidden="1" xr:uid="{00000000-0005-0000-0000-0000AF050000}"/>
    <cellStyle name="Followed Hyperlink 41" xfId="21244" hidden="1" xr:uid="{00000000-0005-0000-0000-000094050000}"/>
    <cellStyle name="Followed Hyperlink 41" xfId="13075" hidden="1" xr:uid="{00000000-0005-0000-0000-000095050000}"/>
    <cellStyle name="Followed Hyperlink 41" xfId="16390" hidden="1" xr:uid="{00000000-0005-0000-0000-000096050000}"/>
    <cellStyle name="Followed Hyperlink 41" xfId="21370" hidden="1" xr:uid="{00000000-0005-0000-0000-000097050000}"/>
    <cellStyle name="Followed Hyperlink 41" xfId="21486" hidden="1" xr:uid="{00000000-0005-0000-0000-000098050000}"/>
    <cellStyle name="Followed Hyperlink 41" xfId="21610" hidden="1" xr:uid="{00000000-0005-0000-0000-000099050000}"/>
    <cellStyle name="Followed Hyperlink 41" xfId="21522" hidden="1" xr:uid="{00000000-0005-0000-0000-00009A050000}"/>
    <cellStyle name="Followed Hyperlink 41" xfId="21683" hidden="1" xr:uid="{00000000-0005-0000-0000-00009B050000}"/>
    <cellStyle name="Followed Hyperlink 41" xfId="21713" hidden="1" xr:uid="{00000000-0005-0000-0000-00009C050000}"/>
    <cellStyle name="Followed Hyperlink 41" xfId="21831" hidden="1" xr:uid="{00000000-0005-0000-0000-00009D050000}"/>
    <cellStyle name="Followed Hyperlink 41" xfId="21743" hidden="1" xr:uid="{00000000-0005-0000-0000-00009E050000}"/>
    <cellStyle name="Followed Hyperlink 41" xfId="21904" hidden="1" xr:uid="{00000000-0005-0000-0000-00009F050000}"/>
    <cellStyle name="Followed Hyperlink 41" xfId="22047" hidden="1" xr:uid="{00000000-0005-0000-0000-0000A1050000}"/>
    <cellStyle name="Followed Hyperlink 41" xfId="18001" hidden="1" xr:uid="{00000000-0005-0000-0000-000096050000}"/>
    <cellStyle name="Followed Hyperlink 41" xfId="19763" hidden="1" xr:uid="{00000000-0005-0000-0000-000097050000}"/>
    <cellStyle name="Followed Hyperlink 41" xfId="19879" hidden="1" xr:uid="{00000000-0005-0000-0000-000098050000}"/>
    <cellStyle name="Followed Hyperlink 41" xfId="20003" hidden="1" xr:uid="{00000000-0005-0000-0000-000099050000}"/>
    <cellStyle name="Followed Hyperlink 41" xfId="19915" hidden="1" xr:uid="{00000000-0005-0000-0000-00009A050000}"/>
    <cellStyle name="Followed Hyperlink 41" xfId="20076" hidden="1" xr:uid="{00000000-0005-0000-0000-00009B050000}"/>
    <cellStyle name="Followed Hyperlink 41" xfId="20106" hidden="1" xr:uid="{00000000-0005-0000-0000-00009C050000}"/>
    <cellStyle name="Followed Hyperlink 41" xfId="20224" hidden="1" xr:uid="{00000000-0005-0000-0000-00009D050000}"/>
    <cellStyle name="Followed Hyperlink 41" xfId="20136" hidden="1" xr:uid="{00000000-0005-0000-0000-00009E050000}"/>
    <cellStyle name="Followed Hyperlink 41" xfId="20297" hidden="1" xr:uid="{00000000-0005-0000-0000-00009F050000}"/>
    <cellStyle name="Followed Hyperlink 41" xfId="22359" hidden="1" xr:uid="{00000000-0005-0000-0000-0000A8050000}"/>
    <cellStyle name="Followed Hyperlink 41" xfId="1324" hidden="1" xr:uid="{00000000-0005-0000-0000-0000A0050000}"/>
    <cellStyle name="Followed Hyperlink 41" xfId="1439" hidden="1" xr:uid="{00000000-0005-0000-0000-0000A1050000}"/>
    <cellStyle name="Followed Hyperlink 41" xfId="1351" hidden="1" xr:uid="{00000000-0005-0000-0000-0000A2050000}"/>
    <cellStyle name="Followed Hyperlink 41" xfId="1512" hidden="1" xr:uid="{00000000-0005-0000-0000-0000A3050000}"/>
    <cellStyle name="Followed Hyperlink 41" xfId="1539" hidden="1" xr:uid="{00000000-0005-0000-0000-0000A4050000}"/>
    <cellStyle name="Followed Hyperlink 41" xfId="1651" hidden="1" xr:uid="{00000000-0005-0000-0000-0000A5050000}"/>
    <cellStyle name="Followed Hyperlink 41" xfId="1563" hidden="1" xr:uid="{00000000-0005-0000-0000-0000A6050000}"/>
    <cellStyle name="Followed Hyperlink 41" xfId="1724" hidden="1" xr:uid="{00000000-0005-0000-0000-0000A7050000}"/>
    <cellStyle name="Followed Hyperlink 41" xfId="1751" hidden="1" xr:uid="{00000000-0005-0000-0000-0000A8050000}"/>
    <cellStyle name="Followed Hyperlink 41" xfId="1862" hidden="1" xr:uid="{00000000-0005-0000-0000-0000A9050000}"/>
    <cellStyle name="Followed Hyperlink 41" xfId="4544" hidden="1" xr:uid="{00000000-0005-0000-0000-000094050000}"/>
    <cellStyle name="Followed Hyperlink 41" xfId="38031" hidden="1" xr:uid="{00000000-0005-0000-0000-0000A8050000}"/>
    <cellStyle name="Followed Hyperlink 41" xfId="18465" hidden="1" xr:uid="{00000000-0005-0000-0000-00009C050000}"/>
    <cellStyle name="Followed Hyperlink 41" xfId="18583" hidden="1" xr:uid="{00000000-0005-0000-0000-00009D050000}"/>
    <cellStyle name="Followed Hyperlink 41" xfId="18656" hidden="1" xr:uid="{00000000-0005-0000-0000-00009F050000}"/>
    <cellStyle name="Followed Hyperlink 41" xfId="18684" hidden="1" xr:uid="{00000000-0005-0000-0000-0000A0050000}"/>
    <cellStyle name="Followed Hyperlink 41" xfId="18799" hidden="1" xr:uid="{00000000-0005-0000-0000-0000A1050000}"/>
    <cellStyle name="Followed Hyperlink 41" xfId="18711" hidden="1" xr:uid="{00000000-0005-0000-0000-0000A2050000}"/>
    <cellStyle name="Followed Hyperlink 41" xfId="18872" hidden="1" xr:uid="{00000000-0005-0000-0000-0000A3050000}"/>
    <cellStyle name="Followed Hyperlink 41" xfId="18899" hidden="1" xr:uid="{00000000-0005-0000-0000-0000A4050000}"/>
    <cellStyle name="Followed Hyperlink 41" xfId="19011" hidden="1" xr:uid="{00000000-0005-0000-0000-0000A5050000}"/>
    <cellStyle name="Followed Hyperlink 41" xfId="14302" hidden="1" xr:uid="{00000000-0005-0000-0000-0000AB050000}"/>
    <cellStyle name="Followed Hyperlink 41" xfId="32600" hidden="1" xr:uid="{00000000-0005-0000-0000-00009D050000}"/>
    <cellStyle name="Followed Hyperlink 41" xfId="32512" hidden="1" xr:uid="{00000000-0005-0000-0000-00009E050000}"/>
    <cellStyle name="Followed Hyperlink 41" xfId="32673" hidden="1" xr:uid="{00000000-0005-0000-0000-00009F050000}"/>
    <cellStyle name="Followed Hyperlink 41" xfId="32701" hidden="1" xr:uid="{00000000-0005-0000-0000-0000A0050000}"/>
    <cellStyle name="Followed Hyperlink 41" xfId="32816" hidden="1" xr:uid="{00000000-0005-0000-0000-0000A1050000}"/>
    <cellStyle name="Followed Hyperlink 41" xfId="32728" hidden="1" xr:uid="{00000000-0005-0000-0000-0000A2050000}"/>
    <cellStyle name="Followed Hyperlink 41" xfId="32889" hidden="1" xr:uid="{00000000-0005-0000-0000-0000A3050000}"/>
    <cellStyle name="Followed Hyperlink 41" xfId="32916" hidden="1" xr:uid="{00000000-0005-0000-0000-0000A4050000}"/>
    <cellStyle name="Followed Hyperlink 41" xfId="33028" hidden="1" xr:uid="{00000000-0005-0000-0000-0000A5050000}"/>
    <cellStyle name="Followed Hyperlink 41" xfId="32940" hidden="1" xr:uid="{00000000-0005-0000-0000-0000A6050000}"/>
    <cellStyle name="Followed Hyperlink 41" xfId="33101" hidden="1" xr:uid="{00000000-0005-0000-0000-0000A7050000}"/>
    <cellStyle name="Followed Hyperlink 41" xfId="33239" hidden="1" xr:uid="{00000000-0005-0000-0000-0000A9050000}"/>
    <cellStyle name="Followed Hyperlink 41" xfId="33151" hidden="1" xr:uid="{00000000-0005-0000-0000-0000AA050000}"/>
    <cellStyle name="Followed Hyperlink 41" xfId="33312" hidden="1" xr:uid="{00000000-0005-0000-0000-0000AB050000}"/>
    <cellStyle name="Followed Hyperlink 41" xfId="33339" hidden="1" xr:uid="{00000000-0005-0000-0000-0000AC050000}"/>
    <cellStyle name="Followed Hyperlink 41" xfId="33445" hidden="1" xr:uid="{00000000-0005-0000-0000-0000AD050000}"/>
    <cellStyle name="Followed Hyperlink 41" xfId="33357" hidden="1" xr:uid="{00000000-0005-0000-0000-0000AE050000}"/>
    <cellStyle name="Followed Hyperlink 41" xfId="33518" hidden="1" xr:uid="{00000000-0005-0000-0000-0000AF050000}"/>
    <cellStyle name="Followed Hyperlink 41" xfId="33620" hidden="1" xr:uid="{00000000-0005-0000-0000-000094050000}"/>
    <cellStyle name="Followed Hyperlink 41" xfId="25866" hidden="1" xr:uid="{00000000-0005-0000-0000-000095050000}"/>
    <cellStyle name="Followed Hyperlink 41" xfId="30317" hidden="1" xr:uid="{00000000-0005-0000-0000-000096050000}"/>
    <cellStyle name="Followed Hyperlink 41" xfId="33794" hidden="1" xr:uid="{00000000-0005-0000-0000-000097050000}"/>
    <cellStyle name="Followed Hyperlink 41" xfId="33910" hidden="1" xr:uid="{00000000-0005-0000-0000-000098050000}"/>
    <cellStyle name="Followed Hyperlink 41" xfId="34034" hidden="1" xr:uid="{00000000-0005-0000-0000-000099050000}"/>
    <cellStyle name="Followed Hyperlink 41" xfId="33946" hidden="1" xr:uid="{00000000-0005-0000-0000-00009A050000}"/>
    <cellStyle name="Followed Hyperlink 41" xfId="34107" hidden="1" xr:uid="{00000000-0005-0000-0000-00009B050000}"/>
    <cellStyle name="Followed Hyperlink 41" xfId="34137" hidden="1" xr:uid="{00000000-0005-0000-0000-00009C050000}"/>
    <cellStyle name="Followed Hyperlink 41" xfId="34255" hidden="1" xr:uid="{00000000-0005-0000-0000-00009D050000}"/>
    <cellStyle name="Followed Hyperlink 41" xfId="34167" hidden="1" xr:uid="{00000000-0005-0000-0000-00009E050000}"/>
    <cellStyle name="Followed Hyperlink 41" xfId="34328" hidden="1" xr:uid="{00000000-0005-0000-0000-00009F050000}"/>
    <cellStyle name="Followed Hyperlink 41" xfId="34356" hidden="1" xr:uid="{00000000-0005-0000-0000-0000A0050000}"/>
    <cellStyle name="Followed Hyperlink 41" xfId="34471" hidden="1" xr:uid="{00000000-0005-0000-0000-0000A1050000}"/>
    <cellStyle name="Followed Hyperlink 41" xfId="34383" hidden="1" xr:uid="{00000000-0005-0000-0000-0000A2050000}"/>
    <cellStyle name="Followed Hyperlink 41" xfId="34544" hidden="1" xr:uid="{00000000-0005-0000-0000-0000A3050000}"/>
    <cellStyle name="Followed Hyperlink 41" xfId="34571" hidden="1" xr:uid="{00000000-0005-0000-0000-0000A4050000}"/>
    <cellStyle name="Followed Hyperlink 41" xfId="34683" hidden="1" xr:uid="{00000000-0005-0000-0000-0000A5050000}"/>
    <cellStyle name="Followed Hyperlink 41" xfId="34595" hidden="1" xr:uid="{00000000-0005-0000-0000-0000A6050000}"/>
    <cellStyle name="Followed Hyperlink 41" xfId="34756" hidden="1" xr:uid="{00000000-0005-0000-0000-0000A7050000}"/>
    <cellStyle name="Followed Hyperlink 41" xfId="34783" hidden="1" xr:uid="{00000000-0005-0000-0000-0000A8050000}"/>
    <cellStyle name="Followed Hyperlink 41" xfId="34894" hidden="1" xr:uid="{00000000-0005-0000-0000-0000A9050000}"/>
    <cellStyle name="Followed Hyperlink 41" xfId="34806" hidden="1" xr:uid="{00000000-0005-0000-0000-0000AA050000}"/>
    <cellStyle name="Followed Hyperlink 41" xfId="34994" hidden="1" xr:uid="{00000000-0005-0000-0000-0000AC050000}"/>
    <cellStyle name="Followed Hyperlink 41" xfId="35100" hidden="1" xr:uid="{00000000-0005-0000-0000-0000AD050000}"/>
    <cellStyle name="Followed Hyperlink 41" xfId="35012" hidden="1" xr:uid="{00000000-0005-0000-0000-0000AE050000}"/>
    <cellStyle name="Followed Hyperlink 41" xfId="35173" hidden="1" xr:uid="{00000000-0005-0000-0000-0000AF050000}"/>
    <cellStyle name="Followed Hyperlink 41" xfId="35275" hidden="1" xr:uid="{00000000-0005-0000-0000-000094050000}"/>
    <cellStyle name="Followed Hyperlink 41" xfId="26111" hidden="1" xr:uid="{00000000-0005-0000-0000-000095050000}"/>
    <cellStyle name="Followed Hyperlink 41" xfId="31987" hidden="1" xr:uid="{00000000-0005-0000-0000-000096050000}"/>
    <cellStyle name="Followed Hyperlink 41" xfId="35435" hidden="1" xr:uid="{00000000-0005-0000-0000-000097050000}"/>
    <cellStyle name="Followed Hyperlink 41" xfId="35551" hidden="1" xr:uid="{00000000-0005-0000-0000-000098050000}"/>
    <cellStyle name="Followed Hyperlink 41" xfId="35675" hidden="1" xr:uid="{00000000-0005-0000-0000-000099050000}"/>
    <cellStyle name="Followed Hyperlink 41" xfId="35587" hidden="1" xr:uid="{00000000-0005-0000-0000-00009A050000}"/>
    <cellStyle name="Followed Hyperlink 41" xfId="35748" hidden="1" xr:uid="{00000000-0005-0000-0000-00009B050000}"/>
    <cellStyle name="Followed Hyperlink 41" xfId="35778" hidden="1" xr:uid="{00000000-0005-0000-0000-00009C050000}"/>
    <cellStyle name="Followed Hyperlink 41" xfId="35808" hidden="1" xr:uid="{00000000-0005-0000-0000-00009E050000}"/>
    <cellStyle name="Followed Hyperlink 41" xfId="35969" hidden="1" xr:uid="{00000000-0005-0000-0000-00009F050000}"/>
    <cellStyle name="Followed Hyperlink 41" xfId="35997" hidden="1" xr:uid="{00000000-0005-0000-0000-0000A0050000}"/>
    <cellStyle name="Followed Hyperlink 41" xfId="36112" hidden="1" xr:uid="{00000000-0005-0000-0000-0000A1050000}"/>
    <cellStyle name="Followed Hyperlink 41" xfId="36024" hidden="1" xr:uid="{00000000-0005-0000-0000-0000A2050000}"/>
    <cellStyle name="Followed Hyperlink 41" xfId="36185" hidden="1" xr:uid="{00000000-0005-0000-0000-0000A3050000}"/>
    <cellStyle name="Followed Hyperlink 41" xfId="36212" hidden="1" xr:uid="{00000000-0005-0000-0000-0000A4050000}"/>
    <cellStyle name="Followed Hyperlink 41" xfId="36236" hidden="1" xr:uid="{00000000-0005-0000-0000-0000A6050000}"/>
    <cellStyle name="Followed Hyperlink 41" xfId="36397" hidden="1" xr:uid="{00000000-0005-0000-0000-0000A7050000}"/>
    <cellStyle name="Followed Hyperlink 41" xfId="36424" hidden="1" xr:uid="{00000000-0005-0000-0000-0000A8050000}"/>
    <cellStyle name="Followed Hyperlink 41" xfId="36535" hidden="1" xr:uid="{00000000-0005-0000-0000-0000A9050000}"/>
    <cellStyle name="Followed Hyperlink 41" xfId="36447" hidden="1" xr:uid="{00000000-0005-0000-0000-0000AA050000}"/>
    <cellStyle name="Followed Hyperlink 41" xfId="36608" hidden="1" xr:uid="{00000000-0005-0000-0000-0000AB050000}"/>
    <cellStyle name="Followed Hyperlink 41" xfId="36635" hidden="1" xr:uid="{00000000-0005-0000-0000-0000AC050000}"/>
    <cellStyle name="Followed Hyperlink 41" xfId="36741" hidden="1" xr:uid="{00000000-0005-0000-0000-0000AD050000}"/>
    <cellStyle name="Followed Hyperlink 41" xfId="36653" hidden="1" xr:uid="{00000000-0005-0000-0000-0000AE050000}"/>
    <cellStyle name="Followed Hyperlink 41" xfId="36814" hidden="1" xr:uid="{00000000-0005-0000-0000-0000AF050000}"/>
    <cellStyle name="Followed Hyperlink 41" xfId="28339" hidden="1" xr:uid="{00000000-0005-0000-0000-000095050000}"/>
    <cellStyle name="Followed Hyperlink 41" xfId="33653" hidden="1" xr:uid="{00000000-0005-0000-0000-000096050000}"/>
    <cellStyle name="Followed Hyperlink 41" xfId="37042" hidden="1" xr:uid="{00000000-0005-0000-0000-000097050000}"/>
    <cellStyle name="Followed Hyperlink 41" xfId="37158" hidden="1" xr:uid="{00000000-0005-0000-0000-000098050000}"/>
    <cellStyle name="Followed Hyperlink 41" xfId="37282" hidden="1" xr:uid="{00000000-0005-0000-0000-000099050000}"/>
    <cellStyle name="Followed Hyperlink 41" xfId="37194" hidden="1" xr:uid="{00000000-0005-0000-0000-00009A050000}"/>
    <cellStyle name="Followed Hyperlink 41" xfId="37355" hidden="1" xr:uid="{00000000-0005-0000-0000-00009B050000}"/>
    <cellStyle name="Followed Hyperlink 41" xfId="37385" hidden="1" xr:uid="{00000000-0005-0000-0000-00009C050000}"/>
    <cellStyle name="Followed Hyperlink 41" xfId="5631" hidden="1" xr:uid="{00000000-0005-0000-0000-0000A5050000}"/>
    <cellStyle name="Followed Hyperlink 41" xfId="5543" hidden="1" xr:uid="{00000000-0005-0000-0000-0000A6050000}"/>
    <cellStyle name="Followed Hyperlink 41" xfId="5842" hidden="1" xr:uid="{00000000-0005-0000-0000-0000A9050000}"/>
    <cellStyle name="Followed Hyperlink 41" xfId="5754" hidden="1" xr:uid="{00000000-0005-0000-0000-0000AA050000}"/>
    <cellStyle name="Followed Hyperlink 41" xfId="5915" hidden="1" xr:uid="{00000000-0005-0000-0000-0000AB050000}"/>
    <cellStyle name="Followed Hyperlink 41" xfId="5942" hidden="1" xr:uid="{00000000-0005-0000-0000-0000AC050000}"/>
    <cellStyle name="Followed Hyperlink 41" xfId="6048" hidden="1" xr:uid="{00000000-0005-0000-0000-0000AD050000}"/>
    <cellStyle name="Followed Hyperlink 41" xfId="5960" hidden="1" xr:uid="{00000000-0005-0000-0000-0000AE050000}"/>
    <cellStyle name="Followed Hyperlink 41" xfId="6121" hidden="1" xr:uid="{00000000-0005-0000-0000-0000AF050000}"/>
    <cellStyle name="Followed Hyperlink 41" xfId="6223" hidden="1" xr:uid="{00000000-0005-0000-0000-000094050000}"/>
    <cellStyle name="Followed Hyperlink 41" xfId="2849" hidden="1" xr:uid="{00000000-0005-0000-0000-000095050000}"/>
    <cellStyle name="Followed Hyperlink 41" xfId="2793" hidden="1" xr:uid="{00000000-0005-0000-0000-000096050000}"/>
    <cellStyle name="Followed Hyperlink 41" xfId="6422" hidden="1" xr:uid="{00000000-0005-0000-0000-000097050000}"/>
    <cellStyle name="Followed Hyperlink 41" xfId="6538" hidden="1" xr:uid="{00000000-0005-0000-0000-000098050000}"/>
    <cellStyle name="Followed Hyperlink 41" xfId="6662" hidden="1" xr:uid="{00000000-0005-0000-0000-000099050000}"/>
    <cellStyle name="Followed Hyperlink 41" xfId="6574" hidden="1" xr:uid="{00000000-0005-0000-0000-00009A050000}"/>
    <cellStyle name="Followed Hyperlink 41" xfId="6735" hidden="1" xr:uid="{00000000-0005-0000-0000-00009B050000}"/>
    <cellStyle name="Followed Hyperlink 41" xfId="6765" hidden="1" xr:uid="{00000000-0005-0000-0000-00009C050000}"/>
    <cellStyle name="Followed Hyperlink 41" xfId="6883" hidden="1" xr:uid="{00000000-0005-0000-0000-00009D050000}"/>
    <cellStyle name="Followed Hyperlink 41" xfId="6795" hidden="1" xr:uid="{00000000-0005-0000-0000-00009E050000}"/>
    <cellStyle name="Followed Hyperlink 41" xfId="6956" hidden="1" xr:uid="{00000000-0005-0000-0000-00009F050000}"/>
    <cellStyle name="Followed Hyperlink 41" xfId="6984" hidden="1" xr:uid="{00000000-0005-0000-0000-0000A0050000}"/>
    <cellStyle name="Followed Hyperlink 41" xfId="7099" hidden="1" xr:uid="{00000000-0005-0000-0000-0000A1050000}"/>
    <cellStyle name="Followed Hyperlink 41" xfId="7011" hidden="1" xr:uid="{00000000-0005-0000-0000-0000A2050000}"/>
    <cellStyle name="Followed Hyperlink 41" xfId="7172" hidden="1" xr:uid="{00000000-0005-0000-0000-0000A3050000}"/>
    <cellStyle name="Followed Hyperlink 41" xfId="2068" hidden="1" xr:uid="{00000000-0005-0000-0000-0000AD050000}"/>
    <cellStyle name="Followed Hyperlink 41" xfId="1980" hidden="1" xr:uid="{00000000-0005-0000-0000-0000AE050000}"/>
    <cellStyle name="Followed Hyperlink 41" xfId="2141" hidden="1" xr:uid="{00000000-0005-0000-0000-0000AF050000}"/>
    <cellStyle name="Followed Hyperlink 41" xfId="2867" hidden="1" xr:uid="{00000000-0005-0000-0000-000094050000}"/>
    <cellStyle name="Followed Hyperlink 41" xfId="2990" hidden="1" xr:uid="{00000000-0005-0000-0000-000095050000}"/>
    <cellStyle name="Followed Hyperlink 41" xfId="2902" hidden="1" xr:uid="{00000000-0005-0000-0000-000096050000}"/>
    <cellStyle name="Followed Hyperlink 41" xfId="3063" hidden="1" xr:uid="{00000000-0005-0000-0000-000097050000}"/>
    <cellStyle name="Followed Hyperlink 41" xfId="3179" hidden="1" xr:uid="{00000000-0005-0000-0000-000098050000}"/>
    <cellStyle name="Followed Hyperlink 41" xfId="3303" hidden="1" xr:uid="{00000000-0005-0000-0000-000099050000}"/>
    <cellStyle name="Followed Hyperlink 41" xfId="3215" hidden="1" xr:uid="{00000000-0005-0000-0000-00009A050000}"/>
    <cellStyle name="Followed Hyperlink 41" xfId="3376" hidden="1" xr:uid="{00000000-0005-0000-0000-00009B050000}"/>
    <cellStyle name="Followed Hyperlink 41" xfId="3406" hidden="1" xr:uid="{00000000-0005-0000-0000-00009C050000}"/>
    <cellStyle name="Followed Hyperlink 41" xfId="3524" hidden="1" xr:uid="{00000000-0005-0000-0000-00009D050000}"/>
    <cellStyle name="Followed Hyperlink 41" xfId="3436" hidden="1" xr:uid="{00000000-0005-0000-0000-00009E050000}"/>
    <cellStyle name="Followed Hyperlink 41" xfId="3597" hidden="1" xr:uid="{00000000-0005-0000-0000-00009F050000}"/>
    <cellStyle name="Followed Hyperlink 41" xfId="3625" hidden="1" xr:uid="{00000000-0005-0000-0000-0000A0050000}"/>
    <cellStyle name="Followed Hyperlink 41" xfId="3740" hidden="1" xr:uid="{00000000-0005-0000-0000-0000A1050000}"/>
    <cellStyle name="Followed Hyperlink 41" xfId="3652" hidden="1" xr:uid="{00000000-0005-0000-0000-0000A2050000}"/>
    <cellStyle name="Followed Hyperlink 41" xfId="3813" hidden="1" xr:uid="{00000000-0005-0000-0000-0000A3050000}"/>
    <cellStyle name="Followed Hyperlink 41" xfId="3840" hidden="1" xr:uid="{00000000-0005-0000-0000-0000A4050000}"/>
    <cellStyle name="Followed Hyperlink 41" xfId="3952" hidden="1" xr:uid="{00000000-0005-0000-0000-0000A5050000}"/>
    <cellStyle name="Followed Hyperlink 41" xfId="3864" hidden="1" xr:uid="{00000000-0005-0000-0000-0000A6050000}"/>
    <cellStyle name="Followed Hyperlink 41" xfId="4025" hidden="1" xr:uid="{00000000-0005-0000-0000-0000A7050000}"/>
    <cellStyle name="Followed Hyperlink 41" xfId="4052" hidden="1" xr:uid="{00000000-0005-0000-0000-0000A8050000}"/>
    <cellStyle name="Followed Hyperlink 41" xfId="4163" hidden="1" xr:uid="{00000000-0005-0000-0000-0000A9050000}"/>
    <cellStyle name="Followed Hyperlink 41" xfId="13245" hidden="1" xr:uid="{00000000-0005-0000-0000-000098050000}"/>
    <cellStyle name="Followed Hyperlink 41" xfId="13369" hidden="1" xr:uid="{00000000-0005-0000-0000-000099050000}"/>
    <cellStyle name="Followed Hyperlink 41" xfId="13281" hidden="1" xr:uid="{00000000-0005-0000-0000-00009A050000}"/>
    <cellStyle name="Followed Hyperlink 41" xfId="4075" hidden="1" xr:uid="{00000000-0005-0000-0000-0000AA050000}"/>
    <cellStyle name="Followed Hyperlink 41" xfId="4236" hidden="1" xr:uid="{00000000-0005-0000-0000-0000AB050000}"/>
    <cellStyle name="Followed Hyperlink 41" xfId="4263" hidden="1" xr:uid="{00000000-0005-0000-0000-0000AC050000}"/>
    <cellStyle name="Followed Hyperlink 41" xfId="4369" hidden="1" xr:uid="{00000000-0005-0000-0000-0000AD050000}"/>
    <cellStyle name="Followed Hyperlink 41" xfId="4281" hidden="1" xr:uid="{00000000-0005-0000-0000-0000AE050000}"/>
    <cellStyle name="Followed Hyperlink 41" xfId="4442" hidden="1" xr:uid="{00000000-0005-0000-0000-0000AF050000}"/>
    <cellStyle name="Followed Hyperlink 41" xfId="2537" hidden="1" xr:uid="{00000000-0005-0000-0000-000095050000}"/>
    <cellStyle name="Followed Hyperlink 41" xfId="2693" hidden="1" xr:uid="{00000000-0005-0000-0000-000096050000}"/>
    <cellStyle name="Followed Hyperlink 41" xfId="4742" hidden="1" xr:uid="{00000000-0005-0000-0000-000097050000}"/>
    <cellStyle name="Followed Hyperlink 41" xfId="4858" hidden="1" xr:uid="{00000000-0005-0000-0000-000098050000}"/>
    <cellStyle name="Followed Hyperlink 41" xfId="4982" hidden="1" xr:uid="{00000000-0005-0000-0000-000099050000}"/>
    <cellStyle name="Followed Hyperlink 41" xfId="4894" hidden="1" xr:uid="{00000000-0005-0000-0000-00009A050000}"/>
    <cellStyle name="Followed Hyperlink 41" xfId="5055" hidden="1" xr:uid="{00000000-0005-0000-0000-00009B050000}"/>
    <cellStyle name="Followed Hyperlink 41" xfId="5085" hidden="1" xr:uid="{00000000-0005-0000-0000-00009C050000}"/>
    <cellStyle name="Followed Hyperlink 41" xfId="5203" hidden="1" xr:uid="{00000000-0005-0000-0000-00009D050000}"/>
    <cellStyle name="Followed Hyperlink 41" xfId="5115" hidden="1" xr:uid="{00000000-0005-0000-0000-00009E050000}"/>
    <cellStyle name="Followed Hyperlink 41" xfId="5276" hidden="1" xr:uid="{00000000-0005-0000-0000-00009F050000}"/>
    <cellStyle name="Followed Hyperlink 41" xfId="5304" hidden="1" xr:uid="{00000000-0005-0000-0000-0000A0050000}"/>
    <cellStyle name="Followed Hyperlink 41" xfId="5419" hidden="1" xr:uid="{00000000-0005-0000-0000-0000A1050000}"/>
    <cellStyle name="Followed Hyperlink 41" xfId="5331" hidden="1" xr:uid="{00000000-0005-0000-0000-0000A2050000}"/>
    <cellStyle name="Followed Hyperlink 41" xfId="5492" hidden="1" xr:uid="{00000000-0005-0000-0000-0000A3050000}"/>
    <cellStyle name="Followed Hyperlink 41" xfId="5519" hidden="1" xr:uid="{00000000-0005-0000-0000-0000A4050000}"/>
    <cellStyle name="Followed Hyperlink 41" xfId="25558" hidden="1" xr:uid="{00000000-0005-0000-0000-0000A9050000}"/>
    <cellStyle name="Followed Hyperlink 41" xfId="25420" hidden="1" xr:uid="{00000000-0005-0000-0000-0000A7050000}"/>
    <cellStyle name="Followed Hyperlink 41" xfId="25764" hidden="1" xr:uid="{00000000-0005-0000-0000-0000AD050000}"/>
    <cellStyle name="Followed Hyperlink 41" xfId="31005" hidden="1" xr:uid="{00000000-0005-0000-0000-00009F050000}"/>
    <cellStyle name="Followed Hyperlink 41" xfId="36324" hidden="1" xr:uid="{00000000-0005-0000-0000-0000A5050000}"/>
    <cellStyle name="Followed Hyperlink 41" xfId="35306" hidden="1" xr:uid="{00000000-0005-0000-0000-000096050000}"/>
    <cellStyle name="Followed Hyperlink 41" xfId="15331" hidden="1" xr:uid="{00000000-0005-0000-0000-00009F050000}"/>
    <cellStyle name="Followed Hyperlink 41" xfId="12761" hidden="1" xr:uid="{00000000-0005-0000-0000-0000AD050000}"/>
    <cellStyle name="Followed Hyperlink 41" xfId="12834" hidden="1" xr:uid="{00000000-0005-0000-0000-0000AF050000}"/>
    <cellStyle name="Followed Hyperlink 41" xfId="12936" hidden="1" xr:uid="{00000000-0005-0000-0000-000094050000}"/>
    <cellStyle name="Followed Hyperlink 41" xfId="4658" hidden="1" xr:uid="{00000000-0005-0000-0000-000095050000}"/>
    <cellStyle name="Followed Hyperlink 41" xfId="9622" hidden="1" xr:uid="{00000000-0005-0000-0000-000096050000}"/>
    <cellStyle name="Followed Hyperlink 41" xfId="13129" hidden="1" xr:uid="{00000000-0005-0000-0000-000097050000}"/>
    <cellStyle name="Followed Hyperlink 41" xfId="26417" hidden="1" xr:uid="{00000000-0005-0000-0000-000096050000}"/>
    <cellStyle name="Followed Hyperlink 41" xfId="25470" hidden="1" xr:uid="{00000000-0005-0000-0000-0000AA050000}"/>
    <cellStyle name="Followed Hyperlink 41" xfId="25631" hidden="1" xr:uid="{00000000-0005-0000-0000-0000AB050000}"/>
    <cellStyle name="Followed Hyperlink 41" xfId="25658" hidden="1" xr:uid="{00000000-0005-0000-0000-0000AC050000}"/>
    <cellStyle name="Followed Hyperlink 41" xfId="25447" hidden="1" xr:uid="{00000000-0005-0000-0000-0000A8050000}"/>
    <cellStyle name="Followed Hyperlink 41" xfId="25676" hidden="1" xr:uid="{00000000-0005-0000-0000-0000AE050000}"/>
    <cellStyle name="Followed Hyperlink 41" xfId="25837" hidden="1" xr:uid="{00000000-0005-0000-0000-0000AF050000}"/>
    <cellStyle name="Followed Hyperlink 41" xfId="26382" hidden="1" xr:uid="{00000000-0005-0000-0000-000094050000}"/>
    <cellStyle name="Followed Hyperlink 41" xfId="27167" hidden="1" xr:uid="{00000000-0005-0000-0000-0000A2050000}"/>
    <cellStyle name="Followed Hyperlink 41" xfId="27328" hidden="1" xr:uid="{00000000-0005-0000-0000-0000A3050000}"/>
    <cellStyle name="Followed Hyperlink 41" xfId="27255" hidden="1" xr:uid="{00000000-0005-0000-0000-0000A1050000}"/>
    <cellStyle name="Followed Hyperlink 41" xfId="26505" hidden="1" xr:uid="{00000000-0005-0000-0000-000095050000}"/>
    <cellStyle name="Followed Hyperlink 41" xfId="7199" hidden="1" xr:uid="{00000000-0005-0000-0000-0000A4050000}"/>
    <cellStyle name="Followed Hyperlink 41" xfId="34967" hidden="1" xr:uid="{00000000-0005-0000-0000-0000AB050000}"/>
    <cellStyle name="Followed Hyperlink 41" xfId="37415" hidden="1" xr:uid="{00000000-0005-0000-0000-00009E050000}"/>
    <cellStyle name="Followed Hyperlink 41" xfId="23282" hidden="1" xr:uid="{00000000-0005-0000-0000-00009C050000}"/>
    <cellStyle name="Followed Hyperlink 41" xfId="11695" hidden="1" xr:uid="{00000000-0005-0000-0000-000099050000}"/>
    <cellStyle name="Followed Hyperlink 41" xfId="11768" hidden="1" xr:uid="{00000000-0005-0000-0000-00009B050000}"/>
    <cellStyle name="Followed Hyperlink 41" xfId="11798" hidden="1" xr:uid="{00000000-0005-0000-0000-00009C050000}"/>
    <cellStyle name="Followed Hyperlink 41" xfId="11916" hidden="1" xr:uid="{00000000-0005-0000-0000-00009D050000}"/>
    <cellStyle name="Followed Hyperlink 41" xfId="11828" hidden="1" xr:uid="{00000000-0005-0000-0000-00009E050000}"/>
    <cellStyle name="Followed Hyperlink 41" xfId="11989" hidden="1" xr:uid="{00000000-0005-0000-0000-00009F050000}"/>
    <cellStyle name="Followed Hyperlink 41" xfId="12017" hidden="1" xr:uid="{00000000-0005-0000-0000-0000A0050000}"/>
    <cellStyle name="Followed Hyperlink 41" xfId="12132" hidden="1" xr:uid="{00000000-0005-0000-0000-0000A1050000}"/>
    <cellStyle name="Followed Hyperlink 41" xfId="12044" hidden="1" xr:uid="{00000000-0005-0000-0000-0000A2050000}"/>
    <cellStyle name="Followed Hyperlink 41" xfId="40443" hidden="1" xr:uid="{00000000-0005-0000-0000-00009B050000}"/>
    <cellStyle name="Followed Hyperlink 41" xfId="40591" hidden="1" xr:uid="{00000000-0005-0000-0000-00009D050000}"/>
    <cellStyle name="Followed Hyperlink 41" xfId="40503" hidden="1" xr:uid="{00000000-0005-0000-0000-00009E050000}"/>
    <cellStyle name="Followed Hyperlink 41" xfId="40664" hidden="1" xr:uid="{00000000-0005-0000-0000-00009F050000}"/>
    <cellStyle name="Followed Hyperlink 41" xfId="40692" hidden="1" xr:uid="{00000000-0005-0000-0000-0000A0050000}"/>
    <cellStyle name="Followed Hyperlink 41" xfId="40807" hidden="1" xr:uid="{00000000-0005-0000-0000-0000A1050000}"/>
    <cellStyle name="Followed Hyperlink 41" xfId="40719" hidden="1" xr:uid="{00000000-0005-0000-0000-0000A2050000}"/>
    <cellStyle name="Followed Hyperlink 41" xfId="40880" hidden="1" xr:uid="{00000000-0005-0000-0000-0000A3050000}"/>
    <cellStyle name="Followed Hyperlink 41" xfId="40907" hidden="1" xr:uid="{00000000-0005-0000-0000-0000A4050000}"/>
    <cellStyle name="Followed Hyperlink 41" xfId="41019" hidden="1" xr:uid="{00000000-0005-0000-0000-0000A5050000}"/>
    <cellStyle name="Followed Hyperlink 41" xfId="40931" hidden="1" xr:uid="{00000000-0005-0000-0000-0000A6050000}"/>
    <cellStyle name="Followed Hyperlink 41" xfId="41092" hidden="1" xr:uid="{00000000-0005-0000-0000-0000A7050000}"/>
    <cellStyle name="Followed Hyperlink 41" xfId="41119" hidden="1" xr:uid="{00000000-0005-0000-0000-0000A8050000}"/>
    <cellStyle name="Followed Hyperlink 41" xfId="41230" hidden="1" xr:uid="{00000000-0005-0000-0000-0000A9050000}"/>
    <cellStyle name="Followed Hyperlink 41" xfId="41142" hidden="1" xr:uid="{00000000-0005-0000-0000-0000AA050000}"/>
    <cellStyle name="Followed Hyperlink 41" xfId="41303" hidden="1" xr:uid="{00000000-0005-0000-0000-0000AB050000}"/>
    <cellStyle name="Followed Hyperlink 41" xfId="41330" hidden="1" xr:uid="{00000000-0005-0000-0000-0000AC050000}"/>
    <cellStyle name="Followed Hyperlink 41" xfId="41436" hidden="1" xr:uid="{00000000-0005-0000-0000-0000AD050000}"/>
    <cellStyle name="Followed Hyperlink 41" xfId="41348" hidden="1" xr:uid="{00000000-0005-0000-0000-0000AE050000}"/>
    <cellStyle name="Followed Hyperlink 41" xfId="41509" hidden="1" xr:uid="{00000000-0005-0000-0000-0000AF050000}"/>
    <cellStyle name="Followed Hyperlink 41" xfId="41899" hidden="1" xr:uid="{00000000-0005-0000-0000-000094050000}"/>
    <cellStyle name="Followed Hyperlink 41" xfId="42022" hidden="1" xr:uid="{00000000-0005-0000-0000-000095050000}"/>
    <cellStyle name="Followed Hyperlink 41" xfId="41934" hidden="1" xr:uid="{00000000-0005-0000-0000-000096050000}"/>
    <cellStyle name="Followed Hyperlink 41" xfId="42095" hidden="1" xr:uid="{00000000-0005-0000-0000-000097050000}"/>
    <cellStyle name="Followed Hyperlink 41" xfId="42211" hidden="1" xr:uid="{00000000-0005-0000-0000-000098050000}"/>
    <cellStyle name="Followed Hyperlink 41" xfId="42247" hidden="1" xr:uid="{00000000-0005-0000-0000-00009A050000}"/>
    <cellStyle name="Followed Hyperlink 41" xfId="42408" hidden="1" xr:uid="{00000000-0005-0000-0000-00009B050000}"/>
    <cellStyle name="Followed Hyperlink 41" xfId="42438" hidden="1" xr:uid="{00000000-0005-0000-0000-00009C050000}"/>
    <cellStyle name="Followed Hyperlink 41" xfId="42556" hidden="1" xr:uid="{00000000-0005-0000-0000-00009D050000}"/>
    <cellStyle name="Followed Hyperlink 41" xfId="42468" hidden="1" xr:uid="{00000000-0005-0000-0000-00009E050000}"/>
    <cellStyle name="Followed Hyperlink 41" xfId="42629" hidden="1" xr:uid="{00000000-0005-0000-0000-00009F050000}"/>
    <cellStyle name="Followed Hyperlink 41" xfId="42657" hidden="1" xr:uid="{00000000-0005-0000-0000-0000A0050000}"/>
    <cellStyle name="Followed Hyperlink 41" xfId="42772" hidden="1" xr:uid="{00000000-0005-0000-0000-0000A1050000}"/>
    <cellStyle name="Followed Hyperlink 41" xfId="42684" hidden="1" xr:uid="{00000000-0005-0000-0000-0000A2050000}"/>
    <cellStyle name="Followed Hyperlink 41" xfId="42845" hidden="1" xr:uid="{00000000-0005-0000-0000-0000A3050000}"/>
    <cellStyle name="Followed Hyperlink 41" xfId="42872" hidden="1" xr:uid="{00000000-0005-0000-0000-0000A4050000}"/>
    <cellStyle name="Followed Hyperlink 41" xfId="42984" hidden="1" xr:uid="{00000000-0005-0000-0000-0000A5050000}"/>
    <cellStyle name="Followed Hyperlink 41" xfId="42896" hidden="1" xr:uid="{00000000-0005-0000-0000-0000A6050000}"/>
    <cellStyle name="Followed Hyperlink 41" xfId="43057" hidden="1" xr:uid="{00000000-0005-0000-0000-0000A7050000}"/>
    <cellStyle name="Followed Hyperlink 41" xfId="43084" hidden="1" xr:uid="{00000000-0005-0000-0000-0000A8050000}"/>
    <cellStyle name="Followed Hyperlink 41" xfId="43195" hidden="1" xr:uid="{00000000-0005-0000-0000-0000A9050000}"/>
    <cellStyle name="Followed Hyperlink 41" xfId="43107" hidden="1" xr:uid="{00000000-0005-0000-0000-0000AA050000}"/>
    <cellStyle name="Followed Hyperlink 41" xfId="43268" hidden="1" xr:uid="{00000000-0005-0000-0000-0000AB050000}"/>
    <cellStyle name="Followed Hyperlink 41" xfId="43295" hidden="1" xr:uid="{00000000-0005-0000-0000-0000AC050000}"/>
    <cellStyle name="Followed Hyperlink 41" xfId="43401" hidden="1" xr:uid="{00000000-0005-0000-0000-0000AD050000}"/>
    <cellStyle name="Followed Hyperlink 41" xfId="43313" hidden="1" xr:uid="{00000000-0005-0000-0000-0000AE050000}"/>
    <cellStyle name="Followed Hyperlink 41" xfId="43474" hidden="1" xr:uid="{00000000-0005-0000-0000-0000AF050000}"/>
    <cellStyle name="Followed Hyperlink 41" xfId="43846" hidden="1" xr:uid="{00000000-0005-0000-0000-000094050000}"/>
    <cellStyle name="Followed Hyperlink 41" xfId="43969" hidden="1" xr:uid="{00000000-0005-0000-0000-000095050000}"/>
    <cellStyle name="Followed Hyperlink 41" xfId="43881" hidden="1" xr:uid="{00000000-0005-0000-0000-000096050000}"/>
    <cellStyle name="Followed Hyperlink 41" xfId="38954" hidden="1" xr:uid="{00000000-0005-0000-0000-00009C050000}"/>
    <cellStyle name="Followed Hyperlink 41" xfId="39072" hidden="1" xr:uid="{00000000-0005-0000-0000-00009D050000}"/>
    <cellStyle name="Followed Hyperlink 41" xfId="38984" hidden="1" xr:uid="{00000000-0005-0000-0000-00009E050000}"/>
    <cellStyle name="Followed Hyperlink 41" xfId="39145" hidden="1" xr:uid="{00000000-0005-0000-0000-00009F050000}"/>
    <cellStyle name="Followed Hyperlink 41" xfId="39173" hidden="1" xr:uid="{00000000-0005-0000-0000-0000A0050000}"/>
    <cellStyle name="Followed Hyperlink 41" xfId="39288" hidden="1" xr:uid="{00000000-0005-0000-0000-0000A1050000}"/>
    <cellStyle name="Followed Hyperlink 41" xfId="39200" hidden="1" xr:uid="{00000000-0005-0000-0000-0000A2050000}"/>
    <cellStyle name="Followed Hyperlink 41" xfId="39361" hidden="1" xr:uid="{00000000-0005-0000-0000-0000A3050000}"/>
    <cellStyle name="Followed Hyperlink 41" xfId="39388" hidden="1" xr:uid="{00000000-0005-0000-0000-0000A4050000}"/>
    <cellStyle name="Followed Hyperlink 41" xfId="39412" hidden="1" xr:uid="{00000000-0005-0000-0000-0000A6050000}"/>
    <cellStyle name="Followed Hyperlink 41" xfId="39573" hidden="1" xr:uid="{00000000-0005-0000-0000-0000A7050000}"/>
    <cellStyle name="Followed Hyperlink 41" xfId="39600" hidden="1" xr:uid="{00000000-0005-0000-0000-0000A8050000}"/>
    <cellStyle name="Followed Hyperlink 41" xfId="39711" hidden="1" xr:uid="{00000000-0005-0000-0000-0000A9050000}"/>
    <cellStyle name="Followed Hyperlink 41" xfId="39623" hidden="1" xr:uid="{00000000-0005-0000-0000-0000AA050000}"/>
    <cellStyle name="Followed Hyperlink 41" xfId="39784" hidden="1" xr:uid="{00000000-0005-0000-0000-0000AB050000}"/>
    <cellStyle name="Followed Hyperlink 41" xfId="39811" hidden="1" xr:uid="{00000000-0005-0000-0000-0000AC050000}"/>
    <cellStyle name="Followed Hyperlink 41" xfId="39917" hidden="1" xr:uid="{00000000-0005-0000-0000-0000AD050000}"/>
    <cellStyle name="Followed Hyperlink 41" xfId="39829" hidden="1" xr:uid="{00000000-0005-0000-0000-0000AE050000}"/>
    <cellStyle name="Followed Hyperlink 41" xfId="39990" hidden="1" xr:uid="{00000000-0005-0000-0000-0000AF050000}"/>
    <cellStyle name="Followed Hyperlink 41" xfId="40092" hidden="1" xr:uid="{00000000-0005-0000-0000-000094050000}"/>
    <cellStyle name="Followed Hyperlink 41" xfId="32058" hidden="1" xr:uid="{00000000-0005-0000-0000-000095050000}"/>
    <cellStyle name="Followed Hyperlink 41" xfId="36943" hidden="1" xr:uid="{00000000-0005-0000-0000-000096050000}"/>
    <cellStyle name="Followed Hyperlink 41" xfId="40130" hidden="1" xr:uid="{00000000-0005-0000-0000-000097050000}"/>
    <cellStyle name="Followed Hyperlink 41" xfId="40246" hidden="1" xr:uid="{00000000-0005-0000-0000-000098050000}"/>
    <cellStyle name="Followed Hyperlink 41" xfId="40282" hidden="1" xr:uid="{00000000-0005-0000-0000-00009A050000}"/>
    <cellStyle name="Followed Hyperlink 41" xfId="601" hidden="1" xr:uid="{00000000-0005-0000-0000-000096050000}"/>
    <cellStyle name="Followed Hyperlink 41" xfId="566" hidden="1" xr:uid="{00000000-0005-0000-0000-000094050000}"/>
    <cellStyle name="Followed Hyperlink 41" xfId="914" hidden="1" xr:uid="{00000000-0005-0000-0000-00009A050000}"/>
    <cellStyle name="Followed Hyperlink 41" xfId="5704" hidden="1" xr:uid="{00000000-0005-0000-0000-0000A7050000}"/>
    <cellStyle name="Followed Hyperlink 41" xfId="10980" hidden="1" xr:uid="{00000000-0005-0000-0000-0000AC050000}"/>
    <cellStyle name="Followed Hyperlink 41" xfId="13472" hidden="1" xr:uid="{00000000-0005-0000-0000-00009C050000}"/>
    <cellStyle name="Followed Hyperlink 41" xfId="21932" hidden="1" xr:uid="{00000000-0005-0000-0000-0000A0050000}"/>
    <cellStyle name="Followed Hyperlink 41" xfId="30390" hidden="1" xr:uid="{00000000-0005-0000-0000-000095050000}"/>
    <cellStyle name="Followed Hyperlink 41" xfId="38611" hidden="1" xr:uid="{00000000-0005-0000-0000-000097050000}"/>
    <cellStyle name="Followed Hyperlink 41" xfId="38727" hidden="1" xr:uid="{00000000-0005-0000-0000-000098050000}"/>
    <cellStyle name="Followed Hyperlink 41" xfId="38851" hidden="1" xr:uid="{00000000-0005-0000-0000-000099050000}"/>
    <cellStyle name="Followed Hyperlink 41" xfId="38763" hidden="1" xr:uid="{00000000-0005-0000-0000-00009A050000}"/>
    <cellStyle name="Followed Hyperlink 41" xfId="38924" hidden="1" xr:uid="{00000000-0005-0000-0000-00009B050000}"/>
    <cellStyle name="Followed Hyperlink 41" xfId="1296" hidden="1" xr:uid="{00000000-0005-0000-0000-00009F050000}"/>
    <cellStyle name="Followed Hyperlink 41" xfId="762" hidden="1" xr:uid="{00000000-0005-0000-0000-000097050000}"/>
    <cellStyle name="Followed Hyperlink 41" xfId="878" hidden="1" xr:uid="{00000000-0005-0000-0000-000098050000}"/>
    <cellStyle name="Followed Hyperlink 41" xfId="1002" hidden="1" xr:uid="{00000000-0005-0000-0000-000099050000}"/>
    <cellStyle name="Followed Hyperlink 41" xfId="689" hidden="1" xr:uid="{00000000-0005-0000-0000-000095050000}"/>
    <cellStyle name="Followed Hyperlink 41" xfId="1075" hidden="1" xr:uid="{00000000-0005-0000-0000-00009B050000}"/>
    <cellStyle name="Followed Hyperlink 41" xfId="1105" hidden="1" xr:uid="{00000000-0005-0000-0000-00009C050000}"/>
    <cellStyle name="Followed Hyperlink 41" xfId="1223" hidden="1" xr:uid="{00000000-0005-0000-0000-00009D050000}"/>
    <cellStyle name="Followed Hyperlink 41" xfId="1935" hidden="1" xr:uid="{00000000-0005-0000-0000-0000AB050000}"/>
    <cellStyle name="Followed Hyperlink 41" xfId="1962" hidden="1" xr:uid="{00000000-0005-0000-0000-0000AC050000}"/>
    <cellStyle name="Followed Hyperlink 41" xfId="1774" hidden="1" xr:uid="{00000000-0005-0000-0000-0000AA050000}"/>
    <cellStyle name="Followed Hyperlink 41" xfId="1135" hidden="1" xr:uid="{00000000-0005-0000-0000-00009E050000}"/>
    <cellStyle name="Followed Hyperlink 41" xfId="42335" hidden="1" xr:uid="{00000000-0005-0000-0000-000099050000}"/>
    <cellStyle name="Followed Hyperlink 41" xfId="6262" hidden="1" xr:uid="{00000000-0005-0000-0000-000096050000}"/>
    <cellStyle name="Followed Hyperlink 41" xfId="12417" hidden="1" xr:uid="{00000000-0005-0000-0000-0000A7050000}"/>
    <cellStyle name="Followed Hyperlink 41" xfId="30814" hidden="1" xr:uid="{00000000-0005-0000-0000-00009C050000}"/>
    <cellStyle name="Followed Hyperlink 41" xfId="37503" hidden="1" xr:uid="{00000000-0005-0000-0000-00009D050000}"/>
    <cellStyle name="Followed Hyperlink 41" xfId="37576" hidden="1" xr:uid="{00000000-0005-0000-0000-00009F050000}"/>
    <cellStyle name="Followed Hyperlink 41" xfId="37604" hidden="1" xr:uid="{00000000-0005-0000-0000-0000A0050000}"/>
    <cellStyle name="Followed Hyperlink 41" xfId="37719" hidden="1" xr:uid="{00000000-0005-0000-0000-0000A1050000}"/>
    <cellStyle name="Followed Hyperlink 41" xfId="37631" hidden="1" xr:uid="{00000000-0005-0000-0000-0000A2050000}"/>
    <cellStyle name="Followed Hyperlink 41" xfId="37792" hidden="1" xr:uid="{00000000-0005-0000-0000-0000A3050000}"/>
    <cellStyle name="Followed Hyperlink 41" xfId="37819" hidden="1" xr:uid="{00000000-0005-0000-0000-0000A4050000}"/>
    <cellStyle name="Followed Hyperlink 41" xfId="37931" hidden="1" xr:uid="{00000000-0005-0000-0000-0000A5050000}"/>
    <cellStyle name="Followed Hyperlink 41" xfId="37843" hidden="1" xr:uid="{00000000-0005-0000-0000-0000A6050000}"/>
    <cellStyle name="Followed Hyperlink 41" xfId="15474" hidden="1" xr:uid="{00000000-0005-0000-0000-0000A1050000}"/>
    <cellStyle name="Followed Hyperlink 41" xfId="15386" hidden="1" xr:uid="{00000000-0005-0000-0000-0000A2050000}"/>
    <cellStyle name="Followed Hyperlink 41" xfId="15547" hidden="1" xr:uid="{00000000-0005-0000-0000-0000A3050000}"/>
    <cellStyle name="Followed Hyperlink 41" xfId="15574" hidden="1" xr:uid="{00000000-0005-0000-0000-0000A4050000}"/>
    <cellStyle name="Followed Hyperlink 41" xfId="15686" hidden="1" xr:uid="{00000000-0005-0000-0000-0000A5050000}"/>
    <cellStyle name="Followed Hyperlink 41" xfId="15598" hidden="1" xr:uid="{00000000-0005-0000-0000-0000A6050000}"/>
    <cellStyle name="Followed Hyperlink 41" xfId="15786" hidden="1" xr:uid="{00000000-0005-0000-0000-0000A8050000}"/>
    <cellStyle name="Followed Hyperlink 41" xfId="15897" hidden="1" xr:uid="{00000000-0005-0000-0000-0000A9050000}"/>
    <cellStyle name="Followed Hyperlink 41" xfId="15809" hidden="1" xr:uid="{00000000-0005-0000-0000-0000AA050000}"/>
    <cellStyle name="Followed Hyperlink 41" xfId="15970" hidden="1" xr:uid="{00000000-0005-0000-0000-0000AB050000}"/>
    <cellStyle name="Followed Hyperlink 41" xfId="15997" hidden="1" xr:uid="{00000000-0005-0000-0000-0000AC050000}"/>
    <cellStyle name="Followed Hyperlink 41" xfId="16103" hidden="1" xr:uid="{00000000-0005-0000-0000-0000AD050000}"/>
    <cellStyle name="Followed Hyperlink 41" xfId="16015" hidden="1" xr:uid="{00000000-0005-0000-0000-0000AE050000}"/>
    <cellStyle name="Followed Hyperlink 41" xfId="16176" hidden="1" xr:uid="{00000000-0005-0000-0000-0000AF050000}"/>
    <cellStyle name="Followed Hyperlink 41" xfId="16278" hidden="1" xr:uid="{00000000-0005-0000-0000-000094050000}"/>
    <cellStyle name="Followed Hyperlink 41" xfId="8017" hidden="1" xr:uid="{00000000-0005-0000-0000-000095050000}"/>
    <cellStyle name="Followed Hyperlink 41" xfId="12974" hidden="1" xr:uid="{00000000-0005-0000-0000-000096050000}"/>
    <cellStyle name="Followed Hyperlink 41" xfId="16456" hidden="1" xr:uid="{00000000-0005-0000-0000-000097050000}"/>
    <cellStyle name="Followed Hyperlink 41" xfId="16572" hidden="1" xr:uid="{00000000-0005-0000-0000-000098050000}"/>
    <cellStyle name="Followed Hyperlink 41" xfId="16696" hidden="1" xr:uid="{00000000-0005-0000-0000-000099050000}"/>
    <cellStyle name="Followed Hyperlink 41" xfId="16608" hidden="1" xr:uid="{00000000-0005-0000-0000-00009A050000}"/>
    <cellStyle name="Followed Hyperlink 41" xfId="16769" hidden="1" xr:uid="{00000000-0005-0000-0000-00009B050000}"/>
    <cellStyle name="Followed Hyperlink 41" xfId="16799" hidden="1" xr:uid="{00000000-0005-0000-0000-00009C050000}"/>
    <cellStyle name="Followed Hyperlink 41" xfId="16917" hidden="1" xr:uid="{00000000-0005-0000-0000-00009D050000}"/>
    <cellStyle name="Followed Hyperlink 41" xfId="16829" hidden="1" xr:uid="{00000000-0005-0000-0000-00009E050000}"/>
    <cellStyle name="Followed Hyperlink 41" xfId="16990" hidden="1" xr:uid="{00000000-0005-0000-0000-00009F050000}"/>
    <cellStyle name="Followed Hyperlink 41" xfId="17018" hidden="1" xr:uid="{00000000-0005-0000-0000-0000A0050000}"/>
    <cellStyle name="Followed Hyperlink 41" xfId="17045" hidden="1" xr:uid="{00000000-0005-0000-0000-0000A2050000}"/>
    <cellStyle name="Followed Hyperlink 41" xfId="17206" hidden="1" xr:uid="{00000000-0005-0000-0000-0000A3050000}"/>
    <cellStyle name="Followed Hyperlink 41" xfId="17233" hidden="1" xr:uid="{00000000-0005-0000-0000-0000A4050000}"/>
    <cellStyle name="Followed Hyperlink 41" xfId="17345" hidden="1" xr:uid="{00000000-0005-0000-0000-0000A5050000}"/>
    <cellStyle name="Followed Hyperlink 41" xfId="17257" hidden="1" xr:uid="{00000000-0005-0000-0000-0000A6050000}"/>
    <cellStyle name="Followed Hyperlink 41" xfId="17418" hidden="1" xr:uid="{00000000-0005-0000-0000-0000A7050000}"/>
    <cellStyle name="Followed Hyperlink 41" xfId="17445" hidden="1" xr:uid="{00000000-0005-0000-0000-0000A8050000}"/>
    <cellStyle name="Followed Hyperlink 41" xfId="17556" hidden="1" xr:uid="{00000000-0005-0000-0000-0000A9050000}"/>
    <cellStyle name="Followed Hyperlink 41" xfId="17468" hidden="1" xr:uid="{00000000-0005-0000-0000-0000AA050000}"/>
    <cellStyle name="Followed Hyperlink 41" xfId="17629" hidden="1" xr:uid="{00000000-0005-0000-0000-0000AB050000}"/>
    <cellStyle name="Followed Hyperlink 41" xfId="17656" hidden="1" xr:uid="{00000000-0005-0000-0000-0000AC050000}"/>
    <cellStyle name="Followed Hyperlink 41" xfId="17762" hidden="1" xr:uid="{00000000-0005-0000-0000-0000AD050000}"/>
    <cellStyle name="Followed Hyperlink 41" xfId="17674" hidden="1" xr:uid="{00000000-0005-0000-0000-0000AE050000}"/>
    <cellStyle name="Followed Hyperlink 41" xfId="17835" hidden="1" xr:uid="{00000000-0005-0000-0000-0000AF050000}"/>
    <cellStyle name="Followed Hyperlink 41" xfId="16312" hidden="1" xr:uid="{00000000-0005-0000-0000-000094050000}"/>
    <cellStyle name="Followed Hyperlink 41" xfId="17878" hidden="1" xr:uid="{00000000-0005-0000-0000-000095050000}"/>
    <cellStyle name="Followed Hyperlink 41" xfId="14719" hidden="1" xr:uid="{00000000-0005-0000-0000-000096050000}"/>
    <cellStyle name="Followed Hyperlink 41" xfId="18122" hidden="1" xr:uid="{00000000-0005-0000-0000-000097050000}"/>
    <cellStyle name="Followed Hyperlink 41" xfId="18238" hidden="1" xr:uid="{00000000-0005-0000-0000-000098050000}"/>
    <cellStyle name="Followed Hyperlink 41" xfId="18362" hidden="1" xr:uid="{00000000-0005-0000-0000-000099050000}"/>
    <cellStyle name="Followed Hyperlink 41" xfId="18274" hidden="1" xr:uid="{00000000-0005-0000-0000-00009A050000}"/>
    <cellStyle name="Followed Hyperlink 41" xfId="18435" hidden="1" xr:uid="{00000000-0005-0000-0000-00009B050000}"/>
    <cellStyle name="Followed Hyperlink 41" xfId="13718" hidden="1" xr:uid="{00000000-0005-0000-0000-0000A2050000}"/>
    <cellStyle name="Followed Hyperlink 41" xfId="13879" hidden="1" xr:uid="{00000000-0005-0000-0000-0000A3050000}"/>
    <cellStyle name="Followed Hyperlink 41" xfId="13906" hidden="1" xr:uid="{00000000-0005-0000-0000-0000A4050000}"/>
    <cellStyle name="Followed Hyperlink 41" xfId="14018" hidden="1" xr:uid="{00000000-0005-0000-0000-0000A5050000}"/>
    <cellStyle name="Followed Hyperlink 41" xfId="13930" hidden="1" xr:uid="{00000000-0005-0000-0000-0000A6050000}"/>
    <cellStyle name="Followed Hyperlink 41" xfId="14091" hidden="1" xr:uid="{00000000-0005-0000-0000-0000A7050000}"/>
    <cellStyle name="Followed Hyperlink 41" xfId="14118" hidden="1" xr:uid="{00000000-0005-0000-0000-0000A8050000}"/>
    <cellStyle name="Followed Hyperlink 41" xfId="14229" hidden="1" xr:uid="{00000000-0005-0000-0000-0000A9050000}"/>
    <cellStyle name="Followed Hyperlink 41" xfId="14141" hidden="1" xr:uid="{00000000-0005-0000-0000-0000AA050000}"/>
    <cellStyle name="Followed Hyperlink 41" xfId="14329" hidden="1" xr:uid="{00000000-0005-0000-0000-0000AC050000}"/>
    <cellStyle name="Followed Hyperlink 41" xfId="14435" hidden="1" xr:uid="{00000000-0005-0000-0000-0000AD050000}"/>
    <cellStyle name="Followed Hyperlink 41" xfId="14347" hidden="1" xr:uid="{00000000-0005-0000-0000-0000AE050000}"/>
    <cellStyle name="Followed Hyperlink 41" xfId="14508" hidden="1" xr:uid="{00000000-0005-0000-0000-0000AF050000}"/>
    <cellStyle name="Followed Hyperlink 41" xfId="14610" hidden="1" xr:uid="{00000000-0005-0000-0000-000094050000}"/>
    <cellStyle name="Followed Hyperlink 41" xfId="6337" hidden="1" xr:uid="{00000000-0005-0000-0000-000095050000}"/>
    <cellStyle name="Followed Hyperlink 41" xfId="11300" hidden="1" xr:uid="{00000000-0005-0000-0000-000096050000}"/>
    <cellStyle name="Followed Hyperlink 41" xfId="14797" hidden="1" xr:uid="{00000000-0005-0000-0000-000097050000}"/>
    <cellStyle name="Followed Hyperlink 41" xfId="14913" hidden="1" xr:uid="{00000000-0005-0000-0000-000098050000}"/>
    <cellStyle name="Followed Hyperlink 41" xfId="15037" hidden="1" xr:uid="{00000000-0005-0000-0000-000099050000}"/>
    <cellStyle name="Followed Hyperlink 41" xfId="14949" hidden="1" xr:uid="{00000000-0005-0000-0000-00009A050000}"/>
    <cellStyle name="Followed Hyperlink 41" xfId="15110" hidden="1" xr:uid="{00000000-0005-0000-0000-00009B050000}"/>
    <cellStyle name="Followed Hyperlink 41" xfId="15140" hidden="1" xr:uid="{00000000-0005-0000-0000-00009C050000}"/>
    <cellStyle name="Followed Hyperlink 41" xfId="15258" hidden="1" xr:uid="{00000000-0005-0000-0000-00009D050000}"/>
    <cellStyle name="Followed Hyperlink 41" xfId="15170" hidden="1" xr:uid="{00000000-0005-0000-0000-00009E050000}"/>
    <cellStyle name="Followed Hyperlink 41" xfId="15359" hidden="1" xr:uid="{00000000-0005-0000-0000-0000A0050000}"/>
    <cellStyle name="Followed Hyperlink 41" xfId="45260" hidden="1" xr:uid="{00000000-0005-0000-0000-0000AE050000}"/>
    <cellStyle name="Followed Hyperlink 41" xfId="45421" hidden="1" xr:uid="{00000000-0005-0000-0000-0000AF050000}"/>
    <cellStyle name="Followed Hyperlink 41" xfId="44819" hidden="1" xr:uid="{00000000-0005-0000-0000-0000A4050000}"/>
    <cellStyle name="Followed Hyperlink 41" xfId="40473" hidden="1" xr:uid="{00000000-0005-0000-0000-00009C050000}"/>
    <cellStyle name="Followed Hyperlink 41" xfId="36916" hidden="1" xr:uid="{00000000-0005-0000-0000-000094050000}"/>
    <cellStyle name="Followed Hyperlink 41" xfId="33128" hidden="1" xr:uid="{00000000-0005-0000-0000-0000A8050000}"/>
    <cellStyle name="Followed Hyperlink 41" xfId="29362" hidden="1" xr:uid="{00000000-0005-0000-0000-0000A0050000}"/>
    <cellStyle name="Followed Hyperlink 41" xfId="13442" hidden="1" xr:uid="{00000000-0005-0000-0000-00009B050000}"/>
    <cellStyle name="Followed Hyperlink 41" xfId="13590" hidden="1" xr:uid="{00000000-0005-0000-0000-00009D050000}"/>
    <cellStyle name="Followed Hyperlink 41" xfId="13502" hidden="1" xr:uid="{00000000-0005-0000-0000-00009E050000}"/>
    <cellStyle name="Followed Hyperlink 41" xfId="15759" hidden="1" xr:uid="{00000000-0005-0000-0000-0000A7050000}"/>
    <cellStyle name="Followed Hyperlink 41" xfId="11607" hidden="1" xr:uid="{00000000-0005-0000-0000-00009A050000}"/>
    <cellStyle name="Followed Hyperlink 41" xfId="26578" hidden="1" xr:uid="{00000000-0005-0000-0000-000097050000}"/>
    <cellStyle name="Followed Hyperlink 41" xfId="26694" hidden="1" xr:uid="{00000000-0005-0000-0000-000098050000}"/>
    <cellStyle name="Followed Hyperlink 41" xfId="26818" hidden="1" xr:uid="{00000000-0005-0000-0000-000099050000}"/>
    <cellStyle name="Followed Hyperlink 41" xfId="26730" hidden="1" xr:uid="{00000000-0005-0000-0000-00009A050000}"/>
    <cellStyle name="Followed Hyperlink 41" xfId="26891" hidden="1" xr:uid="{00000000-0005-0000-0000-00009B050000}"/>
    <cellStyle name="Followed Hyperlink 41" xfId="26921" hidden="1" xr:uid="{00000000-0005-0000-0000-00009C050000}"/>
    <cellStyle name="Followed Hyperlink 41" xfId="27039" hidden="1" xr:uid="{00000000-0005-0000-0000-00009D050000}"/>
    <cellStyle name="Followed Hyperlink 41" xfId="26951" hidden="1" xr:uid="{00000000-0005-0000-0000-00009E050000}"/>
    <cellStyle name="Followed Hyperlink 41" xfId="27112" hidden="1" xr:uid="{00000000-0005-0000-0000-00009F050000}"/>
    <cellStyle name="Followed Hyperlink 41" xfId="27140" hidden="1" xr:uid="{00000000-0005-0000-0000-0000A0050000}"/>
    <cellStyle name="Followed Hyperlink 41" xfId="29973" hidden="1" xr:uid="{00000000-0005-0000-0000-0000AB050000}"/>
    <cellStyle name="Followed Hyperlink 41" xfId="44042" hidden="1" xr:uid="{00000000-0005-0000-0000-000097050000}"/>
    <cellStyle name="Followed Hyperlink 41" xfId="44158" hidden="1" xr:uid="{00000000-0005-0000-0000-000098050000}"/>
    <cellStyle name="Followed Hyperlink 41" xfId="44282" hidden="1" xr:uid="{00000000-0005-0000-0000-000099050000}"/>
    <cellStyle name="Followed Hyperlink 41" xfId="44194" hidden="1" xr:uid="{00000000-0005-0000-0000-00009A050000}"/>
    <cellStyle name="Followed Hyperlink 41" xfId="44355" hidden="1" xr:uid="{00000000-0005-0000-0000-00009B050000}"/>
    <cellStyle name="Followed Hyperlink 41" xfId="44385" hidden="1" xr:uid="{00000000-0005-0000-0000-00009C050000}"/>
    <cellStyle name="Followed Hyperlink 41" xfId="44503" hidden="1" xr:uid="{00000000-0005-0000-0000-00009D050000}"/>
    <cellStyle name="Followed Hyperlink 41" xfId="44415" hidden="1" xr:uid="{00000000-0005-0000-0000-00009E050000}"/>
    <cellStyle name="Followed Hyperlink 41" xfId="44576" hidden="1" xr:uid="{00000000-0005-0000-0000-00009F050000}"/>
    <cellStyle name="Followed Hyperlink 41" xfId="44604" hidden="1" xr:uid="{00000000-0005-0000-0000-0000A0050000}"/>
    <cellStyle name="Followed Hyperlink 41" xfId="39500" hidden="1" xr:uid="{00000000-0005-0000-0000-0000A5050000}"/>
    <cellStyle name="Followed Hyperlink 41" xfId="24919" hidden="1" xr:uid="{00000000-0005-0000-0000-00009D050000}"/>
    <cellStyle name="Followed Hyperlink 41" xfId="24831" hidden="1" xr:uid="{00000000-0005-0000-0000-00009E050000}"/>
    <cellStyle name="Followed Hyperlink 41" xfId="24992" hidden="1" xr:uid="{00000000-0005-0000-0000-00009F050000}"/>
    <cellStyle name="Followed Hyperlink 41" xfId="25020" hidden="1" xr:uid="{00000000-0005-0000-0000-0000A0050000}"/>
    <cellStyle name="Followed Hyperlink 41" xfId="25135" hidden="1" xr:uid="{00000000-0005-0000-0000-0000A1050000}"/>
    <cellStyle name="Followed Hyperlink 41" xfId="25047" hidden="1" xr:uid="{00000000-0005-0000-0000-0000A2050000}"/>
    <cellStyle name="Followed Hyperlink 41" xfId="25208" hidden="1" xr:uid="{00000000-0005-0000-0000-0000A3050000}"/>
    <cellStyle name="Followed Hyperlink 41" xfId="25235" hidden="1" xr:uid="{00000000-0005-0000-0000-0000A4050000}"/>
    <cellStyle name="Followed Hyperlink 41" xfId="25347" hidden="1" xr:uid="{00000000-0005-0000-0000-0000A5050000}"/>
    <cellStyle name="Followed Hyperlink 41" xfId="25259" hidden="1" xr:uid="{00000000-0005-0000-0000-0000A6050000}"/>
    <cellStyle name="Followed Hyperlink 41" xfId="20963" hidden="1" xr:uid="{00000000-0005-0000-0000-0000AC050000}"/>
    <cellStyle name="Followed Hyperlink 41" xfId="7311" hidden="1" xr:uid="{00000000-0005-0000-0000-0000A5050000}"/>
    <cellStyle name="Followed Hyperlink 41" xfId="7223" hidden="1" xr:uid="{00000000-0005-0000-0000-0000A6050000}"/>
    <cellStyle name="Followed Hyperlink 41" xfId="7384" hidden="1" xr:uid="{00000000-0005-0000-0000-0000A7050000}"/>
    <cellStyle name="Followed Hyperlink 41" xfId="7411" hidden="1" xr:uid="{00000000-0005-0000-0000-0000A8050000}"/>
    <cellStyle name="Followed Hyperlink 41" xfId="7522" hidden="1" xr:uid="{00000000-0005-0000-0000-0000A9050000}"/>
    <cellStyle name="Followed Hyperlink 41" xfId="7434" hidden="1" xr:uid="{00000000-0005-0000-0000-0000AA050000}"/>
    <cellStyle name="Followed Hyperlink 41" xfId="7595" hidden="1" xr:uid="{00000000-0005-0000-0000-0000AB050000}"/>
    <cellStyle name="Followed Hyperlink 41" xfId="7622" hidden="1" xr:uid="{00000000-0005-0000-0000-0000AC050000}"/>
    <cellStyle name="Followed Hyperlink 41" xfId="7728" hidden="1" xr:uid="{00000000-0005-0000-0000-0000AD050000}"/>
    <cellStyle name="Followed Hyperlink 41" xfId="7640" hidden="1" xr:uid="{00000000-0005-0000-0000-0000AE050000}"/>
    <cellStyle name="Followed Hyperlink 41" xfId="7801" hidden="1" xr:uid="{00000000-0005-0000-0000-0000AF050000}"/>
    <cellStyle name="Followed Hyperlink 41" xfId="7903" hidden="1" xr:uid="{00000000-0005-0000-0000-000094050000}"/>
    <cellStyle name="Followed Hyperlink 41" xfId="161" hidden="1" xr:uid="{00000000-0005-0000-0000-000095050000}"/>
    <cellStyle name="Followed Hyperlink 41" xfId="4583" hidden="1" xr:uid="{00000000-0005-0000-0000-000096050000}"/>
    <cellStyle name="Followed Hyperlink 41" xfId="8102" hidden="1" xr:uid="{00000000-0005-0000-0000-000097050000}"/>
    <cellStyle name="Followed Hyperlink 41" xfId="8218" hidden="1" xr:uid="{00000000-0005-0000-0000-000098050000}"/>
    <cellStyle name="Followed Hyperlink 41" xfId="8342" hidden="1" xr:uid="{00000000-0005-0000-0000-000099050000}"/>
    <cellStyle name="Followed Hyperlink 41" xfId="8254" hidden="1" xr:uid="{00000000-0005-0000-0000-00009A050000}"/>
    <cellStyle name="Followed Hyperlink 41" xfId="8415" hidden="1" xr:uid="{00000000-0005-0000-0000-00009B050000}"/>
    <cellStyle name="Followed Hyperlink 41" xfId="8445" hidden="1" xr:uid="{00000000-0005-0000-0000-00009C050000}"/>
    <cellStyle name="Followed Hyperlink 41" xfId="8563" hidden="1" xr:uid="{00000000-0005-0000-0000-00009D050000}"/>
    <cellStyle name="Followed Hyperlink 41" xfId="8475" hidden="1" xr:uid="{00000000-0005-0000-0000-00009E050000}"/>
    <cellStyle name="Followed Hyperlink 41" xfId="8636" hidden="1" xr:uid="{00000000-0005-0000-0000-00009F050000}"/>
    <cellStyle name="Followed Hyperlink 41" xfId="8664" hidden="1" xr:uid="{00000000-0005-0000-0000-0000A0050000}"/>
    <cellStyle name="Followed Hyperlink 41" xfId="8779" hidden="1" xr:uid="{00000000-0005-0000-0000-0000A1050000}"/>
    <cellStyle name="Followed Hyperlink 41" xfId="8691" hidden="1" xr:uid="{00000000-0005-0000-0000-0000A2050000}"/>
    <cellStyle name="Followed Hyperlink 41" xfId="8852" hidden="1" xr:uid="{00000000-0005-0000-0000-0000A3050000}"/>
    <cellStyle name="Followed Hyperlink 41" xfId="8879" hidden="1" xr:uid="{00000000-0005-0000-0000-0000A4050000}"/>
    <cellStyle name="Followed Hyperlink 41" xfId="8991" hidden="1" xr:uid="{00000000-0005-0000-0000-0000A5050000}"/>
    <cellStyle name="Followed Hyperlink 41" xfId="8903" hidden="1" xr:uid="{00000000-0005-0000-0000-0000A6050000}"/>
    <cellStyle name="Followed Hyperlink 41" xfId="9064" hidden="1" xr:uid="{00000000-0005-0000-0000-0000A7050000}"/>
    <cellStyle name="Followed Hyperlink 41" xfId="9091" hidden="1" xr:uid="{00000000-0005-0000-0000-0000A8050000}"/>
    <cellStyle name="Followed Hyperlink 41" xfId="9202" hidden="1" xr:uid="{00000000-0005-0000-0000-0000A9050000}"/>
    <cellStyle name="Followed Hyperlink 41" xfId="9114" hidden="1" xr:uid="{00000000-0005-0000-0000-0000AA050000}"/>
    <cellStyle name="Followed Hyperlink 41" xfId="9275" hidden="1" xr:uid="{00000000-0005-0000-0000-0000AB050000}"/>
    <cellStyle name="Followed Hyperlink 41" xfId="9302" hidden="1" xr:uid="{00000000-0005-0000-0000-0000AC050000}"/>
    <cellStyle name="Followed Hyperlink 41" xfId="9408" hidden="1" xr:uid="{00000000-0005-0000-0000-0000AD050000}"/>
    <cellStyle name="Followed Hyperlink 41" xfId="9320" hidden="1" xr:uid="{00000000-0005-0000-0000-0000AE050000}"/>
    <cellStyle name="Followed Hyperlink 41" xfId="9481" hidden="1" xr:uid="{00000000-0005-0000-0000-0000AF050000}"/>
    <cellStyle name="Followed Hyperlink 41" xfId="9583" hidden="1" xr:uid="{00000000-0005-0000-0000-000094050000}"/>
    <cellStyle name="Followed Hyperlink 41" xfId="293" hidden="1" xr:uid="{00000000-0005-0000-0000-000095050000}"/>
    <cellStyle name="Followed Hyperlink 41" xfId="9780" hidden="1" xr:uid="{00000000-0005-0000-0000-000097050000}"/>
    <cellStyle name="Followed Hyperlink 41" xfId="9896" hidden="1" xr:uid="{00000000-0005-0000-0000-000098050000}"/>
    <cellStyle name="Followed Hyperlink 41" xfId="10020" hidden="1" xr:uid="{00000000-0005-0000-0000-000099050000}"/>
    <cellStyle name="Followed Hyperlink 41" xfId="9932" hidden="1" xr:uid="{00000000-0005-0000-0000-00009A050000}"/>
    <cellStyle name="Followed Hyperlink 41" xfId="10093" hidden="1" xr:uid="{00000000-0005-0000-0000-00009B050000}"/>
    <cellStyle name="Followed Hyperlink 41" xfId="10123" hidden="1" xr:uid="{00000000-0005-0000-0000-00009C050000}"/>
    <cellStyle name="Followed Hyperlink 41" xfId="10241" hidden="1" xr:uid="{00000000-0005-0000-0000-00009D050000}"/>
    <cellStyle name="Followed Hyperlink 41" xfId="10153" hidden="1" xr:uid="{00000000-0005-0000-0000-00009E050000}"/>
    <cellStyle name="Followed Hyperlink 41" xfId="10314" hidden="1" xr:uid="{00000000-0005-0000-0000-00009F050000}"/>
    <cellStyle name="Followed Hyperlink 41" xfId="10342" hidden="1" xr:uid="{00000000-0005-0000-0000-0000A0050000}"/>
    <cellStyle name="Followed Hyperlink 41" xfId="10369" hidden="1" xr:uid="{00000000-0005-0000-0000-0000A2050000}"/>
    <cellStyle name="Followed Hyperlink 41" xfId="10530" hidden="1" xr:uid="{00000000-0005-0000-0000-0000A3050000}"/>
    <cellStyle name="Followed Hyperlink 41" xfId="10557" hidden="1" xr:uid="{00000000-0005-0000-0000-0000A4050000}"/>
    <cellStyle name="Followed Hyperlink 41" xfId="10669" hidden="1" xr:uid="{00000000-0005-0000-0000-0000A5050000}"/>
    <cellStyle name="Followed Hyperlink 41" xfId="10581" hidden="1" xr:uid="{00000000-0005-0000-0000-0000A6050000}"/>
    <cellStyle name="Followed Hyperlink 41" xfId="10742" hidden="1" xr:uid="{00000000-0005-0000-0000-0000A7050000}"/>
    <cellStyle name="Followed Hyperlink 41" xfId="10769" hidden="1" xr:uid="{00000000-0005-0000-0000-0000A8050000}"/>
    <cellStyle name="Followed Hyperlink 41" xfId="10880" hidden="1" xr:uid="{00000000-0005-0000-0000-0000A9050000}"/>
    <cellStyle name="Followed Hyperlink 41" xfId="10792" hidden="1" xr:uid="{00000000-0005-0000-0000-0000AA050000}"/>
    <cellStyle name="Followed Hyperlink 41" xfId="10953" hidden="1" xr:uid="{00000000-0005-0000-0000-0000AB050000}"/>
    <cellStyle name="Followed Hyperlink 41" xfId="11086" hidden="1" xr:uid="{00000000-0005-0000-0000-0000AD050000}"/>
    <cellStyle name="Followed Hyperlink 41" xfId="10998" hidden="1" xr:uid="{00000000-0005-0000-0000-0000AE050000}"/>
    <cellStyle name="Followed Hyperlink 41" xfId="11159" hidden="1" xr:uid="{00000000-0005-0000-0000-0000AF050000}"/>
    <cellStyle name="Followed Hyperlink 41" xfId="11261" hidden="1" xr:uid="{00000000-0005-0000-0000-000094050000}"/>
    <cellStyle name="Followed Hyperlink 41" xfId="2594" hidden="1" xr:uid="{00000000-0005-0000-0000-000095050000}"/>
    <cellStyle name="Followed Hyperlink 41" xfId="7942" hidden="1" xr:uid="{00000000-0005-0000-0000-000096050000}"/>
    <cellStyle name="Followed Hyperlink 41" xfId="11455" hidden="1" xr:uid="{00000000-0005-0000-0000-000097050000}"/>
    <cellStyle name="Followed Hyperlink 41" xfId="11571" hidden="1" xr:uid="{00000000-0005-0000-0000-000098050000}"/>
    <cellStyle name="Followed Hyperlink 41" xfId="30844" hidden="1" xr:uid="{00000000-0005-0000-0000-00009E050000}"/>
    <cellStyle name="Followed Hyperlink 41" xfId="31033" hidden="1" xr:uid="{00000000-0005-0000-0000-0000A0050000}"/>
    <cellStyle name="Followed Hyperlink 41" xfId="31148" hidden="1" xr:uid="{00000000-0005-0000-0000-0000A1050000}"/>
    <cellStyle name="Followed Hyperlink 41" xfId="31060" hidden="1" xr:uid="{00000000-0005-0000-0000-0000A2050000}"/>
    <cellStyle name="Followed Hyperlink 41" xfId="31221" hidden="1" xr:uid="{00000000-0005-0000-0000-0000A3050000}"/>
    <cellStyle name="Followed Hyperlink 41" xfId="31248" hidden="1" xr:uid="{00000000-0005-0000-0000-0000A4050000}"/>
    <cellStyle name="Followed Hyperlink 41" xfId="31360" hidden="1" xr:uid="{00000000-0005-0000-0000-0000A5050000}"/>
    <cellStyle name="Followed Hyperlink 41" xfId="31272" hidden="1" xr:uid="{00000000-0005-0000-0000-0000A6050000}"/>
    <cellStyle name="Followed Hyperlink 41" xfId="31433" hidden="1" xr:uid="{00000000-0005-0000-0000-0000A7050000}"/>
    <cellStyle name="Followed Hyperlink 41" xfId="31460" hidden="1" xr:uid="{00000000-0005-0000-0000-0000A8050000}"/>
    <cellStyle name="Followed Hyperlink 41" xfId="31571" hidden="1" xr:uid="{00000000-0005-0000-0000-0000A9050000}"/>
    <cellStyle name="Followed Hyperlink 41" xfId="31483" hidden="1" xr:uid="{00000000-0005-0000-0000-0000AA050000}"/>
    <cellStyle name="Followed Hyperlink 41" xfId="31644" hidden="1" xr:uid="{00000000-0005-0000-0000-0000AB050000}"/>
    <cellStyle name="Followed Hyperlink 41" xfId="31671" hidden="1" xr:uid="{00000000-0005-0000-0000-0000AC050000}"/>
    <cellStyle name="Followed Hyperlink 41" xfId="31777" hidden="1" xr:uid="{00000000-0005-0000-0000-0000AD050000}"/>
    <cellStyle name="Followed Hyperlink 41" xfId="31689" hidden="1" xr:uid="{00000000-0005-0000-0000-0000AE050000}"/>
    <cellStyle name="Followed Hyperlink 41" xfId="31850" hidden="1" xr:uid="{00000000-0005-0000-0000-0000AF050000}"/>
    <cellStyle name="Followed Hyperlink 41" xfId="31952" hidden="1" xr:uid="{00000000-0005-0000-0000-000094050000}"/>
    <cellStyle name="Followed Hyperlink 41" xfId="28586" hidden="1" xr:uid="{00000000-0005-0000-0000-000095050000}"/>
    <cellStyle name="Followed Hyperlink 41" xfId="28532" hidden="1" xr:uid="{00000000-0005-0000-0000-000096050000}"/>
    <cellStyle name="Followed Hyperlink 41" xfId="32139" hidden="1" xr:uid="{00000000-0005-0000-0000-000097050000}"/>
    <cellStyle name="Followed Hyperlink 41" xfId="32255" hidden="1" xr:uid="{00000000-0005-0000-0000-000098050000}"/>
    <cellStyle name="Followed Hyperlink 41" xfId="32379" hidden="1" xr:uid="{00000000-0005-0000-0000-000099050000}"/>
    <cellStyle name="Followed Hyperlink 41" xfId="32291" hidden="1" xr:uid="{00000000-0005-0000-0000-00009A050000}"/>
    <cellStyle name="Followed Hyperlink 41" xfId="32452" hidden="1" xr:uid="{00000000-0005-0000-0000-00009B050000}"/>
    <cellStyle name="Followed Hyperlink 41" xfId="32482" hidden="1" xr:uid="{00000000-0005-0000-0000-00009C050000}"/>
    <cellStyle name="Followed Hyperlink 41" xfId="27355" hidden="1" xr:uid="{00000000-0005-0000-0000-0000A4050000}"/>
    <cellStyle name="Followed Hyperlink 41" xfId="27467" hidden="1" xr:uid="{00000000-0005-0000-0000-0000A5050000}"/>
    <cellStyle name="Followed Hyperlink 41" xfId="27379" hidden="1" xr:uid="{00000000-0005-0000-0000-0000A6050000}"/>
    <cellStyle name="Followed Hyperlink 41" xfId="27540" hidden="1" xr:uid="{00000000-0005-0000-0000-0000A7050000}"/>
    <cellStyle name="Followed Hyperlink 41" xfId="27567" hidden="1" xr:uid="{00000000-0005-0000-0000-0000A8050000}"/>
    <cellStyle name="Followed Hyperlink 41" xfId="27678" hidden="1" xr:uid="{00000000-0005-0000-0000-0000A9050000}"/>
    <cellStyle name="Followed Hyperlink 41" xfId="27590" hidden="1" xr:uid="{00000000-0005-0000-0000-0000AA050000}"/>
    <cellStyle name="Followed Hyperlink 41" xfId="27751" hidden="1" xr:uid="{00000000-0005-0000-0000-0000AB050000}"/>
    <cellStyle name="Followed Hyperlink 41" xfId="27778" hidden="1" xr:uid="{00000000-0005-0000-0000-0000AC050000}"/>
    <cellStyle name="Followed Hyperlink 41" xfId="27884" hidden="1" xr:uid="{00000000-0005-0000-0000-0000AD050000}"/>
    <cellStyle name="Followed Hyperlink 41" xfId="27796" hidden="1" xr:uid="{00000000-0005-0000-0000-0000AE050000}"/>
    <cellStyle name="Followed Hyperlink 41" xfId="27957" hidden="1" xr:uid="{00000000-0005-0000-0000-0000AF050000}"/>
    <cellStyle name="Followed Hyperlink 41" xfId="28604" hidden="1" xr:uid="{00000000-0005-0000-0000-000094050000}"/>
    <cellStyle name="Followed Hyperlink 41" xfId="28727" hidden="1" xr:uid="{00000000-0005-0000-0000-000095050000}"/>
    <cellStyle name="Followed Hyperlink 41" xfId="28639" hidden="1" xr:uid="{00000000-0005-0000-0000-000096050000}"/>
    <cellStyle name="Followed Hyperlink 41" xfId="28800" hidden="1" xr:uid="{00000000-0005-0000-0000-000097050000}"/>
    <cellStyle name="Followed Hyperlink 41" xfId="28916" hidden="1" xr:uid="{00000000-0005-0000-0000-000098050000}"/>
    <cellStyle name="Followed Hyperlink 41" xfId="29040" hidden="1" xr:uid="{00000000-0005-0000-0000-000099050000}"/>
    <cellStyle name="Followed Hyperlink 41" xfId="28952" hidden="1" xr:uid="{00000000-0005-0000-0000-00009A050000}"/>
    <cellStyle name="Followed Hyperlink 41" xfId="29113" hidden="1" xr:uid="{00000000-0005-0000-0000-00009B050000}"/>
    <cellStyle name="Followed Hyperlink 41" xfId="29143" hidden="1" xr:uid="{00000000-0005-0000-0000-00009C050000}"/>
    <cellStyle name="Followed Hyperlink 41" xfId="29261" hidden="1" xr:uid="{00000000-0005-0000-0000-00009D050000}"/>
    <cellStyle name="Followed Hyperlink 41" xfId="29173" hidden="1" xr:uid="{00000000-0005-0000-0000-00009E050000}"/>
    <cellStyle name="Followed Hyperlink 41" xfId="29334" hidden="1" xr:uid="{00000000-0005-0000-0000-00009F050000}"/>
    <cellStyle name="Followed Hyperlink 41" xfId="29477" hidden="1" xr:uid="{00000000-0005-0000-0000-0000A1050000}"/>
    <cellStyle name="Followed Hyperlink 41" xfId="38260" hidden="1" xr:uid="{00000000-0005-0000-0000-0000AE050000}"/>
    <cellStyle name="Followed Hyperlink 41" xfId="38421" hidden="1" xr:uid="{00000000-0005-0000-0000-0000AF050000}"/>
    <cellStyle name="Followed Hyperlink 41" xfId="38523" hidden="1" xr:uid="{00000000-0005-0000-0000-000094050000}"/>
    <cellStyle name="Followed Hyperlink 41" xfId="29389" hidden="1" xr:uid="{00000000-0005-0000-0000-0000A2050000}"/>
    <cellStyle name="Followed Hyperlink 41" xfId="29550" hidden="1" xr:uid="{00000000-0005-0000-0000-0000A3050000}"/>
    <cellStyle name="Followed Hyperlink 41" xfId="29577" hidden="1" xr:uid="{00000000-0005-0000-0000-0000A4050000}"/>
    <cellStyle name="Followed Hyperlink 41" xfId="29689" hidden="1" xr:uid="{00000000-0005-0000-0000-0000A5050000}"/>
    <cellStyle name="Followed Hyperlink 41" xfId="29601" hidden="1" xr:uid="{00000000-0005-0000-0000-0000A6050000}"/>
    <cellStyle name="Followed Hyperlink 41" xfId="29762" hidden="1" xr:uid="{00000000-0005-0000-0000-0000A7050000}"/>
    <cellStyle name="Followed Hyperlink 41" xfId="29789" hidden="1" xr:uid="{00000000-0005-0000-0000-0000A8050000}"/>
    <cellStyle name="Followed Hyperlink 41" xfId="29900" hidden="1" xr:uid="{00000000-0005-0000-0000-0000A9050000}"/>
    <cellStyle name="Followed Hyperlink 41" xfId="29812" hidden="1" xr:uid="{00000000-0005-0000-0000-0000AA050000}"/>
    <cellStyle name="Followed Hyperlink 41" xfId="30000" hidden="1" xr:uid="{00000000-0005-0000-0000-0000AC050000}"/>
    <cellStyle name="Followed Hyperlink 41" xfId="30106" hidden="1" xr:uid="{00000000-0005-0000-0000-0000AD050000}"/>
    <cellStyle name="Followed Hyperlink 41" xfId="30018" hidden="1" xr:uid="{00000000-0005-0000-0000-0000AE050000}"/>
    <cellStyle name="Followed Hyperlink 41" xfId="30179" hidden="1" xr:uid="{00000000-0005-0000-0000-0000AF050000}"/>
    <cellStyle name="Followed Hyperlink 41" xfId="30281" hidden="1" xr:uid="{00000000-0005-0000-0000-000094050000}"/>
    <cellStyle name="Followed Hyperlink 41" xfId="28283" hidden="1" xr:uid="{00000000-0005-0000-0000-000095050000}"/>
    <cellStyle name="Followed Hyperlink 41" xfId="28436" hidden="1" xr:uid="{00000000-0005-0000-0000-000096050000}"/>
    <cellStyle name="Followed Hyperlink 41" xfId="30471" hidden="1" xr:uid="{00000000-0005-0000-0000-000097050000}"/>
    <cellStyle name="Followed Hyperlink 41" xfId="30587" hidden="1" xr:uid="{00000000-0005-0000-0000-000098050000}"/>
    <cellStyle name="Followed Hyperlink 41" xfId="30711" hidden="1" xr:uid="{00000000-0005-0000-0000-000099050000}"/>
    <cellStyle name="Followed Hyperlink 41" xfId="30623" hidden="1" xr:uid="{00000000-0005-0000-0000-00009A050000}"/>
    <cellStyle name="Followed Hyperlink 41" xfId="30784" hidden="1" xr:uid="{00000000-0005-0000-0000-00009B050000}"/>
    <cellStyle name="Followed Hyperlink 41" xfId="30932" hidden="1" xr:uid="{00000000-0005-0000-0000-00009D050000}"/>
    <cellStyle name="Followed Hyperlink 41" xfId="19111" hidden="1" xr:uid="{00000000-0005-0000-0000-0000A8050000}"/>
    <cellStyle name="Followed Hyperlink 41" xfId="18923" hidden="1" xr:uid="{00000000-0005-0000-0000-0000A6050000}"/>
    <cellStyle name="Followed Hyperlink 41" xfId="19322" hidden="1" xr:uid="{00000000-0005-0000-0000-0000AC050000}"/>
    <cellStyle name="Followed Hyperlink 41" xfId="23473" hidden="1" xr:uid="{00000000-0005-0000-0000-00009F050000}"/>
    <cellStyle name="Followed Hyperlink 41" xfId="10457" hidden="1" xr:uid="{00000000-0005-0000-0000-0000A1050000}"/>
    <cellStyle name="Followed Hyperlink 41" xfId="12673" hidden="1" xr:uid="{00000000-0005-0000-0000-0000AE050000}"/>
    <cellStyle name="Followed Hyperlink 41" xfId="40370" hidden="1" xr:uid="{00000000-0005-0000-0000-000099050000}"/>
    <cellStyle name="Followed Hyperlink 41" xfId="38004" hidden="1" xr:uid="{00000000-0005-0000-0000-0000A7050000}"/>
    <cellStyle name="Followed Hyperlink 41" xfId="38142" hidden="1" xr:uid="{00000000-0005-0000-0000-0000A9050000}"/>
    <cellStyle name="Followed Hyperlink 41" xfId="38054" hidden="1" xr:uid="{00000000-0005-0000-0000-0000AA050000}"/>
    <cellStyle name="Followed Hyperlink 41" xfId="38215" hidden="1" xr:uid="{00000000-0005-0000-0000-0000AB050000}"/>
    <cellStyle name="Followed Hyperlink 41" xfId="38242" hidden="1" xr:uid="{00000000-0005-0000-0000-0000AC050000}"/>
    <cellStyle name="Followed Hyperlink 41" xfId="38348" hidden="1" xr:uid="{00000000-0005-0000-0000-0000AD050000}"/>
    <cellStyle name="Followed Hyperlink 41" xfId="19603" hidden="1" xr:uid="{00000000-0005-0000-0000-000094050000}"/>
    <cellStyle name="Followed Hyperlink 41" xfId="18042" hidden="1" xr:uid="{00000000-0005-0000-0000-000095050000}"/>
    <cellStyle name="Followed Hyperlink 41" xfId="19222" hidden="1" xr:uid="{00000000-0005-0000-0000-0000A9050000}"/>
    <cellStyle name="Followed Hyperlink 41" xfId="19134" hidden="1" xr:uid="{00000000-0005-0000-0000-0000AA050000}"/>
    <cellStyle name="Followed Hyperlink 41" xfId="19295" hidden="1" xr:uid="{00000000-0005-0000-0000-0000AB050000}"/>
    <cellStyle name="Followed Hyperlink 41" xfId="19084" hidden="1" xr:uid="{00000000-0005-0000-0000-0000A7050000}"/>
    <cellStyle name="Followed Hyperlink 41" xfId="19428" hidden="1" xr:uid="{00000000-0005-0000-0000-0000AD050000}"/>
    <cellStyle name="Followed Hyperlink 41" xfId="19340" hidden="1" xr:uid="{00000000-0005-0000-0000-0000AE050000}"/>
    <cellStyle name="Followed Hyperlink 41" xfId="19501" hidden="1" xr:uid="{00000000-0005-0000-0000-0000AF050000}"/>
    <cellStyle name="Followed Hyperlink 41" xfId="20440" hidden="1" xr:uid="{00000000-0005-0000-0000-0000A1050000}"/>
    <cellStyle name="Followed Hyperlink 41" xfId="20352" hidden="1" xr:uid="{00000000-0005-0000-0000-0000A2050000}"/>
    <cellStyle name="Followed Hyperlink 41" xfId="20325" hidden="1" xr:uid="{00000000-0005-0000-0000-0000A0050000}"/>
    <cellStyle name="Followed Hyperlink 42" xfId="25443" hidden="1" xr:uid="{00000000-0005-0000-0000-0000C4050000}"/>
    <cellStyle name="Followed Hyperlink 42" xfId="25601" hidden="1" xr:uid="{00000000-0005-0000-0000-0000C5050000}"/>
    <cellStyle name="Followed Hyperlink 42" xfId="25632" hidden="1" xr:uid="{00000000-0005-0000-0000-0000C6050000}"/>
    <cellStyle name="Followed Hyperlink 42" xfId="25643" hidden="1" xr:uid="{00000000-0005-0000-0000-0000C7050000}"/>
    <cellStyle name="Followed Hyperlink 42" xfId="25654" hidden="1" xr:uid="{00000000-0005-0000-0000-0000C8050000}"/>
    <cellStyle name="Followed Hyperlink 42" xfId="25807" hidden="1" xr:uid="{00000000-0005-0000-0000-0000C9050000}"/>
    <cellStyle name="Followed Hyperlink 42" xfId="25838" hidden="1" xr:uid="{00000000-0005-0000-0000-0000CA050000}"/>
    <cellStyle name="Followed Hyperlink 42" xfId="25849" hidden="1" xr:uid="{00000000-0005-0000-0000-0000CB050000}"/>
    <cellStyle name="Followed Hyperlink 42" xfId="26378" hidden="1" xr:uid="{00000000-0005-0000-0000-0000B0050000}"/>
    <cellStyle name="Followed Hyperlink 42" xfId="26548" hidden="1" xr:uid="{00000000-0005-0000-0000-0000B1050000}"/>
    <cellStyle name="Followed Hyperlink 42" xfId="23278" hidden="1" xr:uid="{00000000-0005-0000-0000-0000B8050000}"/>
    <cellStyle name="Followed Hyperlink 42" xfId="15782" hidden="1" xr:uid="{00000000-0005-0000-0000-0000C4050000}"/>
    <cellStyle name="Followed Hyperlink 42" xfId="7407" hidden="1" xr:uid="{00000000-0005-0000-0000-0000C4050000}"/>
    <cellStyle name="Followed Hyperlink 42" xfId="7565" hidden="1" xr:uid="{00000000-0005-0000-0000-0000C5050000}"/>
    <cellStyle name="Followed Hyperlink 42" xfId="7607" hidden="1" xr:uid="{00000000-0005-0000-0000-0000C7050000}"/>
    <cellStyle name="Followed Hyperlink 42" xfId="7618" hidden="1" xr:uid="{00000000-0005-0000-0000-0000C8050000}"/>
    <cellStyle name="Followed Hyperlink 42" xfId="7771" hidden="1" xr:uid="{00000000-0005-0000-0000-0000C9050000}"/>
    <cellStyle name="Followed Hyperlink 42" xfId="7813" hidden="1" xr:uid="{00000000-0005-0000-0000-0000CB050000}"/>
    <cellStyle name="Followed Hyperlink 42" xfId="7909" hidden="1" xr:uid="{00000000-0005-0000-0000-0000B0050000}"/>
    <cellStyle name="Followed Hyperlink 42" xfId="22302" hidden="1" xr:uid="{00000000-0005-0000-0000-0000C1050000}"/>
    <cellStyle name="Followed Hyperlink 42" xfId="22333" hidden="1" xr:uid="{00000000-0005-0000-0000-0000C2050000}"/>
    <cellStyle name="Followed Hyperlink 42" xfId="22344" hidden="1" xr:uid="{00000000-0005-0000-0000-0000C3050000}"/>
    <cellStyle name="Followed Hyperlink 42" xfId="22355" hidden="1" xr:uid="{00000000-0005-0000-0000-0000C4050000}"/>
    <cellStyle name="Followed Hyperlink 42" xfId="22513" hidden="1" xr:uid="{00000000-0005-0000-0000-0000C5050000}"/>
    <cellStyle name="Followed Hyperlink 42" xfId="22544" hidden="1" xr:uid="{00000000-0005-0000-0000-0000C6050000}"/>
    <cellStyle name="Followed Hyperlink 42" xfId="22555" hidden="1" xr:uid="{00000000-0005-0000-0000-0000C7050000}"/>
    <cellStyle name="Followed Hyperlink 42" xfId="22566" hidden="1" xr:uid="{00000000-0005-0000-0000-0000C8050000}"/>
    <cellStyle name="Followed Hyperlink 42" xfId="22719" hidden="1" xr:uid="{00000000-0005-0000-0000-0000C9050000}"/>
    <cellStyle name="Followed Hyperlink 42" xfId="22750" hidden="1" xr:uid="{00000000-0005-0000-0000-0000CA050000}"/>
    <cellStyle name="Followed Hyperlink 42" xfId="22761" hidden="1" xr:uid="{00000000-0005-0000-0000-0000CB050000}"/>
    <cellStyle name="Followed Hyperlink 42" xfId="22856" hidden="1" xr:uid="{00000000-0005-0000-0000-0000B0050000}"/>
    <cellStyle name="Followed Hyperlink 42" xfId="22772" hidden="1" xr:uid="{00000000-0005-0000-0000-0000B1050000}"/>
    <cellStyle name="Followed Hyperlink 42" xfId="22940" hidden="1" xr:uid="{00000000-0005-0000-0000-0000B2050000}"/>
    <cellStyle name="Followed Hyperlink 42" xfId="22951" hidden="1" xr:uid="{00000000-0005-0000-0000-0000B3050000}"/>
    <cellStyle name="Followed Hyperlink 42" xfId="23051" hidden="1" xr:uid="{00000000-0005-0000-0000-0000B4050000}"/>
    <cellStyle name="Followed Hyperlink 42" xfId="23253" hidden="1" xr:uid="{00000000-0005-0000-0000-0000B6050000}"/>
    <cellStyle name="Followed Hyperlink 42" xfId="23264" hidden="1" xr:uid="{00000000-0005-0000-0000-0000B7050000}"/>
    <cellStyle name="Followed Hyperlink 42" xfId="23443" hidden="1" xr:uid="{00000000-0005-0000-0000-0000B9050000}"/>
    <cellStyle name="Followed Hyperlink 42" xfId="23474" hidden="1" xr:uid="{00000000-0005-0000-0000-0000BA050000}"/>
    <cellStyle name="Followed Hyperlink 42" xfId="23485" hidden="1" xr:uid="{00000000-0005-0000-0000-0000BB050000}"/>
    <cellStyle name="Followed Hyperlink 42" xfId="23497" hidden="1" xr:uid="{00000000-0005-0000-0000-0000BC050000}"/>
    <cellStyle name="Followed Hyperlink 42" xfId="23659" hidden="1" xr:uid="{00000000-0005-0000-0000-0000BD050000}"/>
    <cellStyle name="Followed Hyperlink 42" xfId="23690" hidden="1" xr:uid="{00000000-0005-0000-0000-0000BE050000}"/>
    <cellStyle name="Followed Hyperlink 42" xfId="23701" hidden="1" xr:uid="{00000000-0005-0000-0000-0000BF050000}"/>
    <cellStyle name="Followed Hyperlink 42" xfId="21382" hidden="1" xr:uid="{00000000-0005-0000-0000-0000B3050000}"/>
    <cellStyle name="Followed Hyperlink 42" xfId="21684" hidden="1" xr:uid="{00000000-0005-0000-0000-0000B6050000}"/>
    <cellStyle name="Followed Hyperlink 42" xfId="21695" hidden="1" xr:uid="{00000000-0005-0000-0000-0000B7050000}"/>
    <cellStyle name="Followed Hyperlink 42" xfId="21709" hidden="1" xr:uid="{00000000-0005-0000-0000-0000B8050000}"/>
    <cellStyle name="Followed Hyperlink 42" xfId="21874" hidden="1" xr:uid="{00000000-0005-0000-0000-0000B9050000}"/>
    <cellStyle name="Followed Hyperlink 42" xfId="21905" hidden="1" xr:uid="{00000000-0005-0000-0000-0000BA050000}"/>
    <cellStyle name="Followed Hyperlink 42" xfId="21916" hidden="1" xr:uid="{00000000-0005-0000-0000-0000BB050000}"/>
    <cellStyle name="Followed Hyperlink 42" xfId="21928" hidden="1" xr:uid="{00000000-0005-0000-0000-0000BC050000}"/>
    <cellStyle name="Followed Hyperlink 42" xfId="22090" hidden="1" xr:uid="{00000000-0005-0000-0000-0000BD050000}"/>
    <cellStyle name="Followed Hyperlink 42" xfId="22121" hidden="1" xr:uid="{00000000-0005-0000-0000-0000BE050000}"/>
    <cellStyle name="Followed Hyperlink 42" xfId="22132" hidden="1" xr:uid="{00000000-0005-0000-0000-0000BF050000}"/>
    <cellStyle name="Followed Hyperlink 42" xfId="22143" hidden="1" xr:uid="{00000000-0005-0000-0000-0000C0050000}"/>
    <cellStyle name="Followed Hyperlink 42" xfId="20959" hidden="1" xr:uid="{00000000-0005-0000-0000-0000C8050000}"/>
    <cellStyle name="Followed Hyperlink 42" xfId="21112" hidden="1" xr:uid="{00000000-0005-0000-0000-0000C9050000}"/>
    <cellStyle name="Followed Hyperlink 42" xfId="21143" hidden="1" xr:uid="{00000000-0005-0000-0000-0000CA050000}"/>
    <cellStyle name="Followed Hyperlink 42" xfId="21154" hidden="1" xr:uid="{00000000-0005-0000-0000-0000CB050000}"/>
    <cellStyle name="Followed Hyperlink 42" xfId="21250" hidden="1" xr:uid="{00000000-0005-0000-0000-0000B0050000}"/>
    <cellStyle name="Followed Hyperlink 42" xfId="21165" hidden="1" xr:uid="{00000000-0005-0000-0000-0000B1050000}"/>
    <cellStyle name="Followed Hyperlink 42" xfId="21371" hidden="1" xr:uid="{00000000-0005-0000-0000-0000B2050000}"/>
    <cellStyle name="Followed Hyperlink 42" xfId="20906" hidden="1" xr:uid="{00000000-0005-0000-0000-0000C5050000}"/>
    <cellStyle name="Followed Hyperlink 42" xfId="20937" hidden="1" xr:uid="{00000000-0005-0000-0000-0000C6050000}"/>
    <cellStyle name="Followed Hyperlink 42" xfId="20948" hidden="1" xr:uid="{00000000-0005-0000-0000-0000C7050000}"/>
    <cellStyle name="Followed Hyperlink 42" xfId="20737" hidden="1" xr:uid="{00000000-0005-0000-0000-0000C3050000}"/>
    <cellStyle name="Followed Hyperlink 42" xfId="20748" hidden="1" xr:uid="{00000000-0005-0000-0000-0000C4050000}"/>
    <cellStyle name="Followed Hyperlink 42" xfId="20726" hidden="1" xr:uid="{00000000-0005-0000-0000-0000C2050000}"/>
    <cellStyle name="Followed Hyperlink 42" xfId="23222" hidden="1" xr:uid="{00000000-0005-0000-0000-0000B5050000}"/>
    <cellStyle name="Followed Hyperlink 42" xfId="23924" hidden="1" xr:uid="{00000000-0005-0000-0000-0000C4050000}"/>
    <cellStyle name="Followed Hyperlink 42" xfId="10754" hidden="1" xr:uid="{00000000-0005-0000-0000-0000C3050000}"/>
    <cellStyle name="Followed Hyperlink 42" xfId="13902" hidden="1" xr:uid="{00000000-0005-0000-0000-0000C0050000}"/>
    <cellStyle name="Followed Hyperlink 42" xfId="41479" hidden="1" xr:uid="{00000000-0005-0000-0000-0000C9050000}"/>
    <cellStyle name="Followed Hyperlink 42" xfId="31006" hidden="1" xr:uid="{00000000-0005-0000-0000-0000BA050000}"/>
    <cellStyle name="Followed Hyperlink 42" xfId="31017" hidden="1" xr:uid="{00000000-0005-0000-0000-0000BB050000}"/>
    <cellStyle name="Followed Hyperlink 42" xfId="31029" hidden="1" xr:uid="{00000000-0005-0000-0000-0000BC050000}"/>
    <cellStyle name="Followed Hyperlink 42" xfId="31222" hidden="1" xr:uid="{00000000-0005-0000-0000-0000BE050000}"/>
    <cellStyle name="Followed Hyperlink 42" xfId="31233" hidden="1" xr:uid="{00000000-0005-0000-0000-0000BF050000}"/>
    <cellStyle name="Followed Hyperlink 42" xfId="31244" hidden="1" xr:uid="{00000000-0005-0000-0000-0000C0050000}"/>
    <cellStyle name="Followed Hyperlink 42" xfId="31403" hidden="1" xr:uid="{00000000-0005-0000-0000-0000C1050000}"/>
    <cellStyle name="Followed Hyperlink 42" xfId="31434" hidden="1" xr:uid="{00000000-0005-0000-0000-0000C2050000}"/>
    <cellStyle name="Followed Hyperlink 42" xfId="31445" hidden="1" xr:uid="{00000000-0005-0000-0000-0000C3050000}"/>
    <cellStyle name="Followed Hyperlink 42" xfId="31456" hidden="1" xr:uid="{00000000-0005-0000-0000-0000C4050000}"/>
    <cellStyle name="Followed Hyperlink 42" xfId="31614" hidden="1" xr:uid="{00000000-0005-0000-0000-0000C5050000}"/>
    <cellStyle name="Followed Hyperlink 42" xfId="31645" hidden="1" xr:uid="{00000000-0005-0000-0000-0000C6050000}"/>
    <cellStyle name="Followed Hyperlink 42" xfId="31656" hidden="1" xr:uid="{00000000-0005-0000-0000-0000C7050000}"/>
    <cellStyle name="Followed Hyperlink 42" xfId="31820" hidden="1" xr:uid="{00000000-0005-0000-0000-0000C9050000}"/>
    <cellStyle name="Followed Hyperlink 42" xfId="31851" hidden="1" xr:uid="{00000000-0005-0000-0000-0000CA050000}"/>
    <cellStyle name="Followed Hyperlink 42" xfId="31862" hidden="1" xr:uid="{00000000-0005-0000-0000-0000CB050000}"/>
    <cellStyle name="Followed Hyperlink 42" xfId="31958" hidden="1" xr:uid="{00000000-0005-0000-0000-0000B0050000}"/>
    <cellStyle name="Followed Hyperlink 42" xfId="31873" hidden="1" xr:uid="{00000000-0005-0000-0000-0000B1050000}"/>
    <cellStyle name="Followed Hyperlink 42" xfId="32140" hidden="1" xr:uid="{00000000-0005-0000-0000-0000B2050000}"/>
    <cellStyle name="Followed Hyperlink 42" xfId="21653" hidden="1" xr:uid="{00000000-0005-0000-0000-0000B5050000}"/>
    <cellStyle name="Followed Hyperlink 42" xfId="33530" hidden="1" xr:uid="{00000000-0005-0000-0000-0000CB050000}"/>
    <cellStyle name="Followed Hyperlink 42" xfId="34545" hidden="1" xr:uid="{00000000-0005-0000-0000-0000BE050000}"/>
    <cellStyle name="Followed Hyperlink 42" xfId="34556" hidden="1" xr:uid="{00000000-0005-0000-0000-0000BF050000}"/>
    <cellStyle name="Followed Hyperlink 42" xfId="34567" hidden="1" xr:uid="{00000000-0005-0000-0000-0000C0050000}"/>
    <cellStyle name="Followed Hyperlink 42" xfId="34726" hidden="1" xr:uid="{00000000-0005-0000-0000-0000C1050000}"/>
    <cellStyle name="Followed Hyperlink 42" xfId="34757" hidden="1" xr:uid="{00000000-0005-0000-0000-0000C2050000}"/>
    <cellStyle name="Followed Hyperlink 42" xfId="34768" hidden="1" xr:uid="{00000000-0005-0000-0000-0000C3050000}"/>
    <cellStyle name="Followed Hyperlink 42" xfId="34779" hidden="1" xr:uid="{00000000-0005-0000-0000-0000C4050000}"/>
    <cellStyle name="Followed Hyperlink 42" xfId="34937" hidden="1" xr:uid="{00000000-0005-0000-0000-0000C5050000}"/>
    <cellStyle name="Followed Hyperlink 42" xfId="34968" hidden="1" xr:uid="{00000000-0005-0000-0000-0000C6050000}"/>
    <cellStyle name="Followed Hyperlink 42" xfId="34979" hidden="1" xr:uid="{00000000-0005-0000-0000-0000C7050000}"/>
    <cellStyle name="Followed Hyperlink 42" xfId="34990" hidden="1" xr:uid="{00000000-0005-0000-0000-0000C8050000}"/>
    <cellStyle name="Followed Hyperlink 42" xfId="35143" hidden="1" xr:uid="{00000000-0005-0000-0000-0000C9050000}"/>
    <cellStyle name="Followed Hyperlink 42" xfId="35174" hidden="1" xr:uid="{00000000-0005-0000-0000-0000CA050000}"/>
    <cellStyle name="Followed Hyperlink 42" xfId="35185" hidden="1" xr:uid="{00000000-0005-0000-0000-0000CB050000}"/>
    <cellStyle name="Followed Hyperlink 42" xfId="35281" hidden="1" xr:uid="{00000000-0005-0000-0000-0000B0050000}"/>
    <cellStyle name="Followed Hyperlink 42" xfId="35196" hidden="1" xr:uid="{00000000-0005-0000-0000-0000B1050000}"/>
    <cellStyle name="Followed Hyperlink 42" xfId="35436" hidden="1" xr:uid="{00000000-0005-0000-0000-0000B2050000}"/>
    <cellStyle name="Followed Hyperlink 42" xfId="35447" hidden="1" xr:uid="{00000000-0005-0000-0000-0000B3050000}"/>
    <cellStyle name="Followed Hyperlink 42" xfId="35718" hidden="1" xr:uid="{00000000-0005-0000-0000-0000B5050000}"/>
    <cellStyle name="Followed Hyperlink 42" xfId="35749" hidden="1" xr:uid="{00000000-0005-0000-0000-0000B6050000}"/>
    <cellStyle name="Followed Hyperlink 42" xfId="35760" hidden="1" xr:uid="{00000000-0005-0000-0000-0000B7050000}"/>
    <cellStyle name="Followed Hyperlink 42" xfId="35774" hidden="1" xr:uid="{00000000-0005-0000-0000-0000B8050000}"/>
    <cellStyle name="Followed Hyperlink 42" xfId="35939" hidden="1" xr:uid="{00000000-0005-0000-0000-0000B9050000}"/>
    <cellStyle name="Followed Hyperlink 42" xfId="35970" hidden="1" xr:uid="{00000000-0005-0000-0000-0000BA050000}"/>
    <cellStyle name="Followed Hyperlink 42" xfId="35981" hidden="1" xr:uid="{00000000-0005-0000-0000-0000BB050000}"/>
    <cellStyle name="Followed Hyperlink 42" xfId="35993" hidden="1" xr:uid="{00000000-0005-0000-0000-0000BC050000}"/>
    <cellStyle name="Followed Hyperlink 42" xfId="36155" hidden="1" xr:uid="{00000000-0005-0000-0000-0000BD050000}"/>
    <cellStyle name="Followed Hyperlink 42" xfId="36197" hidden="1" xr:uid="{00000000-0005-0000-0000-0000BF050000}"/>
    <cellStyle name="Followed Hyperlink 42" xfId="36208" hidden="1" xr:uid="{00000000-0005-0000-0000-0000C0050000}"/>
    <cellStyle name="Followed Hyperlink 42" xfId="36367" hidden="1" xr:uid="{00000000-0005-0000-0000-0000C1050000}"/>
    <cellStyle name="Followed Hyperlink 42" xfId="36398" hidden="1" xr:uid="{00000000-0005-0000-0000-0000C2050000}"/>
    <cellStyle name="Followed Hyperlink 42" xfId="36409" hidden="1" xr:uid="{00000000-0005-0000-0000-0000C3050000}"/>
    <cellStyle name="Followed Hyperlink 42" xfId="36420" hidden="1" xr:uid="{00000000-0005-0000-0000-0000C4050000}"/>
    <cellStyle name="Followed Hyperlink 42" xfId="36578" hidden="1" xr:uid="{00000000-0005-0000-0000-0000C5050000}"/>
    <cellStyle name="Followed Hyperlink 42" xfId="36609" hidden="1" xr:uid="{00000000-0005-0000-0000-0000C6050000}"/>
    <cellStyle name="Followed Hyperlink 42" xfId="36620" hidden="1" xr:uid="{00000000-0005-0000-0000-0000C7050000}"/>
    <cellStyle name="Followed Hyperlink 42" xfId="36631" hidden="1" xr:uid="{00000000-0005-0000-0000-0000C8050000}"/>
    <cellStyle name="Followed Hyperlink 42" xfId="36784" hidden="1" xr:uid="{00000000-0005-0000-0000-0000C9050000}"/>
    <cellStyle name="Followed Hyperlink 42" xfId="36815" hidden="1" xr:uid="{00000000-0005-0000-0000-0000CA050000}"/>
    <cellStyle name="Followed Hyperlink 42" xfId="36922" hidden="1" xr:uid="{00000000-0005-0000-0000-0000B0050000}"/>
    <cellStyle name="Followed Hyperlink 42" xfId="36837" hidden="1" xr:uid="{00000000-0005-0000-0000-0000B1050000}"/>
    <cellStyle name="Followed Hyperlink 42" xfId="37043" hidden="1" xr:uid="{00000000-0005-0000-0000-0000B2050000}"/>
    <cellStyle name="Followed Hyperlink 42" xfId="37054" hidden="1" xr:uid="{00000000-0005-0000-0000-0000B3050000}"/>
    <cellStyle name="Followed Hyperlink 42" xfId="37154" hidden="1" xr:uid="{00000000-0005-0000-0000-0000B4050000}"/>
    <cellStyle name="Followed Hyperlink 42" xfId="37325" hidden="1" xr:uid="{00000000-0005-0000-0000-0000B5050000}"/>
    <cellStyle name="Followed Hyperlink 42" xfId="37367" hidden="1" xr:uid="{00000000-0005-0000-0000-0000B7050000}"/>
    <cellStyle name="Followed Hyperlink 42" xfId="37381" hidden="1" xr:uid="{00000000-0005-0000-0000-0000B8050000}"/>
    <cellStyle name="Followed Hyperlink 42" xfId="37546" hidden="1" xr:uid="{00000000-0005-0000-0000-0000B9050000}"/>
    <cellStyle name="Followed Hyperlink 42" xfId="37577" hidden="1" xr:uid="{00000000-0005-0000-0000-0000BA050000}"/>
    <cellStyle name="Followed Hyperlink 42" xfId="37588" hidden="1" xr:uid="{00000000-0005-0000-0000-0000BB050000}"/>
    <cellStyle name="Followed Hyperlink 42" xfId="37600" hidden="1" xr:uid="{00000000-0005-0000-0000-0000BC050000}"/>
    <cellStyle name="Followed Hyperlink 42" xfId="37762" hidden="1" xr:uid="{00000000-0005-0000-0000-0000BD050000}"/>
    <cellStyle name="Followed Hyperlink 42" xfId="37793" hidden="1" xr:uid="{00000000-0005-0000-0000-0000BE050000}"/>
    <cellStyle name="Followed Hyperlink 42" xfId="37804" hidden="1" xr:uid="{00000000-0005-0000-0000-0000BF050000}"/>
    <cellStyle name="Followed Hyperlink 42" xfId="37815" hidden="1" xr:uid="{00000000-0005-0000-0000-0000C0050000}"/>
    <cellStyle name="Followed Hyperlink 42" xfId="37974" hidden="1" xr:uid="{00000000-0005-0000-0000-0000C1050000}"/>
    <cellStyle name="Followed Hyperlink 42" xfId="38005" hidden="1" xr:uid="{00000000-0005-0000-0000-0000C2050000}"/>
    <cellStyle name="Followed Hyperlink 42" xfId="38016" hidden="1" xr:uid="{00000000-0005-0000-0000-0000C3050000}"/>
    <cellStyle name="Followed Hyperlink 42" xfId="38027" hidden="1" xr:uid="{00000000-0005-0000-0000-0000C4050000}"/>
    <cellStyle name="Followed Hyperlink 42" xfId="38185" hidden="1" xr:uid="{00000000-0005-0000-0000-0000C5050000}"/>
    <cellStyle name="Followed Hyperlink 42" xfId="38216" hidden="1" xr:uid="{00000000-0005-0000-0000-0000C6050000}"/>
    <cellStyle name="Followed Hyperlink 42" xfId="38227" hidden="1" xr:uid="{00000000-0005-0000-0000-0000C7050000}"/>
    <cellStyle name="Followed Hyperlink 42" xfId="38238" hidden="1" xr:uid="{00000000-0005-0000-0000-0000C8050000}"/>
    <cellStyle name="Followed Hyperlink 42" xfId="38391" hidden="1" xr:uid="{00000000-0005-0000-0000-0000C9050000}"/>
    <cellStyle name="Followed Hyperlink 42" xfId="38422" hidden="1" xr:uid="{00000000-0005-0000-0000-0000CA050000}"/>
    <cellStyle name="Followed Hyperlink 42" xfId="38433" hidden="1" xr:uid="{00000000-0005-0000-0000-0000CB050000}"/>
    <cellStyle name="Followed Hyperlink 42" xfId="38528" hidden="1" xr:uid="{00000000-0005-0000-0000-0000B0050000}"/>
    <cellStyle name="Followed Hyperlink 42" xfId="38444" hidden="1" xr:uid="{00000000-0005-0000-0000-0000B1050000}"/>
    <cellStyle name="Followed Hyperlink 42" xfId="38612" hidden="1" xr:uid="{00000000-0005-0000-0000-0000B2050000}"/>
    <cellStyle name="Followed Hyperlink 42" xfId="38623" hidden="1" xr:uid="{00000000-0005-0000-0000-0000B3050000}"/>
    <cellStyle name="Followed Hyperlink 42" xfId="38723" hidden="1" xr:uid="{00000000-0005-0000-0000-0000B4050000}"/>
    <cellStyle name="Followed Hyperlink 42" xfId="38894" hidden="1" xr:uid="{00000000-0005-0000-0000-0000B5050000}"/>
    <cellStyle name="Followed Hyperlink 42" xfId="38925" hidden="1" xr:uid="{00000000-0005-0000-0000-0000B6050000}"/>
    <cellStyle name="Followed Hyperlink 42" xfId="38936" hidden="1" xr:uid="{00000000-0005-0000-0000-0000B7050000}"/>
    <cellStyle name="Followed Hyperlink 42" xfId="38950" hidden="1" xr:uid="{00000000-0005-0000-0000-0000B8050000}"/>
    <cellStyle name="Followed Hyperlink 42" xfId="39115" hidden="1" xr:uid="{00000000-0005-0000-0000-0000B9050000}"/>
    <cellStyle name="Followed Hyperlink 42" xfId="39146" hidden="1" xr:uid="{00000000-0005-0000-0000-0000BA050000}"/>
    <cellStyle name="Followed Hyperlink 42" xfId="39157" hidden="1" xr:uid="{00000000-0005-0000-0000-0000BB050000}"/>
    <cellStyle name="Followed Hyperlink 42" xfId="39331" hidden="1" xr:uid="{00000000-0005-0000-0000-0000BD050000}"/>
    <cellStyle name="Followed Hyperlink 42" xfId="39362" hidden="1" xr:uid="{00000000-0005-0000-0000-0000BE050000}"/>
    <cellStyle name="Followed Hyperlink 42" xfId="39373" hidden="1" xr:uid="{00000000-0005-0000-0000-0000BF050000}"/>
    <cellStyle name="Followed Hyperlink 42" xfId="39384" hidden="1" xr:uid="{00000000-0005-0000-0000-0000C0050000}"/>
    <cellStyle name="Followed Hyperlink 42" xfId="39543" hidden="1" xr:uid="{00000000-0005-0000-0000-0000C1050000}"/>
    <cellStyle name="Followed Hyperlink 42" xfId="39574" hidden="1" xr:uid="{00000000-0005-0000-0000-0000C2050000}"/>
    <cellStyle name="Followed Hyperlink 42" xfId="30191" hidden="1" xr:uid="{00000000-0005-0000-0000-0000CB050000}"/>
    <cellStyle name="Followed Hyperlink 42" xfId="30287" hidden="1" xr:uid="{00000000-0005-0000-0000-0000B0050000}"/>
    <cellStyle name="Followed Hyperlink 42" xfId="30202" hidden="1" xr:uid="{00000000-0005-0000-0000-0000B1050000}"/>
    <cellStyle name="Followed Hyperlink 42" xfId="30472" hidden="1" xr:uid="{00000000-0005-0000-0000-0000B2050000}"/>
    <cellStyle name="Followed Hyperlink 42" xfId="30583" hidden="1" xr:uid="{00000000-0005-0000-0000-0000B4050000}"/>
    <cellStyle name="Followed Hyperlink 42" xfId="30754" hidden="1" xr:uid="{00000000-0005-0000-0000-0000B5050000}"/>
    <cellStyle name="Followed Hyperlink 42" xfId="30785" hidden="1" xr:uid="{00000000-0005-0000-0000-0000B6050000}"/>
    <cellStyle name="Followed Hyperlink 42" xfId="30796" hidden="1" xr:uid="{00000000-0005-0000-0000-0000B7050000}"/>
    <cellStyle name="Followed Hyperlink 42" xfId="30810" hidden="1" xr:uid="{00000000-0005-0000-0000-0000B8050000}"/>
    <cellStyle name="Followed Hyperlink 42" xfId="30975" hidden="1" xr:uid="{00000000-0005-0000-0000-0000B9050000}"/>
    <cellStyle name="Followed Hyperlink 42" xfId="18234" hidden="1" xr:uid="{00000000-0005-0000-0000-0000B4050000}"/>
    <cellStyle name="Followed Hyperlink 42" xfId="18405" hidden="1" xr:uid="{00000000-0005-0000-0000-0000B5050000}"/>
    <cellStyle name="Followed Hyperlink 42" xfId="18436" hidden="1" xr:uid="{00000000-0005-0000-0000-0000B6050000}"/>
    <cellStyle name="Followed Hyperlink 42" xfId="18447" hidden="1" xr:uid="{00000000-0005-0000-0000-0000B7050000}"/>
    <cellStyle name="Followed Hyperlink 42" xfId="18461" hidden="1" xr:uid="{00000000-0005-0000-0000-0000B8050000}"/>
    <cellStyle name="Followed Hyperlink 42" xfId="18626" hidden="1" xr:uid="{00000000-0005-0000-0000-0000B9050000}"/>
    <cellStyle name="Followed Hyperlink 42" xfId="18657" hidden="1" xr:uid="{00000000-0005-0000-0000-0000BA050000}"/>
    <cellStyle name="Followed Hyperlink 42" xfId="18680" hidden="1" xr:uid="{00000000-0005-0000-0000-0000BC050000}"/>
    <cellStyle name="Followed Hyperlink 42" xfId="18842" hidden="1" xr:uid="{00000000-0005-0000-0000-0000BD050000}"/>
    <cellStyle name="Followed Hyperlink 42" xfId="18873" hidden="1" xr:uid="{00000000-0005-0000-0000-0000BE050000}"/>
    <cellStyle name="Followed Hyperlink 42" xfId="1936" hidden="1" xr:uid="{00000000-0005-0000-0000-0000C6050000}"/>
    <cellStyle name="Followed Hyperlink 42" xfId="1947" hidden="1" xr:uid="{00000000-0005-0000-0000-0000C7050000}"/>
    <cellStyle name="Followed Hyperlink 42" xfId="1958" hidden="1" xr:uid="{00000000-0005-0000-0000-0000C8050000}"/>
    <cellStyle name="Followed Hyperlink 42" xfId="2111" hidden="1" xr:uid="{00000000-0005-0000-0000-0000C9050000}"/>
    <cellStyle name="Followed Hyperlink 42" xfId="1087" hidden="1" xr:uid="{00000000-0005-0000-0000-0000B7050000}"/>
    <cellStyle name="Followed Hyperlink 42" xfId="1101" hidden="1" xr:uid="{00000000-0005-0000-0000-0000B8050000}"/>
    <cellStyle name="Followed Hyperlink 42" xfId="1266" hidden="1" xr:uid="{00000000-0005-0000-0000-0000B9050000}"/>
    <cellStyle name="Followed Hyperlink 42" xfId="1297" hidden="1" xr:uid="{00000000-0005-0000-0000-0000BA050000}"/>
    <cellStyle name="Followed Hyperlink 42" xfId="1308" hidden="1" xr:uid="{00000000-0005-0000-0000-0000BB050000}"/>
    <cellStyle name="Followed Hyperlink 42" xfId="1320" hidden="1" xr:uid="{00000000-0005-0000-0000-0000BC050000}"/>
    <cellStyle name="Followed Hyperlink 42" xfId="774" hidden="1" xr:uid="{00000000-0005-0000-0000-0000B3050000}"/>
    <cellStyle name="Followed Hyperlink 42" xfId="874" hidden="1" xr:uid="{00000000-0005-0000-0000-0000B4050000}"/>
    <cellStyle name="Followed Hyperlink 42" xfId="1045" hidden="1" xr:uid="{00000000-0005-0000-0000-0000B5050000}"/>
    <cellStyle name="Followed Hyperlink 42" xfId="732" hidden="1" xr:uid="{00000000-0005-0000-0000-0000B1050000}"/>
    <cellStyle name="Followed Hyperlink 42" xfId="763" hidden="1" xr:uid="{00000000-0005-0000-0000-0000B2050000}"/>
    <cellStyle name="Followed Hyperlink 42" xfId="562" hidden="1" xr:uid="{00000000-0005-0000-0000-0000B0050000}"/>
    <cellStyle name="Followed Hyperlink 42" xfId="3814" hidden="1" xr:uid="{00000000-0005-0000-0000-0000BE050000}"/>
    <cellStyle name="Followed Hyperlink 42" xfId="4550" hidden="1" xr:uid="{00000000-0005-0000-0000-0000B0050000}"/>
    <cellStyle name="Followed Hyperlink 42" xfId="10284" hidden="1" xr:uid="{00000000-0005-0000-0000-0000B9050000}"/>
    <cellStyle name="Followed Hyperlink 42" xfId="25178" hidden="1" xr:uid="{00000000-0005-0000-0000-0000BD050000}"/>
    <cellStyle name="Followed Hyperlink 42" xfId="21482" hidden="1" xr:uid="{00000000-0005-0000-0000-0000B4050000}"/>
    <cellStyle name="Followed Hyperlink 42" xfId="39585" hidden="1" xr:uid="{00000000-0005-0000-0000-0000C3050000}"/>
    <cellStyle name="Followed Hyperlink 42" xfId="39596" hidden="1" xr:uid="{00000000-0005-0000-0000-0000C4050000}"/>
    <cellStyle name="Followed Hyperlink 42" xfId="39754" hidden="1" xr:uid="{00000000-0005-0000-0000-0000C5050000}"/>
    <cellStyle name="Followed Hyperlink 42" xfId="39785" hidden="1" xr:uid="{00000000-0005-0000-0000-0000C6050000}"/>
    <cellStyle name="Followed Hyperlink 42" xfId="39796" hidden="1" xr:uid="{00000000-0005-0000-0000-0000C7050000}"/>
    <cellStyle name="Followed Hyperlink 42" xfId="39807" hidden="1" xr:uid="{00000000-0005-0000-0000-0000C8050000}"/>
    <cellStyle name="Followed Hyperlink 42" xfId="39991" hidden="1" xr:uid="{00000000-0005-0000-0000-0000CA050000}"/>
    <cellStyle name="Followed Hyperlink 42" xfId="40002" hidden="1" xr:uid="{00000000-0005-0000-0000-0000CB050000}"/>
    <cellStyle name="Followed Hyperlink 42" xfId="40097" hidden="1" xr:uid="{00000000-0005-0000-0000-0000B0050000}"/>
    <cellStyle name="Followed Hyperlink 42" xfId="40013" hidden="1" xr:uid="{00000000-0005-0000-0000-0000B1050000}"/>
    <cellStyle name="Followed Hyperlink 42" xfId="40131" hidden="1" xr:uid="{00000000-0005-0000-0000-0000B2050000}"/>
    <cellStyle name="Followed Hyperlink 42" xfId="40142" hidden="1" xr:uid="{00000000-0005-0000-0000-0000B3050000}"/>
    <cellStyle name="Followed Hyperlink 42" xfId="40242" hidden="1" xr:uid="{00000000-0005-0000-0000-0000B4050000}"/>
    <cellStyle name="Followed Hyperlink 42" xfId="40413" hidden="1" xr:uid="{00000000-0005-0000-0000-0000B5050000}"/>
    <cellStyle name="Followed Hyperlink 42" xfId="40444" hidden="1" xr:uid="{00000000-0005-0000-0000-0000B6050000}"/>
    <cellStyle name="Followed Hyperlink 42" xfId="40455" hidden="1" xr:uid="{00000000-0005-0000-0000-0000B7050000}"/>
    <cellStyle name="Followed Hyperlink 42" xfId="40469" hidden="1" xr:uid="{00000000-0005-0000-0000-0000B8050000}"/>
    <cellStyle name="Followed Hyperlink 42" xfId="40634" hidden="1" xr:uid="{00000000-0005-0000-0000-0000B9050000}"/>
    <cellStyle name="Followed Hyperlink 42" xfId="40665" hidden="1" xr:uid="{00000000-0005-0000-0000-0000BA050000}"/>
    <cellStyle name="Followed Hyperlink 42" xfId="1513" hidden="1" xr:uid="{00000000-0005-0000-0000-0000BE050000}"/>
    <cellStyle name="Followed Hyperlink 42" xfId="33102" hidden="1" xr:uid="{00000000-0005-0000-0000-0000C2050000}"/>
    <cellStyle name="Followed Hyperlink 42" xfId="34077" hidden="1" xr:uid="{00000000-0005-0000-0000-0000B5050000}"/>
    <cellStyle name="Followed Hyperlink 42" xfId="34108" hidden="1" xr:uid="{00000000-0005-0000-0000-0000B6050000}"/>
    <cellStyle name="Followed Hyperlink 42" xfId="34119" hidden="1" xr:uid="{00000000-0005-0000-0000-0000B7050000}"/>
    <cellStyle name="Followed Hyperlink 42" xfId="34133" hidden="1" xr:uid="{00000000-0005-0000-0000-0000B8050000}"/>
    <cellStyle name="Followed Hyperlink 42" xfId="34298" hidden="1" xr:uid="{00000000-0005-0000-0000-0000B9050000}"/>
    <cellStyle name="Followed Hyperlink 42" xfId="34329" hidden="1" xr:uid="{00000000-0005-0000-0000-0000BA050000}"/>
    <cellStyle name="Followed Hyperlink 42" xfId="34340" hidden="1" xr:uid="{00000000-0005-0000-0000-0000BB050000}"/>
    <cellStyle name="Followed Hyperlink 42" xfId="34352" hidden="1" xr:uid="{00000000-0005-0000-0000-0000BC050000}"/>
    <cellStyle name="Followed Hyperlink 42" xfId="34514" hidden="1" xr:uid="{00000000-0005-0000-0000-0000BD050000}"/>
    <cellStyle name="Followed Hyperlink 42" xfId="3346" hidden="1" xr:uid="{00000000-0005-0000-0000-0000B5050000}"/>
    <cellStyle name="Followed Hyperlink 42" xfId="3377" hidden="1" xr:uid="{00000000-0005-0000-0000-0000B6050000}"/>
    <cellStyle name="Followed Hyperlink 42" xfId="3388" hidden="1" xr:uid="{00000000-0005-0000-0000-0000B7050000}"/>
    <cellStyle name="Followed Hyperlink 42" xfId="3402" hidden="1" xr:uid="{00000000-0005-0000-0000-0000B8050000}"/>
    <cellStyle name="Followed Hyperlink 42" xfId="3567" hidden="1" xr:uid="{00000000-0005-0000-0000-0000B9050000}"/>
    <cellStyle name="Followed Hyperlink 42" xfId="3598" hidden="1" xr:uid="{00000000-0005-0000-0000-0000BA050000}"/>
    <cellStyle name="Followed Hyperlink 42" xfId="3609" hidden="1" xr:uid="{00000000-0005-0000-0000-0000BB050000}"/>
    <cellStyle name="Followed Hyperlink 42" xfId="3621" hidden="1" xr:uid="{00000000-0005-0000-0000-0000BC050000}"/>
    <cellStyle name="Followed Hyperlink 42" xfId="3783" hidden="1" xr:uid="{00000000-0005-0000-0000-0000BD050000}"/>
    <cellStyle name="Followed Hyperlink 42" xfId="3825" hidden="1" xr:uid="{00000000-0005-0000-0000-0000BF050000}"/>
    <cellStyle name="Followed Hyperlink 42" xfId="3836" hidden="1" xr:uid="{00000000-0005-0000-0000-0000C0050000}"/>
    <cellStyle name="Followed Hyperlink 42" xfId="3995" hidden="1" xr:uid="{00000000-0005-0000-0000-0000C1050000}"/>
    <cellStyle name="Followed Hyperlink 42" xfId="4026" hidden="1" xr:uid="{00000000-0005-0000-0000-0000C2050000}"/>
    <cellStyle name="Followed Hyperlink 42" xfId="4037" hidden="1" xr:uid="{00000000-0005-0000-0000-0000C3050000}"/>
    <cellStyle name="Followed Hyperlink 42" xfId="4048" hidden="1" xr:uid="{00000000-0005-0000-0000-0000C4050000}"/>
    <cellStyle name="Followed Hyperlink 42" xfId="4206" hidden="1" xr:uid="{00000000-0005-0000-0000-0000C5050000}"/>
    <cellStyle name="Followed Hyperlink 42" xfId="4248" hidden="1" xr:uid="{00000000-0005-0000-0000-0000C7050000}"/>
    <cellStyle name="Followed Hyperlink 42" xfId="1482" hidden="1" xr:uid="{00000000-0005-0000-0000-0000BD050000}"/>
    <cellStyle name="Followed Hyperlink 42" xfId="1524" hidden="1" xr:uid="{00000000-0005-0000-0000-0000BF050000}"/>
    <cellStyle name="Followed Hyperlink 42" xfId="1535" hidden="1" xr:uid="{00000000-0005-0000-0000-0000C0050000}"/>
    <cellStyle name="Followed Hyperlink 42" xfId="1694" hidden="1" xr:uid="{00000000-0005-0000-0000-0000C1050000}"/>
    <cellStyle name="Followed Hyperlink 42" xfId="1725" hidden="1" xr:uid="{00000000-0005-0000-0000-0000C2050000}"/>
    <cellStyle name="Followed Hyperlink 42" xfId="1736" hidden="1" xr:uid="{00000000-0005-0000-0000-0000C3050000}"/>
    <cellStyle name="Followed Hyperlink 42" xfId="1747" hidden="1" xr:uid="{00000000-0005-0000-0000-0000C4050000}"/>
    <cellStyle name="Followed Hyperlink 42" xfId="1905" hidden="1" xr:uid="{00000000-0005-0000-0000-0000C5050000}"/>
    <cellStyle name="Followed Hyperlink 42" xfId="6980" hidden="1" xr:uid="{00000000-0005-0000-0000-0000BC050000}"/>
    <cellStyle name="Followed Hyperlink 42" xfId="7142" hidden="1" xr:uid="{00000000-0005-0000-0000-0000BD050000}"/>
    <cellStyle name="Followed Hyperlink 42" xfId="7184" hidden="1" xr:uid="{00000000-0005-0000-0000-0000BF050000}"/>
    <cellStyle name="Followed Hyperlink 42" xfId="7195" hidden="1" xr:uid="{00000000-0005-0000-0000-0000C0050000}"/>
    <cellStyle name="Followed Hyperlink 42" xfId="7385" hidden="1" xr:uid="{00000000-0005-0000-0000-0000C2050000}"/>
    <cellStyle name="Followed Hyperlink 42" xfId="7396" hidden="1" xr:uid="{00000000-0005-0000-0000-0000C3050000}"/>
    <cellStyle name="Followed Hyperlink 42" xfId="2142" hidden="1" xr:uid="{00000000-0005-0000-0000-0000CA050000}"/>
    <cellStyle name="Followed Hyperlink 42" xfId="2153" hidden="1" xr:uid="{00000000-0005-0000-0000-0000CB050000}"/>
    <cellStyle name="Followed Hyperlink 42" xfId="2863" hidden="1" xr:uid="{00000000-0005-0000-0000-0000B0050000}"/>
    <cellStyle name="Followed Hyperlink 42" xfId="3033" hidden="1" xr:uid="{00000000-0005-0000-0000-0000B1050000}"/>
    <cellStyle name="Followed Hyperlink 42" xfId="3064" hidden="1" xr:uid="{00000000-0005-0000-0000-0000B2050000}"/>
    <cellStyle name="Followed Hyperlink 42" xfId="3075" hidden="1" xr:uid="{00000000-0005-0000-0000-0000B3050000}"/>
    <cellStyle name="Followed Hyperlink 42" xfId="3175" hidden="1" xr:uid="{00000000-0005-0000-0000-0000B4050000}"/>
    <cellStyle name="Followed Hyperlink 42" xfId="6705" hidden="1" xr:uid="{00000000-0005-0000-0000-0000B5050000}"/>
    <cellStyle name="Followed Hyperlink 42" xfId="6736" hidden="1" xr:uid="{00000000-0005-0000-0000-0000B6050000}"/>
    <cellStyle name="Followed Hyperlink 42" xfId="6747" hidden="1" xr:uid="{00000000-0005-0000-0000-0000B7050000}"/>
    <cellStyle name="Followed Hyperlink 42" xfId="6761" hidden="1" xr:uid="{00000000-0005-0000-0000-0000B8050000}"/>
    <cellStyle name="Followed Hyperlink 42" xfId="6926" hidden="1" xr:uid="{00000000-0005-0000-0000-0000B9050000}"/>
    <cellStyle name="Followed Hyperlink 42" xfId="6957" hidden="1" xr:uid="{00000000-0005-0000-0000-0000BA050000}"/>
    <cellStyle name="Followed Hyperlink 42" xfId="6968" hidden="1" xr:uid="{00000000-0005-0000-0000-0000BB050000}"/>
    <cellStyle name="Followed Hyperlink 42" xfId="6423" hidden="1" xr:uid="{00000000-0005-0000-0000-0000B2050000}"/>
    <cellStyle name="Followed Hyperlink 42" xfId="6434" hidden="1" xr:uid="{00000000-0005-0000-0000-0000B3050000}"/>
    <cellStyle name="Followed Hyperlink 42" xfId="6534" hidden="1" xr:uid="{00000000-0005-0000-0000-0000B4050000}"/>
    <cellStyle name="Followed Hyperlink 42" xfId="6229" hidden="1" xr:uid="{00000000-0005-0000-0000-0000B0050000}"/>
    <cellStyle name="Followed Hyperlink 42" xfId="6144" hidden="1" xr:uid="{00000000-0005-0000-0000-0000B1050000}"/>
    <cellStyle name="Followed Hyperlink 42" xfId="6133" hidden="1" xr:uid="{00000000-0005-0000-0000-0000CB050000}"/>
    <cellStyle name="Followed Hyperlink 42" xfId="4237" hidden="1" xr:uid="{00000000-0005-0000-0000-0000C6050000}"/>
    <cellStyle name="Followed Hyperlink 42" xfId="1076" hidden="1" xr:uid="{00000000-0005-0000-0000-0000B6050000}"/>
    <cellStyle name="Followed Hyperlink 42" xfId="37356" hidden="1" xr:uid="{00000000-0005-0000-0000-0000B6050000}"/>
    <cellStyle name="Followed Hyperlink 42" xfId="31191" hidden="1" xr:uid="{00000000-0005-0000-0000-0000BD050000}"/>
    <cellStyle name="Followed Hyperlink 42" xfId="7596" hidden="1" xr:uid="{00000000-0005-0000-0000-0000C6050000}"/>
    <cellStyle name="Followed Hyperlink 42" xfId="45216" hidden="1" xr:uid="{00000000-0005-0000-0000-0000C6050000}"/>
    <cellStyle name="Followed Hyperlink 42" xfId="45227" hidden="1" xr:uid="{00000000-0005-0000-0000-0000C7050000}"/>
    <cellStyle name="Followed Hyperlink 42" xfId="45238" hidden="1" xr:uid="{00000000-0005-0000-0000-0000C8050000}"/>
    <cellStyle name="Followed Hyperlink 42" xfId="45391" hidden="1" xr:uid="{00000000-0005-0000-0000-0000C9050000}"/>
    <cellStyle name="Followed Hyperlink 42" xfId="45422" hidden="1" xr:uid="{00000000-0005-0000-0000-0000CA050000}"/>
    <cellStyle name="Followed Hyperlink 42" xfId="45433" hidden="1" xr:uid="{00000000-0005-0000-0000-0000CB050000}"/>
    <cellStyle name="Followed Hyperlink 42" xfId="43080" hidden="1" xr:uid="{00000000-0005-0000-0000-0000C4050000}"/>
    <cellStyle name="Followed Hyperlink 42" xfId="39169" hidden="1" xr:uid="{00000000-0005-0000-0000-0000BC050000}"/>
    <cellStyle name="Followed Hyperlink 42" xfId="35547" hidden="1" xr:uid="{00000000-0005-0000-0000-0000B4050000}"/>
    <cellStyle name="Followed Hyperlink 42" xfId="31667" hidden="1" xr:uid="{00000000-0005-0000-0000-0000C8050000}"/>
    <cellStyle name="Followed Hyperlink 42" xfId="27351" hidden="1" xr:uid="{00000000-0005-0000-0000-0000C0050000}"/>
    <cellStyle name="Followed Hyperlink 42" xfId="13849" hidden="1" xr:uid="{00000000-0005-0000-0000-0000BD050000}"/>
    <cellStyle name="Followed Hyperlink 42" xfId="13880" hidden="1" xr:uid="{00000000-0005-0000-0000-0000BE050000}"/>
    <cellStyle name="Followed Hyperlink 42" xfId="13891" hidden="1" xr:uid="{00000000-0005-0000-0000-0000BF050000}"/>
    <cellStyle name="Followed Hyperlink 42" xfId="14061" hidden="1" xr:uid="{00000000-0005-0000-0000-0000C1050000}"/>
    <cellStyle name="Followed Hyperlink 42" xfId="14092" hidden="1" xr:uid="{00000000-0005-0000-0000-0000C2050000}"/>
    <cellStyle name="Followed Hyperlink 42" xfId="14103" hidden="1" xr:uid="{00000000-0005-0000-0000-0000C3050000}"/>
    <cellStyle name="Followed Hyperlink 42" xfId="14114" hidden="1" xr:uid="{00000000-0005-0000-0000-0000C4050000}"/>
    <cellStyle name="Followed Hyperlink 42" xfId="14272" hidden="1" xr:uid="{00000000-0005-0000-0000-0000C5050000}"/>
    <cellStyle name="Followed Hyperlink 42" xfId="14303" hidden="1" xr:uid="{00000000-0005-0000-0000-0000C6050000}"/>
    <cellStyle name="Followed Hyperlink 42" xfId="14314" hidden="1" xr:uid="{00000000-0005-0000-0000-0000C7050000}"/>
    <cellStyle name="Followed Hyperlink 42" xfId="14325" hidden="1" xr:uid="{00000000-0005-0000-0000-0000C8050000}"/>
    <cellStyle name="Followed Hyperlink 42" xfId="14478" hidden="1" xr:uid="{00000000-0005-0000-0000-0000C9050000}"/>
    <cellStyle name="Followed Hyperlink 42" xfId="14509" hidden="1" xr:uid="{00000000-0005-0000-0000-0000CA050000}"/>
    <cellStyle name="Followed Hyperlink 42" xfId="14520" hidden="1" xr:uid="{00000000-0005-0000-0000-0000CB050000}"/>
    <cellStyle name="Followed Hyperlink 42" xfId="14616" hidden="1" xr:uid="{00000000-0005-0000-0000-0000B0050000}"/>
    <cellStyle name="Followed Hyperlink 42" xfId="14531" hidden="1" xr:uid="{00000000-0005-0000-0000-0000B1050000}"/>
    <cellStyle name="Followed Hyperlink 42" xfId="14798" hidden="1" xr:uid="{00000000-0005-0000-0000-0000B2050000}"/>
    <cellStyle name="Followed Hyperlink 42" xfId="14809" hidden="1" xr:uid="{00000000-0005-0000-0000-0000B3050000}"/>
    <cellStyle name="Followed Hyperlink 42" xfId="14909" hidden="1" xr:uid="{00000000-0005-0000-0000-0000B4050000}"/>
    <cellStyle name="Followed Hyperlink 42" xfId="44054" hidden="1" xr:uid="{00000000-0005-0000-0000-0000B3050000}"/>
    <cellStyle name="Followed Hyperlink 42" xfId="7173" hidden="1" xr:uid="{00000000-0005-0000-0000-0000BE050000}"/>
    <cellStyle name="Followed Hyperlink 42" xfId="7824" hidden="1" xr:uid="{00000000-0005-0000-0000-0000B1050000}"/>
    <cellStyle name="Followed Hyperlink 42" xfId="8103" hidden="1" xr:uid="{00000000-0005-0000-0000-0000B2050000}"/>
    <cellStyle name="Followed Hyperlink 42" xfId="8114" hidden="1" xr:uid="{00000000-0005-0000-0000-0000B3050000}"/>
    <cellStyle name="Followed Hyperlink 42" xfId="8385" hidden="1" xr:uid="{00000000-0005-0000-0000-0000B5050000}"/>
    <cellStyle name="Followed Hyperlink 42" xfId="8416" hidden="1" xr:uid="{00000000-0005-0000-0000-0000B6050000}"/>
    <cellStyle name="Followed Hyperlink 42" xfId="8427" hidden="1" xr:uid="{00000000-0005-0000-0000-0000B7050000}"/>
    <cellStyle name="Followed Hyperlink 42" xfId="8441" hidden="1" xr:uid="{00000000-0005-0000-0000-0000B8050000}"/>
    <cellStyle name="Followed Hyperlink 42" xfId="8606" hidden="1" xr:uid="{00000000-0005-0000-0000-0000B9050000}"/>
    <cellStyle name="Followed Hyperlink 42" xfId="42641" hidden="1" xr:uid="{00000000-0005-0000-0000-0000BB050000}"/>
    <cellStyle name="Followed Hyperlink 42" xfId="42653" hidden="1" xr:uid="{00000000-0005-0000-0000-0000BC050000}"/>
    <cellStyle name="Followed Hyperlink 42" xfId="42815" hidden="1" xr:uid="{00000000-0005-0000-0000-0000BD050000}"/>
    <cellStyle name="Followed Hyperlink 42" xfId="42846" hidden="1" xr:uid="{00000000-0005-0000-0000-0000BE050000}"/>
    <cellStyle name="Followed Hyperlink 42" xfId="42857" hidden="1" xr:uid="{00000000-0005-0000-0000-0000BF050000}"/>
    <cellStyle name="Followed Hyperlink 42" xfId="42868" hidden="1" xr:uid="{00000000-0005-0000-0000-0000C0050000}"/>
    <cellStyle name="Followed Hyperlink 42" xfId="43027" hidden="1" xr:uid="{00000000-0005-0000-0000-0000C1050000}"/>
    <cellStyle name="Followed Hyperlink 42" xfId="43058" hidden="1" xr:uid="{00000000-0005-0000-0000-0000C2050000}"/>
    <cellStyle name="Followed Hyperlink 42" xfId="43069" hidden="1" xr:uid="{00000000-0005-0000-0000-0000C3050000}"/>
    <cellStyle name="Followed Hyperlink 42" xfId="43238" hidden="1" xr:uid="{00000000-0005-0000-0000-0000C5050000}"/>
    <cellStyle name="Followed Hyperlink 42" xfId="43269" hidden="1" xr:uid="{00000000-0005-0000-0000-0000C6050000}"/>
    <cellStyle name="Followed Hyperlink 42" xfId="43280" hidden="1" xr:uid="{00000000-0005-0000-0000-0000C7050000}"/>
    <cellStyle name="Followed Hyperlink 42" xfId="43291" hidden="1" xr:uid="{00000000-0005-0000-0000-0000C8050000}"/>
    <cellStyle name="Followed Hyperlink 42" xfId="43444" hidden="1" xr:uid="{00000000-0005-0000-0000-0000C9050000}"/>
    <cellStyle name="Followed Hyperlink 42" xfId="43475" hidden="1" xr:uid="{00000000-0005-0000-0000-0000CA050000}"/>
    <cellStyle name="Followed Hyperlink 42" xfId="43486" hidden="1" xr:uid="{00000000-0005-0000-0000-0000CB050000}"/>
    <cellStyle name="Followed Hyperlink 42" xfId="44012" hidden="1" xr:uid="{00000000-0005-0000-0000-0000B1050000}"/>
    <cellStyle name="Followed Hyperlink 42" xfId="44043" hidden="1" xr:uid="{00000000-0005-0000-0000-0000B2050000}"/>
    <cellStyle name="Followed Hyperlink 42" xfId="44154" hidden="1" xr:uid="{00000000-0005-0000-0000-0000B4050000}"/>
    <cellStyle name="Followed Hyperlink 42" xfId="44325" hidden="1" xr:uid="{00000000-0005-0000-0000-0000B5050000}"/>
    <cellStyle name="Followed Hyperlink 42" xfId="44356" hidden="1" xr:uid="{00000000-0005-0000-0000-0000B6050000}"/>
    <cellStyle name="Followed Hyperlink 42" xfId="44367" hidden="1" xr:uid="{00000000-0005-0000-0000-0000B7050000}"/>
    <cellStyle name="Followed Hyperlink 42" xfId="44381" hidden="1" xr:uid="{00000000-0005-0000-0000-0000B8050000}"/>
    <cellStyle name="Followed Hyperlink 42" xfId="44546" hidden="1" xr:uid="{00000000-0005-0000-0000-0000B9050000}"/>
    <cellStyle name="Followed Hyperlink 42" xfId="44577" hidden="1" xr:uid="{00000000-0005-0000-0000-0000BA050000}"/>
    <cellStyle name="Followed Hyperlink 42" xfId="41326" hidden="1" xr:uid="{00000000-0005-0000-0000-0000C8050000}"/>
    <cellStyle name="Followed Hyperlink 42" xfId="41521" hidden="1" xr:uid="{00000000-0005-0000-0000-0000CB050000}"/>
    <cellStyle name="Followed Hyperlink 42" xfId="41895" hidden="1" xr:uid="{00000000-0005-0000-0000-0000B0050000}"/>
    <cellStyle name="Followed Hyperlink 42" xfId="42065" hidden="1" xr:uid="{00000000-0005-0000-0000-0000B1050000}"/>
    <cellStyle name="Followed Hyperlink 42" xfId="42096" hidden="1" xr:uid="{00000000-0005-0000-0000-0000B2050000}"/>
    <cellStyle name="Followed Hyperlink 42" xfId="42107" hidden="1" xr:uid="{00000000-0005-0000-0000-0000B3050000}"/>
    <cellStyle name="Followed Hyperlink 42" xfId="42207" hidden="1" xr:uid="{00000000-0005-0000-0000-0000B4050000}"/>
    <cellStyle name="Followed Hyperlink 42" xfId="42378" hidden="1" xr:uid="{00000000-0005-0000-0000-0000B5050000}"/>
    <cellStyle name="Followed Hyperlink 42" xfId="42409" hidden="1" xr:uid="{00000000-0005-0000-0000-0000B6050000}"/>
    <cellStyle name="Followed Hyperlink 42" xfId="42420" hidden="1" xr:uid="{00000000-0005-0000-0000-0000B7050000}"/>
    <cellStyle name="Followed Hyperlink 42" xfId="42434" hidden="1" xr:uid="{00000000-0005-0000-0000-0000B8050000}"/>
    <cellStyle name="Followed Hyperlink 42" xfId="42599" hidden="1" xr:uid="{00000000-0005-0000-0000-0000B9050000}"/>
    <cellStyle name="Followed Hyperlink 42" xfId="42630" hidden="1" xr:uid="{00000000-0005-0000-0000-0000BA050000}"/>
    <cellStyle name="Followed Hyperlink 42" xfId="41062" hidden="1" xr:uid="{00000000-0005-0000-0000-0000C1050000}"/>
    <cellStyle name="Followed Hyperlink 42" xfId="41093" hidden="1" xr:uid="{00000000-0005-0000-0000-0000C2050000}"/>
    <cellStyle name="Followed Hyperlink 42" xfId="41104" hidden="1" xr:uid="{00000000-0005-0000-0000-0000C3050000}"/>
    <cellStyle name="Followed Hyperlink 42" xfId="41115" hidden="1" xr:uid="{00000000-0005-0000-0000-0000C4050000}"/>
    <cellStyle name="Followed Hyperlink 42" xfId="41273" hidden="1" xr:uid="{00000000-0005-0000-0000-0000C5050000}"/>
    <cellStyle name="Followed Hyperlink 42" xfId="41304" hidden="1" xr:uid="{00000000-0005-0000-0000-0000C6050000}"/>
    <cellStyle name="Followed Hyperlink 42" xfId="41315" hidden="1" xr:uid="{00000000-0005-0000-0000-0000C7050000}"/>
    <cellStyle name="Followed Hyperlink 42" xfId="40881" hidden="1" xr:uid="{00000000-0005-0000-0000-0000BE050000}"/>
    <cellStyle name="Followed Hyperlink 42" xfId="40892" hidden="1" xr:uid="{00000000-0005-0000-0000-0000BF050000}"/>
    <cellStyle name="Followed Hyperlink 42" xfId="40903" hidden="1" xr:uid="{00000000-0005-0000-0000-0000C0050000}"/>
    <cellStyle name="Followed Hyperlink 42" xfId="40688" hidden="1" xr:uid="{00000000-0005-0000-0000-0000BC050000}"/>
    <cellStyle name="Followed Hyperlink 42" xfId="40850" hidden="1" xr:uid="{00000000-0005-0000-0000-0000BD050000}"/>
    <cellStyle name="Followed Hyperlink 42" xfId="40676" hidden="1" xr:uid="{00000000-0005-0000-0000-0000BB050000}"/>
    <cellStyle name="Followed Hyperlink 42" xfId="43842" hidden="1" xr:uid="{00000000-0005-0000-0000-0000B0050000}"/>
    <cellStyle name="Followed Hyperlink 42" xfId="44804" hidden="1" xr:uid="{00000000-0005-0000-0000-0000BF050000}"/>
    <cellStyle name="Followed Hyperlink 42" xfId="11182" hidden="1" xr:uid="{00000000-0005-0000-0000-0000B1050000}"/>
    <cellStyle name="Followed Hyperlink 42" xfId="5277" hidden="1" xr:uid="{00000000-0005-0000-0000-0000BA050000}"/>
    <cellStyle name="Followed Hyperlink 42" xfId="33071" hidden="1" xr:uid="{00000000-0005-0000-0000-0000C1050000}"/>
    <cellStyle name="Followed Hyperlink 42" xfId="18884" hidden="1" xr:uid="{00000000-0005-0000-0000-0000BF050000}"/>
    <cellStyle name="Followed Hyperlink 42" xfId="18895" hidden="1" xr:uid="{00000000-0005-0000-0000-0000C0050000}"/>
    <cellStyle name="Followed Hyperlink 42" xfId="19054" hidden="1" xr:uid="{00000000-0005-0000-0000-0000C1050000}"/>
    <cellStyle name="Followed Hyperlink 42" xfId="19085" hidden="1" xr:uid="{00000000-0005-0000-0000-0000C2050000}"/>
    <cellStyle name="Followed Hyperlink 42" xfId="19096" hidden="1" xr:uid="{00000000-0005-0000-0000-0000C3050000}"/>
    <cellStyle name="Followed Hyperlink 42" xfId="19107" hidden="1" xr:uid="{00000000-0005-0000-0000-0000C4050000}"/>
    <cellStyle name="Followed Hyperlink 42" xfId="19265" hidden="1" xr:uid="{00000000-0005-0000-0000-0000C5050000}"/>
    <cellStyle name="Followed Hyperlink 42" xfId="19296" hidden="1" xr:uid="{00000000-0005-0000-0000-0000C6050000}"/>
    <cellStyle name="Followed Hyperlink 42" xfId="19307" hidden="1" xr:uid="{00000000-0005-0000-0000-0000C7050000}"/>
    <cellStyle name="Followed Hyperlink 42" xfId="19318" hidden="1" xr:uid="{00000000-0005-0000-0000-0000C8050000}"/>
    <cellStyle name="Followed Hyperlink 42" xfId="19471" hidden="1" xr:uid="{00000000-0005-0000-0000-0000C9050000}"/>
    <cellStyle name="Followed Hyperlink 42" xfId="19502" hidden="1" xr:uid="{00000000-0005-0000-0000-0000CA050000}"/>
    <cellStyle name="Followed Hyperlink 42" xfId="19513" hidden="1" xr:uid="{00000000-0005-0000-0000-0000CB050000}"/>
    <cellStyle name="Followed Hyperlink 42" xfId="19609" hidden="1" xr:uid="{00000000-0005-0000-0000-0000B0050000}"/>
    <cellStyle name="Followed Hyperlink 42" xfId="19764" hidden="1" xr:uid="{00000000-0005-0000-0000-0000B2050000}"/>
    <cellStyle name="Followed Hyperlink 42" xfId="19775" hidden="1" xr:uid="{00000000-0005-0000-0000-0000B3050000}"/>
    <cellStyle name="Followed Hyperlink 42" xfId="19875" hidden="1" xr:uid="{00000000-0005-0000-0000-0000B4050000}"/>
    <cellStyle name="Followed Hyperlink 42" xfId="20046" hidden="1" xr:uid="{00000000-0005-0000-0000-0000B5050000}"/>
    <cellStyle name="Followed Hyperlink 42" xfId="20077" hidden="1" xr:uid="{00000000-0005-0000-0000-0000B6050000}"/>
    <cellStyle name="Followed Hyperlink 42" xfId="20088" hidden="1" xr:uid="{00000000-0005-0000-0000-0000B7050000}"/>
    <cellStyle name="Followed Hyperlink 42" xfId="20102" hidden="1" xr:uid="{00000000-0005-0000-0000-0000B8050000}"/>
    <cellStyle name="Followed Hyperlink 42" xfId="20267" hidden="1" xr:uid="{00000000-0005-0000-0000-0000B9050000}"/>
    <cellStyle name="Followed Hyperlink 42" xfId="20298" hidden="1" xr:uid="{00000000-0005-0000-0000-0000BA050000}"/>
    <cellStyle name="Followed Hyperlink 42" xfId="20309" hidden="1" xr:uid="{00000000-0005-0000-0000-0000BB050000}"/>
    <cellStyle name="Followed Hyperlink 42" xfId="20321" hidden="1" xr:uid="{00000000-0005-0000-0000-0000BC050000}"/>
    <cellStyle name="Followed Hyperlink 42" xfId="20483" hidden="1" xr:uid="{00000000-0005-0000-0000-0000BD050000}"/>
    <cellStyle name="Followed Hyperlink 42" xfId="20514" hidden="1" xr:uid="{00000000-0005-0000-0000-0000BE050000}"/>
    <cellStyle name="Followed Hyperlink 42" xfId="20525" hidden="1" xr:uid="{00000000-0005-0000-0000-0000BF050000}"/>
    <cellStyle name="Followed Hyperlink 42" xfId="20536" hidden="1" xr:uid="{00000000-0005-0000-0000-0000C0050000}"/>
    <cellStyle name="Followed Hyperlink 42" xfId="20695" hidden="1" xr:uid="{00000000-0005-0000-0000-0000C1050000}"/>
    <cellStyle name="Followed Hyperlink 42" xfId="17652" hidden="1" xr:uid="{00000000-0005-0000-0000-0000C8050000}"/>
    <cellStyle name="Followed Hyperlink 42" xfId="41510" hidden="1" xr:uid="{00000000-0005-0000-0000-0000CA050000}"/>
    <cellStyle name="Followed Hyperlink 42" xfId="33335" hidden="1" xr:uid="{00000000-0005-0000-0000-0000C8050000}"/>
    <cellStyle name="Followed Hyperlink 42" xfId="33488" hidden="1" xr:uid="{00000000-0005-0000-0000-0000C9050000}"/>
    <cellStyle name="Followed Hyperlink 42" xfId="33519" hidden="1" xr:uid="{00000000-0005-0000-0000-0000CA050000}"/>
    <cellStyle name="Followed Hyperlink 42" xfId="33626" hidden="1" xr:uid="{00000000-0005-0000-0000-0000B0050000}"/>
    <cellStyle name="Followed Hyperlink 42" xfId="33541" hidden="1" xr:uid="{00000000-0005-0000-0000-0000B1050000}"/>
    <cellStyle name="Followed Hyperlink 42" xfId="33795" hidden="1" xr:uid="{00000000-0005-0000-0000-0000B2050000}"/>
    <cellStyle name="Followed Hyperlink 42" xfId="33806" hidden="1" xr:uid="{00000000-0005-0000-0000-0000B3050000}"/>
    <cellStyle name="Followed Hyperlink 42" xfId="33906" hidden="1" xr:uid="{00000000-0005-0000-0000-0000B4050000}"/>
    <cellStyle name="Followed Hyperlink 42" xfId="16739" hidden="1" xr:uid="{00000000-0005-0000-0000-0000B5050000}"/>
    <cellStyle name="Followed Hyperlink 42" xfId="16770" hidden="1" xr:uid="{00000000-0005-0000-0000-0000B6050000}"/>
    <cellStyle name="Followed Hyperlink 42" xfId="16781" hidden="1" xr:uid="{00000000-0005-0000-0000-0000B7050000}"/>
    <cellStyle name="Followed Hyperlink 42" xfId="16795" hidden="1" xr:uid="{00000000-0005-0000-0000-0000B8050000}"/>
    <cellStyle name="Followed Hyperlink 42" xfId="16960" hidden="1" xr:uid="{00000000-0005-0000-0000-0000B9050000}"/>
    <cellStyle name="Followed Hyperlink 42" xfId="16991" hidden="1" xr:uid="{00000000-0005-0000-0000-0000BA050000}"/>
    <cellStyle name="Followed Hyperlink 42" xfId="17002" hidden="1" xr:uid="{00000000-0005-0000-0000-0000BB050000}"/>
    <cellStyle name="Followed Hyperlink 42" xfId="17014" hidden="1" xr:uid="{00000000-0005-0000-0000-0000BC050000}"/>
    <cellStyle name="Followed Hyperlink 42" xfId="17176" hidden="1" xr:uid="{00000000-0005-0000-0000-0000BD050000}"/>
    <cellStyle name="Followed Hyperlink 42" xfId="17207" hidden="1" xr:uid="{00000000-0005-0000-0000-0000BE050000}"/>
    <cellStyle name="Followed Hyperlink 42" xfId="17218" hidden="1" xr:uid="{00000000-0005-0000-0000-0000BF050000}"/>
    <cellStyle name="Followed Hyperlink 42" xfId="17229" hidden="1" xr:uid="{00000000-0005-0000-0000-0000C0050000}"/>
    <cellStyle name="Followed Hyperlink 42" xfId="17388" hidden="1" xr:uid="{00000000-0005-0000-0000-0000C1050000}"/>
    <cellStyle name="Followed Hyperlink 42" xfId="17419" hidden="1" xr:uid="{00000000-0005-0000-0000-0000C2050000}"/>
    <cellStyle name="Followed Hyperlink 42" xfId="17430" hidden="1" xr:uid="{00000000-0005-0000-0000-0000C3050000}"/>
    <cellStyle name="Followed Hyperlink 42" xfId="17441" hidden="1" xr:uid="{00000000-0005-0000-0000-0000C4050000}"/>
    <cellStyle name="Followed Hyperlink 42" xfId="17599" hidden="1" xr:uid="{00000000-0005-0000-0000-0000C5050000}"/>
    <cellStyle name="Followed Hyperlink 42" xfId="17630" hidden="1" xr:uid="{00000000-0005-0000-0000-0000C6050000}"/>
    <cellStyle name="Followed Hyperlink 42" xfId="17641" hidden="1" xr:uid="{00000000-0005-0000-0000-0000C7050000}"/>
    <cellStyle name="Followed Hyperlink 42" xfId="17836" hidden="1" xr:uid="{00000000-0005-0000-0000-0000CA050000}"/>
    <cellStyle name="Followed Hyperlink 42" xfId="17847" hidden="1" xr:uid="{00000000-0005-0000-0000-0000CB050000}"/>
    <cellStyle name="Followed Hyperlink 42" xfId="17940" hidden="1" xr:uid="{00000000-0005-0000-0000-0000B0050000}"/>
    <cellStyle name="Followed Hyperlink 42" xfId="16307" hidden="1" xr:uid="{00000000-0005-0000-0000-0000B1050000}"/>
    <cellStyle name="Followed Hyperlink 42" xfId="18123" hidden="1" xr:uid="{00000000-0005-0000-0000-0000B2050000}"/>
    <cellStyle name="Followed Hyperlink 42" xfId="18134" hidden="1" xr:uid="{00000000-0005-0000-0000-0000B3050000}"/>
    <cellStyle name="Followed Hyperlink 42" xfId="15760" hidden="1" xr:uid="{00000000-0005-0000-0000-0000C2050000}"/>
    <cellStyle name="Followed Hyperlink 42" xfId="15971" hidden="1" xr:uid="{00000000-0005-0000-0000-0000C6050000}"/>
    <cellStyle name="Followed Hyperlink 42" xfId="15982" hidden="1" xr:uid="{00000000-0005-0000-0000-0000C7050000}"/>
    <cellStyle name="Followed Hyperlink 42" xfId="15993" hidden="1" xr:uid="{00000000-0005-0000-0000-0000C8050000}"/>
    <cellStyle name="Followed Hyperlink 42" xfId="16146" hidden="1" xr:uid="{00000000-0005-0000-0000-0000C9050000}"/>
    <cellStyle name="Followed Hyperlink 42" xfId="16177" hidden="1" xr:uid="{00000000-0005-0000-0000-0000CA050000}"/>
    <cellStyle name="Followed Hyperlink 42" xfId="16188" hidden="1" xr:uid="{00000000-0005-0000-0000-0000CB050000}"/>
    <cellStyle name="Followed Hyperlink 42" xfId="16284" hidden="1" xr:uid="{00000000-0005-0000-0000-0000B0050000}"/>
    <cellStyle name="Followed Hyperlink 42" xfId="16199" hidden="1" xr:uid="{00000000-0005-0000-0000-0000B1050000}"/>
    <cellStyle name="Followed Hyperlink 42" xfId="16457" hidden="1" xr:uid="{00000000-0005-0000-0000-0000B2050000}"/>
    <cellStyle name="Followed Hyperlink 42" xfId="16468" hidden="1" xr:uid="{00000000-0005-0000-0000-0000B3050000}"/>
    <cellStyle name="Followed Hyperlink 42" xfId="16568" hidden="1" xr:uid="{00000000-0005-0000-0000-0000B4050000}"/>
    <cellStyle name="Followed Hyperlink 42" xfId="15343" hidden="1" xr:uid="{00000000-0005-0000-0000-0000BB050000}"/>
    <cellStyle name="Followed Hyperlink 42" xfId="15355" hidden="1" xr:uid="{00000000-0005-0000-0000-0000BC050000}"/>
    <cellStyle name="Followed Hyperlink 42" xfId="15517" hidden="1" xr:uid="{00000000-0005-0000-0000-0000BD050000}"/>
    <cellStyle name="Followed Hyperlink 42" xfId="15548" hidden="1" xr:uid="{00000000-0005-0000-0000-0000BE050000}"/>
    <cellStyle name="Followed Hyperlink 42" xfId="15559" hidden="1" xr:uid="{00000000-0005-0000-0000-0000BF050000}"/>
    <cellStyle name="Followed Hyperlink 42" xfId="15570" hidden="1" xr:uid="{00000000-0005-0000-0000-0000C0050000}"/>
    <cellStyle name="Followed Hyperlink 42" xfId="15729" hidden="1" xr:uid="{00000000-0005-0000-0000-0000C1050000}"/>
    <cellStyle name="Followed Hyperlink 42" xfId="15136" hidden="1" xr:uid="{00000000-0005-0000-0000-0000B8050000}"/>
    <cellStyle name="Followed Hyperlink 42" xfId="15301" hidden="1" xr:uid="{00000000-0005-0000-0000-0000B9050000}"/>
    <cellStyle name="Followed Hyperlink 42" xfId="15332" hidden="1" xr:uid="{00000000-0005-0000-0000-0000BA050000}"/>
    <cellStyle name="Followed Hyperlink 42" xfId="15111" hidden="1" xr:uid="{00000000-0005-0000-0000-0000B6050000}"/>
    <cellStyle name="Followed Hyperlink 42" xfId="15122" hidden="1" xr:uid="{00000000-0005-0000-0000-0000B7050000}"/>
    <cellStyle name="Followed Hyperlink 42" xfId="15080" hidden="1" xr:uid="{00000000-0005-0000-0000-0000B5050000}"/>
    <cellStyle name="Followed Hyperlink 42" xfId="17805" hidden="1" xr:uid="{00000000-0005-0000-0000-0000C9050000}"/>
    <cellStyle name="Followed Hyperlink 42" xfId="18668" hidden="1" xr:uid="{00000000-0005-0000-0000-0000BB050000}"/>
    <cellStyle name="Followed Hyperlink 42" xfId="36826" hidden="1" xr:uid="{00000000-0005-0000-0000-0000CB050000}"/>
    <cellStyle name="Followed Hyperlink 42" xfId="39960" hidden="1" xr:uid="{00000000-0005-0000-0000-0000C9050000}"/>
    <cellStyle name="Followed Hyperlink 42" xfId="7354" hidden="1" xr:uid="{00000000-0005-0000-0000-0000C1050000}"/>
    <cellStyle name="Followed Hyperlink 42" xfId="24330" hidden="1" xr:uid="{00000000-0005-0000-0000-0000CB050000}"/>
    <cellStyle name="Followed Hyperlink 42" xfId="24425" hidden="1" xr:uid="{00000000-0005-0000-0000-0000B0050000}"/>
    <cellStyle name="Followed Hyperlink 42" xfId="24341" hidden="1" xr:uid="{00000000-0005-0000-0000-0000B1050000}"/>
    <cellStyle name="Followed Hyperlink 42" xfId="24459" hidden="1" xr:uid="{00000000-0005-0000-0000-0000B2050000}"/>
    <cellStyle name="Followed Hyperlink 42" xfId="24470" hidden="1" xr:uid="{00000000-0005-0000-0000-0000B3050000}"/>
    <cellStyle name="Followed Hyperlink 42" xfId="24570" hidden="1" xr:uid="{00000000-0005-0000-0000-0000B4050000}"/>
    <cellStyle name="Followed Hyperlink 42" xfId="24741" hidden="1" xr:uid="{00000000-0005-0000-0000-0000B5050000}"/>
    <cellStyle name="Followed Hyperlink 42" xfId="24772" hidden="1" xr:uid="{00000000-0005-0000-0000-0000B6050000}"/>
    <cellStyle name="Followed Hyperlink 42" xfId="24783" hidden="1" xr:uid="{00000000-0005-0000-0000-0000B7050000}"/>
    <cellStyle name="Followed Hyperlink 42" xfId="24797" hidden="1" xr:uid="{00000000-0005-0000-0000-0000B8050000}"/>
    <cellStyle name="Followed Hyperlink 42" xfId="24962" hidden="1" xr:uid="{00000000-0005-0000-0000-0000B9050000}"/>
    <cellStyle name="Followed Hyperlink 42" xfId="24993" hidden="1" xr:uid="{00000000-0005-0000-0000-0000BA050000}"/>
    <cellStyle name="Followed Hyperlink 42" xfId="25004" hidden="1" xr:uid="{00000000-0005-0000-0000-0000BB050000}"/>
    <cellStyle name="Followed Hyperlink 42" xfId="25016" hidden="1" xr:uid="{00000000-0005-0000-0000-0000BC050000}"/>
    <cellStyle name="Followed Hyperlink 42" xfId="25209" hidden="1" xr:uid="{00000000-0005-0000-0000-0000BE050000}"/>
    <cellStyle name="Followed Hyperlink 42" xfId="25220" hidden="1" xr:uid="{00000000-0005-0000-0000-0000BF050000}"/>
    <cellStyle name="Followed Hyperlink 42" xfId="25231" hidden="1" xr:uid="{00000000-0005-0000-0000-0000C0050000}"/>
    <cellStyle name="Followed Hyperlink 42" xfId="25390" hidden="1" xr:uid="{00000000-0005-0000-0000-0000C1050000}"/>
    <cellStyle name="Followed Hyperlink 42" xfId="25421" hidden="1" xr:uid="{00000000-0005-0000-0000-0000C2050000}"/>
    <cellStyle name="Followed Hyperlink 42" xfId="25432" hidden="1" xr:uid="{00000000-0005-0000-0000-0000C3050000}"/>
    <cellStyle name="Followed Hyperlink 42" xfId="15940" hidden="1" xr:uid="{00000000-0005-0000-0000-0000C5050000}"/>
    <cellStyle name="Followed Hyperlink 42" xfId="8214" hidden="1" xr:uid="{00000000-0005-0000-0000-0000B4050000}"/>
    <cellStyle name="Followed Hyperlink 42" xfId="9076" hidden="1" xr:uid="{00000000-0005-0000-0000-0000C3050000}"/>
    <cellStyle name="Followed Hyperlink 42" xfId="9087" hidden="1" xr:uid="{00000000-0005-0000-0000-0000C4050000}"/>
    <cellStyle name="Followed Hyperlink 42" xfId="9245" hidden="1" xr:uid="{00000000-0005-0000-0000-0000C5050000}"/>
    <cellStyle name="Followed Hyperlink 42" xfId="9276" hidden="1" xr:uid="{00000000-0005-0000-0000-0000C6050000}"/>
    <cellStyle name="Followed Hyperlink 42" xfId="9287" hidden="1" xr:uid="{00000000-0005-0000-0000-0000C7050000}"/>
    <cellStyle name="Followed Hyperlink 42" xfId="9298" hidden="1" xr:uid="{00000000-0005-0000-0000-0000C8050000}"/>
    <cellStyle name="Followed Hyperlink 42" xfId="9451" hidden="1" xr:uid="{00000000-0005-0000-0000-0000C9050000}"/>
    <cellStyle name="Followed Hyperlink 42" xfId="9482" hidden="1" xr:uid="{00000000-0005-0000-0000-0000CA050000}"/>
    <cellStyle name="Followed Hyperlink 42" xfId="9493" hidden="1" xr:uid="{00000000-0005-0000-0000-0000CB050000}"/>
    <cellStyle name="Followed Hyperlink 42" xfId="9589" hidden="1" xr:uid="{00000000-0005-0000-0000-0000B0050000}"/>
    <cellStyle name="Followed Hyperlink 42" xfId="9504" hidden="1" xr:uid="{00000000-0005-0000-0000-0000B1050000}"/>
    <cellStyle name="Followed Hyperlink 42" xfId="9781" hidden="1" xr:uid="{00000000-0005-0000-0000-0000B2050000}"/>
    <cellStyle name="Followed Hyperlink 42" xfId="9792" hidden="1" xr:uid="{00000000-0005-0000-0000-0000B3050000}"/>
    <cellStyle name="Followed Hyperlink 42" xfId="9892" hidden="1" xr:uid="{00000000-0005-0000-0000-0000B4050000}"/>
    <cellStyle name="Followed Hyperlink 42" xfId="10063" hidden="1" xr:uid="{00000000-0005-0000-0000-0000B5050000}"/>
    <cellStyle name="Followed Hyperlink 42" xfId="10094" hidden="1" xr:uid="{00000000-0005-0000-0000-0000B6050000}"/>
    <cellStyle name="Followed Hyperlink 42" xfId="10105" hidden="1" xr:uid="{00000000-0005-0000-0000-0000B7050000}"/>
    <cellStyle name="Followed Hyperlink 42" xfId="10119" hidden="1" xr:uid="{00000000-0005-0000-0000-0000B8050000}"/>
    <cellStyle name="Followed Hyperlink 42" xfId="10315" hidden="1" xr:uid="{00000000-0005-0000-0000-0000BA050000}"/>
    <cellStyle name="Followed Hyperlink 42" xfId="10326" hidden="1" xr:uid="{00000000-0005-0000-0000-0000BB050000}"/>
    <cellStyle name="Followed Hyperlink 42" xfId="10338" hidden="1" xr:uid="{00000000-0005-0000-0000-0000BC050000}"/>
    <cellStyle name="Followed Hyperlink 42" xfId="10500" hidden="1" xr:uid="{00000000-0005-0000-0000-0000BD050000}"/>
    <cellStyle name="Followed Hyperlink 42" xfId="10531" hidden="1" xr:uid="{00000000-0005-0000-0000-0000BE050000}"/>
    <cellStyle name="Followed Hyperlink 42" xfId="10542" hidden="1" xr:uid="{00000000-0005-0000-0000-0000BF050000}"/>
    <cellStyle name="Followed Hyperlink 42" xfId="10553" hidden="1" xr:uid="{00000000-0005-0000-0000-0000C0050000}"/>
    <cellStyle name="Followed Hyperlink 42" xfId="10712" hidden="1" xr:uid="{00000000-0005-0000-0000-0000C1050000}"/>
    <cellStyle name="Followed Hyperlink 42" xfId="10743" hidden="1" xr:uid="{00000000-0005-0000-0000-0000C2050000}"/>
    <cellStyle name="Followed Hyperlink 42" xfId="10765" hidden="1" xr:uid="{00000000-0005-0000-0000-0000C4050000}"/>
    <cellStyle name="Followed Hyperlink 42" xfId="10923" hidden="1" xr:uid="{00000000-0005-0000-0000-0000C5050000}"/>
    <cellStyle name="Followed Hyperlink 42" xfId="10954" hidden="1" xr:uid="{00000000-0005-0000-0000-0000C6050000}"/>
    <cellStyle name="Followed Hyperlink 42" xfId="10965" hidden="1" xr:uid="{00000000-0005-0000-0000-0000C7050000}"/>
    <cellStyle name="Followed Hyperlink 42" xfId="10976" hidden="1" xr:uid="{00000000-0005-0000-0000-0000C8050000}"/>
    <cellStyle name="Followed Hyperlink 42" xfId="11129" hidden="1" xr:uid="{00000000-0005-0000-0000-0000C9050000}"/>
    <cellStyle name="Followed Hyperlink 42" xfId="11160" hidden="1" xr:uid="{00000000-0005-0000-0000-0000CA050000}"/>
    <cellStyle name="Followed Hyperlink 42" xfId="11171" hidden="1" xr:uid="{00000000-0005-0000-0000-0000CB050000}"/>
    <cellStyle name="Followed Hyperlink 42" xfId="11267" hidden="1" xr:uid="{00000000-0005-0000-0000-0000B0050000}"/>
    <cellStyle name="Followed Hyperlink 42" xfId="11456" hidden="1" xr:uid="{00000000-0005-0000-0000-0000B2050000}"/>
    <cellStyle name="Followed Hyperlink 42" xfId="11467" hidden="1" xr:uid="{00000000-0005-0000-0000-0000B3050000}"/>
    <cellStyle name="Followed Hyperlink 42" xfId="11567" hidden="1" xr:uid="{00000000-0005-0000-0000-0000B4050000}"/>
    <cellStyle name="Followed Hyperlink 42" xfId="11738" hidden="1" xr:uid="{00000000-0005-0000-0000-0000B5050000}"/>
    <cellStyle name="Followed Hyperlink 42" xfId="11769" hidden="1" xr:uid="{00000000-0005-0000-0000-0000B6050000}"/>
    <cellStyle name="Followed Hyperlink 42" xfId="11780" hidden="1" xr:uid="{00000000-0005-0000-0000-0000B7050000}"/>
    <cellStyle name="Followed Hyperlink 42" xfId="11794" hidden="1" xr:uid="{00000000-0005-0000-0000-0000B8050000}"/>
    <cellStyle name="Followed Hyperlink 42" xfId="11959" hidden="1" xr:uid="{00000000-0005-0000-0000-0000B9050000}"/>
    <cellStyle name="Followed Hyperlink 42" xfId="11990" hidden="1" xr:uid="{00000000-0005-0000-0000-0000BA050000}"/>
    <cellStyle name="Followed Hyperlink 42" xfId="12001" hidden="1" xr:uid="{00000000-0005-0000-0000-0000BB050000}"/>
    <cellStyle name="Followed Hyperlink 42" xfId="12013" hidden="1" xr:uid="{00000000-0005-0000-0000-0000BC050000}"/>
    <cellStyle name="Followed Hyperlink 42" xfId="12175" hidden="1" xr:uid="{00000000-0005-0000-0000-0000BD050000}"/>
    <cellStyle name="Followed Hyperlink 42" xfId="12206" hidden="1" xr:uid="{00000000-0005-0000-0000-0000BE050000}"/>
    <cellStyle name="Followed Hyperlink 42" xfId="12217" hidden="1" xr:uid="{00000000-0005-0000-0000-0000BF050000}"/>
    <cellStyle name="Followed Hyperlink 42" xfId="12228" hidden="1" xr:uid="{00000000-0005-0000-0000-0000C0050000}"/>
    <cellStyle name="Followed Hyperlink 42" xfId="12387" hidden="1" xr:uid="{00000000-0005-0000-0000-0000C1050000}"/>
    <cellStyle name="Followed Hyperlink 42" xfId="12418" hidden="1" xr:uid="{00000000-0005-0000-0000-0000C2050000}"/>
    <cellStyle name="Followed Hyperlink 42" xfId="12429" hidden="1" xr:uid="{00000000-0005-0000-0000-0000C3050000}"/>
    <cellStyle name="Followed Hyperlink 42" xfId="12440" hidden="1" xr:uid="{00000000-0005-0000-0000-0000C4050000}"/>
    <cellStyle name="Followed Hyperlink 42" xfId="12598" hidden="1" xr:uid="{00000000-0005-0000-0000-0000C5050000}"/>
    <cellStyle name="Followed Hyperlink 42" xfId="12629" hidden="1" xr:uid="{00000000-0005-0000-0000-0000C6050000}"/>
    <cellStyle name="Followed Hyperlink 42" xfId="12640" hidden="1" xr:uid="{00000000-0005-0000-0000-0000C7050000}"/>
    <cellStyle name="Followed Hyperlink 42" xfId="12651" hidden="1" xr:uid="{00000000-0005-0000-0000-0000C8050000}"/>
    <cellStyle name="Followed Hyperlink 42" xfId="12804" hidden="1" xr:uid="{00000000-0005-0000-0000-0000C9050000}"/>
    <cellStyle name="Followed Hyperlink 42" xfId="12835" hidden="1" xr:uid="{00000000-0005-0000-0000-0000CA050000}"/>
    <cellStyle name="Followed Hyperlink 42" xfId="12846" hidden="1" xr:uid="{00000000-0005-0000-0000-0000CB050000}"/>
    <cellStyle name="Followed Hyperlink 42" xfId="12942" hidden="1" xr:uid="{00000000-0005-0000-0000-0000B0050000}"/>
    <cellStyle name="Followed Hyperlink 42" xfId="12857" hidden="1" xr:uid="{00000000-0005-0000-0000-0000B1050000}"/>
    <cellStyle name="Followed Hyperlink 42" xfId="13130" hidden="1" xr:uid="{00000000-0005-0000-0000-0000B2050000}"/>
    <cellStyle name="Followed Hyperlink 42" xfId="13141" hidden="1" xr:uid="{00000000-0005-0000-0000-0000B3050000}"/>
    <cellStyle name="Followed Hyperlink 42" xfId="13241" hidden="1" xr:uid="{00000000-0005-0000-0000-0000B4050000}"/>
    <cellStyle name="Followed Hyperlink 42" xfId="13412" hidden="1" xr:uid="{00000000-0005-0000-0000-0000B5050000}"/>
    <cellStyle name="Followed Hyperlink 42" xfId="13443" hidden="1" xr:uid="{00000000-0005-0000-0000-0000B6050000}"/>
    <cellStyle name="Followed Hyperlink 42" xfId="13454" hidden="1" xr:uid="{00000000-0005-0000-0000-0000B7050000}"/>
    <cellStyle name="Followed Hyperlink 42" xfId="13468" hidden="1" xr:uid="{00000000-0005-0000-0000-0000B8050000}"/>
    <cellStyle name="Followed Hyperlink 42" xfId="13633" hidden="1" xr:uid="{00000000-0005-0000-0000-0000B9050000}"/>
    <cellStyle name="Followed Hyperlink 42" xfId="13664" hidden="1" xr:uid="{00000000-0005-0000-0000-0000BA050000}"/>
    <cellStyle name="Followed Hyperlink 42" xfId="13675" hidden="1" xr:uid="{00000000-0005-0000-0000-0000BB050000}"/>
    <cellStyle name="Followed Hyperlink 42" xfId="13687" hidden="1" xr:uid="{00000000-0005-0000-0000-0000BC050000}"/>
    <cellStyle name="Followed Hyperlink 42" xfId="4259" hidden="1" xr:uid="{00000000-0005-0000-0000-0000C8050000}"/>
    <cellStyle name="Followed Hyperlink 42" xfId="4412" hidden="1" xr:uid="{00000000-0005-0000-0000-0000C9050000}"/>
    <cellStyle name="Followed Hyperlink 42" xfId="4443" hidden="1" xr:uid="{00000000-0005-0000-0000-0000CA050000}"/>
    <cellStyle name="Followed Hyperlink 42" xfId="4454" hidden="1" xr:uid="{00000000-0005-0000-0000-0000CB050000}"/>
    <cellStyle name="Followed Hyperlink 42" xfId="4465" hidden="1" xr:uid="{00000000-0005-0000-0000-0000B1050000}"/>
    <cellStyle name="Followed Hyperlink 42" xfId="4743" hidden="1" xr:uid="{00000000-0005-0000-0000-0000B2050000}"/>
    <cellStyle name="Followed Hyperlink 42" xfId="4754" hidden="1" xr:uid="{00000000-0005-0000-0000-0000B3050000}"/>
    <cellStyle name="Followed Hyperlink 42" xfId="4854" hidden="1" xr:uid="{00000000-0005-0000-0000-0000B4050000}"/>
    <cellStyle name="Followed Hyperlink 42" xfId="5025" hidden="1" xr:uid="{00000000-0005-0000-0000-0000B5050000}"/>
    <cellStyle name="Followed Hyperlink 42" xfId="5056" hidden="1" xr:uid="{00000000-0005-0000-0000-0000B6050000}"/>
    <cellStyle name="Followed Hyperlink 42" xfId="23712" hidden="1" xr:uid="{00000000-0005-0000-0000-0000C0050000}"/>
    <cellStyle name="Followed Hyperlink 42" xfId="23871" hidden="1" xr:uid="{00000000-0005-0000-0000-0000C1050000}"/>
    <cellStyle name="Followed Hyperlink 42" xfId="23902" hidden="1" xr:uid="{00000000-0005-0000-0000-0000C2050000}"/>
    <cellStyle name="Followed Hyperlink 42" xfId="23913" hidden="1" xr:uid="{00000000-0005-0000-0000-0000C3050000}"/>
    <cellStyle name="Followed Hyperlink 42" xfId="24082" hidden="1" xr:uid="{00000000-0005-0000-0000-0000C5050000}"/>
    <cellStyle name="Followed Hyperlink 42" xfId="24113" hidden="1" xr:uid="{00000000-0005-0000-0000-0000C6050000}"/>
    <cellStyle name="Followed Hyperlink 42" xfId="24124" hidden="1" xr:uid="{00000000-0005-0000-0000-0000C7050000}"/>
    <cellStyle name="Followed Hyperlink 42" xfId="24135" hidden="1" xr:uid="{00000000-0005-0000-0000-0000C8050000}"/>
    <cellStyle name="Followed Hyperlink 42" xfId="24288" hidden="1" xr:uid="{00000000-0005-0000-0000-0000C9050000}"/>
    <cellStyle name="Followed Hyperlink 42" xfId="24319" hidden="1" xr:uid="{00000000-0005-0000-0000-0000CA050000}"/>
    <cellStyle name="Followed Hyperlink 42" xfId="44588" hidden="1" xr:uid="{00000000-0005-0000-0000-0000BB050000}"/>
    <cellStyle name="Followed Hyperlink 42" xfId="44600" hidden="1" xr:uid="{00000000-0005-0000-0000-0000BC050000}"/>
    <cellStyle name="Followed Hyperlink 42" xfId="44762" hidden="1" xr:uid="{00000000-0005-0000-0000-0000BD050000}"/>
    <cellStyle name="Followed Hyperlink 42" xfId="44793" hidden="1" xr:uid="{00000000-0005-0000-0000-0000BE050000}"/>
    <cellStyle name="Followed Hyperlink 42" xfId="44815" hidden="1" xr:uid="{00000000-0005-0000-0000-0000C0050000}"/>
    <cellStyle name="Followed Hyperlink 42" xfId="44974" hidden="1" xr:uid="{00000000-0005-0000-0000-0000C1050000}"/>
    <cellStyle name="Followed Hyperlink 42" xfId="45005" hidden="1" xr:uid="{00000000-0005-0000-0000-0000C2050000}"/>
    <cellStyle name="Followed Hyperlink 42" xfId="45016" hidden="1" xr:uid="{00000000-0005-0000-0000-0000C3050000}"/>
    <cellStyle name="Followed Hyperlink 42" xfId="45027" hidden="1" xr:uid="{00000000-0005-0000-0000-0000C4050000}"/>
    <cellStyle name="Followed Hyperlink 42" xfId="45185" hidden="1" xr:uid="{00000000-0005-0000-0000-0000C5050000}"/>
    <cellStyle name="Followed Hyperlink 42" xfId="27927" hidden="1" xr:uid="{00000000-0005-0000-0000-0000C9050000}"/>
    <cellStyle name="Followed Hyperlink 42" xfId="27958" hidden="1" xr:uid="{00000000-0005-0000-0000-0000CA050000}"/>
    <cellStyle name="Followed Hyperlink 42" xfId="27969" hidden="1" xr:uid="{00000000-0005-0000-0000-0000CB050000}"/>
    <cellStyle name="Followed Hyperlink 42" xfId="28600" hidden="1" xr:uid="{00000000-0005-0000-0000-0000B0050000}"/>
    <cellStyle name="Followed Hyperlink 42" xfId="26917" hidden="1" xr:uid="{00000000-0005-0000-0000-0000B8050000}"/>
    <cellStyle name="Followed Hyperlink 42" xfId="27082" hidden="1" xr:uid="{00000000-0005-0000-0000-0000B9050000}"/>
    <cellStyle name="Followed Hyperlink 42" xfId="27113" hidden="1" xr:uid="{00000000-0005-0000-0000-0000BA050000}"/>
    <cellStyle name="Followed Hyperlink 42" xfId="27124" hidden="1" xr:uid="{00000000-0005-0000-0000-0000BB050000}"/>
    <cellStyle name="Followed Hyperlink 42" xfId="27136" hidden="1" xr:uid="{00000000-0005-0000-0000-0000BC050000}"/>
    <cellStyle name="Followed Hyperlink 42" xfId="27298" hidden="1" xr:uid="{00000000-0005-0000-0000-0000BD050000}"/>
    <cellStyle name="Followed Hyperlink 42" xfId="27329" hidden="1" xr:uid="{00000000-0005-0000-0000-0000BE050000}"/>
    <cellStyle name="Followed Hyperlink 42" xfId="26861" hidden="1" xr:uid="{00000000-0005-0000-0000-0000B5050000}"/>
    <cellStyle name="Followed Hyperlink 42" xfId="26892" hidden="1" xr:uid="{00000000-0005-0000-0000-0000B6050000}"/>
    <cellStyle name="Followed Hyperlink 42" xfId="26903" hidden="1" xr:uid="{00000000-0005-0000-0000-0000B7050000}"/>
    <cellStyle name="Followed Hyperlink 42" xfId="26590" hidden="1" xr:uid="{00000000-0005-0000-0000-0000B3050000}"/>
    <cellStyle name="Followed Hyperlink 42" xfId="26690" hidden="1" xr:uid="{00000000-0005-0000-0000-0000B4050000}"/>
    <cellStyle name="Followed Hyperlink 42" xfId="26579" hidden="1" xr:uid="{00000000-0005-0000-0000-0000B2050000}"/>
    <cellStyle name="Followed Hyperlink 42" xfId="29732" hidden="1" xr:uid="{00000000-0005-0000-0000-0000C1050000}"/>
    <cellStyle name="Followed Hyperlink 42" xfId="30483" hidden="1" xr:uid="{00000000-0005-0000-0000-0000B3050000}"/>
    <cellStyle name="Followed Hyperlink 42" xfId="36186" hidden="1" xr:uid="{00000000-0005-0000-0000-0000BE050000}"/>
    <cellStyle name="Followed Hyperlink 42" xfId="19524" hidden="1" xr:uid="{00000000-0005-0000-0000-0000B1050000}"/>
    <cellStyle name="Followed Hyperlink 42" xfId="15771" hidden="1" xr:uid="{00000000-0005-0000-0000-0000C3050000}"/>
    <cellStyle name="Followed Hyperlink 42" xfId="5067" hidden="1" xr:uid="{00000000-0005-0000-0000-0000B7050000}"/>
    <cellStyle name="Followed Hyperlink 42" xfId="5081" hidden="1" xr:uid="{00000000-0005-0000-0000-0000B8050000}"/>
    <cellStyle name="Followed Hyperlink 42" xfId="5246" hidden="1" xr:uid="{00000000-0005-0000-0000-0000B9050000}"/>
    <cellStyle name="Followed Hyperlink 42" xfId="5288" hidden="1" xr:uid="{00000000-0005-0000-0000-0000BB050000}"/>
    <cellStyle name="Followed Hyperlink 42" xfId="5300" hidden="1" xr:uid="{00000000-0005-0000-0000-0000BC050000}"/>
    <cellStyle name="Followed Hyperlink 42" xfId="5462" hidden="1" xr:uid="{00000000-0005-0000-0000-0000BD050000}"/>
    <cellStyle name="Followed Hyperlink 42" xfId="5493" hidden="1" xr:uid="{00000000-0005-0000-0000-0000BE050000}"/>
    <cellStyle name="Followed Hyperlink 42" xfId="5504" hidden="1" xr:uid="{00000000-0005-0000-0000-0000BF050000}"/>
    <cellStyle name="Followed Hyperlink 42" xfId="5515" hidden="1" xr:uid="{00000000-0005-0000-0000-0000C0050000}"/>
    <cellStyle name="Followed Hyperlink 42" xfId="5674" hidden="1" xr:uid="{00000000-0005-0000-0000-0000C1050000}"/>
    <cellStyle name="Followed Hyperlink 42" xfId="5705" hidden="1" xr:uid="{00000000-0005-0000-0000-0000C2050000}"/>
    <cellStyle name="Followed Hyperlink 42" xfId="5716" hidden="1" xr:uid="{00000000-0005-0000-0000-0000C3050000}"/>
    <cellStyle name="Followed Hyperlink 42" xfId="5727" hidden="1" xr:uid="{00000000-0005-0000-0000-0000C4050000}"/>
    <cellStyle name="Followed Hyperlink 42" xfId="5885" hidden="1" xr:uid="{00000000-0005-0000-0000-0000C5050000}"/>
    <cellStyle name="Followed Hyperlink 42" xfId="5916" hidden="1" xr:uid="{00000000-0005-0000-0000-0000C6050000}"/>
    <cellStyle name="Followed Hyperlink 42" xfId="5927" hidden="1" xr:uid="{00000000-0005-0000-0000-0000C7050000}"/>
    <cellStyle name="Followed Hyperlink 42" xfId="5938" hidden="1" xr:uid="{00000000-0005-0000-0000-0000C8050000}"/>
    <cellStyle name="Followed Hyperlink 42" xfId="6091" hidden="1" xr:uid="{00000000-0005-0000-0000-0000C9050000}"/>
    <cellStyle name="Followed Hyperlink 42" xfId="6122" hidden="1" xr:uid="{00000000-0005-0000-0000-0000CA050000}"/>
    <cellStyle name="Followed Hyperlink 42" xfId="27563" hidden="1" xr:uid="{00000000-0005-0000-0000-0000C4050000}"/>
    <cellStyle name="Followed Hyperlink 42" xfId="7802" hidden="1" xr:uid="{00000000-0005-0000-0000-0000CA050000}"/>
    <cellStyle name="Followed Hyperlink 42" xfId="8637" hidden="1" xr:uid="{00000000-0005-0000-0000-0000BA050000}"/>
    <cellStyle name="Followed Hyperlink 42" xfId="8648" hidden="1" xr:uid="{00000000-0005-0000-0000-0000BB050000}"/>
    <cellStyle name="Followed Hyperlink 42" xfId="8660" hidden="1" xr:uid="{00000000-0005-0000-0000-0000BC050000}"/>
    <cellStyle name="Followed Hyperlink 42" xfId="8822" hidden="1" xr:uid="{00000000-0005-0000-0000-0000BD050000}"/>
    <cellStyle name="Followed Hyperlink 42" xfId="8853" hidden="1" xr:uid="{00000000-0005-0000-0000-0000BE050000}"/>
    <cellStyle name="Followed Hyperlink 42" xfId="8864" hidden="1" xr:uid="{00000000-0005-0000-0000-0000BF050000}"/>
    <cellStyle name="Followed Hyperlink 42" xfId="8875" hidden="1" xr:uid="{00000000-0005-0000-0000-0000C0050000}"/>
    <cellStyle name="Followed Hyperlink 42" xfId="9034" hidden="1" xr:uid="{00000000-0005-0000-0000-0000C1050000}"/>
    <cellStyle name="Followed Hyperlink 42" xfId="9065" hidden="1" xr:uid="{00000000-0005-0000-0000-0000C2050000}"/>
    <cellStyle name="Followed Hyperlink 42" xfId="29139" hidden="1" xr:uid="{00000000-0005-0000-0000-0000B8050000}"/>
    <cellStyle name="Followed Hyperlink 42" xfId="29304" hidden="1" xr:uid="{00000000-0005-0000-0000-0000B9050000}"/>
    <cellStyle name="Followed Hyperlink 42" xfId="29335" hidden="1" xr:uid="{00000000-0005-0000-0000-0000BA050000}"/>
    <cellStyle name="Followed Hyperlink 42" xfId="29346" hidden="1" xr:uid="{00000000-0005-0000-0000-0000BB050000}"/>
    <cellStyle name="Followed Hyperlink 42" xfId="29358" hidden="1" xr:uid="{00000000-0005-0000-0000-0000BC050000}"/>
    <cellStyle name="Followed Hyperlink 42" xfId="29520" hidden="1" xr:uid="{00000000-0005-0000-0000-0000BD050000}"/>
    <cellStyle name="Followed Hyperlink 42" xfId="29551" hidden="1" xr:uid="{00000000-0005-0000-0000-0000BE050000}"/>
    <cellStyle name="Followed Hyperlink 42" xfId="29562" hidden="1" xr:uid="{00000000-0005-0000-0000-0000BF050000}"/>
    <cellStyle name="Followed Hyperlink 42" xfId="29573" hidden="1" xr:uid="{00000000-0005-0000-0000-0000C0050000}"/>
    <cellStyle name="Followed Hyperlink 42" xfId="29763" hidden="1" xr:uid="{00000000-0005-0000-0000-0000C2050000}"/>
    <cellStyle name="Followed Hyperlink 42" xfId="29774" hidden="1" xr:uid="{00000000-0005-0000-0000-0000C3050000}"/>
    <cellStyle name="Followed Hyperlink 42" xfId="29785" hidden="1" xr:uid="{00000000-0005-0000-0000-0000C4050000}"/>
    <cellStyle name="Followed Hyperlink 42" xfId="29943" hidden="1" xr:uid="{00000000-0005-0000-0000-0000C5050000}"/>
    <cellStyle name="Followed Hyperlink 42" xfId="29974" hidden="1" xr:uid="{00000000-0005-0000-0000-0000C6050000}"/>
    <cellStyle name="Followed Hyperlink 42" xfId="29985" hidden="1" xr:uid="{00000000-0005-0000-0000-0000C7050000}"/>
    <cellStyle name="Followed Hyperlink 42" xfId="29996" hidden="1" xr:uid="{00000000-0005-0000-0000-0000C8050000}"/>
    <cellStyle name="Followed Hyperlink 42" xfId="30149" hidden="1" xr:uid="{00000000-0005-0000-0000-0000C9050000}"/>
    <cellStyle name="Followed Hyperlink 42" xfId="30180" hidden="1" xr:uid="{00000000-0005-0000-0000-0000CA050000}"/>
    <cellStyle name="Followed Hyperlink 42" xfId="27340" hidden="1" xr:uid="{00000000-0005-0000-0000-0000BF050000}"/>
    <cellStyle name="Followed Hyperlink 42" xfId="27510" hidden="1" xr:uid="{00000000-0005-0000-0000-0000C1050000}"/>
    <cellStyle name="Followed Hyperlink 42" xfId="27541" hidden="1" xr:uid="{00000000-0005-0000-0000-0000C2050000}"/>
    <cellStyle name="Followed Hyperlink 42" xfId="27552" hidden="1" xr:uid="{00000000-0005-0000-0000-0000C3050000}"/>
    <cellStyle name="Followed Hyperlink 42" xfId="27721" hidden="1" xr:uid="{00000000-0005-0000-0000-0000C5050000}"/>
    <cellStyle name="Followed Hyperlink 42" xfId="27752" hidden="1" xr:uid="{00000000-0005-0000-0000-0000C6050000}"/>
    <cellStyle name="Followed Hyperlink 42" xfId="27763" hidden="1" xr:uid="{00000000-0005-0000-0000-0000C7050000}"/>
    <cellStyle name="Followed Hyperlink 42" xfId="27774" hidden="1" xr:uid="{00000000-0005-0000-0000-0000C8050000}"/>
    <cellStyle name="Followed Hyperlink 42" xfId="32912" hidden="1" xr:uid="{00000000-0005-0000-0000-0000C0050000}"/>
    <cellStyle name="Followed Hyperlink 42" xfId="33113" hidden="1" xr:uid="{00000000-0005-0000-0000-0000C3050000}"/>
    <cellStyle name="Followed Hyperlink 42" xfId="33124" hidden="1" xr:uid="{00000000-0005-0000-0000-0000C4050000}"/>
    <cellStyle name="Followed Hyperlink 42" xfId="33282" hidden="1" xr:uid="{00000000-0005-0000-0000-0000C5050000}"/>
    <cellStyle name="Followed Hyperlink 42" xfId="33313" hidden="1" xr:uid="{00000000-0005-0000-0000-0000C6050000}"/>
    <cellStyle name="Followed Hyperlink 42" xfId="33324" hidden="1" xr:uid="{00000000-0005-0000-0000-0000C7050000}"/>
    <cellStyle name="Followed Hyperlink 42" xfId="28770" hidden="1" xr:uid="{00000000-0005-0000-0000-0000B1050000}"/>
    <cellStyle name="Followed Hyperlink 42" xfId="28801" hidden="1" xr:uid="{00000000-0005-0000-0000-0000B2050000}"/>
    <cellStyle name="Followed Hyperlink 42" xfId="28812" hidden="1" xr:uid="{00000000-0005-0000-0000-0000B3050000}"/>
    <cellStyle name="Followed Hyperlink 42" xfId="28912" hidden="1" xr:uid="{00000000-0005-0000-0000-0000B4050000}"/>
    <cellStyle name="Followed Hyperlink 42" xfId="29083" hidden="1" xr:uid="{00000000-0005-0000-0000-0000B5050000}"/>
    <cellStyle name="Followed Hyperlink 42" xfId="29114" hidden="1" xr:uid="{00000000-0005-0000-0000-0000B6050000}"/>
    <cellStyle name="Followed Hyperlink 42" xfId="29125" hidden="1" xr:uid="{00000000-0005-0000-0000-0000B7050000}"/>
    <cellStyle name="Followed Hyperlink 42" xfId="32643" hidden="1" xr:uid="{00000000-0005-0000-0000-0000B9050000}"/>
    <cellStyle name="Followed Hyperlink 42" xfId="32674" hidden="1" xr:uid="{00000000-0005-0000-0000-0000BA050000}"/>
    <cellStyle name="Followed Hyperlink 42" xfId="32685" hidden="1" xr:uid="{00000000-0005-0000-0000-0000BB050000}"/>
    <cellStyle name="Followed Hyperlink 42" xfId="32697" hidden="1" xr:uid="{00000000-0005-0000-0000-0000BC050000}"/>
    <cellStyle name="Followed Hyperlink 42" xfId="32859" hidden="1" xr:uid="{00000000-0005-0000-0000-0000BD050000}"/>
    <cellStyle name="Followed Hyperlink 42" xfId="32890" hidden="1" xr:uid="{00000000-0005-0000-0000-0000BE050000}"/>
    <cellStyle name="Followed Hyperlink 42" xfId="32901" hidden="1" xr:uid="{00000000-0005-0000-0000-0000BF050000}"/>
    <cellStyle name="Followed Hyperlink 42" xfId="32453" hidden="1" xr:uid="{00000000-0005-0000-0000-0000B6050000}"/>
    <cellStyle name="Followed Hyperlink 42" xfId="32464" hidden="1" xr:uid="{00000000-0005-0000-0000-0000B7050000}"/>
    <cellStyle name="Followed Hyperlink 42" xfId="32478" hidden="1" xr:uid="{00000000-0005-0000-0000-0000B8050000}"/>
    <cellStyle name="Followed Hyperlink 42" xfId="32251" hidden="1" xr:uid="{00000000-0005-0000-0000-0000B4050000}"/>
    <cellStyle name="Followed Hyperlink 42" xfId="32422" hidden="1" xr:uid="{00000000-0005-0000-0000-0000B5050000}"/>
    <cellStyle name="Followed Hyperlink 42" xfId="32151" hidden="1" xr:uid="{00000000-0005-0000-0000-0000B3050000}"/>
    <cellStyle name="Followed Hyperlink 43" xfId="22606" hidden="1" xr:uid="{00000000-0005-0000-0000-0000E6050000}"/>
    <cellStyle name="Followed Hyperlink 43" xfId="22735" hidden="1" xr:uid="{00000000-0005-0000-0000-0000E7050000}"/>
    <cellStyle name="Followed Hyperlink 43" xfId="21274" hidden="1" xr:uid="{00000000-0005-0000-0000-0000CC050000}"/>
    <cellStyle name="Followed Hyperlink 43" xfId="22806" hidden="1" xr:uid="{00000000-0005-0000-0000-0000CD050000}"/>
    <cellStyle name="Followed Hyperlink 43" xfId="22828" hidden="1" xr:uid="{00000000-0005-0000-0000-0000CE050000}"/>
    <cellStyle name="Followed Hyperlink 43" xfId="21326" hidden="1" xr:uid="{00000000-0005-0000-0000-0000CF050000}"/>
    <cellStyle name="Followed Hyperlink 43" xfId="23002" hidden="1" xr:uid="{00000000-0005-0000-0000-0000D0050000}"/>
    <cellStyle name="Followed Hyperlink 43" xfId="22529" hidden="1" xr:uid="{00000000-0005-0000-0000-0000E3050000}"/>
    <cellStyle name="Followed Hyperlink 43" xfId="22379" hidden="1" xr:uid="{00000000-0005-0000-0000-0000E4050000}"/>
    <cellStyle name="Followed Hyperlink 43" xfId="22654" hidden="1" xr:uid="{00000000-0005-0000-0000-0000E5050000}"/>
    <cellStyle name="Followed Hyperlink 43" xfId="22400" hidden="1" xr:uid="{00000000-0005-0000-0000-0000E2050000}"/>
    <cellStyle name="Followed Hyperlink 43" xfId="22167" hidden="1" xr:uid="{00000000-0005-0000-0000-0000E0050000}"/>
    <cellStyle name="Followed Hyperlink 43" xfId="8969" hidden="1" xr:uid="{00000000-0005-0000-0000-0000DD050000}"/>
    <cellStyle name="Followed Hyperlink 43" xfId="5262" hidden="1" xr:uid="{00000000-0005-0000-0000-0000D7050000}"/>
    <cellStyle name="Followed Hyperlink 43" xfId="10789" hidden="1" xr:uid="{00000000-0005-0000-0000-0000E4050000}"/>
    <cellStyle name="Followed Hyperlink 43" xfId="15664" hidden="1" xr:uid="{00000000-0005-0000-0000-0000DD050000}"/>
    <cellStyle name="Followed Hyperlink 43" xfId="32875" hidden="1" xr:uid="{00000000-0005-0000-0000-0000DB050000}"/>
    <cellStyle name="Followed Hyperlink 43" xfId="32025" hidden="1" xr:uid="{00000000-0005-0000-0000-0000DC050000}"/>
    <cellStyle name="Followed Hyperlink 43" xfId="33006" hidden="1" xr:uid="{00000000-0005-0000-0000-0000DD050000}"/>
    <cellStyle name="Followed Hyperlink 43" xfId="32958" hidden="1" xr:uid="{00000000-0005-0000-0000-0000DE050000}"/>
    <cellStyle name="Followed Hyperlink 43" xfId="33087" hidden="1" xr:uid="{00000000-0005-0000-0000-0000DF050000}"/>
    <cellStyle name="Followed Hyperlink 43" xfId="32936" hidden="1" xr:uid="{00000000-0005-0000-0000-0000E0050000}"/>
    <cellStyle name="Followed Hyperlink 43" xfId="33217" hidden="1" xr:uid="{00000000-0005-0000-0000-0000E1050000}"/>
    <cellStyle name="Followed Hyperlink 43" xfId="33169" hidden="1" xr:uid="{00000000-0005-0000-0000-0000E2050000}"/>
    <cellStyle name="Followed Hyperlink 43" xfId="33298" hidden="1" xr:uid="{00000000-0005-0000-0000-0000E3050000}"/>
    <cellStyle name="Followed Hyperlink 43" xfId="33148" hidden="1" xr:uid="{00000000-0005-0000-0000-0000E4050000}"/>
    <cellStyle name="Followed Hyperlink 43" xfId="33423" hidden="1" xr:uid="{00000000-0005-0000-0000-0000E5050000}"/>
    <cellStyle name="Followed Hyperlink 43" xfId="33375" hidden="1" xr:uid="{00000000-0005-0000-0000-0000E6050000}"/>
    <cellStyle name="Followed Hyperlink 43" xfId="33504" hidden="1" xr:uid="{00000000-0005-0000-0000-0000E7050000}"/>
    <cellStyle name="Followed Hyperlink 43" xfId="31990" hidden="1" xr:uid="{00000000-0005-0000-0000-0000CC050000}"/>
    <cellStyle name="Followed Hyperlink 43" xfId="33575" hidden="1" xr:uid="{00000000-0005-0000-0000-0000CD050000}"/>
    <cellStyle name="Followed Hyperlink 43" xfId="33597" hidden="1" xr:uid="{00000000-0005-0000-0000-0000CE050000}"/>
    <cellStyle name="Followed Hyperlink 43" xfId="33857" hidden="1" xr:uid="{00000000-0005-0000-0000-0000D0050000}"/>
    <cellStyle name="Followed Hyperlink 43" xfId="34012" hidden="1" xr:uid="{00000000-0005-0000-0000-0000D1050000}"/>
    <cellStyle name="Followed Hyperlink 43" xfId="33964" hidden="1" xr:uid="{00000000-0005-0000-0000-0000D2050000}"/>
    <cellStyle name="Followed Hyperlink 43" xfId="34093" hidden="1" xr:uid="{00000000-0005-0000-0000-0000D3050000}"/>
    <cellStyle name="Followed Hyperlink 43" xfId="34233" hidden="1" xr:uid="{00000000-0005-0000-0000-0000D5050000}"/>
    <cellStyle name="Followed Hyperlink 43" xfId="34185" hidden="1" xr:uid="{00000000-0005-0000-0000-0000D6050000}"/>
    <cellStyle name="Followed Hyperlink 43" xfId="29165" hidden="1" xr:uid="{00000000-0005-0000-0000-0000D8050000}"/>
    <cellStyle name="Followed Hyperlink 43" xfId="29455" hidden="1" xr:uid="{00000000-0005-0000-0000-0000D9050000}"/>
    <cellStyle name="Followed Hyperlink 43" xfId="29407" hidden="1" xr:uid="{00000000-0005-0000-0000-0000DA050000}"/>
    <cellStyle name="Followed Hyperlink 43" xfId="29536" hidden="1" xr:uid="{00000000-0005-0000-0000-0000DB050000}"/>
    <cellStyle name="Followed Hyperlink 43" xfId="29667" hidden="1" xr:uid="{00000000-0005-0000-0000-0000DD050000}"/>
    <cellStyle name="Followed Hyperlink 43" xfId="29619" hidden="1" xr:uid="{00000000-0005-0000-0000-0000DE050000}"/>
    <cellStyle name="Followed Hyperlink 43" xfId="29748" hidden="1" xr:uid="{00000000-0005-0000-0000-0000DF050000}"/>
    <cellStyle name="Followed Hyperlink 43" xfId="29597" hidden="1" xr:uid="{00000000-0005-0000-0000-0000E0050000}"/>
    <cellStyle name="Followed Hyperlink 43" xfId="29878" hidden="1" xr:uid="{00000000-0005-0000-0000-0000E1050000}"/>
    <cellStyle name="Followed Hyperlink 43" xfId="29830" hidden="1" xr:uid="{00000000-0005-0000-0000-0000E2050000}"/>
    <cellStyle name="Followed Hyperlink 43" xfId="29959" hidden="1" xr:uid="{00000000-0005-0000-0000-0000E3050000}"/>
    <cellStyle name="Followed Hyperlink 43" xfId="29809" hidden="1" xr:uid="{00000000-0005-0000-0000-0000E4050000}"/>
    <cellStyle name="Followed Hyperlink 43" xfId="30084" hidden="1" xr:uid="{00000000-0005-0000-0000-0000E5050000}"/>
    <cellStyle name="Followed Hyperlink 43" xfId="30036" hidden="1" xr:uid="{00000000-0005-0000-0000-0000E6050000}"/>
    <cellStyle name="Followed Hyperlink 43" xfId="30165" hidden="1" xr:uid="{00000000-0005-0000-0000-0000E7050000}"/>
    <cellStyle name="Followed Hyperlink 43" xfId="30236" hidden="1" xr:uid="{00000000-0005-0000-0000-0000CD050000}"/>
    <cellStyle name="Followed Hyperlink 43" xfId="30258" hidden="1" xr:uid="{00000000-0005-0000-0000-0000CE050000}"/>
    <cellStyle name="Followed Hyperlink 43" xfId="30534" hidden="1" xr:uid="{00000000-0005-0000-0000-0000D0050000}"/>
    <cellStyle name="Followed Hyperlink 43" xfId="30689" hidden="1" xr:uid="{00000000-0005-0000-0000-0000D1050000}"/>
    <cellStyle name="Followed Hyperlink 43" xfId="30641" hidden="1" xr:uid="{00000000-0005-0000-0000-0000D2050000}"/>
    <cellStyle name="Followed Hyperlink 43" xfId="30770" hidden="1" xr:uid="{00000000-0005-0000-0000-0000D3050000}"/>
    <cellStyle name="Followed Hyperlink 43" xfId="30552" hidden="1" xr:uid="{00000000-0005-0000-0000-0000D4050000}"/>
    <cellStyle name="Followed Hyperlink 43" xfId="30910" hidden="1" xr:uid="{00000000-0005-0000-0000-0000D5050000}"/>
    <cellStyle name="Followed Hyperlink 43" xfId="30862" hidden="1" xr:uid="{00000000-0005-0000-0000-0000D6050000}"/>
    <cellStyle name="Followed Hyperlink 43" xfId="30991" hidden="1" xr:uid="{00000000-0005-0000-0000-0000D7050000}"/>
    <cellStyle name="Followed Hyperlink 43" xfId="27943" hidden="1" xr:uid="{00000000-0005-0000-0000-0000E7050000}"/>
    <cellStyle name="Followed Hyperlink 43" xfId="28521" hidden="1" xr:uid="{00000000-0005-0000-0000-0000CC050000}"/>
    <cellStyle name="Followed Hyperlink 43" xfId="28705" hidden="1" xr:uid="{00000000-0005-0000-0000-0000CD050000}"/>
    <cellStyle name="Followed Hyperlink 43" xfId="28657" hidden="1" xr:uid="{00000000-0005-0000-0000-0000CE050000}"/>
    <cellStyle name="Followed Hyperlink 43" xfId="28786" hidden="1" xr:uid="{00000000-0005-0000-0000-0000CF050000}"/>
    <cellStyle name="Followed Hyperlink 43" xfId="28863" hidden="1" xr:uid="{00000000-0005-0000-0000-0000D0050000}"/>
    <cellStyle name="Followed Hyperlink 43" xfId="29018" hidden="1" xr:uid="{00000000-0005-0000-0000-0000D1050000}"/>
    <cellStyle name="Followed Hyperlink 43" xfId="28970" hidden="1" xr:uid="{00000000-0005-0000-0000-0000D2050000}"/>
    <cellStyle name="Followed Hyperlink 43" xfId="29099" hidden="1" xr:uid="{00000000-0005-0000-0000-0000D3050000}"/>
    <cellStyle name="Followed Hyperlink 43" xfId="28881" hidden="1" xr:uid="{00000000-0005-0000-0000-0000D4050000}"/>
    <cellStyle name="Followed Hyperlink 43" xfId="29239" hidden="1" xr:uid="{00000000-0005-0000-0000-0000D5050000}"/>
    <cellStyle name="Followed Hyperlink 43" xfId="29191" hidden="1" xr:uid="{00000000-0005-0000-0000-0000D6050000}"/>
    <cellStyle name="Followed Hyperlink 43" xfId="29320" hidden="1" xr:uid="{00000000-0005-0000-0000-0000D7050000}"/>
    <cellStyle name="Followed Hyperlink 43" xfId="28264" hidden="1" xr:uid="{00000000-0005-0000-0000-0000CF050000}"/>
    <cellStyle name="Followed Hyperlink 43" xfId="17976" hidden="1" xr:uid="{00000000-0005-0000-0000-0000CC050000}"/>
    <cellStyle name="Followed Hyperlink 43" xfId="37649" hidden="1" xr:uid="{00000000-0005-0000-0000-0000DA050000}"/>
    <cellStyle name="Followed Hyperlink 43" xfId="37909" hidden="1" xr:uid="{00000000-0005-0000-0000-0000DD050000}"/>
    <cellStyle name="Followed Hyperlink 43" xfId="37861" hidden="1" xr:uid="{00000000-0005-0000-0000-0000DE050000}"/>
    <cellStyle name="Followed Hyperlink 43" xfId="37990" hidden="1" xr:uid="{00000000-0005-0000-0000-0000DF050000}"/>
    <cellStyle name="Followed Hyperlink 43" xfId="37839" hidden="1" xr:uid="{00000000-0005-0000-0000-0000E0050000}"/>
    <cellStyle name="Followed Hyperlink 43" xfId="38120" hidden="1" xr:uid="{00000000-0005-0000-0000-0000E1050000}"/>
    <cellStyle name="Followed Hyperlink 43" xfId="38072" hidden="1" xr:uid="{00000000-0005-0000-0000-0000E2050000}"/>
    <cellStyle name="Followed Hyperlink 43" xfId="38201" hidden="1" xr:uid="{00000000-0005-0000-0000-0000E3050000}"/>
    <cellStyle name="Followed Hyperlink 43" xfId="38051" hidden="1" xr:uid="{00000000-0005-0000-0000-0000E4050000}"/>
    <cellStyle name="Followed Hyperlink 43" xfId="38326" hidden="1" xr:uid="{00000000-0005-0000-0000-0000E5050000}"/>
    <cellStyle name="Followed Hyperlink 43" xfId="38278" hidden="1" xr:uid="{00000000-0005-0000-0000-0000E6050000}"/>
    <cellStyle name="Followed Hyperlink 43" xfId="38407" hidden="1" xr:uid="{00000000-0005-0000-0000-0000E7050000}"/>
    <cellStyle name="Followed Hyperlink 43" xfId="36946" hidden="1" xr:uid="{00000000-0005-0000-0000-0000CC050000}"/>
    <cellStyle name="Followed Hyperlink 43" xfId="38478" hidden="1" xr:uid="{00000000-0005-0000-0000-0000CD050000}"/>
    <cellStyle name="Followed Hyperlink 43" xfId="38500" hidden="1" xr:uid="{00000000-0005-0000-0000-0000CE050000}"/>
    <cellStyle name="Followed Hyperlink 43" xfId="36998" hidden="1" xr:uid="{00000000-0005-0000-0000-0000CF050000}"/>
    <cellStyle name="Followed Hyperlink 43" xfId="38674" hidden="1" xr:uid="{00000000-0005-0000-0000-0000D0050000}"/>
    <cellStyle name="Followed Hyperlink 43" xfId="38829" hidden="1" xr:uid="{00000000-0005-0000-0000-0000D1050000}"/>
    <cellStyle name="Followed Hyperlink 43" xfId="38781" hidden="1" xr:uid="{00000000-0005-0000-0000-0000D2050000}"/>
    <cellStyle name="Followed Hyperlink 43" xfId="38910" hidden="1" xr:uid="{00000000-0005-0000-0000-0000D3050000}"/>
    <cellStyle name="Followed Hyperlink 43" xfId="38692" hidden="1" xr:uid="{00000000-0005-0000-0000-0000D4050000}"/>
    <cellStyle name="Followed Hyperlink 43" xfId="39050" hidden="1" xr:uid="{00000000-0005-0000-0000-0000D5050000}"/>
    <cellStyle name="Followed Hyperlink 43" xfId="39002" hidden="1" xr:uid="{00000000-0005-0000-0000-0000D6050000}"/>
    <cellStyle name="Followed Hyperlink 43" xfId="39131" hidden="1" xr:uid="{00000000-0005-0000-0000-0000D7050000}"/>
    <cellStyle name="Followed Hyperlink 43" xfId="38976" hidden="1" xr:uid="{00000000-0005-0000-0000-0000D8050000}"/>
    <cellStyle name="Followed Hyperlink 43" xfId="39266" hidden="1" xr:uid="{00000000-0005-0000-0000-0000D9050000}"/>
    <cellStyle name="Followed Hyperlink 43" xfId="39218" hidden="1" xr:uid="{00000000-0005-0000-0000-0000DA050000}"/>
    <cellStyle name="Followed Hyperlink 43" xfId="38566" hidden="1" xr:uid="{00000000-0005-0000-0000-0000DC050000}"/>
    <cellStyle name="Followed Hyperlink 43" xfId="39478" hidden="1" xr:uid="{00000000-0005-0000-0000-0000DD050000}"/>
    <cellStyle name="Followed Hyperlink 43" xfId="39430" hidden="1" xr:uid="{00000000-0005-0000-0000-0000DE050000}"/>
    <cellStyle name="Followed Hyperlink 43" xfId="39408" hidden="1" xr:uid="{00000000-0005-0000-0000-0000E0050000}"/>
    <cellStyle name="Followed Hyperlink 43" xfId="39689" hidden="1" xr:uid="{00000000-0005-0000-0000-0000E1050000}"/>
    <cellStyle name="Followed Hyperlink 43" xfId="39641" hidden="1" xr:uid="{00000000-0005-0000-0000-0000E2050000}"/>
    <cellStyle name="Followed Hyperlink 43" xfId="39770" hidden="1" xr:uid="{00000000-0005-0000-0000-0000E3050000}"/>
    <cellStyle name="Followed Hyperlink 43" xfId="39620" hidden="1" xr:uid="{00000000-0005-0000-0000-0000E4050000}"/>
    <cellStyle name="Followed Hyperlink 43" xfId="39895" hidden="1" xr:uid="{00000000-0005-0000-0000-0000E5050000}"/>
    <cellStyle name="Followed Hyperlink 43" xfId="39847" hidden="1" xr:uid="{00000000-0005-0000-0000-0000E6050000}"/>
    <cellStyle name="Followed Hyperlink 43" xfId="39976" hidden="1" xr:uid="{00000000-0005-0000-0000-0000E7050000}"/>
    <cellStyle name="Followed Hyperlink 43" xfId="38547" hidden="1" xr:uid="{00000000-0005-0000-0000-0000CC050000}"/>
    <cellStyle name="Followed Hyperlink 43" xfId="40047" hidden="1" xr:uid="{00000000-0005-0000-0000-0000CD050000}"/>
    <cellStyle name="Followed Hyperlink 43" xfId="40069" hidden="1" xr:uid="{00000000-0005-0000-0000-0000CE050000}"/>
    <cellStyle name="Followed Hyperlink 43" xfId="38580" hidden="1" xr:uid="{00000000-0005-0000-0000-0000CF050000}"/>
    <cellStyle name="Followed Hyperlink 43" xfId="40193" hidden="1" xr:uid="{00000000-0005-0000-0000-0000D0050000}"/>
    <cellStyle name="Followed Hyperlink 43" xfId="40348" hidden="1" xr:uid="{00000000-0005-0000-0000-0000D1050000}"/>
    <cellStyle name="Followed Hyperlink 43" xfId="40300" hidden="1" xr:uid="{00000000-0005-0000-0000-0000D2050000}"/>
    <cellStyle name="Followed Hyperlink 43" xfId="40429" hidden="1" xr:uid="{00000000-0005-0000-0000-0000D3050000}"/>
    <cellStyle name="Followed Hyperlink 43" xfId="30836" hidden="1" xr:uid="{00000000-0005-0000-0000-0000D8050000}"/>
    <cellStyle name="Followed Hyperlink 43" xfId="31126" hidden="1" xr:uid="{00000000-0005-0000-0000-0000D9050000}"/>
    <cellStyle name="Followed Hyperlink 43" xfId="31078" hidden="1" xr:uid="{00000000-0005-0000-0000-0000DA050000}"/>
    <cellStyle name="Followed Hyperlink 43" xfId="31207" hidden="1" xr:uid="{00000000-0005-0000-0000-0000DB050000}"/>
    <cellStyle name="Followed Hyperlink 43" xfId="30356" hidden="1" xr:uid="{00000000-0005-0000-0000-0000DC050000}"/>
    <cellStyle name="Followed Hyperlink 43" xfId="31338" hidden="1" xr:uid="{00000000-0005-0000-0000-0000DD050000}"/>
    <cellStyle name="Followed Hyperlink 43" xfId="31290" hidden="1" xr:uid="{00000000-0005-0000-0000-0000DE050000}"/>
    <cellStyle name="Followed Hyperlink 43" xfId="31419" hidden="1" xr:uid="{00000000-0005-0000-0000-0000DF050000}"/>
    <cellStyle name="Followed Hyperlink 43" xfId="31268" hidden="1" xr:uid="{00000000-0005-0000-0000-0000E0050000}"/>
    <cellStyle name="Followed Hyperlink 43" xfId="31549" hidden="1" xr:uid="{00000000-0005-0000-0000-0000E1050000}"/>
    <cellStyle name="Followed Hyperlink 43" xfId="31501" hidden="1" xr:uid="{00000000-0005-0000-0000-0000E2050000}"/>
    <cellStyle name="Followed Hyperlink 43" xfId="31630" hidden="1" xr:uid="{00000000-0005-0000-0000-0000E3050000}"/>
    <cellStyle name="Followed Hyperlink 43" xfId="31480" hidden="1" xr:uid="{00000000-0005-0000-0000-0000E4050000}"/>
    <cellStyle name="Followed Hyperlink 43" xfId="31755" hidden="1" xr:uid="{00000000-0005-0000-0000-0000E5050000}"/>
    <cellStyle name="Followed Hyperlink 43" xfId="31707" hidden="1" xr:uid="{00000000-0005-0000-0000-0000E6050000}"/>
    <cellStyle name="Followed Hyperlink 43" xfId="31836" hidden="1" xr:uid="{00000000-0005-0000-0000-0000E7050000}"/>
    <cellStyle name="Followed Hyperlink 43" xfId="30320" hidden="1" xr:uid="{00000000-0005-0000-0000-0000CC050000}"/>
    <cellStyle name="Followed Hyperlink 43" xfId="31929" hidden="1" xr:uid="{00000000-0005-0000-0000-0000CE050000}"/>
    <cellStyle name="Followed Hyperlink 43" xfId="30402" hidden="1" xr:uid="{00000000-0005-0000-0000-0000CF050000}"/>
    <cellStyle name="Followed Hyperlink 43" xfId="32202" hidden="1" xr:uid="{00000000-0005-0000-0000-0000D0050000}"/>
    <cellStyle name="Followed Hyperlink 43" xfId="32357" hidden="1" xr:uid="{00000000-0005-0000-0000-0000D1050000}"/>
    <cellStyle name="Followed Hyperlink 43" xfId="32309" hidden="1" xr:uid="{00000000-0005-0000-0000-0000D2050000}"/>
    <cellStyle name="Followed Hyperlink 43" xfId="32438" hidden="1" xr:uid="{00000000-0005-0000-0000-0000D3050000}"/>
    <cellStyle name="Followed Hyperlink 43" xfId="32220" hidden="1" xr:uid="{00000000-0005-0000-0000-0000D4050000}"/>
    <cellStyle name="Followed Hyperlink 43" xfId="32578" hidden="1" xr:uid="{00000000-0005-0000-0000-0000D5050000}"/>
    <cellStyle name="Followed Hyperlink 43" xfId="32530" hidden="1" xr:uid="{00000000-0005-0000-0000-0000D6050000}"/>
    <cellStyle name="Followed Hyperlink 43" xfId="32659" hidden="1" xr:uid="{00000000-0005-0000-0000-0000D7050000}"/>
    <cellStyle name="Followed Hyperlink 43" xfId="32504" hidden="1" xr:uid="{00000000-0005-0000-0000-0000D8050000}"/>
    <cellStyle name="Followed Hyperlink 43" xfId="32794" hidden="1" xr:uid="{00000000-0005-0000-0000-0000D9050000}"/>
    <cellStyle name="Followed Hyperlink 43" xfId="32746" hidden="1" xr:uid="{00000000-0005-0000-0000-0000DA050000}"/>
    <cellStyle name="Followed Hyperlink 43" xfId="20772" hidden="1" xr:uid="{00000000-0005-0000-0000-0000E4050000}"/>
    <cellStyle name="Followed Hyperlink 43" xfId="21047" hidden="1" xr:uid="{00000000-0005-0000-0000-0000E5050000}"/>
    <cellStyle name="Followed Hyperlink 43" xfId="21128" hidden="1" xr:uid="{00000000-0005-0000-0000-0000E7050000}"/>
    <cellStyle name="Followed Hyperlink 43" xfId="19637" hidden="1" xr:uid="{00000000-0005-0000-0000-0000CC050000}"/>
    <cellStyle name="Followed Hyperlink 43" xfId="21199" hidden="1" xr:uid="{00000000-0005-0000-0000-0000CD050000}"/>
    <cellStyle name="Followed Hyperlink 43" xfId="21221" hidden="1" xr:uid="{00000000-0005-0000-0000-0000CE050000}"/>
    <cellStyle name="Followed Hyperlink 43" xfId="19707" hidden="1" xr:uid="{00000000-0005-0000-0000-0000CF050000}"/>
    <cellStyle name="Followed Hyperlink 43" xfId="21433" hidden="1" xr:uid="{00000000-0005-0000-0000-0000D0050000}"/>
    <cellStyle name="Followed Hyperlink 43" xfId="21588" hidden="1" xr:uid="{00000000-0005-0000-0000-0000D1050000}"/>
    <cellStyle name="Followed Hyperlink 43" xfId="21540" hidden="1" xr:uid="{00000000-0005-0000-0000-0000D2050000}"/>
    <cellStyle name="Followed Hyperlink 43" xfId="21669" hidden="1" xr:uid="{00000000-0005-0000-0000-0000D3050000}"/>
    <cellStyle name="Followed Hyperlink 43" xfId="21451" hidden="1" xr:uid="{00000000-0005-0000-0000-0000D4050000}"/>
    <cellStyle name="Followed Hyperlink 43" xfId="21809" hidden="1" xr:uid="{00000000-0005-0000-0000-0000D5050000}"/>
    <cellStyle name="Followed Hyperlink 43" xfId="21761" hidden="1" xr:uid="{00000000-0005-0000-0000-0000D6050000}"/>
    <cellStyle name="Followed Hyperlink 43" xfId="21735" hidden="1" xr:uid="{00000000-0005-0000-0000-0000D8050000}"/>
    <cellStyle name="Followed Hyperlink 43" xfId="22025" hidden="1" xr:uid="{00000000-0005-0000-0000-0000D9050000}"/>
    <cellStyle name="Followed Hyperlink 43" xfId="21977" hidden="1" xr:uid="{00000000-0005-0000-0000-0000DA050000}"/>
    <cellStyle name="Followed Hyperlink 43" xfId="22106" hidden="1" xr:uid="{00000000-0005-0000-0000-0000DB050000}"/>
    <cellStyle name="Followed Hyperlink 43" xfId="21299" hidden="1" xr:uid="{00000000-0005-0000-0000-0000DC050000}"/>
    <cellStyle name="Followed Hyperlink 43" xfId="22237" hidden="1" xr:uid="{00000000-0005-0000-0000-0000DD050000}"/>
    <cellStyle name="Followed Hyperlink 43" xfId="22189" hidden="1" xr:uid="{00000000-0005-0000-0000-0000DE050000}"/>
    <cellStyle name="Followed Hyperlink 43" xfId="22318" hidden="1" xr:uid="{00000000-0005-0000-0000-0000DF050000}"/>
    <cellStyle name="Followed Hyperlink 43" xfId="20999" hidden="1" xr:uid="{00000000-0005-0000-0000-0000E6050000}"/>
    <cellStyle name="Followed Hyperlink 43" xfId="45072" hidden="1" xr:uid="{00000000-0005-0000-0000-0000E2050000}"/>
    <cellStyle name="Followed Hyperlink 43" xfId="34314" hidden="1" xr:uid="{00000000-0005-0000-0000-0000D7050000}"/>
    <cellStyle name="Followed Hyperlink 43" xfId="34159" hidden="1" xr:uid="{00000000-0005-0000-0000-0000D8050000}"/>
    <cellStyle name="Followed Hyperlink 43" xfId="34449" hidden="1" xr:uid="{00000000-0005-0000-0000-0000D9050000}"/>
    <cellStyle name="Followed Hyperlink 43" xfId="34401" hidden="1" xr:uid="{00000000-0005-0000-0000-0000DA050000}"/>
    <cellStyle name="Followed Hyperlink 43" xfId="34530" hidden="1" xr:uid="{00000000-0005-0000-0000-0000DB050000}"/>
    <cellStyle name="Followed Hyperlink 43" xfId="33689" hidden="1" xr:uid="{00000000-0005-0000-0000-0000DC050000}"/>
    <cellStyle name="Followed Hyperlink 43" xfId="43043" hidden="1" xr:uid="{00000000-0005-0000-0000-0000DF050000}"/>
    <cellStyle name="Followed Hyperlink 43" xfId="42892" hidden="1" xr:uid="{00000000-0005-0000-0000-0000E0050000}"/>
    <cellStyle name="Followed Hyperlink 43" xfId="43125" hidden="1" xr:uid="{00000000-0005-0000-0000-0000E2050000}"/>
    <cellStyle name="Followed Hyperlink 43" xfId="43254" hidden="1" xr:uid="{00000000-0005-0000-0000-0000E3050000}"/>
    <cellStyle name="Followed Hyperlink 43" xfId="43104" hidden="1" xr:uid="{00000000-0005-0000-0000-0000E4050000}"/>
    <cellStyle name="Followed Hyperlink 43" xfId="43379" hidden="1" xr:uid="{00000000-0005-0000-0000-0000E5050000}"/>
    <cellStyle name="Followed Hyperlink 43" xfId="43331" hidden="1" xr:uid="{00000000-0005-0000-0000-0000E6050000}"/>
    <cellStyle name="Followed Hyperlink 43" xfId="43460" hidden="1" xr:uid="{00000000-0005-0000-0000-0000E7050000}"/>
    <cellStyle name="Followed Hyperlink 43" xfId="43821" hidden="1" xr:uid="{00000000-0005-0000-0000-0000CC050000}"/>
    <cellStyle name="Followed Hyperlink 43" xfId="43947" hidden="1" xr:uid="{00000000-0005-0000-0000-0000CD050000}"/>
    <cellStyle name="Followed Hyperlink 43" xfId="43899" hidden="1" xr:uid="{00000000-0005-0000-0000-0000CE050000}"/>
    <cellStyle name="Followed Hyperlink 43" xfId="44028" hidden="1" xr:uid="{00000000-0005-0000-0000-0000CF050000}"/>
    <cellStyle name="Followed Hyperlink 43" xfId="44105" hidden="1" xr:uid="{00000000-0005-0000-0000-0000D0050000}"/>
    <cellStyle name="Followed Hyperlink 43" xfId="44260" hidden="1" xr:uid="{00000000-0005-0000-0000-0000D1050000}"/>
    <cellStyle name="Followed Hyperlink 43" xfId="44212" hidden="1" xr:uid="{00000000-0005-0000-0000-0000D2050000}"/>
    <cellStyle name="Followed Hyperlink 43" xfId="44341" hidden="1" xr:uid="{00000000-0005-0000-0000-0000D3050000}"/>
    <cellStyle name="Followed Hyperlink 43" xfId="44123" hidden="1" xr:uid="{00000000-0005-0000-0000-0000D4050000}"/>
    <cellStyle name="Followed Hyperlink 43" xfId="44481" hidden="1" xr:uid="{00000000-0005-0000-0000-0000D5050000}"/>
    <cellStyle name="Followed Hyperlink 43" xfId="44433" hidden="1" xr:uid="{00000000-0005-0000-0000-0000D6050000}"/>
    <cellStyle name="Followed Hyperlink 43" xfId="44562" hidden="1" xr:uid="{00000000-0005-0000-0000-0000D7050000}"/>
    <cellStyle name="Followed Hyperlink 43" xfId="44407" hidden="1" xr:uid="{00000000-0005-0000-0000-0000D8050000}"/>
    <cellStyle name="Followed Hyperlink 43" xfId="44697" hidden="1" xr:uid="{00000000-0005-0000-0000-0000D9050000}"/>
    <cellStyle name="Followed Hyperlink 43" xfId="44649" hidden="1" xr:uid="{00000000-0005-0000-0000-0000DA050000}"/>
    <cellStyle name="Followed Hyperlink 43" xfId="43173" hidden="1" xr:uid="{00000000-0005-0000-0000-0000E1050000}"/>
    <cellStyle name="Followed Hyperlink 43" xfId="27445" hidden="1" xr:uid="{00000000-0005-0000-0000-0000DD050000}"/>
    <cellStyle name="Followed Hyperlink 43" xfId="36090" hidden="1" xr:uid="{00000000-0005-0000-0000-0000D9050000}"/>
    <cellStyle name="Followed Hyperlink 43" xfId="36042" hidden="1" xr:uid="{00000000-0005-0000-0000-0000DA050000}"/>
    <cellStyle name="Followed Hyperlink 43" xfId="36171" hidden="1" xr:uid="{00000000-0005-0000-0000-0000DB050000}"/>
    <cellStyle name="Followed Hyperlink 43" xfId="35340" hidden="1" xr:uid="{00000000-0005-0000-0000-0000DC050000}"/>
    <cellStyle name="Followed Hyperlink 43" xfId="36302" hidden="1" xr:uid="{00000000-0005-0000-0000-0000DD050000}"/>
    <cellStyle name="Followed Hyperlink 43" xfId="36254" hidden="1" xr:uid="{00000000-0005-0000-0000-0000DE050000}"/>
    <cellStyle name="Followed Hyperlink 43" xfId="36383" hidden="1" xr:uid="{00000000-0005-0000-0000-0000DF050000}"/>
    <cellStyle name="Followed Hyperlink 43" xfId="36232" hidden="1" xr:uid="{00000000-0005-0000-0000-0000E0050000}"/>
    <cellStyle name="Followed Hyperlink 43" xfId="36513" hidden="1" xr:uid="{00000000-0005-0000-0000-0000E1050000}"/>
    <cellStyle name="Followed Hyperlink 43" xfId="36465" hidden="1" xr:uid="{00000000-0005-0000-0000-0000E2050000}"/>
    <cellStyle name="Followed Hyperlink 43" xfId="36594" hidden="1" xr:uid="{00000000-0005-0000-0000-0000E3050000}"/>
    <cellStyle name="Followed Hyperlink 43" xfId="36444" hidden="1" xr:uid="{00000000-0005-0000-0000-0000E4050000}"/>
    <cellStyle name="Followed Hyperlink 43" xfId="36719" hidden="1" xr:uid="{00000000-0005-0000-0000-0000E5050000}"/>
    <cellStyle name="Followed Hyperlink 43" xfId="36671" hidden="1" xr:uid="{00000000-0005-0000-0000-0000E6050000}"/>
    <cellStyle name="Followed Hyperlink 43" xfId="36800" hidden="1" xr:uid="{00000000-0005-0000-0000-0000E7050000}"/>
    <cellStyle name="Followed Hyperlink 43" xfId="35309" hidden="1" xr:uid="{00000000-0005-0000-0000-0000CC050000}"/>
    <cellStyle name="Followed Hyperlink 43" xfId="36871" hidden="1" xr:uid="{00000000-0005-0000-0000-0000CD050000}"/>
    <cellStyle name="Followed Hyperlink 43" xfId="36893" hidden="1" xr:uid="{00000000-0005-0000-0000-0000CE050000}"/>
    <cellStyle name="Followed Hyperlink 43" xfId="35379" hidden="1" xr:uid="{00000000-0005-0000-0000-0000CF050000}"/>
    <cellStyle name="Followed Hyperlink 43" xfId="37105" hidden="1" xr:uid="{00000000-0005-0000-0000-0000D0050000}"/>
    <cellStyle name="Followed Hyperlink 43" xfId="37260" hidden="1" xr:uid="{00000000-0005-0000-0000-0000D1050000}"/>
    <cellStyle name="Followed Hyperlink 43" xfId="37212" hidden="1" xr:uid="{00000000-0005-0000-0000-0000D2050000}"/>
    <cellStyle name="Followed Hyperlink 43" xfId="37123" hidden="1" xr:uid="{00000000-0005-0000-0000-0000D4050000}"/>
    <cellStyle name="Followed Hyperlink 43" xfId="37481" hidden="1" xr:uid="{00000000-0005-0000-0000-0000D5050000}"/>
    <cellStyle name="Followed Hyperlink 43" xfId="37433" hidden="1" xr:uid="{00000000-0005-0000-0000-0000D6050000}"/>
    <cellStyle name="Followed Hyperlink 43" xfId="37562" hidden="1" xr:uid="{00000000-0005-0000-0000-0000D7050000}"/>
    <cellStyle name="Followed Hyperlink 43" xfId="37407" hidden="1" xr:uid="{00000000-0005-0000-0000-0000D8050000}"/>
    <cellStyle name="Followed Hyperlink 43" xfId="37697" hidden="1" xr:uid="{00000000-0005-0000-0000-0000D9050000}"/>
    <cellStyle name="Followed Hyperlink 43" xfId="40949" hidden="1" xr:uid="{00000000-0005-0000-0000-0000DE050000}"/>
    <cellStyle name="Followed Hyperlink 43" xfId="41078" hidden="1" xr:uid="{00000000-0005-0000-0000-0000DF050000}"/>
    <cellStyle name="Followed Hyperlink 43" xfId="40927" hidden="1" xr:uid="{00000000-0005-0000-0000-0000E0050000}"/>
    <cellStyle name="Followed Hyperlink 43" xfId="41208" hidden="1" xr:uid="{00000000-0005-0000-0000-0000E1050000}"/>
    <cellStyle name="Followed Hyperlink 43" xfId="41160" hidden="1" xr:uid="{00000000-0005-0000-0000-0000E2050000}"/>
    <cellStyle name="Followed Hyperlink 43" xfId="41289" hidden="1" xr:uid="{00000000-0005-0000-0000-0000E3050000}"/>
    <cellStyle name="Followed Hyperlink 43" xfId="41414" hidden="1" xr:uid="{00000000-0005-0000-0000-0000E5050000}"/>
    <cellStyle name="Followed Hyperlink 43" xfId="41366" hidden="1" xr:uid="{00000000-0005-0000-0000-0000E6050000}"/>
    <cellStyle name="Followed Hyperlink 43" xfId="41495" hidden="1" xr:uid="{00000000-0005-0000-0000-0000E7050000}"/>
    <cellStyle name="Followed Hyperlink 43" xfId="41814" hidden="1" xr:uid="{00000000-0005-0000-0000-0000CC050000}"/>
    <cellStyle name="Followed Hyperlink 43" xfId="42000" hidden="1" xr:uid="{00000000-0005-0000-0000-0000CD050000}"/>
    <cellStyle name="Followed Hyperlink 43" xfId="41952" hidden="1" xr:uid="{00000000-0005-0000-0000-0000CE050000}"/>
    <cellStyle name="Followed Hyperlink 43" xfId="42081" hidden="1" xr:uid="{00000000-0005-0000-0000-0000CF050000}"/>
    <cellStyle name="Followed Hyperlink 43" xfId="42158" hidden="1" xr:uid="{00000000-0005-0000-0000-0000D0050000}"/>
    <cellStyle name="Followed Hyperlink 43" xfId="42313" hidden="1" xr:uid="{00000000-0005-0000-0000-0000D1050000}"/>
    <cellStyle name="Followed Hyperlink 43" xfId="42265" hidden="1" xr:uid="{00000000-0005-0000-0000-0000D2050000}"/>
    <cellStyle name="Followed Hyperlink 43" xfId="42394" hidden="1" xr:uid="{00000000-0005-0000-0000-0000D3050000}"/>
    <cellStyle name="Followed Hyperlink 43" xfId="42176" hidden="1" xr:uid="{00000000-0005-0000-0000-0000D4050000}"/>
    <cellStyle name="Followed Hyperlink 43" xfId="42534" hidden="1" xr:uid="{00000000-0005-0000-0000-0000D5050000}"/>
    <cellStyle name="Followed Hyperlink 43" xfId="42615" hidden="1" xr:uid="{00000000-0005-0000-0000-0000D7050000}"/>
    <cellStyle name="Followed Hyperlink 43" xfId="42460" hidden="1" xr:uid="{00000000-0005-0000-0000-0000D8050000}"/>
    <cellStyle name="Followed Hyperlink 43" xfId="42750" hidden="1" xr:uid="{00000000-0005-0000-0000-0000D9050000}"/>
    <cellStyle name="Followed Hyperlink 43" xfId="42702" hidden="1" xr:uid="{00000000-0005-0000-0000-0000DA050000}"/>
    <cellStyle name="Followed Hyperlink 43" xfId="42831" hidden="1" xr:uid="{00000000-0005-0000-0000-0000DB050000}"/>
    <cellStyle name="Followed Hyperlink 43" xfId="41712" hidden="1" xr:uid="{00000000-0005-0000-0000-0000DC050000}"/>
    <cellStyle name="Followed Hyperlink 43" xfId="42962" hidden="1" xr:uid="{00000000-0005-0000-0000-0000DD050000}"/>
    <cellStyle name="Followed Hyperlink 43" xfId="42914" hidden="1" xr:uid="{00000000-0005-0000-0000-0000DE050000}"/>
    <cellStyle name="Followed Hyperlink 43" xfId="12913" hidden="1" xr:uid="{00000000-0005-0000-0000-0000CE050000}"/>
    <cellStyle name="Followed Hyperlink 43" xfId="9132" hidden="1" xr:uid="{00000000-0005-0000-0000-0000E2050000}"/>
    <cellStyle name="Followed Hyperlink 43" xfId="24628" hidden="1" xr:uid="{00000000-0005-0000-0000-0000D2050000}"/>
    <cellStyle name="Followed Hyperlink 43" xfId="40211" hidden="1" xr:uid="{00000000-0005-0000-0000-0000D4050000}"/>
    <cellStyle name="Followed Hyperlink 43" xfId="40569" hidden="1" xr:uid="{00000000-0005-0000-0000-0000D5050000}"/>
    <cellStyle name="Followed Hyperlink 43" xfId="40521" hidden="1" xr:uid="{00000000-0005-0000-0000-0000D6050000}"/>
    <cellStyle name="Followed Hyperlink 43" xfId="40650" hidden="1" xr:uid="{00000000-0005-0000-0000-0000D7050000}"/>
    <cellStyle name="Followed Hyperlink 43" xfId="40495" hidden="1" xr:uid="{00000000-0005-0000-0000-0000D8050000}"/>
    <cellStyle name="Followed Hyperlink 43" xfId="40785" hidden="1" xr:uid="{00000000-0005-0000-0000-0000D9050000}"/>
    <cellStyle name="Followed Hyperlink 43" xfId="40737" hidden="1" xr:uid="{00000000-0005-0000-0000-0000DA050000}"/>
    <cellStyle name="Followed Hyperlink 43" xfId="40866" hidden="1" xr:uid="{00000000-0005-0000-0000-0000DB050000}"/>
    <cellStyle name="Followed Hyperlink 43" xfId="40115" hidden="1" xr:uid="{00000000-0005-0000-0000-0000DC050000}"/>
    <cellStyle name="Followed Hyperlink 43" xfId="40997" hidden="1" xr:uid="{00000000-0005-0000-0000-0000DD050000}"/>
    <cellStyle name="Followed Hyperlink 43" xfId="1127" hidden="1" xr:uid="{00000000-0005-0000-0000-0000D8050000}"/>
    <cellStyle name="Followed Hyperlink 43" xfId="825" hidden="1" xr:uid="{00000000-0005-0000-0000-0000D0050000}"/>
    <cellStyle name="Followed Hyperlink 43" xfId="980" hidden="1" xr:uid="{00000000-0005-0000-0000-0000D1050000}"/>
    <cellStyle name="Followed Hyperlink 43" xfId="667" hidden="1" xr:uid="{00000000-0005-0000-0000-0000CD050000}"/>
    <cellStyle name="Followed Hyperlink 43" xfId="619" hidden="1" xr:uid="{00000000-0005-0000-0000-0000CE050000}"/>
    <cellStyle name="Followed Hyperlink 43" xfId="481" hidden="1" xr:uid="{00000000-0005-0000-0000-0000CC050000}"/>
    <cellStyle name="Followed Hyperlink 43" xfId="6303" hidden="1" xr:uid="{00000000-0005-0000-0000-0000DC050000}"/>
    <cellStyle name="Followed Hyperlink 43" xfId="1201" hidden="1" xr:uid="{00000000-0005-0000-0000-0000D5050000}"/>
    <cellStyle name="Followed Hyperlink 43" xfId="1153" hidden="1" xr:uid="{00000000-0005-0000-0000-0000D6050000}"/>
    <cellStyle name="Followed Hyperlink 43" xfId="1282" hidden="1" xr:uid="{00000000-0005-0000-0000-0000D7050000}"/>
    <cellStyle name="Followed Hyperlink 43" xfId="1061" hidden="1" xr:uid="{00000000-0005-0000-0000-0000D3050000}"/>
    <cellStyle name="Followed Hyperlink 43" xfId="843" hidden="1" xr:uid="{00000000-0005-0000-0000-0000D4050000}"/>
    <cellStyle name="Followed Hyperlink 43" xfId="932" hidden="1" xr:uid="{00000000-0005-0000-0000-0000D2050000}"/>
    <cellStyle name="Followed Hyperlink 43" xfId="37341" hidden="1" xr:uid="{00000000-0005-0000-0000-0000D3050000}"/>
    <cellStyle name="Followed Hyperlink 43" xfId="21890" hidden="1" xr:uid="{00000000-0005-0000-0000-0000D7050000}"/>
    <cellStyle name="Followed Hyperlink 43" xfId="39347" hidden="1" xr:uid="{00000000-0005-0000-0000-0000DB050000}"/>
    <cellStyle name="Followed Hyperlink 43" xfId="28411" hidden="1" xr:uid="{00000000-0005-0000-0000-0000DC050000}"/>
    <cellStyle name="Followed Hyperlink 43" xfId="8030" hidden="1" xr:uid="{00000000-0005-0000-0000-0000CF050000}"/>
    <cellStyle name="Followed Hyperlink 43" xfId="9843" hidden="1" xr:uid="{00000000-0005-0000-0000-0000D0050000}"/>
    <cellStyle name="Followed Hyperlink 43" xfId="9998" hidden="1" xr:uid="{00000000-0005-0000-0000-0000D1050000}"/>
    <cellStyle name="Followed Hyperlink 43" xfId="9950" hidden="1" xr:uid="{00000000-0005-0000-0000-0000D2050000}"/>
    <cellStyle name="Followed Hyperlink 43" xfId="10079" hidden="1" xr:uid="{00000000-0005-0000-0000-0000D3050000}"/>
    <cellStyle name="Followed Hyperlink 43" xfId="9861" hidden="1" xr:uid="{00000000-0005-0000-0000-0000D4050000}"/>
    <cellStyle name="Followed Hyperlink 43" xfId="10219" hidden="1" xr:uid="{00000000-0005-0000-0000-0000D5050000}"/>
    <cellStyle name="Followed Hyperlink 43" xfId="10171" hidden="1" xr:uid="{00000000-0005-0000-0000-0000D6050000}"/>
    <cellStyle name="Followed Hyperlink 43" xfId="10300" hidden="1" xr:uid="{00000000-0005-0000-0000-0000D7050000}"/>
    <cellStyle name="Followed Hyperlink 43" xfId="10145" hidden="1" xr:uid="{00000000-0005-0000-0000-0000D8050000}"/>
    <cellStyle name="Followed Hyperlink 43" xfId="10435" hidden="1" xr:uid="{00000000-0005-0000-0000-0000D9050000}"/>
    <cellStyle name="Followed Hyperlink 43" xfId="10387" hidden="1" xr:uid="{00000000-0005-0000-0000-0000DA050000}"/>
    <cellStyle name="Followed Hyperlink 43" xfId="10516" hidden="1" xr:uid="{00000000-0005-0000-0000-0000DB050000}"/>
    <cellStyle name="Followed Hyperlink 43" xfId="9663" hidden="1" xr:uid="{00000000-0005-0000-0000-0000DC050000}"/>
    <cellStyle name="Followed Hyperlink 43" xfId="10647" hidden="1" xr:uid="{00000000-0005-0000-0000-0000DD050000}"/>
    <cellStyle name="Followed Hyperlink 43" xfId="10599" hidden="1" xr:uid="{00000000-0005-0000-0000-0000DE050000}"/>
    <cellStyle name="Followed Hyperlink 43" xfId="10577" hidden="1" xr:uid="{00000000-0005-0000-0000-0000E0050000}"/>
    <cellStyle name="Followed Hyperlink 43" xfId="10858" hidden="1" xr:uid="{00000000-0005-0000-0000-0000E1050000}"/>
    <cellStyle name="Followed Hyperlink 43" xfId="10810" hidden="1" xr:uid="{00000000-0005-0000-0000-0000E2050000}"/>
    <cellStyle name="Followed Hyperlink 43" xfId="10939" hidden="1" xr:uid="{00000000-0005-0000-0000-0000E3050000}"/>
    <cellStyle name="Followed Hyperlink 43" xfId="11064" hidden="1" xr:uid="{00000000-0005-0000-0000-0000E5050000}"/>
    <cellStyle name="Followed Hyperlink 43" xfId="11016" hidden="1" xr:uid="{00000000-0005-0000-0000-0000E6050000}"/>
    <cellStyle name="Followed Hyperlink 43" xfId="14565" hidden="1" xr:uid="{00000000-0005-0000-0000-0000CD050000}"/>
    <cellStyle name="Followed Hyperlink 43" xfId="14587" hidden="1" xr:uid="{00000000-0005-0000-0000-0000CE050000}"/>
    <cellStyle name="Followed Hyperlink 43" xfId="13058" hidden="1" xr:uid="{00000000-0005-0000-0000-0000CF050000}"/>
    <cellStyle name="Followed Hyperlink 43" xfId="14860" hidden="1" xr:uid="{00000000-0005-0000-0000-0000D0050000}"/>
    <cellStyle name="Followed Hyperlink 43" xfId="15015" hidden="1" xr:uid="{00000000-0005-0000-0000-0000D1050000}"/>
    <cellStyle name="Followed Hyperlink 43" xfId="14967" hidden="1" xr:uid="{00000000-0005-0000-0000-0000D2050000}"/>
    <cellStyle name="Followed Hyperlink 43" xfId="15096" hidden="1" xr:uid="{00000000-0005-0000-0000-0000D3050000}"/>
    <cellStyle name="Followed Hyperlink 43" xfId="14878" hidden="1" xr:uid="{00000000-0005-0000-0000-0000D4050000}"/>
    <cellStyle name="Followed Hyperlink 43" xfId="15236" hidden="1" xr:uid="{00000000-0005-0000-0000-0000D5050000}"/>
    <cellStyle name="Followed Hyperlink 43" xfId="15188" hidden="1" xr:uid="{00000000-0005-0000-0000-0000D6050000}"/>
    <cellStyle name="Followed Hyperlink 43" xfId="15317" hidden="1" xr:uid="{00000000-0005-0000-0000-0000D7050000}"/>
    <cellStyle name="Followed Hyperlink 43" xfId="15162" hidden="1" xr:uid="{00000000-0005-0000-0000-0000D8050000}"/>
    <cellStyle name="Followed Hyperlink 43" xfId="15452" hidden="1" xr:uid="{00000000-0005-0000-0000-0000D9050000}"/>
    <cellStyle name="Followed Hyperlink 43" xfId="15404" hidden="1" xr:uid="{00000000-0005-0000-0000-0000DA050000}"/>
    <cellStyle name="Followed Hyperlink 43" xfId="15533" hidden="1" xr:uid="{00000000-0005-0000-0000-0000DB050000}"/>
    <cellStyle name="Followed Hyperlink 43" xfId="14685" hidden="1" xr:uid="{00000000-0005-0000-0000-0000DC050000}"/>
    <cellStyle name="Followed Hyperlink 43" xfId="15616" hidden="1" xr:uid="{00000000-0005-0000-0000-0000DE050000}"/>
    <cellStyle name="Followed Hyperlink 43" xfId="15745" hidden="1" xr:uid="{00000000-0005-0000-0000-0000DF050000}"/>
    <cellStyle name="Followed Hyperlink 43" xfId="15594" hidden="1" xr:uid="{00000000-0005-0000-0000-0000E0050000}"/>
    <cellStyle name="Followed Hyperlink 43" xfId="15875" hidden="1" xr:uid="{00000000-0005-0000-0000-0000E1050000}"/>
    <cellStyle name="Followed Hyperlink 43" xfId="15827" hidden="1" xr:uid="{00000000-0005-0000-0000-0000E2050000}"/>
    <cellStyle name="Followed Hyperlink 43" xfId="15956" hidden="1" xr:uid="{00000000-0005-0000-0000-0000E3050000}"/>
    <cellStyle name="Followed Hyperlink 43" xfId="15806" hidden="1" xr:uid="{00000000-0005-0000-0000-0000E4050000}"/>
    <cellStyle name="Followed Hyperlink 43" xfId="16081" hidden="1" xr:uid="{00000000-0005-0000-0000-0000E5050000}"/>
    <cellStyle name="Followed Hyperlink 43" xfId="16033" hidden="1" xr:uid="{00000000-0005-0000-0000-0000E6050000}"/>
    <cellStyle name="Followed Hyperlink 43" xfId="16162" hidden="1" xr:uid="{00000000-0005-0000-0000-0000E7050000}"/>
    <cellStyle name="Followed Hyperlink 43" xfId="14649" hidden="1" xr:uid="{00000000-0005-0000-0000-0000CC050000}"/>
    <cellStyle name="Followed Hyperlink 43" xfId="36971" hidden="1" xr:uid="{00000000-0005-0000-0000-0000DC050000}"/>
    <cellStyle name="Followed Hyperlink 43" xfId="33875" hidden="1" xr:uid="{00000000-0005-0000-0000-0000D4050000}"/>
    <cellStyle name="Followed Hyperlink 43" xfId="28527" hidden="1" xr:uid="{00000000-0005-0000-0000-0000CC050000}"/>
    <cellStyle name="Followed Hyperlink 43" xfId="14077" hidden="1" xr:uid="{00000000-0005-0000-0000-0000DF050000}"/>
    <cellStyle name="Followed Hyperlink 43" xfId="13926" hidden="1" xr:uid="{00000000-0005-0000-0000-0000E0050000}"/>
    <cellStyle name="Followed Hyperlink 43" xfId="14207" hidden="1" xr:uid="{00000000-0005-0000-0000-0000E1050000}"/>
    <cellStyle name="Followed Hyperlink 43" xfId="14159" hidden="1" xr:uid="{00000000-0005-0000-0000-0000E2050000}"/>
    <cellStyle name="Followed Hyperlink 43" xfId="14288" hidden="1" xr:uid="{00000000-0005-0000-0000-0000E3050000}"/>
    <cellStyle name="Followed Hyperlink 43" xfId="14138" hidden="1" xr:uid="{00000000-0005-0000-0000-0000E4050000}"/>
    <cellStyle name="Followed Hyperlink 43" xfId="14413" hidden="1" xr:uid="{00000000-0005-0000-0000-0000E5050000}"/>
    <cellStyle name="Followed Hyperlink 43" xfId="14365" hidden="1" xr:uid="{00000000-0005-0000-0000-0000E6050000}"/>
    <cellStyle name="Followed Hyperlink 43" xfId="14494" hidden="1" xr:uid="{00000000-0005-0000-0000-0000E7050000}"/>
    <cellStyle name="Followed Hyperlink 43" xfId="12977" hidden="1" xr:uid="{00000000-0005-0000-0000-0000CC050000}"/>
    <cellStyle name="Followed Hyperlink 43" xfId="45120" hidden="1" xr:uid="{00000000-0005-0000-0000-0000E1050000}"/>
    <cellStyle name="Followed Hyperlink 43" xfId="45201" hidden="1" xr:uid="{00000000-0005-0000-0000-0000E3050000}"/>
    <cellStyle name="Followed Hyperlink 43" xfId="45051" hidden="1" xr:uid="{00000000-0005-0000-0000-0000E4050000}"/>
    <cellStyle name="Followed Hyperlink 43" xfId="45326" hidden="1" xr:uid="{00000000-0005-0000-0000-0000E5050000}"/>
    <cellStyle name="Followed Hyperlink 43" xfId="45278" hidden="1" xr:uid="{00000000-0005-0000-0000-0000E6050000}"/>
    <cellStyle name="Followed Hyperlink 43" xfId="45407" hidden="1" xr:uid="{00000000-0005-0000-0000-0000E7050000}"/>
    <cellStyle name="Followed Hyperlink 43" xfId="41139" hidden="1" xr:uid="{00000000-0005-0000-0000-0000E4050000}"/>
    <cellStyle name="Followed Hyperlink 43" xfId="44990" hidden="1" xr:uid="{00000000-0005-0000-0000-0000DF050000}"/>
    <cellStyle name="Followed Hyperlink 43" xfId="44839" hidden="1" xr:uid="{00000000-0005-0000-0000-0000E0050000}"/>
    <cellStyle name="Followed Hyperlink 43" xfId="43791" hidden="1" xr:uid="{00000000-0005-0000-0000-0000DC050000}"/>
    <cellStyle name="Followed Hyperlink 43" xfId="44909" hidden="1" xr:uid="{00000000-0005-0000-0000-0000DD050000}"/>
    <cellStyle name="Followed Hyperlink 43" xfId="44778" hidden="1" xr:uid="{00000000-0005-0000-0000-0000DB050000}"/>
    <cellStyle name="Followed Hyperlink 43" xfId="10728" hidden="1" xr:uid="{00000000-0005-0000-0000-0000DF050000}"/>
    <cellStyle name="Followed Hyperlink 43" xfId="26796" hidden="1" xr:uid="{00000000-0005-0000-0000-0000D1050000}"/>
    <cellStyle name="Followed Hyperlink 43" xfId="12691" hidden="1" xr:uid="{00000000-0005-0000-0000-0000E6050000}"/>
    <cellStyle name="Followed Hyperlink 43" xfId="2920" hidden="1" xr:uid="{00000000-0005-0000-0000-0000CE050000}"/>
    <cellStyle name="Followed Hyperlink 43" xfId="34661" hidden="1" xr:uid="{00000000-0005-0000-0000-0000DD050000}"/>
    <cellStyle name="Followed Hyperlink 43" xfId="34613" hidden="1" xr:uid="{00000000-0005-0000-0000-0000DE050000}"/>
    <cellStyle name="Followed Hyperlink 43" xfId="34742" hidden="1" xr:uid="{00000000-0005-0000-0000-0000DF050000}"/>
    <cellStyle name="Followed Hyperlink 43" xfId="34591" hidden="1" xr:uid="{00000000-0005-0000-0000-0000E0050000}"/>
    <cellStyle name="Followed Hyperlink 43" xfId="34872" hidden="1" xr:uid="{00000000-0005-0000-0000-0000E1050000}"/>
    <cellStyle name="Followed Hyperlink 43" xfId="34824" hidden="1" xr:uid="{00000000-0005-0000-0000-0000E2050000}"/>
    <cellStyle name="Followed Hyperlink 43" xfId="34953" hidden="1" xr:uid="{00000000-0005-0000-0000-0000E3050000}"/>
    <cellStyle name="Followed Hyperlink 43" xfId="34803" hidden="1" xr:uid="{00000000-0005-0000-0000-0000E4050000}"/>
    <cellStyle name="Followed Hyperlink 43" xfId="35078" hidden="1" xr:uid="{00000000-0005-0000-0000-0000E5050000}"/>
    <cellStyle name="Followed Hyperlink 43" xfId="35030" hidden="1" xr:uid="{00000000-0005-0000-0000-0000E6050000}"/>
    <cellStyle name="Followed Hyperlink 43" xfId="35159" hidden="1" xr:uid="{00000000-0005-0000-0000-0000E7050000}"/>
    <cellStyle name="Followed Hyperlink 43" xfId="33656" hidden="1" xr:uid="{00000000-0005-0000-0000-0000CC050000}"/>
    <cellStyle name="Followed Hyperlink 43" xfId="35230" hidden="1" xr:uid="{00000000-0005-0000-0000-0000CD050000}"/>
    <cellStyle name="Followed Hyperlink 43" xfId="35252" hidden="1" xr:uid="{00000000-0005-0000-0000-0000CE050000}"/>
    <cellStyle name="Followed Hyperlink 43" xfId="33729" hidden="1" xr:uid="{00000000-0005-0000-0000-0000CF050000}"/>
    <cellStyle name="Followed Hyperlink 43" xfId="35498" hidden="1" xr:uid="{00000000-0005-0000-0000-0000D0050000}"/>
    <cellStyle name="Followed Hyperlink 43" xfId="35653" hidden="1" xr:uid="{00000000-0005-0000-0000-0000D1050000}"/>
    <cellStyle name="Followed Hyperlink 43" xfId="35605" hidden="1" xr:uid="{00000000-0005-0000-0000-0000D2050000}"/>
    <cellStyle name="Followed Hyperlink 43" xfId="35734" hidden="1" xr:uid="{00000000-0005-0000-0000-0000D3050000}"/>
    <cellStyle name="Followed Hyperlink 43" xfId="35874" hidden="1" xr:uid="{00000000-0005-0000-0000-0000D5050000}"/>
    <cellStyle name="Followed Hyperlink 43" xfId="35955" hidden="1" xr:uid="{00000000-0005-0000-0000-0000D7050000}"/>
    <cellStyle name="Followed Hyperlink 43" xfId="35800" hidden="1" xr:uid="{00000000-0005-0000-0000-0000D8050000}"/>
    <cellStyle name="Followed Hyperlink 43" xfId="19131" hidden="1" xr:uid="{00000000-0005-0000-0000-0000E4050000}"/>
    <cellStyle name="Followed Hyperlink 43" xfId="19406" hidden="1" xr:uid="{00000000-0005-0000-0000-0000E5050000}"/>
    <cellStyle name="Followed Hyperlink 43" xfId="19358" hidden="1" xr:uid="{00000000-0005-0000-0000-0000E6050000}"/>
    <cellStyle name="Followed Hyperlink 43" xfId="19487" hidden="1" xr:uid="{00000000-0005-0000-0000-0000E7050000}"/>
    <cellStyle name="Followed Hyperlink 43" xfId="17974" hidden="1" xr:uid="{00000000-0005-0000-0000-0000CC050000}"/>
    <cellStyle name="Followed Hyperlink 43" xfId="19558" hidden="1" xr:uid="{00000000-0005-0000-0000-0000CD050000}"/>
    <cellStyle name="Followed Hyperlink 43" xfId="19580" hidden="1" xr:uid="{00000000-0005-0000-0000-0000CE050000}"/>
    <cellStyle name="Followed Hyperlink 43" xfId="16375" hidden="1" xr:uid="{00000000-0005-0000-0000-0000CF050000}"/>
    <cellStyle name="Followed Hyperlink 43" xfId="19826" hidden="1" xr:uid="{00000000-0005-0000-0000-0000D0050000}"/>
    <cellStyle name="Followed Hyperlink 43" xfId="19981" hidden="1" xr:uid="{00000000-0005-0000-0000-0000D1050000}"/>
    <cellStyle name="Followed Hyperlink 43" xfId="19933" hidden="1" xr:uid="{00000000-0005-0000-0000-0000D2050000}"/>
    <cellStyle name="Followed Hyperlink 43" xfId="20062" hidden="1" xr:uid="{00000000-0005-0000-0000-0000D3050000}"/>
    <cellStyle name="Followed Hyperlink 43" xfId="19844" hidden="1" xr:uid="{00000000-0005-0000-0000-0000D4050000}"/>
    <cellStyle name="Followed Hyperlink 43" xfId="20202" hidden="1" xr:uid="{00000000-0005-0000-0000-0000D5050000}"/>
    <cellStyle name="Followed Hyperlink 43" xfId="20154" hidden="1" xr:uid="{00000000-0005-0000-0000-0000D6050000}"/>
    <cellStyle name="Followed Hyperlink 43" xfId="20283" hidden="1" xr:uid="{00000000-0005-0000-0000-0000D7050000}"/>
    <cellStyle name="Followed Hyperlink 43" xfId="20418" hidden="1" xr:uid="{00000000-0005-0000-0000-0000D9050000}"/>
    <cellStyle name="Followed Hyperlink 43" xfId="20370" hidden="1" xr:uid="{00000000-0005-0000-0000-0000DA050000}"/>
    <cellStyle name="Followed Hyperlink 43" xfId="20499" hidden="1" xr:uid="{00000000-0005-0000-0000-0000DB050000}"/>
    <cellStyle name="Followed Hyperlink 43" xfId="19668" hidden="1" xr:uid="{00000000-0005-0000-0000-0000DC050000}"/>
    <cellStyle name="Followed Hyperlink 43" xfId="20630" hidden="1" xr:uid="{00000000-0005-0000-0000-0000DD050000}"/>
    <cellStyle name="Followed Hyperlink 43" xfId="20582" hidden="1" xr:uid="{00000000-0005-0000-0000-0000DE050000}"/>
    <cellStyle name="Followed Hyperlink 43" xfId="20711" hidden="1" xr:uid="{00000000-0005-0000-0000-0000DF050000}"/>
    <cellStyle name="Followed Hyperlink 43" xfId="20560" hidden="1" xr:uid="{00000000-0005-0000-0000-0000E0050000}"/>
    <cellStyle name="Followed Hyperlink 43" xfId="20841" hidden="1" xr:uid="{00000000-0005-0000-0000-0000E1050000}"/>
    <cellStyle name="Followed Hyperlink 43" xfId="20793" hidden="1" xr:uid="{00000000-0005-0000-0000-0000E2050000}"/>
    <cellStyle name="Followed Hyperlink 43" xfId="20922" hidden="1" xr:uid="{00000000-0005-0000-0000-0000E3050000}"/>
    <cellStyle name="Followed Hyperlink 43" xfId="18642" hidden="1" xr:uid="{00000000-0005-0000-0000-0000D7050000}"/>
    <cellStyle name="Followed Hyperlink 43" xfId="18487" hidden="1" xr:uid="{00000000-0005-0000-0000-0000D8050000}"/>
    <cellStyle name="Followed Hyperlink 43" xfId="18777" hidden="1" xr:uid="{00000000-0005-0000-0000-0000D9050000}"/>
    <cellStyle name="Followed Hyperlink 43" xfId="18729" hidden="1" xr:uid="{00000000-0005-0000-0000-0000DA050000}"/>
    <cellStyle name="Followed Hyperlink 43" xfId="18858" hidden="1" xr:uid="{00000000-0005-0000-0000-0000DB050000}"/>
    <cellStyle name="Followed Hyperlink 43" xfId="11314" hidden="1" xr:uid="{00000000-0005-0000-0000-0000DC050000}"/>
    <cellStyle name="Followed Hyperlink 43" xfId="18989" hidden="1" xr:uid="{00000000-0005-0000-0000-0000DD050000}"/>
    <cellStyle name="Followed Hyperlink 43" xfId="18941" hidden="1" xr:uid="{00000000-0005-0000-0000-0000DE050000}"/>
    <cellStyle name="Followed Hyperlink 43" xfId="19070" hidden="1" xr:uid="{00000000-0005-0000-0000-0000DF050000}"/>
    <cellStyle name="Followed Hyperlink 43" xfId="18919" hidden="1" xr:uid="{00000000-0005-0000-0000-0000E0050000}"/>
    <cellStyle name="Followed Hyperlink 43" xfId="19200" hidden="1" xr:uid="{00000000-0005-0000-0000-0000E1050000}"/>
    <cellStyle name="Followed Hyperlink 43" xfId="19152" hidden="1" xr:uid="{00000000-0005-0000-0000-0000E2050000}"/>
    <cellStyle name="Followed Hyperlink 43" xfId="19281" hidden="1" xr:uid="{00000000-0005-0000-0000-0000E3050000}"/>
    <cellStyle name="Followed Hyperlink 43" xfId="18108" hidden="1" xr:uid="{00000000-0005-0000-0000-0000CF050000}"/>
    <cellStyle name="Followed Hyperlink 43" xfId="18340" hidden="1" xr:uid="{00000000-0005-0000-0000-0000D1050000}"/>
    <cellStyle name="Followed Hyperlink 43" xfId="18292" hidden="1" xr:uid="{00000000-0005-0000-0000-0000D2050000}"/>
    <cellStyle name="Followed Hyperlink 43" xfId="18421" hidden="1" xr:uid="{00000000-0005-0000-0000-0000D3050000}"/>
    <cellStyle name="Followed Hyperlink 43" xfId="18203" hidden="1" xr:uid="{00000000-0005-0000-0000-0000D4050000}"/>
    <cellStyle name="Followed Hyperlink 43" xfId="18561" hidden="1" xr:uid="{00000000-0005-0000-0000-0000D5050000}"/>
    <cellStyle name="Followed Hyperlink 43" xfId="18513" hidden="1" xr:uid="{00000000-0005-0000-0000-0000D6050000}"/>
    <cellStyle name="Followed Hyperlink 43" xfId="16389" hidden="1" xr:uid="{00000000-0005-0000-0000-0000CD050000}"/>
    <cellStyle name="Followed Hyperlink 43" xfId="9741" hidden="1" xr:uid="{00000000-0005-0000-0000-0000CE050000}"/>
    <cellStyle name="Followed Hyperlink 43" xfId="17692" hidden="1" xr:uid="{00000000-0005-0000-0000-0000E6050000}"/>
    <cellStyle name="Followed Hyperlink 43" xfId="17821" hidden="1" xr:uid="{00000000-0005-0000-0000-0000E7050000}"/>
    <cellStyle name="Followed Hyperlink 43" xfId="17740" hidden="1" xr:uid="{00000000-0005-0000-0000-0000E5050000}"/>
    <cellStyle name="Followed Hyperlink 43" xfId="35516" hidden="1" xr:uid="{00000000-0005-0000-0000-0000D4050000}"/>
    <cellStyle name="Followed Hyperlink 43" xfId="31907" hidden="1" xr:uid="{00000000-0005-0000-0000-0000CD050000}"/>
    <cellStyle name="Followed Hyperlink 43" xfId="37778" hidden="1" xr:uid="{00000000-0005-0000-0000-0000DB050000}"/>
    <cellStyle name="Followed Hyperlink 43" xfId="42486" hidden="1" xr:uid="{00000000-0005-0000-0000-0000D6050000}"/>
    <cellStyle name="Followed Hyperlink 43" xfId="7858" hidden="1" xr:uid="{00000000-0005-0000-0000-0000CD050000}"/>
    <cellStyle name="Followed Hyperlink 43" xfId="7880" hidden="1" xr:uid="{00000000-0005-0000-0000-0000CE050000}"/>
    <cellStyle name="Followed Hyperlink 43" xfId="6350" hidden="1" xr:uid="{00000000-0005-0000-0000-0000CF050000}"/>
    <cellStyle name="Followed Hyperlink 43" xfId="8165" hidden="1" xr:uid="{00000000-0005-0000-0000-0000D0050000}"/>
    <cellStyle name="Followed Hyperlink 43" xfId="8320" hidden="1" xr:uid="{00000000-0005-0000-0000-0000D1050000}"/>
    <cellStyle name="Followed Hyperlink 43" xfId="8272" hidden="1" xr:uid="{00000000-0005-0000-0000-0000D2050000}"/>
    <cellStyle name="Followed Hyperlink 43" xfId="8401" hidden="1" xr:uid="{00000000-0005-0000-0000-0000D3050000}"/>
    <cellStyle name="Followed Hyperlink 43" xfId="8183" hidden="1" xr:uid="{00000000-0005-0000-0000-0000D4050000}"/>
    <cellStyle name="Followed Hyperlink 43" xfId="8541" hidden="1" xr:uid="{00000000-0005-0000-0000-0000D5050000}"/>
    <cellStyle name="Followed Hyperlink 43" xfId="8493" hidden="1" xr:uid="{00000000-0005-0000-0000-0000D6050000}"/>
    <cellStyle name="Followed Hyperlink 43" xfId="8622" hidden="1" xr:uid="{00000000-0005-0000-0000-0000D7050000}"/>
    <cellStyle name="Followed Hyperlink 43" xfId="8467" hidden="1" xr:uid="{00000000-0005-0000-0000-0000D8050000}"/>
    <cellStyle name="Followed Hyperlink 43" xfId="8757" hidden="1" xr:uid="{00000000-0005-0000-0000-0000D9050000}"/>
    <cellStyle name="Followed Hyperlink 43" xfId="8709" hidden="1" xr:uid="{00000000-0005-0000-0000-0000DA050000}"/>
    <cellStyle name="Followed Hyperlink 43" xfId="8838" hidden="1" xr:uid="{00000000-0005-0000-0000-0000DB050000}"/>
    <cellStyle name="Followed Hyperlink 43" xfId="7983" hidden="1" xr:uid="{00000000-0005-0000-0000-0000DC050000}"/>
    <cellStyle name="Followed Hyperlink 43" xfId="8921" hidden="1" xr:uid="{00000000-0005-0000-0000-0000DE050000}"/>
    <cellStyle name="Followed Hyperlink 43" xfId="9050" hidden="1" xr:uid="{00000000-0005-0000-0000-0000DF050000}"/>
    <cellStyle name="Followed Hyperlink 43" xfId="8899" hidden="1" xr:uid="{00000000-0005-0000-0000-0000E0050000}"/>
    <cellStyle name="Followed Hyperlink 43" xfId="9180" hidden="1" xr:uid="{00000000-0005-0000-0000-0000E1050000}"/>
    <cellStyle name="Followed Hyperlink 43" xfId="9261" hidden="1" xr:uid="{00000000-0005-0000-0000-0000E3050000}"/>
    <cellStyle name="Followed Hyperlink 43" xfId="9111" hidden="1" xr:uid="{00000000-0005-0000-0000-0000E4050000}"/>
    <cellStyle name="Followed Hyperlink 43" xfId="23758" hidden="1" xr:uid="{00000000-0005-0000-0000-0000DE050000}"/>
    <cellStyle name="Followed Hyperlink 43" xfId="23887" hidden="1" xr:uid="{00000000-0005-0000-0000-0000DF050000}"/>
    <cellStyle name="Followed Hyperlink 43" xfId="23736" hidden="1" xr:uid="{00000000-0005-0000-0000-0000E0050000}"/>
    <cellStyle name="Followed Hyperlink 43" xfId="24017" hidden="1" xr:uid="{00000000-0005-0000-0000-0000E1050000}"/>
    <cellStyle name="Followed Hyperlink 43" xfId="23969" hidden="1" xr:uid="{00000000-0005-0000-0000-0000E2050000}"/>
    <cellStyle name="Followed Hyperlink 43" xfId="24098" hidden="1" xr:uid="{00000000-0005-0000-0000-0000E3050000}"/>
    <cellStyle name="Followed Hyperlink 43" xfId="23948" hidden="1" xr:uid="{00000000-0005-0000-0000-0000E4050000}"/>
    <cellStyle name="Followed Hyperlink 43" xfId="24223" hidden="1" xr:uid="{00000000-0005-0000-0000-0000E5050000}"/>
    <cellStyle name="Followed Hyperlink 43" xfId="24175" hidden="1" xr:uid="{00000000-0005-0000-0000-0000E6050000}"/>
    <cellStyle name="Followed Hyperlink 43" xfId="24304" hidden="1" xr:uid="{00000000-0005-0000-0000-0000E7050000}"/>
    <cellStyle name="Followed Hyperlink 43" xfId="22875" hidden="1" xr:uid="{00000000-0005-0000-0000-0000CC050000}"/>
    <cellStyle name="Followed Hyperlink 43" xfId="24375" hidden="1" xr:uid="{00000000-0005-0000-0000-0000CD050000}"/>
    <cellStyle name="Followed Hyperlink 43" xfId="24397" hidden="1" xr:uid="{00000000-0005-0000-0000-0000CE050000}"/>
    <cellStyle name="Followed Hyperlink 43" xfId="22908" hidden="1" xr:uid="{00000000-0005-0000-0000-0000CF050000}"/>
    <cellStyle name="Followed Hyperlink 43" xfId="24521" hidden="1" xr:uid="{00000000-0005-0000-0000-0000D0050000}"/>
    <cellStyle name="Followed Hyperlink 43" xfId="24676" hidden="1" xr:uid="{00000000-0005-0000-0000-0000D1050000}"/>
    <cellStyle name="Followed Hyperlink 43" xfId="24757" hidden="1" xr:uid="{00000000-0005-0000-0000-0000D3050000}"/>
    <cellStyle name="Followed Hyperlink 43" xfId="24539" hidden="1" xr:uid="{00000000-0005-0000-0000-0000D4050000}"/>
    <cellStyle name="Followed Hyperlink 43" xfId="24849" hidden="1" xr:uid="{00000000-0005-0000-0000-0000D6050000}"/>
    <cellStyle name="Followed Hyperlink 43" xfId="24978" hidden="1" xr:uid="{00000000-0005-0000-0000-0000D7050000}"/>
    <cellStyle name="Followed Hyperlink 43" xfId="24823" hidden="1" xr:uid="{00000000-0005-0000-0000-0000D8050000}"/>
    <cellStyle name="Followed Hyperlink 43" xfId="25113" hidden="1" xr:uid="{00000000-0005-0000-0000-0000D9050000}"/>
    <cellStyle name="Followed Hyperlink 43" xfId="25065" hidden="1" xr:uid="{00000000-0005-0000-0000-0000DA050000}"/>
    <cellStyle name="Followed Hyperlink 43" xfId="25194" hidden="1" xr:uid="{00000000-0005-0000-0000-0000DB050000}"/>
    <cellStyle name="Followed Hyperlink 43" xfId="24443" hidden="1" xr:uid="{00000000-0005-0000-0000-0000DC050000}"/>
    <cellStyle name="Followed Hyperlink 43" xfId="25325" hidden="1" xr:uid="{00000000-0005-0000-0000-0000DD050000}"/>
    <cellStyle name="Followed Hyperlink 43" xfId="23157" hidden="1" xr:uid="{00000000-0005-0000-0000-0000D1050000}"/>
    <cellStyle name="Followed Hyperlink 43" xfId="23109" hidden="1" xr:uid="{00000000-0005-0000-0000-0000D2050000}"/>
    <cellStyle name="Followed Hyperlink 43" xfId="23238" hidden="1" xr:uid="{00000000-0005-0000-0000-0000D3050000}"/>
    <cellStyle name="Followed Hyperlink 43" xfId="23020" hidden="1" xr:uid="{00000000-0005-0000-0000-0000D4050000}"/>
    <cellStyle name="Followed Hyperlink 43" xfId="23378" hidden="1" xr:uid="{00000000-0005-0000-0000-0000D5050000}"/>
    <cellStyle name="Followed Hyperlink 43" xfId="23330" hidden="1" xr:uid="{00000000-0005-0000-0000-0000D6050000}"/>
    <cellStyle name="Followed Hyperlink 43" xfId="23459" hidden="1" xr:uid="{00000000-0005-0000-0000-0000D7050000}"/>
    <cellStyle name="Followed Hyperlink 43" xfId="23304" hidden="1" xr:uid="{00000000-0005-0000-0000-0000D8050000}"/>
    <cellStyle name="Followed Hyperlink 43" xfId="23594" hidden="1" xr:uid="{00000000-0005-0000-0000-0000D9050000}"/>
    <cellStyle name="Followed Hyperlink 43" xfId="23546" hidden="1" xr:uid="{00000000-0005-0000-0000-0000DA050000}"/>
    <cellStyle name="Followed Hyperlink 43" xfId="23675" hidden="1" xr:uid="{00000000-0005-0000-0000-0000DB050000}"/>
    <cellStyle name="Followed Hyperlink 43" xfId="22894" hidden="1" xr:uid="{00000000-0005-0000-0000-0000DC050000}"/>
    <cellStyle name="Followed Hyperlink 43" xfId="23806" hidden="1" xr:uid="{00000000-0005-0000-0000-0000DD050000}"/>
    <cellStyle name="Followed Hyperlink 43" xfId="24897" hidden="1" xr:uid="{00000000-0005-0000-0000-0000D5050000}"/>
    <cellStyle name="Followed Hyperlink 43" xfId="44861" hidden="1" xr:uid="{00000000-0005-0000-0000-0000DE050000}"/>
    <cellStyle name="Followed Hyperlink 43" xfId="12891" hidden="1" xr:uid="{00000000-0005-0000-0000-0000CD050000}"/>
    <cellStyle name="Followed Hyperlink 43" xfId="11384" hidden="1" xr:uid="{00000000-0005-0000-0000-0000CF050000}"/>
    <cellStyle name="Followed Hyperlink 43" xfId="13192" hidden="1" xr:uid="{00000000-0005-0000-0000-0000D0050000}"/>
    <cellStyle name="Followed Hyperlink 43" xfId="13347" hidden="1" xr:uid="{00000000-0005-0000-0000-0000D1050000}"/>
    <cellStyle name="Followed Hyperlink 43" xfId="13299" hidden="1" xr:uid="{00000000-0005-0000-0000-0000D2050000}"/>
    <cellStyle name="Followed Hyperlink 43" xfId="13428" hidden="1" xr:uid="{00000000-0005-0000-0000-0000D3050000}"/>
    <cellStyle name="Followed Hyperlink 43" xfId="13210" hidden="1" xr:uid="{00000000-0005-0000-0000-0000D4050000}"/>
    <cellStyle name="Followed Hyperlink 43" xfId="13568" hidden="1" xr:uid="{00000000-0005-0000-0000-0000D5050000}"/>
    <cellStyle name="Followed Hyperlink 43" xfId="13520" hidden="1" xr:uid="{00000000-0005-0000-0000-0000D6050000}"/>
    <cellStyle name="Followed Hyperlink 43" xfId="13649" hidden="1" xr:uid="{00000000-0005-0000-0000-0000D7050000}"/>
    <cellStyle name="Followed Hyperlink 43" xfId="13494" hidden="1" xr:uid="{00000000-0005-0000-0000-0000D8050000}"/>
    <cellStyle name="Followed Hyperlink 43" xfId="13784" hidden="1" xr:uid="{00000000-0005-0000-0000-0000D9050000}"/>
    <cellStyle name="Followed Hyperlink 43" xfId="13736" hidden="1" xr:uid="{00000000-0005-0000-0000-0000DA050000}"/>
    <cellStyle name="Followed Hyperlink 43" xfId="13865" hidden="1" xr:uid="{00000000-0005-0000-0000-0000DB050000}"/>
    <cellStyle name="Followed Hyperlink 43" xfId="13014" hidden="1" xr:uid="{00000000-0005-0000-0000-0000DC050000}"/>
    <cellStyle name="Followed Hyperlink 43" xfId="13996" hidden="1" xr:uid="{00000000-0005-0000-0000-0000DD050000}"/>
    <cellStyle name="Followed Hyperlink 43" xfId="13948" hidden="1" xr:uid="{00000000-0005-0000-0000-0000DE050000}"/>
    <cellStyle name="Followed Hyperlink 43" xfId="4347" hidden="1" xr:uid="{00000000-0005-0000-0000-0000E5050000}"/>
    <cellStyle name="Followed Hyperlink 43" xfId="4299" hidden="1" xr:uid="{00000000-0005-0000-0000-0000E6050000}"/>
    <cellStyle name="Followed Hyperlink 43" xfId="4428" hidden="1" xr:uid="{00000000-0005-0000-0000-0000E7050000}"/>
    <cellStyle name="Followed Hyperlink 43" xfId="2788" hidden="1" xr:uid="{00000000-0005-0000-0000-0000CC050000}"/>
    <cellStyle name="Followed Hyperlink 43" xfId="4499" hidden="1" xr:uid="{00000000-0005-0000-0000-0000CD050000}"/>
    <cellStyle name="Followed Hyperlink 43" xfId="4521" hidden="1" xr:uid="{00000000-0005-0000-0000-0000CE050000}"/>
    <cellStyle name="Followed Hyperlink 43" xfId="2518" hidden="1" xr:uid="{00000000-0005-0000-0000-0000CF050000}"/>
    <cellStyle name="Followed Hyperlink 43" xfId="4805" hidden="1" xr:uid="{00000000-0005-0000-0000-0000D0050000}"/>
    <cellStyle name="Followed Hyperlink 43" xfId="4960" hidden="1" xr:uid="{00000000-0005-0000-0000-0000D1050000}"/>
    <cellStyle name="Followed Hyperlink 43" xfId="4912" hidden="1" xr:uid="{00000000-0005-0000-0000-0000D2050000}"/>
    <cellStyle name="Followed Hyperlink 43" xfId="5041" hidden="1" xr:uid="{00000000-0005-0000-0000-0000D3050000}"/>
    <cellStyle name="Followed Hyperlink 43" xfId="4823" hidden="1" xr:uid="{00000000-0005-0000-0000-0000D4050000}"/>
    <cellStyle name="Followed Hyperlink 43" xfId="5181" hidden="1" xr:uid="{00000000-0005-0000-0000-0000D5050000}"/>
    <cellStyle name="Followed Hyperlink 43" xfId="5133" hidden="1" xr:uid="{00000000-0005-0000-0000-0000D6050000}"/>
    <cellStyle name="Followed Hyperlink 43" xfId="5107" hidden="1" xr:uid="{00000000-0005-0000-0000-0000D8050000}"/>
    <cellStyle name="Followed Hyperlink 43" xfId="5397" hidden="1" xr:uid="{00000000-0005-0000-0000-0000D9050000}"/>
    <cellStyle name="Followed Hyperlink 43" xfId="5349" hidden="1" xr:uid="{00000000-0005-0000-0000-0000DA050000}"/>
    <cellStyle name="Followed Hyperlink 43" xfId="5478" hidden="1" xr:uid="{00000000-0005-0000-0000-0000DB050000}"/>
    <cellStyle name="Followed Hyperlink 43" xfId="4624" hidden="1" xr:uid="{00000000-0005-0000-0000-0000DC050000}"/>
    <cellStyle name="Followed Hyperlink 43" xfId="5609" hidden="1" xr:uid="{00000000-0005-0000-0000-0000DD050000}"/>
    <cellStyle name="Followed Hyperlink 43" xfId="5561" hidden="1" xr:uid="{00000000-0005-0000-0000-0000DE050000}"/>
    <cellStyle name="Followed Hyperlink 43" xfId="5690" hidden="1" xr:uid="{00000000-0005-0000-0000-0000DF050000}"/>
    <cellStyle name="Followed Hyperlink 43" xfId="5539" hidden="1" xr:uid="{00000000-0005-0000-0000-0000E0050000}"/>
    <cellStyle name="Followed Hyperlink 43" xfId="5820" hidden="1" xr:uid="{00000000-0005-0000-0000-0000E1050000}"/>
    <cellStyle name="Followed Hyperlink 43" xfId="5772" hidden="1" xr:uid="{00000000-0005-0000-0000-0000E2050000}"/>
    <cellStyle name="Followed Hyperlink 43" xfId="5901" hidden="1" xr:uid="{00000000-0005-0000-0000-0000E3050000}"/>
    <cellStyle name="Followed Hyperlink 43" xfId="5751" hidden="1" xr:uid="{00000000-0005-0000-0000-0000E4050000}"/>
    <cellStyle name="Followed Hyperlink 43" xfId="6026" hidden="1" xr:uid="{00000000-0005-0000-0000-0000E5050000}"/>
    <cellStyle name="Followed Hyperlink 43" xfId="5978" hidden="1" xr:uid="{00000000-0005-0000-0000-0000E6050000}"/>
    <cellStyle name="Followed Hyperlink 43" xfId="6107" hidden="1" xr:uid="{00000000-0005-0000-0000-0000E7050000}"/>
    <cellStyle name="Followed Hyperlink 43" xfId="25277" hidden="1" xr:uid="{00000000-0005-0000-0000-0000DE050000}"/>
    <cellStyle name="Followed Hyperlink 43" xfId="25406" hidden="1" xr:uid="{00000000-0005-0000-0000-0000DF050000}"/>
    <cellStyle name="Followed Hyperlink 43" xfId="25536" hidden="1" xr:uid="{00000000-0005-0000-0000-0000E1050000}"/>
    <cellStyle name="Followed Hyperlink 43" xfId="25488" hidden="1" xr:uid="{00000000-0005-0000-0000-0000E2050000}"/>
    <cellStyle name="Followed Hyperlink 43" xfId="25617" hidden="1" xr:uid="{00000000-0005-0000-0000-0000E3050000}"/>
    <cellStyle name="Followed Hyperlink 43" xfId="25467" hidden="1" xr:uid="{00000000-0005-0000-0000-0000E4050000}"/>
    <cellStyle name="Followed Hyperlink 43" xfId="25742" hidden="1" xr:uid="{00000000-0005-0000-0000-0000E5050000}"/>
    <cellStyle name="Followed Hyperlink 43" xfId="25694" hidden="1" xr:uid="{00000000-0005-0000-0000-0000E6050000}"/>
    <cellStyle name="Followed Hyperlink 43" xfId="25823" hidden="1" xr:uid="{00000000-0005-0000-0000-0000E7050000}"/>
    <cellStyle name="Followed Hyperlink 43" xfId="26297" hidden="1" xr:uid="{00000000-0005-0000-0000-0000CC050000}"/>
    <cellStyle name="Followed Hyperlink 43" xfId="26483" hidden="1" xr:uid="{00000000-0005-0000-0000-0000CD050000}"/>
    <cellStyle name="Followed Hyperlink 43" xfId="26435" hidden="1" xr:uid="{00000000-0005-0000-0000-0000CE050000}"/>
    <cellStyle name="Followed Hyperlink 43" xfId="26564" hidden="1" xr:uid="{00000000-0005-0000-0000-0000CF050000}"/>
    <cellStyle name="Followed Hyperlink 43" xfId="26641" hidden="1" xr:uid="{00000000-0005-0000-0000-0000D0050000}"/>
    <cellStyle name="Followed Hyperlink 43" xfId="26748" hidden="1" xr:uid="{00000000-0005-0000-0000-0000D2050000}"/>
    <cellStyle name="Followed Hyperlink 43" xfId="26877" hidden="1" xr:uid="{00000000-0005-0000-0000-0000D3050000}"/>
    <cellStyle name="Followed Hyperlink 43" xfId="26659" hidden="1" xr:uid="{00000000-0005-0000-0000-0000D4050000}"/>
    <cellStyle name="Followed Hyperlink 43" xfId="27017" hidden="1" xr:uid="{00000000-0005-0000-0000-0000D5050000}"/>
    <cellStyle name="Followed Hyperlink 43" xfId="26969" hidden="1" xr:uid="{00000000-0005-0000-0000-0000D6050000}"/>
    <cellStyle name="Followed Hyperlink 43" xfId="27098" hidden="1" xr:uid="{00000000-0005-0000-0000-0000D7050000}"/>
    <cellStyle name="Followed Hyperlink 43" xfId="26943" hidden="1" xr:uid="{00000000-0005-0000-0000-0000D8050000}"/>
    <cellStyle name="Followed Hyperlink 43" xfId="27233" hidden="1" xr:uid="{00000000-0005-0000-0000-0000D9050000}"/>
    <cellStyle name="Followed Hyperlink 43" xfId="25255" hidden="1" xr:uid="{00000000-0005-0000-0000-0000E0050000}"/>
    <cellStyle name="Followed Hyperlink 43" xfId="18185" hidden="1" xr:uid="{00000000-0005-0000-0000-0000D0050000}"/>
    <cellStyle name="Followed Hyperlink 43" xfId="7581" hidden="1" xr:uid="{00000000-0005-0000-0000-0000E3050000}"/>
    <cellStyle name="Followed Hyperlink 43" xfId="7431" hidden="1" xr:uid="{00000000-0005-0000-0000-0000E4050000}"/>
    <cellStyle name="Followed Hyperlink 43" xfId="7706" hidden="1" xr:uid="{00000000-0005-0000-0000-0000E5050000}"/>
    <cellStyle name="Followed Hyperlink 43" xfId="7658" hidden="1" xr:uid="{00000000-0005-0000-0000-0000E6050000}"/>
    <cellStyle name="Followed Hyperlink 43" xfId="7787" hidden="1" xr:uid="{00000000-0005-0000-0000-0000E7050000}"/>
    <cellStyle name="Followed Hyperlink 43" xfId="6265" hidden="1" xr:uid="{00000000-0005-0000-0000-0000CC050000}"/>
    <cellStyle name="Followed Hyperlink 43" xfId="16233" hidden="1" xr:uid="{00000000-0005-0000-0000-0000CD050000}"/>
    <cellStyle name="Followed Hyperlink 43" xfId="16255" hidden="1" xr:uid="{00000000-0005-0000-0000-0000CE050000}"/>
    <cellStyle name="Followed Hyperlink 43" xfId="16519" hidden="1" xr:uid="{00000000-0005-0000-0000-0000D0050000}"/>
    <cellStyle name="Followed Hyperlink 43" xfId="16674" hidden="1" xr:uid="{00000000-0005-0000-0000-0000D1050000}"/>
    <cellStyle name="Followed Hyperlink 43" xfId="16626" hidden="1" xr:uid="{00000000-0005-0000-0000-0000D2050000}"/>
    <cellStyle name="Followed Hyperlink 43" xfId="16755" hidden="1" xr:uid="{00000000-0005-0000-0000-0000D3050000}"/>
    <cellStyle name="Followed Hyperlink 43" xfId="16537" hidden="1" xr:uid="{00000000-0005-0000-0000-0000D4050000}"/>
    <cellStyle name="Followed Hyperlink 43" xfId="16895" hidden="1" xr:uid="{00000000-0005-0000-0000-0000D5050000}"/>
    <cellStyle name="Followed Hyperlink 43" xfId="16847" hidden="1" xr:uid="{00000000-0005-0000-0000-0000D6050000}"/>
    <cellStyle name="Followed Hyperlink 43" xfId="16976" hidden="1" xr:uid="{00000000-0005-0000-0000-0000D7050000}"/>
    <cellStyle name="Followed Hyperlink 43" xfId="16821" hidden="1" xr:uid="{00000000-0005-0000-0000-0000D8050000}"/>
    <cellStyle name="Followed Hyperlink 43" xfId="17111" hidden="1" xr:uid="{00000000-0005-0000-0000-0000D9050000}"/>
    <cellStyle name="Followed Hyperlink 43" xfId="17063" hidden="1" xr:uid="{00000000-0005-0000-0000-0000DA050000}"/>
    <cellStyle name="Followed Hyperlink 43" xfId="17192" hidden="1" xr:uid="{00000000-0005-0000-0000-0000DB050000}"/>
    <cellStyle name="Followed Hyperlink 43" xfId="16351" hidden="1" xr:uid="{00000000-0005-0000-0000-0000DC050000}"/>
    <cellStyle name="Followed Hyperlink 43" xfId="17323" hidden="1" xr:uid="{00000000-0005-0000-0000-0000DD050000}"/>
    <cellStyle name="Followed Hyperlink 43" xfId="17275" hidden="1" xr:uid="{00000000-0005-0000-0000-0000DE050000}"/>
    <cellStyle name="Followed Hyperlink 43" xfId="17404" hidden="1" xr:uid="{00000000-0005-0000-0000-0000DF050000}"/>
    <cellStyle name="Followed Hyperlink 43" xfId="17253" hidden="1" xr:uid="{00000000-0005-0000-0000-0000E0050000}"/>
    <cellStyle name="Followed Hyperlink 43" xfId="17534" hidden="1" xr:uid="{00000000-0005-0000-0000-0000E1050000}"/>
    <cellStyle name="Followed Hyperlink 43" xfId="17486" hidden="1" xr:uid="{00000000-0005-0000-0000-0000E2050000}"/>
    <cellStyle name="Followed Hyperlink 43" xfId="17615" hidden="1" xr:uid="{00000000-0005-0000-0000-0000E3050000}"/>
    <cellStyle name="Followed Hyperlink 43" xfId="17465" hidden="1" xr:uid="{00000000-0005-0000-0000-0000E4050000}"/>
    <cellStyle name="Followed Hyperlink 43" xfId="14730" hidden="1" xr:uid="{00000000-0005-0000-0000-0000CF050000}"/>
    <cellStyle name="Followed Hyperlink 43" xfId="748" hidden="1" xr:uid="{00000000-0005-0000-0000-0000CF050000}"/>
    <cellStyle name="Followed Hyperlink 43" xfId="9386" hidden="1" xr:uid="{00000000-0005-0000-0000-0000E5050000}"/>
    <cellStyle name="Followed Hyperlink 43" xfId="9338" hidden="1" xr:uid="{00000000-0005-0000-0000-0000E6050000}"/>
    <cellStyle name="Followed Hyperlink 43" xfId="9467" hidden="1" xr:uid="{00000000-0005-0000-0000-0000E7050000}"/>
    <cellStyle name="Followed Hyperlink 43" xfId="7945" hidden="1" xr:uid="{00000000-0005-0000-0000-0000CC050000}"/>
    <cellStyle name="Followed Hyperlink 43" xfId="9538" hidden="1" xr:uid="{00000000-0005-0000-0000-0000CD050000}"/>
    <cellStyle name="Followed Hyperlink 43" xfId="9560" hidden="1" xr:uid="{00000000-0005-0000-0000-0000CE050000}"/>
    <cellStyle name="Followed Hyperlink 43" xfId="3670" hidden="1" xr:uid="{00000000-0005-0000-0000-0000DA050000}"/>
    <cellStyle name="Followed Hyperlink 43" xfId="3799" hidden="1" xr:uid="{00000000-0005-0000-0000-0000DB050000}"/>
    <cellStyle name="Followed Hyperlink 43" xfId="2668" hidden="1" xr:uid="{00000000-0005-0000-0000-0000DC050000}"/>
    <cellStyle name="Followed Hyperlink 43" xfId="3930" hidden="1" xr:uid="{00000000-0005-0000-0000-0000DD050000}"/>
    <cellStyle name="Followed Hyperlink 43" xfId="3882" hidden="1" xr:uid="{00000000-0005-0000-0000-0000DE050000}"/>
    <cellStyle name="Followed Hyperlink 43" xfId="3860" hidden="1" xr:uid="{00000000-0005-0000-0000-0000E0050000}"/>
    <cellStyle name="Followed Hyperlink 43" xfId="4141" hidden="1" xr:uid="{00000000-0005-0000-0000-0000E1050000}"/>
    <cellStyle name="Followed Hyperlink 43" xfId="4093" hidden="1" xr:uid="{00000000-0005-0000-0000-0000E2050000}"/>
    <cellStyle name="Followed Hyperlink 43" xfId="4222" hidden="1" xr:uid="{00000000-0005-0000-0000-0000E3050000}"/>
    <cellStyle name="Followed Hyperlink 43" xfId="4072" hidden="1" xr:uid="{00000000-0005-0000-0000-0000E4050000}"/>
    <cellStyle name="Followed Hyperlink 43" xfId="1417" hidden="1" xr:uid="{00000000-0005-0000-0000-0000D9050000}"/>
    <cellStyle name="Followed Hyperlink 43" xfId="1369" hidden="1" xr:uid="{00000000-0005-0000-0000-0000DA050000}"/>
    <cellStyle name="Followed Hyperlink 43" xfId="1498" hidden="1" xr:uid="{00000000-0005-0000-0000-0000DB050000}"/>
    <cellStyle name="Followed Hyperlink 43" xfId="367" hidden="1" xr:uid="{00000000-0005-0000-0000-0000DC050000}"/>
    <cellStyle name="Followed Hyperlink 43" xfId="1629" hidden="1" xr:uid="{00000000-0005-0000-0000-0000DD050000}"/>
    <cellStyle name="Followed Hyperlink 43" xfId="1581" hidden="1" xr:uid="{00000000-0005-0000-0000-0000DE050000}"/>
    <cellStyle name="Followed Hyperlink 43" xfId="1710" hidden="1" xr:uid="{00000000-0005-0000-0000-0000DF050000}"/>
    <cellStyle name="Followed Hyperlink 43" xfId="1559" hidden="1" xr:uid="{00000000-0005-0000-0000-0000E0050000}"/>
    <cellStyle name="Followed Hyperlink 43" xfId="1840" hidden="1" xr:uid="{00000000-0005-0000-0000-0000E1050000}"/>
    <cellStyle name="Followed Hyperlink 43" xfId="1792" hidden="1" xr:uid="{00000000-0005-0000-0000-0000E2050000}"/>
    <cellStyle name="Followed Hyperlink 43" xfId="1921" hidden="1" xr:uid="{00000000-0005-0000-0000-0000E3050000}"/>
    <cellStyle name="Followed Hyperlink 43" xfId="1771" hidden="1" xr:uid="{00000000-0005-0000-0000-0000E4050000}"/>
    <cellStyle name="Followed Hyperlink 43" xfId="2046" hidden="1" xr:uid="{00000000-0005-0000-0000-0000E5050000}"/>
    <cellStyle name="Followed Hyperlink 43" xfId="4011" hidden="1" xr:uid="{00000000-0005-0000-0000-0000DF050000}"/>
    <cellStyle name="Followed Hyperlink 43" xfId="22448" hidden="1" xr:uid="{00000000-0005-0000-0000-0000E1050000}"/>
    <cellStyle name="Followed Hyperlink 43" xfId="11145" hidden="1" xr:uid="{00000000-0005-0000-0000-0000E7050000}"/>
    <cellStyle name="Followed Hyperlink 43" xfId="9625" hidden="1" xr:uid="{00000000-0005-0000-0000-0000CC050000}"/>
    <cellStyle name="Followed Hyperlink 43" xfId="11216" hidden="1" xr:uid="{00000000-0005-0000-0000-0000CD050000}"/>
    <cellStyle name="Followed Hyperlink 43" xfId="11238" hidden="1" xr:uid="{00000000-0005-0000-0000-0000CE050000}"/>
    <cellStyle name="Followed Hyperlink 43" xfId="9709" hidden="1" xr:uid="{00000000-0005-0000-0000-0000CF050000}"/>
    <cellStyle name="Followed Hyperlink 43" xfId="11518" hidden="1" xr:uid="{00000000-0005-0000-0000-0000D0050000}"/>
    <cellStyle name="Followed Hyperlink 43" xfId="11673" hidden="1" xr:uid="{00000000-0005-0000-0000-0000D1050000}"/>
    <cellStyle name="Followed Hyperlink 43" xfId="11625" hidden="1" xr:uid="{00000000-0005-0000-0000-0000D2050000}"/>
    <cellStyle name="Followed Hyperlink 43" xfId="11754" hidden="1" xr:uid="{00000000-0005-0000-0000-0000D3050000}"/>
    <cellStyle name="Followed Hyperlink 43" xfId="11536" hidden="1" xr:uid="{00000000-0005-0000-0000-0000D4050000}"/>
    <cellStyle name="Followed Hyperlink 43" xfId="11894" hidden="1" xr:uid="{00000000-0005-0000-0000-0000D5050000}"/>
    <cellStyle name="Followed Hyperlink 43" xfId="11846" hidden="1" xr:uid="{00000000-0005-0000-0000-0000D6050000}"/>
    <cellStyle name="Followed Hyperlink 43" xfId="11975" hidden="1" xr:uid="{00000000-0005-0000-0000-0000D7050000}"/>
    <cellStyle name="Followed Hyperlink 43" xfId="11820" hidden="1" xr:uid="{00000000-0005-0000-0000-0000D8050000}"/>
    <cellStyle name="Followed Hyperlink 43" xfId="12110" hidden="1" xr:uid="{00000000-0005-0000-0000-0000D9050000}"/>
    <cellStyle name="Followed Hyperlink 43" xfId="12062" hidden="1" xr:uid="{00000000-0005-0000-0000-0000DA050000}"/>
    <cellStyle name="Followed Hyperlink 43" xfId="12191" hidden="1" xr:uid="{00000000-0005-0000-0000-0000DB050000}"/>
    <cellStyle name="Followed Hyperlink 43" xfId="11340" hidden="1" xr:uid="{00000000-0005-0000-0000-0000DC050000}"/>
    <cellStyle name="Followed Hyperlink 43" xfId="12322" hidden="1" xr:uid="{00000000-0005-0000-0000-0000DD050000}"/>
    <cellStyle name="Followed Hyperlink 43" xfId="12274" hidden="1" xr:uid="{00000000-0005-0000-0000-0000DE050000}"/>
    <cellStyle name="Followed Hyperlink 43" xfId="12403" hidden="1" xr:uid="{00000000-0005-0000-0000-0000DF050000}"/>
    <cellStyle name="Followed Hyperlink 43" xfId="12252" hidden="1" xr:uid="{00000000-0005-0000-0000-0000E0050000}"/>
    <cellStyle name="Followed Hyperlink 43" xfId="12533" hidden="1" xr:uid="{00000000-0005-0000-0000-0000E1050000}"/>
    <cellStyle name="Followed Hyperlink 43" xfId="12485" hidden="1" xr:uid="{00000000-0005-0000-0000-0000E2050000}"/>
    <cellStyle name="Followed Hyperlink 43" xfId="12614" hidden="1" xr:uid="{00000000-0005-0000-0000-0000E3050000}"/>
    <cellStyle name="Followed Hyperlink 43" xfId="12464" hidden="1" xr:uid="{00000000-0005-0000-0000-0000E4050000}"/>
    <cellStyle name="Followed Hyperlink 43" xfId="12739" hidden="1" xr:uid="{00000000-0005-0000-0000-0000E5050000}"/>
    <cellStyle name="Followed Hyperlink 43" xfId="12820" hidden="1" xr:uid="{00000000-0005-0000-0000-0000E7050000}"/>
    <cellStyle name="Followed Hyperlink 43" xfId="11303" hidden="1" xr:uid="{00000000-0005-0000-0000-0000CC050000}"/>
    <cellStyle name="Followed Hyperlink 43" xfId="6813" hidden="1" xr:uid="{00000000-0005-0000-0000-0000D6050000}"/>
    <cellStyle name="Followed Hyperlink 43" xfId="6942" hidden="1" xr:uid="{00000000-0005-0000-0000-0000D7050000}"/>
    <cellStyle name="Followed Hyperlink 43" xfId="6787" hidden="1" xr:uid="{00000000-0005-0000-0000-0000D8050000}"/>
    <cellStyle name="Followed Hyperlink 43" xfId="7077" hidden="1" xr:uid="{00000000-0005-0000-0000-0000D9050000}"/>
    <cellStyle name="Followed Hyperlink 43" xfId="7029" hidden="1" xr:uid="{00000000-0005-0000-0000-0000DA050000}"/>
    <cellStyle name="Followed Hyperlink 43" xfId="7158" hidden="1" xr:uid="{00000000-0005-0000-0000-0000DB050000}"/>
    <cellStyle name="Followed Hyperlink 43" xfId="7289" hidden="1" xr:uid="{00000000-0005-0000-0000-0000DD050000}"/>
    <cellStyle name="Followed Hyperlink 43" xfId="7241" hidden="1" xr:uid="{00000000-0005-0000-0000-0000DE050000}"/>
    <cellStyle name="Followed Hyperlink 43" xfId="7370" hidden="1" xr:uid="{00000000-0005-0000-0000-0000DF050000}"/>
    <cellStyle name="Followed Hyperlink 43" xfId="7219" hidden="1" xr:uid="{00000000-0005-0000-0000-0000E0050000}"/>
    <cellStyle name="Followed Hyperlink 43" xfId="7500" hidden="1" xr:uid="{00000000-0005-0000-0000-0000E1050000}"/>
    <cellStyle name="Followed Hyperlink 43" xfId="7452" hidden="1" xr:uid="{00000000-0005-0000-0000-0000E2050000}"/>
    <cellStyle name="Followed Hyperlink 43" xfId="1998" hidden="1" xr:uid="{00000000-0005-0000-0000-0000E6050000}"/>
    <cellStyle name="Followed Hyperlink 43" xfId="2127" hidden="1" xr:uid="{00000000-0005-0000-0000-0000E7050000}"/>
    <cellStyle name="Followed Hyperlink 43" xfId="2782" hidden="1" xr:uid="{00000000-0005-0000-0000-0000CC050000}"/>
    <cellStyle name="Followed Hyperlink 43" xfId="2968" hidden="1" xr:uid="{00000000-0005-0000-0000-0000CD050000}"/>
    <cellStyle name="Followed Hyperlink 43" xfId="3049" hidden="1" xr:uid="{00000000-0005-0000-0000-0000CF050000}"/>
    <cellStyle name="Followed Hyperlink 43" xfId="3126" hidden="1" xr:uid="{00000000-0005-0000-0000-0000D0050000}"/>
    <cellStyle name="Followed Hyperlink 43" xfId="3281" hidden="1" xr:uid="{00000000-0005-0000-0000-0000D1050000}"/>
    <cellStyle name="Followed Hyperlink 43" xfId="3233" hidden="1" xr:uid="{00000000-0005-0000-0000-0000D2050000}"/>
    <cellStyle name="Followed Hyperlink 43" xfId="3362" hidden="1" xr:uid="{00000000-0005-0000-0000-0000D3050000}"/>
    <cellStyle name="Followed Hyperlink 43" xfId="3144" hidden="1" xr:uid="{00000000-0005-0000-0000-0000D4050000}"/>
    <cellStyle name="Followed Hyperlink 43" xfId="3502" hidden="1" xr:uid="{00000000-0005-0000-0000-0000D5050000}"/>
    <cellStyle name="Followed Hyperlink 43" xfId="3454" hidden="1" xr:uid="{00000000-0005-0000-0000-0000D6050000}"/>
    <cellStyle name="Followed Hyperlink 43" xfId="3583" hidden="1" xr:uid="{00000000-0005-0000-0000-0000D7050000}"/>
    <cellStyle name="Followed Hyperlink 43" xfId="3428" hidden="1" xr:uid="{00000000-0005-0000-0000-0000D8050000}"/>
    <cellStyle name="Followed Hyperlink 43" xfId="3718" hidden="1" xr:uid="{00000000-0005-0000-0000-0000D9050000}"/>
    <cellStyle name="Followed Hyperlink 43" xfId="39559" hidden="1" xr:uid="{00000000-0005-0000-0000-0000DF050000}"/>
    <cellStyle name="Followed Hyperlink 43" xfId="35826" hidden="1" xr:uid="{00000000-0005-0000-0000-0000D6050000}"/>
    <cellStyle name="Followed Hyperlink 43" xfId="20128" hidden="1" xr:uid="{00000000-0005-0000-0000-0000D8050000}"/>
    <cellStyle name="Followed Hyperlink 43" xfId="4586" hidden="1" xr:uid="{00000000-0005-0000-0000-0000CC050000}"/>
    <cellStyle name="Followed Hyperlink 43" xfId="6178" hidden="1" xr:uid="{00000000-0005-0000-0000-0000CD050000}"/>
    <cellStyle name="Followed Hyperlink 43" xfId="6200" hidden="1" xr:uid="{00000000-0005-0000-0000-0000CE050000}"/>
    <cellStyle name="Followed Hyperlink 43" xfId="4671" hidden="1" xr:uid="{00000000-0005-0000-0000-0000CF050000}"/>
    <cellStyle name="Followed Hyperlink 43" xfId="6485" hidden="1" xr:uid="{00000000-0005-0000-0000-0000D0050000}"/>
    <cellStyle name="Followed Hyperlink 43" xfId="6640" hidden="1" xr:uid="{00000000-0005-0000-0000-0000D1050000}"/>
    <cellStyle name="Followed Hyperlink 43" xfId="6592" hidden="1" xr:uid="{00000000-0005-0000-0000-0000D2050000}"/>
    <cellStyle name="Followed Hyperlink 43" xfId="6721" hidden="1" xr:uid="{00000000-0005-0000-0000-0000D3050000}"/>
    <cellStyle name="Followed Hyperlink 43" xfId="6503" hidden="1" xr:uid="{00000000-0005-0000-0000-0000D4050000}"/>
    <cellStyle name="Followed Hyperlink 43" xfId="6861" hidden="1" xr:uid="{00000000-0005-0000-0000-0000D5050000}"/>
    <cellStyle name="Followed Hyperlink 43" xfId="27814" hidden="1" xr:uid="{00000000-0005-0000-0000-0000E6050000}"/>
    <cellStyle name="Followed Hyperlink 43" xfId="27397" hidden="1" xr:uid="{00000000-0005-0000-0000-0000DE050000}"/>
    <cellStyle name="Followed Hyperlink 43" xfId="27526" hidden="1" xr:uid="{00000000-0005-0000-0000-0000DF050000}"/>
    <cellStyle name="Followed Hyperlink 43" xfId="27314" hidden="1" xr:uid="{00000000-0005-0000-0000-0000DB050000}"/>
    <cellStyle name="Followed Hyperlink 43" xfId="26183" hidden="1" xr:uid="{00000000-0005-0000-0000-0000DC050000}"/>
    <cellStyle name="Followed Hyperlink 43" xfId="27185" hidden="1" xr:uid="{00000000-0005-0000-0000-0000DA050000}"/>
    <cellStyle name="Followed Hyperlink 43" xfId="32070" hidden="1" xr:uid="{00000000-0005-0000-0000-0000CF050000}"/>
    <cellStyle name="Followed Hyperlink 43" xfId="27737" hidden="1" xr:uid="{00000000-0005-0000-0000-0000E3050000}"/>
    <cellStyle name="Followed Hyperlink 43" xfId="27587" hidden="1" xr:uid="{00000000-0005-0000-0000-0000E4050000}"/>
    <cellStyle name="Followed Hyperlink 43" xfId="27862" hidden="1" xr:uid="{00000000-0005-0000-0000-0000E5050000}"/>
    <cellStyle name="Followed Hyperlink 43" xfId="27656" hidden="1" xr:uid="{00000000-0005-0000-0000-0000E1050000}"/>
    <cellStyle name="Followed Hyperlink 43" xfId="27608" hidden="1" xr:uid="{00000000-0005-0000-0000-0000E2050000}"/>
    <cellStyle name="Followed Hyperlink 43" xfId="27375" hidden="1" xr:uid="{00000000-0005-0000-0000-0000E0050000}"/>
    <cellStyle name="Followed Hyperlink 44" xfId="29788" hidden="1" xr:uid="{00000000-0005-0000-0000-0000FC050000}"/>
    <cellStyle name="Followed Hyperlink 44" xfId="29847" hidden="1" xr:uid="{00000000-0005-0000-0000-0000FD050000}"/>
    <cellStyle name="Followed Hyperlink 44" xfId="29886" hidden="1" xr:uid="{00000000-0005-0000-0000-0000FE050000}"/>
    <cellStyle name="Followed Hyperlink 44" xfId="29957" hidden="1" xr:uid="{00000000-0005-0000-0000-0000FF050000}"/>
    <cellStyle name="Followed Hyperlink 44" xfId="29999" hidden="1" xr:uid="{00000000-0005-0000-0000-000000060000}"/>
    <cellStyle name="Followed Hyperlink 44" xfId="28987" hidden="1" xr:uid="{00000000-0005-0000-0000-0000ED050000}"/>
    <cellStyle name="Followed Hyperlink 44" xfId="29026" hidden="1" xr:uid="{00000000-0005-0000-0000-0000EE050000}"/>
    <cellStyle name="Followed Hyperlink 44" xfId="29142" hidden="1" xr:uid="{00000000-0005-0000-0000-0000F0050000}"/>
    <cellStyle name="Followed Hyperlink 44" xfId="29208" hidden="1" xr:uid="{00000000-0005-0000-0000-0000F1050000}"/>
    <cellStyle name="Followed Hyperlink 44" xfId="29247" hidden="1" xr:uid="{00000000-0005-0000-0000-0000F2050000}"/>
    <cellStyle name="Followed Hyperlink 44" xfId="28603" hidden="1" xr:uid="{00000000-0005-0000-0000-0000E8050000}"/>
    <cellStyle name="Followed Hyperlink 44" xfId="28674" hidden="1" xr:uid="{00000000-0005-0000-0000-0000E9050000}"/>
    <cellStyle name="Followed Hyperlink 44" xfId="28713" hidden="1" xr:uid="{00000000-0005-0000-0000-0000EA050000}"/>
    <cellStyle name="Followed Hyperlink 44" xfId="27870" hidden="1" xr:uid="{00000000-0005-0000-0000-000002060000}"/>
    <cellStyle name="Followed Hyperlink 44" xfId="27941" hidden="1" xr:uid="{00000000-0005-0000-0000-000003060000}"/>
    <cellStyle name="Followed Hyperlink 44" xfId="27831" hidden="1" xr:uid="{00000000-0005-0000-0000-000001060000}"/>
    <cellStyle name="Followed Hyperlink 44" xfId="29675" hidden="1" xr:uid="{00000000-0005-0000-0000-0000FA050000}"/>
    <cellStyle name="Followed Hyperlink 44" xfId="33338" hidden="1" xr:uid="{00000000-0005-0000-0000-000000060000}"/>
    <cellStyle name="Followed Hyperlink 44" xfId="39345" hidden="1" xr:uid="{00000000-0005-0000-0000-0000F7050000}"/>
    <cellStyle name="Followed Hyperlink 44" xfId="35661" hidden="1" xr:uid="{00000000-0005-0000-0000-0000EE050000}"/>
    <cellStyle name="Followed Hyperlink 44" xfId="20849" hidden="1" xr:uid="{00000000-0005-0000-0000-0000FE050000}"/>
    <cellStyle name="Followed Hyperlink 44" xfId="7579" hidden="1" xr:uid="{00000000-0005-0000-0000-0000FF050000}"/>
    <cellStyle name="Followed Hyperlink 44" xfId="7621" hidden="1" xr:uid="{00000000-0005-0000-0000-000000060000}"/>
    <cellStyle name="Followed Hyperlink 44" xfId="7675" hidden="1" xr:uid="{00000000-0005-0000-0000-000001060000}"/>
    <cellStyle name="Followed Hyperlink 44" xfId="5303" hidden="1" xr:uid="{00000000-0005-0000-0000-0000F4050000}"/>
    <cellStyle name="Followed Hyperlink 44" xfId="2125" hidden="1" xr:uid="{00000000-0005-0000-0000-000003060000}"/>
    <cellStyle name="Followed Hyperlink 44" xfId="2866" hidden="1" xr:uid="{00000000-0005-0000-0000-0000E8050000}"/>
    <cellStyle name="Followed Hyperlink 44" xfId="2937" hidden="1" xr:uid="{00000000-0005-0000-0000-0000E9050000}"/>
    <cellStyle name="Followed Hyperlink 44" xfId="2976" hidden="1" xr:uid="{00000000-0005-0000-0000-0000EA050000}"/>
    <cellStyle name="Followed Hyperlink 44" xfId="3047" hidden="1" xr:uid="{00000000-0005-0000-0000-0000EB050000}"/>
    <cellStyle name="Followed Hyperlink 44" xfId="3178" hidden="1" xr:uid="{00000000-0005-0000-0000-0000EC050000}"/>
    <cellStyle name="Followed Hyperlink 44" xfId="3250" hidden="1" xr:uid="{00000000-0005-0000-0000-0000ED050000}"/>
    <cellStyle name="Followed Hyperlink 44" xfId="3289" hidden="1" xr:uid="{00000000-0005-0000-0000-0000EE050000}"/>
    <cellStyle name="Followed Hyperlink 44" xfId="3360" hidden="1" xr:uid="{00000000-0005-0000-0000-0000EF050000}"/>
    <cellStyle name="Followed Hyperlink 44" xfId="3405" hidden="1" xr:uid="{00000000-0005-0000-0000-0000F0050000}"/>
    <cellStyle name="Followed Hyperlink 44" xfId="3471" hidden="1" xr:uid="{00000000-0005-0000-0000-0000F1050000}"/>
    <cellStyle name="Followed Hyperlink 44" xfId="3510" hidden="1" xr:uid="{00000000-0005-0000-0000-0000F2050000}"/>
    <cellStyle name="Followed Hyperlink 44" xfId="3581" hidden="1" xr:uid="{00000000-0005-0000-0000-0000F3050000}"/>
    <cellStyle name="Followed Hyperlink 44" xfId="3624" hidden="1" xr:uid="{00000000-0005-0000-0000-0000F4050000}"/>
    <cellStyle name="Followed Hyperlink 44" xfId="3687" hidden="1" xr:uid="{00000000-0005-0000-0000-0000F5050000}"/>
    <cellStyle name="Followed Hyperlink 44" xfId="3726" hidden="1" xr:uid="{00000000-0005-0000-0000-0000F6050000}"/>
    <cellStyle name="Followed Hyperlink 44" xfId="3797" hidden="1" xr:uid="{00000000-0005-0000-0000-0000F7050000}"/>
    <cellStyle name="Followed Hyperlink 44" xfId="3839" hidden="1" xr:uid="{00000000-0005-0000-0000-0000F8050000}"/>
    <cellStyle name="Followed Hyperlink 44" xfId="3899" hidden="1" xr:uid="{00000000-0005-0000-0000-0000F9050000}"/>
    <cellStyle name="Followed Hyperlink 44" xfId="3938" hidden="1" xr:uid="{00000000-0005-0000-0000-0000FA050000}"/>
    <cellStyle name="Followed Hyperlink 44" xfId="4009" hidden="1" xr:uid="{00000000-0005-0000-0000-0000FB050000}"/>
    <cellStyle name="Followed Hyperlink 44" xfId="4051" hidden="1" xr:uid="{00000000-0005-0000-0000-0000FC050000}"/>
    <cellStyle name="Followed Hyperlink 44" xfId="4110" hidden="1" xr:uid="{00000000-0005-0000-0000-0000FD050000}"/>
    <cellStyle name="Followed Hyperlink 44" xfId="4149" hidden="1" xr:uid="{00000000-0005-0000-0000-0000FE050000}"/>
    <cellStyle name="Followed Hyperlink 44" xfId="4220" hidden="1" xr:uid="{00000000-0005-0000-0000-0000FF050000}"/>
    <cellStyle name="Followed Hyperlink 44" xfId="4262" hidden="1" xr:uid="{00000000-0005-0000-0000-000000060000}"/>
    <cellStyle name="Followed Hyperlink 44" xfId="4316" hidden="1" xr:uid="{00000000-0005-0000-0000-000001060000}"/>
    <cellStyle name="Followed Hyperlink 44" xfId="1386" hidden="1" xr:uid="{00000000-0005-0000-0000-0000F5050000}"/>
    <cellStyle name="Followed Hyperlink 44" xfId="1425" hidden="1" xr:uid="{00000000-0005-0000-0000-0000F6050000}"/>
    <cellStyle name="Followed Hyperlink 44" xfId="1496" hidden="1" xr:uid="{00000000-0005-0000-0000-0000F7050000}"/>
    <cellStyle name="Followed Hyperlink 44" xfId="1538" hidden="1" xr:uid="{00000000-0005-0000-0000-0000F8050000}"/>
    <cellStyle name="Followed Hyperlink 44" xfId="1598" hidden="1" xr:uid="{00000000-0005-0000-0000-0000F9050000}"/>
    <cellStyle name="Followed Hyperlink 44" xfId="1637" hidden="1" xr:uid="{00000000-0005-0000-0000-0000FA050000}"/>
    <cellStyle name="Followed Hyperlink 44" xfId="1708" hidden="1" xr:uid="{00000000-0005-0000-0000-0000FB050000}"/>
    <cellStyle name="Followed Hyperlink 44" xfId="1809" hidden="1" xr:uid="{00000000-0005-0000-0000-0000FD050000}"/>
    <cellStyle name="Followed Hyperlink 44" xfId="25294" hidden="1" xr:uid="{00000000-0005-0000-0000-0000F9050000}"/>
    <cellStyle name="Followed Hyperlink 44" xfId="40906" hidden="1" xr:uid="{00000000-0005-0000-0000-0000F8050000}"/>
    <cellStyle name="Followed Hyperlink 44" xfId="40966" hidden="1" xr:uid="{00000000-0005-0000-0000-0000F9050000}"/>
    <cellStyle name="Followed Hyperlink 44" xfId="41005" hidden="1" xr:uid="{00000000-0005-0000-0000-0000FA050000}"/>
    <cellStyle name="Followed Hyperlink 44" xfId="41076" hidden="1" xr:uid="{00000000-0005-0000-0000-0000FB050000}"/>
    <cellStyle name="Followed Hyperlink 44" xfId="41118" hidden="1" xr:uid="{00000000-0005-0000-0000-0000FC050000}"/>
    <cellStyle name="Followed Hyperlink 44" xfId="41177" hidden="1" xr:uid="{00000000-0005-0000-0000-0000FD050000}"/>
    <cellStyle name="Followed Hyperlink 44" xfId="41216" hidden="1" xr:uid="{00000000-0005-0000-0000-0000FE050000}"/>
    <cellStyle name="Followed Hyperlink 44" xfId="41287" hidden="1" xr:uid="{00000000-0005-0000-0000-0000FF050000}"/>
    <cellStyle name="Followed Hyperlink 44" xfId="41329" hidden="1" xr:uid="{00000000-0005-0000-0000-000000060000}"/>
    <cellStyle name="Followed Hyperlink 44" xfId="31670" hidden="1" xr:uid="{00000000-0005-0000-0000-000000060000}"/>
    <cellStyle name="Followed Hyperlink 44" xfId="31724" hidden="1" xr:uid="{00000000-0005-0000-0000-000001060000}"/>
    <cellStyle name="Followed Hyperlink 44" xfId="31763" hidden="1" xr:uid="{00000000-0005-0000-0000-000002060000}"/>
    <cellStyle name="Followed Hyperlink 44" xfId="31834" hidden="1" xr:uid="{00000000-0005-0000-0000-000003060000}"/>
    <cellStyle name="Followed Hyperlink 44" xfId="30448" hidden="1" xr:uid="{00000000-0005-0000-0000-0000E8050000}"/>
    <cellStyle name="Followed Hyperlink 44" xfId="31921" hidden="1" xr:uid="{00000000-0005-0000-0000-0000E9050000}"/>
    <cellStyle name="Followed Hyperlink 44" xfId="31903" hidden="1" xr:uid="{00000000-0005-0000-0000-0000EA050000}"/>
    <cellStyle name="Followed Hyperlink 44" xfId="31870" hidden="1" xr:uid="{00000000-0005-0000-0000-0000EB050000}"/>
    <cellStyle name="Followed Hyperlink 44" xfId="32254" hidden="1" xr:uid="{00000000-0005-0000-0000-0000EC050000}"/>
    <cellStyle name="Followed Hyperlink 44" xfId="32326" hidden="1" xr:uid="{00000000-0005-0000-0000-0000ED050000}"/>
    <cellStyle name="Followed Hyperlink 44" xfId="32365" hidden="1" xr:uid="{00000000-0005-0000-0000-0000EE050000}"/>
    <cellStyle name="Followed Hyperlink 44" xfId="32436" hidden="1" xr:uid="{00000000-0005-0000-0000-0000EF050000}"/>
    <cellStyle name="Followed Hyperlink 44" xfId="32481" hidden="1" xr:uid="{00000000-0005-0000-0000-0000F0050000}"/>
    <cellStyle name="Followed Hyperlink 44" xfId="32547" hidden="1" xr:uid="{00000000-0005-0000-0000-0000F1050000}"/>
    <cellStyle name="Followed Hyperlink 44" xfId="32657" hidden="1" xr:uid="{00000000-0005-0000-0000-0000F3050000}"/>
    <cellStyle name="Followed Hyperlink 44" xfId="32763" hidden="1" xr:uid="{00000000-0005-0000-0000-0000F5050000}"/>
    <cellStyle name="Followed Hyperlink 44" xfId="32873" hidden="1" xr:uid="{00000000-0005-0000-0000-0000F7050000}"/>
    <cellStyle name="Followed Hyperlink 44" xfId="32915" hidden="1" xr:uid="{00000000-0005-0000-0000-0000F8050000}"/>
    <cellStyle name="Followed Hyperlink 44" xfId="32975" hidden="1" xr:uid="{00000000-0005-0000-0000-0000F9050000}"/>
    <cellStyle name="Followed Hyperlink 44" xfId="33014" hidden="1" xr:uid="{00000000-0005-0000-0000-0000FA050000}"/>
    <cellStyle name="Followed Hyperlink 44" xfId="33085" hidden="1" xr:uid="{00000000-0005-0000-0000-0000FB050000}"/>
    <cellStyle name="Followed Hyperlink 44" xfId="33127" hidden="1" xr:uid="{00000000-0005-0000-0000-0000FC050000}"/>
    <cellStyle name="Followed Hyperlink 44" xfId="33186" hidden="1" xr:uid="{00000000-0005-0000-0000-0000FD050000}"/>
    <cellStyle name="Followed Hyperlink 44" xfId="33225" hidden="1" xr:uid="{00000000-0005-0000-0000-0000FE050000}"/>
    <cellStyle name="Followed Hyperlink 44" xfId="33296" hidden="1" xr:uid="{00000000-0005-0000-0000-0000FF050000}"/>
    <cellStyle name="Followed Hyperlink 44" xfId="33392" hidden="1" xr:uid="{00000000-0005-0000-0000-000001060000}"/>
    <cellStyle name="Followed Hyperlink 44" xfId="33431" hidden="1" xr:uid="{00000000-0005-0000-0000-000002060000}"/>
    <cellStyle name="Followed Hyperlink 44" xfId="33502" hidden="1" xr:uid="{00000000-0005-0000-0000-000003060000}"/>
    <cellStyle name="Followed Hyperlink 44" xfId="32116" hidden="1" xr:uid="{00000000-0005-0000-0000-0000E8050000}"/>
    <cellStyle name="Followed Hyperlink 44" xfId="33589" hidden="1" xr:uid="{00000000-0005-0000-0000-0000E9050000}"/>
    <cellStyle name="Followed Hyperlink 44" xfId="33571" hidden="1" xr:uid="{00000000-0005-0000-0000-0000EA050000}"/>
    <cellStyle name="Followed Hyperlink 44" xfId="33538" hidden="1" xr:uid="{00000000-0005-0000-0000-0000EB050000}"/>
    <cellStyle name="Followed Hyperlink 44" xfId="33909" hidden="1" xr:uid="{00000000-0005-0000-0000-0000EC050000}"/>
    <cellStyle name="Followed Hyperlink 44" xfId="33981" hidden="1" xr:uid="{00000000-0005-0000-0000-0000ED050000}"/>
    <cellStyle name="Followed Hyperlink 44" xfId="34020" hidden="1" xr:uid="{00000000-0005-0000-0000-0000EE050000}"/>
    <cellStyle name="Followed Hyperlink 44" xfId="34091" hidden="1" xr:uid="{00000000-0005-0000-0000-0000EF050000}"/>
    <cellStyle name="Followed Hyperlink 44" xfId="34136" hidden="1" xr:uid="{00000000-0005-0000-0000-0000F0050000}"/>
    <cellStyle name="Followed Hyperlink 44" xfId="34202" hidden="1" xr:uid="{00000000-0005-0000-0000-0000F1050000}"/>
    <cellStyle name="Followed Hyperlink 44" xfId="34241" hidden="1" xr:uid="{00000000-0005-0000-0000-0000F2050000}"/>
    <cellStyle name="Followed Hyperlink 44" xfId="34312" hidden="1" xr:uid="{00000000-0005-0000-0000-0000F3050000}"/>
    <cellStyle name="Followed Hyperlink 44" xfId="34355" hidden="1" xr:uid="{00000000-0005-0000-0000-0000F4050000}"/>
    <cellStyle name="Followed Hyperlink 44" xfId="34418" hidden="1" xr:uid="{00000000-0005-0000-0000-0000F5050000}"/>
    <cellStyle name="Followed Hyperlink 44" xfId="34457" hidden="1" xr:uid="{00000000-0005-0000-0000-0000F6050000}"/>
    <cellStyle name="Followed Hyperlink 44" xfId="34528" hidden="1" xr:uid="{00000000-0005-0000-0000-0000F7050000}"/>
    <cellStyle name="Followed Hyperlink 44" xfId="34570" hidden="1" xr:uid="{00000000-0005-0000-0000-0000F8050000}"/>
    <cellStyle name="Followed Hyperlink 44" xfId="34630" hidden="1" xr:uid="{00000000-0005-0000-0000-0000F9050000}"/>
    <cellStyle name="Followed Hyperlink 44" xfId="34669" hidden="1" xr:uid="{00000000-0005-0000-0000-0000FA050000}"/>
    <cellStyle name="Followed Hyperlink 44" xfId="34740" hidden="1" xr:uid="{00000000-0005-0000-0000-0000FB050000}"/>
    <cellStyle name="Followed Hyperlink 44" xfId="34782" hidden="1" xr:uid="{00000000-0005-0000-0000-0000FC050000}"/>
    <cellStyle name="Followed Hyperlink 44" xfId="34841" hidden="1" xr:uid="{00000000-0005-0000-0000-0000FD050000}"/>
    <cellStyle name="Followed Hyperlink 44" xfId="23602" hidden="1" xr:uid="{00000000-0005-0000-0000-0000F6050000}"/>
    <cellStyle name="Followed Hyperlink 44" xfId="23673" hidden="1" xr:uid="{00000000-0005-0000-0000-0000F7050000}"/>
    <cellStyle name="Followed Hyperlink 44" xfId="23715" hidden="1" xr:uid="{00000000-0005-0000-0000-0000F8050000}"/>
    <cellStyle name="Followed Hyperlink 44" xfId="23775" hidden="1" xr:uid="{00000000-0005-0000-0000-0000F9050000}"/>
    <cellStyle name="Followed Hyperlink 44" xfId="23814" hidden="1" xr:uid="{00000000-0005-0000-0000-0000FA050000}"/>
    <cellStyle name="Followed Hyperlink 44" xfId="23885" hidden="1" xr:uid="{00000000-0005-0000-0000-0000FB050000}"/>
    <cellStyle name="Followed Hyperlink 44" xfId="16903" hidden="1" xr:uid="{00000000-0005-0000-0000-0000F2050000}"/>
    <cellStyle name="Followed Hyperlink 44" xfId="35047" hidden="1" xr:uid="{00000000-0005-0000-0000-000001060000}"/>
    <cellStyle name="Followed Hyperlink 44" xfId="35086" hidden="1" xr:uid="{00000000-0005-0000-0000-000002060000}"/>
    <cellStyle name="Followed Hyperlink 44" xfId="35157" hidden="1" xr:uid="{00000000-0005-0000-0000-000003060000}"/>
    <cellStyle name="Followed Hyperlink 44" xfId="33772" hidden="1" xr:uid="{00000000-0005-0000-0000-0000E8050000}"/>
    <cellStyle name="Followed Hyperlink 44" xfId="35244" hidden="1" xr:uid="{00000000-0005-0000-0000-0000E9050000}"/>
    <cellStyle name="Followed Hyperlink 44" xfId="35226" hidden="1" xr:uid="{00000000-0005-0000-0000-0000EA050000}"/>
    <cellStyle name="Followed Hyperlink 44" xfId="35622" hidden="1" xr:uid="{00000000-0005-0000-0000-0000ED050000}"/>
    <cellStyle name="Followed Hyperlink 44" xfId="35732" hidden="1" xr:uid="{00000000-0005-0000-0000-0000EF050000}"/>
    <cellStyle name="Followed Hyperlink 44" xfId="35777" hidden="1" xr:uid="{00000000-0005-0000-0000-0000F0050000}"/>
    <cellStyle name="Followed Hyperlink 44" xfId="35843" hidden="1" xr:uid="{00000000-0005-0000-0000-0000F1050000}"/>
    <cellStyle name="Followed Hyperlink 44" xfId="35882" hidden="1" xr:uid="{00000000-0005-0000-0000-0000F2050000}"/>
    <cellStyle name="Followed Hyperlink 44" xfId="35953" hidden="1" xr:uid="{00000000-0005-0000-0000-0000F3050000}"/>
    <cellStyle name="Followed Hyperlink 44" xfId="35996" hidden="1" xr:uid="{00000000-0005-0000-0000-0000F4050000}"/>
    <cellStyle name="Followed Hyperlink 44" xfId="36059" hidden="1" xr:uid="{00000000-0005-0000-0000-0000F5050000}"/>
    <cellStyle name="Followed Hyperlink 44" xfId="36098" hidden="1" xr:uid="{00000000-0005-0000-0000-0000F6050000}"/>
    <cellStyle name="Followed Hyperlink 44" xfId="36169" hidden="1" xr:uid="{00000000-0005-0000-0000-0000F7050000}"/>
    <cellStyle name="Followed Hyperlink 44" xfId="36211" hidden="1" xr:uid="{00000000-0005-0000-0000-0000F8050000}"/>
    <cellStyle name="Followed Hyperlink 44" xfId="36271" hidden="1" xr:uid="{00000000-0005-0000-0000-0000F9050000}"/>
    <cellStyle name="Followed Hyperlink 44" xfId="36310" hidden="1" xr:uid="{00000000-0005-0000-0000-0000FA050000}"/>
    <cellStyle name="Followed Hyperlink 44" xfId="36381" hidden="1" xr:uid="{00000000-0005-0000-0000-0000FB050000}"/>
    <cellStyle name="Followed Hyperlink 44" xfId="36482" hidden="1" xr:uid="{00000000-0005-0000-0000-0000FD050000}"/>
    <cellStyle name="Followed Hyperlink 44" xfId="36592" hidden="1" xr:uid="{00000000-0005-0000-0000-0000FF050000}"/>
    <cellStyle name="Followed Hyperlink 44" xfId="36634" hidden="1" xr:uid="{00000000-0005-0000-0000-000000060000}"/>
    <cellStyle name="Followed Hyperlink 44" xfId="36688" hidden="1" xr:uid="{00000000-0005-0000-0000-000001060000}"/>
    <cellStyle name="Followed Hyperlink 44" xfId="36727" hidden="1" xr:uid="{00000000-0005-0000-0000-000002060000}"/>
    <cellStyle name="Followed Hyperlink 44" xfId="36798" hidden="1" xr:uid="{00000000-0005-0000-0000-000003060000}"/>
    <cellStyle name="Followed Hyperlink 44" xfId="35413" hidden="1" xr:uid="{00000000-0005-0000-0000-0000E8050000}"/>
    <cellStyle name="Followed Hyperlink 44" xfId="36885" hidden="1" xr:uid="{00000000-0005-0000-0000-0000E9050000}"/>
    <cellStyle name="Followed Hyperlink 44" xfId="36867" hidden="1" xr:uid="{00000000-0005-0000-0000-0000EA050000}"/>
    <cellStyle name="Followed Hyperlink 44" xfId="36834" hidden="1" xr:uid="{00000000-0005-0000-0000-0000EB050000}"/>
    <cellStyle name="Followed Hyperlink 44" xfId="37157" hidden="1" xr:uid="{00000000-0005-0000-0000-0000EC050000}"/>
    <cellStyle name="Followed Hyperlink 44" xfId="37229" hidden="1" xr:uid="{00000000-0005-0000-0000-0000ED050000}"/>
    <cellStyle name="Followed Hyperlink 44" xfId="37268" hidden="1" xr:uid="{00000000-0005-0000-0000-0000EE050000}"/>
    <cellStyle name="Followed Hyperlink 44" xfId="37339" hidden="1" xr:uid="{00000000-0005-0000-0000-0000EF050000}"/>
    <cellStyle name="Followed Hyperlink 44" xfId="37384" hidden="1" xr:uid="{00000000-0005-0000-0000-0000F0050000}"/>
    <cellStyle name="Followed Hyperlink 44" xfId="37450" hidden="1" xr:uid="{00000000-0005-0000-0000-0000F1050000}"/>
    <cellStyle name="Followed Hyperlink 44" xfId="37489" hidden="1" xr:uid="{00000000-0005-0000-0000-0000F2050000}"/>
    <cellStyle name="Followed Hyperlink 44" xfId="37560" hidden="1" xr:uid="{00000000-0005-0000-0000-0000F3050000}"/>
    <cellStyle name="Followed Hyperlink 44" xfId="37603" hidden="1" xr:uid="{00000000-0005-0000-0000-0000F4050000}"/>
    <cellStyle name="Followed Hyperlink 44" xfId="37666" hidden="1" xr:uid="{00000000-0005-0000-0000-0000F5050000}"/>
    <cellStyle name="Followed Hyperlink 44" xfId="37705" hidden="1" xr:uid="{00000000-0005-0000-0000-0000F6050000}"/>
    <cellStyle name="Followed Hyperlink 44" xfId="37776" hidden="1" xr:uid="{00000000-0005-0000-0000-0000F7050000}"/>
    <cellStyle name="Followed Hyperlink 44" xfId="37818" hidden="1" xr:uid="{00000000-0005-0000-0000-0000F8050000}"/>
    <cellStyle name="Followed Hyperlink 44" xfId="16229" hidden="1" xr:uid="{00000000-0005-0000-0000-0000EA050000}"/>
    <cellStyle name="Followed Hyperlink 44" xfId="16196" hidden="1" xr:uid="{00000000-0005-0000-0000-0000EB050000}"/>
    <cellStyle name="Followed Hyperlink 44" xfId="16571" hidden="1" xr:uid="{00000000-0005-0000-0000-0000EC050000}"/>
    <cellStyle name="Followed Hyperlink 44" xfId="16643" hidden="1" xr:uid="{00000000-0005-0000-0000-0000ED050000}"/>
    <cellStyle name="Followed Hyperlink 44" xfId="16682" hidden="1" xr:uid="{00000000-0005-0000-0000-0000EE050000}"/>
    <cellStyle name="Followed Hyperlink 44" xfId="16753" hidden="1" xr:uid="{00000000-0005-0000-0000-0000EF050000}"/>
    <cellStyle name="Followed Hyperlink 44" xfId="1961" hidden="1" xr:uid="{00000000-0005-0000-0000-000000060000}"/>
    <cellStyle name="Followed Hyperlink 44" xfId="38030" hidden="1" xr:uid="{00000000-0005-0000-0000-0000FC050000}"/>
    <cellStyle name="Followed Hyperlink 44" xfId="38089" hidden="1" xr:uid="{00000000-0005-0000-0000-0000FD050000}"/>
    <cellStyle name="Followed Hyperlink 44" xfId="38128" hidden="1" xr:uid="{00000000-0005-0000-0000-0000FE050000}"/>
    <cellStyle name="Followed Hyperlink 44" xfId="38199" hidden="1" xr:uid="{00000000-0005-0000-0000-0000FF050000}"/>
    <cellStyle name="Followed Hyperlink 44" xfId="38241" hidden="1" xr:uid="{00000000-0005-0000-0000-000000060000}"/>
    <cellStyle name="Followed Hyperlink 44" xfId="38295" hidden="1" xr:uid="{00000000-0005-0000-0000-000001060000}"/>
    <cellStyle name="Followed Hyperlink 44" xfId="38334" hidden="1" xr:uid="{00000000-0005-0000-0000-000002060000}"/>
    <cellStyle name="Followed Hyperlink 44" xfId="37022" hidden="1" xr:uid="{00000000-0005-0000-0000-0000E8050000}"/>
    <cellStyle name="Followed Hyperlink 44" xfId="38492" hidden="1" xr:uid="{00000000-0005-0000-0000-0000E9050000}"/>
    <cellStyle name="Followed Hyperlink 44" xfId="38474" hidden="1" xr:uid="{00000000-0005-0000-0000-0000EA050000}"/>
    <cellStyle name="Followed Hyperlink 44" xfId="38441" hidden="1" xr:uid="{00000000-0005-0000-0000-0000EB050000}"/>
    <cellStyle name="Followed Hyperlink 44" xfId="38798" hidden="1" xr:uid="{00000000-0005-0000-0000-0000ED050000}"/>
    <cellStyle name="Followed Hyperlink 44" xfId="38837" hidden="1" xr:uid="{00000000-0005-0000-0000-0000EE050000}"/>
    <cellStyle name="Followed Hyperlink 44" xfId="38908" hidden="1" xr:uid="{00000000-0005-0000-0000-0000EF050000}"/>
    <cellStyle name="Followed Hyperlink 44" xfId="38953" hidden="1" xr:uid="{00000000-0005-0000-0000-0000F0050000}"/>
    <cellStyle name="Followed Hyperlink 44" xfId="39019" hidden="1" xr:uid="{00000000-0005-0000-0000-0000F1050000}"/>
    <cellStyle name="Followed Hyperlink 44" xfId="39058" hidden="1" xr:uid="{00000000-0005-0000-0000-0000F2050000}"/>
    <cellStyle name="Followed Hyperlink 44" xfId="39129" hidden="1" xr:uid="{00000000-0005-0000-0000-0000F3050000}"/>
    <cellStyle name="Followed Hyperlink 44" xfId="39172" hidden="1" xr:uid="{00000000-0005-0000-0000-0000F4050000}"/>
    <cellStyle name="Followed Hyperlink 44" xfId="39274" hidden="1" xr:uid="{00000000-0005-0000-0000-0000F6050000}"/>
    <cellStyle name="Followed Hyperlink 44" xfId="39387" hidden="1" xr:uid="{00000000-0005-0000-0000-0000F8050000}"/>
    <cellStyle name="Followed Hyperlink 44" xfId="39447" hidden="1" xr:uid="{00000000-0005-0000-0000-0000F9050000}"/>
    <cellStyle name="Followed Hyperlink 44" xfId="39486" hidden="1" xr:uid="{00000000-0005-0000-0000-0000FA050000}"/>
    <cellStyle name="Followed Hyperlink 44" xfId="39557" hidden="1" xr:uid="{00000000-0005-0000-0000-0000FB050000}"/>
    <cellStyle name="Followed Hyperlink 44" xfId="39599" hidden="1" xr:uid="{00000000-0005-0000-0000-0000FC050000}"/>
    <cellStyle name="Followed Hyperlink 44" xfId="39658" hidden="1" xr:uid="{00000000-0005-0000-0000-0000FD050000}"/>
    <cellStyle name="Followed Hyperlink 44" xfId="39697" hidden="1" xr:uid="{00000000-0005-0000-0000-0000FE050000}"/>
    <cellStyle name="Followed Hyperlink 44" xfId="39768" hidden="1" xr:uid="{00000000-0005-0000-0000-0000FF050000}"/>
    <cellStyle name="Followed Hyperlink 44" xfId="39810" hidden="1" xr:uid="{00000000-0005-0000-0000-000000060000}"/>
    <cellStyle name="Followed Hyperlink 44" xfId="39864" hidden="1" xr:uid="{00000000-0005-0000-0000-000001060000}"/>
    <cellStyle name="Followed Hyperlink 44" xfId="39903" hidden="1" xr:uid="{00000000-0005-0000-0000-000002060000}"/>
    <cellStyle name="Followed Hyperlink 44" xfId="39974" hidden="1" xr:uid="{00000000-0005-0000-0000-000003060000}"/>
    <cellStyle name="Followed Hyperlink 44" xfId="40061" hidden="1" xr:uid="{00000000-0005-0000-0000-0000E9050000}"/>
    <cellStyle name="Followed Hyperlink 44" xfId="40043" hidden="1" xr:uid="{00000000-0005-0000-0000-0000EA050000}"/>
    <cellStyle name="Followed Hyperlink 44" xfId="40010" hidden="1" xr:uid="{00000000-0005-0000-0000-0000EB050000}"/>
    <cellStyle name="Followed Hyperlink 44" xfId="40245" hidden="1" xr:uid="{00000000-0005-0000-0000-0000EC050000}"/>
    <cellStyle name="Followed Hyperlink 44" xfId="40317" hidden="1" xr:uid="{00000000-0005-0000-0000-0000ED050000}"/>
    <cellStyle name="Followed Hyperlink 44" xfId="40356" hidden="1" xr:uid="{00000000-0005-0000-0000-0000EE050000}"/>
    <cellStyle name="Followed Hyperlink 44" xfId="40427" hidden="1" xr:uid="{00000000-0005-0000-0000-0000EF050000}"/>
    <cellStyle name="Followed Hyperlink 44" xfId="40472" hidden="1" xr:uid="{00000000-0005-0000-0000-0000F0050000}"/>
    <cellStyle name="Followed Hyperlink 44" xfId="40538" hidden="1" xr:uid="{00000000-0005-0000-0000-0000F1050000}"/>
    <cellStyle name="Followed Hyperlink 44" xfId="40577" hidden="1" xr:uid="{00000000-0005-0000-0000-0000F2050000}"/>
    <cellStyle name="Followed Hyperlink 44" xfId="40648" hidden="1" xr:uid="{00000000-0005-0000-0000-0000F3050000}"/>
    <cellStyle name="Followed Hyperlink 44" xfId="40691" hidden="1" xr:uid="{00000000-0005-0000-0000-0000F4050000}"/>
    <cellStyle name="Followed Hyperlink 44" xfId="40754" hidden="1" xr:uid="{00000000-0005-0000-0000-0000F5050000}"/>
    <cellStyle name="Followed Hyperlink 44" xfId="40793" hidden="1" xr:uid="{00000000-0005-0000-0000-0000F6050000}"/>
    <cellStyle name="Followed Hyperlink 44" xfId="40864" hidden="1" xr:uid="{00000000-0005-0000-0000-0000F7050000}"/>
    <cellStyle name="Followed Hyperlink 44" xfId="38405" hidden="1" xr:uid="{00000000-0005-0000-0000-000003060000}"/>
    <cellStyle name="Followed Hyperlink 44" xfId="14528" hidden="1" xr:uid="{00000000-0005-0000-0000-0000EB050000}"/>
    <cellStyle name="Followed Hyperlink 44" xfId="14912" hidden="1" xr:uid="{00000000-0005-0000-0000-0000EC050000}"/>
    <cellStyle name="Followed Hyperlink 44" xfId="14984" hidden="1" xr:uid="{00000000-0005-0000-0000-0000ED050000}"/>
    <cellStyle name="Followed Hyperlink 44" xfId="15023" hidden="1" xr:uid="{00000000-0005-0000-0000-0000EE050000}"/>
    <cellStyle name="Followed Hyperlink 44" xfId="15094" hidden="1" xr:uid="{00000000-0005-0000-0000-0000EF050000}"/>
    <cellStyle name="Followed Hyperlink 44" xfId="15139" hidden="1" xr:uid="{00000000-0005-0000-0000-0000F0050000}"/>
    <cellStyle name="Followed Hyperlink 44" xfId="15205" hidden="1" xr:uid="{00000000-0005-0000-0000-0000F1050000}"/>
    <cellStyle name="Followed Hyperlink 44" xfId="15244" hidden="1" xr:uid="{00000000-0005-0000-0000-0000F2050000}"/>
    <cellStyle name="Followed Hyperlink 44" xfId="15315" hidden="1" xr:uid="{00000000-0005-0000-0000-0000F3050000}"/>
    <cellStyle name="Followed Hyperlink 44" xfId="15358" hidden="1" xr:uid="{00000000-0005-0000-0000-0000F4050000}"/>
    <cellStyle name="Followed Hyperlink 44" xfId="15421" hidden="1" xr:uid="{00000000-0005-0000-0000-0000F5050000}"/>
    <cellStyle name="Followed Hyperlink 44" xfId="15460" hidden="1" xr:uid="{00000000-0005-0000-0000-0000F6050000}"/>
    <cellStyle name="Followed Hyperlink 44" xfId="15531" hidden="1" xr:uid="{00000000-0005-0000-0000-0000F7050000}"/>
    <cellStyle name="Followed Hyperlink 44" xfId="15573" hidden="1" xr:uid="{00000000-0005-0000-0000-0000F8050000}"/>
    <cellStyle name="Followed Hyperlink 44" xfId="15633" hidden="1" xr:uid="{00000000-0005-0000-0000-0000F9050000}"/>
    <cellStyle name="Followed Hyperlink 44" xfId="15672" hidden="1" xr:uid="{00000000-0005-0000-0000-0000FA050000}"/>
    <cellStyle name="Followed Hyperlink 44" xfId="15743" hidden="1" xr:uid="{00000000-0005-0000-0000-0000FB050000}"/>
    <cellStyle name="Followed Hyperlink 44" xfId="15785" hidden="1" xr:uid="{00000000-0005-0000-0000-0000FC050000}"/>
    <cellStyle name="Followed Hyperlink 44" xfId="15844" hidden="1" xr:uid="{00000000-0005-0000-0000-0000FD050000}"/>
    <cellStyle name="Followed Hyperlink 44" xfId="15883" hidden="1" xr:uid="{00000000-0005-0000-0000-0000FE050000}"/>
    <cellStyle name="Followed Hyperlink 44" xfId="15954" hidden="1" xr:uid="{00000000-0005-0000-0000-0000FF050000}"/>
    <cellStyle name="Followed Hyperlink 44" xfId="15996" hidden="1" xr:uid="{00000000-0005-0000-0000-000000060000}"/>
    <cellStyle name="Followed Hyperlink 44" xfId="16050" hidden="1" xr:uid="{00000000-0005-0000-0000-000001060000}"/>
    <cellStyle name="Followed Hyperlink 44" xfId="16089" hidden="1" xr:uid="{00000000-0005-0000-0000-000002060000}"/>
    <cellStyle name="Followed Hyperlink 44" xfId="16160" hidden="1" xr:uid="{00000000-0005-0000-0000-000003060000}"/>
    <cellStyle name="Followed Hyperlink 44" xfId="14774" hidden="1" xr:uid="{00000000-0005-0000-0000-0000E8050000}"/>
    <cellStyle name="Followed Hyperlink 44" xfId="16247" hidden="1" xr:uid="{00000000-0005-0000-0000-0000E9050000}"/>
    <cellStyle name="Followed Hyperlink 44" xfId="45295" hidden="1" xr:uid="{00000000-0005-0000-0000-000001060000}"/>
    <cellStyle name="Followed Hyperlink 44" xfId="45334" hidden="1" xr:uid="{00000000-0005-0000-0000-000002060000}"/>
    <cellStyle name="Followed Hyperlink 44" xfId="45405" hidden="1" xr:uid="{00000000-0005-0000-0000-000003060000}"/>
    <cellStyle name="Followed Hyperlink 44" xfId="44384" hidden="1" xr:uid="{00000000-0005-0000-0000-0000F0050000}"/>
    <cellStyle name="Followed Hyperlink 44" xfId="38593" hidden="1" xr:uid="{00000000-0005-0000-0000-0000E8050000}"/>
    <cellStyle name="Followed Hyperlink 44" xfId="36423" hidden="1" xr:uid="{00000000-0005-0000-0000-0000FC050000}"/>
    <cellStyle name="Followed Hyperlink 44" xfId="32700" hidden="1" xr:uid="{00000000-0005-0000-0000-0000F4050000}"/>
    <cellStyle name="Followed Hyperlink 44" xfId="14382" hidden="1" xr:uid="{00000000-0005-0000-0000-000001060000}"/>
    <cellStyle name="Followed Hyperlink 44" xfId="14421" hidden="1" xr:uid="{00000000-0005-0000-0000-000002060000}"/>
    <cellStyle name="Followed Hyperlink 44" xfId="14492" hidden="1" xr:uid="{00000000-0005-0000-0000-000003060000}"/>
    <cellStyle name="Followed Hyperlink 44" xfId="13106" hidden="1" xr:uid="{00000000-0005-0000-0000-0000E8050000}"/>
    <cellStyle name="Followed Hyperlink 44" xfId="14579" hidden="1" xr:uid="{00000000-0005-0000-0000-0000E9050000}"/>
    <cellStyle name="Followed Hyperlink 44" xfId="14561" hidden="1" xr:uid="{00000000-0005-0000-0000-0000EA050000}"/>
    <cellStyle name="Followed Hyperlink 44" xfId="44878" hidden="1" xr:uid="{00000000-0005-0000-0000-0000F9050000}"/>
    <cellStyle name="Followed Hyperlink 44" xfId="44917" hidden="1" xr:uid="{00000000-0005-0000-0000-0000FA050000}"/>
    <cellStyle name="Followed Hyperlink 44" xfId="44988" hidden="1" xr:uid="{00000000-0005-0000-0000-0000FB050000}"/>
    <cellStyle name="Followed Hyperlink 44" xfId="45030" hidden="1" xr:uid="{00000000-0005-0000-0000-0000FC050000}"/>
    <cellStyle name="Followed Hyperlink 44" xfId="45128" hidden="1" xr:uid="{00000000-0005-0000-0000-0000FE050000}"/>
    <cellStyle name="Followed Hyperlink 44" xfId="45199" hidden="1" xr:uid="{00000000-0005-0000-0000-0000FF050000}"/>
    <cellStyle name="Followed Hyperlink 44" xfId="45241" hidden="1" xr:uid="{00000000-0005-0000-0000-000000060000}"/>
    <cellStyle name="Followed Hyperlink 44" xfId="44705" hidden="1" xr:uid="{00000000-0005-0000-0000-0000F6050000}"/>
    <cellStyle name="Followed Hyperlink 44" xfId="44776" hidden="1" xr:uid="{00000000-0005-0000-0000-0000F7050000}"/>
    <cellStyle name="Followed Hyperlink 44" xfId="44818" hidden="1" xr:uid="{00000000-0005-0000-0000-0000F8050000}"/>
    <cellStyle name="Followed Hyperlink 44" xfId="44560" hidden="1" xr:uid="{00000000-0005-0000-0000-0000F3050000}"/>
    <cellStyle name="Followed Hyperlink 44" xfId="44666" hidden="1" xr:uid="{00000000-0005-0000-0000-0000F5050000}"/>
    <cellStyle name="Followed Hyperlink 44" xfId="44489" hidden="1" xr:uid="{00000000-0005-0000-0000-0000F2050000}"/>
    <cellStyle name="Followed Hyperlink 44" xfId="28915" hidden="1" xr:uid="{00000000-0005-0000-0000-0000EC050000}"/>
    <cellStyle name="Followed Hyperlink 44" xfId="39235" hidden="1" xr:uid="{00000000-0005-0000-0000-0000F5050000}"/>
    <cellStyle name="Followed Hyperlink 44" xfId="35193" hidden="1" xr:uid="{00000000-0005-0000-0000-0000EB050000}"/>
    <cellStyle name="Followed Hyperlink 44" xfId="41383" hidden="1" xr:uid="{00000000-0005-0000-0000-000001060000}"/>
    <cellStyle name="Followed Hyperlink 44" xfId="29097" hidden="1" xr:uid="{00000000-0005-0000-0000-0000EF050000}"/>
    <cellStyle name="Followed Hyperlink 44" xfId="13690" hidden="1" xr:uid="{00000000-0005-0000-0000-0000F4050000}"/>
    <cellStyle name="Followed Hyperlink 44" xfId="13753" hidden="1" xr:uid="{00000000-0005-0000-0000-0000F5050000}"/>
    <cellStyle name="Followed Hyperlink 44" xfId="13792" hidden="1" xr:uid="{00000000-0005-0000-0000-0000F6050000}"/>
    <cellStyle name="Followed Hyperlink 44" xfId="11179" hidden="1" xr:uid="{00000000-0005-0000-0000-0000EB050000}"/>
    <cellStyle name="Followed Hyperlink 44" xfId="18530" hidden="1" xr:uid="{00000000-0005-0000-0000-0000F1050000}"/>
    <cellStyle name="Followed Hyperlink 44" xfId="18569" hidden="1" xr:uid="{00000000-0005-0000-0000-0000F2050000}"/>
    <cellStyle name="Followed Hyperlink 44" xfId="18640" hidden="1" xr:uid="{00000000-0005-0000-0000-0000F3050000}"/>
    <cellStyle name="Followed Hyperlink 44" xfId="18683" hidden="1" xr:uid="{00000000-0005-0000-0000-0000F4050000}"/>
    <cellStyle name="Followed Hyperlink 44" xfId="18746" hidden="1" xr:uid="{00000000-0005-0000-0000-0000F5050000}"/>
    <cellStyle name="Followed Hyperlink 44" xfId="18785" hidden="1" xr:uid="{00000000-0005-0000-0000-0000F6050000}"/>
    <cellStyle name="Followed Hyperlink 44" xfId="18856" hidden="1" xr:uid="{00000000-0005-0000-0000-0000F7050000}"/>
    <cellStyle name="Followed Hyperlink 44" xfId="18898" hidden="1" xr:uid="{00000000-0005-0000-0000-0000F8050000}"/>
    <cellStyle name="Followed Hyperlink 44" xfId="18958" hidden="1" xr:uid="{00000000-0005-0000-0000-0000F9050000}"/>
    <cellStyle name="Followed Hyperlink 44" xfId="18997" hidden="1" xr:uid="{00000000-0005-0000-0000-0000FA050000}"/>
    <cellStyle name="Followed Hyperlink 44" xfId="19068" hidden="1" xr:uid="{00000000-0005-0000-0000-0000FB050000}"/>
    <cellStyle name="Followed Hyperlink 44" xfId="19110" hidden="1" xr:uid="{00000000-0005-0000-0000-0000FC050000}"/>
    <cellStyle name="Followed Hyperlink 44" xfId="19169" hidden="1" xr:uid="{00000000-0005-0000-0000-0000FD050000}"/>
    <cellStyle name="Followed Hyperlink 44" xfId="19208" hidden="1" xr:uid="{00000000-0005-0000-0000-0000FE050000}"/>
    <cellStyle name="Followed Hyperlink 44" xfId="19279" hidden="1" xr:uid="{00000000-0005-0000-0000-0000FF050000}"/>
    <cellStyle name="Followed Hyperlink 44" xfId="19321" hidden="1" xr:uid="{00000000-0005-0000-0000-000000060000}"/>
    <cellStyle name="Followed Hyperlink 44" xfId="19375" hidden="1" xr:uid="{00000000-0005-0000-0000-000001060000}"/>
    <cellStyle name="Followed Hyperlink 44" xfId="19414" hidden="1" xr:uid="{00000000-0005-0000-0000-000002060000}"/>
    <cellStyle name="Followed Hyperlink 44" xfId="19485" hidden="1" xr:uid="{00000000-0005-0000-0000-000003060000}"/>
    <cellStyle name="Followed Hyperlink 44" xfId="16306" hidden="1" xr:uid="{00000000-0005-0000-0000-0000E8050000}"/>
    <cellStyle name="Followed Hyperlink 44" xfId="19572" hidden="1" xr:uid="{00000000-0005-0000-0000-0000E9050000}"/>
    <cellStyle name="Followed Hyperlink 44" xfId="19554" hidden="1" xr:uid="{00000000-0005-0000-0000-0000EA050000}"/>
    <cellStyle name="Followed Hyperlink 44" xfId="19521" hidden="1" xr:uid="{00000000-0005-0000-0000-0000EB050000}"/>
    <cellStyle name="Followed Hyperlink 44" xfId="19878" hidden="1" xr:uid="{00000000-0005-0000-0000-0000EC050000}"/>
    <cellStyle name="Followed Hyperlink 44" xfId="19950" hidden="1" xr:uid="{00000000-0005-0000-0000-0000ED050000}"/>
    <cellStyle name="Followed Hyperlink 44" xfId="19989" hidden="1" xr:uid="{00000000-0005-0000-0000-0000EE050000}"/>
    <cellStyle name="Followed Hyperlink 44" xfId="20060" hidden="1" xr:uid="{00000000-0005-0000-0000-0000EF050000}"/>
    <cellStyle name="Followed Hyperlink 44" xfId="17613" hidden="1" xr:uid="{00000000-0005-0000-0000-0000FF050000}"/>
    <cellStyle name="Followed Hyperlink 44" xfId="17655" hidden="1" xr:uid="{00000000-0005-0000-0000-000000060000}"/>
    <cellStyle name="Followed Hyperlink 44" xfId="17709" hidden="1" xr:uid="{00000000-0005-0000-0000-000001060000}"/>
    <cellStyle name="Followed Hyperlink 44" xfId="17748" hidden="1" xr:uid="{00000000-0005-0000-0000-000002060000}"/>
    <cellStyle name="Followed Hyperlink 44" xfId="17819" hidden="1" xr:uid="{00000000-0005-0000-0000-000003060000}"/>
    <cellStyle name="Followed Hyperlink 44" xfId="17939" hidden="1" xr:uid="{00000000-0005-0000-0000-0000E8050000}"/>
    <cellStyle name="Followed Hyperlink 44" xfId="17901" hidden="1" xr:uid="{00000000-0005-0000-0000-0000E9050000}"/>
    <cellStyle name="Followed Hyperlink 44" xfId="18106" hidden="1" xr:uid="{00000000-0005-0000-0000-0000EB050000}"/>
    <cellStyle name="Followed Hyperlink 44" xfId="18237" hidden="1" xr:uid="{00000000-0005-0000-0000-0000EC050000}"/>
    <cellStyle name="Followed Hyperlink 44" xfId="18309" hidden="1" xr:uid="{00000000-0005-0000-0000-0000ED050000}"/>
    <cellStyle name="Followed Hyperlink 44" xfId="18348" hidden="1" xr:uid="{00000000-0005-0000-0000-0000EE050000}"/>
    <cellStyle name="Followed Hyperlink 44" xfId="18419" hidden="1" xr:uid="{00000000-0005-0000-0000-0000EF050000}"/>
    <cellStyle name="Followed Hyperlink 44" xfId="18464" hidden="1" xr:uid="{00000000-0005-0000-0000-0000F0050000}"/>
    <cellStyle name="Followed Hyperlink 44" xfId="17190" hidden="1" xr:uid="{00000000-0005-0000-0000-0000F7050000}"/>
    <cellStyle name="Followed Hyperlink 44" xfId="17292" hidden="1" xr:uid="{00000000-0005-0000-0000-0000F9050000}"/>
    <cellStyle name="Followed Hyperlink 44" xfId="17331" hidden="1" xr:uid="{00000000-0005-0000-0000-0000FA050000}"/>
    <cellStyle name="Followed Hyperlink 44" xfId="17402" hidden="1" xr:uid="{00000000-0005-0000-0000-0000FB050000}"/>
    <cellStyle name="Followed Hyperlink 44" xfId="17444" hidden="1" xr:uid="{00000000-0005-0000-0000-0000FC050000}"/>
    <cellStyle name="Followed Hyperlink 44" xfId="17503" hidden="1" xr:uid="{00000000-0005-0000-0000-0000FD050000}"/>
    <cellStyle name="Followed Hyperlink 44" xfId="17542" hidden="1" xr:uid="{00000000-0005-0000-0000-0000FE050000}"/>
    <cellStyle name="Followed Hyperlink 44" xfId="17017" hidden="1" xr:uid="{00000000-0005-0000-0000-0000F4050000}"/>
    <cellStyle name="Followed Hyperlink 44" xfId="17080" hidden="1" xr:uid="{00000000-0005-0000-0000-0000F5050000}"/>
    <cellStyle name="Followed Hyperlink 44" xfId="17119" hidden="1" xr:uid="{00000000-0005-0000-0000-0000F6050000}"/>
    <cellStyle name="Followed Hyperlink 44" xfId="16864" hidden="1" xr:uid="{00000000-0005-0000-0000-0000F1050000}"/>
    <cellStyle name="Followed Hyperlink 44" xfId="16974" hidden="1" xr:uid="{00000000-0005-0000-0000-0000F3050000}"/>
    <cellStyle name="Followed Hyperlink 44" xfId="16798" hidden="1" xr:uid="{00000000-0005-0000-0000-0000F0050000}"/>
    <cellStyle name="Followed Hyperlink 44" xfId="17886" hidden="1" xr:uid="{00000000-0005-0000-0000-0000EA050000}"/>
    <cellStyle name="Followed Hyperlink 44" xfId="12079" hidden="1" xr:uid="{00000000-0005-0000-0000-0000F5050000}"/>
    <cellStyle name="Followed Hyperlink 44" xfId="8217" hidden="1" xr:uid="{00000000-0005-0000-0000-0000EC050000}"/>
    <cellStyle name="Followed Hyperlink 44" xfId="14328" hidden="1" xr:uid="{00000000-0005-0000-0000-000000060000}"/>
    <cellStyle name="Followed Hyperlink 44" xfId="1170" hidden="1" xr:uid="{00000000-0005-0000-0000-0000F1050000}"/>
    <cellStyle name="Followed Hyperlink 44" xfId="37878" hidden="1" xr:uid="{00000000-0005-0000-0000-0000F9050000}"/>
    <cellStyle name="Followed Hyperlink 44" xfId="37917" hidden="1" xr:uid="{00000000-0005-0000-0000-0000FA050000}"/>
    <cellStyle name="Followed Hyperlink 44" xfId="37988" hidden="1" xr:uid="{00000000-0005-0000-0000-0000FB050000}"/>
    <cellStyle name="Followed Hyperlink 44" xfId="35550" hidden="1" xr:uid="{00000000-0005-0000-0000-0000EC050000}"/>
    <cellStyle name="Followed Hyperlink 44" xfId="22104" hidden="1" xr:uid="{00000000-0005-0000-0000-0000F7050000}"/>
    <cellStyle name="Followed Hyperlink 44" xfId="22146" hidden="1" xr:uid="{00000000-0005-0000-0000-0000F8050000}"/>
    <cellStyle name="Followed Hyperlink 44" xfId="22206" hidden="1" xr:uid="{00000000-0005-0000-0000-0000F9050000}"/>
    <cellStyle name="Followed Hyperlink 44" xfId="22245" hidden="1" xr:uid="{00000000-0005-0000-0000-0000FA050000}"/>
    <cellStyle name="Followed Hyperlink 44" xfId="22316" hidden="1" xr:uid="{00000000-0005-0000-0000-0000FB050000}"/>
    <cellStyle name="Followed Hyperlink 44" xfId="22358" hidden="1" xr:uid="{00000000-0005-0000-0000-0000FC050000}"/>
    <cellStyle name="Followed Hyperlink 44" xfId="22417" hidden="1" xr:uid="{00000000-0005-0000-0000-0000FD050000}"/>
    <cellStyle name="Followed Hyperlink 44" xfId="22456" hidden="1" xr:uid="{00000000-0005-0000-0000-0000FE050000}"/>
    <cellStyle name="Followed Hyperlink 44" xfId="22527" hidden="1" xr:uid="{00000000-0005-0000-0000-0000FF050000}"/>
    <cellStyle name="Followed Hyperlink 44" xfId="22569" hidden="1" xr:uid="{00000000-0005-0000-0000-000000060000}"/>
    <cellStyle name="Followed Hyperlink 44" xfId="22623" hidden="1" xr:uid="{00000000-0005-0000-0000-000001060000}"/>
    <cellStyle name="Followed Hyperlink 44" xfId="22662" hidden="1" xr:uid="{00000000-0005-0000-0000-000002060000}"/>
    <cellStyle name="Followed Hyperlink 44" xfId="22733" hidden="1" xr:uid="{00000000-0005-0000-0000-000003060000}"/>
    <cellStyle name="Followed Hyperlink 44" xfId="21350" hidden="1" xr:uid="{00000000-0005-0000-0000-0000E8050000}"/>
    <cellStyle name="Followed Hyperlink 44" xfId="22820" hidden="1" xr:uid="{00000000-0005-0000-0000-0000E9050000}"/>
    <cellStyle name="Followed Hyperlink 44" xfId="22802" hidden="1" xr:uid="{00000000-0005-0000-0000-0000EA050000}"/>
    <cellStyle name="Followed Hyperlink 44" xfId="22769" hidden="1" xr:uid="{00000000-0005-0000-0000-0000EB050000}"/>
    <cellStyle name="Followed Hyperlink 44" xfId="23054" hidden="1" xr:uid="{00000000-0005-0000-0000-0000EC050000}"/>
    <cellStyle name="Followed Hyperlink 44" xfId="23126" hidden="1" xr:uid="{00000000-0005-0000-0000-0000ED050000}"/>
    <cellStyle name="Followed Hyperlink 44" xfId="23165" hidden="1" xr:uid="{00000000-0005-0000-0000-0000EE050000}"/>
    <cellStyle name="Followed Hyperlink 44" xfId="23236" hidden="1" xr:uid="{00000000-0005-0000-0000-0000EF050000}"/>
    <cellStyle name="Followed Hyperlink 44" xfId="23281" hidden="1" xr:uid="{00000000-0005-0000-0000-0000F0050000}"/>
    <cellStyle name="Followed Hyperlink 44" xfId="23347" hidden="1" xr:uid="{00000000-0005-0000-0000-0000F1050000}"/>
    <cellStyle name="Followed Hyperlink 44" xfId="23386" hidden="1" xr:uid="{00000000-0005-0000-0000-0000F2050000}"/>
    <cellStyle name="Followed Hyperlink 44" xfId="23457" hidden="1" xr:uid="{00000000-0005-0000-0000-0000F3050000}"/>
    <cellStyle name="Followed Hyperlink 44" xfId="23500" hidden="1" xr:uid="{00000000-0005-0000-0000-0000F4050000}"/>
    <cellStyle name="Followed Hyperlink 44" xfId="23563" hidden="1" xr:uid="{00000000-0005-0000-0000-0000F5050000}"/>
    <cellStyle name="Followed Hyperlink 44" xfId="21213" hidden="1" xr:uid="{00000000-0005-0000-0000-0000E9050000}"/>
    <cellStyle name="Followed Hyperlink 44" xfId="21195" hidden="1" xr:uid="{00000000-0005-0000-0000-0000EA050000}"/>
    <cellStyle name="Followed Hyperlink 44" xfId="21162" hidden="1" xr:uid="{00000000-0005-0000-0000-0000EB050000}"/>
    <cellStyle name="Followed Hyperlink 44" xfId="21485" hidden="1" xr:uid="{00000000-0005-0000-0000-0000EC050000}"/>
    <cellStyle name="Followed Hyperlink 44" xfId="21557" hidden="1" xr:uid="{00000000-0005-0000-0000-0000ED050000}"/>
    <cellStyle name="Followed Hyperlink 44" xfId="21596" hidden="1" xr:uid="{00000000-0005-0000-0000-0000EE050000}"/>
    <cellStyle name="Followed Hyperlink 44" xfId="21667" hidden="1" xr:uid="{00000000-0005-0000-0000-0000EF050000}"/>
    <cellStyle name="Followed Hyperlink 44" xfId="21712" hidden="1" xr:uid="{00000000-0005-0000-0000-0000F0050000}"/>
    <cellStyle name="Followed Hyperlink 44" xfId="21778" hidden="1" xr:uid="{00000000-0005-0000-0000-0000F1050000}"/>
    <cellStyle name="Followed Hyperlink 44" xfId="21817" hidden="1" xr:uid="{00000000-0005-0000-0000-0000F2050000}"/>
    <cellStyle name="Followed Hyperlink 44" xfId="21994" hidden="1" xr:uid="{00000000-0005-0000-0000-0000F5050000}"/>
    <cellStyle name="Followed Hyperlink 44" xfId="22033" hidden="1" xr:uid="{00000000-0005-0000-0000-0000F6050000}"/>
    <cellStyle name="Followed Hyperlink 44" xfId="20810" hidden="1" xr:uid="{00000000-0005-0000-0000-0000FD050000}"/>
    <cellStyle name="Followed Hyperlink 44" xfId="20920" hidden="1" xr:uid="{00000000-0005-0000-0000-0000FF050000}"/>
    <cellStyle name="Followed Hyperlink 44" xfId="20962" hidden="1" xr:uid="{00000000-0005-0000-0000-000000060000}"/>
    <cellStyle name="Followed Hyperlink 44" xfId="21016" hidden="1" xr:uid="{00000000-0005-0000-0000-000001060000}"/>
    <cellStyle name="Followed Hyperlink 44" xfId="21055" hidden="1" xr:uid="{00000000-0005-0000-0000-000002060000}"/>
    <cellStyle name="Followed Hyperlink 44" xfId="21126" hidden="1" xr:uid="{00000000-0005-0000-0000-000003060000}"/>
    <cellStyle name="Followed Hyperlink 44" xfId="19741" hidden="1" xr:uid="{00000000-0005-0000-0000-0000E8050000}"/>
    <cellStyle name="Followed Hyperlink 44" xfId="20638" hidden="1" xr:uid="{00000000-0005-0000-0000-0000FA050000}"/>
    <cellStyle name="Followed Hyperlink 44" xfId="20709" hidden="1" xr:uid="{00000000-0005-0000-0000-0000FB050000}"/>
    <cellStyle name="Followed Hyperlink 44" xfId="20751" hidden="1" xr:uid="{00000000-0005-0000-0000-0000FC050000}"/>
    <cellStyle name="Followed Hyperlink 44" xfId="20497" hidden="1" xr:uid="{00000000-0005-0000-0000-0000F7050000}"/>
    <cellStyle name="Followed Hyperlink 44" xfId="20599" hidden="1" xr:uid="{00000000-0005-0000-0000-0000F9050000}"/>
    <cellStyle name="Followed Hyperlink 44" xfId="20426" hidden="1" xr:uid="{00000000-0005-0000-0000-0000F6050000}"/>
    <cellStyle name="Followed Hyperlink 44" xfId="21888" hidden="1" xr:uid="{00000000-0005-0000-0000-0000F3050000}"/>
    <cellStyle name="Followed Hyperlink 44" xfId="36521" hidden="1" xr:uid="{00000000-0005-0000-0000-0000FE050000}"/>
    <cellStyle name="Followed Hyperlink 44" xfId="32802" hidden="1" xr:uid="{00000000-0005-0000-0000-0000F6050000}"/>
    <cellStyle name="Followed Hyperlink 44" xfId="38726" hidden="1" xr:uid="{00000000-0005-0000-0000-0000EC050000}"/>
    <cellStyle name="Followed Hyperlink 44" xfId="45089" hidden="1" xr:uid="{00000000-0005-0000-0000-0000FD050000}"/>
    <cellStyle name="Followed Hyperlink 44" xfId="10616" hidden="1" xr:uid="{00000000-0005-0000-0000-0000F9050000}"/>
    <cellStyle name="Followed Hyperlink 44" xfId="10655" hidden="1" xr:uid="{00000000-0005-0000-0000-0000FA050000}"/>
    <cellStyle name="Followed Hyperlink 44" xfId="10726" hidden="1" xr:uid="{00000000-0005-0000-0000-0000FB050000}"/>
    <cellStyle name="Followed Hyperlink 44" xfId="8289" hidden="1" xr:uid="{00000000-0005-0000-0000-0000ED050000}"/>
    <cellStyle name="Followed Hyperlink 44" xfId="25446" hidden="1" xr:uid="{00000000-0005-0000-0000-0000FC050000}"/>
    <cellStyle name="Followed Hyperlink 44" xfId="25505" hidden="1" xr:uid="{00000000-0005-0000-0000-0000FD050000}"/>
    <cellStyle name="Followed Hyperlink 44" xfId="25544" hidden="1" xr:uid="{00000000-0005-0000-0000-0000FE050000}"/>
    <cellStyle name="Followed Hyperlink 44" xfId="25615" hidden="1" xr:uid="{00000000-0005-0000-0000-0000FF050000}"/>
    <cellStyle name="Followed Hyperlink 44" xfId="25657" hidden="1" xr:uid="{00000000-0005-0000-0000-000000060000}"/>
    <cellStyle name="Followed Hyperlink 44" xfId="25711" hidden="1" xr:uid="{00000000-0005-0000-0000-000001060000}"/>
    <cellStyle name="Followed Hyperlink 44" xfId="25750" hidden="1" xr:uid="{00000000-0005-0000-0000-000002060000}"/>
    <cellStyle name="Followed Hyperlink 44" xfId="25821" hidden="1" xr:uid="{00000000-0005-0000-0000-000003060000}"/>
    <cellStyle name="Followed Hyperlink 44" xfId="26381" hidden="1" xr:uid="{00000000-0005-0000-0000-0000E8050000}"/>
    <cellStyle name="Followed Hyperlink 44" xfId="26452" hidden="1" xr:uid="{00000000-0005-0000-0000-0000E9050000}"/>
    <cellStyle name="Followed Hyperlink 44" xfId="26491" hidden="1" xr:uid="{00000000-0005-0000-0000-0000EA050000}"/>
    <cellStyle name="Followed Hyperlink 44" xfId="26562" hidden="1" xr:uid="{00000000-0005-0000-0000-0000EB050000}"/>
    <cellStyle name="Followed Hyperlink 44" xfId="26693" hidden="1" xr:uid="{00000000-0005-0000-0000-0000EC050000}"/>
    <cellStyle name="Followed Hyperlink 44" xfId="26765" hidden="1" xr:uid="{00000000-0005-0000-0000-0000ED050000}"/>
    <cellStyle name="Followed Hyperlink 44" xfId="26804" hidden="1" xr:uid="{00000000-0005-0000-0000-0000EE050000}"/>
    <cellStyle name="Followed Hyperlink 44" xfId="26875" hidden="1" xr:uid="{00000000-0005-0000-0000-0000EF050000}"/>
    <cellStyle name="Followed Hyperlink 44" xfId="26920" hidden="1" xr:uid="{00000000-0005-0000-0000-0000F0050000}"/>
    <cellStyle name="Followed Hyperlink 44" xfId="26986" hidden="1" xr:uid="{00000000-0005-0000-0000-0000F1050000}"/>
    <cellStyle name="Followed Hyperlink 44" xfId="27025" hidden="1" xr:uid="{00000000-0005-0000-0000-0000F2050000}"/>
    <cellStyle name="Followed Hyperlink 44" xfId="27096" hidden="1" xr:uid="{00000000-0005-0000-0000-0000F3050000}"/>
    <cellStyle name="Followed Hyperlink 44" xfId="27139" hidden="1" xr:uid="{00000000-0005-0000-0000-0000F4050000}"/>
    <cellStyle name="Followed Hyperlink 44" xfId="27202" hidden="1" xr:uid="{00000000-0005-0000-0000-0000F5050000}"/>
    <cellStyle name="Followed Hyperlink 44" xfId="27241" hidden="1" xr:uid="{00000000-0005-0000-0000-0000F6050000}"/>
    <cellStyle name="Followed Hyperlink 44" xfId="27312" hidden="1" xr:uid="{00000000-0005-0000-0000-0000F7050000}"/>
    <cellStyle name="Followed Hyperlink 44" xfId="27354" hidden="1" xr:uid="{00000000-0005-0000-0000-0000F8050000}"/>
    <cellStyle name="Followed Hyperlink 44" xfId="27414" hidden="1" xr:uid="{00000000-0005-0000-0000-0000F9050000}"/>
    <cellStyle name="Followed Hyperlink 44" xfId="27453" hidden="1" xr:uid="{00000000-0005-0000-0000-0000FA050000}"/>
    <cellStyle name="Followed Hyperlink 44" xfId="24684" hidden="1" xr:uid="{00000000-0005-0000-0000-0000EE050000}"/>
    <cellStyle name="Followed Hyperlink 44" xfId="24755" hidden="1" xr:uid="{00000000-0005-0000-0000-0000EF050000}"/>
    <cellStyle name="Followed Hyperlink 44" xfId="24800" hidden="1" xr:uid="{00000000-0005-0000-0000-0000F0050000}"/>
    <cellStyle name="Followed Hyperlink 44" xfId="24866" hidden="1" xr:uid="{00000000-0005-0000-0000-0000F1050000}"/>
    <cellStyle name="Followed Hyperlink 44" xfId="24905" hidden="1" xr:uid="{00000000-0005-0000-0000-0000F2050000}"/>
    <cellStyle name="Followed Hyperlink 44" xfId="24976" hidden="1" xr:uid="{00000000-0005-0000-0000-0000F3050000}"/>
    <cellStyle name="Followed Hyperlink 44" xfId="25019" hidden="1" xr:uid="{00000000-0005-0000-0000-0000F4050000}"/>
    <cellStyle name="Followed Hyperlink 44" xfId="25121" hidden="1" xr:uid="{00000000-0005-0000-0000-0000F6050000}"/>
    <cellStyle name="Followed Hyperlink 44" xfId="25192" hidden="1" xr:uid="{00000000-0005-0000-0000-0000F7050000}"/>
    <cellStyle name="Followed Hyperlink 44" xfId="25234" hidden="1" xr:uid="{00000000-0005-0000-0000-0000F8050000}"/>
    <cellStyle name="Followed Hyperlink 44" xfId="25333" hidden="1" xr:uid="{00000000-0005-0000-0000-0000FA050000}"/>
    <cellStyle name="Followed Hyperlink 44" xfId="25404" hidden="1" xr:uid="{00000000-0005-0000-0000-0000FB050000}"/>
    <cellStyle name="Followed Hyperlink 44" xfId="24231" hidden="1" xr:uid="{00000000-0005-0000-0000-000002060000}"/>
    <cellStyle name="Followed Hyperlink 44" xfId="22921" hidden="1" xr:uid="{00000000-0005-0000-0000-0000E8050000}"/>
    <cellStyle name="Followed Hyperlink 44" xfId="24389" hidden="1" xr:uid="{00000000-0005-0000-0000-0000E9050000}"/>
    <cellStyle name="Followed Hyperlink 44" xfId="24371" hidden="1" xr:uid="{00000000-0005-0000-0000-0000EA050000}"/>
    <cellStyle name="Followed Hyperlink 44" xfId="24338" hidden="1" xr:uid="{00000000-0005-0000-0000-0000EB050000}"/>
    <cellStyle name="Followed Hyperlink 44" xfId="24573" hidden="1" xr:uid="{00000000-0005-0000-0000-0000EC050000}"/>
    <cellStyle name="Followed Hyperlink 44" xfId="24645" hidden="1" xr:uid="{00000000-0005-0000-0000-0000ED050000}"/>
    <cellStyle name="Followed Hyperlink 44" xfId="24096" hidden="1" xr:uid="{00000000-0005-0000-0000-0000FF050000}"/>
    <cellStyle name="Followed Hyperlink 44" xfId="24138" hidden="1" xr:uid="{00000000-0005-0000-0000-000000060000}"/>
    <cellStyle name="Followed Hyperlink 44" xfId="24192" hidden="1" xr:uid="{00000000-0005-0000-0000-000001060000}"/>
    <cellStyle name="Followed Hyperlink 44" xfId="23986" hidden="1" xr:uid="{00000000-0005-0000-0000-0000FD050000}"/>
    <cellStyle name="Followed Hyperlink 44" xfId="24025" hidden="1" xr:uid="{00000000-0005-0000-0000-0000FE050000}"/>
    <cellStyle name="Followed Hyperlink 44" xfId="23927" hidden="1" xr:uid="{00000000-0005-0000-0000-0000FC050000}"/>
    <cellStyle name="Followed Hyperlink 44" xfId="25082" hidden="1" xr:uid="{00000000-0005-0000-0000-0000F5050000}"/>
    <cellStyle name="Followed Hyperlink 44" xfId="9048" hidden="1" xr:uid="{00000000-0005-0000-0000-0000FB050000}"/>
    <cellStyle name="Followed Hyperlink 44" xfId="5260" hidden="1" xr:uid="{00000000-0005-0000-0000-0000F3050000}"/>
    <cellStyle name="Followed Hyperlink 44" xfId="11230" hidden="1" xr:uid="{00000000-0005-0000-0000-0000E9050000}"/>
    <cellStyle name="Followed Hyperlink 44" xfId="17232" hidden="1" xr:uid="{00000000-0005-0000-0000-0000F8050000}"/>
    <cellStyle name="Followed Hyperlink 44" xfId="34880" hidden="1" xr:uid="{00000000-0005-0000-0000-0000FE050000}"/>
    <cellStyle name="Followed Hyperlink 44" xfId="34951" hidden="1" xr:uid="{00000000-0005-0000-0000-0000FF050000}"/>
    <cellStyle name="Followed Hyperlink 44" xfId="34993" hidden="1" xr:uid="{00000000-0005-0000-0000-000000060000}"/>
    <cellStyle name="Followed Hyperlink 44" xfId="32586" hidden="1" xr:uid="{00000000-0005-0000-0000-0000F2050000}"/>
    <cellStyle name="Followed Hyperlink 44" xfId="30053" hidden="1" xr:uid="{00000000-0005-0000-0000-000001060000}"/>
    <cellStyle name="Followed Hyperlink 44" xfId="30092" hidden="1" xr:uid="{00000000-0005-0000-0000-000002060000}"/>
    <cellStyle name="Followed Hyperlink 44" xfId="30163" hidden="1" xr:uid="{00000000-0005-0000-0000-000003060000}"/>
    <cellStyle name="Followed Hyperlink 44" xfId="26190" hidden="1" xr:uid="{00000000-0005-0000-0000-0000E8050000}"/>
    <cellStyle name="Followed Hyperlink 44" xfId="30250" hidden="1" xr:uid="{00000000-0005-0000-0000-0000E9050000}"/>
    <cellStyle name="Followed Hyperlink 44" xfId="30232" hidden="1" xr:uid="{00000000-0005-0000-0000-0000EA050000}"/>
    <cellStyle name="Followed Hyperlink 44" xfId="30199" hidden="1" xr:uid="{00000000-0005-0000-0000-0000EB050000}"/>
    <cellStyle name="Followed Hyperlink 44" xfId="30586" hidden="1" xr:uid="{00000000-0005-0000-0000-0000EC050000}"/>
    <cellStyle name="Followed Hyperlink 44" xfId="30658" hidden="1" xr:uid="{00000000-0005-0000-0000-0000ED050000}"/>
    <cellStyle name="Followed Hyperlink 44" xfId="30697" hidden="1" xr:uid="{00000000-0005-0000-0000-0000EE050000}"/>
    <cellStyle name="Followed Hyperlink 44" xfId="30768" hidden="1" xr:uid="{00000000-0005-0000-0000-0000EF050000}"/>
    <cellStyle name="Followed Hyperlink 44" xfId="30813" hidden="1" xr:uid="{00000000-0005-0000-0000-0000F0050000}"/>
    <cellStyle name="Followed Hyperlink 44" xfId="30879" hidden="1" xr:uid="{00000000-0005-0000-0000-0000F1050000}"/>
    <cellStyle name="Followed Hyperlink 44" xfId="30918" hidden="1" xr:uid="{00000000-0005-0000-0000-0000F2050000}"/>
    <cellStyle name="Followed Hyperlink 44" xfId="30989" hidden="1" xr:uid="{00000000-0005-0000-0000-0000F3050000}"/>
    <cellStyle name="Followed Hyperlink 44" xfId="31032" hidden="1" xr:uid="{00000000-0005-0000-0000-0000F4050000}"/>
    <cellStyle name="Followed Hyperlink 44" xfId="31095" hidden="1" xr:uid="{00000000-0005-0000-0000-0000F5050000}"/>
    <cellStyle name="Followed Hyperlink 44" xfId="31134" hidden="1" xr:uid="{00000000-0005-0000-0000-0000F6050000}"/>
    <cellStyle name="Followed Hyperlink 44" xfId="31205" hidden="1" xr:uid="{00000000-0005-0000-0000-0000F7050000}"/>
    <cellStyle name="Followed Hyperlink 44" xfId="31247" hidden="1" xr:uid="{00000000-0005-0000-0000-0000F8050000}"/>
    <cellStyle name="Followed Hyperlink 44" xfId="31307" hidden="1" xr:uid="{00000000-0005-0000-0000-0000F9050000}"/>
    <cellStyle name="Followed Hyperlink 44" xfId="31346" hidden="1" xr:uid="{00000000-0005-0000-0000-0000FA050000}"/>
    <cellStyle name="Followed Hyperlink 44" xfId="31417" hidden="1" xr:uid="{00000000-0005-0000-0000-0000FB050000}"/>
    <cellStyle name="Followed Hyperlink 44" xfId="31459" hidden="1" xr:uid="{00000000-0005-0000-0000-0000FC050000}"/>
    <cellStyle name="Followed Hyperlink 44" xfId="31518" hidden="1" xr:uid="{00000000-0005-0000-0000-0000FD050000}"/>
    <cellStyle name="Followed Hyperlink 44" xfId="31557" hidden="1" xr:uid="{00000000-0005-0000-0000-0000FE050000}"/>
    <cellStyle name="Followed Hyperlink 44" xfId="31628" hidden="1" xr:uid="{00000000-0005-0000-0000-0000FF050000}"/>
    <cellStyle name="Followed Hyperlink 44" xfId="29318" hidden="1" xr:uid="{00000000-0005-0000-0000-0000F3050000}"/>
    <cellStyle name="Followed Hyperlink 44" xfId="29361" hidden="1" xr:uid="{00000000-0005-0000-0000-0000F4050000}"/>
    <cellStyle name="Followed Hyperlink 44" xfId="29424" hidden="1" xr:uid="{00000000-0005-0000-0000-0000F5050000}"/>
    <cellStyle name="Followed Hyperlink 44" xfId="29463" hidden="1" xr:uid="{00000000-0005-0000-0000-0000F6050000}"/>
    <cellStyle name="Followed Hyperlink 44" xfId="29534" hidden="1" xr:uid="{00000000-0005-0000-0000-0000F7050000}"/>
    <cellStyle name="Followed Hyperlink 44" xfId="29576" hidden="1" xr:uid="{00000000-0005-0000-0000-0000F8050000}"/>
    <cellStyle name="Followed Hyperlink 44" xfId="29636" hidden="1" xr:uid="{00000000-0005-0000-0000-0000F9050000}"/>
    <cellStyle name="Followed Hyperlink 44" xfId="29746" hidden="1" xr:uid="{00000000-0005-0000-0000-0000FB050000}"/>
    <cellStyle name="Followed Hyperlink 44" xfId="21931" hidden="1" xr:uid="{00000000-0005-0000-0000-0000F4050000}"/>
    <cellStyle name="Followed Hyperlink 44" xfId="7046" hidden="1" xr:uid="{00000000-0005-0000-0000-0000F5050000}"/>
    <cellStyle name="Followed Hyperlink 44" xfId="7085" hidden="1" xr:uid="{00000000-0005-0000-0000-0000F6050000}"/>
    <cellStyle name="Followed Hyperlink 44" xfId="7156" hidden="1" xr:uid="{00000000-0005-0000-0000-0000F7050000}"/>
    <cellStyle name="Followed Hyperlink 44" xfId="7198" hidden="1" xr:uid="{00000000-0005-0000-0000-0000F8050000}"/>
    <cellStyle name="Followed Hyperlink 44" xfId="7258" hidden="1" xr:uid="{00000000-0005-0000-0000-0000F9050000}"/>
    <cellStyle name="Followed Hyperlink 44" xfId="7297" hidden="1" xr:uid="{00000000-0005-0000-0000-0000FA050000}"/>
    <cellStyle name="Followed Hyperlink 44" xfId="7368" hidden="1" xr:uid="{00000000-0005-0000-0000-0000FB050000}"/>
    <cellStyle name="Followed Hyperlink 44" xfId="7410" hidden="1" xr:uid="{00000000-0005-0000-0000-0000FC050000}"/>
    <cellStyle name="Followed Hyperlink 44" xfId="7469" hidden="1" xr:uid="{00000000-0005-0000-0000-0000FD050000}"/>
    <cellStyle name="Followed Hyperlink 44" xfId="7508" hidden="1" xr:uid="{00000000-0005-0000-0000-0000FE050000}"/>
    <cellStyle name="Followed Hyperlink 44" xfId="27524" hidden="1" xr:uid="{00000000-0005-0000-0000-0000FB050000}"/>
    <cellStyle name="Followed Hyperlink 44" xfId="27566" hidden="1" xr:uid="{00000000-0005-0000-0000-0000FC050000}"/>
    <cellStyle name="Followed Hyperlink 44" xfId="27625" hidden="1" xr:uid="{00000000-0005-0000-0000-0000FD050000}"/>
    <cellStyle name="Followed Hyperlink 44" xfId="27664" hidden="1" xr:uid="{00000000-0005-0000-0000-0000FE050000}"/>
    <cellStyle name="Followed Hyperlink 44" xfId="27735" hidden="1" xr:uid="{00000000-0005-0000-0000-0000FF050000}"/>
    <cellStyle name="Followed Hyperlink 44" xfId="27777" hidden="1" xr:uid="{00000000-0005-0000-0000-000000060000}"/>
    <cellStyle name="Followed Hyperlink 44" xfId="20539" hidden="1" xr:uid="{00000000-0005-0000-0000-0000F8050000}"/>
    <cellStyle name="Followed Hyperlink 44" xfId="7714" hidden="1" xr:uid="{00000000-0005-0000-0000-000002060000}"/>
    <cellStyle name="Followed Hyperlink 44" xfId="7785" hidden="1" xr:uid="{00000000-0005-0000-0000-000003060000}"/>
    <cellStyle name="Followed Hyperlink 44" xfId="6399" hidden="1" xr:uid="{00000000-0005-0000-0000-0000E8050000}"/>
    <cellStyle name="Followed Hyperlink 44" xfId="7872" hidden="1" xr:uid="{00000000-0005-0000-0000-0000E9050000}"/>
    <cellStyle name="Followed Hyperlink 44" xfId="7854" hidden="1" xr:uid="{00000000-0005-0000-0000-0000EA050000}"/>
    <cellStyle name="Followed Hyperlink 44" xfId="7821" hidden="1" xr:uid="{00000000-0005-0000-0000-0000EB050000}"/>
    <cellStyle name="Followed Hyperlink 44" xfId="8328" hidden="1" xr:uid="{00000000-0005-0000-0000-0000EE050000}"/>
    <cellStyle name="Followed Hyperlink 44" xfId="8444" hidden="1" xr:uid="{00000000-0005-0000-0000-0000F0050000}"/>
    <cellStyle name="Followed Hyperlink 44" xfId="8510" hidden="1" xr:uid="{00000000-0005-0000-0000-0000F1050000}"/>
    <cellStyle name="Followed Hyperlink 44" xfId="8549" hidden="1" xr:uid="{00000000-0005-0000-0000-0000F2050000}"/>
    <cellStyle name="Followed Hyperlink 44" xfId="8620" hidden="1" xr:uid="{00000000-0005-0000-0000-0000F3050000}"/>
    <cellStyle name="Followed Hyperlink 44" xfId="8663" hidden="1" xr:uid="{00000000-0005-0000-0000-0000F4050000}"/>
    <cellStyle name="Followed Hyperlink 44" xfId="8726" hidden="1" xr:uid="{00000000-0005-0000-0000-0000F5050000}"/>
    <cellStyle name="Followed Hyperlink 44" xfId="8765" hidden="1" xr:uid="{00000000-0005-0000-0000-0000F6050000}"/>
    <cellStyle name="Followed Hyperlink 44" xfId="8836" hidden="1" xr:uid="{00000000-0005-0000-0000-0000F7050000}"/>
    <cellStyle name="Followed Hyperlink 44" xfId="8878" hidden="1" xr:uid="{00000000-0005-0000-0000-0000F8050000}"/>
    <cellStyle name="Followed Hyperlink 44" xfId="8938" hidden="1" xr:uid="{00000000-0005-0000-0000-0000F9050000}"/>
    <cellStyle name="Followed Hyperlink 44" xfId="8977" hidden="1" xr:uid="{00000000-0005-0000-0000-0000FA050000}"/>
    <cellStyle name="Followed Hyperlink 44" xfId="9090" hidden="1" xr:uid="{00000000-0005-0000-0000-0000FC050000}"/>
    <cellStyle name="Followed Hyperlink 44" xfId="9149" hidden="1" xr:uid="{00000000-0005-0000-0000-0000FD050000}"/>
    <cellStyle name="Followed Hyperlink 44" xfId="9188" hidden="1" xr:uid="{00000000-0005-0000-0000-0000FE050000}"/>
    <cellStyle name="Followed Hyperlink 44" xfId="9259" hidden="1" xr:uid="{00000000-0005-0000-0000-0000FF050000}"/>
    <cellStyle name="Followed Hyperlink 44" xfId="9301" hidden="1" xr:uid="{00000000-0005-0000-0000-000000060000}"/>
    <cellStyle name="Followed Hyperlink 44" xfId="9355" hidden="1" xr:uid="{00000000-0005-0000-0000-000001060000}"/>
    <cellStyle name="Followed Hyperlink 44" xfId="9394" hidden="1" xr:uid="{00000000-0005-0000-0000-000002060000}"/>
    <cellStyle name="Followed Hyperlink 44" xfId="9465" hidden="1" xr:uid="{00000000-0005-0000-0000-000003060000}"/>
    <cellStyle name="Followed Hyperlink 44" xfId="8079" hidden="1" xr:uid="{00000000-0005-0000-0000-0000E8050000}"/>
    <cellStyle name="Followed Hyperlink 44" xfId="9552" hidden="1" xr:uid="{00000000-0005-0000-0000-0000E9050000}"/>
    <cellStyle name="Followed Hyperlink 44" xfId="9534" hidden="1" xr:uid="{00000000-0005-0000-0000-0000EA050000}"/>
    <cellStyle name="Followed Hyperlink 44" xfId="9501" hidden="1" xr:uid="{00000000-0005-0000-0000-0000EB050000}"/>
    <cellStyle name="Followed Hyperlink 44" xfId="9895" hidden="1" xr:uid="{00000000-0005-0000-0000-0000EC050000}"/>
    <cellStyle name="Followed Hyperlink 44" xfId="9967" hidden="1" xr:uid="{00000000-0005-0000-0000-0000ED050000}"/>
    <cellStyle name="Followed Hyperlink 44" xfId="10006" hidden="1" xr:uid="{00000000-0005-0000-0000-0000EE050000}"/>
    <cellStyle name="Followed Hyperlink 44" xfId="10077" hidden="1" xr:uid="{00000000-0005-0000-0000-0000EF050000}"/>
    <cellStyle name="Followed Hyperlink 44" xfId="10122" hidden="1" xr:uid="{00000000-0005-0000-0000-0000F0050000}"/>
    <cellStyle name="Followed Hyperlink 44" xfId="10188" hidden="1" xr:uid="{00000000-0005-0000-0000-0000F1050000}"/>
    <cellStyle name="Followed Hyperlink 44" xfId="10227" hidden="1" xr:uid="{00000000-0005-0000-0000-0000F2050000}"/>
    <cellStyle name="Followed Hyperlink 44" xfId="10298" hidden="1" xr:uid="{00000000-0005-0000-0000-0000F3050000}"/>
    <cellStyle name="Followed Hyperlink 44" xfId="10341" hidden="1" xr:uid="{00000000-0005-0000-0000-0000F4050000}"/>
    <cellStyle name="Followed Hyperlink 44" xfId="10404" hidden="1" xr:uid="{00000000-0005-0000-0000-0000F5050000}"/>
    <cellStyle name="Followed Hyperlink 44" xfId="10443" hidden="1" xr:uid="{00000000-0005-0000-0000-0000F6050000}"/>
    <cellStyle name="Followed Hyperlink 44" xfId="10514" hidden="1" xr:uid="{00000000-0005-0000-0000-0000F7050000}"/>
    <cellStyle name="Followed Hyperlink 44" xfId="10556" hidden="1" xr:uid="{00000000-0005-0000-0000-0000F8050000}"/>
    <cellStyle name="Followed Hyperlink 44" xfId="20105" hidden="1" xr:uid="{00000000-0005-0000-0000-0000F0050000}"/>
    <cellStyle name="Followed Hyperlink 44" xfId="20171" hidden="1" xr:uid="{00000000-0005-0000-0000-0000F1050000}"/>
    <cellStyle name="Followed Hyperlink 44" xfId="20210" hidden="1" xr:uid="{00000000-0005-0000-0000-0000F2050000}"/>
    <cellStyle name="Followed Hyperlink 44" xfId="20281" hidden="1" xr:uid="{00000000-0005-0000-0000-0000F3050000}"/>
    <cellStyle name="Followed Hyperlink 44" xfId="20324" hidden="1" xr:uid="{00000000-0005-0000-0000-0000F4050000}"/>
    <cellStyle name="Followed Hyperlink 44" xfId="20387" hidden="1" xr:uid="{00000000-0005-0000-0000-0000F5050000}"/>
    <cellStyle name="Followed Hyperlink 44" xfId="44603" hidden="1" xr:uid="{00000000-0005-0000-0000-0000F4050000}"/>
    <cellStyle name="Followed Hyperlink 44" xfId="10768" hidden="1" xr:uid="{00000000-0005-0000-0000-0000FC050000}"/>
    <cellStyle name="Followed Hyperlink 44" xfId="10827" hidden="1" xr:uid="{00000000-0005-0000-0000-0000FD050000}"/>
    <cellStyle name="Followed Hyperlink 44" xfId="10866" hidden="1" xr:uid="{00000000-0005-0000-0000-0000FE050000}"/>
    <cellStyle name="Followed Hyperlink 44" xfId="10937" hidden="1" xr:uid="{00000000-0005-0000-0000-0000FF050000}"/>
    <cellStyle name="Followed Hyperlink 44" xfId="10979" hidden="1" xr:uid="{00000000-0005-0000-0000-000000060000}"/>
    <cellStyle name="Followed Hyperlink 44" xfId="11033" hidden="1" xr:uid="{00000000-0005-0000-0000-000001060000}"/>
    <cellStyle name="Followed Hyperlink 44" xfId="11072" hidden="1" xr:uid="{00000000-0005-0000-0000-000002060000}"/>
    <cellStyle name="Followed Hyperlink 44" xfId="11143" hidden="1" xr:uid="{00000000-0005-0000-0000-000003060000}"/>
    <cellStyle name="Followed Hyperlink 44" xfId="9757" hidden="1" xr:uid="{00000000-0005-0000-0000-0000E8050000}"/>
    <cellStyle name="Followed Hyperlink 44" xfId="11212" hidden="1" xr:uid="{00000000-0005-0000-0000-0000EA050000}"/>
    <cellStyle name="Followed Hyperlink 44" xfId="11570" hidden="1" xr:uid="{00000000-0005-0000-0000-0000EC050000}"/>
    <cellStyle name="Followed Hyperlink 44" xfId="11642" hidden="1" xr:uid="{00000000-0005-0000-0000-0000ED050000}"/>
    <cellStyle name="Followed Hyperlink 44" xfId="11681" hidden="1" xr:uid="{00000000-0005-0000-0000-0000EE050000}"/>
    <cellStyle name="Followed Hyperlink 44" xfId="11752" hidden="1" xr:uid="{00000000-0005-0000-0000-0000EF050000}"/>
    <cellStyle name="Followed Hyperlink 44" xfId="11797" hidden="1" xr:uid="{00000000-0005-0000-0000-0000F0050000}"/>
    <cellStyle name="Followed Hyperlink 44" xfId="11863" hidden="1" xr:uid="{00000000-0005-0000-0000-0000F1050000}"/>
    <cellStyle name="Followed Hyperlink 44" xfId="11902" hidden="1" xr:uid="{00000000-0005-0000-0000-0000F2050000}"/>
    <cellStyle name="Followed Hyperlink 44" xfId="11973" hidden="1" xr:uid="{00000000-0005-0000-0000-0000F3050000}"/>
    <cellStyle name="Followed Hyperlink 44" xfId="12016" hidden="1" xr:uid="{00000000-0005-0000-0000-0000F4050000}"/>
    <cellStyle name="Followed Hyperlink 44" xfId="12118" hidden="1" xr:uid="{00000000-0005-0000-0000-0000F6050000}"/>
    <cellStyle name="Followed Hyperlink 44" xfId="12231" hidden="1" xr:uid="{00000000-0005-0000-0000-0000F8050000}"/>
    <cellStyle name="Followed Hyperlink 44" xfId="12291" hidden="1" xr:uid="{00000000-0005-0000-0000-0000F9050000}"/>
    <cellStyle name="Followed Hyperlink 44" xfId="12330" hidden="1" xr:uid="{00000000-0005-0000-0000-0000FA050000}"/>
    <cellStyle name="Followed Hyperlink 44" xfId="12401" hidden="1" xr:uid="{00000000-0005-0000-0000-0000FB050000}"/>
    <cellStyle name="Followed Hyperlink 44" xfId="12443" hidden="1" xr:uid="{00000000-0005-0000-0000-0000FC050000}"/>
    <cellStyle name="Followed Hyperlink 44" xfId="12502" hidden="1" xr:uid="{00000000-0005-0000-0000-0000FD050000}"/>
    <cellStyle name="Followed Hyperlink 44" xfId="12541" hidden="1" xr:uid="{00000000-0005-0000-0000-0000FE050000}"/>
    <cellStyle name="Followed Hyperlink 44" xfId="12612" hidden="1" xr:uid="{00000000-0005-0000-0000-0000FF050000}"/>
    <cellStyle name="Followed Hyperlink 44" xfId="12654" hidden="1" xr:uid="{00000000-0005-0000-0000-000000060000}"/>
    <cellStyle name="Followed Hyperlink 44" xfId="12708" hidden="1" xr:uid="{00000000-0005-0000-0000-000001060000}"/>
    <cellStyle name="Followed Hyperlink 44" xfId="12747" hidden="1" xr:uid="{00000000-0005-0000-0000-000002060000}"/>
    <cellStyle name="Followed Hyperlink 44" xfId="12818" hidden="1" xr:uid="{00000000-0005-0000-0000-000003060000}"/>
    <cellStyle name="Followed Hyperlink 44" xfId="11433" hidden="1" xr:uid="{00000000-0005-0000-0000-0000E8050000}"/>
    <cellStyle name="Followed Hyperlink 44" xfId="12905" hidden="1" xr:uid="{00000000-0005-0000-0000-0000E9050000}"/>
    <cellStyle name="Followed Hyperlink 44" xfId="12887" hidden="1" xr:uid="{00000000-0005-0000-0000-0000EA050000}"/>
    <cellStyle name="Followed Hyperlink 44" xfId="12854" hidden="1" xr:uid="{00000000-0005-0000-0000-0000EB050000}"/>
    <cellStyle name="Followed Hyperlink 44" xfId="13244" hidden="1" xr:uid="{00000000-0005-0000-0000-0000EC050000}"/>
    <cellStyle name="Followed Hyperlink 44" xfId="13316" hidden="1" xr:uid="{00000000-0005-0000-0000-0000ED050000}"/>
    <cellStyle name="Followed Hyperlink 44" xfId="13355" hidden="1" xr:uid="{00000000-0005-0000-0000-0000EE050000}"/>
    <cellStyle name="Followed Hyperlink 44" xfId="13426" hidden="1" xr:uid="{00000000-0005-0000-0000-0000EF050000}"/>
    <cellStyle name="Followed Hyperlink 44" xfId="13471" hidden="1" xr:uid="{00000000-0005-0000-0000-0000F0050000}"/>
    <cellStyle name="Followed Hyperlink 44" xfId="13537" hidden="1" xr:uid="{00000000-0005-0000-0000-0000F1050000}"/>
    <cellStyle name="Followed Hyperlink 44" xfId="13576" hidden="1" xr:uid="{00000000-0005-0000-0000-0000F2050000}"/>
    <cellStyle name="Followed Hyperlink 44" xfId="13647" hidden="1" xr:uid="{00000000-0005-0000-0000-0000F3050000}"/>
    <cellStyle name="Followed Hyperlink 44" xfId="44026" hidden="1" xr:uid="{00000000-0005-0000-0000-0000EB050000}"/>
    <cellStyle name="Followed Hyperlink 44" xfId="44157" hidden="1" xr:uid="{00000000-0005-0000-0000-0000EC050000}"/>
    <cellStyle name="Followed Hyperlink 44" xfId="44229" hidden="1" xr:uid="{00000000-0005-0000-0000-0000ED050000}"/>
    <cellStyle name="Followed Hyperlink 44" xfId="44268" hidden="1" xr:uid="{00000000-0005-0000-0000-0000EE050000}"/>
    <cellStyle name="Followed Hyperlink 44" xfId="44339" hidden="1" xr:uid="{00000000-0005-0000-0000-0000EF050000}"/>
    <cellStyle name="Followed Hyperlink 44" xfId="44450" hidden="1" xr:uid="{00000000-0005-0000-0000-0000F1050000}"/>
    <cellStyle name="Followed Hyperlink 44" xfId="28784" hidden="1" xr:uid="{00000000-0005-0000-0000-0000EB050000}"/>
    <cellStyle name="Followed Hyperlink 44" xfId="13863" hidden="1" xr:uid="{00000000-0005-0000-0000-0000F7050000}"/>
    <cellStyle name="Followed Hyperlink 44" xfId="13905" hidden="1" xr:uid="{00000000-0005-0000-0000-0000F8050000}"/>
    <cellStyle name="Followed Hyperlink 44" xfId="13965" hidden="1" xr:uid="{00000000-0005-0000-0000-0000F9050000}"/>
    <cellStyle name="Followed Hyperlink 44" xfId="14004" hidden="1" xr:uid="{00000000-0005-0000-0000-0000FA050000}"/>
    <cellStyle name="Followed Hyperlink 44" xfId="14075" hidden="1" xr:uid="{00000000-0005-0000-0000-0000FB050000}"/>
    <cellStyle name="Followed Hyperlink 44" xfId="14117" hidden="1" xr:uid="{00000000-0005-0000-0000-0000FC050000}"/>
    <cellStyle name="Followed Hyperlink 44" xfId="14176" hidden="1" xr:uid="{00000000-0005-0000-0000-0000FD050000}"/>
    <cellStyle name="Followed Hyperlink 44" xfId="14286" hidden="1" xr:uid="{00000000-0005-0000-0000-0000FF050000}"/>
    <cellStyle name="Followed Hyperlink 44" xfId="4355" hidden="1" xr:uid="{00000000-0005-0000-0000-000002060000}"/>
    <cellStyle name="Followed Hyperlink 44" xfId="4426" hidden="1" xr:uid="{00000000-0005-0000-0000-000003060000}"/>
    <cellStyle name="Followed Hyperlink 44" xfId="57" hidden="1" xr:uid="{00000000-0005-0000-0000-0000E8050000}"/>
    <cellStyle name="Followed Hyperlink 44" xfId="4513" hidden="1" xr:uid="{00000000-0005-0000-0000-0000E9050000}"/>
    <cellStyle name="Followed Hyperlink 44" xfId="4495" hidden="1" xr:uid="{00000000-0005-0000-0000-0000EA050000}"/>
    <cellStyle name="Followed Hyperlink 44" xfId="4462" hidden="1" xr:uid="{00000000-0005-0000-0000-0000EB050000}"/>
    <cellStyle name="Followed Hyperlink 44" xfId="4857" hidden="1" xr:uid="{00000000-0005-0000-0000-0000EC050000}"/>
    <cellStyle name="Followed Hyperlink 44" xfId="4929" hidden="1" xr:uid="{00000000-0005-0000-0000-0000ED050000}"/>
    <cellStyle name="Followed Hyperlink 44" xfId="4968" hidden="1" xr:uid="{00000000-0005-0000-0000-0000EE050000}"/>
    <cellStyle name="Followed Hyperlink 44" xfId="5039" hidden="1" xr:uid="{00000000-0005-0000-0000-0000EF050000}"/>
    <cellStyle name="Followed Hyperlink 44" xfId="5084" hidden="1" xr:uid="{00000000-0005-0000-0000-0000F0050000}"/>
    <cellStyle name="Followed Hyperlink 44" xfId="5150" hidden="1" xr:uid="{00000000-0005-0000-0000-0000F1050000}"/>
    <cellStyle name="Followed Hyperlink 44" xfId="5189" hidden="1" xr:uid="{00000000-0005-0000-0000-0000F2050000}"/>
    <cellStyle name="Followed Hyperlink 44" xfId="5366" hidden="1" xr:uid="{00000000-0005-0000-0000-0000F5050000}"/>
    <cellStyle name="Followed Hyperlink 44" xfId="5405" hidden="1" xr:uid="{00000000-0005-0000-0000-0000F6050000}"/>
    <cellStyle name="Followed Hyperlink 44" xfId="5476" hidden="1" xr:uid="{00000000-0005-0000-0000-0000F7050000}"/>
    <cellStyle name="Followed Hyperlink 44" xfId="5518" hidden="1" xr:uid="{00000000-0005-0000-0000-0000F8050000}"/>
    <cellStyle name="Followed Hyperlink 44" xfId="5578" hidden="1" xr:uid="{00000000-0005-0000-0000-0000F9050000}"/>
    <cellStyle name="Followed Hyperlink 44" xfId="5617" hidden="1" xr:uid="{00000000-0005-0000-0000-0000FA050000}"/>
    <cellStyle name="Followed Hyperlink 44" xfId="5688" hidden="1" xr:uid="{00000000-0005-0000-0000-0000FB050000}"/>
    <cellStyle name="Followed Hyperlink 44" xfId="5730" hidden="1" xr:uid="{00000000-0005-0000-0000-0000FC050000}"/>
    <cellStyle name="Followed Hyperlink 44" xfId="5789" hidden="1" xr:uid="{00000000-0005-0000-0000-0000FD050000}"/>
    <cellStyle name="Followed Hyperlink 44" xfId="5828" hidden="1" xr:uid="{00000000-0005-0000-0000-0000FE050000}"/>
    <cellStyle name="Followed Hyperlink 44" xfId="5899" hidden="1" xr:uid="{00000000-0005-0000-0000-0000FF050000}"/>
    <cellStyle name="Followed Hyperlink 44" xfId="5941" hidden="1" xr:uid="{00000000-0005-0000-0000-000000060000}"/>
    <cellStyle name="Followed Hyperlink 44" xfId="6034" hidden="1" xr:uid="{00000000-0005-0000-0000-000002060000}"/>
    <cellStyle name="Followed Hyperlink 44" xfId="6105" hidden="1" xr:uid="{00000000-0005-0000-0000-000003060000}"/>
    <cellStyle name="Followed Hyperlink 44" xfId="4719" hidden="1" xr:uid="{00000000-0005-0000-0000-0000E8050000}"/>
    <cellStyle name="Followed Hyperlink 44" xfId="6192" hidden="1" xr:uid="{00000000-0005-0000-0000-0000E9050000}"/>
    <cellStyle name="Followed Hyperlink 44" xfId="6174" hidden="1" xr:uid="{00000000-0005-0000-0000-0000EA050000}"/>
    <cellStyle name="Followed Hyperlink 44" xfId="6141" hidden="1" xr:uid="{00000000-0005-0000-0000-0000EB050000}"/>
    <cellStyle name="Followed Hyperlink 44" xfId="6537" hidden="1" xr:uid="{00000000-0005-0000-0000-0000EC050000}"/>
    <cellStyle name="Followed Hyperlink 44" xfId="6609" hidden="1" xr:uid="{00000000-0005-0000-0000-0000ED050000}"/>
    <cellStyle name="Followed Hyperlink 44" xfId="6648" hidden="1" xr:uid="{00000000-0005-0000-0000-0000EE050000}"/>
    <cellStyle name="Followed Hyperlink 44" xfId="6719" hidden="1" xr:uid="{00000000-0005-0000-0000-0000EF050000}"/>
    <cellStyle name="Followed Hyperlink 44" xfId="6764" hidden="1" xr:uid="{00000000-0005-0000-0000-0000F0050000}"/>
    <cellStyle name="Followed Hyperlink 44" xfId="6830" hidden="1" xr:uid="{00000000-0005-0000-0000-0000F1050000}"/>
    <cellStyle name="Followed Hyperlink 44" xfId="6869" hidden="1" xr:uid="{00000000-0005-0000-0000-0000F2050000}"/>
    <cellStyle name="Followed Hyperlink 44" xfId="6940" hidden="1" xr:uid="{00000000-0005-0000-0000-0000F3050000}"/>
    <cellStyle name="Followed Hyperlink 44" xfId="6983" hidden="1" xr:uid="{00000000-0005-0000-0000-0000F4050000}"/>
    <cellStyle name="Followed Hyperlink 44" xfId="14215" hidden="1" xr:uid="{00000000-0005-0000-0000-0000FE050000}"/>
    <cellStyle name="Followed Hyperlink 44" xfId="42210" hidden="1" xr:uid="{00000000-0005-0000-0000-0000EC050000}"/>
    <cellStyle name="Followed Hyperlink 44" xfId="42282" hidden="1" xr:uid="{00000000-0005-0000-0000-0000ED050000}"/>
    <cellStyle name="Followed Hyperlink 44" xfId="42321" hidden="1" xr:uid="{00000000-0005-0000-0000-0000EE050000}"/>
    <cellStyle name="Followed Hyperlink 44" xfId="42392" hidden="1" xr:uid="{00000000-0005-0000-0000-0000EF050000}"/>
    <cellStyle name="Followed Hyperlink 44" xfId="42437" hidden="1" xr:uid="{00000000-0005-0000-0000-0000F0050000}"/>
    <cellStyle name="Followed Hyperlink 44" xfId="42503" hidden="1" xr:uid="{00000000-0005-0000-0000-0000F1050000}"/>
    <cellStyle name="Followed Hyperlink 44" xfId="42542" hidden="1" xr:uid="{00000000-0005-0000-0000-0000F2050000}"/>
    <cellStyle name="Followed Hyperlink 44" xfId="42613" hidden="1" xr:uid="{00000000-0005-0000-0000-0000F3050000}"/>
    <cellStyle name="Followed Hyperlink 44" xfId="42656" hidden="1" xr:uid="{00000000-0005-0000-0000-0000F4050000}"/>
    <cellStyle name="Followed Hyperlink 44" xfId="42719" hidden="1" xr:uid="{00000000-0005-0000-0000-0000F5050000}"/>
    <cellStyle name="Followed Hyperlink 44" xfId="42758" hidden="1" xr:uid="{00000000-0005-0000-0000-0000F6050000}"/>
    <cellStyle name="Followed Hyperlink 44" xfId="42829" hidden="1" xr:uid="{00000000-0005-0000-0000-0000F7050000}"/>
    <cellStyle name="Followed Hyperlink 44" xfId="42871" hidden="1" xr:uid="{00000000-0005-0000-0000-0000F8050000}"/>
    <cellStyle name="Followed Hyperlink 44" xfId="42931" hidden="1" xr:uid="{00000000-0005-0000-0000-0000F9050000}"/>
    <cellStyle name="Followed Hyperlink 44" xfId="42970" hidden="1" xr:uid="{00000000-0005-0000-0000-0000FA050000}"/>
    <cellStyle name="Followed Hyperlink 44" xfId="43041" hidden="1" xr:uid="{00000000-0005-0000-0000-0000FB050000}"/>
    <cellStyle name="Followed Hyperlink 44" xfId="43083" hidden="1" xr:uid="{00000000-0005-0000-0000-0000FC050000}"/>
    <cellStyle name="Followed Hyperlink 44" xfId="43142" hidden="1" xr:uid="{00000000-0005-0000-0000-0000FD050000}"/>
    <cellStyle name="Followed Hyperlink 44" xfId="43181" hidden="1" xr:uid="{00000000-0005-0000-0000-0000FE050000}"/>
    <cellStyle name="Followed Hyperlink 44" xfId="43252" hidden="1" xr:uid="{00000000-0005-0000-0000-0000FF050000}"/>
    <cellStyle name="Followed Hyperlink 44" xfId="43294" hidden="1" xr:uid="{00000000-0005-0000-0000-000000060000}"/>
    <cellStyle name="Followed Hyperlink 44" xfId="43348" hidden="1" xr:uid="{00000000-0005-0000-0000-000001060000}"/>
    <cellStyle name="Followed Hyperlink 44" xfId="43387" hidden="1" xr:uid="{00000000-0005-0000-0000-000002060000}"/>
    <cellStyle name="Followed Hyperlink 44" xfId="43458" hidden="1" xr:uid="{00000000-0005-0000-0000-000003060000}"/>
    <cellStyle name="Followed Hyperlink 44" xfId="43845" hidden="1" xr:uid="{00000000-0005-0000-0000-0000E8050000}"/>
    <cellStyle name="Followed Hyperlink 44" xfId="43916" hidden="1" xr:uid="{00000000-0005-0000-0000-0000E9050000}"/>
    <cellStyle name="Followed Hyperlink 44" xfId="43955" hidden="1" xr:uid="{00000000-0005-0000-0000-0000EA050000}"/>
    <cellStyle name="Followed Hyperlink 44" xfId="636" hidden="1" xr:uid="{00000000-0005-0000-0000-0000E9050000}"/>
    <cellStyle name="Followed Hyperlink 44" xfId="675" hidden="1" xr:uid="{00000000-0005-0000-0000-0000EA050000}"/>
    <cellStyle name="Followed Hyperlink 44" xfId="565" hidden="1" xr:uid="{00000000-0005-0000-0000-0000E8050000}"/>
    <cellStyle name="Followed Hyperlink 44" xfId="1750" hidden="1" xr:uid="{00000000-0005-0000-0000-0000FC050000}"/>
    <cellStyle name="Followed Hyperlink 44" xfId="5995" hidden="1" xr:uid="{00000000-0005-0000-0000-000001060000}"/>
    <cellStyle name="Followed Hyperlink 44" xfId="12189" hidden="1" xr:uid="{00000000-0005-0000-0000-0000F7050000}"/>
    <cellStyle name="Followed Hyperlink 44" xfId="8399" hidden="1" xr:uid="{00000000-0005-0000-0000-0000EF050000}"/>
    <cellStyle name="Followed Hyperlink 44" xfId="24302" hidden="1" xr:uid="{00000000-0005-0000-0000-000003060000}"/>
    <cellStyle name="Followed Hyperlink 44" xfId="41422" hidden="1" xr:uid="{00000000-0005-0000-0000-000002060000}"/>
    <cellStyle name="Followed Hyperlink 44" xfId="41493" hidden="1" xr:uid="{00000000-0005-0000-0000-000003060000}"/>
    <cellStyle name="Followed Hyperlink 44" xfId="41898" hidden="1" xr:uid="{00000000-0005-0000-0000-0000E8050000}"/>
    <cellStyle name="Followed Hyperlink 44" xfId="41969" hidden="1" xr:uid="{00000000-0005-0000-0000-0000E9050000}"/>
    <cellStyle name="Followed Hyperlink 44" xfId="42008" hidden="1" xr:uid="{00000000-0005-0000-0000-0000EA050000}"/>
    <cellStyle name="Followed Hyperlink 44" xfId="42079" hidden="1" xr:uid="{00000000-0005-0000-0000-0000EB050000}"/>
    <cellStyle name="Followed Hyperlink 44" xfId="1104" hidden="1" xr:uid="{00000000-0005-0000-0000-0000F0050000}"/>
    <cellStyle name="Followed Hyperlink 44" xfId="1209" hidden="1" xr:uid="{00000000-0005-0000-0000-0000F2050000}"/>
    <cellStyle name="Followed Hyperlink 44" xfId="1280" hidden="1" xr:uid="{00000000-0005-0000-0000-0000F3050000}"/>
    <cellStyle name="Followed Hyperlink 44" xfId="1323" hidden="1" xr:uid="{00000000-0005-0000-0000-0000F4050000}"/>
    <cellStyle name="Followed Hyperlink 44" xfId="746" hidden="1" xr:uid="{00000000-0005-0000-0000-0000EB050000}"/>
    <cellStyle name="Followed Hyperlink 44" xfId="877" hidden="1" xr:uid="{00000000-0005-0000-0000-0000EC050000}"/>
    <cellStyle name="Followed Hyperlink 44" xfId="949" hidden="1" xr:uid="{00000000-0005-0000-0000-0000ED050000}"/>
    <cellStyle name="Followed Hyperlink 44" xfId="2054" hidden="1" xr:uid="{00000000-0005-0000-0000-000002060000}"/>
    <cellStyle name="Followed Hyperlink 44" xfId="988" hidden="1" xr:uid="{00000000-0005-0000-0000-0000EE050000}"/>
    <cellStyle name="Followed Hyperlink 44" xfId="1059" hidden="1" xr:uid="{00000000-0005-0000-0000-0000EF050000}"/>
    <cellStyle name="Followed Hyperlink 44" xfId="1919" hidden="1" xr:uid="{00000000-0005-0000-0000-0000FF050000}"/>
    <cellStyle name="Followed Hyperlink 44" xfId="2015" hidden="1" xr:uid="{00000000-0005-0000-0000-000001060000}"/>
    <cellStyle name="Followed Hyperlink 44" xfId="1848" hidden="1" xr:uid="{00000000-0005-0000-0000-0000FE050000}"/>
    <cellStyle name="Followed Hyperlink 45" xfId="43841" hidden="1" xr:uid="{00000000-0005-0000-0000-000004060000}"/>
    <cellStyle name="Followed Hyperlink 45" xfId="43895" hidden="1" xr:uid="{00000000-0005-0000-0000-000005060000}"/>
    <cellStyle name="Followed Hyperlink 45" xfId="43923" hidden="1" xr:uid="{00000000-0005-0000-0000-000006060000}"/>
    <cellStyle name="Followed Hyperlink 45" xfId="43999" hidden="1" xr:uid="{00000000-0005-0000-0000-000007060000}"/>
    <cellStyle name="Followed Hyperlink 45" xfId="44153" hidden="1" xr:uid="{00000000-0005-0000-0000-000008060000}"/>
    <cellStyle name="Followed Hyperlink 45" xfId="44208" hidden="1" xr:uid="{00000000-0005-0000-0000-000009060000}"/>
    <cellStyle name="Followed Hyperlink 45" xfId="44236" hidden="1" xr:uid="{00000000-0005-0000-0000-00000A060000}"/>
    <cellStyle name="Followed Hyperlink 45" xfId="44312" hidden="1" xr:uid="{00000000-0005-0000-0000-00000B060000}"/>
    <cellStyle name="Followed Hyperlink 45" xfId="44380" hidden="1" xr:uid="{00000000-0005-0000-0000-00000C060000}"/>
    <cellStyle name="Followed Hyperlink 45" xfId="44429" hidden="1" xr:uid="{00000000-0005-0000-0000-00000D060000}"/>
    <cellStyle name="Followed Hyperlink 45" xfId="44457" hidden="1" xr:uid="{00000000-0005-0000-0000-00000E060000}"/>
    <cellStyle name="Followed Hyperlink 45" xfId="44533" hidden="1" xr:uid="{00000000-0005-0000-0000-00000F060000}"/>
    <cellStyle name="Followed Hyperlink 45" xfId="44599" hidden="1" xr:uid="{00000000-0005-0000-0000-000010060000}"/>
    <cellStyle name="Followed Hyperlink 45" xfId="44645" hidden="1" xr:uid="{00000000-0005-0000-0000-000011060000}"/>
    <cellStyle name="Followed Hyperlink 45" xfId="44673" hidden="1" xr:uid="{00000000-0005-0000-0000-000012060000}"/>
    <cellStyle name="Followed Hyperlink 45" xfId="44749" hidden="1" xr:uid="{00000000-0005-0000-0000-000013060000}"/>
    <cellStyle name="Followed Hyperlink 45" xfId="44814" hidden="1" xr:uid="{00000000-0005-0000-0000-000014060000}"/>
    <cellStyle name="Followed Hyperlink 45" xfId="44857" hidden="1" xr:uid="{00000000-0005-0000-0000-000015060000}"/>
    <cellStyle name="Followed Hyperlink 45" xfId="44885" hidden="1" xr:uid="{00000000-0005-0000-0000-000016060000}"/>
    <cellStyle name="Followed Hyperlink 45" xfId="44961" hidden="1" xr:uid="{00000000-0005-0000-0000-000017060000}"/>
    <cellStyle name="Followed Hyperlink 45" xfId="45026" hidden="1" xr:uid="{00000000-0005-0000-0000-000018060000}"/>
    <cellStyle name="Followed Hyperlink 45" xfId="45068" hidden="1" xr:uid="{00000000-0005-0000-0000-000019060000}"/>
    <cellStyle name="Followed Hyperlink 45" xfId="45096" hidden="1" xr:uid="{00000000-0005-0000-0000-00001A060000}"/>
    <cellStyle name="Followed Hyperlink 45" xfId="45172" hidden="1" xr:uid="{00000000-0005-0000-0000-00001B060000}"/>
    <cellStyle name="Followed Hyperlink 45" xfId="45237" hidden="1" xr:uid="{00000000-0005-0000-0000-00001C060000}"/>
    <cellStyle name="Followed Hyperlink 45" xfId="45274" hidden="1" xr:uid="{00000000-0005-0000-0000-00001D060000}"/>
    <cellStyle name="Followed Hyperlink 45" xfId="45302" hidden="1" xr:uid="{00000000-0005-0000-0000-00001E060000}"/>
    <cellStyle name="Followed Hyperlink 45" xfId="45378" hidden="1" xr:uid="{00000000-0005-0000-0000-00001F060000}"/>
    <cellStyle name="Followed Hyperlink 45" xfId="42652" hidden="1" xr:uid="{00000000-0005-0000-0000-000010060000}"/>
    <cellStyle name="Followed Hyperlink 45" xfId="38722" hidden="1" xr:uid="{00000000-0005-0000-0000-000008060000}"/>
    <cellStyle name="Followed Hyperlink 45" xfId="34989" hidden="1" xr:uid="{00000000-0005-0000-0000-00001C060000}"/>
    <cellStyle name="Followed Hyperlink 45" xfId="31243" hidden="1" xr:uid="{00000000-0005-0000-0000-000014060000}"/>
    <cellStyle name="Followed Hyperlink 45" xfId="9733" hidden="1" xr:uid="{00000000-0005-0000-0000-000006060000}"/>
    <cellStyle name="Followed Hyperlink 45" xfId="14539" hidden="1" xr:uid="{00000000-0005-0000-0000-000007060000}"/>
    <cellStyle name="Followed Hyperlink 45" xfId="14908" hidden="1" xr:uid="{00000000-0005-0000-0000-000008060000}"/>
    <cellStyle name="Followed Hyperlink 45" xfId="14991" hidden="1" xr:uid="{00000000-0005-0000-0000-00000A060000}"/>
    <cellStyle name="Followed Hyperlink 45" xfId="15135" hidden="1" xr:uid="{00000000-0005-0000-0000-00000C060000}"/>
    <cellStyle name="Followed Hyperlink 45" xfId="15184" hidden="1" xr:uid="{00000000-0005-0000-0000-00000D060000}"/>
    <cellStyle name="Followed Hyperlink 45" xfId="15212" hidden="1" xr:uid="{00000000-0005-0000-0000-00000E060000}"/>
    <cellStyle name="Followed Hyperlink 45" xfId="15288" hidden="1" xr:uid="{00000000-0005-0000-0000-00000F060000}"/>
    <cellStyle name="Followed Hyperlink 45" xfId="15400" hidden="1" xr:uid="{00000000-0005-0000-0000-000011060000}"/>
    <cellStyle name="Followed Hyperlink 45" xfId="15428" hidden="1" xr:uid="{00000000-0005-0000-0000-000012060000}"/>
    <cellStyle name="Followed Hyperlink 45" xfId="4047" hidden="1" xr:uid="{00000000-0005-0000-0000-000018060000}"/>
    <cellStyle name="Followed Hyperlink 45" xfId="36461" hidden="1" xr:uid="{00000000-0005-0000-0000-000019060000}"/>
    <cellStyle name="Followed Hyperlink 45" xfId="34209" hidden="1" xr:uid="{00000000-0005-0000-0000-00000E060000}"/>
    <cellStyle name="Followed Hyperlink 45" xfId="34285" hidden="1" xr:uid="{00000000-0005-0000-0000-00000F060000}"/>
    <cellStyle name="Followed Hyperlink 45" xfId="34351" hidden="1" xr:uid="{00000000-0005-0000-0000-000010060000}"/>
    <cellStyle name="Followed Hyperlink 45" xfId="34397" hidden="1" xr:uid="{00000000-0005-0000-0000-000011060000}"/>
    <cellStyle name="Followed Hyperlink 45" xfId="34425" hidden="1" xr:uid="{00000000-0005-0000-0000-000012060000}"/>
    <cellStyle name="Followed Hyperlink 45" xfId="34501" hidden="1" xr:uid="{00000000-0005-0000-0000-000013060000}"/>
    <cellStyle name="Followed Hyperlink 45" xfId="34566" hidden="1" xr:uid="{00000000-0005-0000-0000-000014060000}"/>
    <cellStyle name="Followed Hyperlink 45" xfId="34609" hidden="1" xr:uid="{00000000-0005-0000-0000-000015060000}"/>
    <cellStyle name="Followed Hyperlink 45" xfId="34637" hidden="1" xr:uid="{00000000-0005-0000-0000-000016060000}"/>
    <cellStyle name="Followed Hyperlink 45" xfId="34713" hidden="1" xr:uid="{00000000-0005-0000-0000-000017060000}"/>
    <cellStyle name="Followed Hyperlink 45" xfId="34778" hidden="1" xr:uid="{00000000-0005-0000-0000-000018060000}"/>
    <cellStyle name="Followed Hyperlink 45" xfId="34820" hidden="1" xr:uid="{00000000-0005-0000-0000-000019060000}"/>
    <cellStyle name="Followed Hyperlink 45" xfId="34848" hidden="1" xr:uid="{00000000-0005-0000-0000-00001A060000}"/>
    <cellStyle name="Followed Hyperlink 45" xfId="34924" hidden="1" xr:uid="{00000000-0005-0000-0000-00001B060000}"/>
    <cellStyle name="Followed Hyperlink 45" xfId="35026" hidden="1" xr:uid="{00000000-0005-0000-0000-00001D060000}"/>
    <cellStyle name="Followed Hyperlink 45" xfId="35054" hidden="1" xr:uid="{00000000-0005-0000-0000-00001E060000}"/>
    <cellStyle name="Followed Hyperlink 45" xfId="35130" hidden="1" xr:uid="{00000000-0005-0000-0000-00001F060000}"/>
    <cellStyle name="Followed Hyperlink 45" xfId="35280" hidden="1" xr:uid="{00000000-0005-0000-0000-000004060000}"/>
    <cellStyle name="Followed Hyperlink 45" xfId="30414" hidden="1" xr:uid="{00000000-0005-0000-0000-000005060000}"/>
    <cellStyle name="Followed Hyperlink 45" xfId="30425" hidden="1" xr:uid="{00000000-0005-0000-0000-000006060000}"/>
    <cellStyle name="Followed Hyperlink 45" xfId="35204" hidden="1" xr:uid="{00000000-0005-0000-0000-000007060000}"/>
    <cellStyle name="Followed Hyperlink 45" xfId="35546" hidden="1" xr:uid="{00000000-0005-0000-0000-000008060000}"/>
    <cellStyle name="Followed Hyperlink 45" xfId="35601" hidden="1" xr:uid="{00000000-0005-0000-0000-000009060000}"/>
    <cellStyle name="Followed Hyperlink 45" xfId="35629" hidden="1" xr:uid="{00000000-0005-0000-0000-00000A060000}"/>
    <cellStyle name="Followed Hyperlink 45" xfId="35705" hidden="1" xr:uid="{00000000-0005-0000-0000-00000B060000}"/>
    <cellStyle name="Followed Hyperlink 45" xfId="35773" hidden="1" xr:uid="{00000000-0005-0000-0000-00000C060000}"/>
    <cellStyle name="Followed Hyperlink 45" xfId="35822" hidden="1" xr:uid="{00000000-0005-0000-0000-00000D060000}"/>
    <cellStyle name="Followed Hyperlink 45" xfId="35850" hidden="1" xr:uid="{00000000-0005-0000-0000-00000E060000}"/>
    <cellStyle name="Followed Hyperlink 45" xfId="35926" hidden="1" xr:uid="{00000000-0005-0000-0000-00000F060000}"/>
    <cellStyle name="Followed Hyperlink 45" xfId="30858" hidden="1" xr:uid="{00000000-0005-0000-0000-00000D060000}"/>
    <cellStyle name="Followed Hyperlink 45" xfId="30886" hidden="1" xr:uid="{00000000-0005-0000-0000-00000E060000}"/>
    <cellStyle name="Followed Hyperlink 45" xfId="30962" hidden="1" xr:uid="{00000000-0005-0000-0000-00000F060000}"/>
    <cellStyle name="Followed Hyperlink 45" xfId="31028" hidden="1" xr:uid="{00000000-0005-0000-0000-000010060000}"/>
    <cellStyle name="Followed Hyperlink 45" xfId="31074" hidden="1" xr:uid="{00000000-0005-0000-0000-000011060000}"/>
    <cellStyle name="Followed Hyperlink 45" xfId="31102" hidden="1" xr:uid="{00000000-0005-0000-0000-000012060000}"/>
    <cellStyle name="Followed Hyperlink 45" xfId="31178" hidden="1" xr:uid="{00000000-0005-0000-0000-000013060000}"/>
    <cellStyle name="Followed Hyperlink 45" xfId="31286" hidden="1" xr:uid="{00000000-0005-0000-0000-000015060000}"/>
    <cellStyle name="Followed Hyperlink 45" xfId="31314" hidden="1" xr:uid="{00000000-0005-0000-0000-000016060000}"/>
    <cellStyle name="Followed Hyperlink 45" xfId="31390" hidden="1" xr:uid="{00000000-0005-0000-0000-000017060000}"/>
    <cellStyle name="Followed Hyperlink 45" xfId="31455" hidden="1" xr:uid="{00000000-0005-0000-0000-000018060000}"/>
    <cellStyle name="Followed Hyperlink 45" xfId="31497" hidden="1" xr:uid="{00000000-0005-0000-0000-000019060000}"/>
    <cellStyle name="Followed Hyperlink 45" xfId="31601" hidden="1" xr:uid="{00000000-0005-0000-0000-00001B060000}"/>
    <cellStyle name="Followed Hyperlink 45" xfId="31666" hidden="1" xr:uid="{00000000-0005-0000-0000-00001C060000}"/>
    <cellStyle name="Followed Hyperlink 45" xfId="36630" hidden="1" xr:uid="{00000000-0005-0000-0000-00001C060000}"/>
    <cellStyle name="Followed Hyperlink 45" xfId="36667" hidden="1" xr:uid="{00000000-0005-0000-0000-00001D060000}"/>
    <cellStyle name="Followed Hyperlink 45" xfId="36695" hidden="1" xr:uid="{00000000-0005-0000-0000-00001E060000}"/>
    <cellStyle name="Followed Hyperlink 45" xfId="36771" hidden="1" xr:uid="{00000000-0005-0000-0000-00001F060000}"/>
    <cellStyle name="Followed Hyperlink 45" xfId="36921" hidden="1" xr:uid="{00000000-0005-0000-0000-000004060000}"/>
    <cellStyle name="Followed Hyperlink 45" xfId="32082" hidden="1" xr:uid="{00000000-0005-0000-0000-000005060000}"/>
    <cellStyle name="Followed Hyperlink 45" xfId="32093" hidden="1" xr:uid="{00000000-0005-0000-0000-000006060000}"/>
    <cellStyle name="Followed Hyperlink 45" xfId="36845" hidden="1" xr:uid="{00000000-0005-0000-0000-000007060000}"/>
    <cellStyle name="Followed Hyperlink 45" xfId="37208" hidden="1" xr:uid="{00000000-0005-0000-0000-000009060000}"/>
    <cellStyle name="Followed Hyperlink 45" xfId="37236" hidden="1" xr:uid="{00000000-0005-0000-0000-00000A060000}"/>
    <cellStyle name="Followed Hyperlink 45" xfId="37312" hidden="1" xr:uid="{00000000-0005-0000-0000-00000B060000}"/>
    <cellStyle name="Followed Hyperlink 45" xfId="37429" hidden="1" xr:uid="{00000000-0005-0000-0000-00000D060000}"/>
    <cellStyle name="Followed Hyperlink 45" xfId="37457" hidden="1" xr:uid="{00000000-0005-0000-0000-00000E060000}"/>
    <cellStyle name="Followed Hyperlink 45" xfId="37533" hidden="1" xr:uid="{00000000-0005-0000-0000-00000F060000}"/>
    <cellStyle name="Followed Hyperlink 45" xfId="37599" hidden="1" xr:uid="{00000000-0005-0000-0000-000010060000}"/>
    <cellStyle name="Followed Hyperlink 45" xfId="37645" hidden="1" xr:uid="{00000000-0005-0000-0000-000011060000}"/>
    <cellStyle name="Followed Hyperlink 45" xfId="37673" hidden="1" xr:uid="{00000000-0005-0000-0000-000012060000}"/>
    <cellStyle name="Followed Hyperlink 45" xfId="37749" hidden="1" xr:uid="{00000000-0005-0000-0000-000013060000}"/>
    <cellStyle name="Followed Hyperlink 45" xfId="37814" hidden="1" xr:uid="{00000000-0005-0000-0000-000014060000}"/>
    <cellStyle name="Followed Hyperlink 45" xfId="37857" hidden="1" xr:uid="{00000000-0005-0000-0000-000015060000}"/>
    <cellStyle name="Followed Hyperlink 45" xfId="37885" hidden="1" xr:uid="{00000000-0005-0000-0000-000016060000}"/>
    <cellStyle name="Followed Hyperlink 45" xfId="37961" hidden="1" xr:uid="{00000000-0005-0000-0000-000017060000}"/>
    <cellStyle name="Followed Hyperlink 45" xfId="38026" hidden="1" xr:uid="{00000000-0005-0000-0000-000018060000}"/>
    <cellStyle name="Followed Hyperlink 45" xfId="38068" hidden="1" xr:uid="{00000000-0005-0000-0000-000019060000}"/>
    <cellStyle name="Followed Hyperlink 45" xfId="38096" hidden="1" xr:uid="{00000000-0005-0000-0000-00001A060000}"/>
    <cellStyle name="Followed Hyperlink 45" xfId="38172" hidden="1" xr:uid="{00000000-0005-0000-0000-00001B060000}"/>
    <cellStyle name="Followed Hyperlink 45" xfId="38237" hidden="1" xr:uid="{00000000-0005-0000-0000-00001C060000}"/>
    <cellStyle name="Followed Hyperlink 45" xfId="38274" hidden="1" xr:uid="{00000000-0005-0000-0000-00001D060000}"/>
    <cellStyle name="Followed Hyperlink 45" xfId="38302" hidden="1" xr:uid="{00000000-0005-0000-0000-00001E060000}"/>
    <cellStyle name="Followed Hyperlink 45" xfId="38378" hidden="1" xr:uid="{00000000-0005-0000-0000-00001F060000}"/>
    <cellStyle name="Followed Hyperlink 45" xfId="38527" hidden="1" xr:uid="{00000000-0005-0000-0000-000004060000}"/>
    <cellStyle name="Followed Hyperlink 45" xfId="33741" hidden="1" xr:uid="{00000000-0005-0000-0000-000005060000}"/>
    <cellStyle name="Followed Hyperlink 45" xfId="33752" hidden="1" xr:uid="{00000000-0005-0000-0000-000006060000}"/>
    <cellStyle name="Followed Hyperlink 45" xfId="38452" hidden="1" xr:uid="{00000000-0005-0000-0000-000007060000}"/>
    <cellStyle name="Followed Hyperlink 45" xfId="38777" hidden="1" xr:uid="{00000000-0005-0000-0000-000009060000}"/>
    <cellStyle name="Followed Hyperlink 45" xfId="38805" hidden="1" xr:uid="{00000000-0005-0000-0000-00000A060000}"/>
    <cellStyle name="Followed Hyperlink 45" xfId="38881" hidden="1" xr:uid="{00000000-0005-0000-0000-00000B060000}"/>
    <cellStyle name="Followed Hyperlink 45" xfId="38949" hidden="1" xr:uid="{00000000-0005-0000-0000-00000C060000}"/>
    <cellStyle name="Followed Hyperlink 45" xfId="38998" hidden="1" xr:uid="{00000000-0005-0000-0000-00000D060000}"/>
    <cellStyle name="Followed Hyperlink 45" xfId="39026" hidden="1" xr:uid="{00000000-0005-0000-0000-00000E060000}"/>
    <cellStyle name="Followed Hyperlink 45" xfId="39168" hidden="1" xr:uid="{00000000-0005-0000-0000-000010060000}"/>
    <cellStyle name="Followed Hyperlink 45" xfId="39214" hidden="1" xr:uid="{00000000-0005-0000-0000-000011060000}"/>
    <cellStyle name="Followed Hyperlink 45" xfId="39242" hidden="1" xr:uid="{00000000-0005-0000-0000-000012060000}"/>
    <cellStyle name="Followed Hyperlink 45" xfId="39318" hidden="1" xr:uid="{00000000-0005-0000-0000-000013060000}"/>
    <cellStyle name="Followed Hyperlink 45" xfId="39383" hidden="1" xr:uid="{00000000-0005-0000-0000-000014060000}"/>
    <cellStyle name="Followed Hyperlink 45" xfId="39426" hidden="1" xr:uid="{00000000-0005-0000-0000-000015060000}"/>
    <cellStyle name="Followed Hyperlink 45" xfId="39454" hidden="1" xr:uid="{00000000-0005-0000-0000-000016060000}"/>
    <cellStyle name="Followed Hyperlink 45" xfId="39530" hidden="1" xr:uid="{00000000-0005-0000-0000-000017060000}"/>
    <cellStyle name="Followed Hyperlink 45" xfId="39595" hidden="1" xr:uid="{00000000-0005-0000-0000-000018060000}"/>
    <cellStyle name="Followed Hyperlink 45" xfId="39637" hidden="1" xr:uid="{00000000-0005-0000-0000-000019060000}"/>
    <cellStyle name="Followed Hyperlink 45" xfId="39665" hidden="1" xr:uid="{00000000-0005-0000-0000-00001A060000}"/>
    <cellStyle name="Followed Hyperlink 45" xfId="39741" hidden="1" xr:uid="{00000000-0005-0000-0000-00001B060000}"/>
    <cellStyle name="Followed Hyperlink 45" xfId="39806" hidden="1" xr:uid="{00000000-0005-0000-0000-00001C060000}"/>
    <cellStyle name="Followed Hyperlink 45" xfId="39843" hidden="1" xr:uid="{00000000-0005-0000-0000-00001D060000}"/>
    <cellStyle name="Followed Hyperlink 45" xfId="39871" hidden="1" xr:uid="{00000000-0005-0000-0000-00001E060000}"/>
    <cellStyle name="Followed Hyperlink 45" xfId="24728" hidden="1" xr:uid="{00000000-0005-0000-0000-00000B060000}"/>
    <cellStyle name="Followed Hyperlink 45" xfId="24796" hidden="1" xr:uid="{00000000-0005-0000-0000-00000C060000}"/>
    <cellStyle name="Followed Hyperlink 45" xfId="24845" hidden="1" xr:uid="{00000000-0005-0000-0000-00000D060000}"/>
    <cellStyle name="Followed Hyperlink 45" xfId="24873" hidden="1" xr:uid="{00000000-0005-0000-0000-00000E060000}"/>
    <cellStyle name="Followed Hyperlink 45" xfId="24949" hidden="1" xr:uid="{00000000-0005-0000-0000-00000F060000}"/>
    <cellStyle name="Followed Hyperlink 45" xfId="25015" hidden="1" xr:uid="{00000000-0005-0000-0000-000010060000}"/>
    <cellStyle name="Followed Hyperlink 45" xfId="25061" hidden="1" xr:uid="{00000000-0005-0000-0000-000011060000}"/>
    <cellStyle name="Followed Hyperlink 45" xfId="25165" hidden="1" xr:uid="{00000000-0005-0000-0000-000013060000}"/>
    <cellStyle name="Followed Hyperlink 45" xfId="25230" hidden="1" xr:uid="{00000000-0005-0000-0000-000014060000}"/>
    <cellStyle name="Followed Hyperlink 45" xfId="25273" hidden="1" xr:uid="{00000000-0005-0000-0000-000015060000}"/>
    <cellStyle name="Followed Hyperlink 45" xfId="25301" hidden="1" xr:uid="{00000000-0005-0000-0000-000016060000}"/>
    <cellStyle name="Followed Hyperlink 45" xfId="25377" hidden="1" xr:uid="{00000000-0005-0000-0000-000017060000}"/>
    <cellStyle name="Followed Hyperlink 45" xfId="25442" hidden="1" xr:uid="{00000000-0005-0000-0000-000018060000}"/>
    <cellStyle name="Followed Hyperlink 45" xfId="25484" hidden="1" xr:uid="{00000000-0005-0000-0000-000019060000}"/>
    <cellStyle name="Followed Hyperlink 45" xfId="40621" hidden="1" xr:uid="{00000000-0005-0000-0000-00000F060000}"/>
    <cellStyle name="Followed Hyperlink 45" xfId="40687" hidden="1" xr:uid="{00000000-0005-0000-0000-000010060000}"/>
    <cellStyle name="Followed Hyperlink 45" xfId="40733" hidden="1" xr:uid="{00000000-0005-0000-0000-000011060000}"/>
    <cellStyle name="Followed Hyperlink 45" xfId="40761" hidden="1" xr:uid="{00000000-0005-0000-0000-000012060000}"/>
    <cellStyle name="Followed Hyperlink 45" xfId="40837" hidden="1" xr:uid="{00000000-0005-0000-0000-000013060000}"/>
    <cellStyle name="Followed Hyperlink 45" xfId="40945" hidden="1" xr:uid="{00000000-0005-0000-0000-000015060000}"/>
    <cellStyle name="Followed Hyperlink 45" xfId="40973" hidden="1" xr:uid="{00000000-0005-0000-0000-000016060000}"/>
    <cellStyle name="Followed Hyperlink 45" xfId="41049" hidden="1" xr:uid="{00000000-0005-0000-0000-000017060000}"/>
    <cellStyle name="Followed Hyperlink 45" xfId="41114" hidden="1" xr:uid="{00000000-0005-0000-0000-000018060000}"/>
    <cellStyle name="Followed Hyperlink 45" xfId="41156" hidden="1" xr:uid="{00000000-0005-0000-0000-000019060000}"/>
    <cellStyle name="Followed Hyperlink 45" xfId="41184" hidden="1" xr:uid="{00000000-0005-0000-0000-00001A060000}"/>
    <cellStyle name="Followed Hyperlink 45" xfId="41260" hidden="1" xr:uid="{00000000-0005-0000-0000-00001B060000}"/>
    <cellStyle name="Followed Hyperlink 45" xfId="41325" hidden="1" xr:uid="{00000000-0005-0000-0000-00001C060000}"/>
    <cellStyle name="Followed Hyperlink 45" xfId="41362" hidden="1" xr:uid="{00000000-0005-0000-0000-00001D060000}"/>
    <cellStyle name="Followed Hyperlink 45" xfId="41390" hidden="1" xr:uid="{00000000-0005-0000-0000-00001E060000}"/>
    <cellStyle name="Followed Hyperlink 45" xfId="41466" hidden="1" xr:uid="{00000000-0005-0000-0000-00001F060000}"/>
    <cellStyle name="Followed Hyperlink 45" xfId="41894" hidden="1" xr:uid="{00000000-0005-0000-0000-000004060000}"/>
    <cellStyle name="Followed Hyperlink 45" xfId="41948" hidden="1" xr:uid="{00000000-0005-0000-0000-000005060000}"/>
    <cellStyle name="Followed Hyperlink 45" xfId="41976" hidden="1" xr:uid="{00000000-0005-0000-0000-000006060000}"/>
    <cellStyle name="Followed Hyperlink 45" xfId="42052" hidden="1" xr:uid="{00000000-0005-0000-0000-000007060000}"/>
    <cellStyle name="Followed Hyperlink 45" xfId="42206" hidden="1" xr:uid="{00000000-0005-0000-0000-000008060000}"/>
    <cellStyle name="Followed Hyperlink 45" xfId="42261" hidden="1" xr:uid="{00000000-0005-0000-0000-000009060000}"/>
    <cellStyle name="Followed Hyperlink 45" xfId="42289" hidden="1" xr:uid="{00000000-0005-0000-0000-00000A060000}"/>
    <cellStyle name="Followed Hyperlink 45" xfId="42365" hidden="1" xr:uid="{00000000-0005-0000-0000-00000B060000}"/>
    <cellStyle name="Followed Hyperlink 45" xfId="42433" hidden="1" xr:uid="{00000000-0005-0000-0000-00000C060000}"/>
    <cellStyle name="Followed Hyperlink 45" xfId="42482" hidden="1" xr:uid="{00000000-0005-0000-0000-00000D060000}"/>
    <cellStyle name="Followed Hyperlink 45" xfId="42510" hidden="1" xr:uid="{00000000-0005-0000-0000-00000E060000}"/>
    <cellStyle name="Followed Hyperlink 45" xfId="42586" hidden="1" xr:uid="{00000000-0005-0000-0000-00000F060000}"/>
    <cellStyle name="Followed Hyperlink 45" xfId="42698" hidden="1" xr:uid="{00000000-0005-0000-0000-000011060000}"/>
    <cellStyle name="Followed Hyperlink 45" xfId="42726" hidden="1" xr:uid="{00000000-0005-0000-0000-000012060000}"/>
    <cellStyle name="Followed Hyperlink 45" xfId="32554" hidden="1" xr:uid="{00000000-0005-0000-0000-00000E060000}"/>
    <cellStyle name="Followed Hyperlink 45" xfId="32630" hidden="1" xr:uid="{00000000-0005-0000-0000-00000F060000}"/>
    <cellStyle name="Followed Hyperlink 45" xfId="32696" hidden="1" xr:uid="{00000000-0005-0000-0000-000010060000}"/>
    <cellStyle name="Followed Hyperlink 45" xfId="32742" hidden="1" xr:uid="{00000000-0005-0000-0000-000011060000}"/>
    <cellStyle name="Followed Hyperlink 45" xfId="32770" hidden="1" xr:uid="{00000000-0005-0000-0000-000012060000}"/>
    <cellStyle name="Followed Hyperlink 45" xfId="32911" hidden="1" xr:uid="{00000000-0005-0000-0000-000014060000}"/>
    <cellStyle name="Followed Hyperlink 45" xfId="32954" hidden="1" xr:uid="{00000000-0005-0000-0000-000015060000}"/>
    <cellStyle name="Followed Hyperlink 45" xfId="32982" hidden="1" xr:uid="{00000000-0005-0000-0000-000016060000}"/>
    <cellStyle name="Followed Hyperlink 45" xfId="33058" hidden="1" xr:uid="{00000000-0005-0000-0000-000017060000}"/>
    <cellStyle name="Followed Hyperlink 45" xfId="33123" hidden="1" xr:uid="{00000000-0005-0000-0000-000018060000}"/>
    <cellStyle name="Followed Hyperlink 45" xfId="33165" hidden="1" xr:uid="{00000000-0005-0000-0000-000019060000}"/>
    <cellStyle name="Followed Hyperlink 45" xfId="33193" hidden="1" xr:uid="{00000000-0005-0000-0000-00001A060000}"/>
    <cellStyle name="Followed Hyperlink 45" xfId="33269" hidden="1" xr:uid="{00000000-0005-0000-0000-00001B060000}"/>
    <cellStyle name="Followed Hyperlink 45" xfId="33334" hidden="1" xr:uid="{00000000-0005-0000-0000-00001C060000}"/>
    <cellStyle name="Followed Hyperlink 45" xfId="33399" hidden="1" xr:uid="{00000000-0005-0000-0000-00001E060000}"/>
    <cellStyle name="Followed Hyperlink 45" xfId="33475" hidden="1" xr:uid="{00000000-0005-0000-0000-00001F060000}"/>
    <cellStyle name="Followed Hyperlink 45" xfId="33625" hidden="1" xr:uid="{00000000-0005-0000-0000-000004060000}"/>
    <cellStyle name="Followed Hyperlink 45" xfId="25882" hidden="1" xr:uid="{00000000-0005-0000-0000-000005060000}"/>
    <cellStyle name="Followed Hyperlink 45" xfId="26282" hidden="1" xr:uid="{00000000-0005-0000-0000-000006060000}"/>
    <cellStyle name="Followed Hyperlink 45" xfId="33549" hidden="1" xr:uid="{00000000-0005-0000-0000-000007060000}"/>
    <cellStyle name="Followed Hyperlink 45" xfId="33905" hidden="1" xr:uid="{00000000-0005-0000-0000-000008060000}"/>
    <cellStyle name="Followed Hyperlink 45" xfId="33960" hidden="1" xr:uid="{00000000-0005-0000-0000-000009060000}"/>
    <cellStyle name="Followed Hyperlink 45" xfId="33988" hidden="1" xr:uid="{00000000-0005-0000-0000-00000A060000}"/>
    <cellStyle name="Followed Hyperlink 45" xfId="34064" hidden="1" xr:uid="{00000000-0005-0000-0000-00000B060000}"/>
    <cellStyle name="Followed Hyperlink 45" xfId="34132" hidden="1" xr:uid="{00000000-0005-0000-0000-00000C060000}"/>
    <cellStyle name="Followed Hyperlink 45" xfId="34181" hidden="1" xr:uid="{00000000-0005-0000-0000-00000D060000}"/>
    <cellStyle name="Followed Hyperlink 45" xfId="19532" hidden="1" xr:uid="{00000000-0005-0000-0000-000007060000}"/>
    <cellStyle name="Followed Hyperlink 45" xfId="19874" hidden="1" xr:uid="{00000000-0005-0000-0000-000008060000}"/>
    <cellStyle name="Followed Hyperlink 45" xfId="19929" hidden="1" xr:uid="{00000000-0005-0000-0000-000009060000}"/>
    <cellStyle name="Followed Hyperlink 45" xfId="19957" hidden="1" xr:uid="{00000000-0005-0000-0000-00000A060000}"/>
    <cellStyle name="Followed Hyperlink 45" xfId="20033" hidden="1" xr:uid="{00000000-0005-0000-0000-00000B060000}"/>
    <cellStyle name="Followed Hyperlink 45" xfId="20101" hidden="1" xr:uid="{00000000-0005-0000-0000-00000C060000}"/>
    <cellStyle name="Followed Hyperlink 45" xfId="20150" hidden="1" xr:uid="{00000000-0005-0000-0000-00000D060000}"/>
    <cellStyle name="Followed Hyperlink 45" xfId="20178" hidden="1" xr:uid="{00000000-0005-0000-0000-00000E060000}"/>
    <cellStyle name="Followed Hyperlink 45" xfId="20254" hidden="1" xr:uid="{00000000-0005-0000-0000-00000F060000}"/>
    <cellStyle name="Followed Hyperlink 45" xfId="20366" hidden="1" xr:uid="{00000000-0005-0000-0000-000011060000}"/>
    <cellStyle name="Followed Hyperlink 45" xfId="20470" hidden="1" xr:uid="{00000000-0005-0000-0000-000013060000}"/>
    <cellStyle name="Followed Hyperlink 45" xfId="20535" hidden="1" xr:uid="{00000000-0005-0000-0000-000014060000}"/>
    <cellStyle name="Followed Hyperlink 45" xfId="20606" hidden="1" xr:uid="{00000000-0005-0000-0000-000016060000}"/>
    <cellStyle name="Followed Hyperlink 45" xfId="15067" hidden="1" xr:uid="{00000000-0005-0000-0000-00000B060000}"/>
    <cellStyle name="Followed Hyperlink 45" xfId="32409" hidden="1" xr:uid="{00000000-0005-0000-0000-00000B060000}"/>
    <cellStyle name="Followed Hyperlink 45" xfId="39947" hidden="1" xr:uid="{00000000-0005-0000-0000-00001F060000}"/>
    <cellStyle name="Followed Hyperlink 45" xfId="40096" hidden="1" xr:uid="{00000000-0005-0000-0000-000004060000}"/>
    <cellStyle name="Followed Hyperlink 45" xfId="35388" hidden="1" xr:uid="{00000000-0005-0000-0000-000005060000}"/>
    <cellStyle name="Followed Hyperlink 45" xfId="35398" hidden="1" xr:uid="{00000000-0005-0000-0000-000006060000}"/>
    <cellStyle name="Followed Hyperlink 45" xfId="40021" hidden="1" xr:uid="{00000000-0005-0000-0000-000007060000}"/>
    <cellStyle name="Followed Hyperlink 45" xfId="40241" hidden="1" xr:uid="{00000000-0005-0000-0000-000008060000}"/>
    <cellStyle name="Followed Hyperlink 45" xfId="40296" hidden="1" xr:uid="{00000000-0005-0000-0000-000009060000}"/>
    <cellStyle name="Followed Hyperlink 45" xfId="40324" hidden="1" xr:uid="{00000000-0005-0000-0000-00000A060000}"/>
    <cellStyle name="Followed Hyperlink 45" xfId="40400" hidden="1" xr:uid="{00000000-0005-0000-0000-00000B060000}"/>
    <cellStyle name="Followed Hyperlink 45" xfId="40468" hidden="1" xr:uid="{00000000-0005-0000-0000-00000C060000}"/>
    <cellStyle name="Followed Hyperlink 45" xfId="40517" hidden="1" xr:uid="{00000000-0005-0000-0000-00000D060000}"/>
    <cellStyle name="Followed Hyperlink 45" xfId="40545" hidden="1" xr:uid="{00000000-0005-0000-0000-00000E060000}"/>
    <cellStyle name="Followed Hyperlink 45" xfId="18937" hidden="1" xr:uid="{00000000-0005-0000-0000-000015060000}"/>
    <cellStyle name="Followed Hyperlink 45" xfId="18965" hidden="1" xr:uid="{00000000-0005-0000-0000-000016060000}"/>
    <cellStyle name="Followed Hyperlink 45" xfId="19041" hidden="1" xr:uid="{00000000-0005-0000-0000-000017060000}"/>
    <cellStyle name="Followed Hyperlink 45" xfId="19106" hidden="1" xr:uid="{00000000-0005-0000-0000-000018060000}"/>
    <cellStyle name="Followed Hyperlink 45" xfId="19148" hidden="1" xr:uid="{00000000-0005-0000-0000-000019060000}"/>
    <cellStyle name="Followed Hyperlink 45" xfId="19176" hidden="1" xr:uid="{00000000-0005-0000-0000-00001A060000}"/>
    <cellStyle name="Followed Hyperlink 45" xfId="19252" hidden="1" xr:uid="{00000000-0005-0000-0000-00001B060000}"/>
    <cellStyle name="Followed Hyperlink 45" xfId="19317" hidden="1" xr:uid="{00000000-0005-0000-0000-00001C060000}"/>
    <cellStyle name="Followed Hyperlink 45" xfId="19354" hidden="1" xr:uid="{00000000-0005-0000-0000-00001D060000}"/>
    <cellStyle name="Followed Hyperlink 45" xfId="19382" hidden="1" xr:uid="{00000000-0005-0000-0000-00001E060000}"/>
    <cellStyle name="Followed Hyperlink 45" xfId="19458" hidden="1" xr:uid="{00000000-0005-0000-0000-00001F060000}"/>
    <cellStyle name="Followed Hyperlink 45" xfId="19608" hidden="1" xr:uid="{00000000-0005-0000-0000-000004060000}"/>
    <cellStyle name="Followed Hyperlink 45" xfId="18092" hidden="1" xr:uid="{00000000-0005-0000-0000-000005060000}"/>
    <cellStyle name="Followed Hyperlink 45" xfId="14764" hidden="1" xr:uid="{00000000-0005-0000-0000-000006060000}"/>
    <cellStyle name="Followed Hyperlink 45" xfId="18537" hidden="1" xr:uid="{00000000-0005-0000-0000-00000E060000}"/>
    <cellStyle name="Followed Hyperlink 45" xfId="18613" hidden="1" xr:uid="{00000000-0005-0000-0000-00000F060000}"/>
    <cellStyle name="Followed Hyperlink 45" xfId="18679" hidden="1" xr:uid="{00000000-0005-0000-0000-000010060000}"/>
    <cellStyle name="Followed Hyperlink 45" xfId="18725" hidden="1" xr:uid="{00000000-0005-0000-0000-000011060000}"/>
    <cellStyle name="Followed Hyperlink 45" xfId="18753" hidden="1" xr:uid="{00000000-0005-0000-0000-000012060000}"/>
    <cellStyle name="Followed Hyperlink 45" xfId="18829" hidden="1" xr:uid="{00000000-0005-0000-0000-000013060000}"/>
    <cellStyle name="Followed Hyperlink 45" xfId="18894" hidden="1" xr:uid="{00000000-0005-0000-0000-000014060000}"/>
    <cellStyle name="Followed Hyperlink 45" xfId="18316" hidden="1" xr:uid="{00000000-0005-0000-0000-00000A060000}"/>
    <cellStyle name="Followed Hyperlink 45" xfId="18392" hidden="1" xr:uid="{00000000-0005-0000-0000-00000B060000}"/>
    <cellStyle name="Followed Hyperlink 45" xfId="18460" hidden="1" xr:uid="{00000000-0005-0000-0000-00000C060000}"/>
    <cellStyle name="Followed Hyperlink 45" xfId="18509" hidden="1" xr:uid="{00000000-0005-0000-0000-00000D060000}"/>
    <cellStyle name="Followed Hyperlink 45" xfId="18233" hidden="1" xr:uid="{00000000-0005-0000-0000-000008060000}"/>
    <cellStyle name="Followed Hyperlink 45" xfId="18288" hidden="1" xr:uid="{00000000-0005-0000-0000-000009060000}"/>
    <cellStyle name="Followed Hyperlink 45" xfId="13016" hidden="1" xr:uid="{00000000-0005-0000-0000-000007060000}"/>
    <cellStyle name="Followed Hyperlink 45" xfId="20578" hidden="1" xr:uid="{00000000-0005-0000-0000-000015060000}"/>
    <cellStyle name="Followed Hyperlink 45" xfId="40902" hidden="1" xr:uid="{00000000-0005-0000-0000-000014060000}"/>
    <cellStyle name="Followed Hyperlink 45" xfId="37380" hidden="1" xr:uid="{00000000-0005-0000-0000-00000C060000}"/>
    <cellStyle name="Followed Hyperlink 45" xfId="14963" hidden="1" xr:uid="{00000000-0005-0000-0000-000009060000}"/>
    <cellStyle name="Followed Hyperlink 45" xfId="4295" hidden="1" xr:uid="{00000000-0005-0000-0000-00001D060000}"/>
    <cellStyle name="Followed Hyperlink 45" xfId="12162" hidden="1" xr:uid="{00000000-0005-0000-0000-000013060000}"/>
    <cellStyle name="Followed Hyperlink 45" xfId="12227" hidden="1" xr:uid="{00000000-0005-0000-0000-000014060000}"/>
    <cellStyle name="Followed Hyperlink 45" xfId="12270" hidden="1" xr:uid="{00000000-0005-0000-0000-000015060000}"/>
    <cellStyle name="Followed Hyperlink 45" xfId="12298" hidden="1" xr:uid="{00000000-0005-0000-0000-000016060000}"/>
    <cellStyle name="Followed Hyperlink 45" xfId="12374" hidden="1" xr:uid="{00000000-0005-0000-0000-000017060000}"/>
    <cellStyle name="Followed Hyperlink 45" xfId="12439" hidden="1" xr:uid="{00000000-0005-0000-0000-000018060000}"/>
    <cellStyle name="Followed Hyperlink 45" xfId="12481" hidden="1" xr:uid="{00000000-0005-0000-0000-000019060000}"/>
    <cellStyle name="Followed Hyperlink 45" xfId="12509" hidden="1" xr:uid="{00000000-0005-0000-0000-00001A060000}"/>
    <cellStyle name="Followed Hyperlink 45" xfId="12585" hidden="1" xr:uid="{00000000-0005-0000-0000-00001B060000}"/>
    <cellStyle name="Followed Hyperlink 45" xfId="12687" hidden="1" xr:uid="{00000000-0005-0000-0000-00001D060000}"/>
    <cellStyle name="Followed Hyperlink 45" xfId="12715" hidden="1" xr:uid="{00000000-0005-0000-0000-00001E060000}"/>
    <cellStyle name="Followed Hyperlink 45" xfId="21536" hidden="1" xr:uid="{00000000-0005-0000-0000-000009060000}"/>
    <cellStyle name="Followed Hyperlink 45" xfId="21564" hidden="1" xr:uid="{00000000-0005-0000-0000-00000A060000}"/>
    <cellStyle name="Followed Hyperlink 45" xfId="21640" hidden="1" xr:uid="{00000000-0005-0000-0000-00000B060000}"/>
    <cellStyle name="Followed Hyperlink 45" xfId="21708" hidden="1" xr:uid="{00000000-0005-0000-0000-00000C060000}"/>
    <cellStyle name="Followed Hyperlink 45" xfId="21757" hidden="1" xr:uid="{00000000-0005-0000-0000-00000D060000}"/>
    <cellStyle name="Followed Hyperlink 45" xfId="21785" hidden="1" xr:uid="{00000000-0005-0000-0000-00000E060000}"/>
    <cellStyle name="Followed Hyperlink 45" xfId="21861" hidden="1" xr:uid="{00000000-0005-0000-0000-00000F060000}"/>
    <cellStyle name="Followed Hyperlink 45" xfId="21927" hidden="1" xr:uid="{00000000-0005-0000-0000-000010060000}"/>
    <cellStyle name="Followed Hyperlink 45" xfId="21973" hidden="1" xr:uid="{00000000-0005-0000-0000-000011060000}"/>
    <cellStyle name="Followed Hyperlink 45" xfId="22001" hidden="1" xr:uid="{00000000-0005-0000-0000-000012060000}"/>
    <cellStyle name="Followed Hyperlink 45" xfId="22077" hidden="1" xr:uid="{00000000-0005-0000-0000-000013060000}"/>
    <cellStyle name="Followed Hyperlink 45" xfId="22142" hidden="1" xr:uid="{00000000-0005-0000-0000-000014060000}"/>
    <cellStyle name="Followed Hyperlink 45" xfId="22185" hidden="1" xr:uid="{00000000-0005-0000-0000-000015060000}"/>
    <cellStyle name="Followed Hyperlink 45" xfId="22213" hidden="1" xr:uid="{00000000-0005-0000-0000-000016060000}"/>
    <cellStyle name="Followed Hyperlink 45" xfId="21023" hidden="1" xr:uid="{00000000-0005-0000-0000-00001E060000}"/>
    <cellStyle name="Followed Hyperlink 45" xfId="21099" hidden="1" xr:uid="{00000000-0005-0000-0000-00001F060000}"/>
    <cellStyle name="Followed Hyperlink 45" xfId="21249" hidden="1" xr:uid="{00000000-0005-0000-0000-000004060000}"/>
    <cellStyle name="Followed Hyperlink 45" xfId="18097" hidden="1" xr:uid="{00000000-0005-0000-0000-000005060000}"/>
    <cellStyle name="Followed Hyperlink 45" xfId="18069" hidden="1" xr:uid="{00000000-0005-0000-0000-000006060000}"/>
    <cellStyle name="Followed Hyperlink 45" xfId="21173" hidden="1" xr:uid="{00000000-0005-0000-0000-000007060000}"/>
    <cellStyle name="Followed Hyperlink 45" xfId="21481" hidden="1" xr:uid="{00000000-0005-0000-0000-000008060000}"/>
    <cellStyle name="Followed Hyperlink 45" xfId="20817" hidden="1" xr:uid="{00000000-0005-0000-0000-00001A060000}"/>
    <cellStyle name="Followed Hyperlink 45" xfId="20893" hidden="1" xr:uid="{00000000-0005-0000-0000-00001B060000}"/>
    <cellStyle name="Followed Hyperlink 45" xfId="20958" hidden="1" xr:uid="{00000000-0005-0000-0000-00001C060000}"/>
    <cellStyle name="Followed Hyperlink 45" xfId="20995" hidden="1" xr:uid="{00000000-0005-0000-0000-00001D060000}"/>
    <cellStyle name="Followed Hyperlink 45" xfId="20747" hidden="1" xr:uid="{00000000-0005-0000-0000-000018060000}"/>
    <cellStyle name="Followed Hyperlink 45" xfId="20789" hidden="1" xr:uid="{00000000-0005-0000-0000-000019060000}"/>
    <cellStyle name="Followed Hyperlink 45" xfId="20682" hidden="1" xr:uid="{00000000-0005-0000-0000-000017060000}"/>
    <cellStyle name="Followed Hyperlink 45" xfId="23105" hidden="1" xr:uid="{00000000-0005-0000-0000-000009060000}"/>
    <cellStyle name="Followed Hyperlink 45" xfId="13240" hidden="1" xr:uid="{00000000-0005-0000-0000-000008060000}"/>
    <cellStyle name="Followed Hyperlink 45" xfId="9334" hidden="1" xr:uid="{00000000-0005-0000-0000-00001D060000}"/>
    <cellStyle name="Followed Hyperlink 45" xfId="17510" hidden="1" xr:uid="{00000000-0005-0000-0000-00001A060000}"/>
    <cellStyle name="Followed Hyperlink 45" xfId="20320" hidden="1" xr:uid="{00000000-0005-0000-0000-000010060000}"/>
    <cellStyle name="Followed Hyperlink 45" xfId="35992" hidden="1" xr:uid="{00000000-0005-0000-0000-000010060000}"/>
    <cellStyle name="Followed Hyperlink 45" xfId="36038" hidden="1" xr:uid="{00000000-0005-0000-0000-000011060000}"/>
    <cellStyle name="Followed Hyperlink 45" xfId="36066" hidden="1" xr:uid="{00000000-0005-0000-0000-000012060000}"/>
    <cellStyle name="Followed Hyperlink 45" xfId="36142" hidden="1" xr:uid="{00000000-0005-0000-0000-000013060000}"/>
    <cellStyle name="Followed Hyperlink 45" xfId="36207" hidden="1" xr:uid="{00000000-0005-0000-0000-000014060000}"/>
    <cellStyle name="Followed Hyperlink 45" xfId="36250" hidden="1" xr:uid="{00000000-0005-0000-0000-000015060000}"/>
    <cellStyle name="Followed Hyperlink 45" xfId="36278" hidden="1" xr:uid="{00000000-0005-0000-0000-000016060000}"/>
    <cellStyle name="Followed Hyperlink 45" xfId="36354" hidden="1" xr:uid="{00000000-0005-0000-0000-000017060000}"/>
    <cellStyle name="Followed Hyperlink 45" xfId="36419" hidden="1" xr:uid="{00000000-0005-0000-0000-000018060000}"/>
    <cellStyle name="Followed Hyperlink 45" xfId="36489" hidden="1" xr:uid="{00000000-0005-0000-0000-00001A060000}"/>
    <cellStyle name="Followed Hyperlink 45" xfId="36565" hidden="1" xr:uid="{00000000-0005-0000-0000-00001B060000}"/>
    <cellStyle name="Followed Hyperlink 45" xfId="23965" hidden="1" xr:uid="{00000000-0005-0000-0000-000019060000}"/>
    <cellStyle name="Followed Hyperlink 45" xfId="23993" hidden="1" xr:uid="{00000000-0005-0000-0000-00001A060000}"/>
    <cellStyle name="Followed Hyperlink 45" xfId="24069" hidden="1" xr:uid="{00000000-0005-0000-0000-00001B060000}"/>
    <cellStyle name="Followed Hyperlink 45" xfId="24134" hidden="1" xr:uid="{00000000-0005-0000-0000-00001C060000}"/>
    <cellStyle name="Followed Hyperlink 45" xfId="24171" hidden="1" xr:uid="{00000000-0005-0000-0000-00001D060000}"/>
    <cellStyle name="Followed Hyperlink 45" xfId="24199" hidden="1" xr:uid="{00000000-0005-0000-0000-00001E060000}"/>
    <cellStyle name="Followed Hyperlink 45" xfId="24275" hidden="1" xr:uid="{00000000-0005-0000-0000-00001F060000}"/>
    <cellStyle name="Followed Hyperlink 45" xfId="24424" hidden="1" xr:uid="{00000000-0005-0000-0000-000004060000}"/>
    <cellStyle name="Followed Hyperlink 45" xfId="19716" hidden="1" xr:uid="{00000000-0005-0000-0000-000005060000}"/>
    <cellStyle name="Followed Hyperlink 45" xfId="19726" hidden="1" xr:uid="{00000000-0005-0000-0000-000006060000}"/>
    <cellStyle name="Followed Hyperlink 45" xfId="24349" hidden="1" xr:uid="{00000000-0005-0000-0000-000007060000}"/>
    <cellStyle name="Followed Hyperlink 45" xfId="24569" hidden="1" xr:uid="{00000000-0005-0000-0000-000008060000}"/>
    <cellStyle name="Followed Hyperlink 45" xfId="24624" hidden="1" xr:uid="{00000000-0005-0000-0000-000009060000}"/>
    <cellStyle name="Followed Hyperlink 45" xfId="24652" hidden="1" xr:uid="{00000000-0005-0000-0000-00000A060000}"/>
    <cellStyle name="Followed Hyperlink 45" xfId="23570" hidden="1" xr:uid="{00000000-0005-0000-0000-000012060000}"/>
    <cellStyle name="Followed Hyperlink 45" xfId="23646" hidden="1" xr:uid="{00000000-0005-0000-0000-000013060000}"/>
    <cellStyle name="Followed Hyperlink 45" xfId="23711" hidden="1" xr:uid="{00000000-0005-0000-0000-000014060000}"/>
    <cellStyle name="Followed Hyperlink 45" xfId="23754" hidden="1" xr:uid="{00000000-0005-0000-0000-000015060000}"/>
    <cellStyle name="Followed Hyperlink 45" xfId="23782" hidden="1" xr:uid="{00000000-0005-0000-0000-000016060000}"/>
    <cellStyle name="Followed Hyperlink 45" xfId="23858" hidden="1" xr:uid="{00000000-0005-0000-0000-000017060000}"/>
    <cellStyle name="Followed Hyperlink 45" xfId="23923" hidden="1" xr:uid="{00000000-0005-0000-0000-000018060000}"/>
    <cellStyle name="Followed Hyperlink 45" xfId="23354" hidden="1" xr:uid="{00000000-0005-0000-0000-00000E060000}"/>
    <cellStyle name="Followed Hyperlink 45" xfId="23430" hidden="1" xr:uid="{00000000-0005-0000-0000-00000F060000}"/>
    <cellStyle name="Followed Hyperlink 45" xfId="23496" hidden="1" xr:uid="{00000000-0005-0000-0000-000010060000}"/>
    <cellStyle name="Followed Hyperlink 45" xfId="23542" hidden="1" xr:uid="{00000000-0005-0000-0000-000011060000}"/>
    <cellStyle name="Followed Hyperlink 45" xfId="23277" hidden="1" xr:uid="{00000000-0005-0000-0000-00000C060000}"/>
    <cellStyle name="Followed Hyperlink 45" xfId="23326" hidden="1" xr:uid="{00000000-0005-0000-0000-00000D060000}"/>
    <cellStyle name="Followed Hyperlink 45" xfId="23209" hidden="1" xr:uid="{00000000-0005-0000-0000-00000B060000}"/>
    <cellStyle name="Followed Hyperlink 45" xfId="43327" hidden="1" xr:uid="{00000000-0005-0000-0000-00001D060000}"/>
    <cellStyle name="Followed Hyperlink 45" xfId="37153" hidden="1" xr:uid="{00000000-0005-0000-0000-000008060000}"/>
    <cellStyle name="Followed Hyperlink 45" xfId="33371" hidden="1" xr:uid="{00000000-0005-0000-0000-00001D060000}"/>
    <cellStyle name="Followed Hyperlink 45" xfId="20394" hidden="1" xr:uid="{00000000-0005-0000-0000-000012060000}"/>
    <cellStyle name="Followed Hyperlink 45" xfId="15354" hidden="1" xr:uid="{00000000-0005-0000-0000-000010060000}"/>
    <cellStyle name="Followed Hyperlink 45" xfId="2490" hidden="1" xr:uid="{00000000-0005-0000-0000-000005060000}"/>
    <cellStyle name="Followed Hyperlink 45" xfId="2466" hidden="1" xr:uid="{00000000-0005-0000-0000-000006060000}"/>
    <cellStyle name="Followed Hyperlink 45" xfId="7832" hidden="1" xr:uid="{00000000-0005-0000-0000-000007060000}"/>
    <cellStyle name="Followed Hyperlink 45" xfId="8213" hidden="1" xr:uid="{00000000-0005-0000-0000-000008060000}"/>
    <cellStyle name="Followed Hyperlink 45" xfId="8268" hidden="1" xr:uid="{00000000-0005-0000-0000-000009060000}"/>
    <cellStyle name="Followed Hyperlink 45" xfId="8296" hidden="1" xr:uid="{00000000-0005-0000-0000-00000A060000}"/>
    <cellStyle name="Followed Hyperlink 45" xfId="8372" hidden="1" xr:uid="{00000000-0005-0000-0000-00000B060000}"/>
    <cellStyle name="Followed Hyperlink 45" xfId="8440" hidden="1" xr:uid="{00000000-0005-0000-0000-00000C060000}"/>
    <cellStyle name="Followed Hyperlink 45" xfId="8489" hidden="1" xr:uid="{00000000-0005-0000-0000-00000D060000}"/>
    <cellStyle name="Followed Hyperlink 45" xfId="8517" hidden="1" xr:uid="{00000000-0005-0000-0000-00000E060000}"/>
    <cellStyle name="Followed Hyperlink 45" xfId="8593" hidden="1" xr:uid="{00000000-0005-0000-0000-00000F060000}"/>
    <cellStyle name="Followed Hyperlink 45" xfId="8659" hidden="1" xr:uid="{00000000-0005-0000-0000-000010060000}"/>
    <cellStyle name="Followed Hyperlink 45" xfId="26965" hidden="1" xr:uid="{00000000-0005-0000-0000-00000D060000}"/>
    <cellStyle name="Followed Hyperlink 45" xfId="26993" hidden="1" xr:uid="{00000000-0005-0000-0000-00000E060000}"/>
    <cellStyle name="Followed Hyperlink 45" xfId="27069" hidden="1" xr:uid="{00000000-0005-0000-0000-00000F060000}"/>
    <cellStyle name="Followed Hyperlink 45" xfId="27135" hidden="1" xr:uid="{00000000-0005-0000-0000-000010060000}"/>
    <cellStyle name="Followed Hyperlink 45" xfId="27181" hidden="1" xr:uid="{00000000-0005-0000-0000-000011060000}"/>
    <cellStyle name="Followed Hyperlink 45" xfId="27209" hidden="1" xr:uid="{00000000-0005-0000-0000-000012060000}"/>
    <cellStyle name="Followed Hyperlink 45" xfId="27285" hidden="1" xr:uid="{00000000-0005-0000-0000-000013060000}"/>
    <cellStyle name="Followed Hyperlink 45" xfId="27350" hidden="1" xr:uid="{00000000-0005-0000-0000-000014060000}"/>
    <cellStyle name="Followed Hyperlink 45" xfId="27393" hidden="1" xr:uid="{00000000-0005-0000-0000-000015060000}"/>
    <cellStyle name="Followed Hyperlink 45" xfId="27421" hidden="1" xr:uid="{00000000-0005-0000-0000-000016060000}"/>
    <cellStyle name="Followed Hyperlink 45" xfId="27497" hidden="1" xr:uid="{00000000-0005-0000-0000-000017060000}"/>
    <cellStyle name="Followed Hyperlink 45" xfId="27562" hidden="1" xr:uid="{00000000-0005-0000-0000-000018060000}"/>
    <cellStyle name="Followed Hyperlink 45" xfId="27604" hidden="1" xr:uid="{00000000-0005-0000-0000-000019060000}"/>
    <cellStyle name="Followed Hyperlink 45" xfId="26431" hidden="1" xr:uid="{00000000-0005-0000-0000-000005060000}"/>
    <cellStyle name="Followed Hyperlink 45" xfId="26459" hidden="1" xr:uid="{00000000-0005-0000-0000-000006060000}"/>
    <cellStyle name="Followed Hyperlink 45" xfId="26535" hidden="1" xr:uid="{00000000-0005-0000-0000-000007060000}"/>
    <cellStyle name="Followed Hyperlink 45" xfId="26689" hidden="1" xr:uid="{00000000-0005-0000-0000-000008060000}"/>
    <cellStyle name="Followed Hyperlink 45" xfId="26744" hidden="1" xr:uid="{00000000-0005-0000-0000-000009060000}"/>
    <cellStyle name="Followed Hyperlink 45" xfId="26772" hidden="1" xr:uid="{00000000-0005-0000-0000-00000A060000}"/>
    <cellStyle name="Followed Hyperlink 45" xfId="26848" hidden="1" xr:uid="{00000000-0005-0000-0000-00000B060000}"/>
    <cellStyle name="Followed Hyperlink 45" xfId="25690" hidden="1" xr:uid="{00000000-0005-0000-0000-00001D060000}"/>
    <cellStyle name="Followed Hyperlink 45" xfId="25718" hidden="1" xr:uid="{00000000-0005-0000-0000-00001E060000}"/>
    <cellStyle name="Followed Hyperlink 45" xfId="25794" hidden="1" xr:uid="{00000000-0005-0000-0000-00001F060000}"/>
    <cellStyle name="Followed Hyperlink 45" xfId="26377" hidden="1" xr:uid="{00000000-0005-0000-0000-000004060000}"/>
    <cellStyle name="Followed Hyperlink 45" xfId="25588" hidden="1" xr:uid="{00000000-0005-0000-0000-00001B060000}"/>
    <cellStyle name="Followed Hyperlink 45" xfId="25653" hidden="1" xr:uid="{00000000-0005-0000-0000-00001C060000}"/>
    <cellStyle name="Followed Hyperlink 45" xfId="25512" hidden="1" xr:uid="{00000000-0005-0000-0000-00001A060000}"/>
    <cellStyle name="Followed Hyperlink 45" xfId="29070" hidden="1" xr:uid="{00000000-0005-0000-0000-00000B060000}"/>
    <cellStyle name="Followed Hyperlink 45" xfId="8945" hidden="1" xr:uid="{00000000-0005-0000-0000-000016060000}"/>
    <cellStyle name="Followed Hyperlink 45" xfId="5299" hidden="1" xr:uid="{00000000-0005-0000-0000-000010060000}"/>
    <cellStyle name="Followed Hyperlink 45" xfId="22630" hidden="1" xr:uid="{00000000-0005-0000-0000-00001E060000}"/>
    <cellStyle name="Followed Hyperlink 45" xfId="31703" hidden="1" xr:uid="{00000000-0005-0000-0000-00001D060000}"/>
    <cellStyle name="Followed Hyperlink 45" xfId="31731" hidden="1" xr:uid="{00000000-0005-0000-0000-00001E060000}"/>
    <cellStyle name="Followed Hyperlink 45" xfId="31807" hidden="1" xr:uid="{00000000-0005-0000-0000-00001F060000}"/>
    <cellStyle name="Followed Hyperlink 45" xfId="31957" hidden="1" xr:uid="{00000000-0005-0000-0000-000004060000}"/>
    <cellStyle name="Followed Hyperlink 45" xfId="25951" hidden="1" xr:uid="{00000000-0005-0000-0000-000005060000}"/>
    <cellStyle name="Followed Hyperlink 45" xfId="31881" hidden="1" xr:uid="{00000000-0005-0000-0000-000007060000}"/>
    <cellStyle name="Followed Hyperlink 45" xfId="32250" hidden="1" xr:uid="{00000000-0005-0000-0000-000008060000}"/>
    <cellStyle name="Followed Hyperlink 45" xfId="32305" hidden="1" xr:uid="{00000000-0005-0000-0000-000009060000}"/>
    <cellStyle name="Followed Hyperlink 45" xfId="32333" hidden="1" xr:uid="{00000000-0005-0000-0000-00000A060000}"/>
    <cellStyle name="Followed Hyperlink 45" xfId="32477" hidden="1" xr:uid="{00000000-0005-0000-0000-00000C060000}"/>
    <cellStyle name="Followed Hyperlink 45" xfId="32526" hidden="1" xr:uid="{00000000-0005-0000-0000-00000D060000}"/>
    <cellStyle name="Followed Hyperlink 45" xfId="29930" hidden="1" xr:uid="{00000000-0005-0000-0000-00001B060000}"/>
    <cellStyle name="Followed Hyperlink 45" xfId="29995" hidden="1" xr:uid="{00000000-0005-0000-0000-00001C060000}"/>
    <cellStyle name="Followed Hyperlink 45" xfId="30032" hidden="1" xr:uid="{00000000-0005-0000-0000-00001D060000}"/>
    <cellStyle name="Followed Hyperlink 45" xfId="30060" hidden="1" xr:uid="{00000000-0005-0000-0000-00001E060000}"/>
    <cellStyle name="Followed Hyperlink 45" xfId="30136" hidden="1" xr:uid="{00000000-0005-0000-0000-00001F060000}"/>
    <cellStyle name="Followed Hyperlink 45" xfId="30286" hidden="1" xr:uid="{00000000-0005-0000-0000-000004060000}"/>
    <cellStyle name="Followed Hyperlink 45" xfId="25864" hidden="1" xr:uid="{00000000-0005-0000-0000-000005060000}"/>
    <cellStyle name="Followed Hyperlink 45" xfId="28451" hidden="1" xr:uid="{00000000-0005-0000-0000-000006060000}"/>
    <cellStyle name="Followed Hyperlink 45" xfId="30210" hidden="1" xr:uid="{00000000-0005-0000-0000-000007060000}"/>
    <cellStyle name="Followed Hyperlink 45" xfId="30582" hidden="1" xr:uid="{00000000-0005-0000-0000-000008060000}"/>
    <cellStyle name="Followed Hyperlink 45" xfId="30637" hidden="1" xr:uid="{00000000-0005-0000-0000-000009060000}"/>
    <cellStyle name="Followed Hyperlink 45" xfId="30665" hidden="1" xr:uid="{00000000-0005-0000-0000-00000A060000}"/>
    <cellStyle name="Followed Hyperlink 45" xfId="30741" hidden="1" xr:uid="{00000000-0005-0000-0000-00000B060000}"/>
    <cellStyle name="Followed Hyperlink 45" xfId="30809" hidden="1" xr:uid="{00000000-0005-0000-0000-00000C060000}"/>
    <cellStyle name="Followed Hyperlink 45" xfId="29572" hidden="1" xr:uid="{00000000-0005-0000-0000-000014060000}"/>
    <cellStyle name="Followed Hyperlink 45" xfId="29615" hidden="1" xr:uid="{00000000-0005-0000-0000-000015060000}"/>
    <cellStyle name="Followed Hyperlink 45" xfId="29643" hidden="1" xr:uid="{00000000-0005-0000-0000-000016060000}"/>
    <cellStyle name="Followed Hyperlink 45" xfId="29719" hidden="1" xr:uid="{00000000-0005-0000-0000-000017060000}"/>
    <cellStyle name="Followed Hyperlink 45" xfId="29784" hidden="1" xr:uid="{00000000-0005-0000-0000-000018060000}"/>
    <cellStyle name="Followed Hyperlink 45" xfId="29826" hidden="1" xr:uid="{00000000-0005-0000-0000-000019060000}"/>
    <cellStyle name="Followed Hyperlink 45" xfId="29854" hidden="1" xr:uid="{00000000-0005-0000-0000-00001A060000}"/>
    <cellStyle name="Followed Hyperlink 45" xfId="29357" hidden="1" xr:uid="{00000000-0005-0000-0000-000010060000}"/>
    <cellStyle name="Followed Hyperlink 45" xfId="29403" hidden="1" xr:uid="{00000000-0005-0000-0000-000011060000}"/>
    <cellStyle name="Followed Hyperlink 45" xfId="29431" hidden="1" xr:uid="{00000000-0005-0000-0000-000012060000}"/>
    <cellStyle name="Followed Hyperlink 45" xfId="29507" hidden="1" xr:uid="{00000000-0005-0000-0000-000013060000}"/>
    <cellStyle name="Followed Hyperlink 45" xfId="29215" hidden="1" xr:uid="{00000000-0005-0000-0000-00000E060000}"/>
    <cellStyle name="Followed Hyperlink 45" xfId="29291" hidden="1" xr:uid="{00000000-0005-0000-0000-00000F060000}"/>
    <cellStyle name="Followed Hyperlink 45" xfId="29187" hidden="1" xr:uid="{00000000-0005-0000-0000-00000D060000}"/>
    <cellStyle name="Followed Hyperlink 45" xfId="31525" hidden="1" xr:uid="{00000000-0005-0000-0000-00001A060000}"/>
    <cellStyle name="Followed Hyperlink 45" xfId="32846" hidden="1" xr:uid="{00000000-0005-0000-0000-000013060000}"/>
    <cellStyle name="Followed Hyperlink 45" xfId="39102" hidden="1" xr:uid="{00000000-0005-0000-0000-00000F060000}"/>
    <cellStyle name="Followed Hyperlink 45" xfId="25089" hidden="1" xr:uid="{00000000-0005-0000-0000-000012060000}"/>
    <cellStyle name="Followed Hyperlink 45" xfId="3770" hidden="1" xr:uid="{00000000-0005-0000-0000-000013060000}"/>
    <cellStyle name="Followed Hyperlink 45" xfId="3835" hidden="1" xr:uid="{00000000-0005-0000-0000-000014060000}"/>
    <cellStyle name="Followed Hyperlink 45" xfId="3878" hidden="1" xr:uid="{00000000-0005-0000-0000-000015060000}"/>
    <cellStyle name="Followed Hyperlink 45" xfId="3906" hidden="1" xr:uid="{00000000-0005-0000-0000-000016060000}"/>
    <cellStyle name="Followed Hyperlink 45" xfId="3982" hidden="1" xr:uid="{00000000-0005-0000-0000-000017060000}"/>
    <cellStyle name="Followed Hyperlink 45" xfId="4089" hidden="1" xr:uid="{00000000-0005-0000-0000-000019060000}"/>
    <cellStyle name="Followed Hyperlink 45" xfId="4117" hidden="1" xr:uid="{00000000-0005-0000-0000-00001A060000}"/>
    <cellStyle name="Followed Hyperlink 45" xfId="4193" hidden="1" xr:uid="{00000000-0005-0000-0000-00001B060000}"/>
    <cellStyle name="Followed Hyperlink 45" xfId="4258" hidden="1" xr:uid="{00000000-0005-0000-0000-00001C060000}"/>
    <cellStyle name="Followed Hyperlink 45" xfId="4323" hidden="1" xr:uid="{00000000-0005-0000-0000-00001E060000}"/>
    <cellStyle name="Followed Hyperlink 45" xfId="4399" hidden="1" xr:uid="{00000000-0005-0000-0000-00001F060000}"/>
    <cellStyle name="Followed Hyperlink 45" xfId="1393" hidden="1" xr:uid="{00000000-0005-0000-0000-000012060000}"/>
    <cellStyle name="Followed Hyperlink 45" xfId="1469" hidden="1" xr:uid="{00000000-0005-0000-0000-000013060000}"/>
    <cellStyle name="Followed Hyperlink 45" xfId="1534" hidden="1" xr:uid="{00000000-0005-0000-0000-000014060000}"/>
    <cellStyle name="Followed Hyperlink 45" xfId="1577" hidden="1" xr:uid="{00000000-0005-0000-0000-000015060000}"/>
    <cellStyle name="Followed Hyperlink 45" xfId="1605" hidden="1" xr:uid="{00000000-0005-0000-0000-000016060000}"/>
    <cellStyle name="Followed Hyperlink 45" xfId="1681" hidden="1" xr:uid="{00000000-0005-0000-0000-000017060000}"/>
    <cellStyle name="Followed Hyperlink 45" xfId="1746" hidden="1" xr:uid="{00000000-0005-0000-0000-000018060000}"/>
    <cellStyle name="Followed Hyperlink 45" xfId="1788" hidden="1" xr:uid="{00000000-0005-0000-0000-000019060000}"/>
    <cellStyle name="Followed Hyperlink 45" xfId="1816" hidden="1" xr:uid="{00000000-0005-0000-0000-00001A060000}"/>
    <cellStyle name="Followed Hyperlink 45" xfId="1892" hidden="1" xr:uid="{00000000-0005-0000-0000-00001B060000}"/>
    <cellStyle name="Followed Hyperlink 45" xfId="1957" hidden="1" xr:uid="{00000000-0005-0000-0000-00001C060000}"/>
    <cellStyle name="Followed Hyperlink 45" xfId="1994" hidden="1" xr:uid="{00000000-0005-0000-0000-00001D060000}"/>
    <cellStyle name="Followed Hyperlink 45" xfId="2022" hidden="1" xr:uid="{00000000-0005-0000-0000-00001E060000}"/>
    <cellStyle name="Followed Hyperlink 45" xfId="2098" hidden="1" xr:uid="{00000000-0005-0000-0000-00001F060000}"/>
    <cellStyle name="Followed Hyperlink 45" xfId="1032" hidden="1" xr:uid="{00000000-0005-0000-0000-00000B060000}"/>
    <cellStyle name="Followed Hyperlink 45" xfId="1100" hidden="1" xr:uid="{00000000-0005-0000-0000-00000C060000}"/>
    <cellStyle name="Followed Hyperlink 45" xfId="1149" hidden="1" xr:uid="{00000000-0005-0000-0000-00000D060000}"/>
    <cellStyle name="Followed Hyperlink 45" xfId="1177" hidden="1" xr:uid="{00000000-0005-0000-0000-00000E060000}"/>
    <cellStyle name="Followed Hyperlink 45" xfId="1253" hidden="1" xr:uid="{00000000-0005-0000-0000-00000F060000}"/>
    <cellStyle name="Followed Hyperlink 45" xfId="1319" hidden="1" xr:uid="{00000000-0005-0000-0000-000010060000}"/>
    <cellStyle name="Followed Hyperlink 45" xfId="1365" hidden="1" xr:uid="{00000000-0005-0000-0000-000011060000}"/>
    <cellStyle name="Followed Hyperlink 45" xfId="719" hidden="1" xr:uid="{00000000-0005-0000-0000-000007060000}"/>
    <cellStyle name="Followed Hyperlink 45" xfId="873" hidden="1" xr:uid="{00000000-0005-0000-0000-000008060000}"/>
    <cellStyle name="Followed Hyperlink 45" xfId="928" hidden="1" xr:uid="{00000000-0005-0000-0000-000009060000}"/>
    <cellStyle name="Followed Hyperlink 45" xfId="956" hidden="1" xr:uid="{00000000-0005-0000-0000-00000A060000}"/>
    <cellStyle name="Followed Hyperlink 45" xfId="615" hidden="1" xr:uid="{00000000-0005-0000-0000-000005060000}"/>
    <cellStyle name="Followed Hyperlink 45" xfId="643" hidden="1" xr:uid="{00000000-0005-0000-0000-000006060000}"/>
    <cellStyle name="Followed Hyperlink 45" xfId="561" hidden="1" xr:uid="{00000000-0005-0000-0000-000004060000}"/>
    <cellStyle name="Followed Hyperlink 45" xfId="3620" hidden="1" xr:uid="{00000000-0005-0000-0000-000010060000}"/>
    <cellStyle name="Followed Hyperlink 45" xfId="4908" hidden="1" xr:uid="{00000000-0005-0000-0000-000009060000}"/>
    <cellStyle name="Followed Hyperlink 45" xfId="11116" hidden="1" xr:uid="{00000000-0005-0000-0000-00001F060000}"/>
    <cellStyle name="Followed Hyperlink 45" xfId="28653" hidden="1" xr:uid="{00000000-0005-0000-0000-000005060000}"/>
    <cellStyle name="Followed Hyperlink 45" xfId="42802" hidden="1" xr:uid="{00000000-0005-0000-0000-000013060000}"/>
    <cellStyle name="Followed Hyperlink 45" xfId="42867" hidden="1" xr:uid="{00000000-0005-0000-0000-000014060000}"/>
    <cellStyle name="Followed Hyperlink 45" xfId="42910" hidden="1" xr:uid="{00000000-0005-0000-0000-000015060000}"/>
    <cellStyle name="Followed Hyperlink 45" xfId="42938" hidden="1" xr:uid="{00000000-0005-0000-0000-000016060000}"/>
    <cellStyle name="Followed Hyperlink 45" xfId="43014" hidden="1" xr:uid="{00000000-0005-0000-0000-000017060000}"/>
    <cellStyle name="Followed Hyperlink 45" xfId="43079" hidden="1" xr:uid="{00000000-0005-0000-0000-000018060000}"/>
    <cellStyle name="Followed Hyperlink 45" xfId="43121" hidden="1" xr:uid="{00000000-0005-0000-0000-000019060000}"/>
    <cellStyle name="Followed Hyperlink 45" xfId="43149" hidden="1" xr:uid="{00000000-0005-0000-0000-00001A060000}"/>
    <cellStyle name="Followed Hyperlink 45" xfId="43290" hidden="1" xr:uid="{00000000-0005-0000-0000-00001C060000}"/>
    <cellStyle name="Followed Hyperlink 45" xfId="43355" hidden="1" xr:uid="{00000000-0005-0000-0000-00001E060000}"/>
    <cellStyle name="Followed Hyperlink 45" xfId="43431" hidden="1" xr:uid="{00000000-0005-0000-0000-00001F060000}"/>
    <cellStyle name="Followed Hyperlink 45" xfId="26121" hidden="1" xr:uid="{00000000-0005-0000-0000-000006060000}"/>
    <cellStyle name="Followed Hyperlink 45" xfId="12650" hidden="1" xr:uid="{00000000-0005-0000-0000-00001C060000}"/>
    <cellStyle name="Followed Hyperlink 45" xfId="10383" hidden="1" xr:uid="{00000000-0005-0000-0000-000011060000}"/>
    <cellStyle name="Followed Hyperlink 45" xfId="10411" hidden="1" xr:uid="{00000000-0005-0000-0000-000012060000}"/>
    <cellStyle name="Followed Hyperlink 45" xfId="10487" hidden="1" xr:uid="{00000000-0005-0000-0000-000013060000}"/>
    <cellStyle name="Followed Hyperlink 45" xfId="10552" hidden="1" xr:uid="{00000000-0005-0000-0000-000014060000}"/>
    <cellStyle name="Followed Hyperlink 45" xfId="10595" hidden="1" xr:uid="{00000000-0005-0000-0000-000015060000}"/>
    <cellStyle name="Followed Hyperlink 45" xfId="10623" hidden="1" xr:uid="{00000000-0005-0000-0000-000016060000}"/>
    <cellStyle name="Followed Hyperlink 45" xfId="10699" hidden="1" xr:uid="{00000000-0005-0000-0000-000017060000}"/>
    <cellStyle name="Followed Hyperlink 45" xfId="10764" hidden="1" xr:uid="{00000000-0005-0000-0000-000018060000}"/>
    <cellStyle name="Followed Hyperlink 45" xfId="10806" hidden="1" xr:uid="{00000000-0005-0000-0000-000019060000}"/>
    <cellStyle name="Followed Hyperlink 45" xfId="10834" hidden="1" xr:uid="{00000000-0005-0000-0000-00001A060000}"/>
    <cellStyle name="Followed Hyperlink 45" xfId="10910" hidden="1" xr:uid="{00000000-0005-0000-0000-00001B060000}"/>
    <cellStyle name="Followed Hyperlink 45" xfId="10975" hidden="1" xr:uid="{00000000-0005-0000-0000-00001C060000}"/>
    <cellStyle name="Followed Hyperlink 45" xfId="11012" hidden="1" xr:uid="{00000000-0005-0000-0000-00001D060000}"/>
    <cellStyle name="Followed Hyperlink 45" xfId="11040" hidden="1" xr:uid="{00000000-0005-0000-0000-00001E060000}"/>
    <cellStyle name="Followed Hyperlink 45" xfId="11266" hidden="1" xr:uid="{00000000-0005-0000-0000-000004060000}"/>
    <cellStyle name="Followed Hyperlink 45" xfId="6364" hidden="1" xr:uid="{00000000-0005-0000-0000-000005060000}"/>
    <cellStyle name="Followed Hyperlink 45" xfId="6375" hidden="1" xr:uid="{00000000-0005-0000-0000-000006060000}"/>
    <cellStyle name="Followed Hyperlink 45" xfId="11190" hidden="1" xr:uid="{00000000-0005-0000-0000-000007060000}"/>
    <cellStyle name="Followed Hyperlink 45" xfId="11566" hidden="1" xr:uid="{00000000-0005-0000-0000-000008060000}"/>
    <cellStyle name="Followed Hyperlink 45" xfId="11621" hidden="1" xr:uid="{00000000-0005-0000-0000-000009060000}"/>
    <cellStyle name="Followed Hyperlink 45" xfId="11649" hidden="1" xr:uid="{00000000-0005-0000-0000-00000A060000}"/>
    <cellStyle name="Followed Hyperlink 45" xfId="11725" hidden="1" xr:uid="{00000000-0005-0000-0000-00000B060000}"/>
    <cellStyle name="Followed Hyperlink 45" xfId="11793" hidden="1" xr:uid="{00000000-0005-0000-0000-00000C060000}"/>
    <cellStyle name="Followed Hyperlink 45" xfId="11842" hidden="1" xr:uid="{00000000-0005-0000-0000-00000D060000}"/>
    <cellStyle name="Followed Hyperlink 45" xfId="11870" hidden="1" xr:uid="{00000000-0005-0000-0000-00000E060000}"/>
    <cellStyle name="Followed Hyperlink 45" xfId="11946" hidden="1" xr:uid="{00000000-0005-0000-0000-00000F060000}"/>
    <cellStyle name="Followed Hyperlink 45" xfId="12012" hidden="1" xr:uid="{00000000-0005-0000-0000-000010060000}"/>
    <cellStyle name="Followed Hyperlink 45" xfId="12058" hidden="1" xr:uid="{00000000-0005-0000-0000-000011060000}"/>
    <cellStyle name="Followed Hyperlink 45" xfId="12086" hidden="1" xr:uid="{00000000-0005-0000-0000-000012060000}"/>
    <cellStyle name="Followed Hyperlink 45" xfId="27632" hidden="1" xr:uid="{00000000-0005-0000-0000-00001A060000}"/>
    <cellStyle name="Followed Hyperlink 45" xfId="27708" hidden="1" xr:uid="{00000000-0005-0000-0000-00001B060000}"/>
    <cellStyle name="Followed Hyperlink 45" xfId="27773" hidden="1" xr:uid="{00000000-0005-0000-0000-00001C060000}"/>
    <cellStyle name="Followed Hyperlink 45" xfId="27810" hidden="1" xr:uid="{00000000-0005-0000-0000-00001D060000}"/>
    <cellStyle name="Followed Hyperlink 45" xfId="27838" hidden="1" xr:uid="{00000000-0005-0000-0000-00001E060000}"/>
    <cellStyle name="Followed Hyperlink 45" xfId="27914" hidden="1" xr:uid="{00000000-0005-0000-0000-00001F060000}"/>
    <cellStyle name="Followed Hyperlink 45" xfId="28599" hidden="1" xr:uid="{00000000-0005-0000-0000-000004060000}"/>
    <cellStyle name="Followed Hyperlink 45" xfId="28681" hidden="1" xr:uid="{00000000-0005-0000-0000-000006060000}"/>
    <cellStyle name="Followed Hyperlink 45" xfId="28757" hidden="1" xr:uid="{00000000-0005-0000-0000-000007060000}"/>
    <cellStyle name="Followed Hyperlink 45" xfId="28911" hidden="1" xr:uid="{00000000-0005-0000-0000-000008060000}"/>
    <cellStyle name="Followed Hyperlink 45" xfId="28966" hidden="1" xr:uid="{00000000-0005-0000-0000-000009060000}"/>
    <cellStyle name="Followed Hyperlink 45" xfId="28994" hidden="1" xr:uid="{00000000-0005-0000-0000-00000A060000}"/>
    <cellStyle name="Followed Hyperlink 45" xfId="29138" hidden="1" xr:uid="{00000000-0005-0000-0000-00000C060000}"/>
    <cellStyle name="Followed Hyperlink 45" xfId="22855" hidden="1" xr:uid="{00000000-0005-0000-0000-000004060000}"/>
    <cellStyle name="Followed Hyperlink 45" xfId="12791" hidden="1" xr:uid="{00000000-0005-0000-0000-00001F060000}"/>
    <cellStyle name="Followed Hyperlink 45" xfId="12941" hidden="1" xr:uid="{00000000-0005-0000-0000-000004060000}"/>
    <cellStyle name="Followed Hyperlink 45" xfId="8044" hidden="1" xr:uid="{00000000-0005-0000-0000-000005060000}"/>
    <cellStyle name="Followed Hyperlink 45" xfId="8055" hidden="1" xr:uid="{00000000-0005-0000-0000-000006060000}"/>
    <cellStyle name="Followed Hyperlink 45" xfId="12865" hidden="1" xr:uid="{00000000-0005-0000-0000-000007060000}"/>
    <cellStyle name="Followed Hyperlink 45" xfId="13295" hidden="1" xr:uid="{00000000-0005-0000-0000-000009060000}"/>
    <cellStyle name="Followed Hyperlink 45" xfId="13323" hidden="1" xr:uid="{00000000-0005-0000-0000-00000A060000}"/>
    <cellStyle name="Followed Hyperlink 45" xfId="13399" hidden="1" xr:uid="{00000000-0005-0000-0000-00000B060000}"/>
    <cellStyle name="Followed Hyperlink 45" xfId="13467" hidden="1" xr:uid="{00000000-0005-0000-0000-00000C060000}"/>
    <cellStyle name="Followed Hyperlink 45" xfId="13516" hidden="1" xr:uid="{00000000-0005-0000-0000-00000D060000}"/>
    <cellStyle name="Followed Hyperlink 45" xfId="13544" hidden="1" xr:uid="{00000000-0005-0000-0000-00000E060000}"/>
    <cellStyle name="Followed Hyperlink 45" xfId="13620" hidden="1" xr:uid="{00000000-0005-0000-0000-00000F060000}"/>
    <cellStyle name="Followed Hyperlink 45" xfId="13686" hidden="1" xr:uid="{00000000-0005-0000-0000-000010060000}"/>
    <cellStyle name="Followed Hyperlink 45" xfId="13732" hidden="1" xr:uid="{00000000-0005-0000-0000-000011060000}"/>
    <cellStyle name="Followed Hyperlink 45" xfId="13760" hidden="1" xr:uid="{00000000-0005-0000-0000-000012060000}"/>
    <cellStyle name="Followed Hyperlink 45" xfId="13836" hidden="1" xr:uid="{00000000-0005-0000-0000-000013060000}"/>
    <cellStyle name="Followed Hyperlink 45" xfId="13901" hidden="1" xr:uid="{00000000-0005-0000-0000-000014060000}"/>
    <cellStyle name="Followed Hyperlink 45" xfId="13944" hidden="1" xr:uid="{00000000-0005-0000-0000-000015060000}"/>
    <cellStyle name="Followed Hyperlink 45" xfId="13972" hidden="1" xr:uid="{00000000-0005-0000-0000-000016060000}"/>
    <cellStyle name="Followed Hyperlink 45" xfId="14048" hidden="1" xr:uid="{00000000-0005-0000-0000-000017060000}"/>
    <cellStyle name="Followed Hyperlink 45" xfId="14113" hidden="1" xr:uid="{00000000-0005-0000-0000-000018060000}"/>
    <cellStyle name="Followed Hyperlink 45" xfId="14155" hidden="1" xr:uid="{00000000-0005-0000-0000-000019060000}"/>
    <cellStyle name="Followed Hyperlink 45" xfId="14183" hidden="1" xr:uid="{00000000-0005-0000-0000-00001A060000}"/>
    <cellStyle name="Followed Hyperlink 45" xfId="14259" hidden="1" xr:uid="{00000000-0005-0000-0000-00001B060000}"/>
    <cellStyle name="Followed Hyperlink 45" xfId="14324" hidden="1" xr:uid="{00000000-0005-0000-0000-00001C060000}"/>
    <cellStyle name="Followed Hyperlink 45" xfId="14361" hidden="1" xr:uid="{00000000-0005-0000-0000-00001D060000}"/>
    <cellStyle name="Followed Hyperlink 45" xfId="14389" hidden="1" xr:uid="{00000000-0005-0000-0000-00001E060000}"/>
    <cellStyle name="Followed Hyperlink 45" xfId="14465" hidden="1" xr:uid="{00000000-0005-0000-0000-00001F060000}"/>
    <cellStyle name="Followed Hyperlink 45" xfId="14615" hidden="1" xr:uid="{00000000-0005-0000-0000-000004060000}"/>
    <cellStyle name="Followed Hyperlink 45" xfId="9722" hidden="1" xr:uid="{00000000-0005-0000-0000-000005060000}"/>
    <cellStyle name="Followed Hyperlink 45" xfId="4549" hidden="1" xr:uid="{00000000-0005-0000-0000-000004060000}"/>
    <cellStyle name="Followed Hyperlink 45" xfId="65" hidden="1" xr:uid="{00000000-0005-0000-0000-000005060000}"/>
    <cellStyle name="Followed Hyperlink 45" xfId="2709" hidden="1" xr:uid="{00000000-0005-0000-0000-000006060000}"/>
    <cellStyle name="Followed Hyperlink 45" xfId="4473" hidden="1" xr:uid="{00000000-0005-0000-0000-000007060000}"/>
    <cellStyle name="Followed Hyperlink 45" xfId="4853" hidden="1" xr:uid="{00000000-0005-0000-0000-000008060000}"/>
    <cellStyle name="Followed Hyperlink 45" xfId="4936" hidden="1" xr:uid="{00000000-0005-0000-0000-00000A060000}"/>
    <cellStyle name="Followed Hyperlink 45" xfId="5012" hidden="1" xr:uid="{00000000-0005-0000-0000-00000B060000}"/>
    <cellStyle name="Followed Hyperlink 45" xfId="5080" hidden="1" xr:uid="{00000000-0005-0000-0000-00000C060000}"/>
    <cellStyle name="Followed Hyperlink 45" xfId="5129" hidden="1" xr:uid="{00000000-0005-0000-0000-00000D060000}"/>
    <cellStyle name="Followed Hyperlink 45" xfId="5157" hidden="1" xr:uid="{00000000-0005-0000-0000-00000E060000}"/>
    <cellStyle name="Followed Hyperlink 45" xfId="5233" hidden="1" xr:uid="{00000000-0005-0000-0000-00000F060000}"/>
    <cellStyle name="Followed Hyperlink 45" xfId="5345" hidden="1" xr:uid="{00000000-0005-0000-0000-000011060000}"/>
    <cellStyle name="Followed Hyperlink 45" xfId="5373" hidden="1" xr:uid="{00000000-0005-0000-0000-000012060000}"/>
    <cellStyle name="Followed Hyperlink 45" xfId="5449" hidden="1" xr:uid="{00000000-0005-0000-0000-000013060000}"/>
    <cellStyle name="Followed Hyperlink 45" xfId="5514" hidden="1" xr:uid="{00000000-0005-0000-0000-000014060000}"/>
    <cellStyle name="Followed Hyperlink 45" xfId="5557" hidden="1" xr:uid="{00000000-0005-0000-0000-000015060000}"/>
    <cellStyle name="Followed Hyperlink 45" xfId="5585" hidden="1" xr:uid="{00000000-0005-0000-0000-000016060000}"/>
    <cellStyle name="Followed Hyperlink 45" xfId="5661" hidden="1" xr:uid="{00000000-0005-0000-0000-000017060000}"/>
    <cellStyle name="Followed Hyperlink 45" xfId="5726" hidden="1" xr:uid="{00000000-0005-0000-0000-000018060000}"/>
    <cellStyle name="Followed Hyperlink 45" xfId="5768" hidden="1" xr:uid="{00000000-0005-0000-0000-000019060000}"/>
    <cellStyle name="Followed Hyperlink 45" xfId="5796" hidden="1" xr:uid="{00000000-0005-0000-0000-00001A060000}"/>
    <cellStyle name="Followed Hyperlink 45" xfId="5872" hidden="1" xr:uid="{00000000-0005-0000-0000-00001B060000}"/>
    <cellStyle name="Followed Hyperlink 45" xfId="5937" hidden="1" xr:uid="{00000000-0005-0000-0000-00001C060000}"/>
    <cellStyle name="Followed Hyperlink 45" xfId="5974" hidden="1" xr:uid="{00000000-0005-0000-0000-00001D060000}"/>
    <cellStyle name="Followed Hyperlink 45" xfId="6002" hidden="1" xr:uid="{00000000-0005-0000-0000-00001E060000}"/>
    <cellStyle name="Followed Hyperlink 45" xfId="6078" hidden="1" xr:uid="{00000000-0005-0000-0000-00001F060000}"/>
    <cellStyle name="Followed Hyperlink 45" xfId="22289" hidden="1" xr:uid="{00000000-0005-0000-0000-000017060000}"/>
    <cellStyle name="Followed Hyperlink 45" xfId="22354" hidden="1" xr:uid="{00000000-0005-0000-0000-000018060000}"/>
    <cellStyle name="Followed Hyperlink 45" xfId="22396" hidden="1" xr:uid="{00000000-0005-0000-0000-000019060000}"/>
    <cellStyle name="Followed Hyperlink 45" xfId="22424" hidden="1" xr:uid="{00000000-0005-0000-0000-00001A060000}"/>
    <cellStyle name="Followed Hyperlink 45" xfId="22500" hidden="1" xr:uid="{00000000-0005-0000-0000-00001B060000}"/>
    <cellStyle name="Followed Hyperlink 45" xfId="22565" hidden="1" xr:uid="{00000000-0005-0000-0000-00001C060000}"/>
    <cellStyle name="Followed Hyperlink 45" xfId="22602" hidden="1" xr:uid="{00000000-0005-0000-0000-00001D060000}"/>
    <cellStyle name="Followed Hyperlink 45" xfId="22706" hidden="1" xr:uid="{00000000-0005-0000-0000-00001F060000}"/>
    <cellStyle name="Followed Hyperlink 45" xfId="11374" hidden="1" xr:uid="{00000000-0005-0000-0000-000005060000}"/>
    <cellStyle name="Followed Hyperlink 45" xfId="18074" hidden="1" xr:uid="{00000000-0005-0000-0000-000006060000}"/>
    <cellStyle name="Followed Hyperlink 45" xfId="22780" hidden="1" xr:uid="{00000000-0005-0000-0000-000007060000}"/>
    <cellStyle name="Followed Hyperlink 45" xfId="23050" hidden="1" xr:uid="{00000000-0005-0000-0000-000008060000}"/>
    <cellStyle name="Followed Hyperlink 45" xfId="23133" hidden="1" xr:uid="{00000000-0005-0000-0000-00000A060000}"/>
    <cellStyle name="Followed Hyperlink 45" xfId="17651" hidden="1" xr:uid="{00000000-0005-0000-0000-00001C060000}"/>
    <cellStyle name="Followed Hyperlink 45" xfId="6979" hidden="1" xr:uid="{00000000-0005-0000-0000-000010060000}"/>
    <cellStyle name="Followed Hyperlink 45" xfId="7025" hidden="1" xr:uid="{00000000-0005-0000-0000-000011060000}"/>
    <cellStyle name="Followed Hyperlink 45" xfId="7053" hidden="1" xr:uid="{00000000-0005-0000-0000-000012060000}"/>
    <cellStyle name="Followed Hyperlink 45" xfId="7129" hidden="1" xr:uid="{00000000-0005-0000-0000-000013060000}"/>
    <cellStyle name="Followed Hyperlink 45" xfId="7194" hidden="1" xr:uid="{00000000-0005-0000-0000-000014060000}"/>
    <cellStyle name="Followed Hyperlink 45" xfId="7237" hidden="1" xr:uid="{00000000-0005-0000-0000-000015060000}"/>
    <cellStyle name="Followed Hyperlink 45" xfId="7265" hidden="1" xr:uid="{00000000-0005-0000-0000-000016060000}"/>
    <cellStyle name="Followed Hyperlink 45" xfId="7341" hidden="1" xr:uid="{00000000-0005-0000-0000-000017060000}"/>
    <cellStyle name="Followed Hyperlink 45" xfId="7406" hidden="1" xr:uid="{00000000-0005-0000-0000-000018060000}"/>
    <cellStyle name="Followed Hyperlink 45" xfId="7448" hidden="1" xr:uid="{00000000-0005-0000-0000-000019060000}"/>
    <cellStyle name="Followed Hyperlink 45" xfId="7476" hidden="1" xr:uid="{00000000-0005-0000-0000-00001A060000}"/>
    <cellStyle name="Followed Hyperlink 45" xfId="7552" hidden="1" xr:uid="{00000000-0005-0000-0000-00001B060000}"/>
    <cellStyle name="Followed Hyperlink 45" xfId="7617" hidden="1" xr:uid="{00000000-0005-0000-0000-00001C060000}"/>
    <cellStyle name="Followed Hyperlink 45" xfId="7654" hidden="1" xr:uid="{00000000-0005-0000-0000-00001D060000}"/>
    <cellStyle name="Followed Hyperlink 45" xfId="7682" hidden="1" xr:uid="{00000000-0005-0000-0000-00001E060000}"/>
    <cellStyle name="Followed Hyperlink 45" xfId="7758" hidden="1" xr:uid="{00000000-0005-0000-0000-00001F060000}"/>
    <cellStyle name="Followed Hyperlink 45" xfId="7908" hidden="1" xr:uid="{00000000-0005-0000-0000-000004060000}"/>
    <cellStyle name="Followed Hyperlink 45" xfId="2862" hidden="1" xr:uid="{00000000-0005-0000-0000-000004060000}"/>
    <cellStyle name="Followed Hyperlink 45" xfId="2916" hidden="1" xr:uid="{00000000-0005-0000-0000-000005060000}"/>
    <cellStyle name="Followed Hyperlink 45" xfId="2944" hidden="1" xr:uid="{00000000-0005-0000-0000-000006060000}"/>
    <cellStyle name="Followed Hyperlink 45" xfId="3020" hidden="1" xr:uid="{00000000-0005-0000-0000-000007060000}"/>
    <cellStyle name="Followed Hyperlink 45" xfId="3174" hidden="1" xr:uid="{00000000-0005-0000-0000-000008060000}"/>
    <cellStyle name="Followed Hyperlink 45" xfId="3229" hidden="1" xr:uid="{00000000-0005-0000-0000-000009060000}"/>
    <cellStyle name="Followed Hyperlink 45" xfId="3257" hidden="1" xr:uid="{00000000-0005-0000-0000-00000A060000}"/>
    <cellStyle name="Followed Hyperlink 45" xfId="3333" hidden="1" xr:uid="{00000000-0005-0000-0000-00000B060000}"/>
    <cellStyle name="Followed Hyperlink 45" xfId="3401" hidden="1" xr:uid="{00000000-0005-0000-0000-00000C060000}"/>
    <cellStyle name="Followed Hyperlink 45" xfId="3450" hidden="1" xr:uid="{00000000-0005-0000-0000-00000D060000}"/>
    <cellStyle name="Followed Hyperlink 45" xfId="3478" hidden="1" xr:uid="{00000000-0005-0000-0000-00000E060000}"/>
    <cellStyle name="Followed Hyperlink 45" xfId="3554" hidden="1" xr:uid="{00000000-0005-0000-0000-00000F060000}"/>
    <cellStyle name="Followed Hyperlink 45" xfId="3666" hidden="1" xr:uid="{00000000-0005-0000-0000-000011060000}"/>
    <cellStyle name="Followed Hyperlink 45" xfId="3694" hidden="1" xr:uid="{00000000-0005-0000-0000-000012060000}"/>
    <cellStyle name="Followed Hyperlink 45" xfId="8705" hidden="1" xr:uid="{00000000-0005-0000-0000-000011060000}"/>
    <cellStyle name="Followed Hyperlink 45" xfId="8733" hidden="1" xr:uid="{00000000-0005-0000-0000-000012060000}"/>
    <cellStyle name="Followed Hyperlink 45" xfId="8809" hidden="1" xr:uid="{00000000-0005-0000-0000-000013060000}"/>
    <cellStyle name="Followed Hyperlink 45" xfId="8874" hidden="1" xr:uid="{00000000-0005-0000-0000-000014060000}"/>
    <cellStyle name="Followed Hyperlink 45" xfId="8917" hidden="1" xr:uid="{00000000-0005-0000-0000-000015060000}"/>
    <cellStyle name="Followed Hyperlink 45" xfId="9021" hidden="1" xr:uid="{00000000-0005-0000-0000-000017060000}"/>
    <cellStyle name="Followed Hyperlink 45" xfId="9086" hidden="1" xr:uid="{00000000-0005-0000-0000-000018060000}"/>
    <cellStyle name="Followed Hyperlink 45" xfId="9128" hidden="1" xr:uid="{00000000-0005-0000-0000-000019060000}"/>
    <cellStyle name="Followed Hyperlink 45" xfId="9156" hidden="1" xr:uid="{00000000-0005-0000-0000-00001A060000}"/>
    <cellStyle name="Followed Hyperlink 45" xfId="9232" hidden="1" xr:uid="{00000000-0005-0000-0000-00001B060000}"/>
    <cellStyle name="Followed Hyperlink 45" xfId="9297" hidden="1" xr:uid="{00000000-0005-0000-0000-00001C060000}"/>
    <cellStyle name="Followed Hyperlink 45" xfId="9362" hidden="1" xr:uid="{00000000-0005-0000-0000-00001E060000}"/>
    <cellStyle name="Followed Hyperlink 45" xfId="9438" hidden="1" xr:uid="{00000000-0005-0000-0000-00001F060000}"/>
    <cellStyle name="Followed Hyperlink 45" xfId="9588" hidden="1" xr:uid="{00000000-0005-0000-0000-000004060000}"/>
    <cellStyle name="Followed Hyperlink 45" xfId="4685" hidden="1" xr:uid="{00000000-0005-0000-0000-000005060000}"/>
    <cellStyle name="Followed Hyperlink 45" xfId="4696" hidden="1" xr:uid="{00000000-0005-0000-0000-000006060000}"/>
    <cellStyle name="Followed Hyperlink 45" xfId="9512" hidden="1" xr:uid="{00000000-0005-0000-0000-000007060000}"/>
    <cellStyle name="Followed Hyperlink 45" xfId="9891" hidden="1" xr:uid="{00000000-0005-0000-0000-000008060000}"/>
    <cellStyle name="Followed Hyperlink 45" xfId="9946" hidden="1" xr:uid="{00000000-0005-0000-0000-000009060000}"/>
    <cellStyle name="Followed Hyperlink 45" xfId="9974" hidden="1" xr:uid="{00000000-0005-0000-0000-00000A060000}"/>
    <cellStyle name="Followed Hyperlink 45" xfId="10050" hidden="1" xr:uid="{00000000-0005-0000-0000-00000B060000}"/>
    <cellStyle name="Followed Hyperlink 45" xfId="10118" hidden="1" xr:uid="{00000000-0005-0000-0000-00000C060000}"/>
    <cellStyle name="Followed Hyperlink 45" xfId="10167" hidden="1" xr:uid="{00000000-0005-0000-0000-00000D060000}"/>
    <cellStyle name="Followed Hyperlink 45" xfId="10195" hidden="1" xr:uid="{00000000-0005-0000-0000-00000E060000}"/>
    <cellStyle name="Followed Hyperlink 45" xfId="10271" hidden="1" xr:uid="{00000000-0005-0000-0000-00000F060000}"/>
    <cellStyle name="Followed Hyperlink 45" xfId="10337" hidden="1" xr:uid="{00000000-0005-0000-0000-000010060000}"/>
    <cellStyle name="Followed Hyperlink 45" xfId="17163" hidden="1" xr:uid="{00000000-0005-0000-0000-000013060000}"/>
    <cellStyle name="Followed Hyperlink 45" xfId="17228" hidden="1" xr:uid="{00000000-0005-0000-0000-000014060000}"/>
    <cellStyle name="Followed Hyperlink 45" xfId="17271" hidden="1" xr:uid="{00000000-0005-0000-0000-000015060000}"/>
    <cellStyle name="Followed Hyperlink 45" xfId="17299" hidden="1" xr:uid="{00000000-0005-0000-0000-000016060000}"/>
    <cellStyle name="Followed Hyperlink 45" xfId="17375" hidden="1" xr:uid="{00000000-0005-0000-0000-000017060000}"/>
    <cellStyle name="Followed Hyperlink 45" xfId="17440" hidden="1" xr:uid="{00000000-0005-0000-0000-000018060000}"/>
    <cellStyle name="Followed Hyperlink 45" xfId="17482" hidden="1" xr:uid="{00000000-0005-0000-0000-000019060000}"/>
    <cellStyle name="Followed Hyperlink 45" xfId="17586" hidden="1" xr:uid="{00000000-0005-0000-0000-00001B060000}"/>
    <cellStyle name="Followed Hyperlink 45" xfId="17688" hidden="1" xr:uid="{00000000-0005-0000-0000-00001D060000}"/>
    <cellStyle name="Followed Hyperlink 45" xfId="17716" hidden="1" xr:uid="{00000000-0005-0000-0000-00001E060000}"/>
    <cellStyle name="Followed Hyperlink 45" xfId="17792" hidden="1" xr:uid="{00000000-0005-0000-0000-00001F060000}"/>
    <cellStyle name="Followed Hyperlink 45" xfId="17937" hidden="1" xr:uid="{00000000-0005-0000-0000-000004060000}"/>
    <cellStyle name="Followed Hyperlink 45" xfId="17915" hidden="1" xr:uid="{00000000-0005-0000-0000-000005060000}"/>
    <cellStyle name="Followed Hyperlink 45" xfId="8008" hidden="1" xr:uid="{00000000-0005-0000-0000-000006060000}"/>
    <cellStyle name="Followed Hyperlink 45" xfId="43225" hidden="1" xr:uid="{00000000-0005-0000-0000-00001B060000}"/>
    <cellStyle name="Followed Hyperlink 45" xfId="26916" hidden="1" xr:uid="{00000000-0005-0000-0000-00000C060000}"/>
    <cellStyle name="Followed Hyperlink 45" xfId="6228" hidden="1" xr:uid="{00000000-0005-0000-0000-000004060000}"/>
    <cellStyle name="Followed Hyperlink 45" xfId="50" hidden="1" xr:uid="{00000000-0005-0000-0000-000005060000}"/>
    <cellStyle name="Followed Hyperlink 45" xfId="2477" hidden="1" xr:uid="{00000000-0005-0000-0000-000006060000}"/>
    <cellStyle name="Followed Hyperlink 45" xfId="6152" hidden="1" xr:uid="{00000000-0005-0000-0000-000007060000}"/>
    <cellStyle name="Followed Hyperlink 45" xfId="6533" hidden="1" xr:uid="{00000000-0005-0000-0000-000008060000}"/>
    <cellStyle name="Followed Hyperlink 45" xfId="6588" hidden="1" xr:uid="{00000000-0005-0000-0000-000009060000}"/>
    <cellStyle name="Followed Hyperlink 45" xfId="6616" hidden="1" xr:uid="{00000000-0005-0000-0000-00000A060000}"/>
    <cellStyle name="Followed Hyperlink 45" xfId="6692" hidden="1" xr:uid="{00000000-0005-0000-0000-00000B060000}"/>
    <cellStyle name="Followed Hyperlink 45" xfId="6760" hidden="1" xr:uid="{00000000-0005-0000-0000-00000C060000}"/>
    <cellStyle name="Followed Hyperlink 45" xfId="6809" hidden="1" xr:uid="{00000000-0005-0000-0000-00000D060000}"/>
    <cellStyle name="Followed Hyperlink 45" xfId="6837" hidden="1" xr:uid="{00000000-0005-0000-0000-00000E060000}"/>
    <cellStyle name="Followed Hyperlink 45" xfId="6913" hidden="1" xr:uid="{00000000-0005-0000-0000-00000F060000}"/>
    <cellStyle name="Followed Hyperlink 45" xfId="11398" hidden="1" xr:uid="{00000000-0005-0000-0000-000005060000}"/>
    <cellStyle name="Followed Hyperlink 45" xfId="11409" hidden="1" xr:uid="{00000000-0005-0000-0000-000006060000}"/>
    <cellStyle name="Followed Hyperlink 45" xfId="16207" hidden="1" xr:uid="{00000000-0005-0000-0000-000007060000}"/>
    <cellStyle name="Followed Hyperlink 45" xfId="16567" hidden="1" xr:uid="{00000000-0005-0000-0000-000008060000}"/>
    <cellStyle name="Followed Hyperlink 45" xfId="16622" hidden="1" xr:uid="{00000000-0005-0000-0000-000009060000}"/>
    <cellStyle name="Followed Hyperlink 45" xfId="16650" hidden="1" xr:uid="{00000000-0005-0000-0000-00000A060000}"/>
    <cellStyle name="Followed Hyperlink 45" xfId="16726" hidden="1" xr:uid="{00000000-0005-0000-0000-00000B060000}"/>
    <cellStyle name="Followed Hyperlink 45" xfId="16794" hidden="1" xr:uid="{00000000-0005-0000-0000-00000C060000}"/>
    <cellStyle name="Followed Hyperlink 45" xfId="16843" hidden="1" xr:uid="{00000000-0005-0000-0000-00000D060000}"/>
    <cellStyle name="Followed Hyperlink 45" xfId="16871" hidden="1" xr:uid="{00000000-0005-0000-0000-00000E060000}"/>
    <cellStyle name="Followed Hyperlink 45" xfId="16947" hidden="1" xr:uid="{00000000-0005-0000-0000-00000F060000}"/>
    <cellStyle name="Followed Hyperlink 45" xfId="17013" hidden="1" xr:uid="{00000000-0005-0000-0000-000010060000}"/>
    <cellStyle name="Followed Hyperlink 45" xfId="17059" hidden="1" xr:uid="{00000000-0005-0000-0000-000011060000}"/>
    <cellStyle name="Followed Hyperlink 45" xfId="17087" hidden="1" xr:uid="{00000000-0005-0000-0000-000012060000}"/>
    <cellStyle name="Followed Hyperlink 45" xfId="15851" hidden="1" xr:uid="{00000000-0005-0000-0000-00001A060000}"/>
    <cellStyle name="Followed Hyperlink 45" xfId="15927" hidden="1" xr:uid="{00000000-0005-0000-0000-00001B060000}"/>
    <cellStyle name="Followed Hyperlink 45" xfId="15992" hidden="1" xr:uid="{00000000-0005-0000-0000-00001C060000}"/>
    <cellStyle name="Followed Hyperlink 45" xfId="16029" hidden="1" xr:uid="{00000000-0005-0000-0000-00001D060000}"/>
    <cellStyle name="Followed Hyperlink 45" xfId="16057" hidden="1" xr:uid="{00000000-0005-0000-0000-00001E060000}"/>
    <cellStyle name="Followed Hyperlink 45" xfId="16133" hidden="1" xr:uid="{00000000-0005-0000-0000-00001F060000}"/>
    <cellStyle name="Followed Hyperlink 45" xfId="16283" hidden="1" xr:uid="{00000000-0005-0000-0000-000004060000}"/>
    <cellStyle name="Followed Hyperlink 45" xfId="15640" hidden="1" xr:uid="{00000000-0005-0000-0000-000016060000}"/>
    <cellStyle name="Followed Hyperlink 45" xfId="15716" hidden="1" xr:uid="{00000000-0005-0000-0000-000017060000}"/>
    <cellStyle name="Followed Hyperlink 45" xfId="15781" hidden="1" xr:uid="{00000000-0005-0000-0000-000018060000}"/>
    <cellStyle name="Followed Hyperlink 45" xfId="15823" hidden="1" xr:uid="{00000000-0005-0000-0000-000019060000}"/>
    <cellStyle name="Followed Hyperlink 45" xfId="15569" hidden="1" xr:uid="{00000000-0005-0000-0000-000014060000}"/>
    <cellStyle name="Followed Hyperlink 45" xfId="15612" hidden="1" xr:uid="{00000000-0005-0000-0000-000015060000}"/>
    <cellStyle name="Followed Hyperlink 45" xfId="15504" hidden="1" xr:uid="{00000000-0005-0000-0000-000013060000}"/>
    <cellStyle name="Followed Hyperlink 46" xfId="16417" hidden="1" xr:uid="{00000000-0005-0000-0000-000021060000}"/>
    <cellStyle name="Followed Hyperlink 46" xfId="17967" hidden="1" xr:uid="{00000000-0005-0000-0000-000022060000}"/>
    <cellStyle name="Followed Hyperlink 46" xfId="19562" hidden="1" xr:uid="{00000000-0005-0000-0000-000023060000}"/>
    <cellStyle name="Followed Hyperlink 46" xfId="19819" hidden="1" xr:uid="{00000000-0005-0000-0000-000024060000}"/>
    <cellStyle name="Followed Hyperlink 46" xfId="19961" hidden="1" xr:uid="{00000000-0005-0000-0000-000025060000}"/>
    <cellStyle name="Followed Hyperlink 46" xfId="20035" hidden="1" xr:uid="{00000000-0005-0000-0000-000026060000}"/>
    <cellStyle name="Followed Hyperlink 46" xfId="19973" hidden="1" xr:uid="{00000000-0005-0000-0000-000027060000}"/>
    <cellStyle name="Followed Hyperlink 46" xfId="19845" hidden="1" xr:uid="{00000000-0005-0000-0000-000028060000}"/>
    <cellStyle name="Followed Hyperlink 46" xfId="20182" hidden="1" xr:uid="{00000000-0005-0000-0000-000029060000}"/>
    <cellStyle name="Followed Hyperlink 46" xfId="20256" hidden="1" xr:uid="{00000000-0005-0000-0000-00002A060000}"/>
    <cellStyle name="Followed Hyperlink 46" xfId="20194" hidden="1" xr:uid="{00000000-0005-0000-0000-00002B060000}"/>
    <cellStyle name="Followed Hyperlink 46" xfId="20129" hidden="1" xr:uid="{00000000-0005-0000-0000-00002C060000}"/>
    <cellStyle name="Followed Hyperlink 46" xfId="20398" hidden="1" xr:uid="{00000000-0005-0000-0000-00002D060000}"/>
    <cellStyle name="Followed Hyperlink 46" xfId="20472" hidden="1" xr:uid="{00000000-0005-0000-0000-00002E060000}"/>
    <cellStyle name="Followed Hyperlink 46" xfId="16308" hidden="1" xr:uid="{00000000-0005-0000-0000-000030060000}"/>
    <cellStyle name="Followed Hyperlink 46" xfId="20610" hidden="1" xr:uid="{00000000-0005-0000-0000-000031060000}"/>
    <cellStyle name="Followed Hyperlink 46" xfId="20684" hidden="1" xr:uid="{00000000-0005-0000-0000-000032060000}"/>
    <cellStyle name="Followed Hyperlink 46" xfId="20622" hidden="1" xr:uid="{00000000-0005-0000-0000-000033060000}"/>
    <cellStyle name="Followed Hyperlink 46" xfId="20561" hidden="1" xr:uid="{00000000-0005-0000-0000-000034060000}"/>
    <cellStyle name="Followed Hyperlink 46" xfId="20821" hidden="1" xr:uid="{00000000-0005-0000-0000-000035060000}"/>
    <cellStyle name="Followed Hyperlink 46" xfId="20895" hidden="1" xr:uid="{00000000-0005-0000-0000-000036060000}"/>
    <cellStyle name="Followed Hyperlink 46" xfId="20833" hidden="1" xr:uid="{00000000-0005-0000-0000-000037060000}"/>
    <cellStyle name="Followed Hyperlink 46" xfId="20773" hidden="1" xr:uid="{00000000-0005-0000-0000-000038060000}"/>
    <cellStyle name="Followed Hyperlink 46" xfId="21027" hidden="1" xr:uid="{00000000-0005-0000-0000-000039060000}"/>
    <cellStyle name="Followed Hyperlink 46" xfId="21101" hidden="1" xr:uid="{00000000-0005-0000-0000-00003A060000}"/>
    <cellStyle name="Followed Hyperlink 46" xfId="78" hidden="1" xr:uid="{00000000-0005-0000-0000-000030060000}"/>
    <cellStyle name="Followed Hyperlink 46" xfId="28882" hidden="1" xr:uid="{00000000-0005-0000-0000-000028060000}"/>
    <cellStyle name="Followed Hyperlink 46" xfId="31747" hidden="1" xr:uid="{00000000-0005-0000-0000-00003B060000}"/>
    <cellStyle name="Followed Hyperlink 46" xfId="28510" hidden="1" xr:uid="{00000000-0005-0000-0000-000020060000}"/>
    <cellStyle name="Followed Hyperlink 46" xfId="28502" hidden="1" xr:uid="{00000000-0005-0000-0000-000021060000}"/>
    <cellStyle name="Followed Hyperlink 46" xfId="26011" hidden="1" xr:uid="{00000000-0005-0000-0000-000022060000}"/>
    <cellStyle name="Followed Hyperlink 46" xfId="31911" hidden="1" xr:uid="{00000000-0005-0000-0000-000023060000}"/>
    <cellStyle name="Followed Hyperlink 46" xfId="32195" hidden="1" xr:uid="{00000000-0005-0000-0000-000024060000}"/>
    <cellStyle name="Followed Hyperlink 46" xfId="32337" hidden="1" xr:uid="{00000000-0005-0000-0000-000025060000}"/>
    <cellStyle name="Followed Hyperlink 46" xfId="32411" hidden="1" xr:uid="{00000000-0005-0000-0000-000026060000}"/>
    <cellStyle name="Followed Hyperlink 46" xfId="32349" hidden="1" xr:uid="{00000000-0005-0000-0000-000027060000}"/>
    <cellStyle name="Followed Hyperlink 46" xfId="32221" hidden="1" xr:uid="{00000000-0005-0000-0000-000028060000}"/>
    <cellStyle name="Followed Hyperlink 46" xfId="32558" hidden="1" xr:uid="{00000000-0005-0000-0000-000029060000}"/>
    <cellStyle name="Followed Hyperlink 46" xfId="32632" hidden="1" xr:uid="{00000000-0005-0000-0000-00002A060000}"/>
    <cellStyle name="Followed Hyperlink 46" xfId="32570" hidden="1" xr:uid="{00000000-0005-0000-0000-00002B060000}"/>
    <cellStyle name="Followed Hyperlink 46" xfId="32505" hidden="1" xr:uid="{00000000-0005-0000-0000-00002C060000}"/>
    <cellStyle name="Followed Hyperlink 46" xfId="32848" hidden="1" xr:uid="{00000000-0005-0000-0000-00002E060000}"/>
    <cellStyle name="Followed Hyperlink 46" xfId="32786" hidden="1" xr:uid="{00000000-0005-0000-0000-00002F060000}"/>
    <cellStyle name="Followed Hyperlink 46" xfId="25957" hidden="1" xr:uid="{00000000-0005-0000-0000-000030060000}"/>
    <cellStyle name="Followed Hyperlink 46" xfId="32986" hidden="1" xr:uid="{00000000-0005-0000-0000-000031060000}"/>
    <cellStyle name="Followed Hyperlink 46" xfId="33060" hidden="1" xr:uid="{00000000-0005-0000-0000-000032060000}"/>
    <cellStyle name="Followed Hyperlink 46" xfId="32998" hidden="1" xr:uid="{00000000-0005-0000-0000-000033060000}"/>
    <cellStyle name="Followed Hyperlink 46" xfId="32937" hidden="1" xr:uid="{00000000-0005-0000-0000-000034060000}"/>
    <cellStyle name="Followed Hyperlink 46" xfId="33197" hidden="1" xr:uid="{00000000-0005-0000-0000-000035060000}"/>
    <cellStyle name="Followed Hyperlink 46" xfId="30681" hidden="1" xr:uid="{00000000-0005-0000-0000-000027060000}"/>
    <cellStyle name="Followed Hyperlink 46" xfId="30553" hidden="1" xr:uid="{00000000-0005-0000-0000-000028060000}"/>
    <cellStyle name="Followed Hyperlink 46" xfId="30890" hidden="1" xr:uid="{00000000-0005-0000-0000-000029060000}"/>
    <cellStyle name="Followed Hyperlink 46" xfId="30964" hidden="1" xr:uid="{00000000-0005-0000-0000-00002A060000}"/>
    <cellStyle name="Followed Hyperlink 46" xfId="30332" hidden="1" xr:uid="{00000000-0005-0000-0000-000021060000}"/>
    <cellStyle name="Followed Hyperlink 46" xfId="35316" hidden="1" xr:uid="{00000000-0005-0000-0000-000020060000}"/>
    <cellStyle name="Followed Hyperlink 46" xfId="35319" hidden="1" xr:uid="{00000000-0005-0000-0000-000021060000}"/>
    <cellStyle name="Followed Hyperlink 46" xfId="30343" hidden="1" xr:uid="{00000000-0005-0000-0000-000022060000}"/>
    <cellStyle name="Followed Hyperlink 46" xfId="38667" hidden="1" xr:uid="{00000000-0005-0000-0000-000024060000}"/>
    <cellStyle name="Followed Hyperlink 46" xfId="38809" hidden="1" xr:uid="{00000000-0005-0000-0000-000025060000}"/>
    <cellStyle name="Followed Hyperlink 46" xfId="38883" hidden="1" xr:uid="{00000000-0005-0000-0000-000026060000}"/>
    <cellStyle name="Followed Hyperlink 46" xfId="39030" hidden="1" xr:uid="{00000000-0005-0000-0000-000029060000}"/>
    <cellStyle name="Followed Hyperlink 46" xfId="39104" hidden="1" xr:uid="{00000000-0005-0000-0000-00002A060000}"/>
    <cellStyle name="Followed Hyperlink 46" xfId="39042" hidden="1" xr:uid="{00000000-0005-0000-0000-00002B060000}"/>
    <cellStyle name="Followed Hyperlink 46" xfId="39246" hidden="1" xr:uid="{00000000-0005-0000-0000-00002D060000}"/>
    <cellStyle name="Followed Hyperlink 46" xfId="39320" hidden="1" xr:uid="{00000000-0005-0000-0000-00002E060000}"/>
    <cellStyle name="Followed Hyperlink 46" xfId="39258" hidden="1" xr:uid="{00000000-0005-0000-0000-00002F060000}"/>
    <cellStyle name="Followed Hyperlink 46" xfId="28327" hidden="1" xr:uid="{00000000-0005-0000-0000-000030060000}"/>
    <cellStyle name="Followed Hyperlink 46" xfId="39458" hidden="1" xr:uid="{00000000-0005-0000-0000-000031060000}"/>
    <cellStyle name="Followed Hyperlink 46" xfId="39532" hidden="1" xr:uid="{00000000-0005-0000-0000-000032060000}"/>
    <cellStyle name="Followed Hyperlink 46" xfId="39470" hidden="1" xr:uid="{00000000-0005-0000-0000-000033060000}"/>
    <cellStyle name="Followed Hyperlink 46" xfId="39409" hidden="1" xr:uid="{00000000-0005-0000-0000-000034060000}"/>
    <cellStyle name="Followed Hyperlink 46" xfId="39669" hidden="1" xr:uid="{00000000-0005-0000-0000-000035060000}"/>
    <cellStyle name="Followed Hyperlink 46" xfId="39743" hidden="1" xr:uid="{00000000-0005-0000-0000-000036060000}"/>
    <cellStyle name="Followed Hyperlink 46" xfId="39681" hidden="1" xr:uid="{00000000-0005-0000-0000-000037060000}"/>
    <cellStyle name="Followed Hyperlink 46" xfId="39621" hidden="1" xr:uid="{00000000-0005-0000-0000-000038060000}"/>
    <cellStyle name="Followed Hyperlink 46" xfId="39875" hidden="1" xr:uid="{00000000-0005-0000-0000-000039060000}"/>
    <cellStyle name="Followed Hyperlink 46" xfId="39949" hidden="1" xr:uid="{00000000-0005-0000-0000-00003A060000}"/>
    <cellStyle name="Followed Hyperlink 46" xfId="39887" hidden="1" xr:uid="{00000000-0005-0000-0000-00003B060000}"/>
    <cellStyle name="Followed Hyperlink 46" xfId="36953" hidden="1" xr:uid="{00000000-0005-0000-0000-000020060000}"/>
    <cellStyle name="Followed Hyperlink 46" xfId="36956" hidden="1" xr:uid="{00000000-0005-0000-0000-000021060000}"/>
    <cellStyle name="Followed Hyperlink 46" xfId="32012" hidden="1" xr:uid="{00000000-0005-0000-0000-000022060000}"/>
    <cellStyle name="Followed Hyperlink 46" xfId="40051" hidden="1" xr:uid="{00000000-0005-0000-0000-000023060000}"/>
    <cellStyle name="Followed Hyperlink 46" xfId="40186" hidden="1" xr:uid="{00000000-0005-0000-0000-000024060000}"/>
    <cellStyle name="Followed Hyperlink 46" xfId="40328" hidden="1" xr:uid="{00000000-0005-0000-0000-000025060000}"/>
    <cellStyle name="Followed Hyperlink 46" xfId="40402" hidden="1" xr:uid="{00000000-0005-0000-0000-000026060000}"/>
    <cellStyle name="Followed Hyperlink 46" xfId="40340" hidden="1" xr:uid="{00000000-0005-0000-0000-000027060000}"/>
    <cellStyle name="Followed Hyperlink 46" xfId="40212" hidden="1" xr:uid="{00000000-0005-0000-0000-000028060000}"/>
    <cellStyle name="Followed Hyperlink 46" xfId="40549" hidden="1" xr:uid="{00000000-0005-0000-0000-000029060000}"/>
    <cellStyle name="Followed Hyperlink 46" xfId="40623" hidden="1" xr:uid="{00000000-0005-0000-0000-00002A060000}"/>
    <cellStyle name="Followed Hyperlink 46" xfId="40561" hidden="1" xr:uid="{00000000-0005-0000-0000-00002B060000}"/>
    <cellStyle name="Followed Hyperlink 46" xfId="40496" hidden="1" xr:uid="{00000000-0005-0000-0000-00002C060000}"/>
    <cellStyle name="Followed Hyperlink 46" xfId="40765" hidden="1" xr:uid="{00000000-0005-0000-0000-00002D060000}"/>
    <cellStyle name="Followed Hyperlink 46" xfId="40839" hidden="1" xr:uid="{00000000-0005-0000-0000-00002E060000}"/>
    <cellStyle name="Followed Hyperlink 46" xfId="40777" hidden="1" xr:uid="{00000000-0005-0000-0000-00002F060000}"/>
    <cellStyle name="Followed Hyperlink 46" xfId="40977" hidden="1" xr:uid="{00000000-0005-0000-0000-000031060000}"/>
    <cellStyle name="Followed Hyperlink 46" xfId="41051" hidden="1" xr:uid="{00000000-0005-0000-0000-000032060000}"/>
    <cellStyle name="Followed Hyperlink 46" xfId="40989" hidden="1" xr:uid="{00000000-0005-0000-0000-000033060000}"/>
    <cellStyle name="Followed Hyperlink 46" xfId="40928" hidden="1" xr:uid="{00000000-0005-0000-0000-000034060000}"/>
    <cellStyle name="Followed Hyperlink 46" xfId="41188" hidden="1" xr:uid="{00000000-0005-0000-0000-000035060000}"/>
    <cellStyle name="Followed Hyperlink 46" xfId="41262" hidden="1" xr:uid="{00000000-0005-0000-0000-000036060000}"/>
    <cellStyle name="Followed Hyperlink 46" xfId="41200" hidden="1" xr:uid="{00000000-0005-0000-0000-000037060000}"/>
    <cellStyle name="Followed Hyperlink 46" xfId="41140" hidden="1" xr:uid="{00000000-0005-0000-0000-000038060000}"/>
    <cellStyle name="Followed Hyperlink 46" xfId="41468" hidden="1" xr:uid="{00000000-0005-0000-0000-00003A060000}"/>
    <cellStyle name="Followed Hyperlink 46" xfId="41406" hidden="1" xr:uid="{00000000-0005-0000-0000-00003B060000}"/>
    <cellStyle name="Followed Hyperlink 46" xfId="41806" hidden="1" xr:uid="{00000000-0005-0000-0000-000020060000}"/>
    <cellStyle name="Followed Hyperlink 46" xfId="41980" hidden="1" xr:uid="{00000000-0005-0000-0000-000021060000}"/>
    <cellStyle name="Followed Hyperlink 46" xfId="42054" hidden="1" xr:uid="{00000000-0005-0000-0000-000022060000}"/>
    <cellStyle name="Followed Hyperlink 46" xfId="41992" hidden="1" xr:uid="{00000000-0005-0000-0000-000023060000}"/>
    <cellStyle name="Followed Hyperlink 46" xfId="42151" hidden="1" xr:uid="{00000000-0005-0000-0000-000024060000}"/>
    <cellStyle name="Followed Hyperlink 46" xfId="36773" hidden="1" xr:uid="{00000000-0005-0000-0000-00003A060000}"/>
    <cellStyle name="Followed Hyperlink 46" xfId="36711" hidden="1" xr:uid="{00000000-0005-0000-0000-00003B060000}"/>
    <cellStyle name="Followed Hyperlink 46" xfId="33663" hidden="1" xr:uid="{00000000-0005-0000-0000-000020060000}"/>
    <cellStyle name="Followed Hyperlink 46" xfId="33667" hidden="1" xr:uid="{00000000-0005-0000-0000-000021060000}"/>
    <cellStyle name="Followed Hyperlink 46" xfId="28343" hidden="1" xr:uid="{00000000-0005-0000-0000-000022060000}"/>
    <cellStyle name="Followed Hyperlink 46" xfId="36875" hidden="1" xr:uid="{00000000-0005-0000-0000-000023060000}"/>
    <cellStyle name="Followed Hyperlink 46" xfId="37098" hidden="1" xr:uid="{00000000-0005-0000-0000-000024060000}"/>
    <cellStyle name="Followed Hyperlink 46" xfId="37240" hidden="1" xr:uid="{00000000-0005-0000-0000-000025060000}"/>
    <cellStyle name="Followed Hyperlink 46" xfId="37314" hidden="1" xr:uid="{00000000-0005-0000-0000-000026060000}"/>
    <cellStyle name="Followed Hyperlink 46" xfId="37252" hidden="1" xr:uid="{00000000-0005-0000-0000-000027060000}"/>
    <cellStyle name="Followed Hyperlink 46" xfId="37461" hidden="1" xr:uid="{00000000-0005-0000-0000-000029060000}"/>
    <cellStyle name="Followed Hyperlink 46" xfId="37535" hidden="1" xr:uid="{00000000-0005-0000-0000-00002A060000}"/>
    <cellStyle name="Followed Hyperlink 46" xfId="37473" hidden="1" xr:uid="{00000000-0005-0000-0000-00002B060000}"/>
    <cellStyle name="Followed Hyperlink 46" xfId="37408" hidden="1" xr:uid="{00000000-0005-0000-0000-00002C060000}"/>
    <cellStyle name="Followed Hyperlink 46" xfId="37677" hidden="1" xr:uid="{00000000-0005-0000-0000-00002D060000}"/>
    <cellStyle name="Followed Hyperlink 46" xfId="37751" hidden="1" xr:uid="{00000000-0005-0000-0000-00002E060000}"/>
    <cellStyle name="Followed Hyperlink 46" xfId="37689" hidden="1" xr:uid="{00000000-0005-0000-0000-00002F060000}"/>
    <cellStyle name="Followed Hyperlink 46" xfId="37889" hidden="1" xr:uid="{00000000-0005-0000-0000-000031060000}"/>
    <cellStyle name="Followed Hyperlink 46" xfId="37963" hidden="1" xr:uid="{00000000-0005-0000-0000-000032060000}"/>
    <cellStyle name="Followed Hyperlink 46" xfId="37901" hidden="1" xr:uid="{00000000-0005-0000-0000-000033060000}"/>
    <cellStyle name="Followed Hyperlink 46" xfId="37840" hidden="1" xr:uid="{00000000-0005-0000-0000-000034060000}"/>
    <cellStyle name="Followed Hyperlink 46" xfId="38100" hidden="1" xr:uid="{00000000-0005-0000-0000-000035060000}"/>
    <cellStyle name="Followed Hyperlink 46" xfId="38174" hidden="1" xr:uid="{00000000-0005-0000-0000-000036060000}"/>
    <cellStyle name="Followed Hyperlink 46" xfId="38112" hidden="1" xr:uid="{00000000-0005-0000-0000-000037060000}"/>
    <cellStyle name="Followed Hyperlink 46" xfId="38052" hidden="1" xr:uid="{00000000-0005-0000-0000-000038060000}"/>
    <cellStyle name="Followed Hyperlink 46" xfId="38306" hidden="1" xr:uid="{00000000-0005-0000-0000-000039060000}"/>
    <cellStyle name="Followed Hyperlink 46" xfId="38380" hidden="1" xr:uid="{00000000-0005-0000-0000-00003A060000}"/>
    <cellStyle name="Followed Hyperlink 46" xfId="38318" hidden="1" xr:uid="{00000000-0005-0000-0000-00003B060000}"/>
    <cellStyle name="Followed Hyperlink 46" xfId="27009" hidden="1" xr:uid="{00000000-0005-0000-0000-00002B060000}"/>
    <cellStyle name="Followed Hyperlink 46" xfId="26944" hidden="1" xr:uid="{00000000-0005-0000-0000-00002C060000}"/>
    <cellStyle name="Followed Hyperlink 46" xfId="27213" hidden="1" xr:uid="{00000000-0005-0000-0000-00002D060000}"/>
    <cellStyle name="Followed Hyperlink 46" xfId="27287" hidden="1" xr:uid="{00000000-0005-0000-0000-00002E060000}"/>
    <cellStyle name="Followed Hyperlink 46" xfId="38693" hidden="1" xr:uid="{00000000-0005-0000-0000-000028060000}"/>
    <cellStyle name="Followed Hyperlink 46" xfId="33403" hidden="1" xr:uid="{00000000-0005-0000-0000-000039060000}"/>
    <cellStyle name="Followed Hyperlink 46" xfId="33477" hidden="1" xr:uid="{00000000-0005-0000-0000-00003A060000}"/>
    <cellStyle name="Followed Hyperlink 46" xfId="33415" hidden="1" xr:uid="{00000000-0005-0000-0000-00003B060000}"/>
    <cellStyle name="Followed Hyperlink 46" xfId="26130" hidden="1" xr:uid="{00000000-0005-0000-0000-000022060000}"/>
    <cellStyle name="Followed Hyperlink 46" xfId="33579" hidden="1" xr:uid="{00000000-0005-0000-0000-000023060000}"/>
    <cellStyle name="Followed Hyperlink 46" xfId="33850" hidden="1" xr:uid="{00000000-0005-0000-0000-000024060000}"/>
    <cellStyle name="Followed Hyperlink 46" xfId="33992" hidden="1" xr:uid="{00000000-0005-0000-0000-000025060000}"/>
    <cellStyle name="Followed Hyperlink 46" xfId="34066" hidden="1" xr:uid="{00000000-0005-0000-0000-000026060000}"/>
    <cellStyle name="Followed Hyperlink 46" xfId="34004" hidden="1" xr:uid="{00000000-0005-0000-0000-000027060000}"/>
    <cellStyle name="Followed Hyperlink 46" xfId="34213" hidden="1" xr:uid="{00000000-0005-0000-0000-000029060000}"/>
    <cellStyle name="Followed Hyperlink 46" xfId="34287" hidden="1" xr:uid="{00000000-0005-0000-0000-00002A060000}"/>
    <cellStyle name="Followed Hyperlink 46" xfId="34225" hidden="1" xr:uid="{00000000-0005-0000-0000-00002B060000}"/>
    <cellStyle name="Followed Hyperlink 46" xfId="34160" hidden="1" xr:uid="{00000000-0005-0000-0000-00002C060000}"/>
    <cellStyle name="Followed Hyperlink 46" xfId="34429" hidden="1" xr:uid="{00000000-0005-0000-0000-00002D060000}"/>
    <cellStyle name="Followed Hyperlink 46" xfId="34503" hidden="1" xr:uid="{00000000-0005-0000-0000-00002E060000}"/>
    <cellStyle name="Followed Hyperlink 46" xfId="34441" hidden="1" xr:uid="{00000000-0005-0000-0000-00002F060000}"/>
    <cellStyle name="Followed Hyperlink 46" xfId="28533" hidden="1" xr:uid="{00000000-0005-0000-0000-000030060000}"/>
    <cellStyle name="Followed Hyperlink 46" xfId="34641" hidden="1" xr:uid="{00000000-0005-0000-0000-000031060000}"/>
    <cellStyle name="Followed Hyperlink 46" xfId="34715" hidden="1" xr:uid="{00000000-0005-0000-0000-000032060000}"/>
    <cellStyle name="Followed Hyperlink 46" xfId="34653" hidden="1" xr:uid="{00000000-0005-0000-0000-000033060000}"/>
    <cellStyle name="Followed Hyperlink 46" xfId="34592" hidden="1" xr:uid="{00000000-0005-0000-0000-000034060000}"/>
    <cellStyle name="Followed Hyperlink 46" xfId="34852" hidden="1" xr:uid="{00000000-0005-0000-0000-000035060000}"/>
    <cellStyle name="Followed Hyperlink 46" xfId="34926" hidden="1" xr:uid="{00000000-0005-0000-0000-000036060000}"/>
    <cellStyle name="Followed Hyperlink 46" xfId="34864" hidden="1" xr:uid="{00000000-0005-0000-0000-000037060000}"/>
    <cellStyle name="Followed Hyperlink 46" xfId="34804" hidden="1" xr:uid="{00000000-0005-0000-0000-000038060000}"/>
    <cellStyle name="Followed Hyperlink 46" xfId="35058" hidden="1" xr:uid="{00000000-0005-0000-0000-000039060000}"/>
    <cellStyle name="Followed Hyperlink 46" xfId="35132" hidden="1" xr:uid="{00000000-0005-0000-0000-00003A060000}"/>
    <cellStyle name="Followed Hyperlink 46" xfId="35070" hidden="1" xr:uid="{00000000-0005-0000-0000-00003B060000}"/>
    <cellStyle name="Followed Hyperlink 46" xfId="31998" hidden="1" xr:uid="{00000000-0005-0000-0000-000020060000}"/>
    <cellStyle name="Followed Hyperlink 46" xfId="32002" hidden="1" xr:uid="{00000000-0005-0000-0000-000021060000}"/>
    <cellStyle name="Followed Hyperlink 46" xfId="28320" hidden="1" xr:uid="{00000000-0005-0000-0000-000022060000}"/>
    <cellStyle name="Followed Hyperlink 46" xfId="35234" hidden="1" xr:uid="{00000000-0005-0000-0000-000023060000}"/>
    <cellStyle name="Followed Hyperlink 46" xfId="35491" hidden="1" xr:uid="{00000000-0005-0000-0000-000024060000}"/>
    <cellStyle name="Followed Hyperlink 46" xfId="35633" hidden="1" xr:uid="{00000000-0005-0000-0000-000025060000}"/>
    <cellStyle name="Followed Hyperlink 46" xfId="35707" hidden="1" xr:uid="{00000000-0005-0000-0000-000026060000}"/>
    <cellStyle name="Followed Hyperlink 46" xfId="35645" hidden="1" xr:uid="{00000000-0005-0000-0000-000027060000}"/>
    <cellStyle name="Followed Hyperlink 46" xfId="35517" hidden="1" xr:uid="{00000000-0005-0000-0000-000028060000}"/>
    <cellStyle name="Followed Hyperlink 46" xfId="35854" hidden="1" xr:uid="{00000000-0005-0000-0000-000029060000}"/>
    <cellStyle name="Followed Hyperlink 46" xfId="35928" hidden="1" xr:uid="{00000000-0005-0000-0000-00002A060000}"/>
    <cellStyle name="Followed Hyperlink 46" xfId="35866" hidden="1" xr:uid="{00000000-0005-0000-0000-00002B060000}"/>
    <cellStyle name="Followed Hyperlink 46" xfId="35801" hidden="1" xr:uid="{00000000-0005-0000-0000-00002C060000}"/>
    <cellStyle name="Followed Hyperlink 46" xfId="36070" hidden="1" xr:uid="{00000000-0005-0000-0000-00002D060000}"/>
    <cellStyle name="Followed Hyperlink 46" xfId="36082" hidden="1" xr:uid="{00000000-0005-0000-0000-00002F060000}"/>
    <cellStyle name="Followed Hyperlink 46" xfId="28452" hidden="1" xr:uid="{00000000-0005-0000-0000-000030060000}"/>
    <cellStyle name="Followed Hyperlink 46" xfId="36282" hidden="1" xr:uid="{00000000-0005-0000-0000-000031060000}"/>
    <cellStyle name="Followed Hyperlink 46" xfId="36356" hidden="1" xr:uid="{00000000-0005-0000-0000-000032060000}"/>
    <cellStyle name="Followed Hyperlink 46" xfId="36294" hidden="1" xr:uid="{00000000-0005-0000-0000-000033060000}"/>
    <cellStyle name="Followed Hyperlink 46" xfId="36493" hidden="1" xr:uid="{00000000-0005-0000-0000-000035060000}"/>
    <cellStyle name="Followed Hyperlink 46" xfId="36567" hidden="1" xr:uid="{00000000-0005-0000-0000-000036060000}"/>
    <cellStyle name="Followed Hyperlink 46" xfId="36505" hidden="1" xr:uid="{00000000-0005-0000-0000-000037060000}"/>
    <cellStyle name="Followed Hyperlink 46" xfId="36445" hidden="1" xr:uid="{00000000-0005-0000-0000-000038060000}"/>
    <cellStyle name="Followed Hyperlink 46" xfId="31529" hidden="1" xr:uid="{00000000-0005-0000-0000-000035060000}"/>
    <cellStyle name="Followed Hyperlink 46" xfId="31603" hidden="1" xr:uid="{00000000-0005-0000-0000-000036060000}"/>
    <cellStyle name="Followed Hyperlink 46" xfId="31541" hidden="1" xr:uid="{00000000-0005-0000-0000-000037060000}"/>
    <cellStyle name="Followed Hyperlink 46" xfId="31481" hidden="1" xr:uid="{00000000-0005-0000-0000-000038060000}"/>
    <cellStyle name="Followed Hyperlink 46" xfId="31735" hidden="1" xr:uid="{00000000-0005-0000-0000-000039060000}"/>
    <cellStyle name="Followed Hyperlink 46" xfId="31809" hidden="1" xr:uid="{00000000-0005-0000-0000-00003A060000}"/>
    <cellStyle name="Followed Hyperlink 46" xfId="42367" hidden="1" xr:uid="{00000000-0005-0000-0000-000026060000}"/>
    <cellStyle name="Followed Hyperlink 46" xfId="42305" hidden="1" xr:uid="{00000000-0005-0000-0000-000027060000}"/>
    <cellStyle name="Followed Hyperlink 46" xfId="42177" hidden="1" xr:uid="{00000000-0005-0000-0000-000028060000}"/>
    <cellStyle name="Followed Hyperlink 46" xfId="42514" hidden="1" xr:uid="{00000000-0005-0000-0000-000029060000}"/>
    <cellStyle name="Followed Hyperlink 46" xfId="42588" hidden="1" xr:uid="{00000000-0005-0000-0000-00002A060000}"/>
    <cellStyle name="Followed Hyperlink 46" xfId="42526" hidden="1" xr:uid="{00000000-0005-0000-0000-00002B060000}"/>
    <cellStyle name="Followed Hyperlink 46" xfId="42461" hidden="1" xr:uid="{00000000-0005-0000-0000-00002C060000}"/>
    <cellStyle name="Followed Hyperlink 46" xfId="42730" hidden="1" xr:uid="{00000000-0005-0000-0000-00002D060000}"/>
    <cellStyle name="Followed Hyperlink 46" xfId="42804" hidden="1" xr:uid="{00000000-0005-0000-0000-00002E060000}"/>
    <cellStyle name="Followed Hyperlink 46" xfId="42742" hidden="1" xr:uid="{00000000-0005-0000-0000-00002F060000}"/>
    <cellStyle name="Followed Hyperlink 46" xfId="42942" hidden="1" xr:uid="{00000000-0005-0000-0000-000031060000}"/>
    <cellStyle name="Followed Hyperlink 46" xfId="43016" hidden="1" xr:uid="{00000000-0005-0000-0000-000032060000}"/>
    <cellStyle name="Followed Hyperlink 46" xfId="42954" hidden="1" xr:uid="{00000000-0005-0000-0000-000033060000}"/>
    <cellStyle name="Followed Hyperlink 46" xfId="42893" hidden="1" xr:uid="{00000000-0005-0000-0000-000034060000}"/>
    <cellStyle name="Followed Hyperlink 46" xfId="43153" hidden="1" xr:uid="{00000000-0005-0000-0000-000035060000}"/>
    <cellStyle name="Followed Hyperlink 46" xfId="43227" hidden="1" xr:uid="{00000000-0005-0000-0000-000036060000}"/>
    <cellStyle name="Followed Hyperlink 46" xfId="43165" hidden="1" xr:uid="{00000000-0005-0000-0000-000037060000}"/>
    <cellStyle name="Followed Hyperlink 46" xfId="43105" hidden="1" xr:uid="{00000000-0005-0000-0000-000038060000}"/>
    <cellStyle name="Followed Hyperlink 46" xfId="43359" hidden="1" xr:uid="{00000000-0005-0000-0000-000039060000}"/>
    <cellStyle name="Followed Hyperlink 46" xfId="43433" hidden="1" xr:uid="{00000000-0005-0000-0000-00003A060000}"/>
    <cellStyle name="Followed Hyperlink 46" xfId="43371" hidden="1" xr:uid="{00000000-0005-0000-0000-00003B060000}"/>
    <cellStyle name="Followed Hyperlink 46" xfId="43817" hidden="1" xr:uid="{00000000-0005-0000-0000-000020060000}"/>
    <cellStyle name="Followed Hyperlink 46" xfId="43927" hidden="1" xr:uid="{00000000-0005-0000-0000-000021060000}"/>
    <cellStyle name="Followed Hyperlink 46" xfId="44001" hidden="1" xr:uid="{00000000-0005-0000-0000-000022060000}"/>
    <cellStyle name="Followed Hyperlink 46" xfId="43939" hidden="1" xr:uid="{00000000-0005-0000-0000-000023060000}"/>
    <cellStyle name="Followed Hyperlink 46" xfId="38482" hidden="1" xr:uid="{00000000-0005-0000-0000-000023060000}"/>
    <cellStyle name="Followed Hyperlink 46" xfId="33271" hidden="1" xr:uid="{00000000-0005-0000-0000-000036060000}"/>
    <cellStyle name="Followed Hyperlink 46" xfId="33209" hidden="1" xr:uid="{00000000-0005-0000-0000-000037060000}"/>
    <cellStyle name="Followed Hyperlink 46" xfId="33149" hidden="1" xr:uid="{00000000-0005-0000-0000-000038060000}"/>
    <cellStyle name="Followed Hyperlink 46" xfId="23648" hidden="1" xr:uid="{00000000-0005-0000-0000-00002E060000}"/>
    <cellStyle name="Followed Hyperlink 46" xfId="23586" hidden="1" xr:uid="{00000000-0005-0000-0000-00002F060000}"/>
    <cellStyle name="Followed Hyperlink 46" xfId="16437" hidden="1" xr:uid="{00000000-0005-0000-0000-000030060000}"/>
    <cellStyle name="Followed Hyperlink 46" xfId="23786" hidden="1" xr:uid="{00000000-0005-0000-0000-000031060000}"/>
    <cellStyle name="Followed Hyperlink 46" xfId="23860" hidden="1" xr:uid="{00000000-0005-0000-0000-000032060000}"/>
    <cellStyle name="Followed Hyperlink 46" xfId="23798" hidden="1" xr:uid="{00000000-0005-0000-0000-000033060000}"/>
    <cellStyle name="Followed Hyperlink 46" xfId="23737" hidden="1" xr:uid="{00000000-0005-0000-0000-000034060000}"/>
    <cellStyle name="Followed Hyperlink 46" xfId="23997" hidden="1" xr:uid="{00000000-0005-0000-0000-000035060000}"/>
    <cellStyle name="Followed Hyperlink 46" xfId="24071" hidden="1" xr:uid="{00000000-0005-0000-0000-000036060000}"/>
    <cellStyle name="Followed Hyperlink 46" xfId="24009" hidden="1" xr:uid="{00000000-0005-0000-0000-000037060000}"/>
    <cellStyle name="Followed Hyperlink 46" xfId="23949" hidden="1" xr:uid="{00000000-0005-0000-0000-000038060000}"/>
    <cellStyle name="Followed Hyperlink 46" xfId="20410" hidden="1" xr:uid="{00000000-0005-0000-0000-00002F060000}"/>
    <cellStyle name="Followed Hyperlink 46" xfId="1397" hidden="1" xr:uid="{00000000-0005-0000-0000-00002D060000}"/>
    <cellStyle name="Followed Hyperlink 46" xfId="42293" hidden="1" xr:uid="{00000000-0005-0000-0000-000025060000}"/>
    <cellStyle name="Followed Hyperlink 46" xfId="23211" hidden="1" xr:uid="{00000000-0005-0000-0000-000026060000}"/>
    <cellStyle name="Followed Hyperlink 46" xfId="23149" hidden="1" xr:uid="{00000000-0005-0000-0000-000027060000}"/>
    <cellStyle name="Followed Hyperlink 46" xfId="23021" hidden="1" xr:uid="{00000000-0005-0000-0000-000028060000}"/>
    <cellStyle name="Followed Hyperlink 46" xfId="23358" hidden="1" xr:uid="{00000000-0005-0000-0000-000029060000}"/>
    <cellStyle name="Followed Hyperlink 46" xfId="23432" hidden="1" xr:uid="{00000000-0005-0000-0000-00002A060000}"/>
    <cellStyle name="Followed Hyperlink 46" xfId="23370" hidden="1" xr:uid="{00000000-0005-0000-0000-00002B060000}"/>
    <cellStyle name="Followed Hyperlink 46" xfId="23305" hidden="1" xr:uid="{00000000-0005-0000-0000-00002C060000}"/>
    <cellStyle name="Followed Hyperlink 46" xfId="14664" hidden="1" xr:uid="{00000000-0005-0000-0000-000022060000}"/>
    <cellStyle name="Followed Hyperlink 46" xfId="22810" hidden="1" xr:uid="{00000000-0005-0000-0000-000023060000}"/>
    <cellStyle name="Followed Hyperlink 46" xfId="22995" hidden="1" xr:uid="{00000000-0005-0000-0000-000024060000}"/>
    <cellStyle name="Followed Hyperlink 46" xfId="22646" hidden="1" xr:uid="{00000000-0005-0000-0000-00003B060000}"/>
    <cellStyle name="Followed Hyperlink 46" xfId="19644" hidden="1" xr:uid="{00000000-0005-0000-0000-000020060000}"/>
    <cellStyle name="Followed Hyperlink 46" xfId="22708" hidden="1" xr:uid="{00000000-0005-0000-0000-00003A060000}"/>
    <cellStyle name="Followed Hyperlink 46" xfId="23137" hidden="1" xr:uid="{00000000-0005-0000-0000-000025060000}"/>
    <cellStyle name="Followed Hyperlink 46" xfId="36233" hidden="1" xr:uid="{00000000-0005-0000-0000-000034060000}"/>
    <cellStyle name="Followed Hyperlink 46" xfId="26276" hidden="1" xr:uid="{00000000-0005-0000-0000-000030060000}"/>
    <cellStyle name="Followed Hyperlink 46" xfId="38977" hidden="1" xr:uid="{00000000-0005-0000-0000-00002C060000}"/>
    <cellStyle name="Followed Hyperlink 46" xfId="4680" hidden="1" xr:uid="{00000000-0005-0000-0000-000020060000}"/>
    <cellStyle name="Followed Hyperlink 46" xfId="25305" hidden="1" xr:uid="{00000000-0005-0000-0000-000031060000}"/>
    <cellStyle name="Followed Hyperlink 46" xfId="25379" hidden="1" xr:uid="{00000000-0005-0000-0000-000032060000}"/>
    <cellStyle name="Followed Hyperlink 46" xfId="25317" hidden="1" xr:uid="{00000000-0005-0000-0000-000033060000}"/>
    <cellStyle name="Followed Hyperlink 46" xfId="25256" hidden="1" xr:uid="{00000000-0005-0000-0000-000034060000}"/>
    <cellStyle name="Followed Hyperlink 46" xfId="25516" hidden="1" xr:uid="{00000000-0005-0000-0000-000035060000}"/>
    <cellStyle name="Followed Hyperlink 46" xfId="25590" hidden="1" xr:uid="{00000000-0005-0000-0000-000036060000}"/>
    <cellStyle name="Followed Hyperlink 46" xfId="25528" hidden="1" xr:uid="{00000000-0005-0000-0000-000037060000}"/>
    <cellStyle name="Followed Hyperlink 46" xfId="22079" hidden="1" xr:uid="{00000000-0005-0000-0000-00002E060000}"/>
    <cellStyle name="Followed Hyperlink 46" xfId="44840" hidden="1" xr:uid="{00000000-0005-0000-0000-000034060000}"/>
    <cellStyle name="Followed Hyperlink 46" xfId="13548" hidden="1" xr:uid="{00000000-0005-0000-0000-000029060000}"/>
    <cellStyle name="Followed Hyperlink 46" xfId="24656" hidden="1" xr:uid="{00000000-0005-0000-0000-000025060000}"/>
    <cellStyle name="Followed Hyperlink 46" xfId="24730" hidden="1" xr:uid="{00000000-0005-0000-0000-000026060000}"/>
    <cellStyle name="Followed Hyperlink 46" xfId="24668" hidden="1" xr:uid="{00000000-0005-0000-0000-000027060000}"/>
    <cellStyle name="Followed Hyperlink 46" xfId="24540" hidden="1" xr:uid="{00000000-0005-0000-0000-000028060000}"/>
    <cellStyle name="Followed Hyperlink 46" xfId="24877" hidden="1" xr:uid="{00000000-0005-0000-0000-000029060000}"/>
    <cellStyle name="Followed Hyperlink 46" xfId="24951" hidden="1" xr:uid="{00000000-0005-0000-0000-00002A060000}"/>
    <cellStyle name="Followed Hyperlink 46" xfId="24889" hidden="1" xr:uid="{00000000-0005-0000-0000-00002B060000}"/>
    <cellStyle name="Followed Hyperlink 46" xfId="21284" hidden="1" xr:uid="{00000000-0005-0000-0000-000021060000}"/>
    <cellStyle name="Followed Hyperlink 46" xfId="14698" hidden="1" xr:uid="{00000000-0005-0000-0000-000022060000}"/>
    <cellStyle name="Followed Hyperlink 46" xfId="24379" hidden="1" xr:uid="{00000000-0005-0000-0000-000023060000}"/>
    <cellStyle name="Followed Hyperlink 46" xfId="24215" hidden="1" xr:uid="{00000000-0005-0000-0000-00003B060000}"/>
    <cellStyle name="Followed Hyperlink 46" xfId="21281" hidden="1" xr:uid="{00000000-0005-0000-0000-000020060000}"/>
    <cellStyle name="Followed Hyperlink 46" xfId="24277" hidden="1" xr:uid="{00000000-0005-0000-0000-00003A060000}"/>
    <cellStyle name="Followed Hyperlink 46" xfId="24514" hidden="1" xr:uid="{00000000-0005-0000-0000-000024060000}"/>
    <cellStyle name="Followed Hyperlink 46" xfId="7760" hidden="1" xr:uid="{00000000-0005-0000-0000-00003A060000}"/>
    <cellStyle name="Followed Hyperlink 46" xfId="9160" hidden="1" xr:uid="{00000000-0005-0000-0000-000035060000}"/>
    <cellStyle name="Followed Hyperlink 46" xfId="10627" hidden="1" xr:uid="{00000000-0005-0000-0000-000031060000}"/>
    <cellStyle name="Followed Hyperlink 46" xfId="21039" hidden="1" xr:uid="{00000000-0005-0000-0000-00003B060000}"/>
    <cellStyle name="Followed Hyperlink 46" xfId="27225" hidden="1" xr:uid="{00000000-0005-0000-0000-00002F060000}"/>
    <cellStyle name="Followed Hyperlink 46" xfId="26134" hidden="1" xr:uid="{00000000-0005-0000-0000-000030060000}"/>
    <cellStyle name="Followed Hyperlink 46" xfId="27425" hidden="1" xr:uid="{00000000-0005-0000-0000-000031060000}"/>
    <cellStyle name="Followed Hyperlink 46" xfId="27499" hidden="1" xr:uid="{00000000-0005-0000-0000-000032060000}"/>
    <cellStyle name="Followed Hyperlink 46" xfId="27437" hidden="1" xr:uid="{00000000-0005-0000-0000-000033060000}"/>
    <cellStyle name="Followed Hyperlink 46" xfId="27376" hidden="1" xr:uid="{00000000-0005-0000-0000-000034060000}"/>
    <cellStyle name="Followed Hyperlink 46" xfId="27636" hidden="1" xr:uid="{00000000-0005-0000-0000-000035060000}"/>
    <cellStyle name="Followed Hyperlink 46" xfId="23574" hidden="1" xr:uid="{00000000-0005-0000-0000-00002D060000}"/>
    <cellStyle name="Followed Hyperlink 46" xfId="15807" hidden="1" xr:uid="{00000000-0005-0000-0000-000038060000}"/>
    <cellStyle name="Followed Hyperlink 46" xfId="36699" hidden="1" xr:uid="{00000000-0005-0000-0000-000039060000}"/>
    <cellStyle name="Followed Hyperlink 46" xfId="26634" hidden="1" xr:uid="{00000000-0005-0000-0000-000024060000}"/>
    <cellStyle name="Followed Hyperlink 46" xfId="26776" hidden="1" xr:uid="{00000000-0005-0000-0000-000025060000}"/>
    <cellStyle name="Followed Hyperlink 46" xfId="26850" hidden="1" xr:uid="{00000000-0005-0000-0000-000026060000}"/>
    <cellStyle name="Followed Hyperlink 46" xfId="26788" hidden="1" xr:uid="{00000000-0005-0000-0000-000027060000}"/>
    <cellStyle name="Followed Hyperlink 46" xfId="26660" hidden="1" xr:uid="{00000000-0005-0000-0000-000028060000}"/>
    <cellStyle name="Followed Hyperlink 46" xfId="26997" hidden="1" xr:uid="{00000000-0005-0000-0000-000029060000}"/>
    <cellStyle name="Followed Hyperlink 46" xfId="26289" hidden="1" xr:uid="{00000000-0005-0000-0000-000020060000}"/>
    <cellStyle name="Followed Hyperlink 46" xfId="26463" hidden="1" xr:uid="{00000000-0005-0000-0000-000021060000}"/>
    <cellStyle name="Followed Hyperlink 46" xfId="26537" hidden="1" xr:uid="{00000000-0005-0000-0000-000022060000}"/>
    <cellStyle name="Followed Hyperlink 46" xfId="26475" hidden="1" xr:uid="{00000000-0005-0000-0000-000023060000}"/>
    <cellStyle name="Followed Hyperlink 46" xfId="25796" hidden="1" xr:uid="{00000000-0005-0000-0000-00003A060000}"/>
    <cellStyle name="Followed Hyperlink 46" xfId="25734" hidden="1" xr:uid="{00000000-0005-0000-0000-00003B060000}"/>
    <cellStyle name="Followed Hyperlink 46" xfId="25722" hidden="1" xr:uid="{00000000-0005-0000-0000-000039060000}"/>
    <cellStyle name="Followed Hyperlink 46" xfId="41394" hidden="1" xr:uid="{00000000-0005-0000-0000-000039060000}"/>
    <cellStyle name="Followed Hyperlink 46" xfId="32774" hidden="1" xr:uid="{00000000-0005-0000-0000-00002D060000}"/>
    <cellStyle name="Followed Hyperlink 46" xfId="33876" hidden="1" xr:uid="{00000000-0005-0000-0000-000028060000}"/>
    <cellStyle name="Followed Hyperlink 46" xfId="19647" hidden="1" xr:uid="{00000000-0005-0000-0000-000021060000}"/>
    <cellStyle name="Followed Hyperlink 46" xfId="29435" hidden="1" xr:uid="{00000000-0005-0000-0000-00002D060000}"/>
    <cellStyle name="Followed Hyperlink 46" xfId="29509" hidden="1" xr:uid="{00000000-0005-0000-0000-00002E060000}"/>
    <cellStyle name="Followed Hyperlink 46" xfId="29447" hidden="1" xr:uid="{00000000-0005-0000-0000-00002F060000}"/>
    <cellStyle name="Followed Hyperlink 46" xfId="28362" hidden="1" xr:uid="{00000000-0005-0000-0000-000030060000}"/>
    <cellStyle name="Followed Hyperlink 46" xfId="29647" hidden="1" xr:uid="{00000000-0005-0000-0000-000031060000}"/>
    <cellStyle name="Followed Hyperlink 46" xfId="29721" hidden="1" xr:uid="{00000000-0005-0000-0000-000032060000}"/>
    <cellStyle name="Followed Hyperlink 46" xfId="29659" hidden="1" xr:uid="{00000000-0005-0000-0000-000033060000}"/>
    <cellStyle name="Followed Hyperlink 46" xfId="24824" hidden="1" xr:uid="{00000000-0005-0000-0000-00002C060000}"/>
    <cellStyle name="Followed Hyperlink 46" xfId="17466" hidden="1" xr:uid="{00000000-0005-0000-0000-000038060000}"/>
    <cellStyle name="Followed Hyperlink 46" xfId="7862" hidden="1" xr:uid="{00000000-0005-0000-0000-000023060000}"/>
    <cellStyle name="Followed Hyperlink 46" xfId="28759" hidden="1" xr:uid="{00000000-0005-0000-0000-000022060000}"/>
    <cellStyle name="Followed Hyperlink 46" xfId="28697" hidden="1" xr:uid="{00000000-0005-0000-0000-000023060000}"/>
    <cellStyle name="Followed Hyperlink 46" xfId="28856" hidden="1" xr:uid="{00000000-0005-0000-0000-000024060000}"/>
    <cellStyle name="Followed Hyperlink 46" xfId="28998" hidden="1" xr:uid="{00000000-0005-0000-0000-000025060000}"/>
    <cellStyle name="Followed Hyperlink 46" xfId="29072" hidden="1" xr:uid="{00000000-0005-0000-0000-000026060000}"/>
    <cellStyle name="Followed Hyperlink 46" xfId="29010" hidden="1" xr:uid="{00000000-0005-0000-0000-000027060000}"/>
    <cellStyle name="Followed Hyperlink 46" xfId="27916" hidden="1" xr:uid="{00000000-0005-0000-0000-00003A060000}"/>
    <cellStyle name="Followed Hyperlink 46" xfId="27854" hidden="1" xr:uid="{00000000-0005-0000-0000-00003B060000}"/>
    <cellStyle name="Followed Hyperlink 46" xfId="28513" hidden="1" xr:uid="{00000000-0005-0000-0000-000020060000}"/>
    <cellStyle name="Followed Hyperlink 46" xfId="27588" hidden="1" xr:uid="{00000000-0005-0000-0000-000038060000}"/>
    <cellStyle name="Followed Hyperlink 46" xfId="27842" hidden="1" xr:uid="{00000000-0005-0000-0000-000039060000}"/>
    <cellStyle name="Followed Hyperlink 46" xfId="27648" hidden="1" xr:uid="{00000000-0005-0000-0000-000037060000}"/>
    <cellStyle name="Followed Hyperlink 46" xfId="28685" hidden="1" xr:uid="{00000000-0005-0000-0000-000021060000}"/>
    <cellStyle name="Followed Hyperlink 46" xfId="12793" hidden="1" xr:uid="{00000000-0005-0000-0000-00003A060000}"/>
    <cellStyle name="Followed Hyperlink 46" xfId="3910" hidden="1" xr:uid="{00000000-0005-0000-0000-000031060000}"/>
    <cellStyle name="Followed Hyperlink 46" xfId="5173" hidden="1" xr:uid="{00000000-0005-0000-0000-00002B060000}"/>
    <cellStyle name="Followed Hyperlink 46" xfId="24203" hidden="1" xr:uid="{00000000-0005-0000-0000-000039060000}"/>
    <cellStyle name="Followed Hyperlink 46" xfId="30902" hidden="1" xr:uid="{00000000-0005-0000-0000-00002B060000}"/>
    <cellStyle name="Followed Hyperlink 46" xfId="30837" hidden="1" xr:uid="{00000000-0005-0000-0000-00002C060000}"/>
    <cellStyle name="Followed Hyperlink 46" xfId="31106" hidden="1" xr:uid="{00000000-0005-0000-0000-00002D060000}"/>
    <cellStyle name="Followed Hyperlink 46" xfId="31180" hidden="1" xr:uid="{00000000-0005-0000-0000-00002E060000}"/>
    <cellStyle name="Followed Hyperlink 46" xfId="31118" hidden="1" xr:uid="{00000000-0005-0000-0000-00002F060000}"/>
    <cellStyle name="Followed Hyperlink 46" xfId="25867" hidden="1" xr:uid="{00000000-0005-0000-0000-000030060000}"/>
    <cellStyle name="Followed Hyperlink 46" xfId="31318" hidden="1" xr:uid="{00000000-0005-0000-0000-000031060000}"/>
    <cellStyle name="Followed Hyperlink 46" xfId="31392" hidden="1" xr:uid="{00000000-0005-0000-0000-000032060000}"/>
    <cellStyle name="Followed Hyperlink 46" xfId="31330" hidden="1" xr:uid="{00000000-0005-0000-0000-000033060000}"/>
    <cellStyle name="Followed Hyperlink 46" xfId="31269" hidden="1" xr:uid="{00000000-0005-0000-0000-000034060000}"/>
    <cellStyle name="Followed Hyperlink 46" xfId="25875" hidden="1" xr:uid="{00000000-0005-0000-0000-000020060000}"/>
    <cellStyle name="Followed Hyperlink 46" xfId="28272" hidden="1" xr:uid="{00000000-0005-0000-0000-000021060000}"/>
    <cellStyle name="Followed Hyperlink 46" xfId="28539" hidden="1" xr:uid="{00000000-0005-0000-0000-000022060000}"/>
    <cellStyle name="Followed Hyperlink 46" xfId="30240" hidden="1" xr:uid="{00000000-0005-0000-0000-000023060000}"/>
    <cellStyle name="Followed Hyperlink 46" xfId="30527" hidden="1" xr:uid="{00000000-0005-0000-0000-000024060000}"/>
    <cellStyle name="Followed Hyperlink 46" xfId="30669" hidden="1" xr:uid="{00000000-0005-0000-0000-000025060000}"/>
    <cellStyle name="Followed Hyperlink 46" xfId="30743" hidden="1" xr:uid="{00000000-0005-0000-0000-000026060000}"/>
    <cellStyle name="Followed Hyperlink 46" xfId="29810" hidden="1" xr:uid="{00000000-0005-0000-0000-000038060000}"/>
    <cellStyle name="Followed Hyperlink 46" xfId="30064" hidden="1" xr:uid="{00000000-0005-0000-0000-000039060000}"/>
    <cellStyle name="Followed Hyperlink 46" xfId="29932" hidden="1" xr:uid="{00000000-0005-0000-0000-000036060000}"/>
    <cellStyle name="Followed Hyperlink 46" xfId="29870" hidden="1" xr:uid="{00000000-0005-0000-0000-000037060000}"/>
    <cellStyle name="Followed Hyperlink 46" xfId="29858" hidden="1" xr:uid="{00000000-0005-0000-0000-000035060000}"/>
    <cellStyle name="Followed Hyperlink 46" xfId="30076" hidden="1" xr:uid="{00000000-0005-0000-0000-00003B060000}"/>
    <cellStyle name="Followed Hyperlink 46" xfId="36144" hidden="1" xr:uid="{00000000-0005-0000-0000-00002E060000}"/>
    <cellStyle name="Followed Hyperlink 46" xfId="41668" hidden="1" xr:uid="{00000000-0005-0000-0000-000030060000}"/>
    <cellStyle name="Followed Hyperlink 46" xfId="38821" hidden="1" xr:uid="{00000000-0005-0000-0000-000027060000}"/>
    <cellStyle name="Followed Hyperlink 46" xfId="25468" hidden="1" xr:uid="{00000000-0005-0000-0000-000038060000}"/>
    <cellStyle name="Followed Hyperlink 46" xfId="1683" hidden="1" xr:uid="{00000000-0005-0000-0000-000032060000}"/>
    <cellStyle name="Followed Hyperlink 46" xfId="1621" hidden="1" xr:uid="{00000000-0005-0000-0000-000033060000}"/>
    <cellStyle name="Followed Hyperlink 46" xfId="1560" hidden="1" xr:uid="{00000000-0005-0000-0000-000034060000}"/>
    <cellStyle name="Followed Hyperlink 46" xfId="1820" hidden="1" xr:uid="{00000000-0005-0000-0000-000035060000}"/>
    <cellStyle name="Followed Hyperlink 46" xfId="1894" hidden="1" xr:uid="{00000000-0005-0000-0000-000036060000}"/>
    <cellStyle name="Followed Hyperlink 46" xfId="1832" hidden="1" xr:uid="{00000000-0005-0000-0000-000037060000}"/>
    <cellStyle name="Followed Hyperlink 46" xfId="1772" hidden="1" xr:uid="{00000000-0005-0000-0000-000038060000}"/>
    <cellStyle name="Followed Hyperlink 46" xfId="2026" hidden="1" xr:uid="{00000000-0005-0000-0000-000039060000}"/>
    <cellStyle name="Followed Hyperlink 46" xfId="2100" hidden="1" xr:uid="{00000000-0005-0000-0000-00003A060000}"/>
    <cellStyle name="Followed Hyperlink 46" xfId="2038" hidden="1" xr:uid="{00000000-0005-0000-0000-00003B060000}"/>
    <cellStyle name="Followed Hyperlink 46" xfId="972" hidden="1" xr:uid="{00000000-0005-0000-0000-000027060000}"/>
    <cellStyle name="Followed Hyperlink 46" xfId="844" hidden="1" xr:uid="{00000000-0005-0000-0000-000028060000}"/>
    <cellStyle name="Followed Hyperlink 46" xfId="1181" hidden="1" xr:uid="{00000000-0005-0000-0000-000029060000}"/>
    <cellStyle name="Followed Hyperlink 46" xfId="1255" hidden="1" xr:uid="{00000000-0005-0000-0000-00002A060000}"/>
    <cellStyle name="Followed Hyperlink 46" xfId="1193" hidden="1" xr:uid="{00000000-0005-0000-0000-00002B060000}"/>
    <cellStyle name="Followed Hyperlink 46" xfId="1128" hidden="1" xr:uid="{00000000-0005-0000-0000-00002C060000}"/>
    <cellStyle name="Followed Hyperlink 46" xfId="659" hidden="1" xr:uid="{00000000-0005-0000-0000-000023060000}"/>
    <cellStyle name="Followed Hyperlink 46" xfId="818" hidden="1" xr:uid="{00000000-0005-0000-0000-000024060000}"/>
    <cellStyle name="Followed Hyperlink 46" xfId="960" hidden="1" xr:uid="{00000000-0005-0000-0000-000025060000}"/>
    <cellStyle name="Followed Hyperlink 46" xfId="647" hidden="1" xr:uid="{00000000-0005-0000-0000-000021060000}"/>
    <cellStyle name="Followed Hyperlink 46" xfId="721" hidden="1" xr:uid="{00000000-0005-0000-0000-000022060000}"/>
    <cellStyle name="Followed Hyperlink 46" xfId="473" hidden="1" xr:uid="{00000000-0005-0000-0000-000020060000}"/>
    <cellStyle name="Followed Hyperlink 46" xfId="1034" hidden="1" xr:uid="{00000000-0005-0000-0000-000026060000}"/>
    <cellStyle name="Followed Hyperlink 46" xfId="7220" hidden="1" xr:uid="{00000000-0005-0000-0000-000034060000}"/>
    <cellStyle name="Followed Hyperlink 46" xfId="13927" hidden="1" xr:uid="{00000000-0005-0000-0000-000034060000}"/>
    <cellStyle name="Followed Hyperlink 46" xfId="10146" hidden="1" xr:uid="{00000000-0005-0000-0000-00002C060000}"/>
    <cellStyle name="Followed Hyperlink 46" xfId="27710" hidden="1" xr:uid="{00000000-0005-0000-0000-000036060000}"/>
    <cellStyle name="Followed Hyperlink 46" xfId="44098" hidden="1" xr:uid="{00000000-0005-0000-0000-000024060000}"/>
    <cellStyle name="Followed Hyperlink 46" xfId="44240" hidden="1" xr:uid="{00000000-0005-0000-0000-000025060000}"/>
    <cellStyle name="Followed Hyperlink 46" xfId="44314" hidden="1" xr:uid="{00000000-0005-0000-0000-000026060000}"/>
    <cellStyle name="Followed Hyperlink 46" xfId="44252" hidden="1" xr:uid="{00000000-0005-0000-0000-000027060000}"/>
    <cellStyle name="Followed Hyperlink 46" xfId="44124" hidden="1" xr:uid="{00000000-0005-0000-0000-000028060000}"/>
    <cellStyle name="Followed Hyperlink 46" xfId="44461" hidden="1" xr:uid="{00000000-0005-0000-0000-000029060000}"/>
    <cellStyle name="Followed Hyperlink 46" xfId="44535" hidden="1" xr:uid="{00000000-0005-0000-0000-00002A060000}"/>
    <cellStyle name="Followed Hyperlink 46" xfId="44473" hidden="1" xr:uid="{00000000-0005-0000-0000-00002B060000}"/>
    <cellStyle name="Followed Hyperlink 46" xfId="44408" hidden="1" xr:uid="{00000000-0005-0000-0000-00002C060000}"/>
    <cellStyle name="Followed Hyperlink 46" xfId="44677" hidden="1" xr:uid="{00000000-0005-0000-0000-00002D060000}"/>
    <cellStyle name="Followed Hyperlink 46" xfId="44751" hidden="1" xr:uid="{00000000-0005-0000-0000-00002E060000}"/>
    <cellStyle name="Followed Hyperlink 46" xfId="44689" hidden="1" xr:uid="{00000000-0005-0000-0000-00002F060000}"/>
    <cellStyle name="Followed Hyperlink 46" xfId="43762" hidden="1" xr:uid="{00000000-0005-0000-0000-000030060000}"/>
    <cellStyle name="Followed Hyperlink 46" xfId="44889" hidden="1" xr:uid="{00000000-0005-0000-0000-000031060000}"/>
    <cellStyle name="Followed Hyperlink 46" xfId="44963" hidden="1" xr:uid="{00000000-0005-0000-0000-000032060000}"/>
    <cellStyle name="Followed Hyperlink 46" xfId="44901" hidden="1" xr:uid="{00000000-0005-0000-0000-000033060000}"/>
    <cellStyle name="Followed Hyperlink 46" xfId="45100" hidden="1" xr:uid="{00000000-0005-0000-0000-000035060000}"/>
    <cellStyle name="Followed Hyperlink 46" xfId="45174" hidden="1" xr:uid="{00000000-0005-0000-0000-000036060000}"/>
    <cellStyle name="Followed Hyperlink 46" xfId="45112" hidden="1" xr:uid="{00000000-0005-0000-0000-000037060000}"/>
    <cellStyle name="Followed Hyperlink 46" xfId="45306" hidden="1" xr:uid="{00000000-0005-0000-0000-000039060000}"/>
    <cellStyle name="Followed Hyperlink 46" xfId="45380" hidden="1" xr:uid="{00000000-0005-0000-0000-00003A060000}"/>
    <cellStyle name="Followed Hyperlink 46" xfId="45318" hidden="1" xr:uid="{00000000-0005-0000-0000-00003B060000}"/>
    <cellStyle name="Followed Hyperlink 46" xfId="45052" hidden="1" xr:uid="{00000000-0005-0000-0000-000038060000}"/>
    <cellStyle name="Followed Hyperlink 46" xfId="25947" hidden="1" xr:uid="{00000000-0005-0000-0000-000030060000}"/>
    <cellStyle name="Followed Hyperlink 46" xfId="37124" hidden="1" xr:uid="{00000000-0005-0000-0000-000028060000}"/>
    <cellStyle name="Followed Hyperlink 46" xfId="30328" hidden="1" xr:uid="{00000000-0005-0000-0000-000020060000}"/>
    <cellStyle name="Followed Hyperlink 46" xfId="29598" hidden="1" xr:uid="{00000000-0005-0000-0000-000034060000}"/>
    <cellStyle name="Followed Hyperlink 46" xfId="14879" hidden="1" xr:uid="{00000000-0005-0000-0000-000028060000}"/>
    <cellStyle name="Followed Hyperlink 46" xfId="15216" hidden="1" xr:uid="{00000000-0005-0000-0000-000029060000}"/>
    <cellStyle name="Followed Hyperlink 46" xfId="15290" hidden="1" xr:uid="{00000000-0005-0000-0000-00002A060000}"/>
    <cellStyle name="Followed Hyperlink 46" xfId="15228" hidden="1" xr:uid="{00000000-0005-0000-0000-00002B060000}"/>
    <cellStyle name="Followed Hyperlink 46" xfId="15163" hidden="1" xr:uid="{00000000-0005-0000-0000-00002C060000}"/>
    <cellStyle name="Followed Hyperlink 46" xfId="15432" hidden="1" xr:uid="{00000000-0005-0000-0000-00002D060000}"/>
    <cellStyle name="Followed Hyperlink 46" xfId="15506" hidden="1" xr:uid="{00000000-0005-0000-0000-00002E060000}"/>
    <cellStyle name="Followed Hyperlink 46" xfId="15444" hidden="1" xr:uid="{00000000-0005-0000-0000-00002F060000}"/>
    <cellStyle name="Followed Hyperlink 46" xfId="15644" hidden="1" xr:uid="{00000000-0005-0000-0000-000031060000}"/>
    <cellStyle name="Followed Hyperlink 46" xfId="15718" hidden="1" xr:uid="{00000000-0005-0000-0000-000032060000}"/>
    <cellStyle name="Followed Hyperlink 46" xfId="15656" hidden="1" xr:uid="{00000000-0005-0000-0000-000033060000}"/>
    <cellStyle name="Followed Hyperlink 46" xfId="15595" hidden="1" xr:uid="{00000000-0005-0000-0000-000034060000}"/>
    <cellStyle name="Followed Hyperlink 46" xfId="15855" hidden="1" xr:uid="{00000000-0005-0000-0000-000035060000}"/>
    <cellStyle name="Followed Hyperlink 46" xfId="15929" hidden="1" xr:uid="{00000000-0005-0000-0000-000036060000}"/>
    <cellStyle name="Followed Hyperlink 46" xfId="15867" hidden="1" xr:uid="{00000000-0005-0000-0000-000037060000}"/>
    <cellStyle name="Followed Hyperlink 46" xfId="16061" hidden="1" xr:uid="{00000000-0005-0000-0000-000039060000}"/>
    <cellStyle name="Followed Hyperlink 46" xfId="16135" hidden="1" xr:uid="{00000000-0005-0000-0000-00003A060000}"/>
    <cellStyle name="Followed Hyperlink 46" xfId="16073" hidden="1" xr:uid="{00000000-0005-0000-0000-00003B060000}"/>
    <cellStyle name="Followed Hyperlink 46" xfId="12984" hidden="1" xr:uid="{00000000-0005-0000-0000-000020060000}"/>
    <cellStyle name="Followed Hyperlink 46" xfId="12988" hidden="1" xr:uid="{00000000-0005-0000-0000-000021060000}"/>
    <cellStyle name="Followed Hyperlink 46" xfId="7969" hidden="1" xr:uid="{00000000-0005-0000-0000-000022060000}"/>
    <cellStyle name="Followed Hyperlink 46" xfId="16237" hidden="1" xr:uid="{00000000-0005-0000-0000-000023060000}"/>
    <cellStyle name="Followed Hyperlink 46" xfId="16512" hidden="1" xr:uid="{00000000-0005-0000-0000-000024060000}"/>
    <cellStyle name="Followed Hyperlink 46" xfId="16654" hidden="1" xr:uid="{00000000-0005-0000-0000-000025060000}"/>
    <cellStyle name="Followed Hyperlink 46" xfId="16728" hidden="1" xr:uid="{00000000-0005-0000-0000-000026060000}"/>
    <cellStyle name="Followed Hyperlink 46" xfId="16666" hidden="1" xr:uid="{00000000-0005-0000-0000-000027060000}"/>
    <cellStyle name="Followed Hyperlink 46" xfId="16538" hidden="1" xr:uid="{00000000-0005-0000-0000-000028060000}"/>
    <cellStyle name="Followed Hyperlink 46" xfId="16875" hidden="1" xr:uid="{00000000-0005-0000-0000-000029060000}"/>
    <cellStyle name="Followed Hyperlink 46" xfId="16949" hidden="1" xr:uid="{00000000-0005-0000-0000-00002A060000}"/>
    <cellStyle name="Followed Hyperlink 46" xfId="16887" hidden="1" xr:uid="{00000000-0005-0000-0000-00002B060000}"/>
    <cellStyle name="Followed Hyperlink 46" xfId="16822" hidden="1" xr:uid="{00000000-0005-0000-0000-00002C060000}"/>
    <cellStyle name="Followed Hyperlink 46" xfId="17091" hidden="1" xr:uid="{00000000-0005-0000-0000-00002D060000}"/>
    <cellStyle name="Followed Hyperlink 46" xfId="17165" hidden="1" xr:uid="{00000000-0005-0000-0000-00002E060000}"/>
    <cellStyle name="Followed Hyperlink 46" xfId="17103" hidden="1" xr:uid="{00000000-0005-0000-0000-00002F060000}"/>
    <cellStyle name="Followed Hyperlink 46" xfId="17303" hidden="1" xr:uid="{00000000-0005-0000-0000-000031060000}"/>
    <cellStyle name="Followed Hyperlink 46" xfId="17377" hidden="1" xr:uid="{00000000-0005-0000-0000-000032060000}"/>
    <cellStyle name="Followed Hyperlink 46" xfId="17315" hidden="1" xr:uid="{00000000-0005-0000-0000-000033060000}"/>
    <cellStyle name="Followed Hyperlink 46" xfId="17254" hidden="1" xr:uid="{00000000-0005-0000-0000-000034060000}"/>
    <cellStyle name="Followed Hyperlink 46" xfId="17514" hidden="1" xr:uid="{00000000-0005-0000-0000-000035060000}"/>
    <cellStyle name="Followed Hyperlink 46" xfId="17588" hidden="1" xr:uid="{00000000-0005-0000-0000-000036060000}"/>
    <cellStyle name="Followed Hyperlink 46" xfId="17526" hidden="1" xr:uid="{00000000-0005-0000-0000-000037060000}"/>
    <cellStyle name="Followed Hyperlink 46" xfId="17720" hidden="1" xr:uid="{00000000-0005-0000-0000-000039060000}"/>
    <cellStyle name="Followed Hyperlink 46" xfId="17794" hidden="1" xr:uid="{00000000-0005-0000-0000-00003A060000}"/>
    <cellStyle name="Followed Hyperlink 46" xfId="17732" hidden="1" xr:uid="{00000000-0005-0000-0000-00003B060000}"/>
    <cellStyle name="Followed Hyperlink 46" xfId="16359" hidden="1" xr:uid="{00000000-0005-0000-0000-000020060000}"/>
    <cellStyle name="Followed Hyperlink 46" xfId="17899" hidden="1" xr:uid="{00000000-0005-0000-0000-000021060000}"/>
    <cellStyle name="Followed Hyperlink 46" xfId="16345" hidden="1" xr:uid="{00000000-0005-0000-0000-000022060000}"/>
    <cellStyle name="Followed Hyperlink 46" xfId="7921" hidden="1" xr:uid="{00000000-0005-0000-0000-000023060000}"/>
    <cellStyle name="Followed Hyperlink 46" xfId="18178" hidden="1" xr:uid="{00000000-0005-0000-0000-000024060000}"/>
    <cellStyle name="Followed Hyperlink 46" xfId="18320" hidden="1" xr:uid="{00000000-0005-0000-0000-000025060000}"/>
    <cellStyle name="Followed Hyperlink 46" xfId="18394" hidden="1" xr:uid="{00000000-0005-0000-0000-000026060000}"/>
    <cellStyle name="Followed Hyperlink 46" xfId="18332" hidden="1" xr:uid="{00000000-0005-0000-0000-000027060000}"/>
    <cellStyle name="Followed Hyperlink 46" xfId="18204" hidden="1" xr:uid="{00000000-0005-0000-0000-000028060000}"/>
    <cellStyle name="Followed Hyperlink 46" xfId="18541" hidden="1" xr:uid="{00000000-0005-0000-0000-000029060000}"/>
    <cellStyle name="Followed Hyperlink 46" xfId="18615" hidden="1" xr:uid="{00000000-0005-0000-0000-00002A060000}"/>
    <cellStyle name="Followed Hyperlink 46" xfId="18553" hidden="1" xr:uid="{00000000-0005-0000-0000-00002B060000}"/>
    <cellStyle name="Followed Hyperlink 46" xfId="18488" hidden="1" xr:uid="{00000000-0005-0000-0000-00002C060000}"/>
    <cellStyle name="Followed Hyperlink 46" xfId="18757" hidden="1" xr:uid="{00000000-0005-0000-0000-00002D060000}"/>
    <cellStyle name="Followed Hyperlink 46" xfId="18831" hidden="1" xr:uid="{00000000-0005-0000-0000-00002E060000}"/>
    <cellStyle name="Followed Hyperlink 46" xfId="18769" hidden="1" xr:uid="{00000000-0005-0000-0000-00002F060000}"/>
    <cellStyle name="Followed Hyperlink 46" xfId="14695" hidden="1" xr:uid="{00000000-0005-0000-0000-000030060000}"/>
    <cellStyle name="Followed Hyperlink 46" xfId="18969" hidden="1" xr:uid="{00000000-0005-0000-0000-000031060000}"/>
    <cellStyle name="Followed Hyperlink 46" xfId="19043" hidden="1" xr:uid="{00000000-0005-0000-0000-000032060000}"/>
    <cellStyle name="Followed Hyperlink 46" xfId="18920" hidden="1" xr:uid="{00000000-0005-0000-0000-000034060000}"/>
    <cellStyle name="Followed Hyperlink 46" xfId="19180" hidden="1" xr:uid="{00000000-0005-0000-0000-000035060000}"/>
    <cellStyle name="Followed Hyperlink 46" xfId="19254" hidden="1" xr:uid="{00000000-0005-0000-0000-000036060000}"/>
    <cellStyle name="Followed Hyperlink 46" xfId="19192" hidden="1" xr:uid="{00000000-0005-0000-0000-000037060000}"/>
    <cellStyle name="Followed Hyperlink 46" xfId="19132" hidden="1" xr:uid="{00000000-0005-0000-0000-000038060000}"/>
    <cellStyle name="Followed Hyperlink 46" xfId="19386" hidden="1" xr:uid="{00000000-0005-0000-0000-000039060000}"/>
    <cellStyle name="Followed Hyperlink 46" xfId="19460" hidden="1" xr:uid="{00000000-0005-0000-0000-00003A060000}"/>
    <cellStyle name="Followed Hyperlink 46" xfId="19398" hidden="1" xr:uid="{00000000-0005-0000-0000-00003B060000}"/>
    <cellStyle name="Followed Hyperlink 46" xfId="126" hidden="1" xr:uid="{00000000-0005-0000-0000-000030060000}"/>
    <cellStyle name="Followed Hyperlink 46" xfId="27071" hidden="1" xr:uid="{00000000-0005-0000-0000-00002A060000}"/>
    <cellStyle name="Followed Hyperlink 46" xfId="8595" hidden="1" xr:uid="{00000000-0005-0000-0000-00002A060000}"/>
    <cellStyle name="Followed Hyperlink 46" xfId="8533" hidden="1" xr:uid="{00000000-0005-0000-0000-00002B060000}"/>
    <cellStyle name="Followed Hyperlink 46" xfId="8468" hidden="1" xr:uid="{00000000-0005-0000-0000-00002C060000}"/>
    <cellStyle name="Followed Hyperlink 46" xfId="8737" hidden="1" xr:uid="{00000000-0005-0000-0000-00002D060000}"/>
    <cellStyle name="Followed Hyperlink 46" xfId="8811" hidden="1" xr:uid="{00000000-0005-0000-0000-00002E060000}"/>
    <cellStyle name="Followed Hyperlink 46" xfId="8749" hidden="1" xr:uid="{00000000-0005-0000-0000-00002F060000}"/>
    <cellStyle name="Followed Hyperlink 46" xfId="2794" hidden="1" xr:uid="{00000000-0005-0000-0000-000030060000}"/>
    <cellStyle name="Followed Hyperlink 46" xfId="8949" hidden="1" xr:uid="{00000000-0005-0000-0000-000031060000}"/>
    <cellStyle name="Followed Hyperlink 46" xfId="9023" hidden="1" xr:uid="{00000000-0005-0000-0000-000032060000}"/>
    <cellStyle name="Followed Hyperlink 46" xfId="8961" hidden="1" xr:uid="{00000000-0005-0000-0000-000033060000}"/>
    <cellStyle name="Followed Hyperlink 46" xfId="8900" hidden="1" xr:uid="{00000000-0005-0000-0000-000034060000}"/>
    <cellStyle name="Followed Hyperlink 46" xfId="9234" hidden="1" xr:uid="{00000000-0005-0000-0000-000036060000}"/>
    <cellStyle name="Followed Hyperlink 46" xfId="9172" hidden="1" xr:uid="{00000000-0005-0000-0000-000037060000}"/>
    <cellStyle name="Followed Hyperlink 46" xfId="9112" hidden="1" xr:uid="{00000000-0005-0000-0000-000038060000}"/>
    <cellStyle name="Followed Hyperlink 46" xfId="9366" hidden="1" xr:uid="{00000000-0005-0000-0000-000039060000}"/>
    <cellStyle name="Followed Hyperlink 46" xfId="9440" hidden="1" xr:uid="{00000000-0005-0000-0000-00003A060000}"/>
    <cellStyle name="Followed Hyperlink 46" xfId="9378" hidden="1" xr:uid="{00000000-0005-0000-0000-00003B060000}"/>
    <cellStyle name="Followed Hyperlink 46" xfId="6273" hidden="1" xr:uid="{00000000-0005-0000-0000-000020060000}"/>
    <cellStyle name="Followed Hyperlink 46" xfId="6277" hidden="1" xr:uid="{00000000-0005-0000-0000-000021060000}"/>
    <cellStyle name="Followed Hyperlink 46" xfId="2575" hidden="1" xr:uid="{00000000-0005-0000-0000-000022060000}"/>
    <cellStyle name="Followed Hyperlink 46" xfId="9542" hidden="1" xr:uid="{00000000-0005-0000-0000-000023060000}"/>
    <cellStyle name="Followed Hyperlink 46" xfId="9836" hidden="1" xr:uid="{00000000-0005-0000-0000-000024060000}"/>
    <cellStyle name="Followed Hyperlink 46" xfId="29219" hidden="1" xr:uid="{00000000-0005-0000-0000-000029060000}"/>
    <cellStyle name="Followed Hyperlink 46" xfId="29293" hidden="1" xr:uid="{00000000-0005-0000-0000-00002A060000}"/>
    <cellStyle name="Followed Hyperlink 46" xfId="29231" hidden="1" xr:uid="{00000000-0005-0000-0000-00002B060000}"/>
    <cellStyle name="Followed Hyperlink 46" xfId="29166" hidden="1" xr:uid="{00000000-0005-0000-0000-00002C060000}"/>
    <cellStyle name="Followed Hyperlink 46" xfId="2710" hidden="1" xr:uid="{00000000-0005-0000-0000-000030060000}"/>
    <cellStyle name="Followed Hyperlink 46" xfId="4798" hidden="1" xr:uid="{00000000-0005-0000-0000-000024060000}"/>
    <cellStyle name="Followed Hyperlink 46" xfId="4940" hidden="1" xr:uid="{00000000-0005-0000-0000-000025060000}"/>
    <cellStyle name="Followed Hyperlink 46" xfId="5014" hidden="1" xr:uid="{00000000-0005-0000-0000-000026060000}"/>
    <cellStyle name="Followed Hyperlink 46" xfId="4824" hidden="1" xr:uid="{00000000-0005-0000-0000-000028060000}"/>
    <cellStyle name="Followed Hyperlink 46" xfId="5161" hidden="1" xr:uid="{00000000-0005-0000-0000-000029060000}"/>
    <cellStyle name="Followed Hyperlink 46" xfId="5235" hidden="1" xr:uid="{00000000-0005-0000-0000-00002A060000}"/>
    <cellStyle name="Followed Hyperlink 46" xfId="5377" hidden="1" xr:uid="{00000000-0005-0000-0000-00002D060000}"/>
    <cellStyle name="Followed Hyperlink 46" xfId="5451" hidden="1" xr:uid="{00000000-0005-0000-0000-00002E060000}"/>
    <cellStyle name="Followed Hyperlink 46" xfId="5389" hidden="1" xr:uid="{00000000-0005-0000-0000-00002F060000}"/>
    <cellStyle name="Followed Hyperlink 46" xfId="2447" hidden="1" xr:uid="{00000000-0005-0000-0000-000030060000}"/>
    <cellStyle name="Followed Hyperlink 46" xfId="5589" hidden="1" xr:uid="{00000000-0005-0000-0000-000031060000}"/>
    <cellStyle name="Followed Hyperlink 46" xfId="5663" hidden="1" xr:uid="{00000000-0005-0000-0000-000032060000}"/>
    <cellStyle name="Followed Hyperlink 46" xfId="5601" hidden="1" xr:uid="{00000000-0005-0000-0000-000033060000}"/>
    <cellStyle name="Followed Hyperlink 46" xfId="5540" hidden="1" xr:uid="{00000000-0005-0000-0000-000034060000}"/>
    <cellStyle name="Followed Hyperlink 46" xfId="5800" hidden="1" xr:uid="{00000000-0005-0000-0000-000035060000}"/>
    <cellStyle name="Followed Hyperlink 46" xfId="5874" hidden="1" xr:uid="{00000000-0005-0000-0000-000036060000}"/>
    <cellStyle name="Followed Hyperlink 46" xfId="5812" hidden="1" xr:uid="{00000000-0005-0000-0000-000037060000}"/>
    <cellStyle name="Followed Hyperlink 46" xfId="5752" hidden="1" xr:uid="{00000000-0005-0000-0000-000038060000}"/>
    <cellStyle name="Followed Hyperlink 46" xfId="6006" hidden="1" xr:uid="{00000000-0005-0000-0000-000039060000}"/>
    <cellStyle name="Followed Hyperlink 46" xfId="6080" hidden="1" xr:uid="{00000000-0005-0000-0000-00003A060000}"/>
    <cellStyle name="Followed Hyperlink 46" xfId="6018" hidden="1" xr:uid="{00000000-0005-0000-0000-00003B060000}"/>
    <cellStyle name="Followed Hyperlink 46" xfId="2771" hidden="1" xr:uid="{00000000-0005-0000-0000-000020060000}"/>
    <cellStyle name="Followed Hyperlink 46" xfId="2763" hidden="1" xr:uid="{00000000-0005-0000-0000-000021060000}"/>
    <cellStyle name="Followed Hyperlink 46" xfId="193" hidden="1" xr:uid="{00000000-0005-0000-0000-000022060000}"/>
    <cellStyle name="Followed Hyperlink 46" xfId="6182" hidden="1" xr:uid="{00000000-0005-0000-0000-000023060000}"/>
    <cellStyle name="Followed Hyperlink 46" xfId="6478" hidden="1" xr:uid="{00000000-0005-0000-0000-000024060000}"/>
    <cellStyle name="Followed Hyperlink 46" xfId="6620" hidden="1" xr:uid="{00000000-0005-0000-0000-000025060000}"/>
    <cellStyle name="Followed Hyperlink 46" xfId="6694" hidden="1" xr:uid="{00000000-0005-0000-0000-000026060000}"/>
    <cellStyle name="Followed Hyperlink 46" xfId="6632" hidden="1" xr:uid="{00000000-0005-0000-0000-000027060000}"/>
    <cellStyle name="Followed Hyperlink 46" xfId="6504" hidden="1" xr:uid="{00000000-0005-0000-0000-000028060000}"/>
    <cellStyle name="Followed Hyperlink 46" xfId="6841" hidden="1" xr:uid="{00000000-0005-0000-0000-000029060000}"/>
    <cellStyle name="Followed Hyperlink 46" xfId="6915" hidden="1" xr:uid="{00000000-0005-0000-0000-00002A060000}"/>
    <cellStyle name="Followed Hyperlink 46" xfId="6853" hidden="1" xr:uid="{00000000-0005-0000-0000-00002B060000}"/>
    <cellStyle name="Followed Hyperlink 46" xfId="6788" hidden="1" xr:uid="{00000000-0005-0000-0000-00002C060000}"/>
    <cellStyle name="Followed Hyperlink 46" xfId="7057" hidden="1" xr:uid="{00000000-0005-0000-0000-00002D060000}"/>
    <cellStyle name="Followed Hyperlink 46" xfId="7131" hidden="1" xr:uid="{00000000-0005-0000-0000-00002E060000}"/>
    <cellStyle name="Followed Hyperlink 46" xfId="7069" hidden="1" xr:uid="{00000000-0005-0000-0000-00002F060000}"/>
    <cellStyle name="Followed Hyperlink 46" xfId="2433" hidden="1" xr:uid="{00000000-0005-0000-0000-000030060000}"/>
    <cellStyle name="Followed Hyperlink 46" xfId="7269" hidden="1" xr:uid="{00000000-0005-0000-0000-000031060000}"/>
    <cellStyle name="Followed Hyperlink 46" xfId="7343" hidden="1" xr:uid="{00000000-0005-0000-0000-000032060000}"/>
    <cellStyle name="Followed Hyperlink 46" xfId="7281" hidden="1" xr:uid="{00000000-0005-0000-0000-000033060000}"/>
    <cellStyle name="Followed Hyperlink 46" xfId="7480" hidden="1" xr:uid="{00000000-0005-0000-0000-000035060000}"/>
    <cellStyle name="Followed Hyperlink 46" xfId="7554" hidden="1" xr:uid="{00000000-0005-0000-0000-000036060000}"/>
    <cellStyle name="Followed Hyperlink 46" xfId="7492" hidden="1" xr:uid="{00000000-0005-0000-0000-000037060000}"/>
    <cellStyle name="Followed Hyperlink 46" xfId="7432" hidden="1" xr:uid="{00000000-0005-0000-0000-000038060000}"/>
    <cellStyle name="Followed Hyperlink 46" xfId="7686" hidden="1" xr:uid="{00000000-0005-0000-0000-000039060000}"/>
    <cellStyle name="Followed Hyperlink 46" xfId="7698" hidden="1" xr:uid="{00000000-0005-0000-0000-00003B060000}"/>
    <cellStyle name="Followed Hyperlink 46" xfId="4594" hidden="1" xr:uid="{00000000-0005-0000-0000-000020060000}"/>
    <cellStyle name="Followed Hyperlink 46" xfId="4598" hidden="1" xr:uid="{00000000-0005-0000-0000-000021060000}"/>
    <cellStyle name="Followed Hyperlink 46" xfId="2494" hidden="1" xr:uid="{00000000-0005-0000-0000-000022060000}"/>
    <cellStyle name="Followed Hyperlink 46" xfId="2774" hidden="1" xr:uid="{00000000-0005-0000-0000-000020060000}"/>
    <cellStyle name="Followed Hyperlink 46" xfId="2948" hidden="1" xr:uid="{00000000-0005-0000-0000-000021060000}"/>
    <cellStyle name="Followed Hyperlink 46" xfId="3022" hidden="1" xr:uid="{00000000-0005-0000-0000-000022060000}"/>
    <cellStyle name="Followed Hyperlink 46" xfId="2960" hidden="1" xr:uid="{00000000-0005-0000-0000-000023060000}"/>
    <cellStyle name="Followed Hyperlink 46" xfId="3119" hidden="1" xr:uid="{00000000-0005-0000-0000-000024060000}"/>
    <cellStyle name="Followed Hyperlink 46" xfId="3261" hidden="1" xr:uid="{00000000-0005-0000-0000-000025060000}"/>
    <cellStyle name="Followed Hyperlink 46" xfId="13622" hidden="1" xr:uid="{00000000-0005-0000-0000-00002A060000}"/>
    <cellStyle name="Followed Hyperlink 46" xfId="13560" hidden="1" xr:uid="{00000000-0005-0000-0000-00002B060000}"/>
    <cellStyle name="Followed Hyperlink 46" xfId="13495" hidden="1" xr:uid="{00000000-0005-0000-0000-00002C060000}"/>
    <cellStyle name="Followed Hyperlink 46" xfId="13764" hidden="1" xr:uid="{00000000-0005-0000-0000-00002D060000}"/>
    <cellStyle name="Followed Hyperlink 46" xfId="13838" hidden="1" xr:uid="{00000000-0005-0000-0000-00002E060000}"/>
    <cellStyle name="Followed Hyperlink 46" xfId="13776" hidden="1" xr:uid="{00000000-0005-0000-0000-00002F060000}"/>
    <cellStyle name="Followed Hyperlink 46" xfId="2582" hidden="1" xr:uid="{00000000-0005-0000-0000-000030060000}"/>
    <cellStyle name="Followed Hyperlink 46" xfId="13976" hidden="1" xr:uid="{00000000-0005-0000-0000-000031060000}"/>
    <cellStyle name="Followed Hyperlink 46" xfId="14050" hidden="1" xr:uid="{00000000-0005-0000-0000-000032060000}"/>
    <cellStyle name="Followed Hyperlink 46" xfId="13988" hidden="1" xr:uid="{00000000-0005-0000-0000-000033060000}"/>
    <cellStyle name="Followed Hyperlink 46" xfId="14187" hidden="1" xr:uid="{00000000-0005-0000-0000-000035060000}"/>
    <cellStyle name="Followed Hyperlink 46" xfId="14261" hidden="1" xr:uid="{00000000-0005-0000-0000-000036060000}"/>
    <cellStyle name="Followed Hyperlink 46" xfId="14199" hidden="1" xr:uid="{00000000-0005-0000-0000-000037060000}"/>
    <cellStyle name="Followed Hyperlink 46" xfId="14139" hidden="1" xr:uid="{00000000-0005-0000-0000-000038060000}"/>
    <cellStyle name="Followed Hyperlink 46" xfId="14393" hidden="1" xr:uid="{00000000-0005-0000-0000-000039060000}"/>
    <cellStyle name="Followed Hyperlink 46" xfId="14467" hidden="1" xr:uid="{00000000-0005-0000-0000-00003A060000}"/>
    <cellStyle name="Followed Hyperlink 46" xfId="14405" hidden="1" xr:uid="{00000000-0005-0000-0000-00003B060000}"/>
    <cellStyle name="Followed Hyperlink 46" xfId="11311" hidden="1" xr:uid="{00000000-0005-0000-0000-000020060000}"/>
    <cellStyle name="Followed Hyperlink 46" xfId="11315" hidden="1" xr:uid="{00000000-0005-0000-0000-000021060000}"/>
    <cellStyle name="Followed Hyperlink 46" xfId="6289" hidden="1" xr:uid="{00000000-0005-0000-0000-000022060000}"/>
    <cellStyle name="Followed Hyperlink 46" xfId="14569" hidden="1" xr:uid="{00000000-0005-0000-0000-000023060000}"/>
    <cellStyle name="Followed Hyperlink 46" xfId="14853" hidden="1" xr:uid="{00000000-0005-0000-0000-000024060000}"/>
    <cellStyle name="Followed Hyperlink 46" xfId="14995" hidden="1" xr:uid="{00000000-0005-0000-0000-000025060000}"/>
    <cellStyle name="Followed Hyperlink 46" xfId="15069" hidden="1" xr:uid="{00000000-0005-0000-0000-000026060000}"/>
    <cellStyle name="Followed Hyperlink 46" xfId="15007" hidden="1" xr:uid="{00000000-0005-0000-0000-000027060000}"/>
    <cellStyle name="Followed Hyperlink 46" xfId="9862" hidden="1" xr:uid="{00000000-0005-0000-0000-000028060000}"/>
    <cellStyle name="Followed Hyperlink 46" xfId="2526" hidden="1" xr:uid="{00000000-0005-0000-0000-000021060000}"/>
    <cellStyle name="Followed Hyperlink 46" xfId="2800" hidden="1" xr:uid="{00000000-0005-0000-0000-000022060000}"/>
    <cellStyle name="Followed Hyperlink 46" xfId="4503" hidden="1" xr:uid="{00000000-0005-0000-0000-000023060000}"/>
    <cellStyle name="Followed Hyperlink 46" xfId="25093" hidden="1" xr:uid="{00000000-0005-0000-0000-00002D060000}"/>
    <cellStyle name="Followed Hyperlink 46" xfId="25167" hidden="1" xr:uid="{00000000-0005-0000-0000-00002E060000}"/>
    <cellStyle name="Followed Hyperlink 46" xfId="25105" hidden="1" xr:uid="{00000000-0005-0000-0000-00002F060000}"/>
    <cellStyle name="Followed Hyperlink 46" xfId="18105" hidden="1" xr:uid="{00000000-0005-0000-0000-000030060000}"/>
    <cellStyle name="Followed Hyperlink 46" xfId="5108" hidden="1" xr:uid="{00000000-0005-0000-0000-00002C060000}"/>
    <cellStyle name="Followed Hyperlink 46" xfId="10199" hidden="1" xr:uid="{00000000-0005-0000-0000-000029060000}"/>
    <cellStyle name="Followed Hyperlink 46" xfId="10273" hidden="1" xr:uid="{00000000-0005-0000-0000-00002A060000}"/>
    <cellStyle name="Followed Hyperlink 46" xfId="10211" hidden="1" xr:uid="{00000000-0005-0000-0000-00002B060000}"/>
    <cellStyle name="Followed Hyperlink 46" xfId="10415" hidden="1" xr:uid="{00000000-0005-0000-0000-00002D060000}"/>
    <cellStyle name="Followed Hyperlink 46" xfId="10489" hidden="1" xr:uid="{00000000-0005-0000-0000-00002E060000}"/>
    <cellStyle name="Followed Hyperlink 46" xfId="10427" hidden="1" xr:uid="{00000000-0005-0000-0000-00002F060000}"/>
    <cellStyle name="Followed Hyperlink 46" xfId="10701" hidden="1" xr:uid="{00000000-0005-0000-0000-000032060000}"/>
    <cellStyle name="Followed Hyperlink 46" xfId="10639" hidden="1" xr:uid="{00000000-0005-0000-0000-000033060000}"/>
    <cellStyle name="Followed Hyperlink 46" xfId="10578" hidden="1" xr:uid="{00000000-0005-0000-0000-000034060000}"/>
    <cellStyle name="Followed Hyperlink 46" xfId="10838" hidden="1" xr:uid="{00000000-0005-0000-0000-000035060000}"/>
    <cellStyle name="Followed Hyperlink 46" xfId="10912" hidden="1" xr:uid="{00000000-0005-0000-0000-000036060000}"/>
    <cellStyle name="Followed Hyperlink 46" xfId="10850" hidden="1" xr:uid="{00000000-0005-0000-0000-000037060000}"/>
    <cellStyle name="Followed Hyperlink 46" xfId="10790" hidden="1" xr:uid="{00000000-0005-0000-0000-000038060000}"/>
    <cellStyle name="Followed Hyperlink 46" xfId="11044" hidden="1" xr:uid="{00000000-0005-0000-0000-000039060000}"/>
    <cellStyle name="Followed Hyperlink 46" xfId="11118" hidden="1" xr:uid="{00000000-0005-0000-0000-00003A060000}"/>
    <cellStyle name="Followed Hyperlink 46" xfId="11056" hidden="1" xr:uid="{00000000-0005-0000-0000-00003B060000}"/>
    <cellStyle name="Followed Hyperlink 46" xfId="7953" hidden="1" xr:uid="{00000000-0005-0000-0000-000020060000}"/>
    <cellStyle name="Followed Hyperlink 46" xfId="7957" hidden="1" xr:uid="{00000000-0005-0000-0000-000021060000}"/>
    <cellStyle name="Followed Hyperlink 46" xfId="2599" hidden="1" xr:uid="{00000000-0005-0000-0000-000022060000}"/>
    <cellStyle name="Followed Hyperlink 46" xfId="11220" hidden="1" xr:uid="{00000000-0005-0000-0000-000023060000}"/>
    <cellStyle name="Followed Hyperlink 46" xfId="11511" hidden="1" xr:uid="{00000000-0005-0000-0000-000024060000}"/>
    <cellStyle name="Followed Hyperlink 46" xfId="11653" hidden="1" xr:uid="{00000000-0005-0000-0000-000025060000}"/>
    <cellStyle name="Followed Hyperlink 46" xfId="11727" hidden="1" xr:uid="{00000000-0005-0000-0000-000026060000}"/>
    <cellStyle name="Followed Hyperlink 46" xfId="11665" hidden="1" xr:uid="{00000000-0005-0000-0000-000027060000}"/>
    <cellStyle name="Followed Hyperlink 46" xfId="11537" hidden="1" xr:uid="{00000000-0005-0000-0000-000028060000}"/>
    <cellStyle name="Followed Hyperlink 46" xfId="11874" hidden="1" xr:uid="{00000000-0005-0000-0000-000029060000}"/>
    <cellStyle name="Followed Hyperlink 46" xfId="11948" hidden="1" xr:uid="{00000000-0005-0000-0000-00002A060000}"/>
    <cellStyle name="Followed Hyperlink 46" xfId="11886" hidden="1" xr:uid="{00000000-0005-0000-0000-00002B060000}"/>
    <cellStyle name="Followed Hyperlink 46" xfId="11821" hidden="1" xr:uid="{00000000-0005-0000-0000-00002C060000}"/>
    <cellStyle name="Followed Hyperlink 46" xfId="12090" hidden="1" xr:uid="{00000000-0005-0000-0000-00002D060000}"/>
    <cellStyle name="Followed Hyperlink 46" xfId="12164" hidden="1" xr:uid="{00000000-0005-0000-0000-00002E060000}"/>
    <cellStyle name="Followed Hyperlink 46" xfId="12102" hidden="1" xr:uid="{00000000-0005-0000-0000-00002F060000}"/>
    <cellStyle name="Followed Hyperlink 46" xfId="2476" hidden="1" xr:uid="{00000000-0005-0000-0000-000030060000}"/>
    <cellStyle name="Followed Hyperlink 46" xfId="12302" hidden="1" xr:uid="{00000000-0005-0000-0000-000031060000}"/>
    <cellStyle name="Followed Hyperlink 46" xfId="12376" hidden="1" xr:uid="{00000000-0005-0000-0000-000032060000}"/>
    <cellStyle name="Followed Hyperlink 46" xfId="12314" hidden="1" xr:uid="{00000000-0005-0000-0000-000033060000}"/>
    <cellStyle name="Followed Hyperlink 46" xfId="12253" hidden="1" xr:uid="{00000000-0005-0000-0000-000034060000}"/>
    <cellStyle name="Followed Hyperlink 46" xfId="12513" hidden="1" xr:uid="{00000000-0005-0000-0000-000035060000}"/>
    <cellStyle name="Followed Hyperlink 46" xfId="12587" hidden="1" xr:uid="{00000000-0005-0000-0000-000036060000}"/>
    <cellStyle name="Followed Hyperlink 46" xfId="12525" hidden="1" xr:uid="{00000000-0005-0000-0000-000037060000}"/>
    <cellStyle name="Followed Hyperlink 46" xfId="12465" hidden="1" xr:uid="{00000000-0005-0000-0000-000038060000}"/>
    <cellStyle name="Followed Hyperlink 46" xfId="12719" hidden="1" xr:uid="{00000000-0005-0000-0000-000039060000}"/>
    <cellStyle name="Followed Hyperlink 46" xfId="12731" hidden="1" xr:uid="{00000000-0005-0000-0000-00003B060000}"/>
    <cellStyle name="Followed Hyperlink 46" xfId="9633" hidden="1" xr:uid="{00000000-0005-0000-0000-000020060000}"/>
    <cellStyle name="Followed Hyperlink 46" xfId="9637" hidden="1" xr:uid="{00000000-0005-0000-0000-000021060000}"/>
    <cellStyle name="Followed Hyperlink 46" xfId="4610" hidden="1" xr:uid="{00000000-0005-0000-0000-000022060000}"/>
    <cellStyle name="Followed Hyperlink 46" xfId="12895" hidden="1" xr:uid="{00000000-0005-0000-0000-000023060000}"/>
    <cellStyle name="Followed Hyperlink 46" xfId="13185" hidden="1" xr:uid="{00000000-0005-0000-0000-000024060000}"/>
    <cellStyle name="Followed Hyperlink 46" xfId="13327" hidden="1" xr:uid="{00000000-0005-0000-0000-000025060000}"/>
    <cellStyle name="Followed Hyperlink 46" xfId="13401" hidden="1" xr:uid="{00000000-0005-0000-0000-000026060000}"/>
    <cellStyle name="Followed Hyperlink 46" xfId="13339" hidden="1" xr:uid="{00000000-0005-0000-0000-000027060000}"/>
    <cellStyle name="Followed Hyperlink 46" xfId="13211" hidden="1" xr:uid="{00000000-0005-0000-0000-000028060000}"/>
    <cellStyle name="Followed Hyperlink 46" xfId="8158" hidden="1" xr:uid="{00000000-0005-0000-0000-000024060000}"/>
    <cellStyle name="Followed Hyperlink 46" xfId="8300" hidden="1" xr:uid="{00000000-0005-0000-0000-000025060000}"/>
    <cellStyle name="Followed Hyperlink 46" xfId="8374" hidden="1" xr:uid="{00000000-0005-0000-0000-000026060000}"/>
    <cellStyle name="Followed Hyperlink 46" xfId="8312" hidden="1" xr:uid="{00000000-0005-0000-0000-000027060000}"/>
    <cellStyle name="Followed Hyperlink 46" xfId="8184" hidden="1" xr:uid="{00000000-0005-0000-0000-000028060000}"/>
    <cellStyle name="Followed Hyperlink 46" xfId="8521" hidden="1" xr:uid="{00000000-0005-0000-0000-000029060000}"/>
    <cellStyle name="Followed Hyperlink 46" xfId="3273" hidden="1" xr:uid="{00000000-0005-0000-0000-000027060000}"/>
    <cellStyle name="Followed Hyperlink 46" xfId="3145" hidden="1" xr:uid="{00000000-0005-0000-0000-000028060000}"/>
    <cellStyle name="Followed Hyperlink 46" xfId="3482" hidden="1" xr:uid="{00000000-0005-0000-0000-000029060000}"/>
    <cellStyle name="Followed Hyperlink 46" xfId="3556" hidden="1" xr:uid="{00000000-0005-0000-0000-00002A060000}"/>
    <cellStyle name="Followed Hyperlink 46" xfId="3494" hidden="1" xr:uid="{00000000-0005-0000-0000-00002B060000}"/>
    <cellStyle name="Followed Hyperlink 46" xfId="3429" hidden="1" xr:uid="{00000000-0005-0000-0000-00002C060000}"/>
    <cellStyle name="Followed Hyperlink 46" xfId="3698" hidden="1" xr:uid="{00000000-0005-0000-0000-00002D060000}"/>
    <cellStyle name="Followed Hyperlink 46" xfId="3772" hidden="1" xr:uid="{00000000-0005-0000-0000-00002E060000}"/>
    <cellStyle name="Followed Hyperlink 46" xfId="3710" hidden="1" xr:uid="{00000000-0005-0000-0000-00002F060000}"/>
    <cellStyle name="Followed Hyperlink 46" xfId="2619" hidden="1" xr:uid="{00000000-0005-0000-0000-000030060000}"/>
    <cellStyle name="Followed Hyperlink 46" xfId="3984" hidden="1" xr:uid="{00000000-0005-0000-0000-000032060000}"/>
    <cellStyle name="Followed Hyperlink 46" xfId="3922" hidden="1" xr:uid="{00000000-0005-0000-0000-000033060000}"/>
    <cellStyle name="Followed Hyperlink 46" xfId="3861" hidden="1" xr:uid="{00000000-0005-0000-0000-000034060000}"/>
    <cellStyle name="Followed Hyperlink 46" xfId="4121" hidden="1" xr:uid="{00000000-0005-0000-0000-000035060000}"/>
    <cellStyle name="Followed Hyperlink 46" xfId="4195" hidden="1" xr:uid="{00000000-0005-0000-0000-000036060000}"/>
    <cellStyle name="Followed Hyperlink 46" xfId="4133" hidden="1" xr:uid="{00000000-0005-0000-0000-000037060000}"/>
    <cellStyle name="Followed Hyperlink 46" xfId="4073" hidden="1" xr:uid="{00000000-0005-0000-0000-000038060000}"/>
    <cellStyle name="Followed Hyperlink 46" xfId="4327" hidden="1" xr:uid="{00000000-0005-0000-0000-000039060000}"/>
    <cellStyle name="Followed Hyperlink 46" xfId="4401" hidden="1" xr:uid="{00000000-0005-0000-0000-00003A060000}"/>
    <cellStyle name="Followed Hyperlink 46" xfId="4339" hidden="1" xr:uid="{00000000-0005-0000-0000-00003B060000}"/>
    <cellStyle name="Followed Hyperlink 46" xfId="48" hidden="1" xr:uid="{00000000-0005-0000-0000-000020060000}"/>
    <cellStyle name="Followed Hyperlink 46" xfId="1471" hidden="1" xr:uid="{00000000-0005-0000-0000-00002E060000}"/>
    <cellStyle name="Followed Hyperlink 46" xfId="1409" hidden="1" xr:uid="{00000000-0005-0000-0000-00002F060000}"/>
    <cellStyle name="Followed Hyperlink 46" xfId="318" hidden="1" xr:uid="{00000000-0005-0000-0000-000030060000}"/>
    <cellStyle name="Followed Hyperlink 46" xfId="1609" hidden="1" xr:uid="{00000000-0005-0000-0000-000031060000}"/>
    <cellStyle name="Followed Hyperlink 46" xfId="4952" hidden="1" xr:uid="{00000000-0005-0000-0000-000027060000}"/>
    <cellStyle name="Followed Hyperlink 46" xfId="9978" hidden="1" xr:uid="{00000000-0005-0000-0000-000025060000}"/>
    <cellStyle name="Followed Hyperlink 46" xfId="10052" hidden="1" xr:uid="{00000000-0005-0000-0000-000026060000}"/>
    <cellStyle name="Followed Hyperlink 46" xfId="9990" hidden="1" xr:uid="{00000000-0005-0000-0000-000027060000}"/>
    <cellStyle name="Followed Hyperlink 46" xfId="22017" hidden="1" xr:uid="{00000000-0005-0000-0000-00002F060000}"/>
    <cellStyle name="Followed Hyperlink 46" xfId="18085" hidden="1" xr:uid="{00000000-0005-0000-0000-000030060000}"/>
    <cellStyle name="Followed Hyperlink 46" xfId="22217" hidden="1" xr:uid="{00000000-0005-0000-0000-000031060000}"/>
    <cellStyle name="Followed Hyperlink 46" xfId="22291" hidden="1" xr:uid="{00000000-0005-0000-0000-000032060000}"/>
    <cellStyle name="Followed Hyperlink 46" xfId="22229" hidden="1" xr:uid="{00000000-0005-0000-0000-000033060000}"/>
    <cellStyle name="Followed Hyperlink 46" xfId="22168" hidden="1" xr:uid="{00000000-0005-0000-0000-000034060000}"/>
    <cellStyle name="Followed Hyperlink 46" xfId="22428" hidden="1" xr:uid="{00000000-0005-0000-0000-000035060000}"/>
    <cellStyle name="Followed Hyperlink 46" xfId="22502" hidden="1" xr:uid="{00000000-0005-0000-0000-000036060000}"/>
    <cellStyle name="Followed Hyperlink 46" xfId="22440" hidden="1" xr:uid="{00000000-0005-0000-0000-000037060000}"/>
    <cellStyle name="Followed Hyperlink 46" xfId="22380" hidden="1" xr:uid="{00000000-0005-0000-0000-000038060000}"/>
    <cellStyle name="Followed Hyperlink 46" xfId="22634" hidden="1" xr:uid="{00000000-0005-0000-0000-000039060000}"/>
    <cellStyle name="Followed Hyperlink 46" xfId="18981" hidden="1" xr:uid="{00000000-0005-0000-0000-000033060000}"/>
    <cellStyle name="Followed Hyperlink 46" xfId="30138" hidden="1" xr:uid="{00000000-0005-0000-0000-00003A060000}"/>
    <cellStyle name="Followed Hyperlink 46" xfId="3335" hidden="1" xr:uid="{00000000-0005-0000-0000-000026060000}"/>
    <cellStyle name="Followed Hyperlink 46" xfId="21580" hidden="1" xr:uid="{00000000-0005-0000-0000-000027060000}"/>
    <cellStyle name="Followed Hyperlink 46" xfId="21452" hidden="1" xr:uid="{00000000-0005-0000-0000-000028060000}"/>
    <cellStyle name="Followed Hyperlink 46" xfId="21789" hidden="1" xr:uid="{00000000-0005-0000-0000-000029060000}"/>
    <cellStyle name="Followed Hyperlink 46" xfId="21863" hidden="1" xr:uid="{00000000-0005-0000-0000-00002A060000}"/>
    <cellStyle name="Followed Hyperlink 46" xfId="21801" hidden="1" xr:uid="{00000000-0005-0000-0000-00002B060000}"/>
    <cellStyle name="Followed Hyperlink 46" xfId="21736" hidden="1" xr:uid="{00000000-0005-0000-0000-00002C060000}"/>
    <cellStyle name="Followed Hyperlink 46" xfId="22005" hidden="1" xr:uid="{00000000-0005-0000-0000-00002D060000}"/>
    <cellStyle name="Followed Hyperlink 46" xfId="21203" hidden="1" xr:uid="{00000000-0005-0000-0000-000023060000}"/>
    <cellStyle name="Followed Hyperlink 46" xfId="21426" hidden="1" xr:uid="{00000000-0005-0000-0000-000024060000}"/>
    <cellStyle name="Followed Hyperlink 46" xfId="21568" hidden="1" xr:uid="{00000000-0005-0000-0000-000025060000}"/>
    <cellStyle name="Followed Hyperlink 46" xfId="21642" hidden="1" xr:uid="{00000000-0005-0000-0000-000026060000}"/>
    <cellStyle name="Followed Hyperlink 46" xfId="17986" hidden="1" xr:uid="{00000000-0005-0000-0000-000021060000}"/>
    <cellStyle name="Followed Hyperlink 46" xfId="11292" hidden="1" xr:uid="{00000000-0005-0000-0000-000022060000}"/>
    <cellStyle name="Followed Hyperlink 46" xfId="17982" hidden="1" xr:uid="{00000000-0005-0000-0000-000020060000}"/>
    <cellStyle name="Followed Hyperlink 47" xfId="26961" hidden="1" xr:uid="{00000000-0005-0000-0000-000046060000}"/>
    <cellStyle name="Followed Hyperlink 47" xfId="26975" hidden="1" xr:uid="{00000000-0005-0000-0000-000047060000}"/>
    <cellStyle name="Followed Hyperlink 47" xfId="27138" hidden="1" xr:uid="{00000000-0005-0000-0000-000048060000}"/>
    <cellStyle name="Followed Hyperlink 47" xfId="27263" hidden="1" xr:uid="{00000000-0005-0000-0000-000049060000}"/>
    <cellStyle name="Followed Hyperlink 47" xfId="27177" hidden="1" xr:uid="{00000000-0005-0000-0000-00004A060000}"/>
    <cellStyle name="Followed Hyperlink 47" xfId="27353" hidden="1" xr:uid="{00000000-0005-0000-0000-00004C060000}"/>
    <cellStyle name="Followed Hyperlink 47" xfId="27475" hidden="1" xr:uid="{00000000-0005-0000-0000-00004D060000}"/>
    <cellStyle name="Followed Hyperlink 47" xfId="27389" hidden="1" xr:uid="{00000000-0005-0000-0000-00004E060000}"/>
    <cellStyle name="Followed Hyperlink 47" xfId="24634" hidden="1" xr:uid="{00000000-0005-0000-0000-000043060000}"/>
    <cellStyle name="Followed Hyperlink 47" xfId="17055" hidden="1" xr:uid="{00000000-0005-0000-0000-00004A060000}"/>
    <cellStyle name="Followed Hyperlink 47" xfId="32387" hidden="1" xr:uid="{00000000-0005-0000-0000-000041060000}"/>
    <cellStyle name="Followed Hyperlink 47" xfId="30868" hidden="1" xr:uid="{00000000-0005-0000-0000-000047060000}"/>
    <cellStyle name="Followed Hyperlink 47" xfId="31031" hidden="1" xr:uid="{00000000-0005-0000-0000-000048060000}"/>
    <cellStyle name="Followed Hyperlink 47" xfId="31156" hidden="1" xr:uid="{00000000-0005-0000-0000-000049060000}"/>
    <cellStyle name="Followed Hyperlink 47" xfId="31070" hidden="1" xr:uid="{00000000-0005-0000-0000-00004A060000}"/>
    <cellStyle name="Followed Hyperlink 47" xfId="31084" hidden="1" xr:uid="{00000000-0005-0000-0000-00004B060000}"/>
    <cellStyle name="Followed Hyperlink 47" xfId="31246" hidden="1" xr:uid="{00000000-0005-0000-0000-00004C060000}"/>
    <cellStyle name="Followed Hyperlink 47" xfId="31368" hidden="1" xr:uid="{00000000-0005-0000-0000-00004D060000}"/>
    <cellStyle name="Followed Hyperlink 47" xfId="30647" hidden="1" xr:uid="{00000000-0005-0000-0000-000043060000}"/>
    <cellStyle name="Followed Hyperlink 47" xfId="32480" hidden="1" xr:uid="{00000000-0005-0000-0000-000044060000}"/>
    <cellStyle name="Followed Hyperlink 47" xfId="40306" hidden="1" xr:uid="{00000000-0005-0000-0000-000043060000}"/>
    <cellStyle name="Followed Hyperlink 47" xfId="40471" hidden="1" xr:uid="{00000000-0005-0000-0000-000044060000}"/>
    <cellStyle name="Followed Hyperlink 47" xfId="40599" hidden="1" xr:uid="{00000000-0005-0000-0000-000045060000}"/>
    <cellStyle name="Followed Hyperlink 47" xfId="40513" hidden="1" xr:uid="{00000000-0005-0000-0000-000046060000}"/>
    <cellStyle name="Followed Hyperlink 47" xfId="40527" hidden="1" xr:uid="{00000000-0005-0000-0000-000047060000}"/>
    <cellStyle name="Followed Hyperlink 47" xfId="40690" hidden="1" xr:uid="{00000000-0005-0000-0000-000048060000}"/>
    <cellStyle name="Followed Hyperlink 47" xfId="40815" hidden="1" xr:uid="{00000000-0005-0000-0000-000049060000}"/>
    <cellStyle name="Followed Hyperlink 47" xfId="40729" hidden="1" xr:uid="{00000000-0005-0000-0000-00004A060000}"/>
    <cellStyle name="Followed Hyperlink 47" xfId="40905" hidden="1" xr:uid="{00000000-0005-0000-0000-00004C060000}"/>
    <cellStyle name="Followed Hyperlink 47" xfId="41027" hidden="1" xr:uid="{00000000-0005-0000-0000-00004D060000}"/>
    <cellStyle name="Followed Hyperlink 47" xfId="40941" hidden="1" xr:uid="{00000000-0005-0000-0000-00004E060000}"/>
    <cellStyle name="Followed Hyperlink 47" xfId="40955" hidden="1" xr:uid="{00000000-0005-0000-0000-00004F060000}"/>
    <cellStyle name="Followed Hyperlink 47" xfId="41117" hidden="1" xr:uid="{00000000-0005-0000-0000-000050060000}"/>
    <cellStyle name="Followed Hyperlink 47" xfId="41238" hidden="1" xr:uid="{00000000-0005-0000-0000-000051060000}"/>
    <cellStyle name="Followed Hyperlink 47" xfId="41152" hidden="1" xr:uid="{00000000-0005-0000-0000-000052060000}"/>
    <cellStyle name="Followed Hyperlink 47" xfId="41166" hidden="1" xr:uid="{00000000-0005-0000-0000-000053060000}"/>
    <cellStyle name="Followed Hyperlink 47" xfId="41328" hidden="1" xr:uid="{00000000-0005-0000-0000-000054060000}"/>
    <cellStyle name="Followed Hyperlink 47" xfId="41444" hidden="1" xr:uid="{00000000-0005-0000-0000-000055060000}"/>
    <cellStyle name="Followed Hyperlink 47" xfId="41358" hidden="1" xr:uid="{00000000-0005-0000-0000-000056060000}"/>
    <cellStyle name="Followed Hyperlink 47" xfId="41897" hidden="1" xr:uid="{00000000-0005-0000-0000-00003C060000}"/>
    <cellStyle name="Followed Hyperlink 47" xfId="42030" hidden="1" xr:uid="{00000000-0005-0000-0000-00003D060000}"/>
    <cellStyle name="Followed Hyperlink 47" xfId="41944" hidden="1" xr:uid="{00000000-0005-0000-0000-00003E060000}"/>
    <cellStyle name="Followed Hyperlink 47" xfId="41958" hidden="1" xr:uid="{00000000-0005-0000-0000-00003F060000}"/>
    <cellStyle name="Followed Hyperlink 47" xfId="42209" hidden="1" xr:uid="{00000000-0005-0000-0000-000040060000}"/>
    <cellStyle name="Followed Hyperlink 47" xfId="42343" hidden="1" xr:uid="{00000000-0005-0000-0000-000041060000}"/>
    <cellStyle name="Followed Hyperlink 47" xfId="42257" hidden="1" xr:uid="{00000000-0005-0000-0000-000042060000}"/>
    <cellStyle name="Followed Hyperlink 47" xfId="42271" hidden="1" xr:uid="{00000000-0005-0000-0000-000043060000}"/>
    <cellStyle name="Followed Hyperlink 47" xfId="42436" hidden="1" xr:uid="{00000000-0005-0000-0000-000044060000}"/>
    <cellStyle name="Followed Hyperlink 47" xfId="42478" hidden="1" xr:uid="{00000000-0005-0000-0000-000046060000}"/>
    <cellStyle name="Followed Hyperlink 47" xfId="42492" hidden="1" xr:uid="{00000000-0005-0000-0000-000047060000}"/>
    <cellStyle name="Followed Hyperlink 47" xfId="42780" hidden="1" xr:uid="{00000000-0005-0000-0000-000049060000}"/>
    <cellStyle name="Followed Hyperlink 47" xfId="42694" hidden="1" xr:uid="{00000000-0005-0000-0000-00004A060000}"/>
    <cellStyle name="Followed Hyperlink 47" xfId="42708" hidden="1" xr:uid="{00000000-0005-0000-0000-00004B060000}"/>
    <cellStyle name="Followed Hyperlink 47" xfId="42870" hidden="1" xr:uid="{00000000-0005-0000-0000-00004C060000}"/>
    <cellStyle name="Followed Hyperlink 47" xfId="42992" hidden="1" xr:uid="{00000000-0005-0000-0000-00004D060000}"/>
    <cellStyle name="Followed Hyperlink 47" xfId="42906" hidden="1" xr:uid="{00000000-0005-0000-0000-00004E060000}"/>
    <cellStyle name="Followed Hyperlink 47" xfId="42920" hidden="1" xr:uid="{00000000-0005-0000-0000-00004F060000}"/>
    <cellStyle name="Followed Hyperlink 47" xfId="43082" hidden="1" xr:uid="{00000000-0005-0000-0000-000050060000}"/>
    <cellStyle name="Followed Hyperlink 47" xfId="43203" hidden="1" xr:uid="{00000000-0005-0000-0000-000051060000}"/>
    <cellStyle name="Followed Hyperlink 47" xfId="43117" hidden="1" xr:uid="{00000000-0005-0000-0000-000052060000}"/>
    <cellStyle name="Followed Hyperlink 47" xfId="43131" hidden="1" xr:uid="{00000000-0005-0000-0000-000053060000}"/>
    <cellStyle name="Followed Hyperlink 47" xfId="43293" hidden="1" xr:uid="{00000000-0005-0000-0000-000054060000}"/>
    <cellStyle name="Followed Hyperlink 47" xfId="43409" hidden="1" xr:uid="{00000000-0005-0000-0000-000055060000}"/>
    <cellStyle name="Followed Hyperlink 47" xfId="43323" hidden="1" xr:uid="{00000000-0005-0000-0000-000056060000}"/>
    <cellStyle name="Followed Hyperlink 47" xfId="43337" hidden="1" xr:uid="{00000000-0005-0000-0000-000057060000}"/>
    <cellStyle name="Followed Hyperlink 47" xfId="43977" hidden="1" xr:uid="{00000000-0005-0000-0000-00003D060000}"/>
    <cellStyle name="Followed Hyperlink 47" xfId="43891" hidden="1" xr:uid="{00000000-0005-0000-0000-00003E060000}"/>
    <cellStyle name="Followed Hyperlink 47" xfId="43905" hidden="1" xr:uid="{00000000-0005-0000-0000-00003F060000}"/>
    <cellStyle name="Followed Hyperlink 47" xfId="44156" hidden="1" xr:uid="{00000000-0005-0000-0000-000040060000}"/>
    <cellStyle name="Followed Hyperlink 47" xfId="44290" hidden="1" xr:uid="{00000000-0005-0000-0000-000041060000}"/>
    <cellStyle name="Followed Hyperlink 47" xfId="44204" hidden="1" xr:uid="{00000000-0005-0000-0000-000042060000}"/>
    <cellStyle name="Followed Hyperlink 47" xfId="44218" hidden="1" xr:uid="{00000000-0005-0000-0000-000043060000}"/>
    <cellStyle name="Followed Hyperlink 47" xfId="44383" hidden="1" xr:uid="{00000000-0005-0000-0000-000044060000}"/>
    <cellStyle name="Followed Hyperlink 47" xfId="44511" hidden="1" xr:uid="{00000000-0005-0000-0000-000045060000}"/>
    <cellStyle name="Followed Hyperlink 47" xfId="44425" hidden="1" xr:uid="{00000000-0005-0000-0000-000046060000}"/>
    <cellStyle name="Followed Hyperlink 47" xfId="44439" hidden="1" xr:uid="{00000000-0005-0000-0000-000047060000}"/>
    <cellStyle name="Followed Hyperlink 47" xfId="44602" hidden="1" xr:uid="{00000000-0005-0000-0000-000048060000}"/>
    <cellStyle name="Followed Hyperlink 47" xfId="38725" hidden="1" xr:uid="{00000000-0005-0000-0000-000040060000}"/>
    <cellStyle name="Followed Hyperlink 47" xfId="38859" hidden="1" xr:uid="{00000000-0005-0000-0000-000041060000}"/>
    <cellStyle name="Followed Hyperlink 47" xfId="38787" hidden="1" xr:uid="{00000000-0005-0000-0000-000043060000}"/>
    <cellStyle name="Followed Hyperlink 47" xfId="38952" hidden="1" xr:uid="{00000000-0005-0000-0000-000044060000}"/>
    <cellStyle name="Followed Hyperlink 47" xfId="39080" hidden="1" xr:uid="{00000000-0005-0000-0000-000045060000}"/>
    <cellStyle name="Followed Hyperlink 47" xfId="38994" hidden="1" xr:uid="{00000000-0005-0000-0000-000046060000}"/>
    <cellStyle name="Followed Hyperlink 47" xfId="39008" hidden="1" xr:uid="{00000000-0005-0000-0000-000047060000}"/>
    <cellStyle name="Followed Hyperlink 47" xfId="39171" hidden="1" xr:uid="{00000000-0005-0000-0000-000048060000}"/>
    <cellStyle name="Followed Hyperlink 47" xfId="39296" hidden="1" xr:uid="{00000000-0005-0000-0000-000049060000}"/>
    <cellStyle name="Followed Hyperlink 47" xfId="39210" hidden="1" xr:uid="{00000000-0005-0000-0000-00004A060000}"/>
    <cellStyle name="Followed Hyperlink 47" xfId="39224" hidden="1" xr:uid="{00000000-0005-0000-0000-00004B060000}"/>
    <cellStyle name="Followed Hyperlink 47" xfId="39386" hidden="1" xr:uid="{00000000-0005-0000-0000-00004C060000}"/>
    <cellStyle name="Followed Hyperlink 47" xfId="39508" hidden="1" xr:uid="{00000000-0005-0000-0000-00004D060000}"/>
    <cellStyle name="Followed Hyperlink 47" xfId="39422" hidden="1" xr:uid="{00000000-0005-0000-0000-00004E060000}"/>
    <cellStyle name="Followed Hyperlink 47" xfId="39719" hidden="1" xr:uid="{00000000-0005-0000-0000-000051060000}"/>
    <cellStyle name="Followed Hyperlink 47" xfId="39633" hidden="1" xr:uid="{00000000-0005-0000-0000-000052060000}"/>
    <cellStyle name="Followed Hyperlink 47" xfId="39647" hidden="1" xr:uid="{00000000-0005-0000-0000-000053060000}"/>
    <cellStyle name="Followed Hyperlink 47" xfId="39809" hidden="1" xr:uid="{00000000-0005-0000-0000-000054060000}"/>
    <cellStyle name="Followed Hyperlink 47" xfId="39925" hidden="1" xr:uid="{00000000-0005-0000-0000-000055060000}"/>
    <cellStyle name="Followed Hyperlink 47" xfId="39839" hidden="1" xr:uid="{00000000-0005-0000-0000-000056060000}"/>
    <cellStyle name="Followed Hyperlink 47" xfId="39853" hidden="1" xr:uid="{00000000-0005-0000-0000-000057060000}"/>
    <cellStyle name="Followed Hyperlink 47" xfId="38574" hidden="1" xr:uid="{00000000-0005-0000-0000-00003C060000}"/>
    <cellStyle name="Followed Hyperlink 47" xfId="35297" hidden="1" xr:uid="{00000000-0005-0000-0000-00003D060000}"/>
    <cellStyle name="Followed Hyperlink 47" xfId="40073" hidden="1" xr:uid="{00000000-0005-0000-0000-00003E060000}"/>
    <cellStyle name="Followed Hyperlink 47" xfId="40067" hidden="1" xr:uid="{00000000-0005-0000-0000-00003F060000}"/>
    <cellStyle name="Followed Hyperlink 47" xfId="40244" hidden="1" xr:uid="{00000000-0005-0000-0000-000040060000}"/>
    <cellStyle name="Followed Hyperlink 47" xfId="40378" hidden="1" xr:uid="{00000000-0005-0000-0000-000041060000}"/>
    <cellStyle name="Followed Hyperlink 47" xfId="40292" hidden="1" xr:uid="{00000000-0005-0000-0000-000042060000}"/>
    <cellStyle name="Followed Hyperlink 47" xfId="37817" hidden="1" xr:uid="{00000000-0005-0000-0000-00004C060000}"/>
    <cellStyle name="Followed Hyperlink 47" xfId="37939" hidden="1" xr:uid="{00000000-0005-0000-0000-00004D060000}"/>
    <cellStyle name="Followed Hyperlink 47" xfId="37853" hidden="1" xr:uid="{00000000-0005-0000-0000-00004E060000}"/>
    <cellStyle name="Followed Hyperlink 47" xfId="37867" hidden="1" xr:uid="{00000000-0005-0000-0000-00004F060000}"/>
    <cellStyle name="Followed Hyperlink 47" xfId="38150" hidden="1" xr:uid="{00000000-0005-0000-0000-000051060000}"/>
    <cellStyle name="Followed Hyperlink 47" xfId="38064" hidden="1" xr:uid="{00000000-0005-0000-0000-000052060000}"/>
    <cellStyle name="Followed Hyperlink 47" xfId="38078" hidden="1" xr:uid="{00000000-0005-0000-0000-000053060000}"/>
    <cellStyle name="Followed Hyperlink 47" xfId="38240" hidden="1" xr:uid="{00000000-0005-0000-0000-000054060000}"/>
    <cellStyle name="Followed Hyperlink 47" xfId="38356" hidden="1" xr:uid="{00000000-0005-0000-0000-000055060000}"/>
    <cellStyle name="Followed Hyperlink 47" xfId="38270" hidden="1" xr:uid="{00000000-0005-0000-0000-000056060000}"/>
    <cellStyle name="Followed Hyperlink 47" xfId="38284" hidden="1" xr:uid="{00000000-0005-0000-0000-000057060000}"/>
    <cellStyle name="Followed Hyperlink 47" xfId="36990" hidden="1" xr:uid="{00000000-0005-0000-0000-00003C060000}"/>
    <cellStyle name="Followed Hyperlink 47" xfId="33643" hidden="1" xr:uid="{00000000-0005-0000-0000-00003D060000}"/>
    <cellStyle name="Followed Hyperlink 47" xfId="38498" hidden="1" xr:uid="{00000000-0005-0000-0000-00003F060000}"/>
    <cellStyle name="Followed Hyperlink 47" xfId="29836" hidden="1" xr:uid="{00000000-0005-0000-0000-000053060000}"/>
    <cellStyle name="Followed Hyperlink 47" xfId="27191" hidden="1" xr:uid="{00000000-0005-0000-0000-00004B060000}"/>
    <cellStyle name="Followed Hyperlink 47" xfId="19350" hidden="1" xr:uid="{00000000-0005-0000-0000-000056060000}"/>
    <cellStyle name="Followed Hyperlink 47" xfId="37602" hidden="1" xr:uid="{00000000-0005-0000-0000-000048060000}"/>
    <cellStyle name="Followed Hyperlink 47" xfId="37727" hidden="1" xr:uid="{00000000-0005-0000-0000-000049060000}"/>
    <cellStyle name="Followed Hyperlink 47" xfId="37641" hidden="1" xr:uid="{00000000-0005-0000-0000-00004A060000}"/>
    <cellStyle name="Followed Hyperlink 47" xfId="37655" hidden="1" xr:uid="{00000000-0005-0000-0000-00004B060000}"/>
    <cellStyle name="Followed Hyperlink 47" xfId="29625" hidden="1" xr:uid="{00000000-0005-0000-0000-00004F060000}"/>
    <cellStyle name="Followed Hyperlink 47" xfId="38773" hidden="1" xr:uid="{00000000-0005-0000-0000-000042060000}"/>
    <cellStyle name="Followed Hyperlink 47" xfId="36457" hidden="1" xr:uid="{00000000-0005-0000-0000-000052060000}"/>
    <cellStyle name="Followed Hyperlink 47" xfId="36471" hidden="1" xr:uid="{00000000-0005-0000-0000-000053060000}"/>
    <cellStyle name="Followed Hyperlink 47" xfId="36633" hidden="1" xr:uid="{00000000-0005-0000-0000-000054060000}"/>
    <cellStyle name="Followed Hyperlink 47" xfId="36749" hidden="1" xr:uid="{00000000-0005-0000-0000-000055060000}"/>
    <cellStyle name="Followed Hyperlink 47" xfId="36663" hidden="1" xr:uid="{00000000-0005-0000-0000-000056060000}"/>
    <cellStyle name="Followed Hyperlink 47" xfId="36677" hidden="1" xr:uid="{00000000-0005-0000-0000-000057060000}"/>
    <cellStyle name="Followed Hyperlink 47" xfId="35371" hidden="1" xr:uid="{00000000-0005-0000-0000-00003C060000}"/>
    <cellStyle name="Followed Hyperlink 47" xfId="31976" hidden="1" xr:uid="{00000000-0005-0000-0000-00003D060000}"/>
    <cellStyle name="Followed Hyperlink 47" xfId="36897" hidden="1" xr:uid="{00000000-0005-0000-0000-00003E060000}"/>
    <cellStyle name="Followed Hyperlink 47" xfId="36891" hidden="1" xr:uid="{00000000-0005-0000-0000-00003F060000}"/>
    <cellStyle name="Followed Hyperlink 47" xfId="37156" hidden="1" xr:uid="{00000000-0005-0000-0000-000040060000}"/>
    <cellStyle name="Followed Hyperlink 47" xfId="37290" hidden="1" xr:uid="{00000000-0005-0000-0000-000041060000}"/>
    <cellStyle name="Followed Hyperlink 47" xfId="37204" hidden="1" xr:uid="{00000000-0005-0000-0000-000042060000}"/>
    <cellStyle name="Followed Hyperlink 47" xfId="37218" hidden="1" xr:uid="{00000000-0005-0000-0000-000043060000}"/>
    <cellStyle name="Followed Hyperlink 47" xfId="37383" hidden="1" xr:uid="{00000000-0005-0000-0000-000044060000}"/>
    <cellStyle name="Followed Hyperlink 47" xfId="37511" hidden="1" xr:uid="{00000000-0005-0000-0000-000045060000}"/>
    <cellStyle name="Followed Hyperlink 47" xfId="37425" hidden="1" xr:uid="{00000000-0005-0000-0000-000046060000}"/>
    <cellStyle name="Followed Hyperlink 47" xfId="37439" hidden="1" xr:uid="{00000000-0005-0000-0000-000047060000}"/>
    <cellStyle name="Followed Hyperlink 47" xfId="32301" hidden="1" xr:uid="{00000000-0005-0000-0000-000042060000}"/>
    <cellStyle name="Followed Hyperlink 47" xfId="32315" hidden="1" xr:uid="{00000000-0005-0000-0000-000043060000}"/>
    <cellStyle name="Followed Hyperlink 47" xfId="32608" hidden="1" xr:uid="{00000000-0005-0000-0000-000045060000}"/>
    <cellStyle name="Followed Hyperlink 47" xfId="32522" hidden="1" xr:uid="{00000000-0005-0000-0000-000046060000}"/>
    <cellStyle name="Followed Hyperlink 47" xfId="32536" hidden="1" xr:uid="{00000000-0005-0000-0000-000047060000}"/>
    <cellStyle name="Followed Hyperlink 47" xfId="32699" hidden="1" xr:uid="{00000000-0005-0000-0000-000048060000}"/>
    <cellStyle name="Followed Hyperlink 47" xfId="32824" hidden="1" xr:uid="{00000000-0005-0000-0000-000049060000}"/>
    <cellStyle name="Followed Hyperlink 47" xfId="32738" hidden="1" xr:uid="{00000000-0005-0000-0000-00004A060000}"/>
    <cellStyle name="Followed Hyperlink 47" xfId="32914" hidden="1" xr:uid="{00000000-0005-0000-0000-00004C060000}"/>
    <cellStyle name="Followed Hyperlink 47" xfId="33036" hidden="1" xr:uid="{00000000-0005-0000-0000-00004D060000}"/>
    <cellStyle name="Followed Hyperlink 47" xfId="32950" hidden="1" xr:uid="{00000000-0005-0000-0000-00004E060000}"/>
    <cellStyle name="Followed Hyperlink 47" xfId="32964" hidden="1" xr:uid="{00000000-0005-0000-0000-00004F060000}"/>
    <cellStyle name="Followed Hyperlink 47" xfId="33126" hidden="1" xr:uid="{00000000-0005-0000-0000-000050060000}"/>
    <cellStyle name="Followed Hyperlink 47" xfId="33247" hidden="1" xr:uid="{00000000-0005-0000-0000-000051060000}"/>
    <cellStyle name="Followed Hyperlink 47" xfId="33161" hidden="1" xr:uid="{00000000-0005-0000-0000-000052060000}"/>
    <cellStyle name="Followed Hyperlink 47" xfId="33175" hidden="1" xr:uid="{00000000-0005-0000-0000-000053060000}"/>
    <cellStyle name="Followed Hyperlink 47" xfId="33453" hidden="1" xr:uid="{00000000-0005-0000-0000-000055060000}"/>
    <cellStyle name="Followed Hyperlink 47" xfId="33367" hidden="1" xr:uid="{00000000-0005-0000-0000-000056060000}"/>
    <cellStyle name="Followed Hyperlink 47" xfId="33381" hidden="1" xr:uid="{00000000-0005-0000-0000-000057060000}"/>
    <cellStyle name="Followed Hyperlink 47" xfId="32062" hidden="1" xr:uid="{00000000-0005-0000-0000-00003C060000}"/>
    <cellStyle name="Followed Hyperlink 47" xfId="28556" hidden="1" xr:uid="{00000000-0005-0000-0000-00003D060000}"/>
    <cellStyle name="Followed Hyperlink 47" xfId="33601" hidden="1" xr:uid="{00000000-0005-0000-0000-00003E060000}"/>
    <cellStyle name="Followed Hyperlink 47" xfId="33595" hidden="1" xr:uid="{00000000-0005-0000-0000-00003F060000}"/>
    <cellStyle name="Followed Hyperlink 47" xfId="33908" hidden="1" xr:uid="{00000000-0005-0000-0000-000040060000}"/>
    <cellStyle name="Followed Hyperlink 47" xfId="34042" hidden="1" xr:uid="{00000000-0005-0000-0000-000041060000}"/>
    <cellStyle name="Followed Hyperlink 47" xfId="33956" hidden="1" xr:uid="{00000000-0005-0000-0000-000042060000}"/>
    <cellStyle name="Followed Hyperlink 47" xfId="33970" hidden="1" xr:uid="{00000000-0005-0000-0000-000043060000}"/>
    <cellStyle name="Followed Hyperlink 47" xfId="31282" hidden="1" xr:uid="{00000000-0005-0000-0000-00004E060000}"/>
    <cellStyle name="Followed Hyperlink 47" xfId="31458" hidden="1" xr:uid="{00000000-0005-0000-0000-000050060000}"/>
    <cellStyle name="Followed Hyperlink 47" xfId="31579" hidden="1" xr:uid="{00000000-0005-0000-0000-000051060000}"/>
    <cellStyle name="Followed Hyperlink 47" xfId="31493" hidden="1" xr:uid="{00000000-0005-0000-0000-000052060000}"/>
    <cellStyle name="Followed Hyperlink 47" xfId="31507" hidden="1" xr:uid="{00000000-0005-0000-0000-000053060000}"/>
    <cellStyle name="Followed Hyperlink 47" xfId="31669" hidden="1" xr:uid="{00000000-0005-0000-0000-000054060000}"/>
    <cellStyle name="Followed Hyperlink 47" xfId="31785" hidden="1" xr:uid="{00000000-0005-0000-0000-000055060000}"/>
    <cellStyle name="Followed Hyperlink 47" xfId="31699" hidden="1" xr:uid="{00000000-0005-0000-0000-000056060000}"/>
    <cellStyle name="Followed Hyperlink 47" xfId="31713" hidden="1" xr:uid="{00000000-0005-0000-0000-000057060000}"/>
    <cellStyle name="Followed Hyperlink 47" xfId="30394" hidden="1" xr:uid="{00000000-0005-0000-0000-00003C060000}"/>
    <cellStyle name="Followed Hyperlink 47" xfId="28577" hidden="1" xr:uid="{00000000-0005-0000-0000-00003D060000}"/>
    <cellStyle name="Followed Hyperlink 47" xfId="31933" hidden="1" xr:uid="{00000000-0005-0000-0000-00003E060000}"/>
    <cellStyle name="Followed Hyperlink 47" xfId="31927" hidden="1" xr:uid="{00000000-0005-0000-0000-00003F060000}"/>
    <cellStyle name="Followed Hyperlink 47" xfId="34691" hidden="1" xr:uid="{00000000-0005-0000-0000-00004D060000}"/>
    <cellStyle name="Followed Hyperlink 47" xfId="34605" hidden="1" xr:uid="{00000000-0005-0000-0000-00004E060000}"/>
    <cellStyle name="Followed Hyperlink 47" xfId="34781" hidden="1" xr:uid="{00000000-0005-0000-0000-000050060000}"/>
    <cellStyle name="Followed Hyperlink 47" xfId="34902" hidden="1" xr:uid="{00000000-0005-0000-0000-000051060000}"/>
    <cellStyle name="Followed Hyperlink 47" xfId="34816" hidden="1" xr:uid="{00000000-0005-0000-0000-000052060000}"/>
    <cellStyle name="Followed Hyperlink 47" xfId="34830" hidden="1" xr:uid="{00000000-0005-0000-0000-000053060000}"/>
    <cellStyle name="Followed Hyperlink 47" xfId="34992" hidden="1" xr:uid="{00000000-0005-0000-0000-000054060000}"/>
    <cellStyle name="Followed Hyperlink 47" xfId="35108" hidden="1" xr:uid="{00000000-0005-0000-0000-000055060000}"/>
    <cellStyle name="Followed Hyperlink 47" xfId="35022" hidden="1" xr:uid="{00000000-0005-0000-0000-000056060000}"/>
    <cellStyle name="Followed Hyperlink 47" xfId="35036" hidden="1" xr:uid="{00000000-0005-0000-0000-000057060000}"/>
    <cellStyle name="Followed Hyperlink 47" xfId="33721" hidden="1" xr:uid="{00000000-0005-0000-0000-00003C060000}"/>
    <cellStyle name="Followed Hyperlink 47" xfId="30306" hidden="1" xr:uid="{00000000-0005-0000-0000-00003D060000}"/>
    <cellStyle name="Followed Hyperlink 47" xfId="35256" hidden="1" xr:uid="{00000000-0005-0000-0000-00003E060000}"/>
    <cellStyle name="Followed Hyperlink 47" xfId="35250" hidden="1" xr:uid="{00000000-0005-0000-0000-00003F060000}"/>
    <cellStyle name="Followed Hyperlink 47" xfId="35549" hidden="1" xr:uid="{00000000-0005-0000-0000-000040060000}"/>
    <cellStyle name="Followed Hyperlink 47" xfId="35683" hidden="1" xr:uid="{00000000-0005-0000-0000-000041060000}"/>
    <cellStyle name="Followed Hyperlink 47" xfId="35611" hidden="1" xr:uid="{00000000-0005-0000-0000-000043060000}"/>
    <cellStyle name="Followed Hyperlink 47" xfId="35776" hidden="1" xr:uid="{00000000-0005-0000-0000-000044060000}"/>
    <cellStyle name="Followed Hyperlink 47" xfId="35904" hidden="1" xr:uid="{00000000-0005-0000-0000-000045060000}"/>
    <cellStyle name="Followed Hyperlink 47" xfId="35818" hidden="1" xr:uid="{00000000-0005-0000-0000-000046060000}"/>
    <cellStyle name="Followed Hyperlink 47" xfId="35832" hidden="1" xr:uid="{00000000-0005-0000-0000-000047060000}"/>
    <cellStyle name="Followed Hyperlink 47" xfId="36120" hidden="1" xr:uid="{00000000-0005-0000-0000-000049060000}"/>
    <cellStyle name="Followed Hyperlink 47" xfId="36034" hidden="1" xr:uid="{00000000-0005-0000-0000-00004A060000}"/>
    <cellStyle name="Followed Hyperlink 47" xfId="36048" hidden="1" xr:uid="{00000000-0005-0000-0000-00004B060000}"/>
    <cellStyle name="Followed Hyperlink 47" xfId="36210" hidden="1" xr:uid="{00000000-0005-0000-0000-00004C060000}"/>
    <cellStyle name="Followed Hyperlink 47" xfId="36332" hidden="1" xr:uid="{00000000-0005-0000-0000-00004D060000}"/>
    <cellStyle name="Followed Hyperlink 47" xfId="36246" hidden="1" xr:uid="{00000000-0005-0000-0000-00004E060000}"/>
    <cellStyle name="Followed Hyperlink 47" xfId="36260" hidden="1" xr:uid="{00000000-0005-0000-0000-00004F060000}"/>
    <cellStyle name="Followed Hyperlink 47" xfId="36422" hidden="1" xr:uid="{00000000-0005-0000-0000-000050060000}"/>
    <cellStyle name="Followed Hyperlink 47" xfId="36543" hidden="1" xr:uid="{00000000-0005-0000-0000-000051060000}"/>
    <cellStyle name="Followed Hyperlink 47" xfId="44939" hidden="1" xr:uid="{00000000-0005-0000-0000-00004D060000}"/>
    <cellStyle name="Followed Hyperlink 47" xfId="44867" hidden="1" xr:uid="{00000000-0005-0000-0000-00004F060000}"/>
    <cellStyle name="Followed Hyperlink 47" xfId="45029" hidden="1" xr:uid="{00000000-0005-0000-0000-000050060000}"/>
    <cellStyle name="Followed Hyperlink 47" xfId="45150" hidden="1" xr:uid="{00000000-0005-0000-0000-000051060000}"/>
    <cellStyle name="Followed Hyperlink 47" xfId="41372" hidden="1" xr:uid="{00000000-0005-0000-0000-000057060000}"/>
    <cellStyle name="Followed Hyperlink 47" xfId="34135" hidden="1" xr:uid="{00000000-0005-0000-0000-000044060000}"/>
    <cellStyle name="Followed Hyperlink 47" xfId="34263" hidden="1" xr:uid="{00000000-0005-0000-0000-000045060000}"/>
    <cellStyle name="Followed Hyperlink 47" xfId="34177" hidden="1" xr:uid="{00000000-0005-0000-0000-000046060000}"/>
    <cellStyle name="Followed Hyperlink 47" xfId="34191" hidden="1" xr:uid="{00000000-0005-0000-0000-000047060000}"/>
    <cellStyle name="Followed Hyperlink 47" xfId="34354" hidden="1" xr:uid="{00000000-0005-0000-0000-000048060000}"/>
    <cellStyle name="Followed Hyperlink 47" xfId="34479" hidden="1" xr:uid="{00000000-0005-0000-0000-000049060000}"/>
    <cellStyle name="Followed Hyperlink 47" xfId="34393" hidden="1" xr:uid="{00000000-0005-0000-0000-00004A060000}"/>
    <cellStyle name="Followed Hyperlink 47" xfId="34407" hidden="1" xr:uid="{00000000-0005-0000-0000-00004B060000}"/>
    <cellStyle name="Followed Hyperlink 47" xfId="34569" hidden="1" xr:uid="{00000000-0005-0000-0000-00004C060000}"/>
    <cellStyle name="Followed Hyperlink 47" xfId="28976" hidden="1" xr:uid="{00000000-0005-0000-0000-000043060000}"/>
    <cellStyle name="Followed Hyperlink 47" xfId="25772" hidden="1" xr:uid="{00000000-0005-0000-0000-000055060000}"/>
    <cellStyle name="Followed Hyperlink 47" xfId="18284" hidden="1" xr:uid="{00000000-0005-0000-0000-000042060000}"/>
    <cellStyle name="Followed Hyperlink 47" xfId="44727" hidden="1" xr:uid="{00000000-0005-0000-0000-000049060000}"/>
    <cellStyle name="Followed Hyperlink 47" xfId="44641" hidden="1" xr:uid="{00000000-0005-0000-0000-00004A060000}"/>
    <cellStyle name="Followed Hyperlink 47" xfId="44655" hidden="1" xr:uid="{00000000-0005-0000-0000-00004B060000}"/>
    <cellStyle name="Followed Hyperlink 47" xfId="44817" hidden="1" xr:uid="{00000000-0005-0000-0000-00004C060000}"/>
    <cellStyle name="Followed Hyperlink 47" xfId="28663" hidden="1" xr:uid="{00000000-0005-0000-0000-00003F060000}"/>
    <cellStyle name="Followed Hyperlink 47" xfId="28914" hidden="1" xr:uid="{00000000-0005-0000-0000-000040060000}"/>
    <cellStyle name="Followed Hyperlink 47" xfId="29048" hidden="1" xr:uid="{00000000-0005-0000-0000-000041060000}"/>
    <cellStyle name="Followed Hyperlink 47" xfId="28962" hidden="1" xr:uid="{00000000-0005-0000-0000-000042060000}"/>
    <cellStyle name="Followed Hyperlink 47" xfId="28735" hidden="1" xr:uid="{00000000-0005-0000-0000-00003D060000}"/>
    <cellStyle name="Followed Hyperlink 47" xfId="28649" hidden="1" xr:uid="{00000000-0005-0000-0000-00003E060000}"/>
    <cellStyle name="Followed Hyperlink 47" xfId="28602" hidden="1" xr:uid="{00000000-0005-0000-0000-00003C060000}"/>
    <cellStyle name="Followed Hyperlink 47" xfId="44853" hidden="1" xr:uid="{00000000-0005-0000-0000-00004E060000}"/>
    <cellStyle name="Followed Hyperlink 47" xfId="32752" hidden="1" xr:uid="{00000000-0005-0000-0000-00004B060000}"/>
    <cellStyle name="Followed Hyperlink 47" xfId="39436" hidden="1" xr:uid="{00000000-0005-0000-0000-00004F060000}"/>
    <cellStyle name="Followed Hyperlink 47" xfId="40743" hidden="1" xr:uid="{00000000-0005-0000-0000-00004B060000}"/>
    <cellStyle name="Followed Hyperlink 47" xfId="29360" hidden="1" xr:uid="{00000000-0005-0000-0000-000048060000}"/>
    <cellStyle name="Followed Hyperlink 47" xfId="29485" hidden="1" xr:uid="{00000000-0005-0000-0000-000049060000}"/>
    <cellStyle name="Followed Hyperlink 47" xfId="29399" hidden="1" xr:uid="{00000000-0005-0000-0000-00004A060000}"/>
    <cellStyle name="Followed Hyperlink 47" xfId="29269" hidden="1" xr:uid="{00000000-0005-0000-0000-000045060000}"/>
    <cellStyle name="Followed Hyperlink 47" xfId="29183" hidden="1" xr:uid="{00000000-0005-0000-0000-000046060000}"/>
    <cellStyle name="Followed Hyperlink 47" xfId="29141" hidden="1" xr:uid="{00000000-0005-0000-0000-000044060000}"/>
    <cellStyle name="Followed Hyperlink 47" xfId="15180" hidden="1" xr:uid="{00000000-0005-0000-0000-000046060000}"/>
    <cellStyle name="Followed Hyperlink 47" xfId="3446" hidden="1" xr:uid="{00000000-0005-0000-0000-000046060000}"/>
    <cellStyle name="Followed Hyperlink 47" xfId="10465" hidden="1" xr:uid="{00000000-0005-0000-0000-000049060000}"/>
    <cellStyle name="Followed Hyperlink 47" xfId="11796" hidden="1" xr:uid="{00000000-0005-0000-0000-000044060000}"/>
    <cellStyle name="Followed Hyperlink 47" xfId="29787" hidden="1" xr:uid="{00000000-0005-0000-0000-000050060000}"/>
    <cellStyle name="Followed Hyperlink 47" xfId="29908" hidden="1" xr:uid="{00000000-0005-0000-0000-000051060000}"/>
    <cellStyle name="Followed Hyperlink 47" xfId="29822" hidden="1" xr:uid="{00000000-0005-0000-0000-000052060000}"/>
    <cellStyle name="Followed Hyperlink 47" xfId="29697" hidden="1" xr:uid="{00000000-0005-0000-0000-00004D060000}"/>
    <cellStyle name="Followed Hyperlink 47" xfId="29611" hidden="1" xr:uid="{00000000-0005-0000-0000-00004E060000}"/>
    <cellStyle name="Followed Hyperlink 47" xfId="29575" hidden="1" xr:uid="{00000000-0005-0000-0000-00004C060000}"/>
    <cellStyle name="Followed Hyperlink 47" xfId="38029" hidden="1" xr:uid="{00000000-0005-0000-0000-000050060000}"/>
    <cellStyle name="Followed Hyperlink 47" xfId="42564" hidden="1" xr:uid="{00000000-0005-0000-0000-000045060000}"/>
    <cellStyle name="Followed Hyperlink 47" xfId="33337" hidden="1" xr:uid="{00000000-0005-0000-0000-000054060000}"/>
    <cellStyle name="Followed Hyperlink 47" xfId="34619" hidden="1" xr:uid="{00000000-0005-0000-0000-00004F060000}"/>
    <cellStyle name="Followed Hyperlink 47" xfId="28282" hidden="1" xr:uid="{00000000-0005-0000-0000-00003C060000}"/>
    <cellStyle name="Followed Hyperlink 47" xfId="28268" hidden="1" xr:uid="{00000000-0005-0000-0000-00003D060000}"/>
    <cellStyle name="Followed Hyperlink 47" xfId="30262" hidden="1" xr:uid="{00000000-0005-0000-0000-00003E060000}"/>
    <cellStyle name="Followed Hyperlink 47" xfId="30114" hidden="1" xr:uid="{00000000-0005-0000-0000-000055060000}"/>
    <cellStyle name="Followed Hyperlink 47" xfId="30028" hidden="1" xr:uid="{00000000-0005-0000-0000-000056060000}"/>
    <cellStyle name="Followed Hyperlink 47" xfId="29998" hidden="1" xr:uid="{00000000-0005-0000-0000-000054060000}"/>
    <cellStyle name="Followed Hyperlink 47" xfId="8499" hidden="1" xr:uid="{00000000-0005-0000-0000-000047060000}"/>
    <cellStyle name="Followed Hyperlink 47" xfId="12697" hidden="1" xr:uid="{00000000-0005-0000-0000-000057060000}"/>
    <cellStyle name="Followed Hyperlink 47" xfId="3838" hidden="1" xr:uid="{00000000-0005-0000-0000-00004C060000}"/>
    <cellStyle name="Followed Hyperlink 47" xfId="5139" hidden="1" xr:uid="{00000000-0005-0000-0000-000047060000}"/>
    <cellStyle name="Followed Hyperlink 47" xfId="30812" hidden="1" xr:uid="{00000000-0005-0000-0000-000044060000}"/>
    <cellStyle name="Followed Hyperlink 47" xfId="30940" hidden="1" xr:uid="{00000000-0005-0000-0000-000045060000}"/>
    <cellStyle name="Followed Hyperlink 47" xfId="30854" hidden="1" xr:uid="{00000000-0005-0000-0000-000046060000}"/>
    <cellStyle name="Followed Hyperlink 47" xfId="30719" hidden="1" xr:uid="{00000000-0005-0000-0000-000041060000}"/>
    <cellStyle name="Followed Hyperlink 47" xfId="30633" hidden="1" xr:uid="{00000000-0005-0000-0000-000042060000}"/>
    <cellStyle name="Followed Hyperlink 47" xfId="30585" hidden="1" xr:uid="{00000000-0005-0000-0000-000040060000}"/>
    <cellStyle name="Followed Hyperlink 47" xfId="31296" hidden="1" xr:uid="{00000000-0005-0000-0000-00004F060000}"/>
    <cellStyle name="Followed Hyperlink 47" xfId="35597" hidden="1" xr:uid="{00000000-0005-0000-0000-000042060000}"/>
    <cellStyle name="Followed Hyperlink 47" xfId="42655" hidden="1" xr:uid="{00000000-0005-0000-0000-000048060000}"/>
    <cellStyle name="Followed Hyperlink 47" xfId="38504" hidden="1" xr:uid="{00000000-0005-0000-0000-00003E060000}"/>
    <cellStyle name="Followed Hyperlink 47" xfId="876" hidden="1" xr:uid="{00000000-0005-0000-0000-000040060000}"/>
    <cellStyle name="Followed Hyperlink 47" xfId="1010" hidden="1" xr:uid="{00000000-0005-0000-0000-000041060000}"/>
    <cellStyle name="Followed Hyperlink 47" xfId="924" hidden="1" xr:uid="{00000000-0005-0000-0000-000042060000}"/>
    <cellStyle name="Followed Hyperlink 47" xfId="697" hidden="1" xr:uid="{00000000-0005-0000-0000-00003D060000}"/>
    <cellStyle name="Followed Hyperlink 47" xfId="611" hidden="1" xr:uid="{00000000-0005-0000-0000-00003E060000}"/>
    <cellStyle name="Followed Hyperlink 47" xfId="564" hidden="1" xr:uid="{00000000-0005-0000-0000-00003C060000}"/>
    <cellStyle name="Followed Hyperlink 47" xfId="1375" hidden="1" xr:uid="{00000000-0005-0000-0000-00004B060000}"/>
    <cellStyle name="Followed Hyperlink 47" xfId="2839" hidden="1" xr:uid="{00000000-0005-0000-0000-00003D060000}"/>
    <cellStyle name="Followed Hyperlink 47" xfId="13377" hidden="1" xr:uid="{00000000-0005-0000-0000-000041060000}"/>
    <cellStyle name="Followed Hyperlink 47" xfId="9300" hidden="1" xr:uid="{00000000-0005-0000-0000-000054060000}"/>
    <cellStyle name="Followed Hyperlink 47" xfId="45064" hidden="1" xr:uid="{00000000-0005-0000-0000-000052060000}"/>
    <cellStyle name="Followed Hyperlink 47" xfId="45078" hidden="1" xr:uid="{00000000-0005-0000-0000-000053060000}"/>
    <cellStyle name="Followed Hyperlink 47" xfId="45240" hidden="1" xr:uid="{00000000-0005-0000-0000-000054060000}"/>
    <cellStyle name="Followed Hyperlink 47" xfId="45356" hidden="1" xr:uid="{00000000-0005-0000-0000-000055060000}"/>
    <cellStyle name="Followed Hyperlink 47" xfId="45270" hidden="1" xr:uid="{00000000-0005-0000-0000-000056060000}"/>
    <cellStyle name="Followed Hyperlink 47" xfId="45284" hidden="1" xr:uid="{00000000-0005-0000-0000-000057060000}"/>
    <cellStyle name="Followed Hyperlink 47" xfId="43844" hidden="1" xr:uid="{00000000-0005-0000-0000-00003C060000}"/>
    <cellStyle name="Followed Hyperlink 47" xfId="39598" hidden="1" xr:uid="{00000000-0005-0000-0000-000050060000}"/>
    <cellStyle name="Followed Hyperlink 47" xfId="35995" hidden="1" xr:uid="{00000000-0005-0000-0000-000048060000}"/>
    <cellStyle name="Followed Hyperlink 47" xfId="32253" hidden="1" xr:uid="{00000000-0005-0000-0000-000040060000}"/>
    <cellStyle name="Followed Hyperlink 47" xfId="15396" hidden="1" xr:uid="{00000000-0005-0000-0000-00004A060000}"/>
    <cellStyle name="Followed Hyperlink 47" xfId="15410" hidden="1" xr:uid="{00000000-0005-0000-0000-00004B060000}"/>
    <cellStyle name="Followed Hyperlink 47" xfId="15572" hidden="1" xr:uid="{00000000-0005-0000-0000-00004C060000}"/>
    <cellStyle name="Followed Hyperlink 47" xfId="15694" hidden="1" xr:uid="{00000000-0005-0000-0000-00004D060000}"/>
    <cellStyle name="Followed Hyperlink 47" xfId="15608" hidden="1" xr:uid="{00000000-0005-0000-0000-00004E060000}"/>
    <cellStyle name="Followed Hyperlink 47" xfId="15622" hidden="1" xr:uid="{00000000-0005-0000-0000-00004F060000}"/>
    <cellStyle name="Followed Hyperlink 47" xfId="15784" hidden="1" xr:uid="{00000000-0005-0000-0000-000050060000}"/>
    <cellStyle name="Followed Hyperlink 47" xfId="15905" hidden="1" xr:uid="{00000000-0005-0000-0000-000051060000}"/>
    <cellStyle name="Followed Hyperlink 47" xfId="15819" hidden="1" xr:uid="{00000000-0005-0000-0000-000052060000}"/>
    <cellStyle name="Followed Hyperlink 47" xfId="15833" hidden="1" xr:uid="{00000000-0005-0000-0000-000053060000}"/>
    <cellStyle name="Followed Hyperlink 47" xfId="15995" hidden="1" xr:uid="{00000000-0005-0000-0000-000054060000}"/>
    <cellStyle name="Followed Hyperlink 47" xfId="16111" hidden="1" xr:uid="{00000000-0005-0000-0000-000055060000}"/>
    <cellStyle name="Followed Hyperlink 47" xfId="16025" hidden="1" xr:uid="{00000000-0005-0000-0000-000056060000}"/>
    <cellStyle name="Followed Hyperlink 47" xfId="16039" hidden="1" xr:uid="{00000000-0005-0000-0000-000057060000}"/>
    <cellStyle name="Followed Hyperlink 47" xfId="14722" hidden="1" xr:uid="{00000000-0005-0000-0000-00003C060000}"/>
    <cellStyle name="Followed Hyperlink 47" xfId="11288" hidden="1" xr:uid="{00000000-0005-0000-0000-00003D060000}"/>
    <cellStyle name="Followed Hyperlink 47" xfId="16259" hidden="1" xr:uid="{00000000-0005-0000-0000-00003E060000}"/>
    <cellStyle name="Followed Hyperlink 47" xfId="16253" hidden="1" xr:uid="{00000000-0005-0000-0000-00003F060000}"/>
    <cellStyle name="Followed Hyperlink 47" xfId="16704" hidden="1" xr:uid="{00000000-0005-0000-0000-000041060000}"/>
    <cellStyle name="Followed Hyperlink 47" xfId="16618" hidden="1" xr:uid="{00000000-0005-0000-0000-000042060000}"/>
    <cellStyle name="Followed Hyperlink 47" xfId="16632" hidden="1" xr:uid="{00000000-0005-0000-0000-000043060000}"/>
    <cellStyle name="Followed Hyperlink 47" xfId="16797" hidden="1" xr:uid="{00000000-0005-0000-0000-000044060000}"/>
    <cellStyle name="Followed Hyperlink 47" xfId="16925" hidden="1" xr:uid="{00000000-0005-0000-0000-000045060000}"/>
    <cellStyle name="Followed Hyperlink 47" xfId="16839" hidden="1" xr:uid="{00000000-0005-0000-0000-000046060000}"/>
    <cellStyle name="Followed Hyperlink 47" xfId="16853" hidden="1" xr:uid="{00000000-0005-0000-0000-000047060000}"/>
    <cellStyle name="Followed Hyperlink 47" xfId="17016" hidden="1" xr:uid="{00000000-0005-0000-0000-000048060000}"/>
    <cellStyle name="Followed Hyperlink 47" xfId="17141" hidden="1" xr:uid="{00000000-0005-0000-0000-000049060000}"/>
    <cellStyle name="Followed Hyperlink 47" xfId="17069" hidden="1" xr:uid="{00000000-0005-0000-0000-00004B060000}"/>
    <cellStyle name="Followed Hyperlink 47" xfId="17231" hidden="1" xr:uid="{00000000-0005-0000-0000-00004C060000}"/>
    <cellStyle name="Followed Hyperlink 47" xfId="17353" hidden="1" xr:uid="{00000000-0005-0000-0000-00004D060000}"/>
    <cellStyle name="Followed Hyperlink 47" xfId="17267" hidden="1" xr:uid="{00000000-0005-0000-0000-00004E060000}"/>
    <cellStyle name="Followed Hyperlink 47" xfId="17281" hidden="1" xr:uid="{00000000-0005-0000-0000-00004F060000}"/>
    <cellStyle name="Followed Hyperlink 47" xfId="17443" hidden="1" xr:uid="{00000000-0005-0000-0000-000050060000}"/>
    <cellStyle name="Followed Hyperlink 47" xfId="17564" hidden="1" xr:uid="{00000000-0005-0000-0000-000051060000}"/>
    <cellStyle name="Followed Hyperlink 47" xfId="17478" hidden="1" xr:uid="{00000000-0005-0000-0000-000052060000}"/>
    <cellStyle name="Followed Hyperlink 47" xfId="17492" hidden="1" xr:uid="{00000000-0005-0000-0000-000053060000}"/>
    <cellStyle name="Followed Hyperlink 47" xfId="17654" hidden="1" xr:uid="{00000000-0005-0000-0000-000054060000}"/>
    <cellStyle name="Followed Hyperlink 47" xfId="17770" hidden="1" xr:uid="{00000000-0005-0000-0000-000055060000}"/>
    <cellStyle name="Followed Hyperlink 47" xfId="17684" hidden="1" xr:uid="{00000000-0005-0000-0000-000056060000}"/>
    <cellStyle name="Followed Hyperlink 47" xfId="17938" hidden="1" xr:uid="{00000000-0005-0000-0000-00003C060000}"/>
    <cellStyle name="Followed Hyperlink 47" xfId="17875" hidden="1" xr:uid="{00000000-0005-0000-0000-00003D060000}"/>
    <cellStyle name="Followed Hyperlink 47" xfId="17913" hidden="1" xr:uid="{00000000-0005-0000-0000-00003E060000}"/>
    <cellStyle name="Followed Hyperlink 47" xfId="17910" hidden="1" xr:uid="{00000000-0005-0000-0000-00003F060000}"/>
    <cellStyle name="Followed Hyperlink 47" xfId="18236" hidden="1" xr:uid="{00000000-0005-0000-0000-000040060000}"/>
    <cellStyle name="Followed Hyperlink 47" xfId="18370" hidden="1" xr:uid="{00000000-0005-0000-0000-000041060000}"/>
    <cellStyle name="Followed Hyperlink 47" xfId="18298" hidden="1" xr:uid="{00000000-0005-0000-0000-000043060000}"/>
    <cellStyle name="Followed Hyperlink 47" xfId="18463" hidden="1" xr:uid="{00000000-0005-0000-0000-000044060000}"/>
    <cellStyle name="Followed Hyperlink 47" xfId="18591" hidden="1" xr:uid="{00000000-0005-0000-0000-000045060000}"/>
    <cellStyle name="Followed Hyperlink 47" xfId="18505" hidden="1" xr:uid="{00000000-0005-0000-0000-000046060000}"/>
    <cellStyle name="Followed Hyperlink 47" xfId="18519" hidden="1" xr:uid="{00000000-0005-0000-0000-000047060000}"/>
    <cellStyle name="Followed Hyperlink 47" xfId="18682" hidden="1" xr:uid="{00000000-0005-0000-0000-000048060000}"/>
    <cellStyle name="Followed Hyperlink 47" xfId="18807" hidden="1" xr:uid="{00000000-0005-0000-0000-000049060000}"/>
    <cellStyle name="Followed Hyperlink 47" xfId="18721" hidden="1" xr:uid="{00000000-0005-0000-0000-00004A060000}"/>
    <cellStyle name="Followed Hyperlink 47" xfId="18735" hidden="1" xr:uid="{00000000-0005-0000-0000-00004B060000}"/>
    <cellStyle name="Followed Hyperlink 47" xfId="19019" hidden="1" xr:uid="{00000000-0005-0000-0000-00004D060000}"/>
    <cellStyle name="Followed Hyperlink 47" xfId="18933" hidden="1" xr:uid="{00000000-0005-0000-0000-00004E060000}"/>
    <cellStyle name="Followed Hyperlink 47" xfId="18947" hidden="1" xr:uid="{00000000-0005-0000-0000-00004F060000}"/>
    <cellStyle name="Followed Hyperlink 47" xfId="19109" hidden="1" xr:uid="{00000000-0005-0000-0000-000050060000}"/>
    <cellStyle name="Followed Hyperlink 47" xfId="19230" hidden="1" xr:uid="{00000000-0005-0000-0000-000051060000}"/>
    <cellStyle name="Followed Hyperlink 47" xfId="19144" hidden="1" xr:uid="{00000000-0005-0000-0000-000052060000}"/>
    <cellStyle name="Followed Hyperlink 47" xfId="19158" hidden="1" xr:uid="{00000000-0005-0000-0000-000053060000}"/>
    <cellStyle name="Followed Hyperlink 47" xfId="19320" hidden="1" xr:uid="{00000000-0005-0000-0000-000054060000}"/>
    <cellStyle name="Followed Hyperlink 47" xfId="19436" hidden="1" xr:uid="{00000000-0005-0000-0000-000055060000}"/>
    <cellStyle name="Followed Hyperlink 47" xfId="19364" hidden="1" xr:uid="{00000000-0005-0000-0000-000057060000}"/>
    <cellStyle name="Followed Hyperlink 47" xfId="18039" hidden="1" xr:uid="{00000000-0005-0000-0000-00003C060000}"/>
    <cellStyle name="Followed Hyperlink 47" xfId="18049" hidden="1" xr:uid="{00000000-0005-0000-0000-00003D060000}"/>
    <cellStyle name="Followed Hyperlink 47" xfId="19584" hidden="1" xr:uid="{00000000-0005-0000-0000-00003E060000}"/>
    <cellStyle name="Followed Hyperlink 47" xfId="19578" hidden="1" xr:uid="{00000000-0005-0000-0000-00003F060000}"/>
    <cellStyle name="Followed Hyperlink 47" xfId="19877" hidden="1" xr:uid="{00000000-0005-0000-0000-000040060000}"/>
    <cellStyle name="Followed Hyperlink 47" xfId="20011" hidden="1" xr:uid="{00000000-0005-0000-0000-000041060000}"/>
    <cellStyle name="Followed Hyperlink 47" xfId="19925" hidden="1" xr:uid="{00000000-0005-0000-0000-000042060000}"/>
    <cellStyle name="Followed Hyperlink 47" xfId="19939" hidden="1" xr:uid="{00000000-0005-0000-0000-000043060000}"/>
    <cellStyle name="Followed Hyperlink 47" xfId="20232" hidden="1" xr:uid="{00000000-0005-0000-0000-000045060000}"/>
    <cellStyle name="Followed Hyperlink 47" xfId="20146" hidden="1" xr:uid="{00000000-0005-0000-0000-000046060000}"/>
    <cellStyle name="Followed Hyperlink 47" xfId="20160" hidden="1" xr:uid="{00000000-0005-0000-0000-000047060000}"/>
    <cellStyle name="Followed Hyperlink 47" xfId="20323" hidden="1" xr:uid="{00000000-0005-0000-0000-000048060000}"/>
    <cellStyle name="Followed Hyperlink 47" xfId="20448" hidden="1" xr:uid="{00000000-0005-0000-0000-000049060000}"/>
    <cellStyle name="Followed Hyperlink 47" xfId="20362" hidden="1" xr:uid="{00000000-0005-0000-0000-00004A060000}"/>
    <cellStyle name="Followed Hyperlink 47" xfId="20376" hidden="1" xr:uid="{00000000-0005-0000-0000-00004B060000}"/>
    <cellStyle name="Followed Hyperlink 47" xfId="20538" hidden="1" xr:uid="{00000000-0005-0000-0000-00004C060000}"/>
    <cellStyle name="Followed Hyperlink 47" xfId="20660" hidden="1" xr:uid="{00000000-0005-0000-0000-00004D060000}"/>
    <cellStyle name="Followed Hyperlink 47" xfId="20574" hidden="1" xr:uid="{00000000-0005-0000-0000-00004E060000}"/>
    <cellStyle name="Followed Hyperlink 47" xfId="20588" hidden="1" xr:uid="{00000000-0005-0000-0000-00004F060000}"/>
    <cellStyle name="Followed Hyperlink 47" xfId="20750" hidden="1" xr:uid="{00000000-0005-0000-0000-000050060000}"/>
    <cellStyle name="Followed Hyperlink 47" xfId="20871" hidden="1" xr:uid="{00000000-0005-0000-0000-000051060000}"/>
    <cellStyle name="Followed Hyperlink 47" xfId="20785" hidden="1" xr:uid="{00000000-0005-0000-0000-000052060000}"/>
    <cellStyle name="Followed Hyperlink 47" xfId="20799" hidden="1" xr:uid="{00000000-0005-0000-0000-000053060000}"/>
    <cellStyle name="Followed Hyperlink 47" xfId="20961" hidden="1" xr:uid="{00000000-0005-0000-0000-000054060000}"/>
    <cellStyle name="Followed Hyperlink 47" xfId="21077" hidden="1" xr:uid="{00000000-0005-0000-0000-000055060000}"/>
    <cellStyle name="Followed Hyperlink 47" xfId="20991" hidden="1" xr:uid="{00000000-0005-0000-0000-000056060000}"/>
    <cellStyle name="Followed Hyperlink 47" xfId="21005" hidden="1" xr:uid="{00000000-0005-0000-0000-000057060000}"/>
    <cellStyle name="Followed Hyperlink 47" xfId="19699" hidden="1" xr:uid="{00000000-0005-0000-0000-00003C060000}"/>
    <cellStyle name="Followed Hyperlink 47" xfId="13059" hidden="1" xr:uid="{00000000-0005-0000-0000-00003D060000}"/>
    <cellStyle name="Followed Hyperlink 47" xfId="21225" hidden="1" xr:uid="{00000000-0005-0000-0000-00003E060000}"/>
    <cellStyle name="Followed Hyperlink 47" xfId="21219" hidden="1" xr:uid="{00000000-0005-0000-0000-00003F060000}"/>
    <cellStyle name="Followed Hyperlink 47" xfId="21484" hidden="1" xr:uid="{00000000-0005-0000-0000-000040060000}"/>
    <cellStyle name="Followed Hyperlink 47" xfId="21618" hidden="1" xr:uid="{00000000-0005-0000-0000-000041060000}"/>
    <cellStyle name="Followed Hyperlink 47" xfId="21532" hidden="1" xr:uid="{00000000-0005-0000-0000-000042060000}"/>
    <cellStyle name="Followed Hyperlink 47" xfId="21546" hidden="1" xr:uid="{00000000-0005-0000-0000-000043060000}"/>
    <cellStyle name="Followed Hyperlink 47" xfId="21711" hidden="1" xr:uid="{00000000-0005-0000-0000-000044060000}"/>
    <cellStyle name="Followed Hyperlink 47" xfId="21839" hidden="1" xr:uid="{00000000-0005-0000-0000-000045060000}"/>
    <cellStyle name="Followed Hyperlink 47" xfId="21753" hidden="1" xr:uid="{00000000-0005-0000-0000-000046060000}"/>
    <cellStyle name="Followed Hyperlink 47" xfId="21767" hidden="1" xr:uid="{00000000-0005-0000-0000-000047060000}"/>
    <cellStyle name="Followed Hyperlink 47" xfId="21930" hidden="1" xr:uid="{00000000-0005-0000-0000-000048060000}"/>
    <cellStyle name="Followed Hyperlink 47" xfId="22055" hidden="1" xr:uid="{00000000-0005-0000-0000-000049060000}"/>
    <cellStyle name="Followed Hyperlink 47" xfId="21969" hidden="1" xr:uid="{00000000-0005-0000-0000-00004A060000}"/>
    <cellStyle name="Followed Hyperlink 47" xfId="21983" hidden="1" xr:uid="{00000000-0005-0000-0000-00004B060000}"/>
    <cellStyle name="Followed Hyperlink 47" xfId="22145" hidden="1" xr:uid="{00000000-0005-0000-0000-00004C060000}"/>
    <cellStyle name="Followed Hyperlink 47" xfId="22267" hidden="1" xr:uid="{00000000-0005-0000-0000-00004D060000}"/>
    <cellStyle name="Followed Hyperlink 47" xfId="22181" hidden="1" xr:uid="{00000000-0005-0000-0000-00004E060000}"/>
    <cellStyle name="Followed Hyperlink 47" xfId="22195" hidden="1" xr:uid="{00000000-0005-0000-0000-00004F060000}"/>
    <cellStyle name="Followed Hyperlink 47" xfId="22357" hidden="1" xr:uid="{00000000-0005-0000-0000-000050060000}"/>
    <cellStyle name="Followed Hyperlink 47" xfId="22478" hidden="1" xr:uid="{00000000-0005-0000-0000-000051060000}"/>
    <cellStyle name="Followed Hyperlink 47" xfId="22392" hidden="1" xr:uid="{00000000-0005-0000-0000-000052060000}"/>
    <cellStyle name="Followed Hyperlink 47" xfId="22406" hidden="1" xr:uid="{00000000-0005-0000-0000-000053060000}"/>
    <cellStyle name="Followed Hyperlink 47" xfId="22568" hidden="1" xr:uid="{00000000-0005-0000-0000-000054060000}"/>
    <cellStyle name="Followed Hyperlink 47" xfId="22684" hidden="1" xr:uid="{00000000-0005-0000-0000-000055060000}"/>
    <cellStyle name="Followed Hyperlink 47" xfId="22598" hidden="1" xr:uid="{00000000-0005-0000-0000-000056060000}"/>
    <cellStyle name="Followed Hyperlink 47" xfId="22612" hidden="1" xr:uid="{00000000-0005-0000-0000-000057060000}"/>
    <cellStyle name="Followed Hyperlink 47" xfId="21318" hidden="1" xr:uid="{00000000-0005-0000-0000-00003C060000}"/>
    <cellStyle name="Followed Hyperlink 47" xfId="16392" hidden="1" xr:uid="{00000000-0005-0000-0000-00003D060000}"/>
    <cellStyle name="Followed Hyperlink 47" xfId="22832" hidden="1" xr:uid="{00000000-0005-0000-0000-00003E060000}"/>
    <cellStyle name="Followed Hyperlink 47" xfId="22826" hidden="1" xr:uid="{00000000-0005-0000-0000-00003F060000}"/>
    <cellStyle name="Followed Hyperlink 47" xfId="23053" hidden="1" xr:uid="{00000000-0005-0000-0000-000040060000}"/>
    <cellStyle name="Followed Hyperlink 47" xfId="23187" hidden="1" xr:uid="{00000000-0005-0000-0000-000041060000}"/>
    <cellStyle name="Followed Hyperlink 47" xfId="23101" hidden="1" xr:uid="{00000000-0005-0000-0000-000042060000}"/>
    <cellStyle name="Followed Hyperlink 47" xfId="23115" hidden="1" xr:uid="{00000000-0005-0000-0000-000043060000}"/>
    <cellStyle name="Followed Hyperlink 47" xfId="23280" hidden="1" xr:uid="{00000000-0005-0000-0000-000044060000}"/>
    <cellStyle name="Followed Hyperlink 47" xfId="23408" hidden="1" xr:uid="{00000000-0005-0000-0000-000045060000}"/>
    <cellStyle name="Followed Hyperlink 47" xfId="23322" hidden="1" xr:uid="{00000000-0005-0000-0000-000046060000}"/>
    <cellStyle name="Followed Hyperlink 47" xfId="23336" hidden="1" xr:uid="{00000000-0005-0000-0000-000047060000}"/>
    <cellStyle name="Followed Hyperlink 47" xfId="23499" hidden="1" xr:uid="{00000000-0005-0000-0000-000048060000}"/>
    <cellStyle name="Followed Hyperlink 47" xfId="23624" hidden="1" xr:uid="{00000000-0005-0000-0000-000049060000}"/>
    <cellStyle name="Followed Hyperlink 47" xfId="23538" hidden="1" xr:uid="{00000000-0005-0000-0000-00004A060000}"/>
    <cellStyle name="Followed Hyperlink 47" xfId="23552" hidden="1" xr:uid="{00000000-0005-0000-0000-00004B060000}"/>
    <cellStyle name="Followed Hyperlink 47" xfId="23714" hidden="1" xr:uid="{00000000-0005-0000-0000-00004C060000}"/>
    <cellStyle name="Followed Hyperlink 47" xfId="23836" hidden="1" xr:uid="{00000000-0005-0000-0000-00004D060000}"/>
    <cellStyle name="Followed Hyperlink 47" xfId="23750" hidden="1" xr:uid="{00000000-0005-0000-0000-00004E060000}"/>
    <cellStyle name="Followed Hyperlink 47" xfId="23764" hidden="1" xr:uid="{00000000-0005-0000-0000-00004F060000}"/>
    <cellStyle name="Followed Hyperlink 47" xfId="23926" hidden="1" xr:uid="{00000000-0005-0000-0000-000050060000}"/>
    <cellStyle name="Followed Hyperlink 47" xfId="24047" hidden="1" xr:uid="{00000000-0005-0000-0000-000051060000}"/>
    <cellStyle name="Followed Hyperlink 47" xfId="23961" hidden="1" xr:uid="{00000000-0005-0000-0000-000052060000}"/>
    <cellStyle name="Followed Hyperlink 47" xfId="23975" hidden="1" xr:uid="{00000000-0005-0000-0000-000053060000}"/>
    <cellStyle name="Followed Hyperlink 47" xfId="24137" hidden="1" xr:uid="{00000000-0005-0000-0000-000054060000}"/>
    <cellStyle name="Followed Hyperlink 47" xfId="24253" hidden="1" xr:uid="{00000000-0005-0000-0000-000055060000}"/>
    <cellStyle name="Followed Hyperlink 47" xfId="24181" hidden="1" xr:uid="{00000000-0005-0000-0000-000057060000}"/>
    <cellStyle name="Followed Hyperlink 47" xfId="22902" hidden="1" xr:uid="{00000000-0005-0000-0000-00003C060000}"/>
    <cellStyle name="Followed Hyperlink 47" xfId="19625" hidden="1" xr:uid="{00000000-0005-0000-0000-00003D060000}"/>
    <cellStyle name="Followed Hyperlink 47" xfId="24401" hidden="1" xr:uid="{00000000-0005-0000-0000-00003E060000}"/>
    <cellStyle name="Followed Hyperlink 47" xfId="24395" hidden="1" xr:uid="{00000000-0005-0000-0000-00003F060000}"/>
    <cellStyle name="Followed Hyperlink 47" xfId="24572" hidden="1" xr:uid="{00000000-0005-0000-0000-000040060000}"/>
    <cellStyle name="Followed Hyperlink 47" xfId="24706" hidden="1" xr:uid="{00000000-0005-0000-0000-000041060000}"/>
    <cellStyle name="Followed Hyperlink 47" xfId="24620" hidden="1" xr:uid="{00000000-0005-0000-0000-000042060000}"/>
    <cellStyle name="Followed Hyperlink 47" xfId="24799" hidden="1" xr:uid="{00000000-0005-0000-0000-000044060000}"/>
    <cellStyle name="Followed Hyperlink 47" xfId="24927" hidden="1" xr:uid="{00000000-0005-0000-0000-000045060000}"/>
    <cellStyle name="Followed Hyperlink 47" xfId="24841" hidden="1" xr:uid="{00000000-0005-0000-0000-000046060000}"/>
    <cellStyle name="Followed Hyperlink 47" xfId="24855" hidden="1" xr:uid="{00000000-0005-0000-0000-000047060000}"/>
    <cellStyle name="Followed Hyperlink 47" xfId="25018" hidden="1" xr:uid="{00000000-0005-0000-0000-000048060000}"/>
    <cellStyle name="Followed Hyperlink 47" xfId="25143" hidden="1" xr:uid="{00000000-0005-0000-0000-000049060000}"/>
    <cellStyle name="Followed Hyperlink 47" xfId="25057" hidden="1" xr:uid="{00000000-0005-0000-0000-00004A060000}"/>
    <cellStyle name="Followed Hyperlink 47" xfId="25071" hidden="1" xr:uid="{00000000-0005-0000-0000-00004B060000}"/>
    <cellStyle name="Followed Hyperlink 47" xfId="25233" hidden="1" xr:uid="{00000000-0005-0000-0000-00004C060000}"/>
    <cellStyle name="Followed Hyperlink 47" xfId="25355" hidden="1" xr:uid="{00000000-0005-0000-0000-00004D060000}"/>
    <cellStyle name="Followed Hyperlink 47" xfId="25269" hidden="1" xr:uid="{00000000-0005-0000-0000-00004E060000}"/>
    <cellStyle name="Followed Hyperlink 47" xfId="25445" hidden="1" xr:uid="{00000000-0005-0000-0000-000050060000}"/>
    <cellStyle name="Followed Hyperlink 47" xfId="25566" hidden="1" xr:uid="{00000000-0005-0000-0000-000051060000}"/>
    <cellStyle name="Followed Hyperlink 47" xfId="25480" hidden="1" xr:uid="{00000000-0005-0000-0000-000052060000}"/>
    <cellStyle name="Followed Hyperlink 47" xfId="25494" hidden="1" xr:uid="{00000000-0005-0000-0000-000053060000}"/>
    <cellStyle name="Followed Hyperlink 47" xfId="25656" hidden="1" xr:uid="{00000000-0005-0000-0000-000054060000}"/>
    <cellStyle name="Followed Hyperlink 47" xfId="25686" hidden="1" xr:uid="{00000000-0005-0000-0000-000056060000}"/>
    <cellStyle name="Followed Hyperlink 47" xfId="25700" hidden="1" xr:uid="{00000000-0005-0000-0000-000057060000}"/>
    <cellStyle name="Followed Hyperlink 47" xfId="26380" hidden="1" xr:uid="{00000000-0005-0000-0000-00003C060000}"/>
    <cellStyle name="Followed Hyperlink 47" xfId="26513" hidden="1" xr:uid="{00000000-0005-0000-0000-00003D060000}"/>
    <cellStyle name="Followed Hyperlink 47" xfId="26427" hidden="1" xr:uid="{00000000-0005-0000-0000-00003E060000}"/>
    <cellStyle name="Followed Hyperlink 47" xfId="26441" hidden="1" xr:uid="{00000000-0005-0000-0000-00003F060000}"/>
    <cellStyle name="Followed Hyperlink 47" xfId="26692" hidden="1" xr:uid="{00000000-0005-0000-0000-000040060000}"/>
    <cellStyle name="Followed Hyperlink 47" xfId="26826" hidden="1" xr:uid="{00000000-0005-0000-0000-000041060000}"/>
    <cellStyle name="Followed Hyperlink 47" xfId="26754" hidden="1" xr:uid="{00000000-0005-0000-0000-000043060000}"/>
    <cellStyle name="Followed Hyperlink 47" xfId="26919" hidden="1" xr:uid="{00000000-0005-0000-0000-000044060000}"/>
    <cellStyle name="Followed Hyperlink 47" xfId="27047" hidden="1" xr:uid="{00000000-0005-0000-0000-000045060000}"/>
    <cellStyle name="Followed Hyperlink 47" xfId="24167" hidden="1" xr:uid="{00000000-0005-0000-0000-000056060000}"/>
    <cellStyle name="Followed Hyperlink 47" xfId="16570" hidden="1" xr:uid="{00000000-0005-0000-0000-000040060000}"/>
    <cellStyle name="Followed Hyperlink 47" xfId="9416" hidden="1" xr:uid="{00000000-0005-0000-0000-000055060000}"/>
    <cellStyle name="Followed Hyperlink 47" xfId="30256" hidden="1" xr:uid="{00000000-0005-0000-0000-00003F060000}"/>
    <cellStyle name="Followed Hyperlink 47" xfId="27776" hidden="1" xr:uid="{00000000-0005-0000-0000-000054060000}"/>
    <cellStyle name="Followed Hyperlink 47" xfId="20104" hidden="1" xr:uid="{00000000-0005-0000-0000-000044060000}"/>
    <cellStyle name="Followed Hyperlink 47" xfId="8264" hidden="1" xr:uid="{00000000-0005-0000-0000-000042060000}"/>
    <cellStyle name="Followed Hyperlink 47" xfId="8278" hidden="1" xr:uid="{00000000-0005-0000-0000-000043060000}"/>
    <cellStyle name="Followed Hyperlink 47" xfId="8443" hidden="1" xr:uid="{00000000-0005-0000-0000-000044060000}"/>
    <cellStyle name="Followed Hyperlink 47" xfId="8571" hidden="1" xr:uid="{00000000-0005-0000-0000-000045060000}"/>
    <cellStyle name="Followed Hyperlink 47" xfId="30042" hidden="1" xr:uid="{00000000-0005-0000-0000-000057060000}"/>
    <cellStyle name="Followed Hyperlink 47" xfId="9558" hidden="1" xr:uid="{00000000-0005-0000-0000-00003F060000}"/>
    <cellStyle name="Followed Hyperlink 47" xfId="7197" hidden="1" xr:uid="{00000000-0005-0000-0000-00004C060000}"/>
    <cellStyle name="Followed Hyperlink 47" xfId="7319" hidden="1" xr:uid="{00000000-0005-0000-0000-00004D060000}"/>
    <cellStyle name="Followed Hyperlink 47" xfId="7233" hidden="1" xr:uid="{00000000-0005-0000-0000-00004E060000}"/>
    <cellStyle name="Followed Hyperlink 47" xfId="7247" hidden="1" xr:uid="{00000000-0005-0000-0000-00004F060000}"/>
    <cellStyle name="Followed Hyperlink 47" xfId="7409" hidden="1" xr:uid="{00000000-0005-0000-0000-000050060000}"/>
    <cellStyle name="Followed Hyperlink 47" xfId="7530" hidden="1" xr:uid="{00000000-0005-0000-0000-000051060000}"/>
    <cellStyle name="Followed Hyperlink 47" xfId="7444" hidden="1" xr:uid="{00000000-0005-0000-0000-000052060000}"/>
    <cellStyle name="Followed Hyperlink 47" xfId="7458" hidden="1" xr:uid="{00000000-0005-0000-0000-000053060000}"/>
    <cellStyle name="Followed Hyperlink 47" xfId="7620" hidden="1" xr:uid="{00000000-0005-0000-0000-000054060000}"/>
    <cellStyle name="Followed Hyperlink 47" xfId="7736" hidden="1" xr:uid="{00000000-0005-0000-0000-000055060000}"/>
    <cellStyle name="Followed Hyperlink 47" xfId="7650" hidden="1" xr:uid="{00000000-0005-0000-0000-000056060000}"/>
    <cellStyle name="Followed Hyperlink 47" xfId="7664" hidden="1" xr:uid="{00000000-0005-0000-0000-000057060000}"/>
    <cellStyle name="Followed Hyperlink 47" xfId="6342" hidden="1" xr:uid="{00000000-0005-0000-0000-00003C060000}"/>
    <cellStyle name="Followed Hyperlink 47" xfId="2818" hidden="1" xr:uid="{00000000-0005-0000-0000-00003D060000}"/>
    <cellStyle name="Followed Hyperlink 47" xfId="7884" hidden="1" xr:uid="{00000000-0005-0000-0000-00003E060000}"/>
    <cellStyle name="Followed Hyperlink 47" xfId="7878" hidden="1" xr:uid="{00000000-0005-0000-0000-00003F060000}"/>
    <cellStyle name="Followed Hyperlink 47" xfId="8216" hidden="1" xr:uid="{00000000-0005-0000-0000-000040060000}"/>
    <cellStyle name="Followed Hyperlink 47" xfId="8350" hidden="1" xr:uid="{00000000-0005-0000-0000-000041060000}"/>
    <cellStyle name="Followed Hyperlink 47" xfId="2998" hidden="1" xr:uid="{00000000-0005-0000-0000-00003D060000}"/>
    <cellStyle name="Followed Hyperlink 47" xfId="2912" hidden="1" xr:uid="{00000000-0005-0000-0000-00003E060000}"/>
    <cellStyle name="Followed Hyperlink 47" xfId="3177" hidden="1" xr:uid="{00000000-0005-0000-0000-000040060000}"/>
    <cellStyle name="Followed Hyperlink 47" xfId="3311" hidden="1" xr:uid="{00000000-0005-0000-0000-000041060000}"/>
    <cellStyle name="Followed Hyperlink 47" xfId="3225" hidden="1" xr:uid="{00000000-0005-0000-0000-000042060000}"/>
    <cellStyle name="Followed Hyperlink 47" xfId="3239" hidden="1" xr:uid="{00000000-0005-0000-0000-000043060000}"/>
    <cellStyle name="Followed Hyperlink 47" xfId="3404" hidden="1" xr:uid="{00000000-0005-0000-0000-000044060000}"/>
    <cellStyle name="Followed Hyperlink 47" xfId="3532" hidden="1" xr:uid="{00000000-0005-0000-0000-000045060000}"/>
    <cellStyle name="Followed Hyperlink 47" xfId="3460" hidden="1" xr:uid="{00000000-0005-0000-0000-000047060000}"/>
    <cellStyle name="Followed Hyperlink 47" xfId="3623" hidden="1" xr:uid="{00000000-0005-0000-0000-000048060000}"/>
    <cellStyle name="Followed Hyperlink 47" xfId="3748" hidden="1" xr:uid="{00000000-0005-0000-0000-000049060000}"/>
    <cellStyle name="Followed Hyperlink 47" xfId="3662" hidden="1" xr:uid="{00000000-0005-0000-0000-00004A060000}"/>
    <cellStyle name="Followed Hyperlink 47" xfId="3676" hidden="1" xr:uid="{00000000-0005-0000-0000-00004B060000}"/>
    <cellStyle name="Followed Hyperlink 47" xfId="3960" hidden="1" xr:uid="{00000000-0005-0000-0000-00004D060000}"/>
    <cellStyle name="Followed Hyperlink 47" xfId="3874" hidden="1" xr:uid="{00000000-0005-0000-0000-00004E060000}"/>
    <cellStyle name="Followed Hyperlink 47" xfId="3888" hidden="1" xr:uid="{00000000-0005-0000-0000-00004F060000}"/>
    <cellStyle name="Followed Hyperlink 47" xfId="4050" hidden="1" xr:uid="{00000000-0005-0000-0000-000050060000}"/>
    <cellStyle name="Followed Hyperlink 47" xfId="4171" hidden="1" xr:uid="{00000000-0005-0000-0000-000051060000}"/>
    <cellStyle name="Followed Hyperlink 47" xfId="4085" hidden="1" xr:uid="{00000000-0005-0000-0000-000052060000}"/>
    <cellStyle name="Followed Hyperlink 47" xfId="4099" hidden="1" xr:uid="{00000000-0005-0000-0000-000053060000}"/>
    <cellStyle name="Followed Hyperlink 47" xfId="4261" hidden="1" xr:uid="{00000000-0005-0000-0000-000054060000}"/>
    <cellStyle name="Followed Hyperlink 47" xfId="4377" hidden="1" xr:uid="{00000000-0005-0000-0000-000055060000}"/>
    <cellStyle name="Followed Hyperlink 47" xfId="4291" hidden="1" xr:uid="{00000000-0005-0000-0000-000056060000}"/>
    <cellStyle name="Followed Hyperlink 47" xfId="4305" hidden="1" xr:uid="{00000000-0005-0000-0000-000057060000}"/>
    <cellStyle name="Followed Hyperlink 47" xfId="2536" hidden="1" xr:uid="{00000000-0005-0000-0000-00003C060000}"/>
    <cellStyle name="Followed Hyperlink 47" xfId="2522" hidden="1" xr:uid="{00000000-0005-0000-0000-00003D060000}"/>
    <cellStyle name="Followed Hyperlink 47" xfId="4525" hidden="1" xr:uid="{00000000-0005-0000-0000-00003E060000}"/>
    <cellStyle name="Followed Hyperlink 47" xfId="1361" hidden="1" xr:uid="{00000000-0005-0000-0000-00004A060000}"/>
    <cellStyle name="Followed Hyperlink 47" xfId="1537" hidden="1" xr:uid="{00000000-0005-0000-0000-00004C060000}"/>
    <cellStyle name="Followed Hyperlink 47" xfId="1659" hidden="1" xr:uid="{00000000-0005-0000-0000-00004D060000}"/>
    <cellStyle name="Followed Hyperlink 47" xfId="1573" hidden="1" xr:uid="{00000000-0005-0000-0000-00004E060000}"/>
    <cellStyle name="Followed Hyperlink 47" xfId="1587" hidden="1" xr:uid="{00000000-0005-0000-0000-00004F060000}"/>
    <cellStyle name="Followed Hyperlink 47" xfId="1749" hidden="1" xr:uid="{00000000-0005-0000-0000-000050060000}"/>
    <cellStyle name="Followed Hyperlink 47" xfId="1870" hidden="1" xr:uid="{00000000-0005-0000-0000-000051060000}"/>
    <cellStyle name="Followed Hyperlink 47" xfId="1784" hidden="1" xr:uid="{00000000-0005-0000-0000-000052060000}"/>
    <cellStyle name="Followed Hyperlink 47" xfId="1798" hidden="1" xr:uid="{00000000-0005-0000-0000-000053060000}"/>
    <cellStyle name="Followed Hyperlink 47" xfId="1960" hidden="1" xr:uid="{00000000-0005-0000-0000-000054060000}"/>
    <cellStyle name="Followed Hyperlink 47" xfId="2076" hidden="1" xr:uid="{00000000-0005-0000-0000-000055060000}"/>
    <cellStyle name="Followed Hyperlink 47" xfId="1990" hidden="1" xr:uid="{00000000-0005-0000-0000-000056060000}"/>
    <cellStyle name="Followed Hyperlink 47" xfId="2004" hidden="1" xr:uid="{00000000-0005-0000-0000-000057060000}"/>
    <cellStyle name="Followed Hyperlink 47" xfId="5427" hidden="1" xr:uid="{00000000-0005-0000-0000-000049060000}"/>
    <cellStyle name="Followed Hyperlink 47" xfId="5341" hidden="1" xr:uid="{00000000-0005-0000-0000-00004A060000}"/>
    <cellStyle name="Followed Hyperlink 47" xfId="5517" hidden="1" xr:uid="{00000000-0005-0000-0000-00004C060000}"/>
    <cellStyle name="Followed Hyperlink 47" xfId="5639" hidden="1" xr:uid="{00000000-0005-0000-0000-00004D060000}"/>
    <cellStyle name="Followed Hyperlink 47" xfId="5553" hidden="1" xr:uid="{00000000-0005-0000-0000-00004E060000}"/>
    <cellStyle name="Followed Hyperlink 47" xfId="5567" hidden="1" xr:uid="{00000000-0005-0000-0000-00004F060000}"/>
    <cellStyle name="Followed Hyperlink 47" xfId="5729" hidden="1" xr:uid="{00000000-0005-0000-0000-000050060000}"/>
    <cellStyle name="Followed Hyperlink 47" xfId="5850" hidden="1" xr:uid="{00000000-0005-0000-0000-000051060000}"/>
    <cellStyle name="Followed Hyperlink 47" xfId="5764" hidden="1" xr:uid="{00000000-0005-0000-0000-000052060000}"/>
    <cellStyle name="Followed Hyperlink 47" xfId="5778" hidden="1" xr:uid="{00000000-0005-0000-0000-000053060000}"/>
    <cellStyle name="Followed Hyperlink 47" xfId="5940" hidden="1" xr:uid="{00000000-0005-0000-0000-000054060000}"/>
    <cellStyle name="Followed Hyperlink 47" xfId="6056" hidden="1" xr:uid="{00000000-0005-0000-0000-000055060000}"/>
    <cellStyle name="Followed Hyperlink 47" xfId="5970" hidden="1" xr:uid="{00000000-0005-0000-0000-000056060000}"/>
    <cellStyle name="Followed Hyperlink 47" xfId="5984" hidden="1" xr:uid="{00000000-0005-0000-0000-000057060000}"/>
    <cellStyle name="Followed Hyperlink 47" xfId="4663" hidden="1" xr:uid="{00000000-0005-0000-0000-00003C060000}"/>
    <cellStyle name="Followed Hyperlink 47" xfId="6204" hidden="1" xr:uid="{00000000-0005-0000-0000-00003E060000}"/>
    <cellStyle name="Followed Hyperlink 47" xfId="6198" hidden="1" xr:uid="{00000000-0005-0000-0000-00003F060000}"/>
    <cellStyle name="Followed Hyperlink 47" xfId="6536" hidden="1" xr:uid="{00000000-0005-0000-0000-000040060000}"/>
    <cellStyle name="Followed Hyperlink 47" xfId="6670" hidden="1" xr:uid="{00000000-0005-0000-0000-000041060000}"/>
    <cellStyle name="Followed Hyperlink 47" xfId="6584" hidden="1" xr:uid="{00000000-0005-0000-0000-000042060000}"/>
    <cellStyle name="Followed Hyperlink 47" xfId="6598" hidden="1" xr:uid="{00000000-0005-0000-0000-000043060000}"/>
    <cellStyle name="Followed Hyperlink 47" xfId="6763" hidden="1" xr:uid="{00000000-0005-0000-0000-000044060000}"/>
    <cellStyle name="Followed Hyperlink 47" xfId="6891" hidden="1" xr:uid="{00000000-0005-0000-0000-000045060000}"/>
    <cellStyle name="Followed Hyperlink 47" xfId="6805" hidden="1" xr:uid="{00000000-0005-0000-0000-000046060000}"/>
    <cellStyle name="Followed Hyperlink 47" xfId="6819" hidden="1" xr:uid="{00000000-0005-0000-0000-000047060000}"/>
    <cellStyle name="Followed Hyperlink 47" xfId="6982" hidden="1" xr:uid="{00000000-0005-0000-0000-000048060000}"/>
    <cellStyle name="Followed Hyperlink 47" xfId="7107" hidden="1" xr:uid="{00000000-0005-0000-0000-000049060000}"/>
    <cellStyle name="Followed Hyperlink 47" xfId="7021" hidden="1" xr:uid="{00000000-0005-0000-0000-00004A060000}"/>
    <cellStyle name="Followed Hyperlink 47" xfId="7035" hidden="1" xr:uid="{00000000-0005-0000-0000-00004B060000}"/>
    <cellStyle name="Followed Hyperlink 47" xfId="15266" hidden="1" xr:uid="{00000000-0005-0000-0000-000045060000}"/>
    <cellStyle name="Followed Hyperlink 47" xfId="15194" hidden="1" xr:uid="{00000000-0005-0000-0000-000047060000}"/>
    <cellStyle name="Followed Hyperlink 47" xfId="15357" hidden="1" xr:uid="{00000000-0005-0000-0000-000048060000}"/>
    <cellStyle name="Followed Hyperlink 47" xfId="15482" hidden="1" xr:uid="{00000000-0005-0000-0000-000049060000}"/>
    <cellStyle name="Followed Hyperlink 47" xfId="12442" hidden="1" xr:uid="{00000000-0005-0000-0000-000050060000}"/>
    <cellStyle name="Followed Hyperlink 47" xfId="4519" hidden="1" xr:uid="{00000000-0005-0000-0000-00003F060000}"/>
    <cellStyle name="Followed Hyperlink 47" xfId="4856" hidden="1" xr:uid="{00000000-0005-0000-0000-000040060000}"/>
    <cellStyle name="Followed Hyperlink 47" xfId="4990" hidden="1" xr:uid="{00000000-0005-0000-0000-000041060000}"/>
    <cellStyle name="Followed Hyperlink 47" xfId="4904" hidden="1" xr:uid="{00000000-0005-0000-0000-000042060000}"/>
    <cellStyle name="Followed Hyperlink 47" xfId="4918" hidden="1" xr:uid="{00000000-0005-0000-0000-000043060000}"/>
    <cellStyle name="Followed Hyperlink 47" xfId="5083" hidden="1" xr:uid="{00000000-0005-0000-0000-000044060000}"/>
    <cellStyle name="Followed Hyperlink 47" xfId="5211" hidden="1" xr:uid="{00000000-0005-0000-0000-000045060000}"/>
    <cellStyle name="Followed Hyperlink 47" xfId="5125" hidden="1" xr:uid="{00000000-0005-0000-0000-000046060000}"/>
    <cellStyle name="Followed Hyperlink 47" xfId="5302" hidden="1" xr:uid="{00000000-0005-0000-0000-000048060000}"/>
    <cellStyle name="Followed Hyperlink 47" xfId="29413" hidden="1" xr:uid="{00000000-0005-0000-0000-00004B060000}"/>
    <cellStyle name="Followed Hyperlink 47" xfId="26740" hidden="1" xr:uid="{00000000-0005-0000-0000-000042060000}"/>
    <cellStyle name="Followed Hyperlink 47" xfId="18897" hidden="1" xr:uid="{00000000-0005-0000-0000-00004C060000}"/>
    <cellStyle name="Followed Hyperlink 47" xfId="15045" hidden="1" xr:uid="{00000000-0005-0000-0000-000041060000}"/>
    <cellStyle name="Followed Hyperlink 47" xfId="14959" hidden="1" xr:uid="{00000000-0005-0000-0000-000042060000}"/>
    <cellStyle name="Followed Hyperlink 47" xfId="14973" hidden="1" xr:uid="{00000000-0005-0000-0000-000043060000}"/>
    <cellStyle name="Followed Hyperlink 47" xfId="15138" hidden="1" xr:uid="{00000000-0005-0000-0000-000044060000}"/>
    <cellStyle name="Followed Hyperlink 47" xfId="29197" hidden="1" xr:uid="{00000000-0005-0000-0000-000047060000}"/>
    <cellStyle name="Followed Hyperlink 47" xfId="5355" hidden="1" xr:uid="{00000000-0005-0000-0000-00004B060000}"/>
    <cellStyle name="Followed Hyperlink 47" xfId="13742" hidden="1" xr:uid="{00000000-0005-0000-0000-00004B060000}"/>
    <cellStyle name="Followed Hyperlink 47" xfId="13904" hidden="1" xr:uid="{00000000-0005-0000-0000-00004C060000}"/>
    <cellStyle name="Followed Hyperlink 47" xfId="14026" hidden="1" xr:uid="{00000000-0005-0000-0000-00004D060000}"/>
    <cellStyle name="Followed Hyperlink 47" xfId="13940" hidden="1" xr:uid="{00000000-0005-0000-0000-00004E060000}"/>
    <cellStyle name="Followed Hyperlink 47" xfId="13954" hidden="1" xr:uid="{00000000-0005-0000-0000-00004F060000}"/>
    <cellStyle name="Followed Hyperlink 47" xfId="14116" hidden="1" xr:uid="{00000000-0005-0000-0000-000050060000}"/>
    <cellStyle name="Followed Hyperlink 47" xfId="14237" hidden="1" xr:uid="{00000000-0005-0000-0000-000051060000}"/>
    <cellStyle name="Followed Hyperlink 47" xfId="14151" hidden="1" xr:uid="{00000000-0005-0000-0000-000052060000}"/>
    <cellStyle name="Followed Hyperlink 47" xfId="14165" hidden="1" xr:uid="{00000000-0005-0000-0000-000053060000}"/>
    <cellStyle name="Followed Hyperlink 47" xfId="14327" hidden="1" xr:uid="{00000000-0005-0000-0000-000054060000}"/>
    <cellStyle name="Followed Hyperlink 47" xfId="14443" hidden="1" xr:uid="{00000000-0005-0000-0000-000055060000}"/>
    <cellStyle name="Followed Hyperlink 47" xfId="14357" hidden="1" xr:uid="{00000000-0005-0000-0000-000056060000}"/>
    <cellStyle name="Followed Hyperlink 47" xfId="14371" hidden="1" xr:uid="{00000000-0005-0000-0000-000057060000}"/>
    <cellStyle name="Followed Hyperlink 47" xfId="13050" hidden="1" xr:uid="{00000000-0005-0000-0000-00003C060000}"/>
    <cellStyle name="Followed Hyperlink 47" xfId="9610" hidden="1" xr:uid="{00000000-0005-0000-0000-00003D060000}"/>
    <cellStyle name="Followed Hyperlink 47" xfId="14591" hidden="1" xr:uid="{00000000-0005-0000-0000-00003E060000}"/>
    <cellStyle name="Followed Hyperlink 47" xfId="14585" hidden="1" xr:uid="{00000000-0005-0000-0000-00003F060000}"/>
    <cellStyle name="Followed Hyperlink 47" xfId="14911" hidden="1" xr:uid="{00000000-0005-0000-0000-000040060000}"/>
    <cellStyle name="Followed Hyperlink 47" xfId="9330" hidden="1" xr:uid="{00000000-0005-0000-0000-000056060000}"/>
    <cellStyle name="Followed Hyperlink 47" xfId="9344" hidden="1" xr:uid="{00000000-0005-0000-0000-000057060000}"/>
    <cellStyle name="Followed Hyperlink 47" xfId="8022" hidden="1" xr:uid="{00000000-0005-0000-0000-00003C060000}"/>
    <cellStyle name="Followed Hyperlink 47" xfId="4571" hidden="1" xr:uid="{00000000-0005-0000-0000-00003D060000}"/>
    <cellStyle name="Followed Hyperlink 47" xfId="9564" hidden="1" xr:uid="{00000000-0005-0000-0000-00003E060000}"/>
    <cellStyle name="Followed Hyperlink 47" xfId="9894" hidden="1" xr:uid="{00000000-0005-0000-0000-000040060000}"/>
    <cellStyle name="Followed Hyperlink 47" xfId="10028" hidden="1" xr:uid="{00000000-0005-0000-0000-000041060000}"/>
    <cellStyle name="Followed Hyperlink 47" xfId="9942" hidden="1" xr:uid="{00000000-0005-0000-0000-000042060000}"/>
    <cellStyle name="Followed Hyperlink 47" xfId="9956" hidden="1" xr:uid="{00000000-0005-0000-0000-000043060000}"/>
    <cellStyle name="Followed Hyperlink 47" xfId="10121" hidden="1" xr:uid="{00000000-0005-0000-0000-000044060000}"/>
    <cellStyle name="Followed Hyperlink 47" xfId="10249" hidden="1" xr:uid="{00000000-0005-0000-0000-000045060000}"/>
    <cellStyle name="Followed Hyperlink 47" xfId="10163" hidden="1" xr:uid="{00000000-0005-0000-0000-000046060000}"/>
    <cellStyle name="Followed Hyperlink 47" xfId="10177" hidden="1" xr:uid="{00000000-0005-0000-0000-000047060000}"/>
    <cellStyle name="Followed Hyperlink 47" xfId="10340" hidden="1" xr:uid="{00000000-0005-0000-0000-000048060000}"/>
    <cellStyle name="Followed Hyperlink 47" xfId="10379" hidden="1" xr:uid="{00000000-0005-0000-0000-00004A060000}"/>
    <cellStyle name="Followed Hyperlink 47" xfId="10393" hidden="1" xr:uid="{00000000-0005-0000-0000-00004B060000}"/>
    <cellStyle name="Followed Hyperlink 47" xfId="10555" hidden="1" xr:uid="{00000000-0005-0000-0000-00004C060000}"/>
    <cellStyle name="Followed Hyperlink 47" xfId="10677" hidden="1" xr:uid="{00000000-0005-0000-0000-00004D060000}"/>
    <cellStyle name="Followed Hyperlink 47" xfId="10591" hidden="1" xr:uid="{00000000-0005-0000-0000-00004E060000}"/>
    <cellStyle name="Followed Hyperlink 47" xfId="10605" hidden="1" xr:uid="{00000000-0005-0000-0000-00004F060000}"/>
    <cellStyle name="Followed Hyperlink 47" xfId="10767" hidden="1" xr:uid="{00000000-0005-0000-0000-000050060000}"/>
    <cellStyle name="Followed Hyperlink 47" xfId="10888" hidden="1" xr:uid="{00000000-0005-0000-0000-000051060000}"/>
    <cellStyle name="Followed Hyperlink 47" xfId="10802" hidden="1" xr:uid="{00000000-0005-0000-0000-000052060000}"/>
    <cellStyle name="Followed Hyperlink 47" xfId="10816" hidden="1" xr:uid="{00000000-0005-0000-0000-000053060000}"/>
    <cellStyle name="Followed Hyperlink 47" xfId="10978" hidden="1" xr:uid="{00000000-0005-0000-0000-000054060000}"/>
    <cellStyle name="Followed Hyperlink 47" xfId="11094" hidden="1" xr:uid="{00000000-0005-0000-0000-000055060000}"/>
    <cellStyle name="Followed Hyperlink 47" xfId="11008" hidden="1" xr:uid="{00000000-0005-0000-0000-000056060000}"/>
    <cellStyle name="Followed Hyperlink 47" xfId="11022" hidden="1" xr:uid="{00000000-0005-0000-0000-000057060000}"/>
    <cellStyle name="Followed Hyperlink 47" xfId="8485" hidden="1" xr:uid="{00000000-0005-0000-0000-000046060000}"/>
    <cellStyle name="Followed Hyperlink 47" xfId="8662" hidden="1" xr:uid="{00000000-0005-0000-0000-000048060000}"/>
    <cellStyle name="Followed Hyperlink 47" xfId="8787" hidden="1" xr:uid="{00000000-0005-0000-0000-000049060000}"/>
    <cellStyle name="Followed Hyperlink 47" xfId="8701" hidden="1" xr:uid="{00000000-0005-0000-0000-00004A060000}"/>
    <cellStyle name="Followed Hyperlink 47" xfId="8715" hidden="1" xr:uid="{00000000-0005-0000-0000-00004B060000}"/>
    <cellStyle name="Followed Hyperlink 47" xfId="8877" hidden="1" xr:uid="{00000000-0005-0000-0000-00004C060000}"/>
    <cellStyle name="Followed Hyperlink 47" xfId="8999" hidden="1" xr:uid="{00000000-0005-0000-0000-00004D060000}"/>
    <cellStyle name="Followed Hyperlink 47" xfId="8913" hidden="1" xr:uid="{00000000-0005-0000-0000-00004E060000}"/>
    <cellStyle name="Followed Hyperlink 47" xfId="8927" hidden="1" xr:uid="{00000000-0005-0000-0000-00004F060000}"/>
    <cellStyle name="Followed Hyperlink 47" xfId="9089" hidden="1" xr:uid="{00000000-0005-0000-0000-000050060000}"/>
    <cellStyle name="Followed Hyperlink 47" xfId="9210" hidden="1" xr:uid="{00000000-0005-0000-0000-000051060000}"/>
    <cellStyle name="Followed Hyperlink 47" xfId="9124" hidden="1" xr:uid="{00000000-0005-0000-0000-000052060000}"/>
    <cellStyle name="Followed Hyperlink 47" xfId="9138" hidden="1" xr:uid="{00000000-0005-0000-0000-000053060000}"/>
    <cellStyle name="Followed Hyperlink 47" xfId="11838" hidden="1" xr:uid="{00000000-0005-0000-0000-000046060000}"/>
    <cellStyle name="Followed Hyperlink 47" xfId="11852" hidden="1" xr:uid="{00000000-0005-0000-0000-000047060000}"/>
    <cellStyle name="Followed Hyperlink 47" xfId="12015" hidden="1" xr:uid="{00000000-0005-0000-0000-000048060000}"/>
    <cellStyle name="Followed Hyperlink 47" xfId="12140" hidden="1" xr:uid="{00000000-0005-0000-0000-000049060000}"/>
    <cellStyle name="Followed Hyperlink 47" xfId="12054" hidden="1" xr:uid="{00000000-0005-0000-0000-00004A060000}"/>
    <cellStyle name="Followed Hyperlink 47" xfId="12068" hidden="1" xr:uid="{00000000-0005-0000-0000-00004B060000}"/>
    <cellStyle name="Followed Hyperlink 47" xfId="12230" hidden="1" xr:uid="{00000000-0005-0000-0000-00004C060000}"/>
    <cellStyle name="Followed Hyperlink 47" xfId="12352" hidden="1" xr:uid="{00000000-0005-0000-0000-00004D060000}"/>
    <cellStyle name="Followed Hyperlink 47" xfId="12266" hidden="1" xr:uid="{00000000-0005-0000-0000-00004E060000}"/>
    <cellStyle name="Followed Hyperlink 47" xfId="12280" hidden="1" xr:uid="{00000000-0005-0000-0000-00004F060000}"/>
    <cellStyle name="Followed Hyperlink 47" xfId="12563" hidden="1" xr:uid="{00000000-0005-0000-0000-000051060000}"/>
    <cellStyle name="Followed Hyperlink 47" xfId="12477" hidden="1" xr:uid="{00000000-0005-0000-0000-000052060000}"/>
    <cellStyle name="Followed Hyperlink 47" xfId="12491" hidden="1" xr:uid="{00000000-0005-0000-0000-000053060000}"/>
    <cellStyle name="Followed Hyperlink 47" xfId="12653" hidden="1" xr:uid="{00000000-0005-0000-0000-000054060000}"/>
    <cellStyle name="Followed Hyperlink 47" xfId="12769" hidden="1" xr:uid="{00000000-0005-0000-0000-000055060000}"/>
    <cellStyle name="Followed Hyperlink 47" xfId="12683" hidden="1" xr:uid="{00000000-0005-0000-0000-000056060000}"/>
    <cellStyle name="Followed Hyperlink 47" xfId="11376" hidden="1" xr:uid="{00000000-0005-0000-0000-00003C060000}"/>
    <cellStyle name="Followed Hyperlink 47" xfId="7930" hidden="1" xr:uid="{00000000-0005-0000-0000-00003D060000}"/>
    <cellStyle name="Followed Hyperlink 47" xfId="12917" hidden="1" xr:uid="{00000000-0005-0000-0000-00003E060000}"/>
    <cellStyle name="Followed Hyperlink 47" xfId="12911" hidden="1" xr:uid="{00000000-0005-0000-0000-00003F060000}"/>
    <cellStyle name="Followed Hyperlink 47" xfId="13243" hidden="1" xr:uid="{00000000-0005-0000-0000-000040060000}"/>
    <cellStyle name="Followed Hyperlink 47" xfId="13291" hidden="1" xr:uid="{00000000-0005-0000-0000-000042060000}"/>
    <cellStyle name="Followed Hyperlink 47" xfId="13305" hidden="1" xr:uid="{00000000-0005-0000-0000-000043060000}"/>
    <cellStyle name="Followed Hyperlink 47" xfId="13470" hidden="1" xr:uid="{00000000-0005-0000-0000-000044060000}"/>
    <cellStyle name="Followed Hyperlink 47" xfId="13598" hidden="1" xr:uid="{00000000-0005-0000-0000-000045060000}"/>
    <cellStyle name="Followed Hyperlink 47" xfId="13512" hidden="1" xr:uid="{00000000-0005-0000-0000-000046060000}"/>
    <cellStyle name="Followed Hyperlink 47" xfId="13526" hidden="1" xr:uid="{00000000-0005-0000-0000-000047060000}"/>
    <cellStyle name="Followed Hyperlink 47" xfId="13689" hidden="1" xr:uid="{00000000-0005-0000-0000-000048060000}"/>
    <cellStyle name="Followed Hyperlink 47" xfId="13814" hidden="1" xr:uid="{00000000-0005-0000-0000-000049060000}"/>
    <cellStyle name="Followed Hyperlink 47" xfId="13728" hidden="1" xr:uid="{00000000-0005-0000-0000-00004A060000}"/>
    <cellStyle name="Followed Hyperlink 47" xfId="1145" hidden="1" xr:uid="{00000000-0005-0000-0000-000046060000}"/>
    <cellStyle name="Followed Hyperlink 47" xfId="1159" hidden="1" xr:uid="{00000000-0005-0000-0000-000047060000}"/>
    <cellStyle name="Followed Hyperlink 47" xfId="1322" hidden="1" xr:uid="{00000000-0005-0000-0000-000048060000}"/>
    <cellStyle name="Followed Hyperlink 47" xfId="1447" hidden="1" xr:uid="{00000000-0005-0000-0000-000049060000}"/>
    <cellStyle name="Followed Hyperlink 47" xfId="625" hidden="1" xr:uid="{00000000-0005-0000-0000-00003F060000}"/>
    <cellStyle name="Followed Hyperlink 47" xfId="2926" hidden="1" xr:uid="{00000000-0005-0000-0000-00003F060000}"/>
    <cellStyle name="Followed Hyperlink 47" xfId="9701" hidden="1" xr:uid="{00000000-0005-0000-0000-00003C060000}"/>
    <cellStyle name="Followed Hyperlink 47" xfId="6250" hidden="1" xr:uid="{00000000-0005-0000-0000-00003D060000}"/>
    <cellStyle name="Followed Hyperlink 47" xfId="11242" hidden="1" xr:uid="{00000000-0005-0000-0000-00003E060000}"/>
    <cellStyle name="Followed Hyperlink 47" xfId="11236" hidden="1" xr:uid="{00000000-0005-0000-0000-00003F060000}"/>
    <cellStyle name="Followed Hyperlink 47" xfId="11569" hidden="1" xr:uid="{00000000-0005-0000-0000-000040060000}"/>
    <cellStyle name="Followed Hyperlink 47" xfId="11703" hidden="1" xr:uid="{00000000-0005-0000-0000-000041060000}"/>
    <cellStyle name="Followed Hyperlink 47" xfId="11617" hidden="1" xr:uid="{00000000-0005-0000-0000-000042060000}"/>
    <cellStyle name="Followed Hyperlink 47" xfId="11631" hidden="1" xr:uid="{00000000-0005-0000-0000-000043060000}"/>
    <cellStyle name="Followed Hyperlink 47" xfId="11924" hidden="1" xr:uid="{00000000-0005-0000-0000-000045060000}"/>
    <cellStyle name="Followed Hyperlink 47" xfId="27820" hidden="1" xr:uid="{00000000-0005-0000-0000-000057060000}"/>
    <cellStyle name="Followed Hyperlink 47" xfId="25283" hidden="1" xr:uid="{00000000-0005-0000-0000-00004F060000}"/>
    <cellStyle name="Followed Hyperlink 47" xfId="17698" hidden="1" xr:uid="{00000000-0005-0000-0000-000057060000}"/>
    <cellStyle name="Followed Hyperlink 47" xfId="2865" hidden="1" xr:uid="{00000000-0005-0000-0000-00003C060000}"/>
    <cellStyle name="Followed Hyperlink 47" xfId="938" hidden="1" xr:uid="{00000000-0005-0000-0000-000043060000}"/>
    <cellStyle name="Followed Hyperlink 47" xfId="1103" hidden="1" xr:uid="{00000000-0005-0000-0000-000044060000}"/>
    <cellStyle name="Followed Hyperlink 47" xfId="1231" hidden="1" xr:uid="{00000000-0005-0000-0000-000045060000}"/>
    <cellStyle name="Followed Hyperlink 47" xfId="27600" hidden="1" xr:uid="{00000000-0005-0000-0000-000052060000}"/>
    <cellStyle name="Followed Hyperlink 47" xfId="27614" hidden="1" xr:uid="{00000000-0005-0000-0000-000053060000}"/>
    <cellStyle name="Followed Hyperlink 47" xfId="27892" hidden="1" xr:uid="{00000000-0005-0000-0000-000055060000}"/>
    <cellStyle name="Followed Hyperlink 47" xfId="27806" hidden="1" xr:uid="{00000000-0005-0000-0000-000056060000}"/>
    <cellStyle name="Followed Hyperlink 47" xfId="27565" hidden="1" xr:uid="{00000000-0005-0000-0000-000050060000}"/>
    <cellStyle name="Followed Hyperlink 47" xfId="27686" hidden="1" xr:uid="{00000000-0005-0000-0000-000051060000}"/>
    <cellStyle name="Followed Hyperlink 47" xfId="27403" hidden="1" xr:uid="{00000000-0005-0000-0000-00004F060000}"/>
    <cellStyle name="Followed Hyperlink 48" xfId="43908" hidden="1" xr:uid="{00000000-0005-0000-0000-000059060000}"/>
    <cellStyle name="Followed Hyperlink 48" xfId="44000" hidden="1" xr:uid="{00000000-0005-0000-0000-00005A060000}"/>
    <cellStyle name="Followed Hyperlink 48" xfId="44006" hidden="1" xr:uid="{00000000-0005-0000-0000-00005B060000}"/>
    <cellStyle name="Followed Hyperlink 48" xfId="44152" hidden="1" xr:uid="{00000000-0005-0000-0000-00005C060000}"/>
    <cellStyle name="Followed Hyperlink 48" xfId="44221" hidden="1" xr:uid="{00000000-0005-0000-0000-00005D060000}"/>
    <cellStyle name="Followed Hyperlink 48" xfId="44313" hidden="1" xr:uid="{00000000-0005-0000-0000-00005E060000}"/>
    <cellStyle name="Followed Hyperlink 48" xfId="44319" hidden="1" xr:uid="{00000000-0005-0000-0000-00005F060000}"/>
    <cellStyle name="Followed Hyperlink 48" xfId="44379" hidden="1" xr:uid="{00000000-0005-0000-0000-000060060000}"/>
    <cellStyle name="Followed Hyperlink 48" xfId="44442" hidden="1" xr:uid="{00000000-0005-0000-0000-000061060000}"/>
    <cellStyle name="Followed Hyperlink 48" xfId="44534" hidden="1" xr:uid="{00000000-0005-0000-0000-000062060000}"/>
    <cellStyle name="Followed Hyperlink 48" xfId="44540" hidden="1" xr:uid="{00000000-0005-0000-0000-000063060000}"/>
    <cellStyle name="Followed Hyperlink 48" xfId="44598" hidden="1" xr:uid="{00000000-0005-0000-0000-000064060000}"/>
    <cellStyle name="Followed Hyperlink 48" xfId="44658" hidden="1" xr:uid="{00000000-0005-0000-0000-000065060000}"/>
    <cellStyle name="Followed Hyperlink 48" xfId="44750" hidden="1" xr:uid="{00000000-0005-0000-0000-000066060000}"/>
    <cellStyle name="Followed Hyperlink 48" xfId="44756" hidden="1" xr:uid="{00000000-0005-0000-0000-000067060000}"/>
    <cellStyle name="Followed Hyperlink 48" xfId="44813" hidden="1" xr:uid="{00000000-0005-0000-0000-000068060000}"/>
    <cellStyle name="Followed Hyperlink 48" xfId="44870" hidden="1" xr:uid="{00000000-0005-0000-0000-000069060000}"/>
    <cellStyle name="Followed Hyperlink 48" xfId="44962" hidden="1" xr:uid="{00000000-0005-0000-0000-00006A060000}"/>
    <cellStyle name="Followed Hyperlink 48" xfId="44968" hidden="1" xr:uid="{00000000-0005-0000-0000-00006B060000}"/>
    <cellStyle name="Followed Hyperlink 48" xfId="45025" hidden="1" xr:uid="{00000000-0005-0000-0000-00006C060000}"/>
    <cellStyle name="Followed Hyperlink 48" xfId="45081" hidden="1" xr:uid="{00000000-0005-0000-0000-00006D060000}"/>
    <cellStyle name="Followed Hyperlink 48" xfId="45173" hidden="1" xr:uid="{00000000-0005-0000-0000-00006E060000}"/>
    <cellStyle name="Followed Hyperlink 48" xfId="45236" hidden="1" xr:uid="{00000000-0005-0000-0000-000070060000}"/>
    <cellStyle name="Followed Hyperlink 48" xfId="45287" hidden="1" xr:uid="{00000000-0005-0000-0000-000071060000}"/>
    <cellStyle name="Followed Hyperlink 48" xfId="45379" hidden="1" xr:uid="{00000000-0005-0000-0000-000072060000}"/>
    <cellStyle name="Followed Hyperlink 48" xfId="45385" hidden="1" xr:uid="{00000000-0005-0000-0000-000073060000}"/>
    <cellStyle name="Followed Hyperlink 48" xfId="42205" hidden="1" xr:uid="{00000000-0005-0000-0000-00005C060000}"/>
    <cellStyle name="Followed Hyperlink 48" xfId="38236" hidden="1" xr:uid="{00000000-0005-0000-0000-000070060000}"/>
    <cellStyle name="Followed Hyperlink 48" xfId="34565" hidden="1" xr:uid="{00000000-0005-0000-0000-000068060000}"/>
    <cellStyle name="Followed Hyperlink 48" xfId="15780" hidden="1" xr:uid="{00000000-0005-0000-0000-00006C060000}"/>
    <cellStyle name="Followed Hyperlink 48" xfId="15836" hidden="1" xr:uid="{00000000-0005-0000-0000-00006D060000}"/>
    <cellStyle name="Followed Hyperlink 48" xfId="15928" hidden="1" xr:uid="{00000000-0005-0000-0000-00006E060000}"/>
    <cellStyle name="Followed Hyperlink 48" xfId="15934" hidden="1" xr:uid="{00000000-0005-0000-0000-00006F060000}"/>
    <cellStyle name="Followed Hyperlink 48" xfId="15991" hidden="1" xr:uid="{00000000-0005-0000-0000-000070060000}"/>
    <cellStyle name="Followed Hyperlink 48" xfId="16042" hidden="1" xr:uid="{00000000-0005-0000-0000-000071060000}"/>
    <cellStyle name="Followed Hyperlink 48" xfId="16134" hidden="1" xr:uid="{00000000-0005-0000-0000-000072060000}"/>
    <cellStyle name="Followed Hyperlink 48" xfId="16140" hidden="1" xr:uid="{00000000-0005-0000-0000-000073060000}"/>
    <cellStyle name="Followed Hyperlink 48" xfId="45179" hidden="1" xr:uid="{00000000-0005-0000-0000-00006F060000}"/>
    <cellStyle name="Followed Hyperlink 48" xfId="34833" hidden="1" xr:uid="{00000000-0005-0000-0000-00006D060000}"/>
    <cellStyle name="Followed Hyperlink 48" xfId="34925" hidden="1" xr:uid="{00000000-0005-0000-0000-00006E060000}"/>
    <cellStyle name="Followed Hyperlink 48" xfId="34931" hidden="1" xr:uid="{00000000-0005-0000-0000-00006F060000}"/>
    <cellStyle name="Followed Hyperlink 48" xfId="34988" hidden="1" xr:uid="{00000000-0005-0000-0000-000070060000}"/>
    <cellStyle name="Followed Hyperlink 48" xfId="35039" hidden="1" xr:uid="{00000000-0005-0000-0000-000071060000}"/>
    <cellStyle name="Followed Hyperlink 48" xfId="35137" hidden="1" xr:uid="{00000000-0005-0000-0000-000073060000}"/>
    <cellStyle name="Followed Hyperlink 48" xfId="28243" hidden="1" xr:uid="{00000000-0005-0000-0000-000058060000}"/>
    <cellStyle name="Followed Hyperlink 48" xfId="40530" hidden="1" xr:uid="{00000000-0005-0000-0000-000061060000}"/>
    <cellStyle name="Followed Hyperlink 48" xfId="40622" hidden="1" xr:uid="{00000000-0005-0000-0000-000062060000}"/>
    <cellStyle name="Followed Hyperlink 48" xfId="40628" hidden="1" xr:uid="{00000000-0005-0000-0000-000063060000}"/>
    <cellStyle name="Followed Hyperlink 48" xfId="40686" hidden="1" xr:uid="{00000000-0005-0000-0000-000064060000}"/>
    <cellStyle name="Followed Hyperlink 48" xfId="40746" hidden="1" xr:uid="{00000000-0005-0000-0000-000065060000}"/>
    <cellStyle name="Followed Hyperlink 48" xfId="40838" hidden="1" xr:uid="{00000000-0005-0000-0000-000066060000}"/>
    <cellStyle name="Followed Hyperlink 48" xfId="40844" hidden="1" xr:uid="{00000000-0005-0000-0000-000067060000}"/>
    <cellStyle name="Followed Hyperlink 48" xfId="40901" hidden="1" xr:uid="{00000000-0005-0000-0000-000068060000}"/>
    <cellStyle name="Followed Hyperlink 48" xfId="40958" hidden="1" xr:uid="{00000000-0005-0000-0000-000069060000}"/>
    <cellStyle name="Followed Hyperlink 48" xfId="41050" hidden="1" xr:uid="{00000000-0005-0000-0000-00006A060000}"/>
    <cellStyle name="Followed Hyperlink 48" xfId="41056" hidden="1" xr:uid="{00000000-0005-0000-0000-00006B060000}"/>
    <cellStyle name="Followed Hyperlink 48" xfId="41261" hidden="1" xr:uid="{00000000-0005-0000-0000-00006E060000}"/>
    <cellStyle name="Followed Hyperlink 48" xfId="41267" hidden="1" xr:uid="{00000000-0005-0000-0000-00006F060000}"/>
    <cellStyle name="Followed Hyperlink 48" xfId="41324" hidden="1" xr:uid="{00000000-0005-0000-0000-000070060000}"/>
    <cellStyle name="Followed Hyperlink 48" xfId="41375" hidden="1" xr:uid="{00000000-0005-0000-0000-000071060000}"/>
    <cellStyle name="Followed Hyperlink 48" xfId="41467" hidden="1" xr:uid="{00000000-0005-0000-0000-000072060000}"/>
    <cellStyle name="Followed Hyperlink 48" xfId="41473" hidden="1" xr:uid="{00000000-0005-0000-0000-000073060000}"/>
    <cellStyle name="Followed Hyperlink 48" xfId="41893" hidden="1" xr:uid="{00000000-0005-0000-0000-000058060000}"/>
    <cellStyle name="Followed Hyperlink 48" xfId="41961" hidden="1" xr:uid="{00000000-0005-0000-0000-000059060000}"/>
    <cellStyle name="Followed Hyperlink 48" xfId="42053" hidden="1" xr:uid="{00000000-0005-0000-0000-00005A060000}"/>
    <cellStyle name="Followed Hyperlink 48" xfId="42059" hidden="1" xr:uid="{00000000-0005-0000-0000-00005B060000}"/>
    <cellStyle name="Followed Hyperlink 48" xfId="42274" hidden="1" xr:uid="{00000000-0005-0000-0000-00005D060000}"/>
    <cellStyle name="Followed Hyperlink 48" xfId="42366" hidden="1" xr:uid="{00000000-0005-0000-0000-00005E060000}"/>
    <cellStyle name="Followed Hyperlink 48" xfId="42372" hidden="1" xr:uid="{00000000-0005-0000-0000-00005F060000}"/>
    <cellStyle name="Followed Hyperlink 48" xfId="42495" hidden="1" xr:uid="{00000000-0005-0000-0000-000061060000}"/>
    <cellStyle name="Followed Hyperlink 48" xfId="42587" hidden="1" xr:uid="{00000000-0005-0000-0000-000062060000}"/>
    <cellStyle name="Followed Hyperlink 48" xfId="42593" hidden="1" xr:uid="{00000000-0005-0000-0000-000063060000}"/>
    <cellStyle name="Followed Hyperlink 48" xfId="42651" hidden="1" xr:uid="{00000000-0005-0000-0000-000064060000}"/>
    <cellStyle name="Followed Hyperlink 48" xfId="39742" hidden="1" xr:uid="{00000000-0005-0000-0000-00006E060000}"/>
    <cellStyle name="Followed Hyperlink 48" xfId="39748" hidden="1" xr:uid="{00000000-0005-0000-0000-00006F060000}"/>
    <cellStyle name="Followed Hyperlink 48" xfId="39805" hidden="1" xr:uid="{00000000-0005-0000-0000-000070060000}"/>
    <cellStyle name="Followed Hyperlink 48" xfId="39856" hidden="1" xr:uid="{00000000-0005-0000-0000-000071060000}"/>
    <cellStyle name="Followed Hyperlink 48" xfId="39948" hidden="1" xr:uid="{00000000-0005-0000-0000-000072060000}"/>
    <cellStyle name="Followed Hyperlink 48" xfId="39954" hidden="1" xr:uid="{00000000-0005-0000-0000-000073060000}"/>
    <cellStyle name="Followed Hyperlink 48" xfId="31959" hidden="1" xr:uid="{00000000-0005-0000-0000-000058060000}"/>
    <cellStyle name="Followed Hyperlink 48" xfId="37017" hidden="1" xr:uid="{00000000-0005-0000-0000-000059060000}"/>
    <cellStyle name="Followed Hyperlink 48" xfId="40022" hidden="1" xr:uid="{00000000-0005-0000-0000-00005A060000}"/>
    <cellStyle name="Followed Hyperlink 48" xfId="38560" hidden="1" xr:uid="{00000000-0005-0000-0000-00005B060000}"/>
    <cellStyle name="Followed Hyperlink 48" xfId="40240" hidden="1" xr:uid="{00000000-0005-0000-0000-00005C060000}"/>
    <cellStyle name="Followed Hyperlink 48" xfId="40309" hidden="1" xr:uid="{00000000-0005-0000-0000-00005D060000}"/>
    <cellStyle name="Followed Hyperlink 48" xfId="40401" hidden="1" xr:uid="{00000000-0005-0000-0000-00005E060000}"/>
    <cellStyle name="Followed Hyperlink 48" xfId="40407" hidden="1" xr:uid="{00000000-0005-0000-0000-00005F060000}"/>
    <cellStyle name="Followed Hyperlink 48" xfId="40467" hidden="1" xr:uid="{00000000-0005-0000-0000-000060060000}"/>
    <cellStyle name="Followed Hyperlink 48" xfId="39319" hidden="1" xr:uid="{00000000-0005-0000-0000-000066060000}"/>
    <cellStyle name="Followed Hyperlink 48" xfId="39325" hidden="1" xr:uid="{00000000-0005-0000-0000-000067060000}"/>
    <cellStyle name="Followed Hyperlink 48" xfId="39382" hidden="1" xr:uid="{00000000-0005-0000-0000-000068060000}"/>
    <cellStyle name="Followed Hyperlink 48" xfId="39439" hidden="1" xr:uid="{00000000-0005-0000-0000-000069060000}"/>
    <cellStyle name="Followed Hyperlink 48" xfId="39531" hidden="1" xr:uid="{00000000-0005-0000-0000-00006A060000}"/>
    <cellStyle name="Followed Hyperlink 48" xfId="39537" hidden="1" xr:uid="{00000000-0005-0000-0000-00006B060000}"/>
    <cellStyle name="Followed Hyperlink 48" xfId="39594" hidden="1" xr:uid="{00000000-0005-0000-0000-00006C060000}"/>
    <cellStyle name="Followed Hyperlink 48" xfId="39650" hidden="1" xr:uid="{00000000-0005-0000-0000-00006D060000}"/>
    <cellStyle name="Followed Hyperlink 48" xfId="39103" hidden="1" xr:uid="{00000000-0005-0000-0000-000062060000}"/>
    <cellStyle name="Followed Hyperlink 48" xfId="39109" hidden="1" xr:uid="{00000000-0005-0000-0000-000063060000}"/>
    <cellStyle name="Followed Hyperlink 48" xfId="39227" hidden="1" xr:uid="{00000000-0005-0000-0000-000065060000}"/>
    <cellStyle name="Followed Hyperlink 48" xfId="38948" hidden="1" xr:uid="{00000000-0005-0000-0000-000060060000}"/>
    <cellStyle name="Followed Hyperlink 48" xfId="39011" hidden="1" xr:uid="{00000000-0005-0000-0000-000061060000}"/>
    <cellStyle name="Followed Hyperlink 48" xfId="38888" hidden="1" xr:uid="{00000000-0005-0000-0000-00005F060000}"/>
    <cellStyle name="Followed Hyperlink 48" xfId="41113" hidden="1" xr:uid="{00000000-0005-0000-0000-00006C060000}"/>
    <cellStyle name="Followed Hyperlink 48" xfId="43134" hidden="1" xr:uid="{00000000-0005-0000-0000-00006D060000}"/>
    <cellStyle name="Followed Hyperlink 48" xfId="33973" hidden="1" xr:uid="{00000000-0005-0000-0000-00005D060000}"/>
    <cellStyle name="Followed Hyperlink 48" xfId="17650" hidden="1" xr:uid="{00000000-0005-0000-0000-000070060000}"/>
    <cellStyle name="Followed Hyperlink 48" xfId="17701" hidden="1" xr:uid="{00000000-0005-0000-0000-000071060000}"/>
    <cellStyle name="Followed Hyperlink 48" xfId="17793" hidden="1" xr:uid="{00000000-0005-0000-0000-000072060000}"/>
    <cellStyle name="Followed Hyperlink 48" xfId="17799" hidden="1" xr:uid="{00000000-0005-0000-0000-000073060000}"/>
    <cellStyle name="Followed Hyperlink 48" xfId="16433" hidden="1" xr:uid="{00000000-0005-0000-0000-000058060000}"/>
    <cellStyle name="Followed Hyperlink 48" xfId="17905" hidden="1" xr:uid="{00000000-0005-0000-0000-000059060000}"/>
    <cellStyle name="Followed Hyperlink 48" xfId="17864" hidden="1" xr:uid="{00000000-0005-0000-0000-00005A060000}"/>
    <cellStyle name="Followed Hyperlink 48" xfId="16404" hidden="1" xr:uid="{00000000-0005-0000-0000-00005B060000}"/>
    <cellStyle name="Followed Hyperlink 48" xfId="39167" hidden="1" xr:uid="{00000000-0005-0000-0000-000064060000}"/>
    <cellStyle name="Followed Hyperlink 48" xfId="34071" hidden="1" xr:uid="{00000000-0005-0000-0000-00005F060000}"/>
    <cellStyle name="Followed Hyperlink 48" xfId="34131" hidden="1" xr:uid="{00000000-0005-0000-0000-000060060000}"/>
    <cellStyle name="Followed Hyperlink 48" xfId="34194" hidden="1" xr:uid="{00000000-0005-0000-0000-000061060000}"/>
    <cellStyle name="Followed Hyperlink 48" xfId="34286" hidden="1" xr:uid="{00000000-0005-0000-0000-000062060000}"/>
    <cellStyle name="Followed Hyperlink 48" xfId="34292" hidden="1" xr:uid="{00000000-0005-0000-0000-000063060000}"/>
    <cellStyle name="Followed Hyperlink 48" xfId="34410" hidden="1" xr:uid="{00000000-0005-0000-0000-000065060000}"/>
    <cellStyle name="Followed Hyperlink 48" xfId="34502" hidden="1" xr:uid="{00000000-0005-0000-0000-000066060000}"/>
    <cellStyle name="Followed Hyperlink 48" xfId="34508" hidden="1" xr:uid="{00000000-0005-0000-0000-000067060000}"/>
    <cellStyle name="Followed Hyperlink 48" xfId="34622" hidden="1" xr:uid="{00000000-0005-0000-0000-000069060000}"/>
    <cellStyle name="Followed Hyperlink 48" xfId="34714" hidden="1" xr:uid="{00000000-0005-0000-0000-00006A060000}"/>
    <cellStyle name="Followed Hyperlink 48" xfId="34720" hidden="1" xr:uid="{00000000-0005-0000-0000-00006B060000}"/>
    <cellStyle name="Followed Hyperlink 48" xfId="34777" hidden="1" xr:uid="{00000000-0005-0000-0000-00006C060000}"/>
    <cellStyle name="Followed Hyperlink 48" xfId="30348" hidden="1" xr:uid="{00000000-0005-0000-0000-00005B060000}"/>
    <cellStyle name="Followed Hyperlink 48" xfId="32249" hidden="1" xr:uid="{00000000-0005-0000-0000-00005C060000}"/>
    <cellStyle name="Followed Hyperlink 48" xfId="32318" hidden="1" xr:uid="{00000000-0005-0000-0000-00005D060000}"/>
    <cellStyle name="Followed Hyperlink 48" xfId="32410" hidden="1" xr:uid="{00000000-0005-0000-0000-00005E060000}"/>
    <cellStyle name="Followed Hyperlink 48" xfId="32416" hidden="1" xr:uid="{00000000-0005-0000-0000-00005F060000}"/>
    <cellStyle name="Followed Hyperlink 48" xfId="32476" hidden="1" xr:uid="{00000000-0005-0000-0000-000060060000}"/>
    <cellStyle name="Followed Hyperlink 48" xfId="32539" hidden="1" xr:uid="{00000000-0005-0000-0000-000061060000}"/>
    <cellStyle name="Followed Hyperlink 48" xfId="32631" hidden="1" xr:uid="{00000000-0005-0000-0000-000062060000}"/>
    <cellStyle name="Followed Hyperlink 48" xfId="32637" hidden="1" xr:uid="{00000000-0005-0000-0000-000063060000}"/>
    <cellStyle name="Followed Hyperlink 48" xfId="32695" hidden="1" xr:uid="{00000000-0005-0000-0000-000064060000}"/>
    <cellStyle name="Followed Hyperlink 48" xfId="32755" hidden="1" xr:uid="{00000000-0005-0000-0000-000065060000}"/>
    <cellStyle name="Followed Hyperlink 48" xfId="32847" hidden="1" xr:uid="{00000000-0005-0000-0000-000066060000}"/>
    <cellStyle name="Followed Hyperlink 48" xfId="32853" hidden="1" xr:uid="{00000000-0005-0000-0000-000067060000}"/>
    <cellStyle name="Followed Hyperlink 48" xfId="32910" hidden="1" xr:uid="{00000000-0005-0000-0000-000068060000}"/>
    <cellStyle name="Followed Hyperlink 48" xfId="32967" hidden="1" xr:uid="{00000000-0005-0000-0000-000069060000}"/>
    <cellStyle name="Followed Hyperlink 48" xfId="31608" hidden="1" xr:uid="{00000000-0005-0000-0000-00006F060000}"/>
    <cellStyle name="Followed Hyperlink 48" xfId="31665" hidden="1" xr:uid="{00000000-0005-0000-0000-000070060000}"/>
    <cellStyle name="Followed Hyperlink 48" xfId="31716" hidden="1" xr:uid="{00000000-0005-0000-0000-000071060000}"/>
    <cellStyle name="Followed Hyperlink 48" xfId="31808" hidden="1" xr:uid="{00000000-0005-0000-0000-000072060000}"/>
    <cellStyle name="Followed Hyperlink 48" xfId="31814" hidden="1" xr:uid="{00000000-0005-0000-0000-000073060000}"/>
    <cellStyle name="Followed Hyperlink 48" xfId="25880" hidden="1" xr:uid="{00000000-0005-0000-0000-000058060000}"/>
    <cellStyle name="Followed Hyperlink 48" xfId="25855" hidden="1" xr:uid="{00000000-0005-0000-0000-000059060000}"/>
    <cellStyle name="Followed Hyperlink 48" xfId="31882" hidden="1" xr:uid="{00000000-0005-0000-0000-00005A060000}"/>
    <cellStyle name="Followed Hyperlink 48" xfId="31397" hidden="1" xr:uid="{00000000-0005-0000-0000-00006B060000}"/>
    <cellStyle name="Followed Hyperlink 48" xfId="31454" hidden="1" xr:uid="{00000000-0005-0000-0000-00006C060000}"/>
    <cellStyle name="Followed Hyperlink 48" xfId="31602" hidden="1" xr:uid="{00000000-0005-0000-0000-00006E060000}"/>
    <cellStyle name="Followed Hyperlink 48" xfId="31299" hidden="1" xr:uid="{00000000-0005-0000-0000-000069060000}"/>
    <cellStyle name="Followed Hyperlink 48" xfId="31391" hidden="1" xr:uid="{00000000-0005-0000-0000-00006A060000}"/>
    <cellStyle name="Followed Hyperlink 48" xfId="31242" hidden="1" xr:uid="{00000000-0005-0000-0000-000068060000}"/>
    <cellStyle name="Followed Hyperlink 48" xfId="33476" hidden="1" xr:uid="{00000000-0005-0000-0000-000072060000}"/>
    <cellStyle name="Followed Hyperlink 48" xfId="35131" hidden="1" xr:uid="{00000000-0005-0000-0000-000072060000}"/>
    <cellStyle name="Followed Hyperlink 48" xfId="42432" hidden="1" xr:uid="{00000000-0005-0000-0000-000060060000}"/>
    <cellStyle name="Followed Hyperlink 48" xfId="16793" hidden="1" xr:uid="{00000000-0005-0000-0000-000060060000}"/>
    <cellStyle name="Followed Hyperlink 48" xfId="16856" hidden="1" xr:uid="{00000000-0005-0000-0000-000061060000}"/>
    <cellStyle name="Followed Hyperlink 48" xfId="16948" hidden="1" xr:uid="{00000000-0005-0000-0000-000062060000}"/>
    <cellStyle name="Followed Hyperlink 48" xfId="16954" hidden="1" xr:uid="{00000000-0005-0000-0000-000063060000}"/>
    <cellStyle name="Followed Hyperlink 48" xfId="17012" hidden="1" xr:uid="{00000000-0005-0000-0000-000064060000}"/>
    <cellStyle name="Followed Hyperlink 48" xfId="17072" hidden="1" xr:uid="{00000000-0005-0000-0000-000065060000}"/>
    <cellStyle name="Followed Hyperlink 48" xfId="17164" hidden="1" xr:uid="{00000000-0005-0000-0000-000066060000}"/>
    <cellStyle name="Followed Hyperlink 48" xfId="17170" hidden="1" xr:uid="{00000000-0005-0000-0000-000067060000}"/>
    <cellStyle name="Followed Hyperlink 48" xfId="31510" hidden="1" xr:uid="{00000000-0005-0000-0000-00006D060000}"/>
    <cellStyle name="Followed Hyperlink 48" xfId="42711" hidden="1" xr:uid="{00000000-0005-0000-0000-000065060000}"/>
    <cellStyle name="Followed Hyperlink 48" xfId="42803" hidden="1" xr:uid="{00000000-0005-0000-0000-000066060000}"/>
    <cellStyle name="Followed Hyperlink 48" xfId="42809" hidden="1" xr:uid="{00000000-0005-0000-0000-000067060000}"/>
    <cellStyle name="Followed Hyperlink 48" xfId="42866" hidden="1" xr:uid="{00000000-0005-0000-0000-000068060000}"/>
    <cellStyle name="Followed Hyperlink 48" xfId="42923" hidden="1" xr:uid="{00000000-0005-0000-0000-000069060000}"/>
    <cellStyle name="Followed Hyperlink 48" xfId="43015" hidden="1" xr:uid="{00000000-0005-0000-0000-00006A060000}"/>
    <cellStyle name="Followed Hyperlink 48" xfId="43021" hidden="1" xr:uid="{00000000-0005-0000-0000-00006B060000}"/>
    <cellStyle name="Followed Hyperlink 48" xfId="37540" hidden="1" xr:uid="{00000000-0005-0000-0000-000063060000}"/>
    <cellStyle name="Followed Hyperlink 48" xfId="37598" hidden="1" xr:uid="{00000000-0005-0000-0000-000064060000}"/>
    <cellStyle name="Followed Hyperlink 48" xfId="37658" hidden="1" xr:uid="{00000000-0005-0000-0000-000065060000}"/>
    <cellStyle name="Followed Hyperlink 48" xfId="37750" hidden="1" xr:uid="{00000000-0005-0000-0000-000066060000}"/>
    <cellStyle name="Followed Hyperlink 48" xfId="37756" hidden="1" xr:uid="{00000000-0005-0000-0000-000067060000}"/>
    <cellStyle name="Followed Hyperlink 48" xfId="37813" hidden="1" xr:uid="{00000000-0005-0000-0000-000068060000}"/>
    <cellStyle name="Followed Hyperlink 48" xfId="37870" hidden="1" xr:uid="{00000000-0005-0000-0000-000069060000}"/>
    <cellStyle name="Followed Hyperlink 48" xfId="37962" hidden="1" xr:uid="{00000000-0005-0000-0000-00006A060000}"/>
    <cellStyle name="Followed Hyperlink 48" xfId="38025" hidden="1" xr:uid="{00000000-0005-0000-0000-00006C060000}"/>
    <cellStyle name="Followed Hyperlink 48" xfId="38081" hidden="1" xr:uid="{00000000-0005-0000-0000-00006D060000}"/>
    <cellStyle name="Followed Hyperlink 48" xfId="38173" hidden="1" xr:uid="{00000000-0005-0000-0000-00006E060000}"/>
    <cellStyle name="Followed Hyperlink 48" xfId="38179" hidden="1" xr:uid="{00000000-0005-0000-0000-00006F060000}"/>
    <cellStyle name="Followed Hyperlink 48" xfId="38287" hidden="1" xr:uid="{00000000-0005-0000-0000-000071060000}"/>
    <cellStyle name="Followed Hyperlink 48" xfId="38379" hidden="1" xr:uid="{00000000-0005-0000-0000-000072060000}"/>
    <cellStyle name="Followed Hyperlink 48" xfId="33059" hidden="1" xr:uid="{00000000-0005-0000-0000-00006A060000}"/>
    <cellStyle name="Followed Hyperlink 48" xfId="33065" hidden="1" xr:uid="{00000000-0005-0000-0000-00006B060000}"/>
    <cellStyle name="Followed Hyperlink 48" xfId="33122" hidden="1" xr:uid="{00000000-0005-0000-0000-00006C060000}"/>
    <cellStyle name="Followed Hyperlink 48" xfId="33178" hidden="1" xr:uid="{00000000-0005-0000-0000-00006D060000}"/>
    <cellStyle name="Followed Hyperlink 48" xfId="33270" hidden="1" xr:uid="{00000000-0005-0000-0000-00006E060000}"/>
    <cellStyle name="Followed Hyperlink 48" xfId="33276" hidden="1" xr:uid="{00000000-0005-0000-0000-00006F060000}"/>
    <cellStyle name="Followed Hyperlink 48" xfId="33333" hidden="1" xr:uid="{00000000-0005-0000-0000-000070060000}"/>
    <cellStyle name="Followed Hyperlink 48" xfId="33384" hidden="1" xr:uid="{00000000-0005-0000-0000-000071060000}"/>
    <cellStyle name="Followed Hyperlink 48" xfId="33482" hidden="1" xr:uid="{00000000-0005-0000-0000-000073060000}"/>
    <cellStyle name="Followed Hyperlink 48" xfId="28454" hidden="1" xr:uid="{00000000-0005-0000-0000-000058060000}"/>
    <cellStyle name="Followed Hyperlink 48" xfId="30436" hidden="1" xr:uid="{00000000-0005-0000-0000-000059060000}"/>
    <cellStyle name="Followed Hyperlink 48" xfId="33550" hidden="1" xr:uid="{00000000-0005-0000-0000-00005A060000}"/>
    <cellStyle name="Followed Hyperlink 48" xfId="32017" hidden="1" xr:uid="{00000000-0005-0000-0000-00005B060000}"/>
    <cellStyle name="Followed Hyperlink 48" xfId="33904" hidden="1" xr:uid="{00000000-0005-0000-0000-00005C060000}"/>
    <cellStyle name="Followed Hyperlink 48" xfId="34065" hidden="1" xr:uid="{00000000-0005-0000-0000-00005E060000}"/>
    <cellStyle name="Followed Hyperlink 48" xfId="36629" hidden="1" xr:uid="{00000000-0005-0000-0000-000070060000}"/>
    <cellStyle name="Followed Hyperlink 48" xfId="36680" hidden="1" xr:uid="{00000000-0005-0000-0000-000071060000}"/>
    <cellStyle name="Followed Hyperlink 48" xfId="36772" hidden="1" xr:uid="{00000000-0005-0000-0000-000072060000}"/>
    <cellStyle name="Followed Hyperlink 48" xfId="36778" hidden="1" xr:uid="{00000000-0005-0000-0000-000073060000}"/>
    <cellStyle name="Followed Hyperlink 48" xfId="28597" hidden="1" xr:uid="{00000000-0005-0000-0000-000058060000}"/>
    <cellStyle name="Followed Hyperlink 48" xfId="33762" hidden="1" xr:uid="{00000000-0005-0000-0000-000059060000}"/>
    <cellStyle name="Followed Hyperlink 48" xfId="36846" hidden="1" xr:uid="{00000000-0005-0000-0000-00005A060000}"/>
    <cellStyle name="Followed Hyperlink 48" xfId="35332" hidden="1" xr:uid="{00000000-0005-0000-0000-00005B060000}"/>
    <cellStyle name="Followed Hyperlink 48" xfId="37152" hidden="1" xr:uid="{00000000-0005-0000-0000-00005C060000}"/>
    <cellStyle name="Followed Hyperlink 48" xfId="37221" hidden="1" xr:uid="{00000000-0005-0000-0000-00005D060000}"/>
    <cellStyle name="Followed Hyperlink 48" xfId="37313" hidden="1" xr:uid="{00000000-0005-0000-0000-00005E060000}"/>
    <cellStyle name="Followed Hyperlink 48" xfId="37319" hidden="1" xr:uid="{00000000-0005-0000-0000-00005F060000}"/>
    <cellStyle name="Followed Hyperlink 48" xfId="37379" hidden="1" xr:uid="{00000000-0005-0000-0000-000060060000}"/>
    <cellStyle name="Followed Hyperlink 48" xfId="37442" hidden="1" xr:uid="{00000000-0005-0000-0000-000061060000}"/>
    <cellStyle name="Followed Hyperlink 48" xfId="37534" hidden="1" xr:uid="{00000000-0005-0000-0000-000062060000}"/>
    <cellStyle name="Followed Hyperlink 48" xfId="36206" hidden="1" xr:uid="{00000000-0005-0000-0000-000068060000}"/>
    <cellStyle name="Followed Hyperlink 48" xfId="36263" hidden="1" xr:uid="{00000000-0005-0000-0000-000069060000}"/>
    <cellStyle name="Followed Hyperlink 48" xfId="36355" hidden="1" xr:uid="{00000000-0005-0000-0000-00006A060000}"/>
    <cellStyle name="Followed Hyperlink 48" xfId="36361" hidden="1" xr:uid="{00000000-0005-0000-0000-00006B060000}"/>
    <cellStyle name="Followed Hyperlink 48" xfId="36418" hidden="1" xr:uid="{00000000-0005-0000-0000-00006C060000}"/>
    <cellStyle name="Followed Hyperlink 48" xfId="36474" hidden="1" xr:uid="{00000000-0005-0000-0000-00006D060000}"/>
    <cellStyle name="Followed Hyperlink 48" xfId="36566" hidden="1" xr:uid="{00000000-0005-0000-0000-00006E060000}"/>
    <cellStyle name="Followed Hyperlink 48" xfId="36572" hidden="1" xr:uid="{00000000-0005-0000-0000-00006F060000}"/>
    <cellStyle name="Followed Hyperlink 48" xfId="35991" hidden="1" xr:uid="{00000000-0005-0000-0000-000064060000}"/>
    <cellStyle name="Followed Hyperlink 48" xfId="36051" hidden="1" xr:uid="{00000000-0005-0000-0000-000065060000}"/>
    <cellStyle name="Followed Hyperlink 48" xfId="36143" hidden="1" xr:uid="{00000000-0005-0000-0000-000066060000}"/>
    <cellStyle name="Followed Hyperlink 48" xfId="36149" hidden="1" xr:uid="{00000000-0005-0000-0000-000067060000}"/>
    <cellStyle name="Followed Hyperlink 48" xfId="35927" hidden="1" xr:uid="{00000000-0005-0000-0000-000062060000}"/>
    <cellStyle name="Followed Hyperlink 48" xfId="35933" hidden="1" xr:uid="{00000000-0005-0000-0000-000063060000}"/>
    <cellStyle name="Followed Hyperlink 48" xfId="35835" hidden="1" xr:uid="{00000000-0005-0000-0000-000061060000}"/>
    <cellStyle name="Followed Hyperlink 48" xfId="37968" hidden="1" xr:uid="{00000000-0005-0000-0000-00006B060000}"/>
    <cellStyle name="Followed Hyperlink 48" xfId="34350" hidden="1" xr:uid="{00000000-0005-0000-0000-000064060000}"/>
    <cellStyle name="Followed Hyperlink 48" xfId="41169" hidden="1" xr:uid="{00000000-0005-0000-0000-00006D060000}"/>
    <cellStyle name="Followed Hyperlink 48" xfId="18678" hidden="1" xr:uid="{00000000-0005-0000-0000-000064060000}"/>
    <cellStyle name="Followed Hyperlink 48" xfId="18738" hidden="1" xr:uid="{00000000-0005-0000-0000-000065060000}"/>
    <cellStyle name="Followed Hyperlink 48" xfId="18830" hidden="1" xr:uid="{00000000-0005-0000-0000-000066060000}"/>
    <cellStyle name="Followed Hyperlink 48" xfId="18836" hidden="1" xr:uid="{00000000-0005-0000-0000-000067060000}"/>
    <cellStyle name="Followed Hyperlink 48" xfId="18893" hidden="1" xr:uid="{00000000-0005-0000-0000-000068060000}"/>
    <cellStyle name="Followed Hyperlink 48" xfId="18950" hidden="1" xr:uid="{00000000-0005-0000-0000-000069060000}"/>
    <cellStyle name="Followed Hyperlink 48" xfId="19042" hidden="1" xr:uid="{00000000-0005-0000-0000-00006A060000}"/>
    <cellStyle name="Followed Hyperlink 48" xfId="19048" hidden="1" xr:uid="{00000000-0005-0000-0000-00006B060000}"/>
    <cellStyle name="Followed Hyperlink 48" xfId="19105" hidden="1" xr:uid="{00000000-0005-0000-0000-00006C060000}"/>
    <cellStyle name="Followed Hyperlink 48" xfId="19161" hidden="1" xr:uid="{00000000-0005-0000-0000-00006D060000}"/>
    <cellStyle name="Followed Hyperlink 48" xfId="19253" hidden="1" xr:uid="{00000000-0005-0000-0000-00006E060000}"/>
    <cellStyle name="Followed Hyperlink 48" xfId="19259" hidden="1" xr:uid="{00000000-0005-0000-0000-00006F060000}"/>
    <cellStyle name="Followed Hyperlink 48" xfId="19316" hidden="1" xr:uid="{00000000-0005-0000-0000-000070060000}"/>
    <cellStyle name="Followed Hyperlink 48" xfId="19367" hidden="1" xr:uid="{00000000-0005-0000-0000-000071060000}"/>
    <cellStyle name="Followed Hyperlink 48" xfId="19459" hidden="1" xr:uid="{00000000-0005-0000-0000-000072060000}"/>
    <cellStyle name="Followed Hyperlink 48" xfId="19465" hidden="1" xr:uid="{00000000-0005-0000-0000-000073060000}"/>
    <cellStyle name="Followed Hyperlink 48" xfId="16414" hidden="1" xr:uid="{00000000-0005-0000-0000-000058060000}"/>
    <cellStyle name="Followed Hyperlink 48" xfId="8064" hidden="1" xr:uid="{00000000-0005-0000-0000-000059060000}"/>
    <cellStyle name="Followed Hyperlink 48" xfId="19533" hidden="1" xr:uid="{00000000-0005-0000-0000-00005A060000}"/>
    <cellStyle name="Followed Hyperlink 48" xfId="17997" hidden="1" xr:uid="{00000000-0005-0000-0000-00005B060000}"/>
    <cellStyle name="Followed Hyperlink 48" xfId="19873" hidden="1" xr:uid="{00000000-0005-0000-0000-00005C060000}"/>
    <cellStyle name="Followed Hyperlink 48" xfId="19942" hidden="1" xr:uid="{00000000-0005-0000-0000-00005D060000}"/>
    <cellStyle name="Followed Hyperlink 48" xfId="20034" hidden="1" xr:uid="{00000000-0005-0000-0000-00005E060000}"/>
    <cellStyle name="Followed Hyperlink 48" xfId="20040" hidden="1" xr:uid="{00000000-0005-0000-0000-00005F060000}"/>
    <cellStyle name="Followed Hyperlink 48" xfId="20100" hidden="1" xr:uid="{00000000-0005-0000-0000-000060060000}"/>
    <cellStyle name="Followed Hyperlink 48" xfId="20163" hidden="1" xr:uid="{00000000-0005-0000-0000-000061060000}"/>
    <cellStyle name="Followed Hyperlink 48" xfId="20255" hidden="1" xr:uid="{00000000-0005-0000-0000-000062060000}"/>
    <cellStyle name="Followed Hyperlink 48" xfId="20261" hidden="1" xr:uid="{00000000-0005-0000-0000-000063060000}"/>
    <cellStyle name="Followed Hyperlink 48" xfId="20319" hidden="1" xr:uid="{00000000-0005-0000-0000-000064060000}"/>
    <cellStyle name="Followed Hyperlink 48" xfId="20379" hidden="1" xr:uid="{00000000-0005-0000-0000-000065060000}"/>
    <cellStyle name="Followed Hyperlink 48" xfId="20471" hidden="1" xr:uid="{00000000-0005-0000-0000-000066060000}"/>
    <cellStyle name="Followed Hyperlink 48" xfId="20477" hidden="1" xr:uid="{00000000-0005-0000-0000-000067060000}"/>
    <cellStyle name="Followed Hyperlink 48" xfId="20534" hidden="1" xr:uid="{00000000-0005-0000-0000-000068060000}"/>
    <cellStyle name="Followed Hyperlink 48" xfId="20591" hidden="1" xr:uid="{00000000-0005-0000-0000-000069060000}"/>
    <cellStyle name="Followed Hyperlink 48" xfId="20683" hidden="1" xr:uid="{00000000-0005-0000-0000-00006A060000}"/>
    <cellStyle name="Followed Hyperlink 48" xfId="20689" hidden="1" xr:uid="{00000000-0005-0000-0000-00006B060000}"/>
    <cellStyle name="Followed Hyperlink 48" xfId="20746" hidden="1" xr:uid="{00000000-0005-0000-0000-00006C060000}"/>
    <cellStyle name="Followed Hyperlink 48" xfId="20802" hidden="1" xr:uid="{00000000-0005-0000-0000-00006D060000}"/>
    <cellStyle name="Followed Hyperlink 48" xfId="20894" hidden="1" xr:uid="{00000000-0005-0000-0000-00006E060000}"/>
    <cellStyle name="Followed Hyperlink 48" xfId="20900" hidden="1" xr:uid="{00000000-0005-0000-0000-00006F060000}"/>
    <cellStyle name="Followed Hyperlink 48" xfId="20957" hidden="1" xr:uid="{00000000-0005-0000-0000-000070060000}"/>
    <cellStyle name="Followed Hyperlink 48" xfId="21008" hidden="1" xr:uid="{00000000-0005-0000-0000-000071060000}"/>
    <cellStyle name="Followed Hyperlink 48" xfId="21100" hidden="1" xr:uid="{00000000-0005-0000-0000-000072060000}"/>
    <cellStyle name="Followed Hyperlink 48" xfId="21106" hidden="1" xr:uid="{00000000-0005-0000-0000-000073060000}"/>
    <cellStyle name="Followed Hyperlink 48" xfId="16438" hidden="1" xr:uid="{00000000-0005-0000-0000-000058060000}"/>
    <cellStyle name="Followed Hyperlink 48" xfId="11385" hidden="1" xr:uid="{00000000-0005-0000-0000-000059060000}"/>
    <cellStyle name="Followed Hyperlink 48" xfId="21174" hidden="1" xr:uid="{00000000-0005-0000-0000-00005A060000}"/>
    <cellStyle name="Followed Hyperlink 48" xfId="19660" hidden="1" xr:uid="{00000000-0005-0000-0000-00005B060000}"/>
    <cellStyle name="Followed Hyperlink 48" xfId="21480" hidden="1" xr:uid="{00000000-0005-0000-0000-00005C060000}"/>
    <cellStyle name="Followed Hyperlink 48" xfId="21549" hidden="1" xr:uid="{00000000-0005-0000-0000-00005D060000}"/>
    <cellStyle name="Followed Hyperlink 48" xfId="21641" hidden="1" xr:uid="{00000000-0005-0000-0000-00005E060000}"/>
    <cellStyle name="Followed Hyperlink 48" xfId="21647" hidden="1" xr:uid="{00000000-0005-0000-0000-00005F060000}"/>
    <cellStyle name="Followed Hyperlink 48" xfId="21707" hidden="1" xr:uid="{00000000-0005-0000-0000-000060060000}"/>
    <cellStyle name="Followed Hyperlink 48" xfId="21770" hidden="1" xr:uid="{00000000-0005-0000-0000-000061060000}"/>
    <cellStyle name="Followed Hyperlink 48" xfId="21862" hidden="1" xr:uid="{00000000-0005-0000-0000-000062060000}"/>
    <cellStyle name="Followed Hyperlink 48" xfId="21868" hidden="1" xr:uid="{00000000-0005-0000-0000-000063060000}"/>
    <cellStyle name="Followed Hyperlink 48" xfId="21926" hidden="1" xr:uid="{00000000-0005-0000-0000-000064060000}"/>
    <cellStyle name="Followed Hyperlink 48" xfId="21986" hidden="1" xr:uid="{00000000-0005-0000-0000-000065060000}"/>
    <cellStyle name="Followed Hyperlink 48" xfId="22078" hidden="1" xr:uid="{00000000-0005-0000-0000-000066060000}"/>
    <cellStyle name="Followed Hyperlink 48" xfId="22084" hidden="1" xr:uid="{00000000-0005-0000-0000-000067060000}"/>
    <cellStyle name="Followed Hyperlink 48" xfId="22141" hidden="1" xr:uid="{00000000-0005-0000-0000-000068060000}"/>
    <cellStyle name="Followed Hyperlink 48" xfId="22198" hidden="1" xr:uid="{00000000-0005-0000-0000-000069060000}"/>
    <cellStyle name="Followed Hyperlink 48" xfId="22290" hidden="1" xr:uid="{00000000-0005-0000-0000-00006A060000}"/>
    <cellStyle name="Followed Hyperlink 48" xfId="22296" hidden="1" xr:uid="{00000000-0005-0000-0000-00006B060000}"/>
    <cellStyle name="Followed Hyperlink 48" xfId="22409" hidden="1" xr:uid="{00000000-0005-0000-0000-00006D060000}"/>
    <cellStyle name="Followed Hyperlink 48" xfId="22501" hidden="1" xr:uid="{00000000-0005-0000-0000-00006E060000}"/>
    <cellStyle name="Followed Hyperlink 48" xfId="22507" hidden="1" xr:uid="{00000000-0005-0000-0000-00006F060000}"/>
    <cellStyle name="Followed Hyperlink 48" xfId="22564" hidden="1" xr:uid="{00000000-0005-0000-0000-000070060000}"/>
    <cellStyle name="Followed Hyperlink 48" xfId="22615" hidden="1" xr:uid="{00000000-0005-0000-0000-000071060000}"/>
    <cellStyle name="Followed Hyperlink 48" xfId="22707" hidden="1" xr:uid="{00000000-0005-0000-0000-000072060000}"/>
    <cellStyle name="Followed Hyperlink 48" xfId="22713" hidden="1" xr:uid="{00000000-0005-0000-0000-000073060000}"/>
    <cellStyle name="Followed Hyperlink 48" xfId="14645" hidden="1" xr:uid="{00000000-0005-0000-0000-000058060000}"/>
    <cellStyle name="Followed Hyperlink 48" xfId="22781" hidden="1" xr:uid="{00000000-0005-0000-0000-00005A060000}"/>
    <cellStyle name="Followed Hyperlink 48" xfId="21292" hidden="1" xr:uid="{00000000-0005-0000-0000-00005B060000}"/>
    <cellStyle name="Followed Hyperlink 48" xfId="23049" hidden="1" xr:uid="{00000000-0005-0000-0000-00005C060000}"/>
    <cellStyle name="Followed Hyperlink 48" xfId="23118" hidden="1" xr:uid="{00000000-0005-0000-0000-00005D060000}"/>
    <cellStyle name="Followed Hyperlink 48" xfId="23210" hidden="1" xr:uid="{00000000-0005-0000-0000-00005E060000}"/>
    <cellStyle name="Followed Hyperlink 48" xfId="23216" hidden="1" xr:uid="{00000000-0005-0000-0000-00005F060000}"/>
    <cellStyle name="Followed Hyperlink 48" xfId="23276" hidden="1" xr:uid="{00000000-0005-0000-0000-000060060000}"/>
    <cellStyle name="Followed Hyperlink 48" xfId="23339" hidden="1" xr:uid="{00000000-0005-0000-0000-000061060000}"/>
    <cellStyle name="Followed Hyperlink 48" xfId="23437" hidden="1" xr:uid="{00000000-0005-0000-0000-000063060000}"/>
    <cellStyle name="Followed Hyperlink 48" xfId="23495" hidden="1" xr:uid="{00000000-0005-0000-0000-000064060000}"/>
    <cellStyle name="Followed Hyperlink 48" xfId="23555" hidden="1" xr:uid="{00000000-0005-0000-0000-000065060000}"/>
    <cellStyle name="Followed Hyperlink 48" xfId="23647" hidden="1" xr:uid="{00000000-0005-0000-0000-000066060000}"/>
    <cellStyle name="Followed Hyperlink 48" xfId="23653" hidden="1" xr:uid="{00000000-0005-0000-0000-000067060000}"/>
    <cellStyle name="Followed Hyperlink 48" xfId="23710" hidden="1" xr:uid="{00000000-0005-0000-0000-000068060000}"/>
    <cellStyle name="Followed Hyperlink 48" xfId="23767" hidden="1" xr:uid="{00000000-0005-0000-0000-000069060000}"/>
    <cellStyle name="Followed Hyperlink 48" xfId="23859" hidden="1" xr:uid="{00000000-0005-0000-0000-00006A060000}"/>
    <cellStyle name="Followed Hyperlink 48" xfId="23922" hidden="1" xr:uid="{00000000-0005-0000-0000-00006C060000}"/>
    <cellStyle name="Followed Hyperlink 48" xfId="23978" hidden="1" xr:uid="{00000000-0005-0000-0000-00006D060000}"/>
    <cellStyle name="Followed Hyperlink 48" xfId="24070" hidden="1" xr:uid="{00000000-0005-0000-0000-00006E060000}"/>
    <cellStyle name="Followed Hyperlink 48" xfId="24076" hidden="1" xr:uid="{00000000-0005-0000-0000-00006F060000}"/>
    <cellStyle name="Followed Hyperlink 48" xfId="24133" hidden="1" xr:uid="{00000000-0005-0000-0000-000070060000}"/>
    <cellStyle name="Followed Hyperlink 48" xfId="24184" hidden="1" xr:uid="{00000000-0005-0000-0000-000071060000}"/>
    <cellStyle name="Followed Hyperlink 48" xfId="24276" hidden="1" xr:uid="{00000000-0005-0000-0000-000072060000}"/>
    <cellStyle name="Followed Hyperlink 48" xfId="24282" hidden="1" xr:uid="{00000000-0005-0000-0000-000073060000}"/>
    <cellStyle name="Followed Hyperlink 48" xfId="16341" hidden="1" xr:uid="{00000000-0005-0000-0000-000058060000}"/>
    <cellStyle name="Followed Hyperlink 48" xfId="21345" hidden="1" xr:uid="{00000000-0005-0000-0000-000059060000}"/>
    <cellStyle name="Followed Hyperlink 48" xfId="24350" hidden="1" xr:uid="{00000000-0005-0000-0000-00005A060000}"/>
    <cellStyle name="Followed Hyperlink 48" xfId="24568" hidden="1" xr:uid="{00000000-0005-0000-0000-00005C060000}"/>
    <cellStyle name="Followed Hyperlink 48" xfId="24637" hidden="1" xr:uid="{00000000-0005-0000-0000-00005D060000}"/>
    <cellStyle name="Followed Hyperlink 48" xfId="24729" hidden="1" xr:uid="{00000000-0005-0000-0000-00005E060000}"/>
    <cellStyle name="Followed Hyperlink 48" xfId="24735" hidden="1" xr:uid="{00000000-0005-0000-0000-00005F060000}"/>
    <cellStyle name="Followed Hyperlink 48" xfId="24795" hidden="1" xr:uid="{00000000-0005-0000-0000-000060060000}"/>
    <cellStyle name="Followed Hyperlink 48" xfId="24950" hidden="1" xr:uid="{00000000-0005-0000-0000-000062060000}"/>
    <cellStyle name="Followed Hyperlink 48" xfId="24956" hidden="1" xr:uid="{00000000-0005-0000-0000-000063060000}"/>
    <cellStyle name="Followed Hyperlink 48" xfId="25014" hidden="1" xr:uid="{00000000-0005-0000-0000-000064060000}"/>
    <cellStyle name="Followed Hyperlink 48" xfId="25074" hidden="1" xr:uid="{00000000-0005-0000-0000-000065060000}"/>
    <cellStyle name="Followed Hyperlink 48" xfId="25166" hidden="1" xr:uid="{00000000-0005-0000-0000-000066060000}"/>
    <cellStyle name="Followed Hyperlink 48" xfId="25172" hidden="1" xr:uid="{00000000-0005-0000-0000-000067060000}"/>
    <cellStyle name="Followed Hyperlink 48" xfId="25229" hidden="1" xr:uid="{00000000-0005-0000-0000-000068060000}"/>
    <cellStyle name="Followed Hyperlink 48" xfId="25286" hidden="1" xr:uid="{00000000-0005-0000-0000-000069060000}"/>
    <cellStyle name="Followed Hyperlink 48" xfId="25384" hidden="1" xr:uid="{00000000-0005-0000-0000-00006B060000}"/>
    <cellStyle name="Followed Hyperlink 48" xfId="25441" hidden="1" xr:uid="{00000000-0005-0000-0000-00006C060000}"/>
    <cellStyle name="Followed Hyperlink 48" xfId="25497" hidden="1" xr:uid="{00000000-0005-0000-0000-00006D060000}"/>
    <cellStyle name="Followed Hyperlink 48" xfId="25589" hidden="1" xr:uid="{00000000-0005-0000-0000-00006E060000}"/>
    <cellStyle name="Followed Hyperlink 48" xfId="25595" hidden="1" xr:uid="{00000000-0005-0000-0000-00006F060000}"/>
    <cellStyle name="Followed Hyperlink 48" xfId="25652" hidden="1" xr:uid="{00000000-0005-0000-0000-000070060000}"/>
    <cellStyle name="Followed Hyperlink 48" xfId="25703" hidden="1" xr:uid="{00000000-0005-0000-0000-000071060000}"/>
    <cellStyle name="Followed Hyperlink 48" xfId="25795" hidden="1" xr:uid="{00000000-0005-0000-0000-000072060000}"/>
    <cellStyle name="Followed Hyperlink 48" xfId="25801" hidden="1" xr:uid="{00000000-0005-0000-0000-000073060000}"/>
    <cellStyle name="Followed Hyperlink 48" xfId="26376" hidden="1" xr:uid="{00000000-0005-0000-0000-000058060000}"/>
    <cellStyle name="Followed Hyperlink 48" xfId="26444" hidden="1" xr:uid="{00000000-0005-0000-0000-000059060000}"/>
    <cellStyle name="Followed Hyperlink 48" xfId="26536" hidden="1" xr:uid="{00000000-0005-0000-0000-00005A060000}"/>
    <cellStyle name="Followed Hyperlink 48" xfId="26542" hidden="1" xr:uid="{00000000-0005-0000-0000-00005B060000}"/>
    <cellStyle name="Followed Hyperlink 48" xfId="26688" hidden="1" xr:uid="{00000000-0005-0000-0000-00005C060000}"/>
    <cellStyle name="Followed Hyperlink 48" xfId="26757" hidden="1" xr:uid="{00000000-0005-0000-0000-00005D060000}"/>
    <cellStyle name="Followed Hyperlink 48" xfId="26849" hidden="1" xr:uid="{00000000-0005-0000-0000-00005E060000}"/>
    <cellStyle name="Followed Hyperlink 48" xfId="26855" hidden="1" xr:uid="{00000000-0005-0000-0000-00005F060000}"/>
    <cellStyle name="Followed Hyperlink 48" xfId="26915" hidden="1" xr:uid="{00000000-0005-0000-0000-000060060000}"/>
    <cellStyle name="Followed Hyperlink 48" xfId="26978" hidden="1" xr:uid="{00000000-0005-0000-0000-000061060000}"/>
    <cellStyle name="Followed Hyperlink 48" xfId="27070" hidden="1" xr:uid="{00000000-0005-0000-0000-000062060000}"/>
    <cellStyle name="Followed Hyperlink 48" xfId="27076" hidden="1" xr:uid="{00000000-0005-0000-0000-000063060000}"/>
    <cellStyle name="Followed Hyperlink 48" xfId="27134" hidden="1" xr:uid="{00000000-0005-0000-0000-000064060000}"/>
    <cellStyle name="Followed Hyperlink 48" xfId="27194" hidden="1" xr:uid="{00000000-0005-0000-0000-000065060000}"/>
    <cellStyle name="Followed Hyperlink 48" xfId="27286" hidden="1" xr:uid="{00000000-0005-0000-0000-000066060000}"/>
    <cellStyle name="Followed Hyperlink 48" xfId="27292" hidden="1" xr:uid="{00000000-0005-0000-0000-000067060000}"/>
    <cellStyle name="Followed Hyperlink 48" xfId="27349" hidden="1" xr:uid="{00000000-0005-0000-0000-000068060000}"/>
    <cellStyle name="Followed Hyperlink 48" xfId="27406" hidden="1" xr:uid="{00000000-0005-0000-0000-000069060000}"/>
    <cellStyle name="Followed Hyperlink 48" xfId="27498" hidden="1" xr:uid="{00000000-0005-0000-0000-00006A060000}"/>
    <cellStyle name="Followed Hyperlink 48" xfId="27504" hidden="1" xr:uid="{00000000-0005-0000-0000-00006B060000}"/>
    <cellStyle name="Followed Hyperlink 48" xfId="27561" hidden="1" xr:uid="{00000000-0005-0000-0000-00006C060000}"/>
    <cellStyle name="Followed Hyperlink 48" xfId="27617" hidden="1" xr:uid="{00000000-0005-0000-0000-00006D060000}"/>
    <cellStyle name="Followed Hyperlink 48" xfId="27709" hidden="1" xr:uid="{00000000-0005-0000-0000-00006E060000}"/>
    <cellStyle name="Followed Hyperlink 48" xfId="27715" hidden="1" xr:uid="{00000000-0005-0000-0000-00006F060000}"/>
    <cellStyle name="Followed Hyperlink 48" xfId="27772" hidden="1" xr:uid="{00000000-0005-0000-0000-000070060000}"/>
    <cellStyle name="Followed Hyperlink 48" xfId="27823" hidden="1" xr:uid="{00000000-0005-0000-0000-000071060000}"/>
    <cellStyle name="Followed Hyperlink 48" xfId="27915" hidden="1" xr:uid="{00000000-0005-0000-0000-000072060000}"/>
    <cellStyle name="Followed Hyperlink 48" xfId="27921" hidden="1" xr:uid="{00000000-0005-0000-0000-000073060000}"/>
    <cellStyle name="Followed Hyperlink 48" xfId="28598" hidden="1" xr:uid="{00000000-0005-0000-0000-000058060000}"/>
    <cellStyle name="Followed Hyperlink 48" xfId="28666" hidden="1" xr:uid="{00000000-0005-0000-0000-000059060000}"/>
    <cellStyle name="Followed Hyperlink 48" xfId="28758" hidden="1" xr:uid="{00000000-0005-0000-0000-00005A060000}"/>
    <cellStyle name="Followed Hyperlink 48" xfId="28764" hidden="1" xr:uid="{00000000-0005-0000-0000-00005B060000}"/>
    <cellStyle name="Followed Hyperlink 48" xfId="28910" hidden="1" xr:uid="{00000000-0005-0000-0000-00005C060000}"/>
    <cellStyle name="Followed Hyperlink 48" xfId="28979" hidden="1" xr:uid="{00000000-0005-0000-0000-00005D060000}"/>
    <cellStyle name="Followed Hyperlink 48" xfId="29071" hidden="1" xr:uid="{00000000-0005-0000-0000-00005E060000}"/>
    <cellStyle name="Followed Hyperlink 48" xfId="29077" hidden="1" xr:uid="{00000000-0005-0000-0000-00005F060000}"/>
    <cellStyle name="Followed Hyperlink 48" xfId="29137" hidden="1" xr:uid="{00000000-0005-0000-0000-000060060000}"/>
    <cellStyle name="Followed Hyperlink 48" xfId="29200" hidden="1" xr:uid="{00000000-0005-0000-0000-000061060000}"/>
    <cellStyle name="Followed Hyperlink 48" xfId="29292" hidden="1" xr:uid="{00000000-0005-0000-0000-000062060000}"/>
    <cellStyle name="Followed Hyperlink 48" xfId="29298" hidden="1" xr:uid="{00000000-0005-0000-0000-000063060000}"/>
    <cellStyle name="Followed Hyperlink 48" xfId="29356" hidden="1" xr:uid="{00000000-0005-0000-0000-000064060000}"/>
    <cellStyle name="Followed Hyperlink 48" xfId="29416" hidden="1" xr:uid="{00000000-0005-0000-0000-000065060000}"/>
    <cellStyle name="Followed Hyperlink 48" xfId="29508" hidden="1" xr:uid="{00000000-0005-0000-0000-000066060000}"/>
    <cellStyle name="Followed Hyperlink 48" xfId="29514" hidden="1" xr:uid="{00000000-0005-0000-0000-000067060000}"/>
    <cellStyle name="Followed Hyperlink 48" xfId="29571" hidden="1" xr:uid="{00000000-0005-0000-0000-000068060000}"/>
    <cellStyle name="Followed Hyperlink 48" xfId="29628" hidden="1" xr:uid="{00000000-0005-0000-0000-000069060000}"/>
    <cellStyle name="Followed Hyperlink 48" xfId="29720" hidden="1" xr:uid="{00000000-0005-0000-0000-00006A060000}"/>
    <cellStyle name="Followed Hyperlink 48" xfId="29726" hidden="1" xr:uid="{00000000-0005-0000-0000-00006B060000}"/>
    <cellStyle name="Followed Hyperlink 48" xfId="29783" hidden="1" xr:uid="{00000000-0005-0000-0000-00006C060000}"/>
    <cellStyle name="Followed Hyperlink 48" xfId="29839" hidden="1" xr:uid="{00000000-0005-0000-0000-00006D060000}"/>
    <cellStyle name="Followed Hyperlink 48" xfId="29931" hidden="1" xr:uid="{00000000-0005-0000-0000-00006E060000}"/>
    <cellStyle name="Followed Hyperlink 48" xfId="29937" hidden="1" xr:uid="{00000000-0005-0000-0000-00006F060000}"/>
    <cellStyle name="Followed Hyperlink 48" xfId="29994" hidden="1" xr:uid="{00000000-0005-0000-0000-000070060000}"/>
    <cellStyle name="Followed Hyperlink 48" xfId="30045" hidden="1" xr:uid="{00000000-0005-0000-0000-000071060000}"/>
    <cellStyle name="Followed Hyperlink 48" xfId="30137" hidden="1" xr:uid="{00000000-0005-0000-0000-000072060000}"/>
    <cellStyle name="Followed Hyperlink 48" xfId="30143" hidden="1" xr:uid="{00000000-0005-0000-0000-000073060000}"/>
    <cellStyle name="Followed Hyperlink 48" xfId="28460" hidden="1" xr:uid="{00000000-0005-0000-0000-000058060000}"/>
    <cellStyle name="Followed Hyperlink 48" xfId="28385" hidden="1" xr:uid="{00000000-0005-0000-0000-000059060000}"/>
    <cellStyle name="Followed Hyperlink 48" xfId="30211" hidden="1" xr:uid="{00000000-0005-0000-0000-00005A060000}"/>
    <cellStyle name="Followed Hyperlink 48" xfId="28426" hidden="1" xr:uid="{00000000-0005-0000-0000-00005B060000}"/>
    <cellStyle name="Followed Hyperlink 48" xfId="30581" hidden="1" xr:uid="{00000000-0005-0000-0000-00005C060000}"/>
    <cellStyle name="Followed Hyperlink 48" xfId="30650" hidden="1" xr:uid="{00000000-0005-0000-0000-00005D060000}"/>
    <cellStyle name="Followed Hyperlink 48" xfId="30742" hidden="1" xr:uid="{00000000-0005-0000-0000-00005E060000}"/>
    <cellStyle name="Followed Hyperlink 48" xfId="30748" hidden="1" xr:uid="{00000000-0005-0000-0000-00005F060000}"/>
    <cellStyle name="Followed Hyperlink 48" xfId="30871" hidden="1" xr:uid="{00000000-0005-0000-0000-000061060000}"/>
    <cellStyle name="Followed Hyperlink 48" xfId="30963" hidden="1" xr:uid="{00000000-0005-0000-0000-000062060000}"/>
    <cellStyle name="Followed Hyperlink 48" xfId="30969" hidden="1" xr:uid="{00000000-0005-0000-0000-000063060000}"/>
    <cellStyle name="Followed Hyperlink 48" xfId="31027" hidden="1" xr:uid="{00000000-0005-0000-0000-000064060000}"/>
    <cellStyle name="Followed Hyperlink 48" xfId="31087" hidden="1" xr:uid="{00000000-0005-0000-0000-000065060000}"/>
    <cellStyle name="Followed Hyperlink 48" xfId="31179" hidden="1" xr:uid="{00000000-0005-0000-0000-000066060000}"/>
    <cellStyle name="Followed Hyperlink 48" xfId="31185" hidden="1" xr:uid="{00000000-0005-0000-0000-000067060000}"/>
    <cellStyle name="Followed Hyperlink 48" xfId="30808" hidden="1" xr:uid="{00000000-0005-0000-0000-000060060000}"/>
    <cellStyle name="Followed Hyperlink 48" xfId="22353" hidden="1" xr:uid="{00000000-0005-0000-0000-00006C060000}"/>
    <cellStyle name="Followed Hyperlink 48" xfId="8594" hidden="1" xr:uid="{00000000-0005-0000-0000-000062060000}"/>
    <cellStyle name="Followed Hyperlink 48" xfId="8600" hidden="1" xr:uid="{00000000-0005-0000-0000-000063060000}"/>
    <cellStyle name="Followed Hyperlink 48" xfId="8658" hidden="1" xr:uid="{00000000-0005-0000-0000-000064060000}"/>
    <cellStyle name="Followed Hyperlink 48" xfId="8718" hidden="1" xr:uid="{00000000-0005-0000-0000-000065060000}"/>
    <cellStyle name="Followed Hyperlink 48" xfId="8810" hidden="1" xr:uid="{00000000-0005-0000-0000-000066060000}"/>
    <cellStyle name="Followed Hyperlink 48" xfId="8816" hidden="1" xr:uid="{00000000-0005-0000-0000-000067060000}"/>
    <cellStyle name="Followed Hyperlink 48" xfId="8873" hidden="1" xr:uid="{00000000-0005-0000-0000-000068060000}"/>
    <cellStyle name="Followed Hyperlink 48" xfId="8502" hidden="1" xr:uid="{00000000-0005-0000-0000-000061060000}"/>
    <cellStyle name="Followed Hyperlink 48" xfId="19734" hidden="1" xr:uid="{00000000-0005-0000-0000-000059060000}"/>
    <cellStyle name="Followed Hyperlink 48" xfId="30288" hidden="1" xr:uid="{00000000-0005-0000-0000-000058060000}"/>
    <cellStyle name="Followed Hyperlink 48" xfId="35406" hidden="1" xr:uid="{00000000-0005-0000-0000-000059060000}"/>
    <cellStyle name="Followed Hyperlink 48" xfId="38453" hidden="1" xr:uid="{00000000-0005-0000-0000-00005A060000}"/>
    <cellStyle name="Followed Hyperlink 48" xfId="36964" hidden="1" xr:uid="{00000000-0005-0000-0000-00005B060000}"/>
    <cellStyle name="Followed Hyperlink 48" xfId="38721" hidden="1" xr:uid="{00000000-0005-0000-0000-00005C060000}"/>
    <cellStyle name="Followed Hyperlink 48" xfId="38790" hidden="1" xr:uid="{00000000-0005-0000-0000-00005D060000}"/>
    <cellStyle name="Followed Hyperlink 48" xfId="38882" hidden="1" xr:uid="{00000000-0005-0000-0000-00005E060000}"/>
    <cellStyle name="Followed Hyperlink 48" xfId="38385" hidden="1" xr:uid="{00000000-0005-0000-0000-000073060000}"/>
    <cellStyle name="Followed Hyperlink 48" xfId="23431" hidden="1" xr:uid="{00000000-0005-0000-0000-000062060000}"/>
    <cellStyle name="Followed Hyperlink 48" xfId="5358" hidden="1" xr:uid="{00000000-0005-0000-0000-000065060000}"/>
    <cellStyle name="Followed Hyperlink 48" xfId="5450" hidden="1" xr:uid="{00000000-0005-0000-0000-000066060000}"/>
    <cellStyle name="Followed Hyperlink 48" xfId="5456" hidden="1" xr:uid="{00000000-0005-0000-0000-000067060000}"/>
    <cellStyle name="Followed Hyperlink 48" xfId="5513" hidden="1" xr:uid="{00000000-0005-0000-0000-000068060000}"/>
    <cellStyle name="Followed Hyperlink 48" xfId="5570" hidden="1" xr:uid="{00000000-0005-0000-0000-000069060000}"/>
    <cellStyle name="Followed Hyperlink 48" xfId="5662" hidden="1" xr:uid="{00000000-0005-0000-0000-00006A060000}"/>
    <cellStyle name="Followed Hyperlink 48" xfId="5668" hidden="1" xr:uid="{00000000-0005-0000-0000-00006B060000}"/>
    <cellStyle name="Followed Hyperlink 48" xfId="5298" hidden="1" xr:uid="{00000000-0005-0000-0000-000064060000}"/>
    <cellStyle name="Followed Hyperlink 48" xfId="23865" hidden="1" xr:uid="{00000000-0005-0000-0000-00006B060000}"/>
    <cellStyle name="Followed Hyperlink 48" xfId="32104" hidden="1" xr:uid="{00000000-0005-0000-0000-000059060000}"/>
    <cellStyle name="Followed Hyperlink 48" xfId="35205" hidden="1" xr:uid="{00000000-0005-0000-0000-00005A060000}"/>
    <cellStyle name="Followed Hyperlink 48" xfId="33681" hidden="1" xr:uid="{00000000-0005-0000-0000-00005B060000}"/>
    <cellStyle name="Followed Hyperlink 48" xfId="35614" hidden="1" xr:uid="{00000000-0005-0000-0000-00005D060000}"/>
    <cellStyle name="Followed Hyperlink 48" xfId="35706" hidden="1" xr:uid="{00000000-0005-0000-0000-00005E060000}"/>
    <cellStyle name="Followed Hyperlink 48" xfId="35712" hidden="1" xr:uid="{00000000-0005-0000-0000-00005F060000}"/>
    <cellStyle name="Followed Hyperlink 48" xfId="35772" hidden="1" xr:uid="{00000000-0005-0000-0000-000060060000}"/>
    <cellStyle name="Followed Hyperlink 48" xfId="35545" hidden="1" xr:uid="{00000000-0005-0000-0000-00005C060000}"/>
    <cellStyle name="Followed Hyperlink 48" xfId="22888" hidden="1" xr:uid="{00000000-0005-0000-0000-00005B060000}"/>
    <cellStyle name="Followed Hyperlink 48" xfId="11331" hidden="1" xr:uid="{00000000-0005-0000-0000-00005B060000}"/>
    <cellStyle name="Followed Hyperlink 48" xfId="13239" hidden="1" xr:uid="{00000000-0005-0000-0000-00005C060000}"/>
    <cellStyle name="Followed Hyperlink 48" xfId="13308" hidden="1" xr:uid="{00000000-0005-0000-0000-00005D060000}"/>
    <cellStyle name="Followed Hyperlink 48" xfId="13400" hidden="1" xr:uid="{00000000-0005-0000-0000-00005E060000}"/>
    <cellStyle name="Followed Hyperlink 48" xfId="13406" hidden="1" xr:uid="{00000000-0005-0000-0000-00005F060000}"/>
    <cellStyle name="Followed Hyperlink 48" xfId="13466" hidden="1" xr:uid="{00000000-0005-0000-0000-000060060000}"/>
    <cellStyle name="Followed Hyperlink 48" xfId="13529" hidden="1" xr:uid="{00000000-0005-0000-0000-000061060000}"/>
    <cellStyle name="Followed Hyperlink 48" xfId="12866" hidden="1" xr:uid="{00000000-0005-0000-0000-00005A060000}"/>
    <cellStyle name="Followed Hyperlink 48" xfId="24858" hidden="1" xr:uid="{00000000-0005-0000-0000-000061060000}"/>
    <cellStyle name="Followed Hyperlink 48" xfId="43226" hidden="1" xr:uid="{00000000-0005-0000-0000-00006E060000}"/>
    <cellStyle name="Followed Hyperlink 48" xfId="43232" hidden="1" xr:uid="{00000000-0005-0000-0000-00006F060000}"/>
    <cellStyle name="Followed Hyperlink 48" xfId="43289" hidden="1" xr:uid="{00000000-0005-0000-0000-000070060000}"/>
    <cellStyle name="Followed Hyperlink 48" xfId="43340" hidden="1" xr:uid="{00000000-0005-0000-0000-000071060000}"/>
    <cellStyle name="Followed Hyperlink 48" xfId="43432" hidden="1" xr:uid="{00000000-0005-0000-0000-000072060000}"/>
    <cellStyle name="Followed Hyperlink 48" xfId="43438" hidden="1" xr:uid="{00000000-0005-0000-0000-000073060000}"/>
    <cellStyle name="Followed Hyperlink 48" xfId="43840" hidden="1" xr:uid="{00000000-0005-0000-0000-000058060000}"/>
    <cellStyle name="Followed Hyperlink 48" xfId="43078" hidden="1" xr:uid="{00000000-0005-0000-0000-00006C060000}"/>
    <cellStyle name="Followed Hyperlink 48" xfId="25378" hidden="1" xr:uid="{00000000-0005-0000-0000-00006A060000}"/>
    <cellStyle name="Followed Hyperlink 48" xfId="4406" hidden="1" xr:uid="{00000000-0005-0000-0000-000073060000}"/>
    <cellStyle name="Followed Hyperlink 48" xfId="2719" hidden="1" xr:uid="{00000000-0005-0000-0000-000058060000}"/>
    <cellStyle name="Followed Hyperlink 48" xfId="2642" hidden="1" xr:uid="{00000000-0005-0000-0000-000059060000}"/>
    <cellStyle name="Followed Hyperlink 48" xfId="4474" hidden="1" xr:uid="{00000000-0005-0000-0000-00005A060000}"/>
    <cellStyle name="Followed Hyperlink 48" xfId="2683" hidden="1" xr:uid="{00000000-0005-0000-0000-00005B060000}"/>
    <cellStyle name="Followed Hyperlink 48" xfId="1476" hidden="1" xr:uid="{00000000-0005-0000-0000-000067060000}"/>
    <cellStyle name="Followed Hyperlink 48" xfId="1533" hidden="1" xr:uid="{00000000-0005-0000-0000-000068060000}"/>
    <cellStyle name="Followed Hyperlink 48" xfId="1590" hidden="1" xr:uid="{00000000-0005-0000-0000-000069060000}"/>
    <cellStyle name="Followed Hyperlink 48" xfId="1682" hidden="1" xr:uid="{00000000-0005-0000-0000-00006A060000}"/>
    <cellStyle name="Followed Hyperlink 48" xfId="1688" hidden="1" xr:uid="{00000000-0005-0000-0000-00006B060000}"/>
    <cellStyle name="Followed Hyperlink 48" xfId="1745" hidden="1" xr:uid="{00000000-0005-0000-0000-00006C060000}"/>
    <cellStyle name="Followed Hyperlink 48" xfId="1801" hidden="1" xr:uid="{00000000-0005-0000-0000-00006D060000}"/>
    <cellStyle name="Followed Hyperlink 48" xfId="1893" hidden="1" xr:uid="{00000000-0005-0000-0000-00006E060000}"/>
    <cellStyle name="Followed Hyperlink 48" xfId="1899" hidden="1" xr:uid="{00000000-0005-0000-0000-00006F060000}"/>
    <cellStyle name="Followed Hyperlink 48" xfId="1956" hidden="1" xr:uid="{00000000-0005-0000-0000-000070060000}"/>
    <cellStyle name="Followed Hyperlink 48" xfId="2007" hidden="1" xr:uid="{00000000-0005-0000-0000-000071060000}"/>
    <cellStyle name="Followed Hyperlink 48" xfId="2099" hidden="1" xr:uid="{00000000-0005-0000-0000-000072060000}"/>
    <cellStyle name="Followed Hyperlink 48" xfId="2105" hidden="1" xr:uid="{00000000-0005-0000-0000-000073060000}"/>
    <cellStyle name="Followed Hyperlink 48" xfId="2861" hidden="1" xr:uid="{00000000-0005-0000-0000-000058060000}"/>
    <cellStyle name="Followed Hyperlink 48" xfId="2929" hidden="1" xr:uid="{00000000-0005-0000-0000-000059060000}"/>
    <cellStyle name="Followed Hyperlink 48" xfId="1039" hidden="1" xr:uid="{00000000-0005-0000-0000-00005F060000}"/>
    <cellStyle name="Followed Hyperlink 48" xfId="1099" hidden="1" xr:uid="{00000000-0005-0000-0000-000060060000}"/>
    <cellStyle name="Followed Hyperlink 48" xfId="1162" hidden="1" xr:uid="{00000000-0005-0000-0000-000061060000}"/>
    <cellStyle name="Followed Hyperlink 48" xfId="1254" hidden="1" xr:uid="{00000000-0005-0000-0000-000062060000}"/>
    <cellStyle name="Followed Hyperlink 48" xfId="1260" hidden="1" xr:uid="{00000000-0005-0000-0000-000063060000}"/>
    <cellStyle name="Followed Hyperlink 48" xfId="1318" hidden="1" xr:uid="{00000000-0005-0000-0000-000064060000}"/>
    <cellStyle name="Followed Hyperlink 48" xfId="1378" hidden="1" xr:uid="{00000000-0005-0000-0000-000065060000}"/>
    <cellStyle name="Followed Hyperlink 48" xfId="1470" hidden="1" xr:uid="{00000000-0005-0000-0000-000066060000}"/>
    <cellStyle name="Followed Hyperlink 48" xfId="726" hidden="1" xr:uid="{00000000-0005-0000-0000-00005B060000}"/>
    <cellStyle name="Followed Hyperlink 48" xfId="872" hidden="1" xr:uid="{00000000-0005-0000-0000-00005C060000}"/>
    <cellStyle name="Followed Hyperlink 48" xfId="1033" hidden="1" xr:uid="{00000000-0005-0000-0000-00005E060000}"/>
    <cellStyle name="Followed Hyperlink 48" xfId="628" hidden="1" xr:uid="{00000000-0005-0000-0000-000059060000}"/>
    <cellStyle name="Followed Hyperlink 48" xfId="720" hidden="1" xr:uid="{00000000-0005-0000-0000-00005A060000}"/>
    <cellStyle name="Followed Hyperlink 48" xfId="560" hidden="1" xr:uid="{00000000-0005-0000-0000-000058060000}"/>
    <cellStyle name="Followed Hyperlink 48" xfId="3555" hidden="1" xr:uid="{00000000-0005-0000-0000-000062060000}"/>
    <cellStyle name="Followed Hyperlink 48" xfId="5142" hidden="1" xr:uid="{00000000-0005-0000-0000-000061060000}"/>
    <cellStyle name="Followed Hyperlink 48" xfId="12283" hidden="1" xr:uid="{00000000-0005-0000-0000-000069060000}"/>
    <cellStyle name="Followed Hyperlink 48" xfId="7910" hidden="1" xr:uid="{00000000-0005-0000-0000-000058060000}"/>
    <cellStyle name="Followed Hyperlink 48" xfId="13095" hidden="1" xr:uid="{00000000-0005-0000-0000-000059060000}"/>
    <cellStyle name="Followed Hyperlink 48" xfId="16208" hidden="1" xr:uid="{00000000-0005-0000-0000-00005A060000}"/>
    <cellStyle name="Followed Hyperlink 48" xfId="14676" hidden="1" xr:uid="{00000000-0005-0000-0000-00005B060000}"/>
    <cellStyle name="Followed Hyperlink 48" xfId="16566" hidden="1" xr:uid="{00000000-0005-0000-0000-00005C060000}"/>
    <cellStyle name="Followed Hyperlink 48" xfId="16635" hidden="1" xr:uid="{00000000-0005-0000-0000-00005D060000}"/>
    <cellStyle name="Followed Hyperlink 48" xfId="16727" hidden="1" xr:uid="{00000000-0005-0000-0000-00005E060000}"/>
    <cellStyle name="Followed Hyperlink 48" xfId="16733" hidden="1" xr:uid="{00000000-0005-0000-0000-00005F060000}"/>
    <cellStyle name="Followed Hyperlink 48" xfId="941" hidden="1" xr:uid="{00000000-0005-0000-0000-00005D060000}"/>
    <cellStyle name="Followed Hyperlink 48" xfId="12586" hidden="1" xr:uid="{00000000-0005-0000-0000-00006E060000}"/>
    <cellStyle name="Followed Hyperlink 48" xfId="12592" hidden="1" xr:uid="{00000000-0005-0000-0000-00006F060000}"/>
    <cellStyle name="Followed Hyperlink 48" xfId="12649" hidden="1" xr:uid="{00000000-0005-0000-0000-000070060000}"/>
    <cellStyle name="Followed Hyperlink 48" xfId="12700" hidden="1" xr:uid="{00000000-0005-0000-0000-000071060000}"/>
    <cellStyle name="Followed Hyperlink 48" xfId="12792" hidden="1" xr:uid="{00000000-0005-0000-0000-000072060000}"/>
    <cellStyle name="Followed Hyperlink 48" xfId="4551" hidden="1" xr:uid="{00000000-0005-0000-0000-000058060000}"/>
    <cellStyle name="Followed Hyperlink 48" xfId="9745" hidden="1" xr:uid="{00000000-0005-0000-0000-000059060000}"/>
    <cellStyle name="Followed Hyperlink 48" xfId="7553" hidden="1" xr:uid="{00000000-0005-0000-0000-00006E060000}"/>
    <cellStyle name="Followed Hyperlink 48" xfId="7559" hidden="1" xr:uid="{00000000-0005-0000-0000-00006F060000}"/>
    <cellStyle name="Followed Hyperlink 48" xfId="7616" hidden="1" xr:uid="{00000000-0005-0000-0000-000070060000}"/>
    <cellStyle name="Followed Hyperlink 48" xfId="7667" hidden="1" xr:uid="{00000000-0005-0000-0000-000071060000}"/>
    <cellStyle name="Followed Hyperlink 48" xfId="7759" hidden="1" xr:uid="{00000000-0005-0000-0000-000072060000}"/>
    <cellStyle name="Followed Hyperlink 48" xfId="7765" hidden="1" xr:uid="{00000000-0005-0000-0000-000073060000}"/>
    <cellStyle name="Followed Hyperlink 48" xfId="2713" hidden="1" xr:uid="{00000000-0005-0000-0000-000058060000}"/>
    <cellStyle name="Followed Hyperlink 48" xfId="4707" hidden="1" xr:uid="{00000000-0005-0000-0000-000059060000}"/>
    <cellStyle name="Followed Hyperlink 48" xfId="6294" hidden="1" xr:uid="{00000000-0005-0000-0000-00005B060000}"/>
    <cellStyle name="Followed Hyperlink 48" xfId="8212" hidden="1" xr:uid="{00000000-0005-0000-0000-00005C060000}"/>
    <cellStyle name="Followed Hyperlink 48" xfId="8281" hidden="1" xr:uid="{00000000-0005-0000-0000-00005D060000}"/>
    <cellStyle name="Followed Hyperlink 48" xfId="8373" hidden="1" xr:uid="{00000000-0005-0000-0000-00005E060000}"/>
    <cellStyle name="Followed Hyperlink 48" xfId="8379" hidden="1" xr:uid="{00000000-0005-0000-0000-00005F060000}"/>
    <cellStyle name="Followed Hyperlink 48" xfId="8439" hidden="1" xr:uid="{00000000-0005-0000-0000-000060060000}"/>
    <cellStyle name="Followed Hyperlink 48" xfId="3021" hidden="1" xr:uid="{00000000-0005-0000-0000-00005A060000}"/>
    <cellStyle name="Followed Hyperlink 48" xfId="3027" hidden="1" xr:uid="{00000000-0005-0000-0000-00005B060000}"/>
    <cellStyle name="Followed Hyperlink 48" xfId="3173" hidden="1" xr:uid="{00000000-0005-0000-0000-00005C060000}"/>
    <cellStyle name="Followed Hyperlink 48" xfId="3242" hidden="1" xr:uid="{00000000-0005-0000-0000-00005D060000}"/>
    <cellStyle name="Followed Hyperlink 48" xfId="3334" hidden="1" xr:uid="{00000000-0005-0000-0000-00005E060000}"/>
    <cellStyle name="Followed Hyperlink 48" xfId="3340" hidden="1" xr:uid="{00000000-0005-0000-0000-00005F060000}"/>
    <cellStyle name="Followed Hyperlink 48" xfId="3400" hidden="1" xr:uid="{00000000-0005-0000-0000-000060060000}"/>
    <cellStyle name="Followed Hyperlink 48" xfId="3463" hidden="1" xr:uid="{00000000-0005-0000-0000-000061060000}"/>
    <cellStyle name="Followed Hyperlink 48" xfId="3561" hidden="1" xr:uid="{00000000-0005-0000-0000-000063060000}"/>
    <cellStyle name="Followed Hyperlink 48" xfId="3619" hidden="1" xr:uid="{00000000-0005-0000-0000-000064060000}"/>
    <cellStyle name="Followed Hyperlink 48" xfId="3679" hidden="1" xr:uid="{00000000-0005-0000-0000-000065060000}"/>
    <cellStyle name="Followed Hyperlink 48" xfId="3777" hidden="1" xr:uid="{00000000-0005-0000-0000-000067060000}"/>
    <cellStyle name="Followed Hyperlink 48" xfId="3834" hidden="1" xr:uid="{00000000-0005-0000-0000-000068060000}"/>
    <cellStyle name="Followed Hyperlink 48" xfId="3891" hidden="1" xr:uid="{00000000-0005-0000-0000-000069060000}"/>
    <cellStyle name="Followed Hyperlink 48" xfId="3983" hidden="1" xr:uid="{00000000-0005-0000-0000-00006A060000}"/>
    <cellStyle name="Followed Hyperlink 48" xfId="6699" hidden="1" xr:uid="{00000000-0005-0000-0000-00005F060000}"/>
    <cellStyle name="Followed Hyperlink 48" xfId="6759" hidden="1" xr:uid="{00000000-0005-0000-0000-000060060000}"/>
    <cellStyle name="Followed Hyperlink 48" xfId="6822" hidden="1" xr:uid="{00000000-0005-0000-0000-000061060000}"/>
    <cellStyle name="Followed Hyperlink 48" xfId="6914" hidden="1" xr:uid="{00000000-0005-0000-0000-000062060000}"/>
    <cellStyle name="Followed Hyperlink 48" xfId="6920" hidden="1" xr:uid="{00000000-0005-0000-0000-000063060000}"/>
    <cellStyle name="Followed Hyperlink 48" xfId="6978" hidden="1" xr:uid="{00000000-0005-0000-0000-000064060000}"/>
    <cellStyle name="Followed Hyperlink 48" xfId="7038" hidden="1" xr:uid="{00000000-0005-0000-0000-000065060000}"/>
    <cellStyle name="Followed Hyperlink 48" xfId="7130" hidden="1" xr:uid="{00000000-0005-0000-0000-000066060000}"/>
    <cellStyle name="Followed Hyperlink 48" xfId="7136" hidden="1" xr:uid="{00000000-0005-0000-0000-000067060000}"/>
    <cellStyle name="Followed Hyperlink 48" xfId="7193" hidden="1" xr:uid="{00000000-0005-0000-0000-000068060000}"/>
    <cellStyle name="Followed Hyperlink 48" xfId="7250" hidden="1" xr:uid="{00000000-0005-0000-0000-000069060000}"/>
    <cellStyle name="Followed Hyperlink 48" xfId="7342" hidden="1" xr:uid="{00000000-0005-0000-0000-00006A060000}"/>
    <cellStyle name="Followed Hyperlink 48" xfId="7348" hidden="1" xr:uid="{00000000-0005-0000-0000-00006B060000}"/>
    <cellStyle name="Followed Hyperlink 48" xfId="7405" hidden="1" xr:uid="{00000000-0005-0000-0000-00006C060000}"/>
    <cellStyle name="Followed Hyperlink 48" xfId="7461" hidden="1" xr:uid="{00000000-0005-0000-0000-00006D060000}"/>
    <cellStyle name="Followed Hyperlink 48" xfId="6085" hidden="1" xr:uid="{00000000-0005-0000-0000-000073060000}"/>
    <cellStyle name="Followed Hyperlink 48" xfId="2449" hidden="1" xr:uid="{00000000-0005-0000-0000-000058060000}"/>
    <cellStyle name="Followed Hyperlink 48" xfId="2435" hidden="1" xr:uid="{00000000-0005-0000-0000-000059060000}"/>
    <cellStyle name="Followed Hyperlink 48" xfId="6153" hidden="1" xr:uid="{00000000-0005-0000-0000-00005A060000}"/>
    <cellStyle name="Followed Hyperlink 48" xfId="4615" hidden="1" xr:uid="{00000000-0005-0000-0000-00005B060000}"/>
    <cellStyle name="Followed Hyperlink 48" xfId="6532" hidden="1" xr:uid="{00000000-0005-0000-0000-00005C060000}"/>
    <cellStyle name="Followed Hyperlink 48" xfId="6601" hidden="1" xr:uid="{00000000-0005-0000-0000-00005D060000}"/>
    <cellStyle name="Followed Hyperlink 48" xfId="6693" hidden="1" xr:uid="{00000000-0005-0000-0000-00005E060000}"/>
    <cellStyle name="Followed Hyperlink 48" xfId="5879" hidden="1" xr:uid="{00000000-0005-0000-0000-00006F060000}"/>
    <cellStyle name="Followed Hyperlink 48" xfId="5936" hidden="1" xr:uid="{00000000-0005-0000-0000-000070060000}"/>
    <cellStyle name="Followed Hyperlink 48" xfId="6079" hidden="1" xr:uid="{00000000-0005-0000-0000-000072060000}"/>
    <cellStyle name="Followed Hyperlink 48" xfId="5781" hidden="1" xr:uid="{00000000-0005-0000-0000-00006D060000}"/>
    <cellStyle name="Followed Hyperlink 48" xfId="5873" hidden="1" xr:uid="{00000000-0005-0000-0000-00006E060000}"/>
    <cellStyle name="Followed Hyperlink 48" xfId="5725" hidden="1" xr:uid="{00000000-0005-0000-0000-00006C060000}"/>
    <cellStyle name="Followed Hyperlink 48" xfId="7833" hidden="1" xr:uid="{00000000-0005-0000-0000-00005A060000}"/>
    <cellStyle name="Followed Hyperlink 48" xfId="4257" hidden="1" xr:uid="{00000000-0005-0000-0000-000070060000}"/>
    <cellStyle name="Followed Hyperlink 48" xfId="9654" hidden="1" xr:uid="{00000000-0005-0000-0000-00005B060000}"/>
    <cellStyle name="Followed Hyperlink 48" xfId="18232" hidden="1" xr:uid="{00000000-0005-0000-0000-00005C060000}"/>
    <cellStyle name="Followed Hyperlink 48" xfId="18301" hidden="1" xr:uid="{00000000-0005-0000-0000-00005D060000}"/>
    <cellStyle name="Followed Hyperlink 48" xfId="18393" hidden="1" xr:uid="{00000000-0005-0000-0000-00005E060000}"/>
    <cellStyle name="Followed Hyperlink 48" xfId="18399" hidden="1" xr:uid="{00000000-0005-0000-0000-00005F060000}"/>
    <cellStyle name="Followed Hyperlink 48" xfId="18459" hidden="1" xr:uid="{00000000-0005-0000-0000-000060060000}"/>
    <cellStyle name="Followed Hyperlink 48" xfId="18522" hidden="1" xr:uid="{00000000-0005-0000-0000-000061060000}"/>
    <cellStyle name="Followed Hyperlink 48" xfId="18614" hidden="1" xr:uid="{00000000-0005-0000-0000-000062060000}"/>
    <cellStyle name="Followed Hyperlink 48" xfId="18620" hidden="1" xr:uid="{00000000-0005-0000-0000-000063060000}"/>
    <cellStyle name="Followed Hyperlink 48" xfId="5987" hidden="1" xr:uid="{00000000-0005-0000-0000-000071060000}"/>
    <cellStyle name="Followed Hyperlink 48" xfId="11792" hidden="1" xr:uid="{00000000-0005-0000-0000-000060060000}"/>
    <cellStyle name="Followed Hyperlink 48" xfId="11855" hidden="1" xr:uid="{00000000-0005-0000-0000-000061060000}"/>
    <cellStyle name="Followed Hyperlink 48" xfId="11947" hidden="1" xr:uid="{00000000-0005-0000-0000-000062060000}"/>
    <cellStyle name="Followed Hyperlink 48" xfId="11953" hidden="1" xr:uid="{00000000-0005-0000-0000-000063060000}"/>
    <cellStyle name="Followed Hyperlink 48" xfId="12011" hidden="1" xr:uid="{00000000-0005-0000-0000-000064060000}"/>
    <cellStyle name="Followed Hyperlink 48" xfId="12071" hidden="1" xr:uid="{00000000-0005-0000-0000-000065060000}"/>
    <cellStyle name="Followed Hyperlink 48" xfId="12163" hidden="1" xr:uid="{00000000-0005-0000-0000-000066060000}"/>
    <cellStyle name="Followed Hyperlink 48" xfId="12169" hidden="1" xr:uid="{00000000-0005-0000-0000-000067060000}"/>
    <cellStyle name="Followed Hyperlink 48" xfId="12226" hidden="1" xr:uid="{00000000-0005-0000-0000-000068060000}"/>
    <cellStyle name="Followed Hyperlink 48" xfId="12375" hidden="1" xr:uid="{00000000-0005-0000-0000-00006A060000}"/>
    <cellStyle name="Followed Hyperlink 48" xfId="12381" hidden="1" xr:uid="{00000000-0005-0000-0000-00006B060000}"/>
    <cellStyle name="Followed Hyperlink 48" xfId="12438" hidden="1" xr:uid="{00000000-0005-0000-0000-00006C060000}"/>
    <cellStyle name="Followed Hyperlink 48" xfId="12494" hidden="1" xr:uid="{00000000-0005-0000-0000-00006D060000}"/>
    <cellStyle name="Followed Hyperlink 48" xfId="9890" hidden="1" xr:uid="{00000000-0005-0000-0000-00005C060000}"/>
    <cellStyle name="Followed Hyperlink 48" xfId="9959" hidden="1" xr:uid="{00000000-0005-0000-0000-00005D060000}"/>
    <cellStyle name="Followed Hyperlink 48" xfId="10051" hidden="1" xr:uid="{00000000-0005-0000-0000-00005E060000}"/>
    <cellStyle name="Followed Hyperlink 48" xfId="10057" hidden="1" xr:uid="{00000000-0005-0000-0000-00005F060000}"/>
    <cellStyle name="Followed Hyperlink 48" xfId="10117" hidden="1" xr:uid="{00000000-0005-0000-0000-000060060000}"/>
    <cellStyle name="Followed Hyperlink 48" xfId="10180" hidden="1" xr:uid="{00000000-0005-0000-0000-000061060000}"/>
    <cellStyle name="Followed Hyperlink 48" xfId="10272" hidden="1" xr:uid="{00000000-0005-0000-0000-000062060000}"/>
    <cellStyle name="Followed Hyperlink 48" xfId="10278" hidden="1" xr:uid="{00000000-0005-0000-0000-000063060000}"/>
    <cellStyle name="Followed Hyperlink 48" xfId="10336" hidden="1" xr:uid="{00000000-0005-0000-0000-000064060000}"/>
    <cellStyle name="Followed Hyperlink 48" xfId="10396" hidden="1" xr:uid="{00000000-0005-0000-0000-000065060000}"/>
    <cellStyle name="Followed Hyperlink 48" xfId="10488" hidden="1" xr:uid="{00000000-0005-0000-0000-000066060000}"/>
    <cellStyle name="Followed Hyperlink 48" xfId="10494" hidden="1" xr:uid="{00000000-0005-0000-0000-000067060000}"/>
    <cellStyle name="Followed Hyperlink 48" xfId="10551" hidden="1" xr:uid="{00000000-0005-0000-0000-000068060000}"/>
    <cellStyle name="Followed Hyperlink 48" xfId="10608" hidden="1" xr:uid="{00000000-0005-0000-0000-000069060000}"/>
    <cellStyle name="Followed Hyperlink 48" xfId="10700" hidden="1" xr:uid="{00000000-0005-0000-0000-00006A060000}"/>
    <cellStyle name="Followed Hyperlink 48" xfId="9296" hidden="1" xr:uid="{00000000-0005-0000-0000-000070060000}"/>
    <cellStyle name="Followed Hyperlink 48" xfId="9347" hidden="1" xr:uid="{00000000-0005-0000-0000-000071060000}"/>
    <cellStyle name="Followed Hyperlink 48" xfId="9439" hidden="1" xr:uid="{00000000-0005-0000-0000-000072060000}"/>
    <cellStyle name="Followed Hyperlink 48" xfId="9445" hidden="1" xr:uid="{00000000-0005-0000-0000-000073060000}"/>
    <cellStyle name="Followed Hyperlink 48" xfId="2475" hidden="1" xr:uid="{00000000-0005-0000-0000-000058060000}"/>
    <cellStyle name="Followed Hyperlink 48" xfId="6387" hidden="1" xr:uid="{00000000-0005-0000-0000-000059060000}"/>
    <cellStyle name="Followed Hyperlink 48" xfId="9513" hidden="1" xr:uid="{00000000-0005-0000-0000-00005A060000}"/>
    <cellStyle name="Followed Hyperlink 48" xfId="7974" hidden="1" xr:uid="{00000000-0005-0000-0000-00005B060000}"/>
    <cellStyle name="Followed Hyperlink 48" xfId="9085" hidden="1" xr:uid="{00000000-0005-0000-0000-00006C060000}"/>
    <cellStyle name="Followed Hyperlink 48" xfId="9141" hidden="1" xr:uid="{00000000-0005-0000-0000-00006D060000}"/>
    <cellStyle name="Followed Hyperlink 48" xfId="9233" hidden="1" xr:uid="{00000000-0005-0000-0000-00006E060000}"/>
    <cellStyle name="Followed Hyperlink 48" xfId="9239" hidden="1" xr:uid="{00000000-0005-0000-0000-00006F060000}"/>
    <cellStyle name="Followed Hyperlink 48" xfId="9022" hidden="1" xr:uid="{00000000-0005-0000-0000-00006A060000}"/>
    <cellStyle name="Followed Hyperlink 48" xfId="8930" hidden="1" xr:uid="{00000000-0005-0000-0000-000069060000}"/>
    <cellStyle name="Followed Hyperlink 48" xfId="11123" hidden="1" xr:uid="{00000000-0005-0000-0000-000073060000}"/>
    <cellStyle name="Followed Hyperlink 48" xfId="12798" hidden="1" xr:uid="{00000000-0005-0000-0000-000073060000}"/>
    <cellStyle name="Followed Hyperlink 48" xfId="3771" hidden="1" xr:uid="{00000000-0005-0000-0000-000066060000}"/>
    <cellStyle name="Followed Hyperlink 48" xfId="17227" hidden="1" xr:uid="{00000000-0005-0000-0000-000068060000}"/>
    <cellStyle name="Followed Hyperlink 48" xfId="17284" hidden="1" xr:uid="{00000000-0005-0000-0000-000069060000}"/>
    <cellStyle name="Followed Hyperlink 48" xfId="17376" hidden="1" xr:uid="{00000000-0005-0000-0000-00006A060000}"/>
    <cellStyle name="Followed Hyperlink 48" xfId="17382" hidden="1" xr:uid="{00000000-0005-0000-0000-00006B060000}"/>
    <cellStyle name="Followed Hyperlink 48" xfId="17439" hidden="1" xr:uid="{00000000-0005-0000-0000-00006C060000}"/>
    <cellStyle name="Followed Hyperlink 48" xfId="17495" hidden="1" xr:uid="{00000000-0005-0000-0000-00006D060000}"/>
    <cellStyle name="Followed Hyperlink 48" xfId="17587" hidden="1" xr:uid="{00000000-0005-0000-0000-00006E060000}"/>
    <cellStyle name="Followed Hyperlink 48" xfId="17593" hidden="1" xr:uid="{00000000-0005-0000-0000-00006F060000}"/>
    <cellStyle name="Followed Hyperlink 48" xfId="9028" hidden="1" xr:uid="{00000000-0005-0000-0000-00006B060000}"/>
    <cellStyle name="Followed Hyperlink 48" xfId="3989" hidden="1" xr:uid="{00000000-0005-0000-0000-00006B060000}"/>
    <cellStyle name="Followed Hyperlink 48" xfId="4046" hidden="1" xr:uid="{00000000-0005-0000-0000-00006C060000}"/>
    <cellStyle name="Followed Hyperlink 48" xfId="4102" hidden="1" xr:uid="{00000000-0005-0000-0000-00006D060000}"/>
    <cellStyle name="Followed Hyperlink 48" xfId="4194" hidden="1" xr:uid="{00000000-0005-0000-0000-00006E060000}"/>
    <cellStyle name="Followed Hyperlink 48" xfId="4200" hidden="1" xr:uid="{00000000-0005-0000-0000-00006F060000}"/>
    <cellStyle name="Followed Hyperlink 48" xfId="4308" hidden="1" xr:uid="{00000000-0005-0000-0000-000071060000}"/>
    <cellStyle name="Followed Hyperlink 48" xfId="4400" hidden="1" xr:uid="{00000000-0005-0000-0000-000072060000}"/>
    <cellStyle name="Followed Hyperlink 48" xfId="15413" hidden="1" xr:uid="{00000000-0005-0000-0000-000065060000}"/>
    <cellStyle name="Followed Hyperlink 48" xfId="15505" hidden="1" xr:uid="{00000000-0005-0000-0000-000066060000}"/>
    <cellStyle name="Followed Hyperlink 48" xfId="15511" hidden="1" xr:uid="{00000000-0005-0000-0000-000067060000}"/>
    <cellStyle name="Followed Hyperlink 48" xfId="15568" hidden="1" xr:uid="{00000000-0005-0000-0000-000068060000}"/>
    <cellStyle name="Followed Hyperlink 48" xfId="15625" hidden="1" xr:uid="{00000000-0005-0000-0000-000069060000}"/>
    <cellStyle name="Followed Hyperlink 48" xfId="15717" hidden="1" xr:uid="{00000000-0005-0000-0000-00006A060000}"/>
    <cellStyle name="Followed Hyperlink 48" xfId="15723" hidden="1" xr:uid="{00000000-0005-0000-0000-00006B060000}"/>
    <cellStyle name="Followed Hyperlink 48" xfId="14907" hidden="1" xr:uid="{00000000-0005-0000-0000-00005C060000}"/>
    <cellStyle name="Followed Hyperlink 48" xfId="4852" hidden="1" xr:uid="{00000000-0005-0000-0000-00005C060000}"/>
    <cellStyle name="Followed Hyperlink 48" xfId="4921" hidden="1" xr:uid="{00000000-0005-0000-0000-00005D060000}"/>
    <cellStyle name="Followed Hyperlink 48" xfId="5013" hidden="1" xr:uid="{00000000-0005-0000-0000-00005E060000}"/>
    <cellStyle name="Followed Hyperlink 48" xfId="5019" hidden="1" xr:uid="{00000000-0005-0000-0000-00005F060000}"/>
    <cellStyle name="Followed Hyperlink 48" xfId="5079" hidden="1" xr:uid="{00000000-0005-0000-0000-000060060000}"/>
    <cellStyle name="Followed Hyperlink 48" xfId="5234" hidden="1" xr:uid="{00000000-0005-0000-0000-000062060000}"/>
    <cellStyle name="Followed Hyperlink 48" xfId="5240" hidden="1" xr:uid="{00000000-0005-0000-0000-000063060000}"/>
    <cellStyle name="Followed Hyperlink 48" xfId="10706" hidden="1" xr:uid="{00000000-0005-0000-0000-00006B060000}"/>
    <cellStyle name="Followed Hyperlink 48" xfId="10763" hidden="1" xr:uid="{00000000-0005-0000-0000-00006C060000}"/>
    <cellStyle name="Followed Hyperlink 48" xfId="10819" hidden="1" xr:uid="{00000000-0005-0000-0000-00006D060000}"/>
    <cellStyle name="Followed Hyperlink 48" xfId="10911" hidden="1" xr:uid="{00000000-0005-0000-0000-00006E060000}"/>
    <cellStyle name="Followed Hyperlink 48" xfId="10917" hidden="1" xr:uid="{00000000-0005-0000-0000-00006F060000}"/>
    <cellStyle name="Followed Hyperlink 48" xfId="10974" hidden="1" xr:uid="{00000000-0005-0000-0000-000070060000}"/>
    <cellStyle name="Followed Hyperlink 48" xfId="11025" hidden="1" xr:uid="{00000000-0005-0000-0000-000071060000}"/>
    <cellStyle name="Followed Hyperlink 48" xfId="11117" hidden="1" xr:uid="{00000000-0005-0000-0000-000072060000}"/>
    <cellStyle name="Followed Hyperlink 48" xfId="2860" hidden="1" xr:uid="{00000000-0005-0000-0000-000058060000}"/>
    <cellStyle name="Followed Hyperlink 48" xfId="8067" hidden="1" xr:uid="{00000000-0005-0000-0000-000059060000}"/>
    <cellStyle name="Followed Hyperlink 48" xfId="11191" hidden="1" xr:uid="{00000000-0005-0000-0000-00005A060000}"/>
    <cellStyle name="Followed Hyperlink 48" xfId="11565" hidden="1" xr:uid="{00000000-0005-0000-0000-00005C060000}"/>
    <cellStyle name="Followed Hyperlink 48" xfId="11634" hidden="1" xr:uid="{00000000-0005-0000-0000-00005D060000}"/>
    <cellStyle name="Followed Hyperlink 48" xfId="11726" hidden="1" xr:uid="{00000000-0005-0000-0000-00005E060000}"/>
    <cellStyle name="Followed Hyperlink 48" xfId="11732" hidden="1" xr:uid="{00000000-0005-0000-0000-00005F060000}"/>
    <cellStyle name="Followed Hyperlink 48" xfId="14374" hidden="1" xr:uid="{00000000-0005-0000-0000-000071060000}"/>
    <cellStyle name="Followed Hyperlink 48" xfId="14466" hidden="1" xr:uid="{00000000-0005-0000-0000-000072060000}"/>
    <cellStyle name="Followed Hyperlink 48" xfId="14472" hidden="1" xr:uid="{00000000-0005-0000-0000-000073060000}"/>
    <cellStyle name="Followed Hyperlink 48" xfId="6230" hidden="1" xr:uid="{00000000-0005-0000-0000-000058060000}"/>
    <cellStyle name="Followed Hyperlink 48" xfId="11421" hidden="1" xr:uid="{00000000-0005-0000-0000-000059060000}"/>
    <cellStyle name="Followed Hyperlink 48" xfId="14540" hidden="1" xr:uid="{00000000-0005-0000-0000-00005A060000}"/>
    <cellStyle name="Followed Hyperlink 48" xfId="13005" hidden="1" xr:uid="{00000000-0005-0000-0000-00005B060000}"/>
    <cellStyle name="Followed Hyperlink 48" xfId="14976" hidden="1" xr:uid="{00000000-0005-0000-0000-00005D060000}"/>
    <cellStyle name="Followed Hyperlink 48" xfId="15068" hidden="1" xr:uid="{00000000-0005-0000-0000-00005E060000}"/>
    <cellStyle name="Followed Hyperlink 48" xfId="15074" hidden="1" xr:uid="{00000000-0005-0000-0000-00005F060000}"/>
    <cellStyle name="Followed Hyperlink 48" xfId="15134" hidden="1" xr:uid="{00000000-0005-0000-0000-000060060000}"/>
    <cellStyle name="Followed Hyperlink 48" xfId="15197" hidden="1" xr:uid="{00000000-0005-0000-0000-000061060000}"/>
    <cellStyle name="Followed Hyperlink 48" xfId="15289" hidden="1" xr:uid="{00000000-0005-0000-0000-000062060000}"/>
    <cellStyle name="Followed Hyperlink 48" xfId="15295" hidden="1" xr:uid="{00000000-0005-0000-0000-000063060000}"/>
    <cellStyle name="Followed Hyperlink 48" xfId="15353" hidden="1" xr:uid="{00000000-0005-0000-0000-000064060000}"/>
    <cellStyle name="Followed Hyperlink 48" xfId="13957" hidden="1" xr:uid="{00000000-0005-0000-0000-000069060000}"/>
    <cellStyle name="Followed Hyperlink 48" xfId="14049" hidden="1" xr:uid="{00000000-0005-0000-0000-00006A060000}"/>
    <cellStyle name="Followed Hyperlink 48" xfId="14055" hidden="1" xr:uid="{00000000-0005-0000-0000-00006B060000}"/>
    <cellStyle name="Followed Hyperlink 48" xfId="14112" hidden="1" xr:uid="{00000000-0005-0000-0000-00006C060000}"/>
    <cellStyle name="Followed Hyperlink 48" xfId="14168" hidden="1" xr:uid="{00000000-0005-0000-0000-00006D060000}"/>
    <cellStyle name="Followed Hyperlink 48" xfId="14260" hidden="1" xr:uid="{00000000-0005-0000-0000-00006E060000}"/>
    <cellStyle name="Followed Hyperlink 48" xfId="14266" hidden="1" xr:uid="{00000000-0005-0000-0000-00006F060000}"/>
    <cellStyle name="Followed Hyperlink 48" xfId="14323" hidden="1" xr:uid="{00000000-0005-0000-0000-000070060000}"/>
    <cellStyle name="Followed Hyperlink 48" xfId="13745" hidden="1" xr:uid="{00000000-0005-0000-0000-000065060000}"/>
    <cellStyle name="Followed Hyperlink 48" xfId="13837" hidden="1" xr:uid="{00000000-0005-0000-0000-000066060000}"/>
    <cellStyle name="Followed Hyperlink 48" xfId="13843" hidden="1" xr:uid="{00000000-0005-0000-0000-000067060000}"/>
    <cellStyle name="Followed Hyperlink 48" xfId="13900" hidden="1" xr:uid="{00000000-0005-0000-0000-000068060000}"/>
    <cellStyle name="Followed Hyperlink 48" xfId="13627" hidden="1" xr:uid="{00000000-0005-0000-0000-000063060000}"/>
    <cellStyle name="Followed Hyperlink 48" xfId="13685" hidden="1" xr:uid="{00000000-0005-0000-0000-000064060000}"/>
    <cellStyle name="Followed Hyperlink 48" xfId="13621" hidden="1" xr:uid="{00000000-0005-0000-0000-000062060000}"/>
    <cellStyle name="Followed Hyperlink 49" xfId="36299" hidden="1" xr:uid="{00000000-0005-0000-0000-000086060000}"/>
    <cellStyle name="Followed Hyperlink 49" xfId="36362" hidden="1" xr:uid="{00000000-0005-0000-0000-000087060000}"/>
    <cellStyle name="Followed Hyperlink 49" xfId="36529" hidden="1" xr:uid="{00000000-0005-0000-0000-000089060000}"/>
    <cellStyle name="Followed Hyperlink 49" xfId="36510" hidden="1" xr:uid="{00000000-0005-0000-0000-00008A060000}"/>
    <cellStyle name="Followed Hyperlink 49" xfId="36573" hidden="1" xr:uid="{00000000-0005-0000-0000-00008B060000}"/>
    <cellStyle name="Followed Hyperlink 49" xfId="36628" hidden="1" xr:uid="{00000000-0005-0000-0000-00008C060000}"/>
    <cellStyle name="Followed Hyperlink 49" xfId="36735" hidden="1" xr:uid="{00000000-0005-0000-0000-00008D060000}"/>
    <cellStyle name="Followed Hyperlink 49" xfId="36716" hidden="1" xr:uid="{00000000-0005-0000-0000-00008E060000}"/>
    <cellStyle name="Followed Hyperlink 49" xfId="36779" hidden="1" xr:uid="{00000000-0005-0000-0000-00008F060000}"/>
    <cellStyle name="Followed Hyperlink 49" xfId="36860" hidden="1" xr:uid="{00000000-0005-0000-0000-000075060000}"/>
    <cellStyle name="Followed Hyperlink 49" xfId="28308" hidden="1" xr:uid="{00000000-0005-0000-0000-000076060000}"/>
    <cellStyle name="Followed Hyperlink 49" xfId="32006" hidden="1" xr:uid="{00000000-0005-0000-0000-000077060000}"/>
    <cellStyle name="Followed Hyperlink 49" xfId="42747" hidden="1" xr:uid="{00000000-0005-0000-0000-000082060000}"/>
    <cellStyle name="Followed Hyperlink 49" xfId="42810" hidden="1" xr:uid="{00000000-0005-0000-0000-000083060000}"/>
    <cellStyle name="Followed Hyperlink 49" xfId="42865" hidden="1" xr:uid="{00000000-0005-0000-0000-000084060000}"/>
    <cellStyle name="Followed Hyperlink 49" xfId="42978" hidden="1" xr:uid="{00000000-0005-0000-0000-000085060000}"/>
    <cellStyle name="Followed Hyperlink 49" xfId="42959" hidden="1" xr:uid="{00000000-0005-0000-0000-000086060000}"/>
    <cellStyle name="Followed Hyperlink 49" xfId="43022" hidden="1" xr:uid="{00000000-0005-0000-0000-000087060000}"/>
    <cellStyle name="Followed Hyperlink 49" xfId="43077" hidden="1" xr:uid="{00000000-0005-0000-0000-000088060000}"/>
    <cellStyle name="Followed Hyperlink 49" xfId="43189" hidden="1" xr:uid="{00000000-0005-0000-0000-000089060000}"/>
    <cellStyle name="Followed Hyperlink 49" xfId="43170" hidden="1" xr:uid="{00000000-0005-0000-0000-00008A060000}"/>
    <cellStyle name="Followed Hyperlink 49" xfId="43288" hidden="1" xr:uid="{00000000-0005-0000-0000-00008C060000}"/>
    <cellStyle name="Followed Hyperlink 49" xfId="43395" hidden="1" xr:uid="{00000000-0005-0000-0000-00008D060000}"/>
    <cellStyle name="Followed Hyperlink 49" xfId="43376" hidden="1" xr:uid="{00000000-0005-0000-0000-00008E060000}"/>
    <cellStyle name="Followed Hyperlink 49" xfId="43439" hidden="1" xr:uid="{00000000-0005-0000-0000-00008F060000}"/>
    <cellStyle name="Followed Hyperlink 49" xfId="43839" hidden="1" xr:uid="{00000000-0005-0000-0000-000074060000}"/>
    <cellStyle name="Followed Hyperlink 49" xfId="43963" hidden="1" xr:uid="{00000000-0005-0000-0000-000075060000}"/>
    <cellStyle name="Followed Hyperlink 49" xfId="43944" hidden="1" xr:uid="{00000000-0005-0000-0000-000076060000}"/>
    <cellStyle name="Followed Hyperlink 49" xfId="44007" hidden="1" xr:uid="{00000000-0005-0000-0000-000077060000}"/>
    <cellStyle name="Followed Hyperlink 49" xfId="44151" hidden="1" xr:uid="{00000000-0005-0000-0000-000078060000}"/>
    <cellStyle name="Followed Hyperlink 49" xfId="44276" hidden="1" xr:uid="{00000000-0005-0000-0000-000079060000}"/>
    <cellStyle name="Followed Hyperlink 49" xfId="44257" hidden="1" xr:uid="{00000000-0005-0000-0000-00007A060000}"/>
    <cellStyle name="Followed Hyperlink 49" xfId="44320" hidden="1" xr:uid="{00000000-0005-0000-0000-00007B060000}"/>
    <cellStyle name="Followed Hyperlink 49" xfId="44377" hidden="1" xr:uid="{00000000-0005-0000-0000-00007C060000}"/>
    <cellStyle name="Followed Hyperlink 49" xfId="44497" hidden="1" xr:uid="{00000000-0005-0000-0000-00007D060000}"/>
    <cellStyle name="Followed Hyperlink 49" xfId="44478" hidden="1" xr:uid="{00000000-0005-0000-0000-00007E060000}"/>
    <cellStyle name="Followed Hyperlink 49" xfId="44541" hidden="1" xr:uid="{00000000-0005-0000-0000-00007F060000}"/>
    <cellStyle name="Followed Hyperlink 49" xfId="44596" hidden="1" xr:uid="{00000000-0005-0000-0000-000080060000}"/>
    <cellStyle name="Followed Hyperlink 49" xfId="44713" hidden="1" xr:uid="{00000000-0005-0000-0000-000081060000}"/>
    <cellStyle name="Followed Hyperlink 49" xfId="44694" hidden="1" xr:uid="{00000000-0005-0000-0000-000082060000}"/>
    <cellStyle name="Followed Hyperlink 49" xfId="44757" hidden="1" xr:uid="{00000000-0005-0000-0000-000083060000}"/>
    <cellStyle name="Followed Hyperlink 49" xfId="44925" hidden="1" xr:uid="{00000000-0005-0000-0000-000085060000}"/>
    <cellStyle name="Followed Hyperlink 49" xfId="41430" hidden="1" xr:uid="{00000000-0005-0000-0000-00008D060000}"/>
    <cellStyle name="Followed Hyperlink 49" xfId="41411" hidden="1" xr:uid="{00000000-0005-0000-0000-00008E060000}"/>
    <cellStyle name="Followed Hyperlink 49" xfId="41474" hidden="1" xr:uid="{00000000-0005-0000-0000-00008F060000}"/>
    <cellStyle name="Followed Hyperlink 49" xfId="41889" hidden="1" xr:uid="{00000000-0005-0000-0000-000074060000}"/>
    <cellStyle name="Followed Hyperlink 49" xfId="42016" hidden="1" xr:uid="{00000000-0005-0000-0000-000075060000}"/>
    <cellStyle name="Followed Hyperlink 49" xfId="41997" hidden="1" xr:uid="{00000000-0005-0000-0000-000076060000}"/>
    <cellStyle name="Followed Hyperlink 49" xfId="42204" hidden="1" xr:uid="{00000000-0005-0000-0000-000078060000}"/>
    <cellStyle name="Followed Hyperlink 49" xfId="42329" hidden="1" xr:uid="{00000000-0005-0000-0000-000079060000}"/>
    <cellStyle name="Followed Hyperlink 49" xfId="42310" hidden="1" xr:uid="{00000000-0005-0000-0000-00007A060000}"/>
    <cellStyle name="Followed Hyperlink 49" xfId="42373" hidden="1" xr:uid="{00000000-0005-0000-0000-00007B060000}"/>
    <cellStyle name="Followed Hyperlink 49" xfId="42430" hidden="1" xr:uid="{00000000-0005-0000-0000-00007C060000}"/>
    <cellStyle name="Followed Hyperlink 49" xfId="42550" hidden="1" xr:uid="{00000000-0005-0000-0000-00007D060000}"/>
    <cellStyle name="Followed Hyperlink 49" xfId="42531" hidden="1" xr:uid="{00000000-0005-0000-0000-00007E060000}"/>
    <cellStyle name="Followed Hyperlink 49" xfId="42594" hidden="1" xr:uid="{00000000-0005-0000-0000-00007F060000}"/>
    <cellStyle name="Followed Hyperlink 49" xfId="42649" hidden="1" xr:uid="{00000000-0005-0000-0000-000080060000}"/>
    <cellStyle name="Followed Hyperlink 49" xfId="42766" hidden="1" xr:uid="{00000000-0005-0000-0000-000081060000}"/>
    <cellStyle name="Followed Hyperlink 49" xfId="41013" hidden="1" xr:uid="{00000000-0005-0000-0000-000085060000}"/>
    <cellStyle name="Followed Hyperlink 49" xfId="40994" hidden="1" xr:uid="{00000000-0005-0000-0000-000086060000}"/>
    <cellStyle name="Followed Hyperlink 49" xfId="41057" hidden="1" xr:uid="{00000000-0005-0000-0000-000087060000}"/>
    <cellStyle name="Followed Hyperlink 49" xfId="41112" hidden="1" xr:uid="{00000000-0005-0000-0000-000088060000}"/>
    <cellStyle name="Followed Hyperlink 49" xfId="41224" hidden="1" xr:uid="{00000000-0005-0000-0000-000089060000}"/>
    <cellStyle name="Followed Hyperlink 49" xfId="41205" hidden="1" xr:uid="{00000000-0005-0000-0000-00008A060000}"/>
    <cellStyle name="Followed Hyperlink 49" xfId="41323" hidden="1" xr:uid="{00000000-0005-0000-0000-00008C060000}"/>
    <cellStyle name="Followed Hyperlink 49" xfId="40801" hidden="1" xr:uid="{00000000-0005-0000-0000-000081060000}"/>
    <cellStyle name="Followed Hyperlink 49" xfId="40782" hidden="1" xr:uid="{00000000-0005-0000-0000-000082060000}"/>
    <cellStyle name="Followed Hyperlink 49" xfId="40845" hidden="1" xr:uid="{00000000-0005-0000-0000-000083060000}"/>
    <cellStyle name="Followed Hyperlink 49" xfId="40900" hidden="1" xr:uid="{00000000-0005-0000-0000-000084060000}"/>
    <cellStyle name="Followed Hyperlink 49" xfId="40629" hidden="1" xr:uid="{00000000-0005-0000-0000-00007F060000}"/>
    <cellStyle name="Followed Hyperlink 49" xfId="40684" hidden="1" xr:uid="{00000000-0005-0000-0000-000080060000}"/>
    <cellStyle name="Followed Hyperlink 49" xfId="40566" hidden="1" xr:uid="{00000000-0005-0000-0000-00007E060000}"/>
    <cellStyle name="Followed Hyperlink 49" xfId="41268" hidden="1" xr:uid="{00000000-0005-0000-0000-00008B060000}"/>
    <cellStyle name="Followed Hyperlink 49" xfId="36417" hidden="1" xr:uid="{00000000-0005-0000-0000-000088060000}"/>
    <cellStyle name="Followed Hyperlink 49" xfId="18040" hidden="1" xr:uid="{00000000-0005-0000-0000-000076060000}"/>
    <cellStyle name="Followed Hyperlink 49" xfId="34509" hidden="1" xr:uid="{00000000-0005-0000-0000-000083060000}"/>
    <cellStyle name="Followed Hyperlink 49" xfId="22041" hidden="1" xr:uid="{00000000-0005-0000-0000-000081060000}"/>
    <cellStyle name="Followed Hyperlink 49" xfId="22022" hidden="1" xr:uid="{00000000-0005-0000-0000-000082060000}"/>
    <cellStyle name="Followed Hyperlink 49" xfId="22085" hidden="1" xr:uid="{00000000-0005-0000-0000-000083060000}"/>
    <cellStyle name="Followed Hyperlink 49" xfId="22140" hidden="1" xr:uid="{00000000-0005-0000-0000-000084060000}"/>
    <cellStyle name="Followed Hyperlink 49" xfId="22253" hidden="1" xr:uid="{00000000-0005-0000-0000-000085060000}"/>
    <cellStyle name="Followed Hyperlink 49" xfId="22234" hidden="1" xr:uid="{00000000-0005-0000-0000-000086060000}"/>
    <cellStyle name="Followed Hyperlink 49" xfId="22297" hidden="1" xr:uid="{00000000-0005-0000-0000-000087060000}"/>
    <cellStyle name="Followed Hyperlink 49" xfId="22352" hidden="1" xr:uid="{00000000-0005-0000-0000-000088060000}"/>
    <cellStyle name="Followed Hyperlink 49" xfId="22445" hidden="1" xr:uid="{00000000-0005-0000-0000-00008A060000}"/>
    <cellStyle name="Followed Hyperlink 49" xfId="22508" hidden="1" xr:uid="{00000000-0005-0000-0000-00008B060000}"/>
    <cellStyle name="Followed Hyperlink 49" xfId="22563" hidden="1" xr:uid="{00000000-0005-0000-0000-00008C060000}"/>
    <cellStyle name="Followed Hyperlink 49" xfId="22670" hidden="1" xr:uid="{00000000-0005-0000-0000-00008D060000}"/>
    <cellStyle name="Followed Hyperlink 49" xfId="22651" hidden="1" xr:uid="{00000000-0005-0000-0000-00008E060000}"/>
    <cellStyle name="Followed Hyperlink 49" xfId="22714" hidden="1" xr:uid="{00000000-0005-0000-0000-00008F060000}"/>
    <cellStyle name="Followed Hyperlink 49" xfId="21277" hidden="1" xr:uid="{00000000-0005-0000-0000-000074060000}"/>
    <cellStyle name="Followed Hyperlink 49" xfId="22795" hidden="1" xr:uid="{00000000-0005-0000-0000-000075060000}"/>
    <cellStyle name="Followed Hyperlink 49" xfId="18045" hidden="1" xr:uid="{00000000-0005-0000-0000-000076060000}"/>
    <cellStyle name="Followed Hyperlink 49" xfId="6236" hidden="1" xr:uid="{00000000-0005-0000-0000-000077060000}"/>
    <cellStyle name="Followed Hyperlink 49" xfId="23048" hidden="1" xr:uid="{00000000-0005-0000-0000-000078060000}"/>
    <cellStyle name="Followed Hyperlink 49" xfId="23173" hidden="1" xr:uid="{00000000-0005-0000-0000-000079060000}"/>
    <cellStyle name="Followed Hyperlink 49" xfId="23154" hidden="1" xr:uid="{00000000-0005-0000-0000-00007A060000}"/>
    <cellStyle name="Followed Hyperlink 49" xfId="23274" hidden="1" xr:uid="{00000000-0005-0000-0000-00007C060000}"/>
    <cellStyle name="Followed Hyperlink 49" xfId="23394" hidden="1" xr:uid="{00000000-0005-0000-0000-00007D060000}"/>
    <cellStyle name="Followed Hyperlink 49" xfId="32638" hidden="1" xr:uid="{00000000-0005-0000-0000-00007F060000}"/>
    <cellStyle name="Followed Hyperlink 49" xfId="32693" hidden="1" xr:uid="{00000000-0005-0000-0000-000080060000}"/>
    <cellStyle name="Followed Hyperlink 49" xfId="32810" hidden="1" xr:uid="{00000000-0005-0000-0000-000081060000}"/>
    <cellStyle name="Followed Hyperlink 49" xfId="26077" hidden="1" xr:uid="{00000000-0005-0000-0000-000076060000}"/>
    <cellStyle name="Followed Hyperlink 49" xfId="25876" hidden="1" xr:uid="{00000000-0005-0000-0000-000077060000}"/>
    <cellStyle name="Followed Hyperlink 49" xfId="32248" hidden="1" xr:uid="{00000000-0005-0000-0000-000078060000}"/>
    <cellStyle name="Followed Hyperlink 49" xfId="32373" hidden="1" xr:uid="{00000000-0005-0000-0000-000079060000}"/>
    <cellStyle name="Followed Hyperlink 49" xfId="30323" hidden="1" xr:uid="{00000000-0005-0000-0000-000074060000}"/>
    <cellStyle name="Followed Hyperlink 49" xfId="31896" hidden="1" xr:uid="{00000000-0005-0000-0000-000075060000}"/>
    <cellStyle name="Followed Hyperlink 49" xfId="31815" hidden="1" xr:uid="{00000000-0005-0000-0000-00008F060000}"/>
    <cellStyle name="Followed Hyperlink 49" xfId="32594" hidden="1" xr:uid="{00000000-0005-0000-0000-00007D060000}"/>
    <cellStyle name="Followed Hyperlink 49" xfId="38386" hidden="1" xr:uid="{00000000-0005-0000-0000-00008F060000}"/>
    <cellStyle name="Followed Hyperlink 49" xfId="16690" hidden="1" xr:uid="{00000000-0005-0000-0000-000079060000}"/>
    <cellStyle name="Followed Hyperlink 49" xfId="42060" hidden="1" xr:uid="{00000000-0005-0000-0000-000077060000}"/>
    <cellStyle name="Followed Hyperlink 49" xfId="19049" hidden="1" xr:uid="{00000000-0005-0000-0000-000087060000}"/>
    <cellStyle name="Followed Hyperlink 49" xfId="19104" hidden="1" xr:uid="{00000000-0005-0000-0000-000088060000}"/>
    <cellStyle name="Followed Hyperlink 49" xfId="19216" hidden="1" xr:uid="{00000000-0005-0000-0000-000089060000}"/>
    <cellStyle name="Followed Hyperlink 49" xfId="19197" hidden="1" xr:uid="{00000000-0005-0000-0000-00008A060000}"/>
    <cellStyle name="Followed Hyperlink 49" xfId="19260" hidden="1" xr:uid="{00000000-0005-0000-0000-00008B060000}"/>
    <cellStyle name="Followed Hyperlink 49" xfId="19315" hidden="1" xr:uid="{00000000-0005-0000-0000-00008C060000}"/>
    <cellStyle name="Followed Hyperlink 49" xfId="19422" hidden="1" xr:uid="{00000000-0005-0000-0000-00008D060000}"/>
    <cellStyle name="Followed Hyperlink 49" xfId="19403" hidden="1" xr:uid="{00000000-0005-0000-0000-00008E060000}"/>
    <cellStyle name="Followed Hyperlink 49" xfId="19466" hidden="1" xr:uid="{00000000-0005-0000-0000-00008F060000}"/>
    <cellStyle name="Followed Hyperlink 49" xfId="16335" hidden="1" xr:uid="{00000000-0005-0000-0000-000074060000}"/>
    <cellStyle name="Followed Hyperlink 49" xfId="19547" hidden="1" xr:uid="{00000000-0005-0000-0000-000075060000}"/>
    <cellStyle name="Followed Hyperlink 49" xfId="18101" hidden="1" xr:uid="{00000000-0005-0000-0000-000077060000}"/>
    <cellStyle name="Followed Hyperlink 49" xfId="19872" hidden="1" xr:uid="{00000000-0005-0000-0000-000078060000}"/>
    <cellStyle name="Followed Hyperlink 49" xfId="19997" hidden="1" xr:uid="{00000000-0005-0000-0000-000079060000}"/>
    <cellStyle name="Followed Hyperlink 49" xfId="19978" hidden="1" xr:uid="{00000000-0005-0000-0000-00007A060000}"/>
    <cellStyle name="Followed Hyperlink 49" xfId="20041" hidden="1" xr:uid="{00000000-0005-0000-0000-00007B060000}"/>
    <cellStyle name="Followed Hyperlink 49" xfId="20098" hidden="1" xr:uid="{00000000-0005-0000-0000-00007C060000}"/>
    <cellStyle name="Followed Hyperlink 49" xfId="20218" hidden="1" xr:uid="{00000000-0005-0000-0000-00007D060000}"/>
    <cellStyle name="Followed Hyperlink 49" xfId="20262" hidden="1" xr:uid="{00000000-0005-0000-0000-00007F060000}"/>
    <cellStyle name="Followed Hyperlink 49" xfId="20317" hidden="1" xr:uid="{00000000-0005-0000-0000-000080060000}"/>
    <cellStyle name="Followed Hyperlink 49" xfId="20434" hidden="1" xr:uid="{00000000-0005-0000-0000-000081060000}"/>
    <cellStyle name="Followed Hyperlink 49" xfId="20415" hidden="1" xr:uid="{00000000-0005-0000-0000-000082060000}"/>
    <cellStyle name="Followed Hyperlink 49" xfId="20478" hidden="1" xr:uid="{00000000-0005-0000-0000-000083060000}"/>
    <cellStyle name="Followed Hyperlink 49" xfId="44906" hidden="1" xr:uid="{00000000-0005-0000-0000-000086060000}"/>
    <cellStyle name="Followed Hyperlink 49" xfId="44969" hidden="1" xr:uid="{00000000-0005-0000-0000-000087060000}"/>
    <cellStyle name="Followed Hyperlink 49" xfId="45024" hidden="1" xr:uid="{00000000-0005-0000-0000-000088060000}"/>
    <cellStyle name="Followed Hyperlink 49" xfId="45136" hidden="1" xr:uid="{00000000-0005-0000-0000-000089060000}"/>
    <cellStyle name="Followed Hyperlink 49" xfId="45117" hidden="1" xr:uid="{00000000-0005-0000-0000-00008A060000}"/>
    <cellStyle name="Followed Hyperlink 49" xfId="45180" hidden="1" xr:uid="{00000000-0005-0000-0000-00008B060000}"/>
    <cellStyle name="Followed Hyperlink 49" xfId="45235" hidden="1" xr:uid="{00000000-0005-0000-0000-00008C060000}"/>
    <cellStyle name="Followed Hyperlink 49" xfId="45342" hidden="1" xr:uid="{00000000-0005-0000-0000-00008D060000}"/>
    <cellStyle name="Followed Hyperlink 49" xfId="45323" hidden="1" xr:uid="{00000000-0005-0000-0000-00008E060000}"/>
    <cellStyle name="Followed Hyperlink 49" xfId="45386" hidden="1" xr:uid="{00000000-0005-0000-0000-00008F060000}"/>
    <cellStyle name="Followed Hyperlink 49" xfId="44812" hidden="1" xr:uid="{00000000-0005-0000-0000-000084060000}"/>
    <cellStyle name="Followed Hyperlink 49" xfId="35312" hidden="1" xr:uid="{00000000-0005-0000-0000-000074060000}"/>
    <cellStyle name="Followed Hyperlink 49" xfId="33121" hidden="1" xr:uid="{00000000-0005-0000-0000-000088060000}"/>
    <cellStyle name="Followed Hyperlink 49" xfId="16097" hidden="1" xr:uid="{00000000-0005-0000-0000-00008D060000}"/>
    <cellStyle name="Followed Hyperlink 49" xfId="16078" hidden="1" xr:uid="{00000000-0005-0000-0000-00008E060000}"/>
    <cellStyle name="Followed Hyperlink 49" xfId="16141" hidden="1" xr:uid="{00000000-0005-0000-0000-00008F060000}"/>
    <cellStyle name="Followed Hyperlink 49" xfId="14652" hidden="1" xr:uid="{00000000-0005-0000-0000-000074060000}"/>
    <cellStyle name="Followed Hyperlink 49" xfId="16222" hidden="1" xr:uid="{00000000-0005-0000-0000-000075060000}"/>
    <cellStyle name="Followed Hyperlink 49" xfId="6241" hidden="1" xr:uid="{00000000-0005-0000-0000-000076060000}"/>
    <cellStyle name="Followed Hyperlink 49" xfId="11319" hidden="1" xr:uid="{00000000-0005-0000-0000-000077060000}"/>
    <cellStyle name="Followed Hyperlink 49" xfId="16565" hidden="1" xr:uid="{00000000-0005-0000-0000-000078060000}"/>
    <cellStyle name="Followed Hyperlink 49" xfId="16671" hidden="1" xr:uid="{00000000-0005-0000-0000-00007A060000}"/>
    <cellStyle name="Followed Hyperlink 49" xfId="16734" hidden="1" xr:uid="{00000000-0005-0000-0000-00007B060000}"/>
    <cellStyle name="Followed Hyperlink 49" xfId="16791" hidden="1" xr:uid="{00000000-0005-0000-0000-00007C060000}"/>
    <cellStyle name="Followed Hyperlink 49" xfId="34932" hidden="1" xr:uid="{00000000-0005-0000-0000-00008B060000}"/>
    <cellStyle name="Followed Hyperlink 49" xfId="34987" hidden="1" xr:uid="{00000000-0005-0000-0000-00008C060000}"/>
    <cellStyle name="Followed Hyperlink 49" xfId="35094" hidden="1" xr:uid="{00000000-0005-0000-0000-00008D060000}"/>
    <cellStyle name="Followed Hyperlink 49" xfId="35075" hidden="1" xr:uid="{00000000-0005-0000-0000-00008E060000}"/>
    <cellStyle name="Followed Hyperlink 49" xfId="35138" hidden="1" xr:uid="{00000000-0005-0000-0000-00008F060000}"/>
    <cellStyle name="Followed Hyperlink 49" xfId="33659" hidden="1" xr:uid="{00000000-0005-0000-0000-000074060000}"/>
    <cellStyle name="Followed Hyperlink 49" xfId="35219" hidden="1" xr:uid="{00000000-0005-0000-0000-000075060000}"/>
    <cellStyle name="Followed Hyperlink 49" xfId="28325" hidden="1" xr:uid="{00000000-0005-0000-0000-000076060000}"/>
    <cellStyle name="Followed Hyperlink 49" xfId="30336" hidden="1" xr:uid="{00000000-0005-0000-0000-000077060000}"/>
    <cellStyle name="Followed Hyperlink 49" xfId="35544" hidden="1" xr:uid="{00000000-0005-0000-0000-000078060000}"/>
    <cellStyle name="Followed Hyperlink 49" xfId="35669" hidden="1" xr:uid="{00000000-0005-0000-0000-000079060000}"/>
    <cellStyle name="Followed Hyperlink 49" xfId="32791" hidden="1" xr:uid="{00000000-0005-0000-0000-000082060000}"/>
    <cellStyle name="Followed Hyperlink 49" xfId="32854" hidden="1" xr:uid="{00000000-0005-0000-0000-000083060000}"/>
    <cellStyle name="Followed Hyperlink 49" xfId="32909" hidden="1" xr:uid="{00000000-0005-0000-0000-000084060000}"/>
    <cellStyle name="Followed Hyperlink 49" xfId="33022" hidden="1" xr:uid="{00000000-0005-0000-0000-000085060000}"/>
    <cellStyle name="Followed Hyperlink 49" xfId="33003" hidden="1" xr:uid="{00000000-0005-0000-0000-000086060000}"/>
    <cellStyle name="Followed Hyperlink 49" xfId="33066" hidden="1" xr:uid="{00000000-0005-0000-0000-000087060000}"/>
    <cellStyle name="Followed Hyperlink 49" xfId="33233" hidden="1" xr:uid="{00000000-0005-0000-0000-000089060000}"/>
    <cellStyle name="Followed Hyperlink 49" xfId="33214" hidden="1" xr:uid="{00000000-0005-0000-0000-00008A060000}"/>
    <cellStyle name="Followed Hyperlink 49" xfId="33277" hidden="1" xr:uid="{00000000-0005-0000-0000-00008B060000}"/>
    <cellStyle name="Followed Hyperlink 49" xfId="33332" hidden="1" xr:uid="{00000000-0005-0000-0000-00008C060000}"/>
    <cellStyle name="Followed Hyperlink 49" xfId="33439" hidden="1" xr:uid="{00000000-0005-0000-0000-00008D060000}"/>
    <cellStyle name="Followed Hyperlink 49" xfId="33420" hidden="1" xr:uid="{00000000-0005-0000-0000-00008E060000}"/>
    <cellStyle name="Followed Hyperlink 49" xfId="33483" hidden="1" xr:uid="{00000000-0005-0000-0000-00008F060000}"/>
    <cellStyle name="Followed Hyperlink 49" xfId="31993" hidden="1" xr:uid="{00000000-0005-0000-0000-000074060000}"/>
    <cellStyle name="Followed Hyperlink 49" xfId="33564" hidden="1" xr:uid="{00000000-0005-0000-0000-000075060000}"/>
    <cellStyle name="Followed Hyperlink 49" xfId="28276" hidden="1" xr:uid="{00000000-0005-0000-0000-000076060000}"/>
    <cellStyle name="Followed Hyperlink 49" xfId="32354" hidden="1" xr:uid="{00000000-0005-0000-0000-00007A060000}"/>
    <cellStyle name="Followed Hyperlink 49" xfId="32417" hidden="1" xr:uid="{00000000-0005-0000-0000-00007B060000}"/>
    <cellStyle name="Followed Hyperlink 49" xfId="32474" hidden="1" xr:uid="{00000000-0005-0000-0000-00007C060000}"/>
    <cellStyle name="Followed Hyperlink 49" xfId="32575" hidden="1" xr:uid="{00000000-0005-0000-0000-00007E060000}"/>
    <cellStyle name="Followed Hyperlink 49" xfId="34009" hidden="1" xr:uid="{00000000-0005-0000-0000-00007A060000}"/>
    <cellStyle name="Followed Hyperlink 49" xfId="34072" hidden="1" xr:uid="{00000000-0005-0000-0000-00007B060000}"/>
    <cellStyle name="Followed Hyperlink 49" xfId="34129" hidden="1" xr:uid="{00000000-0005-0000-0000-00007C060000}"/>
    <cellStyle name="Followed Hyperlink 49" xfId="34249" hidden="1" xr:uid="{00000000-0005-0000-0000-00007D060000}"/>
    <cellStyle name="Followed Hyperlink 49" xfId="34230" hidden="1" xr:uid="{00000000-0005-0000-0000-00007E060000}"/>
    <cellStyle name="Followed Hyperlink 49" xfId="34293" hidden="1" xr:uid="{00000000-0005-0000-0000-00007F060000}"/>
    <cellStyle name="Followed Hyperlink 49" xfId="34348" hidden="1" xr:uid="{00000000-0005-0000-0000-000080060000}"/>
    <cellStyle name="Followed Hyperlink 49" xfId="34465" hidden="1" xr:uid="{00000000-0005-0000-0000-000081060000}"/>
    <cellStyle name="Followed Hyperlink 49" xfId="34446" hidden="1" xr:uid="{00000000-0005-0000-0000-000082060000}"/>
    <cellStyle name="Followed Hyperlink 49" xfId="34564" hidden="1" xr:uid="{00000000-0005-0000-0000-000084060000}"/>
    <cellStyle name="Followed Hyperlink 49" xfId="34677" hidden="1" xr:uid="{00000000-0005-0000-0000-000085060000}"/>
    <cellStyle name="Followed Hyperlink 49" xfId="34658" hidden="1" xr:uid="{00000000-0005-0000-0000-000086060000}"/>
    <cellStyle name="Followed Hyperlink 49" xfId="34721" hidden="1" xr:uid="{00000000-0005-0000-0000-000087060000}"/>
    <cellStyle name="Followed Hyperlink 49" xfId="34776" hidden="1" xr:uid="{00000000-0005-0000-0000-000088060000}"/>
    <cellStyle name="Followed Hyperlink 49" xfId="34888" hidden="1" xr:uid="{00000000-0005-0000-0000-000089060000}"/>
    <cellStyle name="Followed Hyperlink 49" xfId="34869" hidden="1" xr:uid="{00000000-0005-0000-0000-00008A060000}"/>
    <cellStyle name="Followed Hyperlink 49" xfId="38946" hidden="1" xr:uid="{00000000-0005-0000-0000-00007C060000}"/>
    <cellStyle name="Followed Hyperlink 49" xfId="39066" hidden="1" xr:uid="{00000000-0005-0000-0000-00007D060000}"/>
    <cellStyle name="Followed Hyperlink 49" xfId="39047" hidden="1" xr:uid="{00000000-0005-0000-0000-00007E060000}"/>
    <cellStyle name="Followed Hyperlink 49" xfId="39165" hidden="1" xr:uid="{00000000-0005-0000-0000-000080060000}"/>
    <cellStyle name="Followed Hyperlink 49" xfId="28492" hidden="1" xr:uid="{00000000-0005-0000-0000-000077060000}"/>
    <cellStyle name="Followed Hyperlink 49" xfId="33903" hidden="1" xr:uid="{00000000-0005-0000-0000-000078060000}"/>
    <cellStyle name="Followed Hyperlink 49" xfId="34028" hidden="1" xr:uid="{00000000-0005-0000-0000-000079060000}"/>
    <cellStyle name="Followed Hyperlink 49" xfId="38720" hidden="1" xr:uid="{00000000-0005-0000-0000-000078060000}"/>
    <cellStyle name="Followed Hyperlink 49" xfId="38845" hidden="1" xr:uid="{00000000-0005-0000-0000-000079060000}"/>
    <cellStyle name="Followed Hyperlink 49" xfId="38826" hidden="1" xr:uid="{00000000-0005-0000-0000-00007A060000}"/>
    <cellStyle name="Followed Hyperlink 49" xfId="38889" hidden="1" xr:uid="{00000000-0005-0000-0000-00007B060000}"/>
    <cellStyle name="Followed Hyperlink 49" xfId="28576" hidden="1" xr:uid="{00000000-0005-0000-0000-000076060000}"/>
    <cellStyle name="Followed Hyperlink 49" xfId="33671" hidden="1" xr:uid="{00000000-0005-0000-0000-000077060000}"/>
    <cellStyle name="Followed Hyperlink 49" xfId="38467" hidden="1" xr:uid="{00000000-0005-0000-0000-000075060000}"/>
    <cellStyle name="Followed Hyperlink 49" xfId="39110" hidden="1" xr:uid="{00000000-0005-0000-0000-00007F060000}"/>
    <cellStyle name="Followed Hyperlink 49" xfId="40465" hidden="1" xr:uid="{00000000-0005-0000-0000-00007C060000}"/>
    <cellStyle name="Followed Hyperlink 49" xfId="22464" hidden="1" xr:uid="{00000000-0005-0000-0000-000089060000}"/>
    <cellStyle name="Followed Hyperlink 49" xfId="43233" hidden="1" xr:uid="{00000000-0005-0000-0000-00008B060000}"/>
    <cellStyle name="Followed Hyperlink 49" xfId="24793" hidden="1" xr:uid="{00000000-0005-0000-0000-00007C060000}"/>
    <cellStyle name="Followed Hyperlink 49" xfId="24913" hidden="1" xr:uid="{00000000-0005-0000-0000-00007D060000}"/>
    <cellStyle name="Followed Hyperlink 49" xfId="24894" hidden="1" xr:uid="{00000000-0005-0000-0000-00007E060000}"/>
    <cellStyle name="Followed Hyperlink 49" xfId="24957" hidden="1" xr:uid="{00000000-0005-0000-0000-00007F060000}"/>
    <cellStyle name="Followed Hyperlink 49" xfId="25012" hidden="1" xr:uid="{00000000-0005-0000-0000-000080060000}"/>
    <cellStyle name="Followed Hyperlink 49" xfId="25129" hidden="1" xr:uid="{00000000-0005-0000-0000-000081060000}"/>
    <cellStyle name="Followed Hyperlink 49" xfId="25110" hidden="1" xr:uid="{00000000-0005-0000-0000-000082060000}"/>
    <cellStyle name="Followed Hyperlink 49" xfId="25173" hidden="1" xr:uid="{00000000-0005-0000-0000-000083060000}"/>
    <cellStyle name="Followed Hyperlink 49" xfId="25228" hidden="1" xr:uid="{00000000-0005-0000-0000-000084060000}"/>
    <cellStyle name="Followed Hyperlink 49" xfId="25341" hidden="1" xr:uid="{00000000-0005-0000-0000-000085060000}"/>
    <cellStyle name="Followed Hyperlink 49" xfId="25322" hidden="1" xr:uid="{00000000-0005-0000-0000-000086060000}"/>
    <cellStyle name="Followed Hyperlink 49" xfId="25385" hidden="1" xr:uid="{00000000-0005-0000-0000-000087060000}"/>
    <cellStyle name="Followed Hyperlink 49" xfId="25440" hidden="1" xr:uid="{00000000-0005-0000-0000-000088060000}"/>
    <cellStyle name="Followed Hyperlink 49" xfId="25552" hidden="1" xr:uid="{00000000-0005-0000-0000-000089060000}"/>
    <cellStyle name="Followed Hyperlink 49" xfId="25533" hidden="1" xr:uid="{00000000-0005-0000-0000-00008A060000}"/>
    <cellStyle name="Followed Hyperlink 49" xfId="25596" hidden="1" xr:uid="{00000000-0005-0000-0000-00008B060000}"/>
    <cellStyle name="Followed Hyperlink 49" xfId="25651" hidden="1" xr:uid="{00000000-0005-0000-0000-00008C060000}"/>
    <cellStyle name="Followed Hyperlink 49" xfId="25758" hidden="1" xr:uid="{00000000-0005-0000-0000-00008D060000}"/>
    <cellStyle name="Followed Hyperlink 49" xfId="25739" hidden="1" xr:uid="{00000000-0005-0000-0000-00008E060000}"/>
    <cellStyle name="Followed Hyperlink 49" xfId="26372" hidden="1" xr:uid="{00000000-0005-0000-0000-000074060000}"/>
    <cellStyle name="Followed Hyperlink 49" xfId="26499" hidden="1" xr:uid="{00000000-0005-0000-0000-000075060000}"/>
    <cellStyle name="Followed Hyperlink 49" xfId="26543" hidden="1" xr:uid="{00000000-0005-0000-0000-000077060000}"/>
    <cellStyle name="Followed Hyperlink 49" xfId="26687" hidden="1" xr:uid="{00000000-0005-0000-0000-000078060000}"/>
    <cellStyle name="Followed Hyperlink 49" xfId="26812" hidden="1" xr:uid="{00000000-0005-0000-0000-000079060000}"/>
    <cellStyle name="Followed Hyperlink 49" xfId="26793" hidden="1" xr:uid="{00000000-0005-0000-0000-00007A060000}"/>
    <cellStyle name="Followed Hyperlink 49" xfId="26856" hidden="1" xr:uid="{00000000-0005-0000-0000-00007B060000}"/>
    <cellStyle name="Followed Hyperlink 49" xfId="26913" hidden="1" xr:uid="{00000000-0005-0000-0000-00007C060000}"/>
    <cellStyle name="Followed Hyperlink 49" xfId="27033" hidden="1" xr:uid="{00000000-0005-0000-0000-00007D060000}"/>
    <cellStyle name="Followed Hyperlink 49" xfId="27014" hidden="1" xr:uid="{00000000-0005-0000-0000-00007E060000}"/>
    <cellStyle name="Followed Hyperlink 49" xfId="27077" hidden="1" xr:uid="{00000000-0005-0000-0000-00007F060000}"/>
    <cellStyle name="Followed Hyperlink 49" xfId="27132" hidden="1" xr:uid="{00000000-0005-0000-0000-000080060000}"/>
    <cellStyle name="Followed Hyperlink 49" xfId="27249" hidden="1" xr:uid="{00000000-0005-0000-0000-000081060000}"/>
    <cellStyle name="Followed Hyperlink 49" xfId="27230" hidden="1" xr:uid="{00000000-0005-0000-0000-000082060000}"/>
    <cellStyle name="Followed Hyperlink 49" xfId="27293" hidden="1" xr:uid="{00000000-0005-0000-0000-000083060000}"/>
    <cellStyle name="Followed Hyperlink 49" xfId="27348" hidden="1" xr:uid="{00000000-0005-0000-0000-000084060000}"/>
    <cellStyle name="Followed Hyperlink 49" xfId="27461" hidden="1" xr:uid="{00000000-0005-0000-0000-000085060000}"/>
    <cellStyle name="Followed Hyperlink 49" xfId="27442" hidden="1" xr:uid="{00000000-0005-0000-0000-000086060000}"/>
    <cellStyle name="Followed Hyperlink 49" xfId="27505" hidden="1" xr:uid="{00000000-0005-0000-0000-000087060000}"/>
    <cellStyle name="Followed Hyperlink 49" xfId="27560" hidden="1" xr:uid="{00000000-0005-0000-0000-000088060000}"/>
    <cellStyle name="Followed Hyperlink 49" xfId="27672" hidden="1" xr:uid="{00000000-0005-0000-0000-000089060000}"/>
    <cellStyle name="Followed Hyperlink 49" xfId="27653" hidden="1" xr:uid="{00000000-0005-0000-0000-00008A060000}"/>
    <cellStyle name="Followed Hyperlink 49" xfId="27716" hidden="1" xr:uid="{00000000-0005-0000-0000-00008B060000}"/>
    <cellStyle name="Followed Hyperlink 49" xfId="27771" hidden="1" xr:uid="{00000000-0005-0000-0000-00008C060000}"/>
    <cellStyle name="Followed Hyperlink 49" xfId="27878" hidden="1" xr:uid="{00000000-0005-0000-0000-00008D060000}"/>
    <cellStyle name="Followed Hyperlink 49" xfId="27859" hidden="1" xr:uid="{00000000-0005-0000-0000-00008E060000}"/>
    <cellStyle name="Followed Hyperlink 49" xfId="27922" hidden="1" xr:uid="{00000000-0005-0000-0000-00008F060000}"/>
    <cellStyle name="Followed Hyperlink 49" xfId="28721" hidden="1" xr:uid="{00000000-0005-0000-0000-000075060000}"/>
    <cellStyle name="Followed Hyperlink 49" xfId="28702" hidden="1" xr:uid="{00000000-0005-0000-0000-000076060000}"/>
    <cellStyle name="Followed Hyperlink 49" xfId="28765" hidden="1" xr:uid="{00000000-0005-0000-0000-000077060000}"/>
    <cellStyle name="Followed Hyperlink 49" xfId="28909" hidden="1" xr:uid="{00000000-0005-0000-0000-000078060000}"/>
    <cellStyle name="Followed Hyperlink 49" xfId="29034" hidden="1" xr:uid="{00000000-0005-0000-0000-000079060000}"/>
    <cellStyle name="Followed Hyperlink 49" xfId="29015" hidden="1" xr:uid="{00000000-0005-0000-0000-00007A060000}"/>
    <cellStyle name="Followed Hyperlink 49" xfId="29078" hidden="1" xr:uid="{00000000-0005-0000-0000-00007B060000}"/>
    <cellStyle name="Followed Hyperlink 49" xfId="29135" hidden="1" xr:uid="{00000000-0005-0000-0000-00007C060000}"/>
    <cellStyle name="Followed Hyperlink 49" xfId="29255" hidden="1" xr:uid="{00000000-0005-0000-0000-00007D060000}"/>
    <cellStyle name="Followed Hyperlink 49" xfId="29236" hidden="1" xr:uid="{00000000-0005-0000-0000-00007E060000}"/>
    <cellStyle name="Followed Hyperlink 49" xfId="29299" hidden="1" xr:uid="{00000000-0005-0000-0000-00007F060000}"/>
    <cellStyle name="Followed Hyperlink 49" xfId="29354" hidden="1" xr:uid="{00000000-0005-0000-0000-000080060000}"/>
    <cellStyle name="Followed Hyperlink 49" xfId="29471" hidden="1" xr:uid="{00000000-0005-0000-0000-000081060000}"/>
    <cellStyle name="Followed Hyperlink 49" xfId="29452" hidden="1" xr:uid="{00000000-0005-0000-0000-000082060000}"/>
    <cellStyle name="Followed Hyperlink 49" xfId="29515" hidden="1" xr:uid="{00000000-0005-0000-0000-000083060000}"/>
    <cellStyle name="Followed Hyperlink 49" xfId="29570" hidden="1" xr:uid="{00000000-0005-0000-0000-000084060000}"/>
    <cellStyle name="Followed Hyperlink 49" xfId="29683" hidden="1" xr:uid="{00000000-0005-0000-0000-000085060000}"/>
    <cellStyle name="Followed Hyperlink 49" xfId="29664" hidden="1" xr:uid="{00000000-0005-0000-0000-000086060000}"/>
    <cellStyle name="Followed Hyperlink 49" xfId="29727" hidden="1" xr:uid="{00000000-0005-0000-0000-000087060000}"/>
    <cellStyle name="Followed Hyperlink 49" xfId="29782" hidden="1" xr:uid="{00000000-0005-0000-0000-000088060000}"/>
    <cellStyle name="Followed Hyperlink 49" xfId="29894" hidden="1" xr:uid="{00000000-0005-0000-0000-000089060000}"/>
    <cellStyle name="Followed Hyperlink 49" xfId="29875" hidden="1" xr:uid="{00000000-0005-0000-0000-00008A060000}"/>
    <cellStyle name="Followed Hyperlink 49" xfId="29938" hidden="1" xr:uid="{00000000-0005-0000-0000-00008B060000}"/>
    <cellStyle name="Followed Hyperlink 49" xfId="29993" hidden="1" xr:uid="{00000000-0005-0000-0000-00008C060000}"/>
    <cellStyle name="Followed Hyperlink 49" xfId="30100" hidden="1" xr:uid="{00000000-0005-0000-0000-00008D060000}"/>
    <cellStyle name="Followed Hyperlink 49" xfId="30144" hidden="1" xr:uid="{00000000-0005-0000-0000-00008F060000}"/>
    <cellStyle name="Followed Hyperlink 49" xfId="28520" hidden="1" xr:uid="{00000000-0005-0000-0000-000074060000}"/>
    <cellStyle name="Followed Hyperlink 49" xfId="30225" hidden="1" xr:uid="{00000000-0005-0000-0000-000075060000}"/>
    <cellStyle name="Followed Hyperlink 49" xfId="28284" hidden="1" xr:uid="{00000000-0005-0000-0000-000076060000}"/>
    <cellStyle name="Followed Hyperlink 49" xfId="28353" hidden="1" xr:uid="{00000000-0005-0000-0000-000077060000}"/>
    <cellStyle name="Followed Hyperlink 49" xfId="30580" hidden="1" xr:uid="{00000000-0005-0000-0000-000078060000}"/>
    <cellStyle name="Followed Hyperlink 49" xfId="30705" hidden="1" xr:uid="{00000000-0005-0000-0000-000079060000}"/>
    <cellStyle name="Followed Hyperlink 49" xfId="30686" hidden="1" xr:uid="{00000000-0005-0000-0000-00007A060000}"/>
    <cellStyle name="Followed Hyperlink 49" xfId="30749" hidden="1" xr:uid="{00000000-0005-0000-0000-00007B060000}"/>
    <cellStyle name="Followed Hyperlink 49" xfId="30806" hidden="1" xr:uid="{00000000-0005-0000-0000-00007C060000}"/>
    <cellStyle name="Followed Hyperlink 49" xfId="30926" hidden="1" xr:uid="{00000000-0005-0000-0000-00007D060000}"/>
    <cellStyle name="Followed Hyperlink 49" xfId="30907" hidden="1" xr:uid="{00000000-0005-0000-0000-00007E060000}"/>
    <cellStyle name="Followed Hyperlink 49" xfId="30970" hidden="1" xr:uid="{00000000-0005-0000-0000-00007F060000}"/>
    <cellStyle name="Followed Hyperlink 49" xfId="31025" hidden="1" xr:uid="{00000000-0005-0000-0000-000080060000}"/>
    <cellStyle name="Followed Hyperlink 49" xfId="31142" hidden="1" xr:uid="{00000000-0005-0000-0000-000081060000}"/>
    <cellStyle name="Followed Hyperlink 49" xfId="31123" hidden="1" xr:uid="{00000000-0005-0000-0000-000082060000}"/>
    <cellStyle name="Followed Hyperlink 49" xfId="31186" hidden="1" xr:uid="{00000000-0005-0000-0000-000083060000}"/>
    <cellStyle name="Followed Hyperlink 49" xfId="31241" hidden="1" xr:uid="{00000000-0005-0000-0000-000084060000}"/>
    <cellStyle name="Followed Hyperlink 49" xfId="31354" hidden="1" xr:uid="{00000000-0005-0000-0000-000085060000}"/>
    <cellStyle name="Followed Hyperlink 49" xfId="31335" hidden="1" xr:uid="{00000000-0005-0000-0000-000086060000}"/>
    <cellStyle name="Followed Hyperlink 49" xfId="31398" hidden="1" xr:uid="{00000000-0005-0000-0000-000087060000}"/>
    <cellStyle name="Followed Hyperlink 49" xfId="31453" hidden="1" xr:uid="{00000000-0005-0000-0000-000088060000}"/>
    <cellStyle name="Followed Hyperlink 49" xfId="31565" hidden="1" xr:uid="{00000000-0005-0000-0000-000089060000}"/>
    <cellStyle name="Followed Hyperlink 49" xfId="31546" hidden="1" xr:uid="{00000000-0005-0000-0000-00008A060000}"/>
    <cellStyle name="Followed Hyperlink 49" xfId="31609" hidden="1" xr:uid="{00000000-0005-0000-0000-00008B060000}"/>
    <cellStyle name="Followed Hyperlink 49" xfId="31664" hidden="1" xr:uid="{00000000-0005-0000-0000-00008C060000}"/>
    <cellStyle name="Followed Hyperlink 49" xfId="31771" hidden="1" xr:uid="{00000000-0005-0000-0000-00008D060000}"/>
    <cellStyle name="Followed Hyperlink 49" xfId="31752" hidden="1" xr:uid="{00000000-0005-0000-0000-00008E060000}"/>
    <cellStyle name="Followed Hyperlink 49" xfId="17226" hidden="1" xr:uid="{00000000-0005-0000-0000-000084060000}"/>
    <cellStyle name="Followed Hyperlink 49" xfId="8656" hidden="1" xr:uid="{00000000-0005-0000-0000-000080060000}"/>
    <cellStyle name="Followed Hyperlink 49" xfId="8773" hidden="1" xr:uid="{00000000-0005-0000-0000-000081060000}"/>
    <cellStyle name="Followed Hyperlink 49" xfId="8754" hidden="1" xr:uid="{00000000-0005-0000-0000-000082060000}"/>
    <cellStyle name="Followed Hyperlink 49" xfId="8817" hidden="1" xr:uid="{00000000-0005-0000-0000-000083060000}"/>
    <cellStyle name="Followed Hyperlink 49" xfId="8872" hidden="1" xr:uid="{00000000-0005-0000-0000-000084060000}"/>
    <cellStyle name="Followed Hyperlink 49" xfId="8985" hidden="1" xr:uid="{00000000-0005-0000-0000-000085060000}"/>
    <cellStyle name="Followed Hyperlink 49" xfId="8966" hidden="1" xr:uid="{00000000-0005-0000-0000-000086060000}"/>
    <cellStyle name="Followed Hyperlink 49" xfId="9029" hidden="1" xr:uid="{00000000-0005-0000-0000-000087060000}"/>
    <cellStyle name="Followed Hyperlink 49" xfId="9084" hidden="1" xr:uid="{00000000-0005-0000-0000-000088060000}"/>
    <cellStyle name="Followed Hyperlink 49" xfId="9196" hidden="1" xr:uid="{00000000-0005-0000-0000-000089060000}"/>
    <cellStyle name="Followed Hyperlink 49" xfId="9177" hidden="1" xr:uid="{00000000-0005-0000-0000-00008A060000}"/>
    <cellStyle name="Followed Hyperlink 49" xfId="9240" hidden="1" xr:uid="{00000000-0005-0000-0000-00008B060000}"/>
    <cellStyle name="Followed Hyperlink 49" xfId="9295" hidden="1" xr:uid="{00000000-0005-0000-0000-00008C060000}"/>
    <cellStyle name="Followed Hyperlink 49" xfId="9402" hidden="1" xr:uid="{00000000-0005-0000-0000-00008D060000}"/>
    <cellStyle name="Followed Hyperlink 49" xfId="9383" hidden="1" xr:uid="{00000000-0005-0000-0000-00008E060000}"/>
    <cellStyle name="Followed Hyperlink 49" xfId="9446" hidden="1" xr:uid="{00000000-0005-0000-0000-00008F060000}"/>
    <cellStyle name="Followed Hyperlink 49" xfId="7948" hidden="1" xr:uid="{00000000-0005-0000-0000-000074060000}"/>
    <cellStyle name="Followed Hyperlink 49" xfId="9527" hidden="1" xr:uid="{00000000-0005-0000-0000-000075060000}"/>
    <cellStyle name="Followed Hyperlink 49" xfId="2580" hidden="1" xr:uid="{00000000-0005-0000-0000-000076060000}"/>
    <cellStyle name="Followed Hyperlink 49" xfId="4602" hidden="1" xr:uid="{00000000-0005-0000-0000-000077060000}"/>
    <cellStyle name="Followed Hyperlink 49" xfId="9889" hidden="1" xr:uid="{00000000-0005-0000-0000-000078060000}"/>
    <cellStyle name="Followed Hyperlink 49" xfId="9995" hidden="1" xr:uid="{00000000-0005-0000-0000-00007A060000}"/>
    <cellStyle name="Followed Hyperlink 49" xfId="10058" hidden="1" xr:uid="{00000000-0005-0000-0000-00007B060000}"/>
    <cellStyle name="Followed Hyperlink 49" xfId="26480" hidden="1" xr:uid="{00000000-0005-0000-0000-000076060000}"/>
    <cellStyle name="Followed Hyperlink 49" xfId="18793" hidden="1" xr:uid="{00000000-0005-0000-0000-000081060000}"/>
    <cellStyle name="Followed Hyperlink 49" xfId="39282" hidden="1" xr:uid="{00000000-0005-0000-0000-000081060000}"/>
    <cellStyle name="Followed Hyperlink 49" xfId="39263" hidden="1" xr:uid="{00000000-0005-0000-0000-000082060000}"/>
    <cellStyle name="Followed Hyperlink 49" xfId="39326" hidden="1" xr:uid="{00000000-0005-0000-0000-000083060000}"/>
    <cellStyle name="Followed Hyperlink 49" xfId="39381" hidden="1" xr:uid="{00000000-0005-0000-0000-000084060000}"/>
    <cellStyle name="Followed Hyperlink 49" xfId="39494" hidden="1" xr:uid="{00000000-0005-0000-0000-000085060000}"/>
    <cellStyle name="Followed Hyperlink 49" xfId="39475" hidden="1" xr:uid="{00000000-0005-0000-0000-000086060000}"/>
    <cellStyle name="Followed Hyperlink 49" xfId="39538" hidden="1" xr:uid="{00000000-0005-0000-0000-000087060000}"/>
    <cellStyle name="Followed Hyperlink 49" xfId="39593" hidden="1" xr:uid="{00000000-0005-0000-0000-000088060000}"/>
    <cellStyle name="Followed Hyperlink 49" xfId="39705" hidden="1" xr:uid="{00000000-0005-0000-0000-000089060000}"/>
    <cellStyle name="Followed Hyperlink 49" xfId="39686" hidden="1" xr:uid="{00000000-0005-0000-0000-00008A060000}"/>
    <cellStyle name="Followed Hyperlink 49" xfId="39749" hidden="1" xr:uid="{00000000-0005-0000-0000-00008B060000}"/>
    <cellStyle name="Followed Hyperlink 49" xfId="39804" hidden="1" xr:uid="{00000000-0005-0000-0000-00008C060000}"/>
    <cellStyle name="Followed Hyperlink 49" xfId="39911" hidden="1" xr:uid="{00000000-0005-0000-0000-00008D060000}"/>
    <cellStyle name="Followed Hyperlink 49" xfId="39892" hidden="1" xr:uid="{00000000-0005-0000-0000-00008E060000}"/>
    <cellStyle name="Followed Hyperlink 49" xfId="39955" hidden="1" xr:uid="{00000000-0005-0000-0000-00008F060000}"/>
    <cellStyle name="Followed Hyperlink 49" xfId="38550" hidden="1" xr:uid="{00000000-0005-0000-0000-000074060000}"/>
    <cellStyle name="Followed Hyperlink 49" xfId="40036" hidden="1" xr:uid="{00000000-0005-0000-0000-000075060000}"/>
    <cellStyle name="Followed Hyperlink 49" xfId="30297" hidden="1" xr:uid="{00000000-0005-0000-0000-000076060000}"/>
    <cellStyle name="Followed Hyperlink 49" xfId="35322" hidden="1" xr:uid="{00000000-0005-0000-0000-000077060000}"/>
    <cellStyle name="Followed Hyperlink 49" xfId="40239" hidden="1" xr:uid="{00000000-0005-0000-0000-000078060000}"/>
    <cellStyle name="Followed Hyperlink 49" xfId="40364" hidden="1" xr:uid="{00000000-0005-0000-0000-000079060000}"/>
    <cellStyle name="Followed Hyperlink 49" xfId="40408" hidden="1" xr:uid="{00000000-0005-0000-0000-00007B060000}"/>
    <cellStyle name="Followed Hyperlink 49" xfId="40585" hidden="1" xr:uid="{00000000-0005-0000-0000-00007D060000}"/>
    <cellStyle name="Followed Hyperlink 49" xfId="28594" hidden="1" xr:uid="{00000000-0005-0000-0000-000074060000}"/>
    <cellStyle name="Followed Hyperlink 49" xfId="20199" hidden="1" xr:uid="{00000000-0005-0000-0000-00007E060000}"/>
    <cellStyle name="Followed Hyperlink 49" xfId="2483" hidden="1" xr:uid="{00000000-0005-0000-0000-000077060000}"/>
    <cellStyle name="Followed Hyperlink 49" xfId="6531" hidden="1" xr:uid="{00000000-0005-0000-0000-000078060000}"/>
    <cellStyle name="Followed Hyperlink 49" xfId="6656" hidden="1" xr:uid="{00000000-0005-0000-0000-000079060000}"/>
    <cellStyle name="Followed Hyperlink 49" xfId="6637" hidden="1" xr:uid="{00000000-0005-0000-0000-00007A060000}"/>
    <cellStyle name="Followed Hyperlink 49" xfId="6700" hidden="1" xr:uid="{00000000-0005-0000-0000-00007B060000}"/>
    <cellStyle name="Followed Hyperlink 49" xfId="6757" hidden="1" xr:uid="{00000000-0005-0000-0000-00007C060000}"/>
    <cellStyle name="Followed Hyperlink 49" xfId="6877" hidden="1" xr:uid="{00000000-0005-0000-0000-00007D060000}"/>
    <cellStyle name="Followed Hyperlink 49" xfId="6858" hidden="1" xr:uid="{00000000-0005-0000-0000-00007E060000}"/>
    <cellStyle name="Followed Hyperlink 49" xfId="6921" hidden="1" xr:uid="{00000000-0005-0000-0000-00007F060000}"/>
    <cellStyle name="Followed Hyperlink 49" xfId="6976" hidden="1" xr:uid="{00000000-0005-0000-0000-000080060000}"/>
    <cellStyle name="Followed Hyperlink 49" xfId="7093" hidden="1" xr:uid="{00000000-0005-0000-0000-000081060000}"/>
    <cellStyle name="Followed Hyperlink 49" xfId="7074" hidden="1" xr:uid="{00000000-0005-0000-0000-000082060000}"/>
    <cellStyle name="Followed Hyperlink 49" xfId="7137" hidden="1" xr:uid="{00000000-0005-0000-0000-000083060000}"/>
    <cellStyle name="Followed Hyperlink 49" xfId="7192" hidden="1" xr:uid="{00000000-0005-0000-0000-000084060000}"/>
    <cellStyle name="Followed Hyperlink 49" xfId="7305" hidden="1" xr:uid="{00000000-0005-0000-0000-000085060000}"/>
    <cellStyle name="Followed Hyperlink 49" xfId="7286" hidden="1" xr:uid="{00000000-0005-0000-0000-000086060000}"/>
    <cellStyle name="Followed Hyperlink 49" xfId="7349" hidden="1" xr:uid="{00000000-0005-0000-0000-000087060000}"/>
    <cellStyle name="Followed Hyperlink 49" xfId="7404" hidden="1" xr:uid="{00000000-0005-0000-0000-000088060000}"/>
    <cellStyle name="Followed Hyperlink 49" xfId="7516" hidden="1" xr:uid="{00000000-0005-0000-0000-000089060000}"/>
    <cellStyle name="Followed Hyperlink 49" xfId="7497" hidden="1" xr:uid="{00000000-0005-0000-0000-00008A060000}"/>
    <cellStyle name="Followed Hyperlink 49" xfId="7560" hidden="1" xr:uid="{00000000-0005-0000-0000-00008B060000}"/>
    <cellStyle name="Followed Hyperlink 49" xfId="7615" hidden="1" xr:uid="{00000000-0005-0000-0000-00008C060000}"/>
    <cellStyle name="Followed Hyperlink 49" xfId="7722" hidden="1" xr:uid="{00000000-0005-0000-0000-00008D060000}"/>
    <cellStyle name="Followed Hyperlink 49" xfId="7766" hidden="1" xr:uid="{00000000-0005-0000-0000-00008F060000}"/>
    <cellStyle name="Followed Hyperlink 49" xfId="30081" hidden="1" xr:uid="{00000000-0005-0000-0000-00008E060000}"/>
    <cellStyle name="Followed Hyperlink 49" xfId="21648" hidden="1" xr:uid="{00000000-0005-0000-0000-00007B060000}"/>
    <cellStyle name="Followed Hyperlink 49" xfId="37151" hidden="1" xr:uid="{00000000-0005-0000-0000-000078060000}"/>
    <cellStyle name="Followed Hyperlink 49" xfId="37276" hidden="1" xr:uid="{00000000-0005-0000-0000-000079060000}"/>
    <cellStyle name="Followed Hyperlink 49" xfId="37257" hidden="1" xr:uid="{00000000-0005-0000-0000-00007A060000}"/>
    <cellStyle name="Followed Hyperlink 49" xfId="37320" hidden="1" xr:uid="{00000000-0005-0000-0000-00007B060000}"/>
    <cellStyle name="Followed Hyperlink 49" xfId="37377" hidden="1" xr:uid="{00000000-0005-0000-0000-00007C060000}"/>
    <cellStyle name="Followed Hyperlink 49" xfId="37497" hidden="1" xr:uid="{00000000-0005-0000-0000-00007D060000}"/>
    <cellStyle name="Followed Hyperlink 49" xfId="37478" hidden="1" xr:uid="{00000000-0005-0000-0000-00007E060000}"/>
    <cellStyle name="Followed Hyperlink 49" xfId="37541" hidden="1" xr:uid="{00000000-0005-0000-0000-00007F060000}"/>
    <cellStyle name="Followed Hyperlink 49" xfId="37596" hidden="1" xr:uid="{00000000-0005-0000-0000-000080060000}"/>
    <cellStyle name="Followed Hyperlink 49" xfId="37713" hidden="1" xr:uid="{00000000-0005-0000-0000-000081060000}"/>
    <cellStyle name="Followed Hyperlink 49" xfId="37694" hidden="1" xr:uid="{00000000-0005-0000-0000-000082060000}"/>
    <cellStyle name="Followed Hyperlink 49" xfId="37757" hidden="1" xr:uid="{00000000-0005-0000-0000-000083060000}"/>
    <cellStyle name="Followed Hyperlink 49" xfId="37812" hidden="1" xr:uid="{00000000-0005-0000-0000-000084060000}"/>
    <cellStyle name="Followed Hyperlink 49" xfId="37925" hidden="1" xr:uid="{00000000-0005-0000-0000-000085060000}"/>
    <cellStyle name="Followed Hyperlink 49" xfId="37906" hidden="1" xr:uid="{00000000-0005-0000-0000-000086060000}"/>
    <cellStyle name="Followed Hyperlink 49" xfId="37969" hidden="1" xr:uid="{00000000-0005-0000-0000-000087060000}"/>
    <cellStyle name="Followed Hyperlink 49" xfId="38024" hidden="1" xr:uid="{00000000-0005-0000-0000-000088060000}"/>
    <cellStyle name="Followed Hyperlink 49" xfId="38136" hidden="1" xr:uid="{00000000-0005-0000-0000-000089060000}"/>
    <cellStyle name="Followed Hyperlink 49" xfId="38117" hidden="1" xr:uid="{00000000-0005-0000-0000-00008A060000}"/>
    <cellStyle name="Followed Hyperlink 49" xfId="38180" hidden="1" xr:uid="{00000000-0005-0000-0000-00008B060000}"/>
    <cellStyle name="Followed Hyperlink 49" xfId="38235" hidden="1" xr:uid="{00000000-0005-0000-0000-00008C060000}"/>
    <cellStyle name="Followed Hyperlink 49" xfId="38342" hidden="1" xr:uid="{00000000-0005-0000-0000-00008D060000}"/>
    <cellStyle name="Followed Hyperlink 49" xfId="38323" hidden="1" xr:uid="{00000000-0005-0000-0000-00008E060000}"/>
    <cellStyle name="Followed Hyperlink 49" xfId="36949" hidden="1" xr:uid="{00000000-0005-0000-0000-000074060000}"/>
    <cellStyle name="Followed Hyperlink 49" xfId="24567" hidden="1" xr:uid="{00000000-0005-0000-0000-000078060000}"/>
    <cellStyle name="Followed Hyperlink 49" xfId="23217" hidden="1" xr:uid="{00000000-0005-0000-0000-00007B060000}"/>
    <cellStyle name="Followed Hyperlink 49" xfId="15468" hidden="1" xr:uid="{00000000-0005-0000-0000-000081060000}"/>
    <cellStyle name="Followed Hyperlink 49" xfId="15449" hidden="1" xr:uid="{00000000-0005-0000-0000-000082060000}"/>
    <cellStyle name="Followed Hyperlink 49" xfId="15512" hidden="1" xr:uid="{00000000-0005-0000-0000-000083060000}"/>
    <cellStyle name="Followed Hyperlink 49" xfId="15567" hidden="1" xr:uid="{00000000-0005-0000-0000-000084060000}"/>
    <cellStyle name="Followed Hyperlink 49" xfId="15680" hidden="1" xr:uid="{00000000-0005-0000-0000-000085060000}"/>
    <cellStyle name="Followed Hyperlink 49" xfId="15661" hidden="1" xr:uid="{00000000-0005-0000-0000-000086060000}"/>
    <cellStyle name="Followed Hyperlink 49" xfId="15724" hidden="1" xr:uid="{00000000-0005-0000-0000-000087060000}"/>
    <cellStyle name="Followed Hyperlink 49" xfId="15779" hidden="1" xr:uid="{00000000-0005-0000-0000-000088060000}"/>
    <cellStyle name="Followed Hyperlink 49" xfId="15891" hidden="1" xr:uid="{00000000-0005-0000-0000-000089060000}"/>
    <cellStyle name="Followed Hyperlink 49" xfId="15872" hidden="1" xr:uid="{00000000-0005-0000-0000-00008A060000}"/>
    <cellStyle name="Followed Hyperlink 49" xfId="15935" hidden="1" xr:uid="{00000000-0005-0000-0000-00008B060000}"/>
    <cellStyle name="Followed Hyperlink 49" xfId="15990" hidden="1" xr:uid="{00000000-0005-0000-0000-00008C060000}"/>
    <cellStyle name="Followed Hyperlink 49" xfId="4957" hidden="1" xr:uid="{00000000-0005-0000-0000-00007A060000}"/>
    <cellStyle name="Followed Hyperlink 49" xfId="5020" hidden="1" xr:uid="{00000000-0005-0000-0000-00007B060000}"/>
    <cellStyle name="Followed Hyperlink 49" xfId="5077" hidden="1" xr:uid="{00000000-0005-0000-0000-00007C060000}"/>
    <cellStyle name="Followed Hyperlink 49" xfId="5197" hidden="1" xr:uid="{00000000-0005-0000-0000-00007D060000}"/>
    <cellStyle name="Followed Hyperlink 49" xfId="5178" hidden="1" xr:uid="{00000000-0005-0000-0000-00007E060000}"/>
    <cellStyle name="Followed Hyperlink 49" xfId="5241" hidden="1" xr:uid="{00000000-0005-0000-0000-00007F060000}"/>
    <cellStyle name="Followed Hyperlink 49" xfId="5296" hidden="1" xr:uid="{00000000-0005-0000-0000-000080060000}"/>
    <cellStyle name="Followed Hyperlink 49" xfId="5413" hidden="1" xr:uid="{00000000-0005-0000-0000-000081060000}"/>
    <cellStyle name="Followed Hyperlink 49" xfId="5394" hidden="1" xr:uid="{00000000-0005-0000-0000-000082060000}"/>
    <cellStyle name="Followed Hyperlink 49" xfId="5457" hidden="1" xr:uid="{00000000-0005-0000-0000-000083060000}"/>
    <cellStyle name="Followed Hyperlink 49" xfId="5512" hidden="1" xr:uid="{00000000-0005-0000-0000-000084060000}"/>
    <cellStyle name="Followed Hyperlink 49" xfId="5606" hidden="1" xr:uid="{00000000-0005-0000-0000-000086060000}"/>
    <cellStyle name="Followed Hyperlink 49" xfId="10014" hidden="1" xr:uid="{00000000-0005-0000-0000-000079060000}"/>
    <cellStyle name="Followed Hyperlink 49" xfId="24364" hidden="1" xr:uid="{00000000-0005-0000-0000-000075060000}"/>
    <cellStyle name="Followed Hyperlink 49" xfId="16911" hidden="1" xr:uid="{00000000-0005-0000-0000-00007D060000}"/>
    <cellStyle name="Followed Hyperlink 49" xfId="16892" hidden="1" xr:uid="{00000000-0005-0000-0000-00007E060000}"/>
    <cellStyle name="Followed Hyperlink 49" xfId="16955" hidden="1" xr:uid="{00000000-0005-0000-0000-00007F060000}"/>
    <cellStyle name="Followed Hyperlink 49" xfId="17010" hidden="1" xr:uid="{00000000-0005-0000-0000-000080060000}"/>
    <cellStyle name="Followed Hyperlink 49" xfId="17127" hidden="1" xr:uid="{00000000-0005-0000-0000-000081060000}"/>
    <cellStyle name="Followed Hyperlink 49" xfId="17108" hidden="1" xr:uid="{00000000-0005-0000-0000-000082060000}"/>
    <cellStyle name="Followed Hyperlink 49" xfId="17171" hidden="1" xr:uid="{00000000-0005-0000-0000-000083060000}"/>
    <cellStyle name="Followed Hyperlink 49" xfId="17339" hidden="1" xr:uid="{00000000-0005-0000-0000-000085060000}"/>
    <cellStyle name="Followed Hyperlink 49" xfId="17320" hidden="1" xr:uid="{00000000-0005-0000-0000-000086060000}"/>
    <cellStyle name="Followed Hyperlink 49" xfId="17383" hidden="1" xr:uid="{00000000-0005-0000-0000-000087060000}"/>
    <cellStyle name="Followed Hyperlink 49" xfId="17438" hidden="1" xr:uid="{00000000-0005-0000-0000-000088060000}"/>
    <cellStyle name="Followed Hyperlink 49" xfId="17550" hidden="1" xr:uid="{00000000-0005-0000-0000-000089060000}"/>
    <cellStyle name="Followed Hyperlink 49" xfId="35650" hidden="1" xr:uid="{00000000-0005-0000-0000-00007A060000}"/>
    <cellStyle name="Followed Hyperlink 49" xfId="35713" hidden="1" xr:uid="{00000000-0005-0000-0000-00007B060000}"/>
    <cellStyle name="Followed Hyperlink 49" xfId="35770" hidden="1" xr:uid="{00000000-0005-0000-0000-00007C060000}"/>
    <cellStyle name="Followed Hyperlink 49" xfId="35890" hidden="1" xr:uid="{00000000-0005-0000-0000-00007D060000}"/>
    <cellStyle name="Followed Hyperlink 49" xfId="35871" hidden="1" xr:uid="{00000000-0005-0000-0000-00007E060000}"/>
    <cellStyle name="Followed Hyperlink 49" xfId="35934" hidden="1" xr:uid="{00000000-0005-0000-0000-00007F060000}"/>
    <cellStyle name="Followed Hyperlink 49" xfId="35989" hidden="1" xr:uid="{00000000-0005-0000-0000-000080060000}"/>
    <cellStyle name="Followed Hyperlink 49" xfId="36106" hidden="1" xr:uid="{00000000-0005-0000-0000-000081060000}"/>
    <cellStyle name="Followed Hyperlink 49" xfId="36087" hidden="1" xr:uid="{00000000-0005-0000-0000-000082060000}"/>
    <cellStyle name="Followed Hyperlink 49" xfId="36150" hidden="1" xr:uid="{00000000-0005-0000-0000-000083060000}"/>
    <cellStyle name="Followed Hyperlink 49" xfId="36205" hidden="1" xr:uid="{00000000-0005-0000-0000-000084060000}"/>
    <cellStyle name="Followed Hyperlink 49" xfId="36318" hidden="1" xr:uid="{00000000-0005-0000-0000-000085060000}"/>
    <cellStyle name="Followed Hyperlink 49" xfId="40345" hidden="1" xr:uid="{00000000-0005-0000-0000-00007A060000}"/>
    <cellStyle name="Followed Hyperlink 49" xfId="25802" hidden="1" xr:uid="{00000000-0005-0000-0000-00008F060000}"/>
    <cellStyle name="Followed Hyperlink 49" xfId="18337" hidden="1" xr:uid="{00000000-0005-0000-0000-00007A060000}"/>
    <cellStyle name="Followed Hyperlink 49" xfId="18400" hidden="1" xr:uid="{00000000-0005-0000-0000-00007B060000}"/>
    <cellStyle name="Followed Hyperlink 49" xfId="18457" hidden="1" xr:uid="{00000000-0005-0000-0000-00007C060000}"/>
    <cellStyle name="Followed Hyperlink 49" xfId="18577" hidden="1" xr:uid="{00000000-0005-0000-0000-00007D060000}"/>
    <cellStyle name="Followed Hyperlink 49" xfId="18558" hidden="1" xr:uid="{00000000-0005-0000-0000-00007E060000}"/>
    <cellStyle name="Followed Hyperlink 49" xfId="18621" hidden="1" xr:uid="{00000000-0005-0000-0000-00007F060000}"/>
    <cellStyle name="Followed Hyperlink 49" xfId="18676" hidden="1" xr:uid="{00000000-0005-0000-0000-000080060000}"/>
    <cellStyle name="Followed Hyperlink 49" xfId="18774" hidden="1" xr:uid="{00000000-0005-0000-0000-000082060000}"/>
    <cellStyle name="Followed Hyperlink 49" xfId="18837" hidden="1" xr:uid="{00000000-0005-0000-0000-000083060000}"/>
    <cellStyle name="Followed Hyperlink 49" xfId="18892" hidden="1" xr:uid="{00000000-0005-0000-0000-000084060000}"/>
    <cellStyle name="Followed Hyperlink 49" xfId="19005" hidden="1" xr:uid="{00000000-0005-0000-0000-000085060000}"/>
    <cellStyle name="Followed Hyperlink 49" xfId="18986" hidden="1" xr:uid="{00000000-0005-0000-0000-000086060000}"/>
    <cellStyle name="Followed Hyperlink 49" xfId="13844" hidden="1" xr:uid="{00000000-0005-0000-0000-000083060000}"/>
    <cellStyle name="Followed Hyperlink 49" xfId="13899" hidden="1" xr:uid="{00000000-0005-0000-0000-000084060000}"/>
    <cellStyle name="Followed Hyperlink 49" xfId="14012" hidden="1" xr:uid="{00000000-0005-0000-0000-000085060000}"/>
    <cellStyle name="Followed Hyperlink 49" xfId="13993" hidden="1" xr:uid="{00000000-0005-0000-0000-000086060000}"/>
    <cellStyle name="Followed Hyperlink 49" xfId="14056" hidden="1" xr:uid="{00000000-0005-0000-0000-000087060000}"/>
    <cellStyle name="Followed Hyperlink 49" xfId="14111" hidden="1" xr:uid="{00000000-0005-0000-0000-000088060000}"/>
    <cellStyle name="Followed Hyperlink 49" xfId="14223" hidden="1" xr:uid="{00000000-0005-0000-0000-000089060000}"/>
    <cellStyle name="Followed Hyperlink 49" xfId="14204" hidden="1" xr:uid="{00000000-0005-0000-0000-00008A060000}"/>
    <cellStyle name="Followed Hyperlink 49" xfId="14267" hidden="1" xr:uid="{00000000-0005-0000-0000-00008B060000}"/>
    <cellStyle name="Followed Hyperlink 49" xfId="14322" hidden="1" xr:uid="{00000000-0005-0000-0000-00008C060000}"/>
    <cellStyle name="Followed Hyperlink 49" xfId="14429" hidden="1" xr:uid="{00000000-0005-0000-0000-00008D060000}"/>
    <cellStyle name="Followed Hyperlink 49" xfId="14473" hidden="1" xr:uid="{00000000-0005-0000-0000-00008F060000}"/>
    <cellStyle name="Followed Hyperlink 49" xfId="12980" hidden="1" xr:uid="{00000000-0005-0000-0000-000074060000}"/>
    <cellStyle name="Followed Hyperlink 49" xfId="14554" hidden="1" xr:uid="{00000000-0005-0000-0000-000075060000}"/>
    <cellStyle name="Followed Hyperlink 49" xfId="4562" hidden="1" xr:uid="{00000000-0005-0000-0000-000076060000}"/>
    <cellStyle name="Followed Hyperlink 49" xfId="9641" hidden="1" xr:uid="{00000000-0005-0000-0000-000077060000}"/>
    <cellStyle name="Followed Hyperlink 49" xfId="14906" hidden="1" xr:uid="{00000000-0005-0000-0000-000078060000}"/>
    <cellStyle name="Followed Hyperlink 49" xfId="15031" hidden="1" xr:uid="{00000000-0005-0000-0000-000079060000}"/>
    <cellStyle name="Followed Hyperlink 49" xfId="15012" hidden="1" xr:uid="{00000000-0005-0000-0000-00007A060000}"/>
    <cellStyle name="Followed Hyperlink 49" xfId="15075" hidden="1" xr:uid="{00000000-0005-0000-0000-00007B060000}"/>
    <cellStyle name="Followed Hyperlink 49" xfId="15132" hidden="1" xr:uid="{00000000-0005-0000-0000-00007C060000}"/>
    <cellStyle name="Followed Hyperlink 49" xfId="15233" hidden="1" xr:uid="{00000000-0005-0000-0000-00007E060000}"/>
    <cellStyle name="Followed Hyperlink 49" xfId="15296" hidden="1" xr:uid="{00000000-0005-0000-0000-00007F060000}"/>
    <cellStyle name="Followed Hyperlink 49" xfId="15351" hidden="1" xr:uid="{00000000-0005-0000-0000-000080060000}"/>
    <cellStyle name="Followed Hyperlink 49" xfId="4201" hidden="1" xr:uid="{00000000-0005-0000-0000-00008B060000}"/>
    <cellStyle name="Followed Hyperlink 49" xfId="4256" hidden="1" xr:uid="{00000000-0005-0000-0000-00008C060000}"/>
    <cellStyle name="Followed Hyperlink 49" xfId="4363" hidden="1" xr:uid="{00000000-0005-0000-0000-00008D060000}"/>
    <cellStyle name="Followed Hyperlink 49" xfId="4344" hidden="1" xr:uid="{00000000-0005-0000-0000-00008E060000}"/>
    <cellStyle name="Followed Hyperlink 49" xfId="4407" hidden="1" xr:uid="{00000000-0005-0000-0000-00008F060000}"/>
    <cellStyle name="Followed Hyperlink 49" xfId="2781" hidden="1" xr:uid="{00000000-0005-0000-0000-000074060000}"/>
    <cellStyle name="Followed Hyperlink 49" xfId="4488" hidden="1" xr:uid="{00000000-0005-0000-0000-000075060000}"/>
    <cellStyle name="Followed Hyperlink 49" xfId="2539" hidden="1" xr:uid="{00000000-0005-0000-0000-000076060000}"/>
    <cellStyle name="Followed Hyperlink 49" xfId="2610" hidden="1" xr:uid="{00000000-0005-0000-0000-000077060000}"/>
    <cellStyle name="Followed Hyperlink 49" xfId="4851" hidden="1" xr:uid="{00000000-0005-0000-0000-000078060000}"/>
    <cellStyle name="Followed Hyperlink 49" xfId="4976" hidden="1" xr:uid="{00000000-0005-0000-0000-000079060000}"/>
    <cellStyle name="Followed Hyperlink 49" xfId="1477" hidden="1" xr:uid="{00000000-0005-0000-0000-000083060000}"/>
    <cellStyle name="Followed Hyperlink 49" xfId="1532" hidden="1" xr:uid="{00000000-0005-0000-0000-000084060000}"/>
    <cellStyle name="Followed Hyperlink 49" xfId="1645" hidden="1" xr:uid="{00000000-0005-0000-0000-000085060000}"/>
    <cellStyle name="Followed Hyperlink 49" xfId="1626" hidden="1" xr:uid="{00000000-0005-0000-0000-000086060000}"/>
    <cellStyle name="Followed Hyperlink 49" xfId="1689" hidden="1" xr:uid="{00000000-0005-0000-0000-000087060000}"/>
    <cellStyle name="Followed Hyperlink 49" xfId="1744" hidden="1" xr:uid="{00000000-0005-0000-0000-000088060000}"/>
    <cellStyle name="Followed Hyperlink 49" xfId="1856" hidden="1" xr:uid="{00000000-0005-0000-0000-000089060000}"/>
    <cellStyle name="Followed Hyperlink 49" xfId="1837" hidden="1" xr:uid="{00000000-0005-0000-0000-00008A060000}"/>
    <cellStyle name="Followed Hyperlink 49" xfId="1900" hidden="1" xr:uid="{00000000-0005-0000-0000-00008B060000}"/>
    <cellStyle name="Followed Hyperlink 49" xfId="1955" hidden="1" xr:uid="{00000000-0005-0000-0000-00008C060000}"/>
    <cellStyle name="Followed Hyperlink 49" xfId="2062" hidden="1" xr:uid="{00000000-0005-0000-0000-00008D060000}"/>
    <cellStyle name="Followed Hyperlink 49" xfId="2043" hidden="1" xr:uid="{00000000-0005-0000-0000-00008E060000}"/>
    <cellStyle name="Followed Hyperlink 49" xfId="2106" hidden="1" xr:uid="{00000000-0005-0000-0000-00008F060000}"/>
    <cellStyle name="Followed Hyperlink 49" xfId="2857" hidden="1" xr:uid="{00000000-0005-0000-0000-000074060000}"/>
    <cellStyle name="Followed Hyperlink 49" xfId="2984" hidden="1" xr:uid="{00000000-0005-0000-0000-000075060000}"/>
    <cellStyle name="Followed Hyperlink 49" xfId="2965" hidden="1" xr:uid="{00000000-0005-0000-0000-000076060000}"/>
    <cellStyle name="Followed Hyperlink 49" xfId="1040" hidden="1" xr:uid="{00000000-0005-0000-0000-00007B060000}"/>
    <cellStyle name="Followed Hyperlink 49" xfId="1097" hidden="1" xr:uid="{00000000-0005-0000-0000-00007C060000}"/>
    <cellStyle name="Followed Hyperlink 49" xfId="1217" hidden="1" xr:uid="{00000000-0005-0000-0000-00007D060000}"/>
    <cellStyle name="Followed Hyperlink 49" xfId="1261" hidden="1" xr:uid="{00000000-0005-0000-0000-00007F060000}"/>
    <cellStyle name="Followed Hyperlink 49" xfId="3278" hidden="1" xr:uid="{00000000-0005-0000-0000-00007A060000}"/>
    <cellStyle name="Followed Hyperlink 49" xfId="3341" hidden="1" xr:uid="{00000000-0005-0000-0000-00007B060000}"/>
    <cellStyle name="Followed Hyperlink 49" xfId="3398" hidden="1" xr:uid="{00000000-0005-0000-0000-00007C060000}"/>
    <cellStyle name="Followed Hyperlink 49" xfId="3518" hidden="1" xr:uid="{00000000-0005-0000-0000-00007D060000}"/>
    <cellStyle name="Followed Hyperlink 49" xfId="3499" hidden="1" xr:uid="{00000000-0005-0000-0000-00007E060000}"/>
    <cellStyle name="Followed Hyperlink 49" xfId="3562" hidden="1" xr:uid="{00000000-0005-0000-0000-00007F060000}"/>
    <cellStyle name="Followed Hyperlink 49" xfId="3734" hidden="1" xr:uid="{00000000-0005-0000-0000-000081060000}"/>
    <cellStyle name="Followed Hyperlink 49" xfId="3715" hidden="1" xr:uid="{00000000-0005-0000-0000-000082060000}"/>
    <cellStyle name="Followed Hyperlink 49" xfId="3778" hidden="1" xr:uid="{00000000-0005-0000-0000-000083060000}"/>
    <cellStyle name="Followed Hyperlink 49" xfId="3833" hidden="1" xr:uid="{00000000-0005-0000-0000-000084060000}"/>
    <cellStyle name="Followed Hyperlink 49" xfId="3946" hidden="1" xr:uid="{00000000-0005-0000-0000-000085060000}"/>
    <cellStyle name="Followed Hyperlink 49" xfId="3927" hidden="1" xr:uid="{00000000-0005-0000-0000-000086060000}"/>
    <cellStyle name="Followed Hyperlink 49" xfId="3990" hidden="1" xr:uid="{00000000-0005-0000-0000-000087060000}"/>
    <cellStyle name="Followed Hyperlink 49" xfId="4045" hidden="1" xr:uid="{00000000-0005-0000-0000-000088060000}"/>
    <cellStyle name="Followed Hyperlink 49" xfId="4157" hidden="1" xr:uid="{00000000-0005-0000-0000-000089060000}"/>
    <cellStyle name="Followed Hyperlink 49" xfId="4138" hidden="1" xr:uid="{00000000-0005-0000-0000-00008A060000}"/>
    <cellStyle name="Followed Hyperlink 49" xfId="8380" hidden="1" xr:uid="{00000000-0005-0000-0000-00007B060000}"/>
    <cellStyle name="Followed Hyperlink 49" xfId="8437" hidden="1" xr:uid="{00000000-0005-0000-0000-00007C060000}"/>
    <cellStyle name="Followed Hyperlink 49" xfId="8557" hidden="1" xr:uid="{00000000-0005-0000-0000-00007D060000}"/>
    <cellStyle name="Followed Hyperlink 49" xfId="8601" hidden="1" xr:uid="{00000000-0005-0000-0000-00007F060000}"/>
    <cellStyle name="Followed Hyperlink 49" xfId="3028" hidden="1" xr:uid="{00000000-0005-0000-0000-000077060000}"/>
    <cellStyle name="Followed Hyperlink 49" xfId="3172" hidden="1" xr:uid="{00000000-0005-0000-0000-000078060000}"/>
    <cellStyle name="Followed Hyperlink 49" xfId="3297" hidden="1" xr:uid="{00000000-0005-0000-0000-000079060000}"/>
    <cellStyle name="Followed Hyperlink 49" xfId="2753" hidden="1" xr:uid="{00000000-0005-0000-0000-000077060000}"/>
    <cellStyle name="Followed Hyperlink 49" xfId="8211" hidden="1" xr:uid="{00000000-0005-0000-0000-000078060000}"/>
    <cellStyle name="Followed Hyperlink 49" xfId="8336" hidden="1" xr:uid="{00000000-0005-0000-0000-000079060000}"/>
    <cellStyle name="Followed Hyperlink 49" xfId="8317" hidden="1" xr:uid="{00000000-0005-0000-0000-00007A060000}"/>
    <cellStyle name="Followed Hyperlink 49" xfId="7847" hidden="1" xr:uid="{00000000-0005-0000-0000-000075060000}"/>
    <cellStyle name="Followed Hyperlink 49" xfId="2530" hidden="1" xr:uid="{00000000-0005-0000-0000-000076060000}"/>
    <cellStyle name="Followed Hyperlink 49" xfId="6268" hidden="1" xr:uid="{00000000-0005-0000-0000-000074060000}"/>
    <cellStyle name="Followed Hyperlink 49" xfId="8538" hidden="1" xr:uid="{00000000-0005-0000-0000-00007E060000}"/>
    <cellStyle name="Followed Hyperlink 49" xfId="14410" hidden="1" xr:uid="{00000000-0005-0000-0000-00008E060000}"/>
    <cellStyle name="Followed Hyperlink 49" xfId="20956" hidden="1" xr:uid="{00000000-0005-0000-0000-00008C060000}"/>
    <cellStyle name="Followed Hyperlink 49" xfId="12549" hidden="1" xr:uid="{00000000-0005-0000-0000-000089060000}"/>
    <cellStyle name="Followed Hyperlink 49" xfId="23375" hidden="1" xr:uid="{00000000-0005-0000-0000-00007E060000}"/>
    <cellStyle name="Followed Hyperlink 49" xfId="23438" hidden="1" xr:uid="{00000000-0005-0000-0000-00007F060000}"/>
    <cellStyle name="Followed Hyperlink 49" xfId="23493" hidden="1" xr:uid="{00000000-0005-0000-0000-000080060000}"/>
    <cellStyle name="Followed Hyperlink 49" xfId="23610" hidden="1" xr:uid="{00000000-0005-0000-0000-000081060000}"/>
    <cellStyle name="Followed Hyperlink 49" xfId="23591" hidden="1" xr:uid="{00000000-0005-0000-0000-000082060000}"/>
    <cellStyle name="Followed Hyperlink 49" xfId="23654" hidden="1" xr:uid="{00000000-0005-0000-0000-000083060000}"/>
    <cellStyle name="Followed Hyperlink 49" xfId="23709" hidden="1" xr:uid="{00000000-0005-0000-0000-000084060000}"/>
    <cellStyle name="Followed Hyperlink 49" xfId="23822" hidden="1" xr:uid="{00000000-0005-0000-0000-000085060000}"/>
    <cellStyle name="Followed Hyperlink 49" xfId="23803" hidden="1" xr:uid="{00000000-0005-0000-0000-000086060000}"/>
    <cellStyle name="Followed Hyperlink 49" xfId="23866" hidden="1" xr:uid="{00000000-0005-0000-0000-000087060000}"/>
    <cellStyle name="Followed Hyperlink 49" xfId="23921" hidden="1" xr:uid="{00000000-0005-0000-0000-000088060000}"/>
    <cellStyle name="Followed Hyperlink 49" xfId="24033" hidden="1" xr:uid="{00000000-0005-0000-0000-000089060000}"/>
    <cellStyle name="Followed Hyperlink 49" xfId="24014" hidden="1" xr:uid="{00000000-0005-0000-0000-00008A060000}"/>
    <cellStyle name="Followed Hyperlink 49" xfId="24077" hidden="1" xr:uid="{00000000-0005-0000-0000-00008B060000}"/>
    <cellStyle name="Followed Hyperlink 49" xfId="24132" hidden="1" xr:uid="{00000000-0005-0000-0000-00008C060000}"/>
    <cellStyle name="Followed Hyperlink 49" xfId="24239" hidden="1" xr:uid="{00000000-0005-0000-0000-00008D060000}"/>
    <cellStyle name="Followed Hyperlink 49" xfId="24220" hidden="1" xr:uid="{00000000-0005-0000-0000-00008E060000}"/>
    <cellStyle name="Followed Hyperlink 49" xfId="24283" hidden="1" xr:uid="{00000000-0005-0000-0000-00008F060000}"/>
    <cellStyle name="Followed Hyperlink 49" xfId="22878" hidden="1" xr:uid="{00000000-0005-0000-0000-000074060000}"/>
    <cellStyle name="Followed Hyperlink 49" xfId="14741" hidden="1" xr:uid="{00000000-0005-0000-0000-000076060000}"/>
    <cellStyle name="Followed Hyperlink 49" xfId="19650" hidden="1" xr:uid="{00000000-0005-0000-0000-000077060000}"/>
    <cellStyle name="Followed Hyperlink 49" xfId="24692" hidden="1" xr:uid="{00000000-0005-0000-0000-000079060000}"/>
    <cellStyle name="Followed Hyperlink 49" xfId="24673" hidden="1" xr:uid="{00000000-0005-0000-0000-00007A060000}"/>
    <cellStyle name="Followed Hyperlink 49" xfId="24736" hidden="1" xr:uid="{00000000-0005-0000-0000-00007B060000}"/>
    <cellStyle name="Followed Hyperlink 49" xfId="10762" hidden="1" xr:uid="{00000000-0005-0000-0000-000088060000}"/>
    <cellStyle name="Followed Hyperlink 49" xfId="10874" hidden="1" xr:uid="{00000000-0005-0000-0000-000089060000}"/>
    <cellStyle name="Followed Hyperlink 49" xfId="10855" hidden="1" xr:uid="{00000000-0005-0000-0000-00008A060000}"/>
    <cellStyle name="Followed Hyperlink 49" xfId="10279" hidden="1" xr:uid="{00000000-0005-0000-0000-00007F060000}"/>
    <cellStyle name="Followed Hyperlink 49" xfId="10334" hidden="1" xr:uid="{00000000-0005-0000-0000-000080060000}"/>
    <cellStyle name="Followed Hyperlink 49" xfId="10451" hidden="1" xr:uid="{00000000-0005-0000-0000-000081060000}"/>
    <cellStyle name="Followed Hyperlink 49" xfId="10432" hidden="1" xr:uid="{00000000-0005-0000-0000-000082060000}"/>
    <cellStyle name="Followed Hyperlink 49" xfId="10235" hidden="1" xr:uid="{00000000-0005-0000-0000-00007D060000}"/>
    <cellStyle name="Followed Hyperlink 49" xfId="10216" hidden="1" xr:uid="{00000000-0005-0000-0000-00007E060000}"/>
    <cellStyle name="Followed Hyperlink 49" xfId="10115" hidden="1" xr:uid="{00000000-0005-0000-0000-00007C060000}"/>
    <cellStyle name="Followed Hyperlink 49" xfId="10644" hidden="1" xr:uid="{00000000-0005-0000-0000-000086060000}"/>
    <cellStyle name="Followed Hyperlink 49" xfId="5625" hidden="1" xr:uid="{00000000-0005-0000-0000-000085060000}"/>
    <cellStyle name="Followed Hyperlink 49" xfId="17890" hidden="1" xr:uid="{00000000-0005-0000-0000-000076060000}"/>
    <cellStyle name="Followed Hyperlink 49" xfId="3617" hidden="1" xr:uid="{00000000-0005-0000-0000-000080060000}"/>
    <cellStyle name="Followed Hyperlink 49" xfId="20533" hidden="1" xr:uid="{00000000-0005-0000-0000-000084060000}"/>
    <cellStyle name="Followed Hyperlink 49" xfId="20646" hidden="1" xr:uid="{00000000-0005-0000-0000-000085060000}"/>
    <cellStyle name="Followed Hyperlink 49" xfId="20627" hidden="1" xr:uid="{00000000-0005-0000-0000-000086060000}"/>
    <cellStyle name="Followed Hyperlink 49" xfId="20690" hidden="1" xr:uid="{00000000-0005-0000-0000-000087060000}"/>
    <cellStyle name="Followed Hyperlink 49" xfId="20745" hidden="1" xr:uid="{00000000-0005-0000-0000-000088060000}"/>
    <cellStyle name="Followed Hyperlink 49" xfId="20857" hidden="1" xr:uid="{00000000-0005-0000-0000-000089060000}"/>
    <cellStyle name="Followed Hyperlink 49" xfId="20838" hidden="1" xr:uid="{00000000-0005-0000-0000-00008A060000}"/>
    <cellStyle name="Followed Hyperlink 49" xfId="20901" hidden="1" xr:uid="{00000000-0005-0000-0000-00008B060000}"/>
    <cellStyle name="Followed Hyperlink 49" xfId="21063" hidden="1" xr:uid="{00000000-0005-0000-0000-00008D060000}"/>
    <cellStyle name="Followed Hyperlink 49" xfId="21044" hidden="1" xr:uid="{00000000-0005-0000-0000-00008E060000}"/>
    <cellStyle name="Followed Hyperlink 49" xfId="21107" hidden="1" xr:uid="{00000000-0005-0000-0000-00008F060000}"/>
    <cellStyle name="Followed Hyperlink 49" xfId="19640" hidden="1" xr:uid="{00000000-0005-0000-0000-000074060000}"/>
    <cellStyle name="Followed Hyperlink 49" xfId="21188" hidden="1" xr:uid="{00000000-0005-0000-0000-000075060000}"/>
    <cellStyle name="Followed Hyperlink 49" xfId="18078" hidden="1" xr:uid="{00000000-0005-0000-0000-000076060000}"/>
    <cellStyle name="Followed Hyperlink 49" xfId="14639" hidden="1" xr:uid="{00000000-0005-0000-0000-000077060000}"/>
    <cellStyle name="Followed Hyperlink 49" xfId="21479" hidden="1" xr:uid="{00000000-0005-0000-0000-000078060000}"/>
    <cellStyle name="Followed Hyperlink 49" xfId="21604" hidden="1" xr:uid="{00000000-0005-0000-0000-000079060000}"/>
    <cellStyle name="Followed Hyperlink 49" xfId="21585" hidden="1" xr:uid="{00000000-0005-0000-0000-00007A060000}"/>
    <cellStyle name="Followed Hyperlink 49" xfId="21705" hidden="1" xr:uid="{00000000-0005-0000-0000-00007C060000}"/>
    <cellStyle name="Followed Hyperlink 49" xfId="21825" hidden="1" xr:uid="{00000000-0005-0000-0000-00007D060000}"/>
    <cellStyle name="Followed Hyperlink 49" xfId="21806" hidden="1" xr:uid="{00000000-0005-0000-0000-00007E060000}"/>
    <cellStyle name="Followed Hyperlink 49" xfId="21869" hidden="1" xr:uid="{00000000-0005-0000-0000-00007F060000}"/>
    <cellStyle name="Followed Hyperlink 49" xfId="21924" hidden="1" xr:uid="{00000000-0005-0000-0000-000080060000}"/>
    <cellStyle name="Followed Hyperlink 49" xfId="1316" hidden="1" xr:uid="{00000000-0005-0000-0000-000080060000}"/>
    <cellStyle name="Followed Hyperlink 49" xfId="1433" hidden="1" xr:uid="{00000000-0005-0000-0000-000081060000}"/>
    <cellStyle name="Followed Hyperlink 49" xfId="1414" hidden="1" xr:uid="{00000000-0005-0000-0000-000082060000}"/>
    <cellStyle name="Followed Hyperlink 49" xfId="727" hidden="1" xr:uid="{00000000-0005-0000-0000-000077060000}"/>
    <cellStyle name="Followed Hyperlink 49" xfId="871" hidden="1" xr:uid="{00000000-0005-0000-0000-000078060000}"/>
    <cellStyle name="Followed Hyperlink 49" xfId="996" hidden="1" xr:uid="{00000000-0005-0000-0000-000079060000}"/>
    <cellStyle name="Followed Hyperlink 49" xfId="977" hidden="1" xr:uid="{00000000-0005-0000-0000-00007A060000}"/>
    <cellStyle name="Followed Hyperlink 49" xfId="683" hidden="1" xr:uid="{00000000-0005-0000-0000-000075060000}"/>
    <cellStyle name="Followed Hyperlink 49" xfId="664" hidden="1" xr:uid="{00000000-0005-0000-0000-000076060000}"/>
    <cellStyle name="Followed Hyperlink 49" xfId="556" hidden="1" xr:uid="{00000000-0005-0000-0000-000074060000}"/>
    <cellStyle name="Followed Hyperlink 49" xfId="1198" hidden="1" xr:uid="{00000000-0005-0000-0000-00007E060000}"/>
    <cellStyle name="Followed Hyperlink 49" xfId="7703" hidden="1" xr:uid="{00000000-0005-0000-0000-00008E060000}"/>
    <cellStyle name="Followed Hyperlink 49" xfId="15252" hidden="1" xr:uid="{00000000-0005-0000-0000-00007D060000}"/>
    <cellStyle name="Followed Hyperlink 49" xfId="11205" hidden="1" xr:uid="{00000000-0005-0000-0000-000075060000}"/>
    <cellStyle name="Followed Hyperlink 49" xfId="17531" hidden="1" xr:uid="{00000000-0005-0000-0000-00008A060000}"/>
    <cellStyle name="Followed Hyperlink 49" xfId="17594" hidden="1" xr:uid="{00000000-0005-0000-0000-00008B060000}"/>
    <cellStyle name="Followed Hyperlink 49" xfId="17649" hidden="1" xr:uid="{00000000-0005-0000-0000-00008C060000}"/>
    <cellStyle name="Followed Hyperlink 49" xfId="17756" hidden="1" xr:uid="{00000000-0005-0000-0000-00008D060000}"/>
    <cellStyle name="Followed Hyperlink 49" xfId="17737" hidden="1" xr:uid="{00000000-0005-0000-0000-00008E060000}"/>
    <cellStyle name="Followed Hyperlink 49" xfId="17800" hidden="1" xr:uid="{00000000-0005-0000-0000-00008F060000}"/>
    <cellStyle name="Followed Hyperlink 49" xfId="17942" hidden="1" xr:uid="{00000000-0005-0000-0000-000074060000}"/>
    <cellStyle name="Followed Hyperlink 49" xfId="16301" hidden="1" xr:uid="{00000000-0005-0000-0000-000075060000}"/>
    <cellStyle name="Followed Hyperlink 49" xfId="17858" hidden="1" xr:uid="{00000000-0005-0000-0000-000077060000}"/>
    <cellStyle name="Followed Hyperlink 49" xfId="18231" hidden="1" xr:uid="{00000000-0005-0000-0000-000078060000}"/>
    <cellStyle name="Followed Hyperlink 49" xfId="18356" hidden="1" xr:uid="{00000000-0005-0000-0000-000079060000}"/>
    <cellStyle name="Followed Hyperlink 49" xfId="13238" hidden="1" xr:uid="{00000000-0005-0000-0000-000078060000}"/>
    <cellStyle name="Followed Hyperlink 49" xfId="13363" hidden="1" xr:uid="{00000000-0005-0000-0000-000079060000}"/>
    <cellStyle name="Followed Hyperlink 49" xfId="13344" hidden="1" xr:uid="{00000000-0005-0000-0000-00007A060000}"/>
    <cellStyle name="Followed Hyperlink 49" xfId="13407" hidden="1" xr:uid="{00000000-0005-0000-0000-00007B060000}"/>
    <cellStyle name="Followed Hyperlink 49" xfId="13464" hidden="1" xr:uid="{00000000-0005-0000-0000-00007C060000}"/>
    <cellStyle name="Followed Hyperlink 49" xfId="13584" hidden="1" xr:uid="{00000000-0005-0000-0000-00007D060000}"/>
    <cellStyle name="Followed Hyperlink 49" xfId="13565" hidden="1" xr:uid="{00000000-0005-0000-0000-00007E060000}"/>
    <cellStyle name="Followed Hyperlink 49" xfId="13628" hidden="1" xr:uid="{00000000-0005-0000-0000-00007F060000}"/>
    <cellStyle name="Followed Hyperlink 49" xfId="13683" hidden="1" xr:uid="{00000000-0005-0000-0000-000080060000}"/>
    <cellStyle name="Followed Hyperlink 49" xfId="13800" hidden="1" xr:uid="{00000000-0005-0000-0000-000081060000}"/>
    <cellStyle name="Followed Hyperlink 49" xfId="13781" hidden="1" xr:uid="{00000000-0005-0000-0000-000082060000}"/>
    <cellStyle name="Followed Hyperlink 49" xfId="10918" hidden="1" xr:uid="{00000000-0005-0000-0000-00008B060000}"/>
    <cellStyle name="Followed Hyperlink 49" xfId="10973" hidden="1" xr:uid="{00000000-0005-0000-0000-00008C060000}"/>
    <cellStyle name="Followed Hyperlink 49" xfId="11080" hidden="1" xr:uid="{00000000-0005-0000-0000-00008D060000}"/>
    <cellStyle name="Followed Hyperlink 49" xfId="11061" hidden="1" xr:uid="{00000000-0005-0000-0000-00008E060000}"/>
    <cellStyle name="Followed Hyperlink 49" xfId="11124" hidden="1" xr:uid="{00000000-0005-0000-0000-00008F060000}"/>
    <cellStyle name="Followed Hyperlink 49" xfId="9628" hidden="1" xr:uid="{00000000-0005-0000-0000-000074060000}"/>
    <cellStyle name="Followed Hyperlink 49" xfId="2563" hidden="1" xr:uid="{00000000-0005-0000-0000-000076060000}"/>
    <cellStyle name="Followed Hyperlink 49" xfId="6281" hidden="1" xr:uid="{00000000-0005-0000-0000-000077060000}"/>
    <cellStyle name="Followed Hyperlink 49" xfId="11564" hidden="1" xr:uid="{00000000-0005-0000-0000-000078060000}"/>
    <cellStyle name="Followed Hyperlink 49" xfId="11689" hidden="1" xr:uid="{00000000-0005-0000-0000-000079060000}"/>
    <cellStyle name="Followed Hyperlink 49" xfId="11670" hidden="1" xr:uid="{00000000-0005-0000-0000-00007A060000}"/>
    <cellStyle name="Followed Hyperlink 49" xfId="11733" hidden="1" xr:uid="{00000000-0005-0000-0000-00007B060000}"/>
    <cellStyle name="Followed Hyperlink 49" xfId="11790" hidden="1" xr:uid="{00000000-0005-0000-0000-00007C060000}"/>
    <cellStyle name="Followed Hyperlink 49" xfId="11910" hidden="1" xr:uid="{00000000-0005-0000-0000-00007D060000}"/>
    <cellStyle name="Followed Hyperlink 49" xfId="11891" hidden="1" xr:uid="{00000000-0005-0000-0000-00007E060000}"/>
    <cellStyle name="Followed Hyperlink 49" xfId="11954" hidden="1" xr:uid="{00000000-0005-0000-0000-00007F060000}"/>
    <cellStyle name="Followed Hyperlink 49" xfId="10495" hidden="1" xr:uid="{00000000-0005-0000-0000-000083060000}"/>
    <cellStyle name="Followed Hyperlink 49" xfId="10550" hidden="1" xr:uid="{00000000-0005-0000-0000-000084060000}"/>
    <cellStyle name="Followed Hyperlink 49" xfId="10663" hidden="1" xr:uid="{00000000-0005-0000-0000-000085060000}"/>
    <cellStyle name="Followed Hyperlink 49" xfId="10707" hidden="1" xr:uid="{00000000-0005-0000-0000-000087060000}"/>
    <cellStyle name="Followed Hyperlink 49" xfId="12170" hidden="1" xr:uid="{00000000-0005-0000-0000-000083060000}"/>
    <cellStyle name="Followed Hyperlink 49" xfId="12225" hidden="1" xr:uid="{00000000-0005-0000-0000-000084060000}"/>
    <cellStyle name="Followed Hyperlink 49" xfId="12338" hidden="1" xr:uid="{00000000-0005-0000-0000-000085060000}"/>
    <cellStyle name="Followed Hyperlink 49" xfId="12319" hidden="1" xr:uid="{00000000-0005-0000-0000-000086060000}"/>
    <cellStyle name="Followed Hyperlink 49" xfId="12382" hidden="1" xr:uid="{00000000-0005-0000-0000-000087060000}"/>
    <cellStyle name="Followed Hyperlink 49" xfId="12437" hidden="1" xr:uid="{00000000-0005-0000-0000-000088060000}"/>
    <cellStyle name="Followed Hyperlink 49" xfId="12530" hidden="1" xr:uid="{00000000-0005-0000-0000-00008A060000}"/>
    <cellStyle name="Followed Hyperlink 49" xfId="12593" hidden="1" xr:uid="{00000000-0005-0000-0000-00008B060000}"/>
    <cellStyle name="Followed Hyperlink 49" xfId="12648" hidden="1" xr:uid="{00000000-0005-0000-0000-00008C060000}"/>
    <cellStyle name="Followed Hyperlink 49" xfId="12755" hidden="1" xr:uid="{00000000-0005-0000-0000-00008D060000}"/>
    <cellStyle name="Followed Hyperlink 49" xfId="12736" hidden="1" xr:uid="{00000000-0005-0000-0000-00008E060000}"/>
    <cellStyle name="Followed Hyperlink 49" xfId="12799" hidden="1" xr:uid="{00000000-0005-0000-0000-00008F060000}"/>
    <cellStyle name="Followed Hyperlink 49" xfId="11306" hidden="1" xr:uid="{00000000-0005-0000-0000-000074060000}"/>
    <cellStyle name="Followed Hyperlink 49" xfId="12880" hidden="1" xr:uid="{00000000-0005-0000-0000-000075060000}"/>
    <cellStyle name="Followed Hyperlink 49" xfId="2838" hidden="1" xr:uid="{00000000-0005-0000-0000-000076060000}"/>
    <cellStyle name="Followed Hyperlink 49" xfId="7961" hidden="1" xr:uid="{00000000-0005-0000-0000-000077060000}"/>
    <cellStyle name="Followed Hyperlink 49" xfId="6023" hidden="1" xr:uid="{00000000-0005-0000-0000-00008E060000}"/>
    <cellStyle name="Followed Hyperlink 49" xfId="6086" hidden="1" xr:uid="{00000000-0005-0000-0000-00008F060000}"/>
    <cellStyle name="Followed Hyperlink 49" xfId="4589" hidden="1" xr:uid="{00000000-0005-0000-0000-000074060000}"/>
    <cellStyle name="Followed Hyperlink 49" xfId="6167" hidden="1" xr:uid="{00000000-0005-0000-0000-000075060000}"/>
    <cellStyle name="Followed Hyperlink 49" xfId="2453" hidden="1" xr:uid="{00000000-0005-0000-0000-000076060000}"/>
    <cellStyle name="Followed Hyperlink 49" xfId="12009" hidden="1" xr:uid="{00000000-0005-0000-0000-000080060000}"/>
    <cellStyle name="Followed Hyperlink 49" xfId="12126" hidden="1" xr:uid="{00000000-0005-0000-0000-000081060000}"/>
    <cellStyle name="Followed Hyperlink 49" xfId="12107" hidden="1" xr:uid="{00000000-0005-0000-0000-000082060000}"/>
    <cellStyle name="Followed Hyperlink 49" xfId="5817" hidden="1" xr:uid="{00000000-0005-0000-0000-00008A060000}"/>
    <cellStyle name="Followed Hyperlink 49" xfId="5880" hidden="1" xr:uid="{00000000-0005-0000-0000-00008B060000}"/>
    <cellStyle name="Followed Hyperlink 49" xfId="5935" hidden="1" xr:uid="{00000000-0005-0000-0000-00008C060000}"/>
    <cellStyle name="Followed Hyperlink 49" xfId="6042" hidden="1" xr:uid="{00000000-0005-0000-0000-00008D060000}"/>
    <cellStyle name="Followed Hyperlink 49" xfId="5724" hidden="1" xr:uid="{00000000-0005-0000-0000-000088060000}"/>
    <cellStyle name="Followed Hyperlink 49" xfId="5836" hidden="1" xr:uid="{00000000-0005-0000-0000-000089060000}"/>
    <cellStyle name="Followed Hyperlink 49" xfId="5669" hidden="1" xr:uid="{00000000-0005-0000-0000-000087060000}"/>
    <cellStyle name="Followed Hyperlink 5" xfId="16818" hidden="1" xr:uid="{00000000-0005-0000-0000-00009C060000}"/>
    <cellStyle name="Followed Hyperlink 5" xfId="17173" hidden="1" xr:uid="{00000000-0005-0000-0000-00009D060000}"/>
    <cellStyle name="Followed Hyperlink 5" xfId="17203" hidden="1" xr:uid="{00000000-0005-0000-0000-00009E060000}"/>
    <cellStyle name="Followed Hyperlink 5" xfId="17216" hidden="1" xr:uid="{00000000-0005-0000-0000-00009F060000}"/>
    <cellStyle name="Followed Hyperlink 5" xfId="11420" hidden="1" xr:uid="{00000000-0005-0000-0000-0000A0060000}"/>
    <cellStyle name="Followed Hyperlink 5" xfId="17385" hidden="1" xr:uid="{00000000-0005-0000-0000-0000A1060000}"/>
    <cellStyle name="Followed Hyperlink 5" xfId="17415" hidden="1" xr:uid="{00000000-0005-0000-0000-0000A2060000}"/>
    <cellStyle name="Followed Hyperlink 5" xfId="17428" hidden="1" xr:uid="{00000000-0005-0000-0000-0000A3060000}"/>
    <cellStyle name="Followed Hyperlink 5" xfId="17251" hidden="1" xr:uid="{00000000-0005-0000-0000-0000A4060000}"/>
    <cellStyle name="Followed Hyperlink 5" xfId="17626" hidden="1" xr:uid="{00000000-0005-0000-0000-0000A6060000}"/>
    <cellStyle name="Followed Hyperlink 5" xfId="44039" hidden="1" xr:uid="{00000000-0005-0000-0000-000092060000}"/>
    <cellStyle name="Followed Hyperlink 5" xfId="44052" hidden="1" xr:uid="{00000000-0005-0000-0000-000093060000}"/>
    <cellStyle name="Followed Hyperlink 5" xfId="44066" hidden="1" xr:uid="{00000000-0005-0000-0000-000094060000}"/>
    <cellStyle name="Followed Hyperlink 5" xfId="44322" hidden="1" xr:uid="{00000000-0005-0000-0000-000095060000}"/>
    <cellStyle name="Followed Hyperlink 5" xfId="44352" hidden="1" xr:uid="{00000000-0005-0000-0000-000096060000}"/>
    <cellStyle name="Followed Hyperlink 5" xfId="44365" hidden="1" xr:uid="{00000000-0005-0000-0000-000097060000}"/>
    <cellStyle name="Followed Hyperlink 5" xfId="43772" hidden="1" xr:uid="{00000000-0005-0000-0000-000098060000}"/>
    <cellStyle name="Followed Hyperlink 5" xfId="44543" hidden="1" xr:uid="{00000000-0005-0000-0000-000099060000}"/>
    <cellStyle name="Followed Hyperlink 5" xfId="44573" hidden="1" xr:uid="{00000000-0005-0000-0000-00009A060000}"/>
    <cellStyle name="Followed Hyperlink 5" xfId="44586" hidden="1" xr:uid="{00000000-0005-0000-0000-00009B060000}"/>
    <cellStyle name="Followed Hyperlink 5" xfId="44404" hidden="1" xr:uid="{00000000-0005-0000-0000-00009C060000}"/>
    <cellStyle name="Followed Hyperlink 5" xfId="44759" hidden="1" xr:uid="{00000000-0005-0000-0000-00009D060000}"/>
    <cellStyle name="Followed Hyperlink 5" xfId="44789" hidden="1" xr:uid="{00000000-0005-0000-0000-00009E060000}"/>
    <cellStyle name="Followed Hyperlink 5" xfId="44802" hidden="1" xr:uid="{00000000-0005-0000-0000-00009F060000}"/>
    <cellStyle name="Followed Hyperlink 5" xfId="43775" hidden="1" xr:uid="{00000000-0005-0000-0000-0000A0060000}"/>
    <cellStyle name="Followed Hyperlink 5" xfId="44971" hidden="1" xr:uid="{00000000-0005-0000-0000-0000A1060000}"/>
    <cellStyle name="Followed Hyperlink 5" xfId="43265" hidden="1" xr:uid="{00000000-0005-0000-0000-0000A6060000}"/>
    <cellStyle name="Followed Hyperlink 5" xfId="43278" hidden="1" xr:uid="{00000000-0005-0000-0000-0000A7060000}"/>
    <cellStyle name="Followed Hyperlink 5" xfId="43102" hidden="1" xr:uid="{00000000-0005-0000-0000-0000A8060000}"/>
    <cellStyle name="Followed Hyperlink 5" xfId="43441" hidden="1" xr:uid="{00000000-0005-0000-0000-0000A9060000}"/>
    <cellStyle name="Followed Hyperlink 5" xfId="43471" hidden="1" xr:uid="{00000000-0005-0000-0000-0000AA060000}"/>
    <cellStyle name="Followed Hyperlink 5" xfId="43484" hidden="1" xr:uid="{00000000-0005-0000-0000-0000AB060000}"/>
    <cellStyle name="Followed Hyperlink 5" xfId="43800" hidden="1" xr:uid="{00000000-0005-0000-0000-000090060000}"/>
    <cellStyle name="Followed Hyperlink 5" xfId="44009" hidden="1" xr:uid="{00000000-0005-0000-0000-000091060000}"/>
    <cellStyle name="Followed Hyperlink 5" xfId="43024" hidden="1" xr:uid="{00000000-0005-0000-0000-0000A1060000}"/>
    <cellStyle name="Followed Hyperlink 5" xfId="43054" hidden="1" xr:uid="{00000000-0005-0000-0000-0000A2060000}"/>
    <cellStyle name="Followed Hyperlink 5" xfId="43067" hidden="1" xr:uid="{00000000-0005-0000-0000-0000A3060000}"/>
    <cellStyle name="Followed Hyperlink 5" xfId="43235" hidden="1" xr:uid="{00000000-0005-0000-0000-0000A5060000}"/>
    <cellStyle name="Followed Hyperlink 5" xfId="42855" hidden="1" xr:uid="{00000000-0005-0000-0000-00009F060000}"/>
    <cellStyle name="Followed Hyperlink 5" xfId="41690" hidden="1" xr:uid="{00000000-0005-0000-0000-0000A0060000}"/>
    <cellStyle name="Followed Hyperlink 5" xfId="42842" hidden="1" xr:uid="{00000000-0005-0000-0000-00009E060000}"/>
    <cellStyle name="Followed Hyperlink 5" xfId="17596" hidden="1" xr:uid="{00000000-0005-0000-0000-0000A5060000}"/>
    <cellStyle name="Followed Hyperlink 5" xfId="36824" hidden="1" xr:uid="{00000000-0005-0000-0000-0000AB060000}"/>
    <cellStyle name="Followed Hyperlink 5" xfId="21732" hidden="1" xr:uid="{00000000-0005-0000-0000-00009C060000}"/>
    <cellStyle name="Followed Hyperlink 5" xfId="26888" hidden="1" xr:uid="{00000000-0005-0000-0000-000096060000}"/>
    <cellStyle name="Followed Hyperlink 5" xfId="26901" hidden="1" xr:uid="{00000000-0005-0000-0000-000097060000}"/>
    <cellStyle name="Followed Hyperlink 5" xfId="26152" hidden="1" xr:uid="{00000000-0005-0000-0000-000098060000}"/>
    <cellStyle name="Followed Hyperlink 5" xfId="27079" hidden="1" xr:uid="{00000000-0005-0000-0000-000099060000}"/>
    <cellStyle name="Followed Hyperlink 5" xfId="27109" hidden="1" xr:uid="{00000000-0005-0000-0000-00009A060000}"/>
    <cellStyle name="Followed Hyperlink 5" xfId="26940" hidden="1" xr:uid="{00000000-0005-0000-0000-00009C060000}"/>
    <cellStyle name="Followed Hyperlink 5" xfId="27295" hidden="1" xr:uid="{00000000-0005-0000-0000-00009D060000}"/>
    <cellStyle name="Followed Hyperlink 5" xfId="27325" hidden="1" xr:uid="{00000000-0005-0000-0000-00009E060000}"/>
    <cellStyle name="Followed Hyperlink 5" xfId="27338" hidden="1" xr:uid="{00000000-0005-0000-0000-00009F060000}"/>
    <cellStyle name="Followed Hyperlink 5" xfId="27507" hidden="1" xr:uid="{00000000-0005-0000-0000-0000A1060000}"/>
    <cellStyle name="Followed Hyperlink 5" xfId="27550" hidden="1" xr:uid="{00000000-0005-0000-0000-0000A3060000}"/>
    <cellStyle name="Followed Hyperlink 5" xfId="27373" hidden="1" xr:uid="{00000000-0005-0000-0000-0000A4060000}"/>
    <cellStyle name="Followed Hyperlink 5" xfId="27718" hidden="1" xr:uid="{00000000-0005-0000-0000-0000A5060000}"/>
    <cellStyle name="Followed Hyperlink 5" xfId="27748" hidden="1" xr:uid="{00000000-0005-0000-0000-0000A6060000}"/>
    <cellStyle name="Followed Hyperlink 5" xfId="27761" hidden="1" xr:uid="{00000000-0005-0000-0000-0000A7060000}"/>
    <cellStyle name="Followed Hyperlink 5" xfId="27585" hidden="1" xr:uid="{00000000-0005-0000-0000-0000A8060000}"/>
    <cellStyle name="Followed Hyperlink 5" xfId="27924" hidden="1" xr:uid="{00000000-0005-0000-0000-0000A9060000}"/>
    <cellStyle name="Followed Hyperlink 5" xfId="27954" hidden="1" xr:uid="{00000000-0005-0000-0000-0000AA060000}"/>
    <cellStyle name="Followed Hyperlink 5" xfId="27967" hidden="1" xr:uid="{00000000-0005-0000-0000-0000AB060000}"/>
    <cellStyle name="Followed Hyperlink 5" xfId="28470" hidden="1" xr:uid="{00000000-0005-0000-0000-000090060000}"/>
    <cellStyle name="Followed Hyperlink 5" xfId="28767" hidden="1" xr:uid="{00000000-0005-0000-0000-000091060000}"/>
    <cellStyle name="Followed Hyperlink 5" xfId="28797" hidden="1" xr:uid="{00000000-0005-0000-0000-000092060000}"/>
    <cellStyle name="Followed Hyperlink 5" xfId="28810" hidden="1" xr:uid="{00000000-0005-0000-0000-000093060000}"/>
    <cellStyle name="Followed Hyperlink 5" xfId="28824" hidden="1" xr:uid="{00000000-0005-0000-0000-000094060000}"/>
    <cellStyle name="Followed Hyperlink 5" xfId="29080" hidden="1" xr:uid="{00000000-0005-0000-0000-000095060000}"/>
    <cellStyle name="Followed Hyperlink 5" xfId="29110" hidden="1" xr:uid="{00000000-0005-0000-0000-000096060000}"/>
    <cellStyle name="Followed Hyperlink 5" xfId="29123" hidden="1" xr:uid="{00000000-0005-0000-0000-000097060000}"/>
    <cellStyle name="Followed Hyperlink 5" xfId="28380" hidden="1" xr:uid="{00000000-0005-0000-0000-000098060000}"/>
    <cellStyle name="Followed Hyperlink 5" xfId="29301" hidden="1" xr:uid="{00000000-0005-0000-0000-000099060000}"/>
    <cellStyle name="Followed Hyperlink 5" xfId="29331" hidden="1" xr:uid="{00000000-0005-0000-0000-00009A060000}"/>
    <cellStyle name="Followed Hyperlink 5" xfId="29344" hidden="1" xr:uid="{00000000-0005-0000-0000-00009B060000}"/>
    <cellStyle name="Followed Hyperlink 5" xfId="29162" hidden="1" xr:uid="{00000000-0005-0000-0000-00009C060000}"/>
    <cellStyle name="Followed Hyperlink 5" xfId="29517" hidden="1" xr:uid="{00000000-0005-0000-0000-00009D060000}"/>
    <cellStyle name="Followed Hyperlink 5" xfId="29547" hidden="1" xr:uid="{00000000-0005-0000-0000-00009E060000}"/>
    <cellStyle name="Followed Hyperlink 5" xfId="29560" hidden="1" xr:uid="{00000000-0005-0000-0000-00009F060000}"/>
    <cellStyle name="Followed Hyperlink 5" xfId="28387" hidden="1" xr:uid="{00000000-0005-0000-0000-0000A0060000}"/>
    <cellStyle name="Followed Hyperlink 5" xfId="29729" hidden="1" xr:uid="{00000000-0005-0000-0000-0000A1060000}"/>
    <cellStyle name="Followed Hyperlink 5" xfId="29759" hidden="1" xr:uid="{00000000-0005-0000-0000-0000A2060000}"/>
    <cellStyle name="Followed Hyperlink 5" xfId="29772" hidden="1" xr:uid="{00000000-0005-0000-0000-0000A3060000}"/>
    <cellStyle name="Followed Hyperlink 5" xfId="29595" hidden="1" xr:uid="{00000000-0005-0000-0000-0000A4060000}"/>
    <cellStyle name="Followed Hyperlink 5" xfId="29940" hidden="1" xr:uid="{00000000-0005-0000-0000-0000A5060000}"/>
    <cellStyle name="Followed Hyperlink 5" xfId="22716" hidden="1" xr:uid="{00000000-0005-0000-0000-0000A9060000}"/>
    <cellStyle name="Followed Hyperlink 5" xfId="22746" hidden="1" xr:uid="{00000000-0005-0000-0000-0000AA060000}"/>
    <cellStyle name="Followed Hyperlink 5" xfId="22759" hidden="1" xr:uid="{00000000-0005-0000-0000-0000AB060000}"/>
    <cellStyle name="Followed Hyperlink 5" xfId="21337" hidden="1" xr:uid="{00000000-0005-0000-0000-000090060000}"/>
    <cellStyle name="Followed Hyperlink 5" xfId="22777" hidden="1" xr:uid="{00000000-0005-0000-0000-000091060000}"/>
    <cellStyle name="Followed Hyperlink 5" xfId="22936" hidden="1" xr:uid="{00000000-0005-0000-0000-000092060000}"/>
    <cellStyle name="Followed Hyperlink 5" xfId="22949" hidden="1" xr:uid="{00000000-0005-0000-0000-000093060000}"/>
    <cellStyle name="Followed Hyperlink 5" xfId="22963" hidden="1" xr:uid="{00000000-0005-0000-0000-000094060000}"/>
    <cellStyle name="Followed Hyperlink 5" xfId="23219" hidden="1" xr:uid="{00000000-0005-0000-0000-000095060000}"/>
    <cellStyle name="Followed Hyperlink 5" xfId="23249" hidden="1" xr:uid="{00000000-0005-0000-0000-000096060000}"/>
    <cellStyle name="Followed Hyperlink 5" xfId="23262" hidden="1" xr:uid="{00000000-0005-0000-0000-000097060000}"/>
    <cellStyle name="Followed Hyperlink 5" xfId="11343" hidden="1" xr:uid="{00000000-0005-0000-0000-000098060000}"/>
    <cellStyle name="Followed Hyperlink 5" xfId="23440" hidden="1" xr:uid="{00000000-0005-0000-0000-000099060000}"/>
    <cellStyle name="Followed Hyperlink 5" xfId="23470" hidden="1" xr:uid="{00000000-0005-0000-0000-00009A060000}"/>
    <cellStyle name="Followed Hyperlink 5" xfId="23483" hidden="1" xr:uid="{00000000-0005-0000-0000-00009B060000}"/>
    <cellStyle name="Followed Hyperlink 5" xfId="23301" hidden="1" xr:uid="{00000000-0005-0000-0000-00009C060000}"/>
    <cellStyle name="Followed Hyperlink 5" xfId="23656" hidden="1" xr:uid="{00000000-0005-0000-0000-00009D060000}"/>
    <cellStyle name="Followed Hyperlink 5" xfId="23686" hidden="1" xr:uid="{00000000-0005-0000-0000-00009E060000}"/>
    <cellStyle name="Followed Hyperlink 5" xfId="23699" hidden="1" xr:uid="{00000000-0005-0000-0000-00009F060000}"/>
    <cellStyle name="Followed Hyperlink 5" xfId="18084" hidden="1" xr:uid="{00000000-0005-0000-0000-0000A0060000}"/>
    <cellStyle name="Followed Hyperlink 5" xfId="23868" hidden="1" xr:uid="{00000000-0005-0000-0000-0000A1060000}"/>
    <cellStyle name="Followed Hyperlink 5" xfId="23898" hidden="1" xr:uid="{00000000-0005-0000-0000-0000A2060000}"/>
    <cellStyle name="Followed Hyperlink 5" xfId="17639" hidden="1" xr:uid="{00000000-0005-0000-0000-0000A7060000}"/>
    <cellStyle name="Followed Hyperlink 5" xfId="17463" hidden="1" xr:uid="{00000000-0005-0000-0000-0000A8060000}"/>
    <cellStyle name="Followed Hyperlink 5" xfId="17802" hidden="1" xr:uid="{00000000-0005-0000-0000-0000A9060000}"/>
    <cellStyle name="Followed Hyperlink 5" xfId="17832" hidden="1" xr:uid="{00000000-0005-0000-0000-0000AA060000}"/>
    <cellStyle name="Followed Hyperlink 5" xfId="17845" hidden="1" xr:uid="{00000000-0005-0000-0000-0000AB060000}"/>
    <cellStyle name="Followed Hyperlink 5" xfId="16442" hidden="1" xr:uid="{00000000-0005-0000-0000-000091060000}"/>
    <cellStyle name="Followed Hyperlink 5" xfId="18119" hidden="1" xr:uid="{00000000-0005-0000-0000-000092060000}"/>
    <cellStyle name="Followed Hyperlink 5" xfId="18132" hidden="1" xr:uid="{00000000-0005-0000-0000-000093060000}"/>
    <cellStyle name="Followed Hyperlink 5" xfId="18146" hidden="1" xr:uid="{00000000-0005-0000-0000-000094060000}"/>
    <cellStyle name="Followed Hyperlink 5" xfId="18402" hidden="1" xr:uid="{00000000-0005-0000-0000-000095060000}"/>
    <cellStyle name="Followed Hyperlink 5" xfId="18432" hidden="1" xr:uid="{00000000-0005-0000-0000-000096060000}"/>
    <cellStyle name="Followed Hyperlink 5" xfId="18445" hidden="1" xr:uid="{00000000-0005-0000-0000-000097060000}"/>
    <cellStyle name="Followed Hyperlink 5" xfId="16426" hidden="1" xr:uid="{00000000-0005-0000-0000-000098060000}"/>
    <cellStyle name="Followed Hyperlink 5" xfId="18623" hidden="1" xr:uid="{00000000-0005-0000-0000-000099060000}"/>
    <cellStyle name="Followed Hyperlink 5" xfId="18653" hidden="1" xr:uid="{00000000-0005-0000-0000-00009A060000}"/>
    <cellStyle name="Followed Hyperlink 5" xfId="18666" hidden="1" xr:uid="{00000000-0005-0000-0000-00009B060000}"/>
    <cellStyle name="Followed Hyperlink 5" xfId="18484" hidden="1" xr:uid="{00000000-0005-0000-0000-00009C060000}"/>
    <cellStyle name="Followed Hyperlink 5" xfId="18839" hidden="1" xr:uid="{00000000-0005-0000-0000-00009D060000}"/>
    <cellStyle name="Followed Hyperlink 5" xfId="18869" hidden="1" xr:uid="{00000000-0005-0000-0000-00009E060000}"/>
    <cellStyle name="Followed Hyperlink 5" xfId="18882" hidden="1" xr:uid="{00000000-0005-0000-0000-00009F060000}"/>
    <cellStyle name="Followed Hyperlink 5" xfId="14690" hidden="1" xr:uid="{00000000-0005-0000-0000-0000A0060000}"/>
    <cellStyle name="Followed Hyperlink 5" xfId="36407" hidden="1" xr:uid="{00000000-0005-0000-0000-0000A3060000}"/>
    <cellStyle name="Followed Hyperlink 5" xfId="36230" hidden="1" xr:uid="{00000000-0005-0000-0000-0000A4060000}"/>
    <cellStyle name="Followed Hyperlink 5" xfId="36575" hidden="1" xr:uid="{00000000-0005-0000-0000-0000A5060000}"/>
    <cellStyle name="Followed Hyperlink 5" xfId="36605" hidden="1" xr:uid="{00000000-0005-0000-0000-0000A6060000}"/>
    <cellStyle name="Followed Hyperlink 5" xfId="36618" hidden="1" xr:uid="{00000000-0005-0000-0000-0000A7060000}"/>
    <cellStyle name="Followed Hyperlink 5" xfId="36442" hidden="1" xr:uid="{00000000-0005-0000-0000-0000A8060000}"/>
    <cellStyle name="Followed Hyperlink 5" xfId="36781" hidden="1" xr:uid="{00000000-0005-0000-0000-0000A9060000}"/>
    <cellStyle name="Followed Hyperlink 5" xfId="36811" hidden="1" xr:uid="{00000000-0005-0000-0000-0000AA060000}"/>
    <cellStyle name="Followed Hyperlink 5" xfId="35393" hidden="1" xr:uid="{00000000-0005-0000-0000-000090060000}"/>
    <cellStyle name="Followed Hyperlink 5" xfId="36842" hidden="1" xr:uid="{00000000-0005-0000-0000-000091060000}"/>
    <cellStyle name="Followed Hyperlink 5" xfId="37039" hidden="1" xr:uid="{00000000-0005-0000-0000-000092060000}"/>
    <cellStyle name="Followed Hyperlink 5" xfId="37052" hidden="1" xr:uid="{00000000-0005-0000-0000-000093060000}"/>
    <cellStyle name="Followed Hyperlink 5" xfId="37066" hidden="1" xr:uid="{00000000-0005-0000-0000-000094060000}"/>
    <cellStyle name="Followed Hyperlink 5" xfId="37322" hidden="1" xr:uid="{00000000-0005-0000-0000-000095060000}"/>
    <cellStyle name="Followed Hyperlink 5" xfId="37352" hidden="1" xr:uid="{00000000-0005-0000-0000-000096060000}"/>
    <cellStyle name="Followed Hyperlink 5" xfId="37365" hidden="1" xr:uid="{00000000-0005-0000-0000-000097060000}"/>
    <cellStyle name="Followed Hyperlink 5" xfId="26016" hidden="1" xr:uid="{00000000-0005-0000-0000-000098060000}"/>
    <cellStyle name="Followed Hyperlink 5" xfId="37543" hidden="1" xr:uid="{00000000-0005-0000-0000-000099060000}"/>
    <cellStyle name="Followed Hyperlink 5" xfId="37573" hidden="1" xr:uid="{00000000-0005-0000-0000-00009A060000}"/>
    <cellStyle name="Followed Hyperlink 5" xfId="37586" hidden="1" xr:uid="{00000000-0005-0000-0000-00009B060000}"/>
    <cellStyle name="Followed Hyperlink 5" xfId="33322" hidden="1" xr:uid="{00000000-0005-0000-0000-0000A7060000}"/>
    <cellStyle name="Followed Hyperlink 5" xfId="33146" hidden="1" xr:uid="{00000000-0005-0000-0000-0000A8060000}"/>
    <cellStyle name="Followed Hyperlink 5" xfId="33485" hidden="1" xr:uid="{00000000-0005-0000-0000-0000A9060000}"/>
    <cellStyle name="Followed Hyperlink 5" xfId="32886" hidden="1" xr:uid="{00000000-0005-0000-0000-00009E060000}"/>
    <cellStyle name="Followed Hyperlink 5" xfId="32899" hidden="1" xr:uid="{00000000-0005-0000-0000-00009F060000}"/>
    <cellStyle name="Followed Hyperlink 5" xfId="26116" hidden="1" xr:uid="{00000000-0005-0000-0000-0000A0060000}"/>
    <cellStyle name="Followed Hyperlink 5" xfId="33068" hidden="1" xr:uid="{00000000-0005-0000-0000-0000A1060000}"/>
    <cellStyle name="Followed Hyperlink 5" xfId="32501" hidden="1" xr:uid="{00000000-0005-0000-0000-00009C060000}"/>
    <cellStyle name="Followed Hyperlink 5" xfId="32856" hidden="1" xr:uid="{00000000-0005-0000-0000-00009D060000}"/>
    <cellStyle name="Followed Hyperlink 5" xfId="32683" hidden="1" xr:uid="{00000000-0005-0000-0000-00009B060000}"/>
    <cellStyle name="Followed Hyperlink 5" xfId="36182" hidden="1" xr:uid="{00000000-0005-0000-0000-00009E060000}"/>
    <cellStyle name="Followed Hyperlink 5" xfId="38001" hidden="1" xr:uid="{00000000-0005-0000-0000-0000A2060000}"/>
    <cellStyle name="Followed Hyperlink 5" xfId="4604" hidden="1" xr:uid="{00000000-0005-0000-0000-000098060000}"/>
    <cellStyle name="Followed Hyperlink 5" xfId="21394" hidden="1" xr:uid="{00000000-0005-0000-0000-000094060000}"/>
    <cellStyle name="Followed Hyperlink 5" xfId="21650" hidden="1" xr:uid="{00000000-0005-0000-0000-000095060000}"/>
    <cellStyle name="Followed Hyperlink 5" xfId="21680" hidden="1" xr:uid="{00000000-0005-0000-0000-000096060000}"/>
    <cellStyle name="Followed Hyperlink 5" xfId="21693" hidden="1" xr:uid="{00000000-0005-0000-0000-000097060000}"/>
    <cellStyle name="Followed Hyperlink 5" xfId="2845" hidden="1" xr:uid="{00000000-0005-0000-0000-000098060000}"/>
    <cellStyle name="Followed Hyperlink 5" xfId="21871" hidden="1" xr:uid="{00000000-0005-0000-0000-000099060000}"/>
    <cellStyle name="Followed Hyperlink 5" xfId="21901" hidden="1" xr:uid="{00000000-0005-0000-0000-00009A060000}"/>
    <cellStyle name="Followed Hyperlink 5" xfId="21914" hidden="1" xr:uid="{00000000-0005-0000-0000-00009B060000}"/>
    <cellStyle name="Followed Hyperlink 5" xfId="22087" hidden="1" xr:uid="{00000000-0005-0000-0000-00009D060000}"/>
    <cellStyle name="Followed Hyperlink 5" xfId="22117" hidden="1" xr:uid="{00000000-0005-0000-0000-00009E060000}"/>
    <cellStyle name="Followed Hyperlink 5" xfId="16396" hidden="1" xr:uid="{00000000-0005-0000-0000-0000A0060000}"/>
    <cellStyle name="Followed Hyperlink 5" xfId="22299" hidden="1" xr:uid="{00000000-0005-0000-0000-0000A1060000}"/>
    <cellStyle name="Followed Hyperlink 5" xfId="22329" hidden="1" xr:uid="{00000000-0005-0000-0000-0000A2060000}"/>
    <cellStyle name="Followed Hyperlink 5" xfId="22342" hidden="1" xr:uid="{00000000-0005-0000-0000-0000A3060000}"/>
    <cellStyle name="Followed Hyperlink 5" xfId="22510" hidden="1" xr:uid="{00000000-0005-0000-0000-0000A5060000}"/>
    <cellStyle name="Followed Hyperlink 5" xfId="22540" hidden="1" xr:uid="{00000000-0005-0000-0000-0000A6060000}"/>
    <cellStyle name="Followed Hyperlink 5" xfId="22553" hidden="1" xr:uid="{00000000-0005-0000-0000-0000A7060000}"/>
    <cellStyle name="Followed Hyperlink 5" xfId="22377" hidden="1" xr:uid="{00000000-0005-0000-0000-0000A8060000}"/>
    <cellStyle name="Followed Hyperlink 5" xfId="33804" hidden="1" xr:uid="{00000000-0005-0000-0000-000093060000}"/>
    <cellStyle name="Followed Hyperlink 5" xfId="33818" hidden="1" xr:uid="{00000000-0005-0000-0000-000094060000}"/>
    <cellStyle name="Followed Hyperlink 5" xfId="34074" hidden="1" xr:uid="{00000000-0005-0000-0000-000095060000}"/>
    <cellStyle name="Followed Hyperlink 5" xfId="34104" hidden="1" xr:uid="{00000000-0005-0000-0000-000096060000}"/>
    <cellStyle name="Followed Hyperlink 5" xfId="34117" hidden="1" xr:uid="{00000000-0005-0000-0000-000097060000}"/>
    <cellStyle name="Followed Hyperlink 5" xfId="25966" hidden="1" xr:uid="{00000000-0005-0000-0000-000098060000}"/>
    <cellStyle name="Followed Hyperlink 5" xfId="34295" hidden="1" xr:uid="{00000000-0005-0000-0000-000099060000}"/>
    <cellStyle name="Followed Hyperlink 5" xfId="34325" hidden="1" xr:uid="{00000000-0005-0000-0000-00009A060000}"/>
    <cellStyle name="Followed Hyperlink 5" xfId="34338" hidden="1" xr:uid="{00000000-0005-0000-0000-00009B060000}"/>
    <cellStyle name="Followed Hyperlink 5" xfId="34156" hidden="1" xr:uid="{00000000-0005-0000-0000-00009C060000}"/>
    <cellStyle name="Followed Hyperlink 5" xfId="34511" hidden="1" xr:uid="{00000000-0005-0000-0000-00009D060000}"/>
    <cellStyle name="Followed Hyperlink 5" xfId="33098" hidden="1" xr:uid="{00000000-0005-0000-0000-0000A2060000}"/>
    <cellStyle name="Followed Hyperlink 5" xfId="33111" hidden="1" xr:uid="{00000000-0005-0000-0000-0000A3060000}"/>
    <cellStyle name="Followed Hyperlink 5" xfId="32934" hidden="1" xr:uid="{00000000-0005-0000-0000-0000A4060000}"/>
    <cellStyle name="Followed Hyperlink 5" xfId="33279" hidden="1" xr:uid="{00000000-0005-0000-0000-0000A5060000}"/>
    <cellStyle name="Followed Hyperlink 5" xfId="33309" hidden="1" xr:uid="{00000000-0005-0000-0000-0000A6060000}"/>
    <cellStyle name="Followed Hyperlink 5" xfId="30435" hidden="1" xr:uid="{00000000-0005-0000-0000-0000A0060000}"/>
    <cellStyle name="Followed Hyperlink 5" xfId="36364" hidden="1" xr:uid="{00000000-0005-0000-0000-0000A1060000}"/>
    <cellStyle name="Followed Hyperlink 5" xfId="36394" hidden="1" xr:uid="{00000000-0005-0000-0000-0000A2060000}"/>
    <cellStyle name="Followed Hyperlink 5" xfId="33515" hidden="1" xr:uid="{00000000-0005-0000-0000-0000AA060000}"/>
    <cellStyle name="Followed Hyperlink 5" xfId="33528" hidden="1" xr:uid="{00000000-0005-0000-0000-0000AB060000}"/>
    <cellStyle name="Followed Hyperlink 5" xfId="32088" hidden="1" xr:uid="{00000000-0005-0000-0000-000090060000}"/>
    <cellStyle name="Followed Hyperlink 5" xfId="33546" hidden="1" xr:uid="{00000000-0005-0000-0000-000091060000}"/>
    <cellStyle name="Followed Hyperlink 5" xfId="33791" hidden="1" xr:uid="{00000000-0005-0000-0000-000092060000}"/>
    <cellStyle name="Followed Hyperlink 5" xfId="35979" hidden="1" xr:uid="{00000000-0005-0000-0000-00009B060000}"/>
    <cellStyle name="Followed Hyperlink 5" xfId="35797" hidden="1" xr:uid="{00000000-0005-0000-0000-00009C060000}"/>
    <cellStyle name="Followed Hyperlink 5" xfId="36152" hidden="1" xr:uid="{00000000-0005-0000-0000-00009D060000}"/>
    <cellStyle name="Followed Hyperlink 5" xfId="36195" hidden="1" xr:uid="{00000000-0005-0000-0000-00009F060000}"/>
    <cellStyle name="Followed Hyperlink 5" xfId="35936" hidden="1" xr:uid="{00000000-0005-0000-0000-000099060000}"/>
    <cellStyle name="Followed Hyperlink 5" xfId="35966" hidden="1" xr:uid="{00000000-0005-0000-0000-00009A060000}"/>
    <cellStyle name="Followed Hyperlink 5" xfId="26113" hidden="1" xr:uid="{00000000-0005-0000-0000-000098060000}"/>
    <cellStyle name="Followed Hyperlink 5" xfId="22165" hidden="1" xr:uid="{00000000-0005-0000-0000-0000A4060000}"/>
    <cellStyle name="Followed Hyperlink 5" xfId="14700" hidden="1" xr:uid="{00000000-0005-0000-0000-000090060000}"/>
    <cellStyle name="Followed Hyperlink 5" xfId="27122" hidden="1" xr:uid="{00000000-0005-0000-0000-00009B060000}"/>
    <cellStyle name="Followed Hyperlink 5" xfId="32670" hidden="1" xr:uid="{00000000-0005-0000-0000-00009A060000}"/>
    <cellStyle name="Followed Hyperlink 5" xfId="26159" hidden="1" xr:uid="{00000000-0005-0000-0000-0000A0060000}"/>
    <cellStyle name="Followed Hyperlink 5" xfId="16292" hidden="1" xr:uid="{00000000-0005-0000-0000-000090060000}"/>
    <cellStyle name="Followed Hyperlink 5" xfId="8862" hidden="1" xr:uid="{00000000-0005-0000-0000-00009F060000}"/>
    <cellStyle name="Followed Hyperlink 5" xfId="2600" hidden="1" xr:uid="{00000000-0005-0000-0000-0000A0060000}"/>
    <cellStyle name="Followed Hyperlink 5" xfId="9031" hidden="1" xr:uid="{00000000-0005-0000-0000-0000A1060000}"/>
    <cellStyle name="Followed Hyperlink 5" xfId="9061" hidden="1" xr:uid="{00000000-0005-0000-0000-0000A2060000}"/>
    <cellStyle name="Followed Hyperlink 5" xfId="9074" hidden="1" xr:uid="{00000000-0005-0000-0000-0000A3060000}"/>
    <cellStyle name="Followed Hyperlink 5" xfId="8897" hidden="1" xr:uid="{00000000-0005-0000-0000-0000A4060000}"/>
    <cellStyle name="Followed Hyperlink 5" xfId="9242" hidden="1" xr:uid="{00000000-0005-0000-0000-0000A5060000}"/>
    <cellStyle name="Followed Hyperlink 5" xfId="9285" hidden="1" xr:uid="{00000000-0005-0000-0000-0000A7060000}"/>
    <cellStyle name="Followed Hyperlink 5" xfId="9448" hidden="1" xr:uid="{00000000-0005-0000-0000-0000A9060000}"/>
    <cellStyle name="Followed Hyperlink 5" xfId="9478" hidden="1" xr:uid="{00000000-0005-0000-0000-0000AA060000}"/>
    <cellStyle name="Followed Hyperlink 5" xfId="9491" hidden="1" xr:uid="{00000000-0005-0000-0000-0000AB060000}"/>
    <cellStyle name="Followed Hyperlink 5" xfId="8050" hidden="1" xr:uid="{00000000-0005-0000-0000-000090060000}"/>
    <cellStyle name="Followed Hyperlink 5" xfId="9509" hidden="1" xr:uid="{00000000-0005-0000-0000-000091060000}"/>
    <cellStyle name="Followed Hyperlink 5" xfId="9777" hidden="1" xr:uid="{00000000-0005-0000-0000-000092060000}"/>
    <cellStyle name="Followed Hyperlink 5" xfId="9790" hidden="1" xr:uid="{00000000-0005-0000-0000-000093060000}"/>
    <cellStyle name="Followed Hyperlink 5" xfId="9804" hidden="1" xr:uid="{00000000-0005-0000-0000-000094060000}"/>
    <cellStyle name="Followed Hyperlink 5" xfId="10060" hidden="1" xr:uid="{00000000-0005-0000-0000-000095060000}"/>
    <cellStyle name="Followed Hyperlink 5" xfId="10090" hidden="1" xr:uid="{00000000-0005-0000-0000-000096060000}"/>
    <cellStyle name="Followed Hyperlink 5" xfId="10103" hidden="1" xr:uid="{00000000-0005-0000-0000-000097060000}"/>
    <cellStyle name="Followed Hyperlink 5" xfId="2444" hidden="1" xr:uid="{00000000-0005-0000-0000-000098060000}"/>
    <cellStyle name="Followed Hyperlink 5" xfId="10281" hidden="1" xr:uid="{00000000-0005-0000-0000-000099060000}"/>
    <cellStyle name="Followed Hyperlink 5" xfId="10311" hidden="1" xr:uid="{00000000-0005-0000-0000-00009A060000}"/>
    <cellStyle name="Followed Hyperlink 5" xfId="10324" hidden="1" xr:uid="{00000000-0005-0000-0000-00009B060000}"/>
    <cellStyle name="Followed Hyperlink 5" xfId="10142" hidden="1" xr:uid="{00000000-0005-0000-0000-00009C060000}"/>
    <cellStyle name="Followed Hyperlink 5" xfId="10497" hidden="1" xr:uid="{00000000-0005-0000-0000-00009D060000}"/>
    <cellStyle name="Followed Hyperlink 5" xfId="10527" hidden="1" xr:uid="{00000000-0005-0000-0000-00009E060000}"/>
    <cellStyle name="Followed Hyperlink 5" xfId="10540" hidden="1" xr:uid="{00000000-0005-0000-0000-00009F060000}"/>
    <cellStyle name="Followed Hyperlink 5" xfId="4706" hidden="1" xr:uid="{00000000-0005-0000-0000-0000A0060000}"/>
    <cellStyle name="Followed Hyperlink 5" xfId="10709" hidden="1" xr:uid="{00000000-0005-0000-0000-0000A1060000}"/>
    <cellStyle name="Followed Hyperlink 5" xfId="10739" hidden="1" xr:uid="{00000000-0005-0000-0000-0000A2060000}"/>
    <cellStyle name="Followed Hyperlink 5" xfId="10752" hidden="1" xr:uid="{00000000-0005-0000-0000-0000A3060000}"/>
    <cellStyle name="Followed Hyperlink 5" xfId="10575" hidden="1" xr:uid="{00000000-0005-0000-0000-0000A4060000}"/>
    <cellStyle name="Followed Hyperlink 5" xfId="10920" hidden="1" xr:uid="{00000000-0005-0000-0000-0000A5060000}"/>
    <cellStyle name="Followed Hyperlink 5" xfId="10950" hidden="1" xr:uid="{00000000-0005-0000-0000-0000A6060000}"/>
    <cellStyle name="Followed Hyperlink 5" xfId="10963" hidden="1" xr:uid="{00000000-0005-0000-0000-0000A7060000}"/>
    <cellStyle name="Followed Hyperlink 5" xfId="10787" hidden="1" xr:uid="{00000000-0005-0000-0000-0000A8060000}"/>
    <cellStyle name="Followed Hyperlink 5" xfId="11126" hidden="1" xr:uid="{00000000-0005-0000-0000-0000A9060000}"/>
    <cellStyle name="Followed Hyperlink 5" xfId="11156" hidden="1" xr:uid="{00000000-0005-0000-0000-0000AA060000}"/>
    <cellStyle name="Followed Hyperlink 5" xfId="11169" hidden="1" xr:uid="{00000000-0005-0000-0000-0000AB060000}"/>
    <cellStyle name="Followed Hyperlink 5" xfId="9728" hidden="1" xr:uid="{00000000-0005-0000-0000-000090060000}"/>
    <cellStyle name="Followed Hyperlink 5" xfId="30495" hidden="1" xr:uid="{00000000-0005-0000-0000-000094060000}"/>
    <cellStyle name="Followed Hyperlink 5" xfId="22130" hidden="1" xr:uid="{00000000-0005-0000-0000-00009F060000}"/>
    <cellStyle name="Followed Hyperlink 5" xfId="38587" hidden="1" xr:uid="{00000000-0005-0000-0000-000090060000}"/>
    <cellStyle name="Followed Hyperlink 5" xfId="40018" hidden="1" xr:uid="{00000000-0005-0000-0000-000091060000}"/>
    <cellStyle name="Followed Hyperlink 5" xfId="40127" hidden="1" xr:uid="{00000000-0005-0000-0000-000092060000}"/>
    <cellStyle name="Followed Hyperlink 5" xfId="40140" hidden="1" xr:uid="{00000000-0005-0000-0000-000093060000}"/>
    <cellStyle name="Followed Hyperlink 5" xfId="40154" hidden="1" xr:uid="{00000000-0005-0000-0000-000094060000}"/>
    <cellStyle name="Followed Hyperlink 5" xfId="40410" hidden="1" xr:uid="{00000000-0005-0000-0000-000095060000}"/>
    <cellStyle name="Followed Hyperlink 5" xfId="40440" hidden="1" xr:uid="{00000000-0005-0000-0000-000096060000}"/>
    <cellStyle name="Followed Hyperlink 5" xfId="28582" hidden="1" xr:uid="{00000000-0005-0000-0000-000098060000}"/>
    <cellStyle name="Followed Hyperlink 5" xfId="40661" hidden="1" xr:uid="{00000000-0005-0000-0000-00009A060000}"/>
    <cellStyle name="Followed Hyperlink 5" xfId="40674" hidden="1" xr:uid="{00000000-0005-0000-0000-00009B060000}"/>
    <cellStyle name="Followed Hyperlink 5" xfId="40492" hidden="1" xr:uid="{00000000-0005-0000-0000-00009C060000}"/>
    <cellStyle name="Followed Hyperlink 5" xfId="40847" hidden="1" xr:uid="{00000000-0005-0000-0000-00009D060000}"/>
    <cellStyle name="Followed Hyperlink 5" xfId="40877" hidden="1" xr:uid="{00000000-0005-0000-0000-00009E060000}"/>
    <cellStyle name="Followed Hyperlink 5" xfId="40890" hidden="1" xr:uid="{00000000-0005-0000-0000-00009F060000}"/>
    <cellStyle name="Followed Hyperlink 5" xfId="35405" hidden="1" xr:uid="{00000000-0005-0000-0000-0000A0060000}"/>
    <cellStyle name="Followed Hyperlink 5" xfId="41059" hidden="1" xr:uid="{00000000-0005-0000-0000-0000A1060000}"/>
    <cellStyle name="Followed Hyperlink 5" xfId="41089" hidden="1" xr:uid="{00000000-0005-0000-0000-0000A2060000}"/>
    <cellStyle name="Followed Hyperlink 5" xfId="41102" hidden="1" xr:uid="{00000000-0005-0000-0000-0000A3060000}"/>
    <cellStyle name="Followed Hyperlink 5" xfId="40925" hidden="1" xr:uid="{00000000-0005-0000-0000-0000A4060000}"/>
    <cellStyle name="Followed Hyperlink 5" xfId="41270" hidden="1" xr:uid="{00000000-0005-0000-0000-0000A5060000}"/>
    <cellStyle name="Followed Hyperlink 5" xfId="41300" hidden="1" xr:uid="{00000000-0005-0000-0000-0000A6060000}"/>
    <cellStyle name="Followed Hyperlink 5" xfId="41313" hidden="1" xr:uid="{00000000-0005-0000-0000-0000A7060000}"/>
    <cellStyle name="Followed Hyperlink 5" xfId="41137" hidden="1" xr:uid="{00000000-0005-0000-0000-0000A8060000}"/>
    <cellStyle name="Followed Hyperlink 5" xfId="41476" hidden="1" xr:uid="{00000000-0005-0000-0000-0000A9060000}"/>
    <cellStyle name="Followed Hyperlink 5" xfId="41506" hidden="1" xr:uid="{00000000-0005-0000-0000-0000AA060000}"/>
    <cellStyle name="Followed Hyperlink 5" xfId="41519" hidden="1" xr:uid="{00000000-0005-0000-0000-0000AB060000}"/>
    <cellStyle name="Followed Hyperlink 5" xfId="41766" hidden="1" xr:uid="{00000000-0005-0000-0000-000090060000}"/>
    <cellStyle name="Followed Hyperlink 5" xfId="42062" hidden="1" xr:uid="{00000000-0005-0000-0000-000091060000}"/>
    <cellStyle name="Followed Hyperlink 5" xfId="42092" hidden="1" xr:uid="{00000000-0005-0000-0000-000092060000}"/>
    <cellStyle name="Followed Hyperlink 5" xfId="42105" hidden="1" xr:uid="{00000000-0005-0000-0000-000093060000}"/>
    <cellStyle name="Followed Hyperlink 5" xfId="42119" hidden="1" xr:uid="{00000000-0005-0000-0000-000094060000}"/>
    <cellStyle name="Followed Hyperlink 5" xfId="42375" hidden="1" xr:uid="{00000000-0005-0000-0000-000095060000}"/>
    <cellStyle name="Followed Hyperlink 5" xfId="42405" hidden="1" xr:uid="{00000000-0005-0000-0000-000096060000}"/>
    <cellStyle name="Followed Hyperlink 5" xfId="42418" hidden="1" xr:uid="{00000000-0005-0000-0000-000097060000}"/>
    <cellStyle name="Followed Hyperlink 5" xfId="41683" hidden="1" xr:uid="{00000000-0005-0000-0000-000098060000}"/>
    <cellStyle name="Followed Hyperlink 5" xfId="42596" hidden="1" xr:uid="{00000000-0005-0000-0000-000099060000}"/>
    <cellStyle name="Followed Hyperlink 5" xfId="42626" hidden="1" xr:uid="{00000000-0005-0000-0000-00009A060000}"/>
    <cellStyle name="Followed Hyperlink 5" xfId="42639" hidden="1" xr:uid="{00000000-0005-0000-0000-00009B060000}"/>
    <cellStyle name="Followed Hyperlink 5" xfId="42457" hidden="1" xr:uid="{00000000-0005-0000-0000-00009C060000}"/>
    <cellStyle name="Followed Hyperlink 5" xfId="42812" hidden="1" xr:uid="{00000000-0005-0000-0000-00009D060000}"/>
    <cellStyle name="Followed Hyperlink 5" xfId="9272" hidden="1" xr:uid="{00000000-0005-0000-0000-0000A6060000}"/>
    <cellStyle name="Followed Hyperlink 5" xfId="24455" hidden="1" xr:uid="{00000000-0005-0000-0000-000092060000}"/>
    <cellStyle name="Followed Hyperlink 5" xfId="7592" hidden="1" xr:uid="{00000000-0005-0000-0000-0000A6060000}"/>
    <cellStyle name="Followed Hyperlink 5" xfId="7605" hidden="1" xr:uid="{00000000-0005-0000-0000-0000A7060000}"/>
    <cellStyle name="Followed Hyperlink 5" xfId="7429" hidden="1" xr:uid="{00000000-0005-0000-0000-0000A8060000}"/>
    <cellStyle name="Followed Hyperlink 5" xfId="7768" hidden="1" xr:uid="{00000000-0005-0000-0000-0000A9060000}"/>
    <cellStyle name="Followed Hyperlink 5" xfId="7798" hidden="1" xr:uid="{00000000-0005-0000-0000-0000AA060000}"/>
    <cellStyle name="Followed Hyperlink 5" xfId="7811" hidden="1" xr:uid="{00000000-0005-0000-0000-0000AB060000}"/>
    <cellStyle name="Followed Hyperlink 5" xfId="6370" hidden="1" xr:uid="{00000000-0005-0000-0000-000090060000}"/>
    <cellStyle name="Followed Hyperlink 5" xfId="7829" hidden="1" xr:uid="{00000000-0005-0000-0000-000091060000}"/>
    <cellStyle name="Followed Hyperlink 5" xfId="8099" hidden="1" xr:uid="{00000000-0005-0000-0000-000092060000}"/>
    <cellStyle name="Followed Hyperlink 5" xfId="8112" hidden="1" xr:uid="{00000000-0005-0000-0000-000093060000}"/>
    <cellStyle name="Followed Hyperlink 5" xfId="8382" hidden="1" xr:uid="{00000000-0005-0000-0000-000095060000}"/>
    <cellStyle name="Followed Hyperlink 5" xfId="8412" hidden="1" xr:uid="{00000000-0005-0000-0000-000096060000}"/>
    <cellStyle name="Followed Hyperlink 5" xfId="8425" hidden="1" xr:uid="{00000000-0005-0000-0000-000097060000}"/>
    <cellStyle name="Followed Hyperlink 5" xfId="74" hidden="1" xr:uid="{00000000-0005-0000-0000-000098060000}"/>
    <cellStyle name="Followed Hyperlink 5" xfId="8603" hidden="1" xr:uid="{00000000-0005-0000-0000-000099060000}"/>
    <cellStyle name="Followed Hyperlink 5" xfId="8633" hidden="1" xr:uid="{00000000-0005-0000-0000-00009A060000}"/>
    <cellStyle name="Followed Hyperlink 5" xfId="8646" hidden="1" xr:uid="{00000000-0005-0000-0000-00009B060000}"/>
    <cellStyle name="Followed Hyperlink 5" xfId="8464" hidden="1" xr:uid="{00000000-0005-0000-0000-00009C060000}"/>
    <cellStyle name="Followed Hyperlink 5" xfId="8819" hidden="1" xr:uid="{00000000-0005-0000-0000-00009D060000}"/>
    <cellStyle name="Followed Hyperlink 5" xfId="8849" hidden="1" xr:uid="{00000000-0005-0000-0000-00009E060000}"/>
    <cellStyle name="Followed Hyperlink 5" xfId="3073" hidden="1" xr:uid="{00000000-0005-0000-0000-000093060000}"/>
    <cellStyle name="Followed Hyperlink 5" xfId="3087" hidden="1" xr:uid="{00000000-0005-0000-0000-000094060000}"/>
    <cellStyle name="Followed Hyperlink 5" xfId="3343" hidden="1" xr:uid="{00000000-0005-0000-0000-000095060000}"/>
    <cellStyle name="Followed Hyperlink 5" xfId="3373" hidden="1" xr:uid="{00000000-0005-0000-0000-000096060000}"/>
    <cellStyle name="Followed Hyperlink 5" xfId="3386" hidden="1" xr:uid="{00000000-0005-0000-0000-000097060000}"/>
    <cellStyle name="Followed Hyperlink 5" xfId="2637" hidden="1" xr:uid="{00000000-0005-0000-0000-000098060000}"/>
    <cellStyle name="Followed Hyperlink 5" xfId="3564" hidden="1" xr:uid="{00000000-0005-0000-0000-000099060000}"/>
    <cellStyle name="Followed Hyperlink 5" xfId="3594" hidden="1" xr:uid="{00000000-0005-0000-0000-00009A060000}"/>
    <cellStyle name="Followed Hyperlink 5" xfId="3607" hidden="1" xr:uid="{00000000-0005-0000-0000-00009B060000}"/>
    <cellStyle name="Followed Hyperlink 5" xfId="3425" hidden="1" xr:uid="{00000000-0005-0000-0000-00009C060000}"/>
    <cellStyle name="Followed Hyperlink 5" xfId="3780" hidden="1" xr:uid="{00000000-0005-0000-0000-00009D060000}"/>
    <cellStyle name="Followed Hyperlink 5" xfId="3810" hidden="1" xr:uid="{00000000-0005-0000-0000-00009E060000}"/>
    <cellStyle name="Followed Hyperlink 5" xfId="3823" hidden="1" xr:uid="{00000000-0005-0000-0000-00009F060000}"/>
    <cellStyle name="Followed Hyperlink 5" xfId="2644" hidden="1" xr:uid="{00000000-0005-0000-0000-0000A0060000}"/>
    <cellStyle name="Followed Hyperlink 5" xfId="3992" hidden="1" xr:uid="{00000000-0005-0000-0000-0000A1060000}"/>
    <cellStyle name="Followed Hyperlink 5" xfId="4022" hidden="1" xr:uid="{00000000-0005-0000-0000-0000A2060000}"/>
    <cellStyle name="Followed Hyperlink 5" xfId="4035" hidden="1" xr:uid="{00000000-0005-0000-0000-0000A3060000}"/>
    <cellStyle name="Followed Hyperlink 5" xfId="3858" hidden="1" xr:uid="{00000000-0005-0000-0000-0000A4060000}"/>
    <cellStyle name="Followed Hyperlink 5" xfId="4203" hidden="1" xr:uid="{00000000-0005-0000-0000-0000A5060000}"/>
    <cellStyle name="Followed Hyperlink 5" xfId="4233" hidden="1" xr:uid="{00000000-0005-0000-0000-0000A6060000}"/>
    <cellStyle name="Followed Hyperlink 5" xfId="4246" hidden="1" xr:uid="{00000000-0005-0000-0000-0000A7060000}"/>
    <cellStyle name="Followed Hyperlink 5" xfId="40453" hidden="1" xr:uid="{00000000-0005-0000-0000-000097060000}"/>
    <cellStyle name="Followed Hyperlink 5" xfId="27537" hidden="1" xr:uid="{00000000-0005-0000-0000-0000A2060000}"/>
    <cellStyle name="Followed Hyperlink 5" xfId="38921" hidden="1" xr:uid="{00000000-0005-0000-0000-000096060000}"/>
    <cellStyle name="Followed Hyperlink 5" xfId="38934" hidden="1" xr:uid="{00000000-0005-0000-0000-000097060000}"/>
    <cellStyle name="Followed Hyperlink 5" xfId="28316" hidden="1" xr:uid="{00000000-0005-0000-0000-000098060000}"/>
    <cellStyle name="Followed Hyperlink 5" xfId="39112" hidden="1" xr:uid="{00000000-0005-0000-0000-000099060000}"/>
    <cellStyle name="Followed Hyperlink 5" xfId="39142" hidden="1" xr:uid="{00000000-0005-0000-0000-00009A060000}"/>
    <cellStyle name="Followed Hyperlink 5" xfId="39155" hidden="1" xr:uid="{00000000-0005-0000-0000-00009B060000}"/>
    <cellStyle name="Followed Hyperlink 5" xfId="39328" hidden="1" xr:uid="{00000000-0005-0000-0000-00009D060000}"/>
    <cellStyle name="Followed Hyperlink 5" xfId="39371" hidden="1" xr:uid="{00000000-0005-0000-0000-00009F060000}"/>
    <cellStyle name="Followed Hyperlink 5" xfId="33761" hidden="1" xr:uid="{00000000-0005-0000-0000-0000A0060000}"/>
    <cellStyle name="Followed Hyperlink 5" xfId="39540" hidden="1" xr:uid="{00000000-0005-0000-0000-0000A1060000}"/>
    <cellStyle name="Followed Hyperlink 5" xfId="39570" hidden="1" xr:uid="{00000000-0005-0000-0000-0000A2060000}"/>
    <cellStyle name="Followed Hyperlink 5" xfId="39583" hidden="1" xr:uid="{00000000-0005-0000-0000-0000A3060000}"/>
    <cellStyle name="Followed Hyperlink 5" xfId="39406" hidden="1" xr:uid="{00000000-0005-0000-0000-0000A4060000}"/>
    <cellStyle name="Followed Hyperlink 5" xfId="39751" hidden="1" xr:uid="{00000000-0005-0000-0000-0000A5060000}"/>
    <cellStyle name="Followed Hyperlink 5" xfId="39781" hidden="1" xr:uid="{00000000-0005-0000-0000-0000A6060000}"/>
    <cellStyle name="Followed Hyperlink 5" xfId="39794" hidden="1" xr:uid="{00000000-0005-0000-0000-0000A7060000}"/>
    <cellStyle name="Followed Hyperlink 5" xfId="39618" hidden="1" xr:uid="{00000000-0005-0000-0000-0000A8060000}"/>
    <cellStyle name="Followed Hyperlink 5" xfId="39957" hidden="1" xr:uid="{00000000-0005-0000-0000-0000A9060000}"/>
    <cellStyle name="Followed Hyperlink 5" xfId="39987" hidden="1" xr:uid="{00000000-0005-0000-0000-0000AA060000}"/>
    <cellStyle name="Followed Hyperlink 5" xfId="40000" hidden="1" xr:uid="{00000000-0005-0000-0000-0000AB060000}"/>
    <cellStyle name="Followed Hyperlink 5" xfId="34541" hidden="1" xr:uid="{00000000-0005-0000-0000-00009E060000}"/>
    <cellStyle name="Followed Hyperlink 5" xfId="34554" hidden="1" xr:uid="{00000000-0005-0000-0000-00009F060000}"/>
    <cellStyle name="Followed Hyperlink 5" xfId="28344" hidden="1" xr:uid="{00000000-0005-0000-0000-0000A0060000}"/>
    <cellStyle name="Followed Hyperlink 5" xfId="34723" hidden="1" xr:uid="{00000000-0005-0000-0000-0000A1060000}"/>
    <cellStyle name="Followed Hyperlink 5" xfId="34753" hidden="1" xr:uid="{00000000-0005-0000-0000-0000A2060000}"/>
    <cellStyle name="Followed Hyperlink 5" xfId="34766" hidden="1" xr:uid="{00000000-0005-0000-0000-0000A3060000}"/>
    <cellStyle name="Followed Hyperlink 5" xfId="34589" hidden="1" xr:uid="{00000000-0005-0000-0000-0000A4060000}"/>
    <cellStyle name="Followed Hyperlink 5" xfId="34934" hidden="1" xr:uid="{00000000-0005-0000-0000-0000A5060000}"/>
    <cellStyle name="Followed Hyperlink 5" xfId="34964" hidden="1" xr:uid="{00000000-0005-0000-0000-0000A6060000}"/>
    <cellStyle name="Followed Hyperlink 5" xfId="34977" hidden="1" xr:uid="{00000000-0005-0000-0000-0000A7060000}"/>
    <cellStyle name="Followed Hyperlink 5" xfId="34801" hidden="1" xr:uid="{00000000-0005-0000-0000-0000A8060000}"/>
    <cellStyle name="Followed Hyperlink 5" xfId="35140" hidden="1" xr:uid="{00000000-0005-0000-0000-0000A9060000}"/>
    <cellStyle name="Followed Hyperlink 5" xfId="35170" hidden="1" xr:uid="{00000000-0005-0000-0000-0000AA060000}"/>
    <cellStyle name="Followed Hyperlink 5" xfId="35183" hidden="1" xr:uid="{00000000-0005-0000-0000-0000AB060000}"/>
    <cellStyle name="Followed Hyperlink 5" xfId="33747" hidden="1" xr:uid="{00000000-0005-0000-0000-000090060000}"/>
    <cellStyle name="Followed Hyperlink 5" xfId="35201" hidden="1" xr:uid="{00000000-0005-0000-0000-000091060000}"/>
    <cellStyle name="Followed Hyperlink 5" xfId="35432" hidden="1" xr:uid="{00000000-0005-0000-0000-000092060000}"/>
    <cellStyle name="Followed Hyperlink 5" xfId="35445" hidden="1" xr:uid="{00000000-0005-0000-0000-000093060000}"/>
    <cellStyle name="Followed Hyperlink 5" xfId="35715" hidden="1" xr:uid="{00000000-0005-0000-0000-000095060000}"/>
    <cellStyle name="Followed Hyperlink 5" xfId="35745" hidden="1" xr:uid="{00000000-0005-0000-0000-000096060000}"/>
    <cellStyle name="Followed Hyperlink 5" xfId="35758" hidden="1" xr:uid="{00000000-0005-0000-0000-000097060000}"/>
    <cellStyle name="Followed Hyperlink 5" xfId="8126" hidden="1" xr:uid="{00000000-0005-0000-0000-000094060000}"/>
    <cellStyle name="Followed Hyperlink 5" xfId="30972" hidden="1" xr:uid="{00000000-0005-0000-0000-000099060000}"/>
    <cellStyle name="Followed Hyperlink 5" xfId="4691" hidden="1" xr:uid="{00000000-0005-0000-0000-000090060000}"/>
    <cellStyle name="Followed Hyperlink 5" xfId="6149" hidden="1" xr:uid="{00000000-0005-0000-0000-000091060000}"/>
    <cellStyle name="Followed Hyperlink 5" xfId="6419" hidden="1" xr:uid="{00000000-0005-0000-0000-000092060000}"/>
    <cellStyle name="Followed Hyperlink 5" xfId="6432" hidden="1" xr:uid="{00000000-0005-0000-0000-000093060000}"/>
    <cellStyle name="Followed Hyperlink 5" xfId="6446" hidden="1" xr:uid="{00000000-0005-0000-0000-000094060000}"/>
    <cellStyle name="Followed Hyperlink 5" xfId="6702" hidden="1" xr:uid="{00000000-0005-0000-0000-000095060000}"/>
    <cellStyle name="Followed Hyperlink 5" xfId="6745" hidden="1" xr:uid="{00000000-0005-0000-0000-000097060000}"/>
    <cellStyle name="Followed Hyperlink 5" xfId="6923" hidden="1" xr:uid="{00000000-0005-0000-0000-000099060000}"/>
    <cellStyle name="Followed Hyperlink 5" xfId="6953" hidden="1" xr:uid="{00000000-0005-0000-0000-00009A060000}"/>
    <cellStyle name="Followed Hyperlink 5" xfId="6966" hidden="1" xr:uid="{00000000-0005-0000-0000-00009B060000}"/>
    <cellStyle name="Followed Hyperlink 5" xfId="6784" hidden="1" xr:uid="{00000000-0005-0000-0000-00009C060000}"/>
    <cellStyle name="Followed Hyperlink 5" xfId="7139" hidden="1" xr:uid="{00000000-0005-0000-0000-00009D060000}"/>
    <cellStyle name="Followed Hyperlink 5" xfId="7169" hidden="1" xr:uid="{00000000-0005-0000-0000-00009E060000}"/>
    <cellStyle name="Followed Hyperlink 5" xfId="7182" hidden="1" xr:uid="{00000000-0005-0000-0000-00009F060000}"/>
    <cellStyle name="Followed Hyperlink 5" xfId="299" hidden="1" xr:uid="{00000000-0005-0000-0000-0000A0060000}"/>
    <cellStyle name="Followed Hyperlink 5" xfId="7351" hidden="1" xr:uid="{00000000-0005-0000-0000-0000A1060000}"/>
    <cellStyle name="Followed Hyperlink 5" xfId="7381" hidden="1" xr:uid="{00000000-0005-0000-0000-0000A2060000}"/>
    <cellStyle name="Followed Hyperlink 5" xfId="7394" hidden="1" xr:uid="{00000000-0005-0000-0000-0000A3060000}"/>
    <cellStyle name="Followed Hyperlink 5" xfId="7217" hidden="1" xr:uid="{00000000-0005-0000-0000-0000A4060000}"/>
    <cellStyle name="Followed Hyperlink 5" xfId="7562" hidden="1" xr:uid="{00000000-0005-0000-0000-0000A5060000}"/>
    <cellStyle name="Followed Hyperlink 5" xfId="13153" hidden="1" xr:uid="{00000000-0005-0000-0000-000094060000}"/>
    <cellStyle name="Followed Hyperlink 5" xfId="13409" hidden="1" xr:uid="{00000000-0005-0000-0000-000095060000}"/>
    <cellStyle name="Followed Hyperlink 5" xfId="13439" hidden="1" xr:uid="{00000000-0005-0000-0000-000096060000}"/>
    <cellStyle name="Followed Hyperlink 5" xfId="13452" hidden="1" xr:uid="{00000000-0005-0000-0000-000097060000}"/>
    <cellStyle name="Followed Hyperlink 5" xfId="2571" hidden="1" xr:uid="{00000000-0005-0000-0000-000098060000}"/>
    <cellStyle name="Followed Hyperlink 5" xfId="13630" hidden="1" xr:uid="{00000000-0005-0000-0000-000099060000}"/>
    <cellStyle name="Followed Hyperlink 5" xfId="13660" hidden="1" xr:uid="{00000000-0005-0000-0000-00009A060000}"/>
    <cellStyle name="Followed Hyperlink 5" xfId="13673" hidden="1" xr:uid="{00000000-0005-0000-0000-00009B060000}"/>
    <cellStyle name="Followed Hyperlink 5" xfId="13491" hidden="1" xr:uid="{00000000-0005-0000-0000-00009C060000}"/>
    <cellStyle name="Followed Hyperlink 5" xfId="13846" hidden="1" xr:uid="{00000000-0005-0000-0000-00009D060000}"/>
    <cellStyle name="Followed Hyperlink 5" xfId="13876" hidden="1" xr:uid="{00000000-0005-0000-0000-00009E060000}"/>
    <cellStyle name="Followed Hyperlink 5" xfId="13889" hidden="1" xr:uid="{00000000-0005-0000-0000-00009F060000}"/>
    <cellStyle name="Followed Hyperlink 5" xfId="8066" hidden="1" xr:uid="{00000000-0005-0000-0000-0000A0060000}"/>
    <cellStyle name="Followed Hyperlink 5" xfId="14058" hidden="1" xr:uid="{00000000-0005-0000-0000-0000A1060000}"/>
    <cellStyle name="Followed Hyperlink 5" xfId="14088" hidden="1" xr:uid="{00000000-0005-0000-0000-0000A2060000}"/>
    <cellStyle name="Followed Hyperlink 5" xfId="14101" hidden="1" xr:uid="{00000000-0005-0000-0000-0000A3060000}"/>
    <cellStyle name="Followed Hyperlink 5" xfId="13924" hidden="1" xr:uid="{00000000-0005-0000-0000-0000A4060000}"/>
    <cellStyle name="Followed Hyperlink 5" xfId="14269" hidden="1" xr:uid="{00000000-0005-0000-0000-0000A5060000}"/>
    <cellStyle name="Followed Hyperlink 5" xfId="14312" hidden="1" xr:uid="{00000000-0005-0000-0000-0000A7060000}"/>
    <cellStyle name="Followed Hyperlink 5" xfId="14136" hidden="1" xr:uid="{00000000-0005-0000-0000-0000A8060000}"/>
    <cellStyle name="Followed Hyperlink 5" xfId="14475" hidden="1" xr:uid="{00000000-0005-0000-0000-0000A9060000}"/>
    <cellStyle name="Followed Hyperlink 5" xfId="39358" hidden="1" xr:uid="{00000000-0005-0000-0000-00009E060000}"/>
    <cellStyle name="Followed Hyperlink 5" xfId="9109" hidden="1" xr:uid="{00000000-0005-0000-0000-0000A8060000}"/>
    <cellStyle name="Followed Hyperlink 5" xfId="37404" hidden="1" xr:uid="{00000000-0005-0000-0000-00009C060000}"/>
    <cellStyle name="Followed Hyperlink 5" xfId="37759" hidden="1" xr:uid="{00000000-0005-0000-0000-00009D060000}"/>
    <cellStyle name="Followed Hyperlink 5" xfId="37789" hidden="1" xr:uid="{00000000-0005-0000-0000-00009E060000}"/>
    <cellStyle name="Followed Hyperlink 5" xfId="37802" hidden="1" xr:uid="{00000000-0005-0000-0000-00009F060000}"/>
    <cellStyle name="Followed Hyperlink 5" xfId="32103" hidden="1" xr:uid="{00000000-0005-0000-0000-0000A0060000}"/>
    <cellStyle name="Followed Hyperlink 5" xfId="37971" hidden="1" xr:uid="{00000000-0005-0000-0000-0000A1060000}"/>
    <cellStyle name="Followed Hyperlink 5" xfId="38014" hidden="1" xr:uid="{00000000-0005-0000-0000-0000A3060000}"/>
    <cellStyle name="Followed Hyperlink 5" xfId="37837" hidden="1" xr:uid="{00000000-0005-0000-0000-0000A4060000}"/>
    <cellStyle name="Followed Hyperlink 5" xfId="38182" hidden="1" xr:uid="{00000000-0005-0000-0000-0000A5060000}"/>
    <cellStyle name="Followed Hyperlink 5" xfId="38212" hidden="1" xr:uid="{00000000-0005-0000-0000-0000A6060000}"/>
    <cellStyle name="Followed Hyperlink 5" xfId="38225" hidden="1" xr:uid="{00000000-0005-0000-0000-0000A7060000}"/>
    <cellStyle name="Followed Hyperlink 5" xfId="38049" hidden="1" xr:uid="{00000000-0005-0000-0000-0000A8060000}"/>
    <cellStyle name="Followed Hyperlink 5" xfId="38388" hidden="1" xr:uid="{00000000-0005-0000-0000-0000A9060000}"/>
    <cellStyle name="Followed Hyperlink 5" xfId="38418" hidden="1" xr:uid="{00000000-0005-0000-0000-0000AA060000}"/>
    <cellStyle name="Followed Hyperlink 5" xfId="38431" hidden="1" xr:uid="{00000000-0005-0000-0000-0000AB060000}"/>
    <cellStyle name="Followed Hyperlink 5" xfId="37009" hidden="1" xr:uid="{00000000-0005-0000-0000-000090060000}"/>
    <cellStyle name="Followed Hyperlink 5" xfId="38449" hidden="1" xr:uid="{00000000-0005-0000-0000-000091060000}"/>
    <cellStyle name="Followed Hyperlink 5" xfId="38608" hidden="1" xr:uid="{00000000-0005-0000-0000-000092060000}"/>
    <cellStyle name="Followed Hyperlink 5" xfId="38621" hidden="1" xr:uid="{00000000-0005-0000-0000-000093060000}"/>
    <cellStyle name="Followed Hyperlink 5" xfId="38635" hidden="1" xr:uid="{00000000-0005-0000-0000-000094060000}"/>
    <cellStyle name="Followed Hyperlink 5" xfId="38891" hidden="1" xr:uid="{00000000-0005-0000-0000-000095060000}"/>
    <cellStyle name="Followed Hyperlink 5" xfId="45001" hidden="1" xr:uid="{00000000-0005-0000-0000-0000A2060000}"/>
    <cellStyle name="Followed Hyperlink 5" xfId="45014" hidden="1" xr:uid="{00000000-0005-0000-0000-0000A3060000}"/>
    <cellStyle name="Followed Hyperlink 5" xfId="44837" hidden="1" xr:uid="{00000000-0005-0000-0000-0000A4060000}"/>
    <cellStyle name="Followed Hyperlink 5" xfId="45182" hidden="1" xr:uid="{00000000-0005-0000-0000-0000A5060000}"/>
    <cellStyle name="Followed Hyperlink 5" xfId="45212" hidden="1" xr:uid="{00000000-0005-0000-0000-0000A6060000}"/>
    <cellStyle name="Followed Hyperlink 5" xfId="45225" hidden="1" xr:uid="{00000000-0005-0000-0000-0000A7060000}"/>
    <cellStyle name="Followed Hyperlink 5" xfId="45049" hidden="1" xr:uid="{00000000-0005-0000-0000-0000A8060000}"/>
    <cellStyle name="Followed Hyperlink 5" xfId="45388" hidden="1" xr:uid="{00000000-0005-0000-0000-0000A9060000}"/>
    <cellStyle name="Followed Hyperlink 5" xfId="45418" hidden="1" xr:uid="{00000000-0005-0000-0000-0000AA060000}"/>
    <cellStyle name="Followed Hyperlink 5" xfId="45431" hidden="1" xr:uid="{00000000-0005-0000-0000-0000AB060000}"/>
    <cellStyle name="Followed Hyperlink 5" xfId="42890" hidden="1" xr:uid="{00000000-0005-0000-0000-0000A4060000}"/>
    <cellStyle name="Followed Hyperlink 5" xfId="38973" hidden="1" xr:uid="{00000000-0005-0000-0000-00009C060000}"/>
    <cellStyle name="Followed Hyperlink 5" xfId="35459" hidden="1" xr:uid="{00000000-0005-0000-0000-000094060000}"/>
    <cellStyle name="Followed Hyperlink 5" xfId="16466" hidden="1" xr:uid="{00000000-0005-0000-0000-000093060000}"/>
    <cellStyle name="Followed Hyperlink 5" xfId="16480" hidden="1" xr:uid="{00000000-0005-0000-0000-000094060000}"/>
    <cellStyle name="Followed Hyperlink 5" xfId="16736" hidden="1" xr:uid="{00000000-0005-0000-0000-000095060000}"/>
    <cellStyle name="Followed Hyperlink 5" xfId="16766" hidden="1" xr:uid="{00000000-0005-0000-0000-000096060000}"/>
    <cellStyle name="Followed Hyperlink 5" xfId="16779" hidden="1" xr:uid="{00000000-0005-0000-0000-000097060000}"/>
    <cellStyle name="Followed Hyperlink 5" xfId="16957" hidden="1" xr:uid="{00000000-0005-0000-0000-000099060000}"/>
    <cellStyle name="Followed Hyperlink 5" xfId="16987" hidden="1" xr:uid="{00000000-0005-0000-0000-00009A060000}"/>
    <cellStyle name="Followed Hyperlink 5" xfId="17000" hidden="1" xr:uid="{00000000-0005-0000-0000-00009B060000}"/>
    <cellStyle name="Followed Hyperlink 5" xfId="124" hidden="1" xr:uid="{00000000-0005-0000-0000-000098060000}"/>
    <cellStyle name="Followed Hyperlink 5" xfId="40631" hidden="1" xr:uid="{00000000-0005-0000-0000-000099060000}"/>
    <cellStyle name="Followed Hyperlink 5" xfId="16453" hidden="1" xr:uid="{00000000-0005-0000-0000-000092060000}"/>
    <cellStyle name="Followed Hyperlink 5" xfId="5065" hidden="1" xr:uid="{00000000-0005-0000-0000-000097060000}"/>
    <cellStyle name="Followed Hyperlink 5" xfId="2443" hidden="1" xr:uid="{00000000-0005-0000-0000-000098060000}"/>
    <cellStyle name="Followed Hyperlink 5" xfId="5243" hidden="1" xr:uid="{00000000-0005-0000-0000-000099060000}"/>
    <cellStyle name="Followed Hyperlink 5" xfId="5273" hidden="1" xr:uid="{00000000-0005-0000-0000-00009A060000}"/>
    <cellStyle name="Followed Hyperlink 5" xfId="5286" hidden="1" xr:uid="{00000000-0005-0000-0000-00009B060000}"/>
    <cellStyle name="Followed Hyperlink 5" xfId="5459" hidden="1" xr:uid="{00000000-0005-0000-0000-00009D060000}"/>
    <cellStyle name="Followed Hyperlink 5" xfId="5489" hidden="1" xr:uid="{00000000-0005-0000-0000-00009E060000}"/>
    <cellStyle name="Followed Hyperlink 5" xfId="5502" hidden="1" xr:uid="{00000000-0005-0000-0000-00009F060000}"/>
    <cellStyle name="Followed Hyperlink 5" xfId="2714" hidden="1" xr:uid="{00000000-0005-0000-0000-0000A0060000}"/>
    <cellStyle name="Followed Hyperlink 5" xfId="5671" hidden="1" xr:uid="{00000000-0005-0000-0000-0000A1060000}"/>
    <cellStyle name="Followed Hyperlink 5" xfId="5701" hidden="1" xr:uid="{00000000-0005-0000-0000-0000A2060000}"/>
    <cellStyle name="Followed Hyperlink 5" xfId="5714" hidden="1" xr:uid="{00000000-0005-0000-0000-0000A3060000}"/>
    <cellStyle name="Followed Hyperlink 5" xfId="5537" hidden="1" xr:uid="{00000000-0005-0000-0000-0000A4060000}"/>
    <cellStyle name="Followed Hyperlink 5" xfId="5882" hidden="1" xr:uid="{00000000-0005-0000-0000-0000A5060000}"/>
    <cellStyle name="Followed Hyperlink 5" xfId="5912" hidden="1" xr:uid="{00000000-0005-0000-0000-0000A6060000}"/>
    <cellStyle name="Followed Hyperlink 5" xfId="5925" hidden="1" xr:uid="{00000000-0005-0000-0000-0000A7060000}"/>
    <cellStyle name="Followed Hyperlink 5" xfId="5749" hidden="1" xr:uid="{00000000-0005-0000-0000-0000A8060000}"/>
    <cellStyle name="Followed Hyperlink 5" xfId="6088" hidden="1" xr:uid="{00000000-0005-0000-0000-0000A9060000}"/>
    <cellStyle name="Followed Hyperlink 5" xfId="6118" hidden="1" xr:uid="{00000000-0005-0000-0000-0000AA060000}"/>
    <cellStyle name="Followed Hyperlink 5" xfId="6131" hidden="1" xr:uid="{00000000-0005-0000-0000-0000AB060000}"/>
    <cellStyle name="Followed Hyperlink 5" xfId="1124" hidden="1" xr:uid="{00000000-0005-0000-0000-00009C060000}"/>
    <cellStyle name="Followed Hyperlink 5" xfId="1479" hidden="1" xr:uid="{00000000-0005-0000-0000-00009D060000}"/>
    <cellStyle name="Followed Hyperlink 5" xfId="1509" hidden="1" xr:uid="{00000000-0005-0000-0000-00009E060000}"/>
    <cellStyle name="Followed Hyperlink 5" xfId="772" hidden="1" xr:uid="{00000000-0005-0000-0000-000093060000}"/>
    <cellStyle name="Followed Hyperlink 5" xfId="786" hidden="1" xr:uid="{00000000-0005-0000-0000-000094060000}"/>
    <cellStyle name="Followed Hyperlink 5" xfId="1042" hidden="1" xr:uid="{00000000-0005-0000-0000-000095060000}"/>
    <cellStyle name="Followed Hyperlink 5" xfId="1072" hidden="1" xr:uid="{00000000-0005-0000-0000-000096060000}"/>
    <cellStyle name="Followed Hyperlink 5" xfId="729" hidden="1" xr:uid="{00000000-0005-0000-0000-000091060000}"/>
    <cellStyle name="Followed Hyperlink 5" xfId="759" hidden="1" xr:uid="{00000000-0005-0000-0000-000092060000}"/>
    <cellStyle name="Followed Hyperlink 5" xfId="430" hidden="1" xr:uid="{00000000-0005-0000-0000-000090060000}"/>
    <cellStyle name="Followed Hyperlink 5" xfId="4739" hidden="1" xr:uid="{00000000-0005-0000-0000-000092060000}"/>
    <cellStyle name="Followed Hyperlink 5" xfId="6732" hidden="1" xr:uid="{00000000-0005-0000-0000-000096060000}"/>
    <cellStyle name="Followed Hyperlink 5" xfId="14299" hidden="1" xr:uid="{00000000-0005-0000-0000-0000A6060000}"/>
    <cellStyle name="Followed Hyperlink 5" xfId="19051" hidden="1" xr:uid="{00000000-0005-0000-0000-0000A1060000}"/>
    <cellStyle name="Followed Hyperlink 5" xfId="19081" hidden="1" xr:uid="{00000000-0005-0000-0000-0000A2060000}"/>
    <cellStyle name="Followed Hyperlink 5" xfId="19094" hidden="1" xr:uid="{00000000-0005-0000-0000-0000A3060000}"/>
    <cellStyle name="Followed Hyperlink 5" xfId="18917" hidden="1" xr:uid="{00000000-0005-0000-0000-0000A4060000}"/>
    <cellStyle name="Followed Hyperlink 5" xfId="19262" hidden="1" xr:uid="{00000000-0005-0000-0000-0000A5060000}"/>
    <cellStyle name="Followed Hyperlink 5" xfId="19305" hidden="1" xr:uid="{00000000-0005-0000-0000-0000A7060000}"/>
    <cellStyle name="Followed Hyperlink 5" xfId="19129" hidden="1" xr:uid="{00000000-0005-0000-0000-0000A8060000}"/>
    <cellStyle name="Followed Hyperlink 5" xfId="19468" hidden="1" xr:uid="{00000000-0005-0000-0000-0000A9060000}"/>
    <cellStyle name="Followed Hyperlink 5" xfId="19498" hidden="1" xr:uid="{00000000-0005-0000-0000-0000AA060000}"/>
    <cellStyle name="Followed Hyperlink 5" xfId="19511" hidden="1" xr:uid="{00000000-0005-0000-0000-0000AB060000}"/>
    <cellStyle name="Followed Hyperlink 5" xfId="19529" hidden="1" xr:uid="{00000000-0005-0000-0000-000091060000}"/>
    <cellStyle name="Followed Hyperlink 5" xfId="19760" hidden="1" xr:uid="{00000000-0005-0000-0000-000092060000}"/>
    <cellStyle name="Followed Hyperlink 5" xfId="19773" hidden="1" xr:uid="{00000000-0005-0000-0000-000093060000}"/>
    <cellStyle name="Followed Hyperlink 5" xfId="19787" hidden="1" xr:uid="{00000000-0005-0000-0000-000094060000}"/>
    <cellStyle name="Followed Hyperlink 5" xfId="20073" hidden="1" xr:uid="{00000000-0005-0000-0000-000096060000}"/>
    <cellStyle name="Followed Hyperlink 5" xfId="20086" hidden="1" xr:uid="{00000000-0005-0000-0000-000097060000}"/>
    <cellStyle name="Followed Hyperlink 5" xfId="18083" hidden="1" xr:uid="{00000000-0005-0000-0000-000098060000}"/>
    <cellStyle name="Followed Hyperlink 5" xfId="20264" hidden="1" xr:uid="{00000000-0005-0000-0000-000099060000}"/>
    <cellStyle name="Followed Hyperlink 5" xfId="1557" hidden="1" xr:uid="{00000000-0005-0000-0000-0000A4060000}"/>
    <cellStyle name="Followed Hyperlink 5" xfId="1902" hidden="1" xr:uid="{00000000-0005-0000-0000-0000A5060000}"/>
    <cellStyle name="Followed Hyperlink 5" xfId="1932" hidden="1" xr:uid="{00000000-0005-0000-0000-0000A6060000}"/>
    <cellStyle name="Followed Hyperlink 5" xfId="1945" hidden="1" xr:uid="{00000000-0005-0000-0000-0000A7060000}"/>
    <cellStyle name="Followed Hyperlink 5" xfId="1769" hidden="1" xr:uid="{00000000-0005-0000-0000-0000A8060000}"/>
    <cellStyle name="Followed Hyperlink 5" xfId="2108" hidden="1" xr:uid="{00000000-0005-0000-0000-0000A9060000}"/>
    <cellStyle name="Followed Hyperlink 5" xfId="2138" hidden="1" xr:uid="{00000000-0005-0000-0000-0000AA060000}"/>
    <cellStyle name="Followed Hyperlink 5" xfId="2151" hidden="1" xr:uid="{00000000-0005-0000-0000-0000AB060000}"/>
    <cellStyle name="Followed Hyperlink 5" xfId="2731" hidden="1" xr:uid="{00000000-0005-0000-0000-000090060000}"/>
    <cellStyle name="Followed Hyperlink 5" xfId="3030" hidden="1" xr:uid="{00000000-0005-0000-0000-000091060000}"/>
    <cellStyle name="Followed Hyperlink 5" xfId="3060" hidden="1" xr:uid="{00000000-0005-0000-0000-000092060000}"/>
    <cellStyle name="Followed Hyperlink 5" xfId="1085" hidden="1" xr:uid="{00000000-0005-0000-0000-000097060000}"/>
    <cellStyle name="Followed Hyperlink 5" xfId="336" hidden="1" xr:uid="{00000000-0005-0000-0000-000098060000}"/>
    <cellStyle name="Followed Hyperlink 5" xfId="1263" hidden="1" xr:uid="{00000000-0005-0000-0000-000099060000}"/>
    <cellStyle name="Followed Hyperlink 5" xfId="1293" hidden="1" xr:uid="{00000000-0005-0000-0000-00009A060000}"/>
    <cellStyle name="Followed Hyperlink 5" xfId="1306" hidden="1" xr:uid="{00000000-0005-0000-0000-00009B060000}"/>
    <cellStyle name="Followed Hyperlink 5" xfId="4766" hidden="1" xr:uid="{00000000-0005-0000-0000-000094060000}"/>
    <cellStyle name="Followed Hyperlink 5" xfId="5022" hidden="1" xr:uid="{00000000-0005-0000-0000-000095060000}"/>
    <cellStyle name="Followed Hyperlink 5" xfId="5052" hidden="1" xr:uid="{00000000-0005-0000-0000-000096060000}"/>
    <cellStyle name="Followed Hyperlink 5" xfId="1522" hidden="1" xr:uid="{00000000-0005-0000-0000-00009F060000}"/>
    <cellStyle name="Followed Hyperlink 5" xfId="343" hidden="1" xr:uid="{00000000-0005-0000-0000-0000A0060000}"/>
    <cellStyle name="Followed Hyperlink 5" xfId="1691" hidden="1" xr:uid="{00000000-0005-0000-0000-0000A1060000}"/>
    <cellStyle name="Followed Hyperlink 5" xfId="1721" hidden="1" xr:uid="{00000000-0005-0000-0000-0000A2060000}"/>
    <cellStyle name="Followed Hyperlink 5" xfId="1734" hidden="1" xr:uid="{00000000-0005-0000-0000-0000A3060000}"/>
    <cellStyle name="Followed Hyperlink 5" xfId="4452" hidden="1" xr:uid="{00000000-0005-0000-0000-0000AB060000}"/>
    <cellStyle name="Followed Hyperlink 5" xfId="2463" hidden="1" xr:uid="{00000000-0005-0000-0000-000090060000}"/>
    <cellStyle name="Followed Hyperlink 5" xfId="4470" hidden="1" xr:uid="{00000000-0005-0000-0000-000091060000}"/>
    <cellStyle name="Followed Hyperlink 5" xfId="4752" hidden="1" xr:uid="{00000000-0005-0000-0000-000093060000}"/>
    <cellStyle name="Followed Hyperlink 5" xfId="4409" hidden="1" xr:uid="{00000000-0005-0000-0000-0000A9060000}"/>
    <cellStyle name="Followed Hyperlink 5" xfId="4439" hidden="1" xr:uid="{00000000-0005-0000-0000-0000AA060000}"/>
    <cellStyle name="Followed Hyperlink 5" xfId="4070" hidden="1" xr:uid="{00000000-0005-0000-0000-0000A8060000}"/>
    <cellStyle name="Followed Hyperlink 5" xfId="20043" hidden="1" xr:uid="{00000000-0005-0000-0000-000095060000}"/>
    <cellStyle name="Followed Hyperlink 5" xfId="15544" hidden="1" xr:uid="{00000000-0005-0000-0000-00009E060000}"/>
    <cellStyle name="Followed Hyperlink 5" xfId="23946" hidden="1" xr:uid="{00000000-0005-0000-0000-0000A8060000}"/>
    <cellStyle name="Followed Hyperlink 5" xfId="29970" hidden="1" xr:uid="{00000000-0005-0000-0000-0000A6060000}"/>
    <cellStyle name="Followed Hyperlink 5" xfId="29983" hidden="1" xr:uid="{00000000-0005-0000-0000-0000A7060000}"/>
    <cellStyle name="Followed Hyperlink 5" xfId="29807" hidden="1" xr:uid="{00000000-0005-0000-0000-0000A8060000}"/>
    <cellStyle name="Followed Hyperlink 5" xfId="30146" hidden="1" xr:uid="{00000000-0005-0000-0000-0000A9060000}"/>
    <cellStyle name="Followed Hyperlink 5" xfId="30176" hidden="1" xr:uid="{00000000-0005-0000-0000-0000AA060000}"/>
    <cellStyle name="Followed Hyperlink 5" xfId="30189" hidden="1" xr:uid="{00000000-0005-0000-0000-0000AB060000}"/>
    <cellStyle name="Followed Hyperlink 5" xfId="26193" hidden="1" xr:uid="{00000000-0005-0000-0000-000090060000}"/>
    <cellStyle name="Followed Hyperlink 5" xfId="30207" hidden="1" xr:uid="{00000000-0005-0000-0000-000091060000}"/>
    <cellStyle name="Followed Hyperlink 5" xfId="30468" hidden="1" xr:uid="{00000000-0005-0000-0000-000092060000}"/>
    <cellStyle name="Followed Hyperlink 5" xfId="30481" hidden="1" xr:uid="{00000000-0005-0000-0000-000093060000}"/>
    <cellStyle name="Followed Hyperlink 5" xfId="30751" hidden="1" xr:uid="{00000000-0005-0000-0000-000095060000}"/>
    <cellStyle name="Followed Hyperlink 5" xfId="30781" hidden="1" xr:uid="{00000000-0005-0000-0000-000096060000}"/>
    <cellStyle name="Followed Hyperlink 5" xfId="30794" hidden="1" xr:uid="{00000000-0005-0000-0000-000097060000}"/>
    <cellStyle name="Followed Hyperlink 5" xfId="25998" hidden="1" xr:uid="{00000000-0005-0000-0000-000098060000}"/>
    <cellStyle name="Followed Hyperlink 5" xfId="31002" hidden="1" xr:uid="{00000000-0005-0000-0000-00009A060000}"/>
    <cellStyle name="Followed Hyperlink 5" xfId="31015" hidden="1" xr:uid="{00000000-0005-0000-0000-00009B060000}"/>
    <cellStyle name="Followed Hyperlink 5" xfId="30833" hidden="1" xr:uid="{00000000-0005-0000-0000-00009C060000}"/>
    <cellStyle name="Followed Hyperlink 5" xfId="31188" hidden="1" xr:uid="{00000000-0005-0000-0000-00009D060000}"/>
    <cellStyle name="Followed Hyperlink 5" xfId="31218" hidden="1" xr:uid="{00000000-0005-0000-0000-00009E060000}"/>
    <cellStyle name="Followed Hyperlink 5" xfId="31231" hidden="1" xr:uid="{00000000-0005-0000-0000-00009F060000}"/>
    <cellStyle name="Followed Hyperlink 5" xfId="28455" hidden="1" xr:uid="{00000000-0005-0000-0000-0000A0060000}"/>
    <cellStyle name="Followed Hyperlink 5" xfId="31400" hidden="1" xr:uid="{00000000-0005-0000-0000-0000A1060000}"/>
    <cellStyle name="Followed Hyperlink 5" xfId="31430" hidden="1" xr:uid="{00000000-0005-0000-0000-0000A2060000}"/>
    <cellStyle name="Followed Hyperlink 5" xfId="31443" hidden="1" xr:uid="{00000000-0005-0000-0000-0000A3060000}"/>
    <cellStyle name="Followed Hyperlink 5" xfId="31266" hidden="1" xr:uid="{00000000-0005-0000-0000-0000A4060000}"/>
    <cellStyle name="Followed Hyperlink 5" xfId="31611" hidden="1" xr:uid="{00000000-0005-0000-0000-0000A5060000}"/>
    <cellStyle name="Followed Hyperlink 5" xfId="31641" hidden="1" xr:uid="{00000000-0005-0000-0000-0000A6060000}"/>
    <cellStyle name="Followed Hyperlink 5" xfId="31654" hidden="1" xr:uid="{00000000-0005-0000-0000-0000A7060000}"/>
    <cellStyle name="Followed Hyperlink 5" xfId="31478" hidden="1" xr:uid="{00000000-0005-0000-0000-0000A8060000}"/>
    <cellStyle name="Followed Hyperlink 5" xfId="31817" hidden="1" xr:uid="{00000000-0005-0000-0000-0000A9060000}"/>
    <cellStyle name="Followed Hyperlink 5" xfId="31847" hidden="1" xr:uid="{00000000-0005-0000-0000-0000AA060000}"/>
    <cellStyle name="Followed Hyperlink 5" xfId="31860" hidden="1" xr:uid="{00000000-0005-0000-0000-0000AB060000}"/>
    <cellStyle name="Followed Hyperlink 5" xfId="30420" hidden="1" xr:uid="{00000000-0005-0000-0000-000090060000}"/>
    <cellStyle name="Followed Hyperlink 5" xfId="31878" hidden="1" xr:uid="{00000000-0005-0000-0000-000091060000}"/>
    <cellStyle name="Followed Hyperlink 5" xfId="32136" hidden="1" xr:uid="{00000000-0005-0000-0000-000092060000}"/>
    <cellStyle name="Followed Hyperlink 5" xfId="32149" hidden="1" xr:uid="{00000000-0005-0000-0000-000093060000}"/>
    <cellStyle name="Followed Hyperlink 5" xfId="32163" hidden="1" xr:uid="{00000000-0005-0000-0000-000094060000}"/>
    <cellStyle name="Followed Hyperlink 5" xfId="32419" hidden="1" xr:uid="{00000000-0005-0000-0000-000095060000}"/>
    <cellStyle name="Followed Hyperlink 5" xfId="32449" hidden="1" xr:uid="{00000000-0005-0000-0000-000096060000}"/>
    <cellStyle name="Followed Hyperlink 5" xfId="32462" hidden="1" xr:uid="{00000000-0005-0000-0000-000097060000}"/>
    <cellStyle name="Followed Hyperlink 5" xfId="25945" hidden="1" xr:uid="{00000000-0005-0000-0000-000098060000}"/>
    <cellStyle name="Followed Hyperlink 5" xfId="32640" hidden="1" xr:uid="{00000000-0005-0000-0000-000099060000}"/>
    <cellStyle name="Followed Hyperlink 5" xfId="24820" hidden="1" xr:uid="{00000000-0005-0000-0000-00009C060000}"/>
    <cellStyle name="Followed Hyperlink 5" xfId="25175" hidden="1" xr:uid="{00000000-0005-0000-0000-00009D060000}"/>
    <cellStyle name="Followed Hyperlink 5" xfId="25205" hidden="1" xr:uid="{00000000-0005-0000-0000-00009E060000}"/>
    <cellStyle name="Followed Hyperlink 5" xfId="25218" hidden="1" xr:uid="{00000000-0005-0000-0000-00009F060000}"/>
    <cellStyle name="Followed Hyperlink 5" xfId="19733" hidden="1" xr:uid="{00000000-0005-0000-0000-0000A0060000}"/>
    <cellStyle name="Followed Hyperlink 5" xfId="25387" hidden="1" xr:uid="{00000000-0005-0000-0000-0000A1060000}"/>
    <cellStyle name="Followed Hyperlink 5" xfId="25417" hidden="1" xr:uid="{00000000-0005-0000-0000-0000A2060000}"/>
    <cellStyle name="Followed Hyperlink 5" xfId="25430" hidden="1" xr:uid="{00000000-0005-0000-0000-0000A3060000}"/>
    <cellStyle name="Followed Hyperlink 5" xfId="25253" hidden="1" xr:uid="{00000000-0005-0000-0000-0000A4060000}"/>
    <cellStyle name="Followed Hyperlink 5" xfId="25598" hidden="1" xr:uid="{00000000-0005-0000-0000-0000A5060000}"/>
    <cellStyle name="Followed Hyperlink 5" xfId="25628" hidden="1" xr:uid="{00000000-0005-0000-0000-0000A6060000}"/>
    <cellStyle name="Followed Hyperlink 5" xfId="25641" hidden="1" xr:uid="{00000000-0005-0000-0000-0000A7060000}"/>
    <cellStyle name="Followed Hyperlink 5" xfId="25465" hidden="1" xr:uid="{00000000-0005-0000-0000-0000A8060000}"/>
    <cellStyle name="Followed Hyperlink 5" xfId="25804" hidden="1" xr:uid="{00000000-0005-0000-0000-0000A9060000}"/>
    <cellStyle name="Followed Hyperlink 5" xfId="25834" hidden="1" xr:uid="{00000000-0005-0000-0000-0000AA060000}"/>
    <cellStyle name="Followed Hyperlink 5" xfId="25847" hidden="1" xr:uid="{00000000-0005-0000-0000-0000AB060000}"/>
    <cellStyle name="Followed Hyperlink 5" xfId="26246" hidden="1" xr:uid="{00000000-0005-0000-0000-000090060000}"/>
    <cellStyle name="Followed Hyperlink 5" xfId="26545" hidden="1" xr:uid="{00000000-0005-0000-0000-000091060000}"/>
    <cellStyle name="Followed Hyperlink 5" xfId="26575" hidden="1" xr:uid="{00000000-0005-0000-0000-000092060000}"/>
    <cellStyle name="Followed Hyperlink 5" xfId="26588" hidden="1" xr:uid="{00000000-0005-0000-0000-000093060000}"/>
    <cellStyle name="Followed Hyperlink 5" xfId="26602" hidden="1" xr:uid="{00000000-0005-0000-0000-000094060000}"/>
    <cellStyle name="Followed Hyperlink 5" xfId="26858" hidden="1" xr:uid="{00000000-0005-0000-0000-000095060000}"/>
    <cellStyle name="Followed Hyperlink 5" xfId="20294" hidden="1" xr:uid="{00000000-0005-0000-0000-00009A060000}"/>
    <cellStyle name="Followed Hyperlink 5" xfId="20307" hidden="1" xr:uid="{00000000-0005-0000-0000-00009B060000}"/>
    <cellStyle name="Followed Hyperlink 5" xfId="20125" hidden="1" xr:uid="{00000000-0005-0000-0000-00009C060000}"/>
    <cellStyle name="Followed Hyperlink 5" xfId="20480" hidden="1" xr:uid="{00000000-0005-0000-0000-00009D060000}"/>
    <cellStyle name="Followed Hyperlink 5" xfId="20510" hidden="1" xr:uid="{00000000-0005-0000-0000-00009E060000}"/>
    <cellStyle name="Followed Hyperlink 5" xfId="20523" hidden="1" xr:uid="{00000000-0005-0000-0000-00009F060000}"/>
    <cellStyle name="Followed Hyperlink 5" xfId="11268" hidden="1" xr:uid="{00000000-0005-0000-0000-0000A0060000}"/>
    <cellStyle name="Followed Hyperlink 5" xfId="20692" hidden="1" xr:uid="{00000000-0005-0000-0000-0000A1060000}"/>
    <cellStyle name="Followed Hyperlink 5" xfId="20722" hidden="1" xr:uid="{00000000-0005-0000-0000-0000A2060000}"/>
    <cellStyle name="Followed Hyperlink 5" xfId="20735" hidden="1" xr:uid="{00000000-0005-0000-0000-0000A3060000}"/>
    <cellStyle name="Followed Hyperlink 5" xfId="20558" hidden="1" xr:uid="{00000000-0005-0000-0000-0000A4060000}"/>
    <cellStyle name="Followed Hyperlink 5" xfId="20903" hidden="1" xr:uid="{00000000-0005-0000-0000-0000A5060000}"/>
    <cellStyle name="Followed Hyperlink 5" xfId="20933" hidden="1" xr:uid="{00000000-0005-0000-0000-0000A6060000}"/>
    <cellStyle name="Followed Hyperlink 5" xfId="20946" hidden="1" xr:uid="{00000000-0005-0000-0000-0000A7060000}"/>
    <cellStyle name="Followed Hyperlink 5" xfId="20770" hidden="1" xr:uid="{00000000-0005-0000-0000-0000A8060000}"/>
    <cellStyle name="Followed Hyperlink 5" xfId="21109" hidden="1" xr:uid="{00000000-0005-0000-0000-0000A9060000}"/>
    <cellStyle name="Followed Hyperlink 5" xfId="21139" hidden="1" xr:uid="{00000000-0005-0000-0000-0000AA060000}"/>
    <cellStyle name="Followed Hyperlink 5" xfId="21152" hidden="1" xr:uid="{00000000-0005-0000-0000-0000AB060000}"/>
    <cellStyle name="Followed Hyperlink 5" xfId="19721" hidden="1" xr:uid="{00000000-0005-0000-0000-000090060000}"/>
    <cellStyle name="Followed Hyperlink 5" xfId="21170" hidden="1" xr:uid="{00000000-0005-0000-0000-000091060000}"/>
    <cellStyle name="Followed Hyperlink 5" xfId="21367" hidden="1" xr:uid="{00000000-0005-0000-0000-000092060000}"/>
    <cellStyle name="Followed Hyperlink 5" xfId="21380" hidden="1" xr:uid="{00000000-0005-0000-0000-000093060000}"/>
    <cellStyle name="Followed Hyperlink 5" xfId="15298" hidden="1" xr:uid="{00000000-0005-0000-0000-000099060000}"/>
    <cellStyle name="Followed Hyperlink 5" xfId="15328" hidden="1" xr:uid="{00000000-0005-0000-0000-00009A060000}"/>
    <cellStyle name="Followed Hyperlink 5" xfId="15341" hidden="1" xr:uid="{00000000-0005-0000-0000-00009B060000}"/>
    <cellStyle name="Followed Hyperlink 5" xfId="15159" hidden="1" xr:uid="{00000000-0005-0000-0000-00009C060000}"/>
    <cellStyle name="Followed Hyperlink 5" xfId="15514" hidden="1" xr:uid="{00000000-0005-0000-0000-00009D060000}"/>
    <cellStyle name="Followed Hyperlink 5" xfId="15557" hidden="1" xr:uid="{00000000-0005-0000-0000-00009F060000}"/>
    <cellStyle name="Followed Hyperlink 5" xfId="9744" hidden="1" xr:uid="{00000000-0005-0000-0000-0000A0060000}"/>
    <cellStyle name="Followed Hyperlink 5" xfId="15726" hidden="1" xr:uid="{00000000-0005-0000-0000-0000A1060000}"/>
    <cellStyle name="Followed Hyperlink 5" xfId="15756" hidden="1" xr:uid="{00000000-0005-0000-0000-0000A2060000}"/>
    <cellStyle name="Followed Hyperlink 5" xfId="15769" hidden="1" xr:uid="{00000000-0005-0000-0000-0000A3060000}"/>
    <cellStyle name="Followed Hyperlink 5" xfId="15592" hidden="1" xr:uid="{00000000-0005-0000-0000-0000A4060000}"/>
    <cellStyle name="Followed Hyperlink 5" xfId="15937" hidden="1" xr:uid="{00000000-0005-0000-0000-0000A5060000}"/>
    <cellStyle name="Followed Hyperlink 5" xfId="15967" hidden="1" xr:uid="{00000000-0005-0000-0000-0000A6060000}"/>
    <cellStyle name="Followed Hyperlink 5" xfId="15980" hidden="1" xr:uid="{00000000-0005-0000-0000-0000A7060000}"/>
    <cellStyle name="Followed Hyperlink 5" xfId="15804" hidden="1" xr:uid="{00000000-0005-0000-0000-0000A8060000}"/>
    <cellStyle name="Followed Hyperlink 5" xfId="16143" hidden="1" xr:uid="{00000000-0005-0000-0000-0000A9060000}"/>
    <cellStyle name="Followed Hyperlink 5" xfId="16173" hidden="1" xr:uid="{00000000-0005-0000-0000-0000AA060000}"/>
    <cellStyle name="Followed Hyperlink 5" xfId="16186" hidden="1" xr:uid="{00000000-0005-0000-0000-0000AB060000}"/>
    <cellStyle name="Followed Hyperlink 5" xfId="14748" hidden="1" xr:uid="{00000000-0005-0000-0000-000090060000}"/>
    <cellStyle name="Followed Hyperlink 5" xfId="16204" hidden="1" xr:uid="{00000000-0005-0000-0000-000091060000}"/>
    <cellStyle name="Followed Hyperlink 5" xfId="12172" hidden="1" xr:uid="{00000000-0005-0000-0000-00009D060000}"/>
    <cellStyle name="Followed Hyperlink 5" xfId="12202" hidden="1" xr:uid="{00000000-0005-0000-0000-00009E060000}"/>
    <cellStyle name="Followed Hyperlink 5" xfId="12215" hidden="1" xr:uid="{00000000-0005-0000-0000-00009F060000}"/>
    <cellStyle name="Followed Hyperlink 5" xfId="11479" hidden="1" xr:uid="{00000000-0005-0000-0000-000094060000}"/>
    <cellStyle name="Followed Hyperlink 5" xfId="11735" hidden="1" xr:uid="{00000000-0005-0000-0000-000095060000}"/>
    <cellStyle name="Followed Hyperlink 5" xfId="11765" hidden="1" xr:uid="{00000000-0005-0000-0000-000096060000}"/>
    <cellStyle name="Followed Hyperlink 5" xfId="11778" hidden="1" xr:uid="{00000000-0005-0000-0000-000097060000}"/>
    <cellStyle name="Followed Hyperlink 5" xfId="11452" hidden="1" xr:uid="{00000000-0005-0000-0000-000092060000}"/>
    <cellStyle name="Followed Hyperlink 5" xfId="11465" hidden="1" xr:uid="{00000000-0005-0000-0000-000093060000}"/>
    <cellStyle name="Followed Hyperlink 5" xfId="11187" hidden="1" xr:uid="{00000000-0005-0000-0000-000091060000}"/>
    <cellStyle name="Followed Hyperlink 5" xfId="14821" hidden="1" xr:uid="{00000000-0005-0000-0000-000094060000}"/>
    <cellStyle name="Followed Hyperlink 5" xfId="5104" hidden="1" xr:uid="{00000000-0005-0000-0000-00009C060000}"/>
    <cellStyle name="Followed Hyperlink 5" xfId="19292" hidden="1" xr:uid="{00000000-0005-0000-0000-0000A6060000}"/>
    <cellStyle name="Followed Hyperlink 5" xfId="23911" hidden="1" xr:uid="{00000000-0005-0000-0000-0000A3060000}"/>
    <cellStyle name="Followed Hyperlink 5" xfId="23734" hidden="1" xr:uid="{00000000-0005-0000-0000-0000A4060000}"/>
    <cellStyle name="Followed Hyperlink 5" xfId="24079" hidden="1" xr:uid="{00000000-0005-0000-0000-0000A5060000}"/>
    <cellStyle name="Followed Hyperlink 5" xfId="24109" hidden="1" xr:uid="{00000000-0005-0000-0000-0000A6060000}"/>
    <cellStyle name="Followed Hyperlink 5" xfId="24122" hidden="1" xr:uid="{00000000-0005-0000-0000-0000A7060000}"/>
    <cellStyle name="Followed Hyperlink 5" xfId="24285" hidden="1" xr:uid="{00000000-0005-0000-0000-0000A9060000}"/>
    <cellStyle name="Followed Hyperlink 5" xfId="24315" hidden="1" xr:uid="{00000000-0005-0000-0000-0000AA060000}"/>
    <cellStyle name="Followed Hyperlink 5" xfId="24328" hidden="1" xr:uid="{00000000-0005-0000-0000-0000AB060000}"/>
    <cellStyle name="Followed Hyperlink 5" xfId="22915" hidden="1" xr:uid="{00000000-0005-0000-0000-000090060000}"/>
    <cellStyle name="Followed Hyperlink 5" xfId="24346" hidden="1" xr:uid="{00000000-0005-0000-0000-000091060000}"/>
    <cellStyle name="Followed Hyperlink 5" xfId="24468" hidden="1" xr:uid="{00000000-0005-0000-0000-000093060000}"/>
    <cellStyle name="Followed Hyperlink 5" xfId="24482" hidden="1" xr:uid="{00000000-0005-0000-0000-000094060000}"/>
    <cellStyle name="Followed Hyperlink 5" xfId="24738" hidden="1" xr:uid="{00000000-0005-0000-0000-000095060000}"/>
    <cellStyle name="Followed Hyperlink 5" xfId="24768" hidden="1" xr:uid="{00000000-0005-0000-0000-000096060000}"/>
    <cellStyle name="Followed Hyperlink 5" xfId="24781" hidden="1" xr:uid="{00000000-0005-0000-0000-000097060000}"/>
    <cellStyle name="Followed Hyperlink 5" xfId="12991" hidden="1" xr:uid="{00000000-0005-0000-0000-000098060000}"/>
    <cellStyle name="Followed Hyperlink 5" xfId="24959" hidden="1" xr:uid="{00000000-0005-0000-0000-000099060000}"/>
    <cellStyle name="Followed Hyperlink 5" xfId="24989" hidden="1" xr:uid="{00000000-0005-0000-0000-00009A060000}"/>
    <cellStyle name="Followed Hyperlink 5" xfId="25002" hidden="1" xr:uid="{00000000-0005-0000-0000-00009B060000}"/>
    <cellStyle name="Followed Hyperlink 5" xfId="12595" hidden="1" xr:uid="{00000000-0005-0000-0000-0000A5060000}"/>
    <cellStyle name="Followed Hyperlink 5" xfId="12625" hidden="1" xr:uid="{00000000-0005-0000-0000-0000A6060000}"/>
    <cellStyle name="Followed Hyperlink 5" xfId="12638" hidden="1" xr:uid="{00000000-0005-0000-0000-0000A7060000}"/>
    <cellStyle name="Followed Hyperlink 5" xfId="12462" hidden="1" xr:uid="{00000000-0005-0000-0000-0000A8060000}"/>
    <cellStyle name="Followed Hyperlink 5" xfId="12801" hidden="1" xr:uid="{00000000-0005-0000-0000-0000A9060000}"/>
    <cellStyle name="Followed Hyperlink 5" xfId="12831" hidden="1" xr:uid="{00000000-0005-0000-0000-0000AA060000}"/>
    <cellStyle name="Followed Hyperlink 5" xfId="12844" hidden="1" xr:uid="{00000000-0005-0000-0000-0000AB060000}"/>
    <cellStyle name="Followed Hyperlink 5" xfId="11404" hidden="1" xr:uid="{00000000-0005-0000-0000-000090060000}"/>
    <cellStyle name="Followed Hyperlink 5" xfId="12862" hidden="1" xr:uid="{00000000-0005-0000-0000-000091060000}"/>
    <cellStyle name="Followed Hyperlink 5" xfId="13126" hidden="1" xr:uid="{00000000-0005-0000-0000-000092060000}"/>
    <cellStyle name="Followed Hyperlink 5" xfId="13139" hidden="1" xr:uid="{00000000-0005-0000-0000-000093060000}"/>
    <cellStyle name="Followed Hyperlink 5" xfId="2468" hidden="1" xr:uid="{00000000-0005-0000-0000-000098060000}"/>
    <cellStyle name="Followed Hyperlink 5" xfId="11956" hidden="1" xr:uid="{00000000-0005-0000-0000-000099060000}"/>
    <cellStyle name="Followed Hyperlink 5" xfId="11986" hidden="1" xr:uid="{00000000-0005-0000-0000-00009A060000}"/>
    <cellStyle name="Followed Hyperlink 5" xfId="11999" hidden="1" xr:uid="{00000000-0005-0000-0000-00009B060000}"/>
    <cellStyle name="Followed Hyperlink 5" xfId="11817" hidden="1" xr:uid="{00000000-0005-0000-0000-00009C060000}"/>
    <cellStyle name="Followed Hyperlink 5" xfId="15107" hidden="1" xr:uid="{00000000-0005-0000-0000-000096060000}"/>
    <cellStyle name="Followed Hyperlink 5" xfId="15120" hidden="1" xr:uid="{00000000-0005-0000-0000-000097060000}"/>
    <cellStyle name="Followed Hyperlink 5" xfId="2844" hidden="1" xr:uid="{00000000-0005-0000-0000-000098060000}"/>
    <cellStyle name="Followed Hyperlink 5" xfId="6386" hidden="1" xr:uid="{00000000-0005-0000-0000-0000A0060000}"/>
    <cellStyle name="Followed Hyperlink 5" xfId="12384" hidden="1" xr:uid="{00000000-0005-0000-0000-0000A1060000}"/>
    <cellStyle name="Followed Hyperlink 5" xfId="12414" hidden="1" xr:uid="{00000000-0005-0000-0000-0000A2060000}"/>
    <cellStyle name="Followed Hyperlink 5" xfId="12427" hidden="1" xr:uid="{00000000-0005-0000-0000-0000A3060000}"/>
    <cellStyle name="Followed Hyperlink 5" xfId="12250" hidden="1" xr:uid="{00000000-0005-0000-0000-0000A4060000}"/>
    <cellStyle name="Followed Hyperlink 5" xfId="14536" hidden="1" xr:uid="{00000000-0005-0000-0000-000091060000}"/>
    <cellStyle name="Followed Hyperlink 5" xfId="14794" hidden="1" xr:uid="{00000000-0005-0000-0000-000092060000}"/>
    <cellStyle name="Followed Hyperlink 5" xfId="14807" hidden="1" xr:uid="{00000000-0005-0000-0000-000093060000}"/>
    <cellStyle name="Followed Hyperlink 5" xfId="15077" hidden="1" xr:uid="{00000000-0005-0000-0000-000095060000}"/>
    <cellStyle name="Followed Hyperlink 5" xfId="14518" hidden="1" xr:uid="{00000000-0005-0000-0000-0000AB060000}"/>
    <cellStyle name="Followed Hyperlink 5" xfId="13078" hidden="1" xr:uid="{00000000-0005-0000-0000-000090060000}"/>
    <cellStyle name="Followed Hyperlink 5" xfId="14505" hidden="1" xr:uid="{00000000-0005-0000-0000-0000AA060000}"/>
    <cellStyle name="Followed Hyperlink 50" xfId="16972" hidden="1" xr:uid="{00000000-0005-0000-0000-0000B7060000}"/>
    <cellStyle name="Followed Hyperlink 50" xfId="16497" hidden="1" xr:uid="{00000000-0005-0000-0000-0000B8060000}"/>
    <cellStyle name="Followed Hyperlink 50" xfId="45062" hidden="1" xr:uid="{00000000-0005-0000-0000-0000C2060000}"/>
    <cellStyle name="Followed Hyperlink 50" xfId="45197" hidden="1" xr:uid="{00000000-0005-0000-0000-0000C3060000}"/>
    <cellStyle name="Followed Hyperlink 50" xfId="43768" hidden="1" xr:uid="{00000000-0005-0000-0000-0000C4060000}"/>
    <cellStyle name="Followed Hyperlink 50" xfId="45316" hidden="1" xr:uid="{00000000-0005-0000-0000-0000C5060000}"/>
    <cellStyle name="Followed Hyperlink 50" xfId="44094" hidden="1" xr:uid="{00000000-0005-0000-0000-0000C0060000}"/>
    <cellStyle name="Followed Hyperlink 50" xfId="45110" hidden="1" xr:uid="{00000000-0005-0000-0000-0000C1060000}"/>
    <cellStyle name="Followed Hyperlink 50" xfId="44986" hidden="1" xr:uid="{00000000-0005-0000-0000-0000BF060000}"/>
    <cellStyle name="Followed Hyperlink 50" xfId="44851" hidden="1" xr:uid="{00000000-0005-0000-0000-0000BE060000}"/>
    <cellStyle name="Followed Hyperlink 50" xfId="18267" hidden="1" xr:uid="{00000000-0005-0000-0000-0000B4060000}"/>
    <cellStyle name="Followed Hyperlink 50" xfId="37250" hidden="1" xr:uid="{00000000-0005-0000-0000-0000B1060000}"/>
    <cellStyle name="Followed Hyperlink 50" xfId="22991" hidden="1" xr:uid="{00000000-0005-0000-0000-0000C0060000}"/>
    <cellStyle name="Followed Hyperlink 50" xfId="31745" hidden="1" xr:uid="{00000000-0005-0000-0000-0000C5060000}"/>
    <cellStyle name="Followed Hyperlink 50" xfId="31832" hidden="1" xr:uid="{00000000-0005-0000-0000-0000C7060000}"/>
    <cellStyle name="Followed Hyperlink 50" xfId="30307" hidden="1" xr:uid="{00000000-0005-0000-0000-0000AC060000}"/>
    <cellStyle name="Followed Hyperlink 50" xfId="30408" hidden="1" xr:uid="{00000000-0005-0000-0000-0000AD060000}"/>
    <cellStyle name="Followed Hyperlink 50" xfId="31935" hidden="1" xr:uid="{00000000-0005-0000-0000-0000AE060000}"/>
    <cellStyle name="Followed Hyperlink 50" xfId="28277" hidden="1" xr:uid="{00000000-0005-0000-0000-0000AF060000}"/>
    <cellStyle name="Followed Hyperlink 50" xfId="32193" hidden="1" xr:uid="{00000000-0005-0000-0000-0000B0060000}"/>
    <cellStyle name="Followed Hyperlink 50" xfId="32347" hidden="1" xr:uid="{00000000-0005-0000-0000-0000B1060000}"/>
    <cellStyle name="Followed Hyperlink 50" xfId="32299" hidden="1" xr:uid="{00000000-0005-0000-0000-0000B2060000}"/>
    <cellStyle name="Followed Hyperlink 50" xfId="32434" hidden="1" xr:uid="{00000000-0005-0000-0000-0000B3060000}"/>
    <cellStyle name="Followed Hyperlink 50" xfId="32284" hidden="1" xr:uid="{00000000-0005-0000-0000-0000B4060000}"/>
    <cellStyle name="Followed Hyperlink 50" xfId="32568" hidden="1" xr:uid="{00000000-0005-0000-0000-0000B5060000}"/>
    <cellStyle name="Followed Hyperlink 50" xfId="32520" hidden="1" xr:uid="{00000000-0005-0000-0000-0000B6060000}"/>
    <cellStyle name="Followed Hyperlink 50" xfId="32655" hidden="1" xr:uid="{00000000-0005-0000-0000-0000B7060000}"/>
    <cellStyle name="Followed Hyperlink 50" xfId="32180" hidden="1" xr:uid="{00000000-0005-0000-0000-0000B8060000}"/>
    <cellStyle name="Followed Hyperlink 50" xfId="32784" hidden="1" xr:uid="{00000000-0005-0000-0000-0000B9060000}"/>
    <cellStyle name="Followed Hyperlink 50" xfId="32736" hidden="1" xr:uid="{00000000-0005-0000-0000-0000BA060000}"/>
    <cellStyle name="Followed Hyperlink 50" xfId="32871" hidden="1" xr:uid="{00000000-0005-0000-0000-0000BB060000}"/>
    <cellStyle name="Followed Hyperlink 50" xfId="26124" hidden="1" xr:uid="{00000000-0005-0000-0000-0000BC060000}"/>
    <cellStyle name="Followed Hyperlink 50" xfId="32996" hidden="1" xr:uid="{00000000-0005-0000-0000-0000BD060000}"/>
    <cellStyle name="Followed Hyperlink 50" xfId="32948" hidden="1" xr:uid="{00000000-0005-0000-0000-0000BE060000}"/>
    <cellStyle name="Followed Hyperlink 50" xfId="33083" hidden="1" xr:uid="{00000000-0005-0000-0000-0000BF060000}"/>
    <cellStyle name="Followed Hyperlink 50" xfId="32191" hidden="1" xr:uid="{00000000-0005-0000-0000-0000C0060000}"/>
    <cellStyle name="Followed Hyperlink 50" xfId="33207" hidden="1" xr:uid="{00000000-0005-0000-0000-0000C1060000}"/>
    <cellStyle name="Followed Hyperlink 50" xfId="28547" hidden="1" xr:uid="{00000000-0005-0000-0000-0000AC060000}"/>
    <cellStyle name="Followed Hyperlink 50" xfId="21411" hidden="1" xr:uid="{00000000-0005-0000-0000-0000B8060000}"/>
    <cellStyle name="Followed Hyperlink 50" xfId="8911" hidden="1" xr:uid="{00000000-0005-0000-0000-0000BE060000}"/>
    <cellStyle name="Followed Hyperlink 50" xfId="8154" hidden="1" xr:uid="{00000000-0005-0000-0000-0000C0060000}"/>
    <cellStyle name="Followed Hyperlink 50" xfId="9170" hidden="1" xr:uid="{00000000-0005-0000-0000-0000C1060000}"/>
    <cellStyle name="Followed Hyperlink 50" xfId="9122" hidden="1" xr:uid="{00000000-0005-0000-0000-0000C2060000}"/>
    <cellStyle name="Followed Hyperlink 50" xfId="9257" hidden="1" xr:uid="{00000000-0005-0000-0000-0000C3060000}"/>
    <cellStyle name="Followed Hyperlink 50" xfId="4653" hidden="1" xr:uid="{00000000-0005-0000-0000-0000C4060000}"/>
    <cellStyle name="Followed Hyperlink 50" xfId="9376" hidden="1" xr:uid="{00000000-0005-0000-0000-0000C5060000}"/>
    <cellStyle name="Followed Hyperlink 50" xfId="9328" hidden="1" xr:uid="{00000000-0005-0000-0000-0000C6060000}"/>
    <cellStyle name="Followed Hyperlink 50" xfId="7931" hidden="1" xr:uid="{00000000-0005-0000-0000-0000AC060000}"/>
    <cellStyle name="Followed Hyperlink 50" xfId="8037" hidden="1" xr:uid="{00000000-0005-0000-0000-0000AD060000}"/>
    <cellStyle name="Followed Hyperlink 50" xfId="9566" hidden="1" xr:uid="{00000000-0005-0000-0000-0000AE060000}"/>
    <cellStyle name="Followed Hyperlink 50" xfId="4698" hidden="1" xr:uid="{00000000-0005-0000-0000-0000AF060000}"/>
    <cellStyle name="Followed Hyperlink 50" xfId="9834" hidden="1" xr:uid="{00000000-0005-0000-0000-0000B0060000}"/>
    <cellStyle name="Followed Hyperlink 50" xfId="9988" hidden="1" xr:uid="{00000000-0005-0000-0000-0000B1060000}"/>
    <cellStyle name="Followed Hyperlink 50" xfId="9940" hidden="1" xr:uid="{00000000-0005-0000-0000-0000B2060000}"/>
    <cellStyle name="Followed Hyperlink 50" xfId="10075" hidden="1" xr:uid="{00000000-0005-0000-0000-0000B3060000}"/>
    <cellStyle name="Followed Hyperlink 50" xfId="9925" hidden="1" xr:uid="{00000000-0005-0000-0000-0000B4060000}"/>
    <cellStyle name="Followed Hyperlink 50" xfId="10209" hidden="1" xr:uid="{00000000-0005-0000-0000-0000B5060000}"/>
    <cellStyle name="Followed Hyperlink 50" xfId="10161" hidden="1" xr:uid="{00000000-0005-0000-0000-0000B6060000}"/>
    <cellStyle name="Followed Hyperlink 50" xfId="10296" hidden="1" xr:uid="{00000000-0005-0000-0000-0000B7060000}"/>
    <cellStyle name="Followed Hyperlink 50" xfId="9821" hidden="1" xr:uid="{00000000-0005-0000-0000-0000B8060000}"/>
    <cellStyle name="Followed Hyperlink 50" xfId="10425" hidden="1" xr:uid="{00000000-0005-0000-0000-0000B9060000}"/>
    <cellStyle name="Followed Hyperlink 50" xfId="10377" hidden="1" xr:uid="{00000000-0005-0000-0000-0000BA060000}"/>
    <cellStyle name="Followed Hyperlink 50" xfId="10512" hidden="1" xr:uid="{00000000-0005-0000-0000-0000BB060000}"/>
    <cellStyle name="Followed Hyperlink 50" xfId="2459" hidden="1" xr:uid="{00000000-0005-0000-0000-0000BC060000}"/>
    <cellStyle name="Followed Hyperlink 50" xfId="10637" hidden="1" xr:uid="{00000000-0005-0000-0000-0000BD060000}"/>
    <cellStyle name="Followed Hyperlink 50" xfId="10589" hidden="1" xr:uid="{00000000-0005-0000-0000-0000BE060000}"/>
    <cellStyle name="Followed Hyperlink 50" xfId="10724" hidden="1" xr:uid="{00000000-0005-0000-0000-0000BF060000}"/>
    <cellStyle name="Followed Hyperlink 50" xfId="9832" hidden="1" xr:uid="{00000000-0005-0000-0000-0000C0060000}"/>
    <cellStyle name="Followed Hyperlink 50" xfId="10848" hidden="1" xr:uid="{00000000-0005-0000-0000-0000C1060000}"/>
    <cellStyle name="Followed Hyperlink 50" xfId="10800" hidden="1" xr:uid="{00000000-0005-0000-0000-0000C2060000}"/>
    <cellStyle name="Followed Hyperlink 50" xfId="10935" hidden="1" xr:uid="{00000000-0005-0000-0000-0000C3060000}"/>
    <cellStyle name="Followed Hyperlink 50" xfId="27223" hidden="1" xr:uid="{00000000-0005-0000-0000-0000B9060000}"/>
    <cellStyle name="Followed Hyperlink 50" xfId="27175" hidden="1" xr:uid="{00000000-0005-0000-0000-0000BA060000}"/>
    <cellStyle name="Followed Hyperlink 50" xfId="27310" hidden="1" xr:uid="{00000000-0005-0000-0000-0000BB060000}"/>
    <cellStyle name="Followed Hyperlink 50" xfId="26177" hidden="1" xr:uid="{00000000-0005-0000-0000-0000BC060000}"/>
    <cellStyle name="Followed Hyperlink 50" xfId="27435" hidden="1" xr:uid="{00000000-0005-0000-0000-0000BD060000}"/>
    <cellStyle name="Followed Hyperlink 50" xfId="27387" hidden="1" xr:uid="{00000000-0005-0000-0000-0000BE060000}"/>
    <cellStyle name="Followed Hyperlink 50" xfId="19971" hidden="1" xr:uid="{00000000-0005-0000-0000-0000B1060000}"/>
    <cellStyle name="Followed Hyperlink 50" xfId="19923" hidden="1" xr:uid="{00000000-0005-0000-0000-0000B2060000}"/>
    <cellStyle name="Followed Hyperlink 50" xfId="20058" hidden="1" xr:uid="{00000000-0005-0000-0000-0000B3060000}"/>
    <cellStyle name="Followed Hyperlink 50" xfId="19908" hidden="1" xr:uid="{00000000-0005-0000-0000-0000B4060000}"/>
    <cellStyle name="Followed Hyperlink 50" xfId="20192" hidden="1" xr:uid="{00000000-0005-0000-0000-0000B5060000}"/>
    <cellStyle name="Followed Hyperlink 50" xfId="20144" hidden="1" xr:uid="{00000000-0005-0000-0000-0000B6060000}"/>
    <cellStyle name="Followed Hyperlink 50" xfId="20279" hidden="1" xr:uid="{00000000-0005-0000-0000-0000B7060000}"/>
    <cellStyle name="Followed Hyperlink 50" xfId="32095" hidden="1" xr:uid="{00000000-0005-0000-0000-0000AF060000}"/>
    <cellStyle name="Followed Hyperlink 50" xfId="37096" hidden="1" xr:uid="{00000000-0005-0000-0000-0000B0060000}"/>
    <cellStyle name="Followed Hyperlink 50" xfId="37202" hidden="1" xr:uid="{00000000-0005-0000-0000-0000B2060000}"/>
    <cellStyle name="Followed Hyperlink 50" xfId="37337" hidden="1" xr:uid="{00000000-0005-0000-0000-0000B3060000}"/>
    <cellStyle name="Followed Hyperlink 50" xfId="37187" hidden="1" xr:uid="{00000000-0005-0000-0000-0000B4060000}"/>
    <cellStyle name="Followed Hyperlink 50" xfId="37423" hidden="1" xr:uid="{00000000-0005-0000-0000-0000B6060000}"/>
    <cellStyle name="Followed Hyperlink 50" xfId="37558" hidden="1" xr:uid="{00000000-0005-0000-0000-0000B7060000}"/>
    <cellStyle name="Followed Hyperlink 50" xfId="37083" hidden="1" xr:uid="{00000000-0005-0000-0000-0000B8060000}"/>
    <cellStyle name="Followed Hyperlink 50" xfId="37687" hidden="1" xr:uid="{00000000-0005-0000-0000-0000B9060000}"/>
    <cellStyle name="Followed Hyperlink 50" xfId="37639" hidden="1" xr:uid="{00000000-0005-0000-0000-0000BA060000}"/>
    <cellStyle name="Followed Hyperlink 50" xfId="37774" hidden="1" xr:uid="{00000000-0005-0000-0000-0000BB060000}"/>
    <cellStyle name="Followed Hyperlink 50" xfId="37899" hidden="1" xr:uid="{00000000-0005-0000-0000-0000BD060000}"/>
    <cellStyle name="Followed Hyperlink 50" xfId="37851" hidden="1" xr:uid="{00000000-0005-0000-0000-0000BE060000}"/>
    <cellStyle name="Followed Hyperlink 50" xfId="37986" hidden="1" xr:uid="{00000000-0005-0000-0000-0000BF060000}"/>
    <cellStyle name="Followed Hyperlink 50" xfId="38110" hidden="1" xr:uid="{00000000-0005-0000-0000-0000C1060000}"/>
    <cellStyle name="Followed Hyperlink 50" xfId="38062" hidden="1" xr:uid="{00000000-0005-0000-0000-0000C2060000}"/>
    <cellStyle name="Followed Hyperlink 50" xfId="38197" hidden="1" xr:uid="{00000000-0005-0000-0000-0000C3060000}"/>
    <cellStyle name="Followed Hyperlink 50" xfId="33714" hidden="1" xr:uid="{00000000-0005-0000-0000-0000C4060000}"/>
    <cellStyle name="Followed Hyperlink 50" xfId="38316" hidden="1" xr:uid="{00000000-0005-0000-0000-0000C5060000}"/>
    <cellStyle name="Followed Hyperlink 50" xfId="38403" hidden="1" xr:uid="{00000000-0005-0000-0000-0000C7060000}"/>
    <cellStyle name="Followed Hyperlink 50" xfId="36937" hidden="1" xr:uid="{00000000-0005-0000-0000-0000AC060000}"/>
    <cellStyle name="Followed Hyperlink 50" xfId="37002" hidden="1" xr:uid="{00000000-0005-0000-0000-0000AD060000}"/>
    <cellStyle name="Followed Hyperlink 50" xfId="38506" hidden="1" xr:uid="{00000000-0005-0000-0000-0000AE060000}"/>
    <cellStyle name="Followed Hyperlink 50" xfId="33754" hidden="1" xr:uid="{00000000-0005-0000-0000-0000AF060000}"/>
    <cellStyle name="Followed Hyperlink 50" xfId="38819" hidden="1" xr:uid="{00000000-0005-0000-0000-0000B1060000}"/>
    <cellStyle name="Followed Hyperlink 50" xfId="38771" hidden="1" xr:uid="{00000000-0005-0000-0000-0000B2060000}"/>
    <cellStyle name="Followed Hyperlink 50" xfId="38906" hidden="1" xr:uid="{00000000-0005-0000-0000-0000B3060000}"/>
    <cellStyle name="Followed Hyperlink 50" xfId="38756" hidden="1" xr:uid="{00000000-0005-0000-0000-0000B4060000}"/>
    <cellStyle name="Followed Hyperlink 50" xfId="39040" hidden="1" xr:uid="{00000000-0005-0000-0000-0000B5060000}"/>
    <cellStyle name="Followed Hyperlink 50" xfId="38992" hidden="1" xr:uid="{00000000-0005-0000-0000-0000B6060000}"/>
    <cellStyle name="Followed Hyperlink 50" xfId="39127" hidden="1" xr:uid="{00000000-0005-0000-0000-0000B7060000}"/>
    <cellStyle name="Followed Hyperlink 50" xfId="38652" hidden="1" xr:uid="{00000000-0005-0000-0000-0000B8060000}"/>
    <cellStyle name="Followed Hyperlink 50" xfId="39256" hidden="1" xr:uid="{00000000-0005-0000-0000-0000B9060000}"/>
    <cellStyle name="Followed Hyperlink 50" xfId="39208" hidden="1" xr:uid="{00000000-0005-0000-0000-0000BA060000}"/>
    <cellStyle name="Followed Hyperlink 50" xfId="39343" hidden="1" xr:uid="{00000000-0005-0000-0000-0000BB060000}"/>
    <cellStyle name="Followed Hyperlink 50" xfId="32098" hidden="1" xr:uid="{00000000-0005-0000-0000-0000BC060000}"/>
    <cellStyle name="Followed Hyperlink 50" xfId="39468" hidden="1" xr:uid="{00000000-0005-0000-0000-0000BD060000}"/>
    <cellStyle name="Followed Hyperlink 50" xfId="39420" hidden="1" xr:uid="{00000000-0005-0000-0000-0000BE060000}"/>
    <cellStyle name="Followed Hyperlink 50" xfId="39555" hidden="1" xr:uid="{00000000-0005-0000-0000-0000BF060000}"/>
    <cellStyle name="Followed Hyperlink 50" xfId="38663" hidden="1" xr:uid="{00000000-0005-0000-0000-0000C0060000}"/>
    <cellStyle name="Followed Hyperlink 50" xfId="39679" hidden="1" xr:uid="{00000000-0005-0000-0000-0000C1060000}"/>
    <cellStyle name="Followed Hyperlink 50" xfId="39631" hidden="1" xr:uid="{00000000-0005-0000-0000-0000C2060000}"/>
    <cellStyle name="Followed Hyperlink 50" xfId="39766" hidden="1" xr:uid="{00000000-0005-0000-0000-0000C3060000}"/>
    <cellStyle name="Followed Hyperlink 50" xfId="35364" hidden="1" xr:uid="{00000000-0005-0000-0000-0000C4060000}"/>
    <cellStyle name="Followed Hyperlink 50" xfId="39885" hidden="1" xr:uid="{00000000-0005-0000-0000-0000C5060000}"/>
    <cellStyle name="Followed Hyperlink 50" xfId="39837" hidden="1" xr:uid="{00000000-0005-0000-0000-0000C6060000}"/>
    <cellStyle name="Followed Hyperlink 50" xfId="39972" hidden="1" xr:uid="{00000000-0005-0000-0000-0000C7060000}"/>
    <cellStyle name="Followed Hyperlink 50" xfId="38541" hidden="1" xr:uid="{00000000-0005-0000-0000-0000AC060000}"/>
    <cellStyle name="Followed Hyperlink 50" xfId="38583" hidden="1" xr:uid="{00000000-0005-0000-0000-0000AD060000}"/>
    <cellStyle name="Followed Hyperlink 50" xfId="40075" hidden="1" xr:uid="{00000000-0005-0000-0000-0000AE060000}"/>
    <cellStyle name="Followed Hyperlink 50" xfId="35400" hidden="1" xr:uid="{00000000-0005-0000-0000-0000AF060000}"/>
    <cellStyle name="Followed Hyperlink 50" xfId="37094" hidden="1" xr:uid="{00000000-0005-0000-0000-0000C0060000}"/>
    <cellStyle name="Followed Hyperlink 50" xfId="24603" hidden="1" xr:uid="{00000000-0005-0000-0000-0000B4060000}"/>
    <cellStyle name="Followed Hyperlink 50" xfId="24887" hidden="1" xr:uid="{00000000-0005-0000-0000-0000B5060000}"/>
    <cellStyle name="Followed Hyperlink 50" xfId="24839" hidden="1" xr:uid="{00000000-0005-0000-0000-0000B6060000}"/>
    <cellStyle name="Followed Hyperlink 50" xfId="24974" hidden="1" xr:uid="{00000000-0005-0000-0000-0000B7060000}"/>
    <cellStyle name="Followed Hyperlink 50" xfId="25103" hidden="1" xr:uid="{00000000-0005-0000-0000-0000B9060000}"/>
    <cellStyle name="Followed Hyperlink 50" xfId="25055" hidden="1" xr:uid="{00000000-0005-0000-0000-0000BA060000}"/>
    <cellStyle name="Followed Hyperlink 50" xfId="25190" hidden="1" xr:uid="{00000000-0005-0000-0000-0000BB060000}"/>
    <cellStyle name="Followed Hyperlink 50" xfId="25315" hidden="1" xr:uid="{00000000-0005-0000-0000-0000BD060000}"/>
    <cellStyle name="Followed Hyperlink 50" xfId="25267" hidden="1" xr:uid="{00000000-0005-0000-0000-0000BE060000}"/>
    <cellStyle name="Followed Hyperlink 50" xfId="25402" hidden="1" xr:uid="{00000000-0005-0000-0000-0000BF060000}"/>
    <cellStyle name="Followed Hyperlink 50" xfId="24510" hidden="1" xr:uid="{00000000-0005-0000-0000-0000C0060000}"/>
    <cellStyle name="Followed Hyperlink 50" xfId="25526" hidden="1" xr:uid="{00000000-0005-0000-0000-0000C1060000}"/>
    <cellStyle name="Followed Hyperlink 50" xfId="25478" hidden="1" xr:uid="{00000000-0005-0000-0000-0000C2060000}"/>
    <cellStyle name="Followed Hyperlink 50" xfId="25613" hidden="1" xr:uid="{00000000-0005-0000-0000-0000C3060000}"/>
    <cellStyle name="Followed Hyperlink 50" xfId="21313" hidden="1" xr:uid="{00000000-0005-0000-0000-0000C4060000}"/>
    <cellStyle name="Followed Hyperlink 50" xfId="25732" hidden="1" xr:uid="{00000000-0005-0000-0000-0000C5060000}"/>
    <cellStyle name="Followed Hyperlink 50" xfId="25684" hidden="1" xr:uid="{00000000-0005-0000-0000-0000C6060000}"/>
    <cellStyle name="Followed Hyperlink 50" xfId="25819" hidden="1" xr:uid="{00000000-0005-0000-0000-0000C7060000}"/>
    <cellStyle name="Followed Hyperlink 50" xfId="26287" hidden="1" xr:uid="{00000000-0005-0000-0000-0000AC060000}"/>
    <cellStyle name="Followed Hyperlink 50" xfId="26473" hidden="1" xr:uid="{00000000-0005-0000-0000-0000AD060000}"/>
    <cellStyle name="Followed Hyperlink 50" xfId="26425" hidden="1" xr:uid="{00000000-0005-0000-0000-0000AE060000}"/>
    <cellStyle name="Followed Hyperlink 50" xfId="26560" hidden="1" xr:uid="{00000000-0005-0000-0000-0000AF060000}"/>
    <cellStyle name="Followed Hyperlink 50" xfId="26632" hidden="1" xr:uid="{00000000-0005-0000-0000-0000B0060000}"/>
    <cellStyle name="Followed Hyperlink 50" xfId="26786" hidden="1" xr:uid="{00000000-0005-0000-0000-0000B1060000}"/>
    <cellStyle name="Followed Hyperlink 50" xfId="26738" hidden="1" xr:uid="{00000000-0005-0000-0000-0000B2060000}"/>
    <cellStyle name="Followed Hyperlink 50" xfId="26873" hidden="1" xr:uid="{00000000-0005-0000-0000-0000B3060000}"/>
    <cellStyle name="Followed Hyperlink 50" xfId="26723" hidden="1" xr:uid="{00000000-0005-0000-0000-0000B4060000}"/>
    <cellStyle name="Followed Hyperlink 50" xfId="27007" hidden="1" xr:uid="{00000000-0005-0000-0000-0000B5060000}"/>
    <cellStyle name="Followed Hyperlink 50" xfId="26959" hidden="1" xr:uid="{00000000-0005-0000-0000-0000B6060000}"/>
    <cellStyle name="Followed Hyperlink 50" xfId="27094" hidden="1" xr:uid="{00000000-0005-0000-0000-0000B7060000}"/>
    <cellStyle name="Followed Hyperlink 50" xfId="26619" hidden="1" xr:uid="{00000000-0005-0000-0000-0000B8060000}"/>
    <cellStyle name="Followed Hyperlink 50" xfId="23883" hidden="1" xr:uid="{00000000-0005-0000-0000-0000BF060000}"/>
    <cellStyle name="Followed Hyperlink 50" xfId="24007" hidden="1" xr:uid="{00000000-0005-0000-0000-0000C1060000}"/>
    <cellStyle name="Followed Hyperlink 50" xfId="23959" hidden="1" xr:uid="{00000000-0005-0000-0000-0000C2060000}"/>
    <cellStyle name="Followed Hyperlink 50" xfId="24094" hidden="1" xr:uid="{00000000-0005-0000-0000-0000C3060000}"/>
    <cellStyle name="Followed Hyperlink 50" xfId="19692" hidden="1" xr:uid="{00000000-0005-0000-0000-0000C4060000}"/>
    <cellStyle name="Followed Hyperlink 50" xfId="24213" hidden="1" xr:uid="{00000000-0005-0000-0000-0000C5060000}"/>
    <cellStyle name="Followed Hyperlink 50" xfId="24165" hidden="1" xr:uid="{00000000-0005-0000-0000-0000C6060000}"/>
    <cellStyle name="Followed Hyperlink 50" xfId="24300" hidden="1" xr:uid="{00000000-0005-0000-0000-0000C7060000}"/>
    <cellStyle name="Followed Hyperlink 50" xfId="22869" hidden="1" xr:uid="{00000000-0005-0000-0000-0000AC060000}"/>
    <cellStyle name="Followed Hyperlink 50" xfId="22911" hidden="1" xr:uid="{00000000-0005-0000-0000-0000AD060000}"/>
    <cellStyle name="Followed Hyperlink 50" xfId="24403" hidden="1" xr:uid="{00000000-0005-0000-0000-0000AE060000}"/>
    <cellStyle name="Followed Hyperlink 50" xfId="19728" hidden="1" xr:uid="{00000000-0005-0000-0000-0000AF060000}"/>
    <cellStyle name="Followed Hyperlink 50" xfId="24512" hidden="1" xr:uid="{00000000-0005-0000-0000-0000B0060000}"/>
    <cellStyle name="Followed Hyperlink 50" xfId="24666" hidden="1" xr:uid="{00000000-0005-0000-0000-0000B1060000}"/>
    <cellStyle name="Followed Hyperlink 50" xfId="24618" hidden="1" xr:uid="{00000000-0005-0000-0000-0000B2060000}"/>
    <cellStyle name="Followed Hyperlink 50" xfId="24753" hidden="1" xr:uid="{00000000-0005-0000-0000-0000B3060000}"/>
    <cellStyle name="Followed Hyperlink 50" xfId="33294" hidden="1" xr:uid="{00000000-0005-0000-0000-0000C3060000}"/>
    <cellStyle name="Followed Hyperlink 50" xfId="33159" hidden="1" xr:uid="{00000000-0005-0000-0000-0000C2060000}"/>
    <cellStyle name="Followed Hyperlink 50" xfId="30427" hidden="1" xr:uid="{00000000-0005-0000-0000-0000AF060000}"/>
    <cellStyle name="Followed Hyperlink 50" xfId="37471" hidden="1" xr:uid="{00000000-0005-0000-0000-0000B5060000}"/>
    <cellStyle name="Followed Hyperlink 50" xfId="16837" hidden="1" xr:uid="{00000000-0005-0000-0000-0000B6060000}"/>
    <cellStyle name="Followed Hyperlink 50" xfId="18081" hidden="1" xr:uid="{00000000-0005-0000-0000-0000BC060000}"/>
    <cellStyle name="Followed Hyperlink 50" xfId="23796" hidden="1" xr:uid="{00000000-0005-0000-0000-0000BD060000}"/>
    <cellStyle name="Followed Hyperlink 50" xfId="23748" hidden="1" xr:uid="{00000000-0005-0000-0000-0000BE060000}"/>
    <cellStyle name="Followed Hyperlink 50" xfId="31977" hidden="1" xr:uid="{00000000-0005-0000-0000-0000AC060000}"/>
    <cellStyle name="Followed Hyperlink 50" xfId="32076" hidden="1" xr:uid="{00000000-0005-0000-0000-0000AD060000}"/>
    <cellStyle name="Followed Hyperlink 50" xfId="28336" hidden="1" xr:uid="{00000000-0005-0000-0000-0000C4060000}"/>
    <cellStyle name="Followed Hyperlink 50" xfId="33413" hidden="1" xr:uid="{00000000-0005-0000-0000-0000C5060000}"/>
    <cellStyle name="Followed Hyperlink 50" xfId="33365" hidden="1" xr:uid="{00000000-0005-0000-0000-0000C6060000}"/>
    <cellStyle name="Followed Hyperlink 50" xfId="33500" hidden="1" xr:uid="{00000000-0005-0000-0000-0000C7060000}"/>
    <cellStyle name="Followed Hyperlink 50" xfId="34175" hidden="1" xr:uid="{00000000-0005-0000-0000-0000B6060000}"/>
    <cellStyle name="Followed Hyperlink 50" xfId="34223" hidden="1" xr:uid="{00000000-0005-0000-0000-0000B5060000}"/>
    <cellStyle name="Followed Hyperlink 50" xfId="24499" hidden="1" xr:uid="{00000000-0005-0000-0000-0000B8060000}"/>
    <cellStyle name="Followed Hyperlink 50" xfId="27522" hidden="1" xr:uid="{00000000-0005-0000-0000-0000BF060000}"/>
    <cellStyle name="Followed Hyperlink 50" xfId="31697" hidden="1" xr:uid="{00000000-0005-0000-0000-0000C6060000}"/>
    <cellStyle name="Followed Hyperlink 50" xfId="43163" hidden="1" xr:uid="{00000000-0005-0000-0000-0000C1060000}"/>
    <cellStyle name="Followed Hyperlink 50" xfId="43115" hidden="1" xr:uid="{00000000-0005-0000-0000-0000C2060000}"/>
    <cellStyle name="Followed Hyperlink 50" xfId="43250" hidden="1" xr:uid="{00000000-0005-0000-0000-0000C3060000}"/>
    <cellStyle name="Followed Hyperlink 50" xfId="41674" hidden="1" xr:uid="{00000000-0005-0000-0000-0000C4060000}"/>
    <cellStyle name="Followed Hyperlink 50" xfId="43369" hidden="1" xr:uid="{00000000-0005-0000-0000-0000C5060000}"/>
    <cellStyle name="Followed Hyperlink 50" xfId="43321" hidden="1" xr:uid="{00000000-0005-0000-0000-0000C6060000}"/>
    <cellStyle name="Followed Hyperlink 50" xfId="43456" hidden="1" xr:uid="{00000000-0005-0000-0000-0000C7060000}"/>
    <cellStyle name="Followed Hyperlink 50" xfId="43815" hidden="1" xr:uid="{00000000-0005-0000-0000-0000AC060000}"/>
    <cellStyle name="Followed Hyperlink 50" xfId="43937" hidden="1" xr:uid="{00000000-0005-0000-0000-0000AD060000}"/>
    <cellStyle name="Followed Hyperlink 50" xfId="43889" hidden="1" xr:uid="{00000000-0005-0000-0000-0000AE060000}"/>
    <cellStyle name="Followed Hyperlink 50" xfId="44024" hidden="1" xr:uid="{00000000-0005-0000-0000-0000AF060000}"/>
    <cellStyle name="Followed Hyperlink 50" xfId="44096" hidden="1" xr:uid="{00000000-0005-0000-0000-0000B0060000}"/>
    <cellStyle name="Followed Hyperlink 50" xfId="44250" hidden="1" xr:uid="{00000000-0005-0000-0000-0000B1060000}"/>
    <cellStyle name="Followed Hyperlink 50" xfId="44202" hidden="1" xr:uid="{00000000-0005-0000-0000-0000B2060000}"/>
    <cellStyle name="Followed Hyperlink 50" xfId="44337" hidden="1" xr:uid="{00000000-0005-0000-0000-0000B3060000}"/>
    <cellStyle name="Followed Hyperlink 50" xfId="44187" hidden="1" xr:uid="{00000000-0005-0000-0000-0000B4060000}"/>
    <cellStyle name="Followed Hyperlink 50" xfId="44471" hidden="1" xr:uid="{00000000-0005-0000-0000-0000B5060000}"/>
    <cellStyle name="Followed Hyperlink 50" xfId="44423" hidden="1" xr:uid="{00000000-0005-0000-0000-0000B6060000}"/>
    <cellStyle name="Followed Hyperlink 50" xfId="44558" hidden="1" xr:uid="{00000000-0005-0000-0000-0000B7060000}"/>
    <cellStyle name="Followed Hyperlink 50" xfId="44083" hidden="1" xr:uid="{00000000-0005-0000-0000-0000B8060000}"/>
    <cellStyle name="Followed Hyperlink 50" xfId="44687" hidden="1" xr:uid="{00000000-0005-0000-0000-0000B9060000}"/>
    <cellStyle name="Followed Hyperlink 50" xfId="44639" hidden="1" xr:uid="{00000000-0005-0000-0000-0000BA060000}"/>
    <cellStyle name="Followed Hyperlink 50" xfId="44774" hidden="1" xr:uid="{00000000-0005-0000-0000-0000BB060000}"/>
    <cellStyle name="Followed Hyperlink 50" xfId="43785" hidden="1" xr:uid="{00000000-0005-0000-0000-0000BC060000}"/>
    <cellStyle name="Followed Hyperlink 50" xfId="44899" hidden="1" xr:uid="{00000000-0005-0000-0000-0000BD060000}"/>
    <cellStyle name="Followed Hyperlink 50" xfId="41285" hidden="1" xr:uid="{00000000-0005-0000-0000-0000C3060000}"/>
    <cellStyle name="Followed Hyperlink 50" xfId="28852" hidden="1" xr:uid="{00000000-0005-0000-0000-0000C0060000}"/>
    <cellStyle name="Followed Hyperlink 50" xfId="8747" hidden="1" xr:uid="{00000000-0005-0000-0000-0000B9060000}"/>
    <cellStyle name="Followed Hyperlink 50" xfId="8834" hidden="1" xr:uid="{00000000-0005-0000-0000-0000BB060000}"/>
    <cellStyle name="Followed Hyperlink 50" xfId="2445" hidden="1" xr:uid="{00000000-0005-0000-0000-0000BC060000}"/>
    <cellStyle name="Followed Hyperlink 50" xfId="8959" hidden="1" xr:uid="{00000000-0005-0000-0000-0000BD060000}"/>
    <cellStyle name="Followed Hyperlink 50" xfId="6567" hidden="1" xr:uid="{00000000-0005-0000-0000-0000B4060000}"/>
    <cellStyle name="Followed Hyperlink 50" xfId="3117" hidden="1" xr:uid="{00000000-0005-0000-0000-0000B0060000}"/>
    <cellStyle name="Followed Hyperlink 50" xfId="3271" hidden="1" xr:uid="{00000000-0005-0000-0000-0000B1060000}"/>
    <cellStyle name="Followed Hyperlink 50" xfId="3223" hidden="1" xr:uid="{00000000-0005-0000-0000-0000B2060000}"/>
    <cellStyle name="Followed Hyperlink 50" xfId="3492" hidden="1" xr:uid="{00000000-0005-0000-0000-0000B5060000}"/>
    <cellStyle name="Followed Hyperlink 50" xfId="3444" hidden="1" xr:uid="{00000000-0005-0000-0000-0000B6060000}"/>
    <cellStyle name="Followed Hyperlink 50" xfId="3579" hidden="1" xr:uid="{00000000-0005-0000-0000-0000B7060000}"/>
    <cellStyle name="Followed Hyperlink 50" xfId="3104" hidden="1" xr:uid="{00000000-0005-0000-0000-0000B8060000}"/>
    <cellStyle name="Followed Hyperlink 50" xfId="3708" hidden="1" xr:uid="{00000000-0005-0000-0000-0000B9060000}"/>
    <cellStyle name="Followed Hyperlink 50" xfId="3660" hidden="1" xr:uid="{00000000-0005-0000-0000-0000BA060000}"/>
    <cellStyle name="Followed Hyperlink 50" xfId="3795" hidden="1" xr:uid="{00000000-0005-0000-0000-0000BB060000}"/>
    <cellStyle name="Followed Hyperlink 50" xfId="2662" hidden="1" xr:uid="{00000000-0005-0000-0000-0000BC060000}"/>
    <cellStyle name="Followed Hyperlink 50" xfId="3920" hidden="1" xr:uid="{00000000-0005-0000-0000-0000BD060000}"/>
    <cellStyle name="Followed Hyperlink 50" xfId="3872" hidden="1" xr:uid="{00000000-0005-0000-0000-0000BE060000}"/>
    <cellStyle name="Followed Hyperlink 50" xfId="4007" hidden="1" xr:uid="{00000000-0005-0000-0000-0000BF060000}"/>
    <cellStyle name="Followed Hyperlink 50" xfId="3115" hidden="1" xr:uid="{00000000-0005-0000-0000-0000C0060000}"/>
    <cellStyle name="Followed Hyperlink 50" xfId="4131" hidden="1" xr:uid="{00000000-0005-0000-0000-0000C1060000}"/>
    <cellStyle name="Followed Hyperlink 50" xfId="4083" hidden="1" xr:uid="{00000000-0005-0000-0000-0000C2060000}"/>
    <cellStyle name="Followed Hyperlink 50" xfId="4218" hidden="1" xr:uid="{00000000-0005-0000-0000-0000C3060000}"/>
    <cellStyle name="Followed Hyperlink 50" xfId="2628" hidden="1" xr:uid="{00000000-0005-0000-0000-0000C4060000}"/>
    <cellStyle name="Followed Hyperlink 50" xfId="4337" hidden="1" xr:uid="{00000000-0005-0000-0000-0000C5060000}"/>
    <cellStyle name="Followed Hyperlink 50" xfId="4289" hidden="1" xr:uid="{00000000-0005-0000-0000-0000C6060000}"/>
    <cellStyle name="Followed Hyperlink 50" xfId="4424" hidden="1" xr:uid="{00000000-0005-0000-0000-0000C7060000}"/>
    <cellStyle name="Followed Hyperlink 50" xfId="2809" hidden="1" xr:uid="{00000000-0005-0000-0000-0000AC060000}"/>
    <cellStyle name="Followed Hyperlink 50" xfId="2505" hidden="1" xr:uid="{00000000-0005-0000-0000-0000AD060000}"/>
    <cellStyle name="Followed Hyperlink 50" xfId="4527" hidden="1" xr:uid="{00000000-0005-0000-0000-0000AE060000}"/>
    <cellStyle name="Followed Hyperlink 50" xfId="2648" hidden="1" xr:uid="{00000000-0005-0000-0000-0000AF060000}"/>
    <cellStyle name="Followed Hyperlink 50" xfId="4796" hidden="1" xr:uid="{00000000-0005-0000-0000-0000B0060000}"/>
    <cellStyle name="Followed Hyperlink 50" xfId="4950" hidden="1" xr:uid="{00000000-0005-0000-0000-0000B1060000}"/>
    <cellStyle name="Followed Hyperlink 50" xfId="4902" hidden="1" xr:uid="{00000000-0005-0000-0000-0000B2060000}"/>
    <cellStyle name="Followed Hyperlink 50" xfId="5037" hidden="1" xr:uid="{00000000-0005-0000-0000-0000B3060000}"/>
    <cellStyle name="Followed Hyperlink 50" xfId="361" hidden="1" xr:uid="{00000000-0005-0000-0000-0000BC060000}"/>
    <cellStyle name="Followed Hyperlink 50" xfId="1619" hidden="1" xr:uid="{00000000-0005-0000-0000-0000BD060000}"/>
    <cellStyle name="Followed Hyperlink 50" xfId="1571" hidden="1" xr:uid="{00000000-0005-0000-0000-0000BE060000}"/>
    <cellStyle name="Followed Hyperlink 50" xfId="1706" hidden="1" xr:uid="{00000000-0005-0000-0000-0000BF060000}"/>
    <cellStyle name="Followed Hyperlink 50" xfId="814" hidden="1" xr:uid="{00000000-0005-0000-0000-0000C0060000}"/>
    <cellStyle name="Followed Hyperlink 50" xfId="1830" hidden="1" xr:uid="{00000000-0005-0000-0000-0000C1060000}"/>
    <cellStyle name="Followed Hyperlink 50" xfId="1782" hidden="1" xr:uid="{00000000-0005-0000-0000-0000C2060000}"/>
    <cellStyle name="Followed Hyperlink 50" xfId="1917" hidden="1" xr:uid="{00000000-0005-0000-0000-0000C3060000}"/>
    <cellStyle name="Followed Hyperlink 50" xfId="327" hidden="1" xr:uid="{00000000-0005-0000-0000-0000C4060000}"/>
    <cellStyle name="Followed Hyperlink 50" xfId="2036" hidden="1" xr:uid="{00000000-0005-0000-0000-0000C5060000}"/>
    <cellStyle name="Followed Hyperlink 50" xfId="1988" hidden="1" xr:uid="{00000000-0005-0000-0000-0000C6060000}"/>
    <cellStyle name="Followed Hyperlink 50" xfId="2123" hidden="1" xr:uid="{00000000-0005-0000-0000-0000C7060000}"/>
    <cellStyle name="Followed Hyperlink 50" xfId="2772" hidden="1" xr:uid="{00000000-0005-0000-0000-0000AC060000}"/>
    <cellStyle name="Followed Hyperlink 50" xfId="2958" hidden="1" xr:uid="{00000000-0005-0000-0000-0000AD060000}"/>
    <cellStyle name="Followed Hyperlink 50" xfId="2910" hidden="1" xr:uid="{00000000-0005-0000-0000-0000AE060000}"/>
    <cellStyle name="Followed Hyperlink 50" xfId="3045" hidden="1" xr:uid="{00000000-0005-0000-0000-0000AF060000}"/>
    <cellStyle name="Followed Hyperlink 50" xfId="907" hidden="1" xr:uid="{00000000-0005-0000-0000-0000B4060000}"/>
    <cellStyle name="Followed Hyperlink 50" xfId="1191" hidden="1" xr:uid="{00000000-0005-0000-0000-0000B5060000}"/>
    <cellStyle name="Followed Hyperlink 50" xfId="1143" hidden="1" xr:uid="{00000000-0005-0000-0000-0000B6060000}"/>
    <cellStyle name="Followed Hyperlink 50" xfId="1278" hidden="1" xr:uid="{00000000-0005-0000-0000-0000B7060000}"/>
    <cellStyle name="Followed Hyperlink 50" xfId="803" hidden="1" xr:uid="{00000000-0005-0000-0000-0000B8060000}"/>
    <cellStyle name="Followed Hyperlink 50" xfId="1407" hidden="1" xr:uid="{00000000-0005-0000-0000-0000B9060000}"/>
    <cellStyle name="Followed Hyperlink 50" xfId="3358" hidden="1" xr:uid="{00000000-0005-0000-0000-0000B3060000}"/>
    <cellStyle name="Followed Hyperlink 50" xfId="9046" hidden="1" xr:uid="{00000000-0005-0000-0000-0000BF060000}"/>
    <cellStyle name="Followed Hyperlink 50" xfId="40559" hidden="1" xr:uid="{00000000-0005-0000-0000-0000B5060000}"/>
    <cellStyle name="Followed Hyperlink 50" xfId="40646" hidden="1" xr:uid="{00000000-0005-0000-0000-0000B7060000}"/>
    <cellStyle name="Followed Hyperlink 50" xfId="40171" hidden="1" xr:uid="{00000000-0005-0000-0000-0000B8060000}"/>
    <cellStyle name="Followed Hyperlink 50" xfId="40775" hidden="1" xr:uid="{00000000-0005-0000-0000-0000B9060000}"/>
    <cellStyle name="Followed Hyperlink 50" xfId="38665" hidden="1" xr:uid="{00000000-0005-0000-0000-0000B0060000}"/>
    <cellStyle name="Followed Hyperlink 50" xfId="35155" hidden="1" xr:uid="{00000000-0005-0000-0000-0000C7060000}"/>
    <cellStyle name="Followed Hyperlink 50" xfId="33644" hidden="1" xr:uid="{00000000-0005-0000-0000-0000AC060000}"/>
    <cellStyle name="Followed Hyperlink 50" xfId="33735" hidden="1" xr:uid="{00000000-0005-0000-0000-0000AD060000}"/>
    <cellStyle name="Followed Hyperlink 50" xfId="35258" hidden="1" xr:uid="{00000000-0005-0000-0000-0000AE060000}"/>
    <cellStyle name="Followed Hyperlink 50" xfId="35489" hidden="1" xr:uid="{00000000-0005-0000-0000-0000B0060000}"/>
    <cellStyle name="Followed Hyperlink 50" xfId="35643" hidden="1" xr:uid="{00000000-0005-0000-0000-0000B1060000}"/>
    <cellStyle name="Followed Hyperlink 50" xfId="35730" hidden="1" xr:uid="{00000000-0005-0000-0000-0000B3060000}"/>
    <cellStyle name="Followed Hyperlink 50" xfId="35580" hidden="1" xr:uid="{00000000-0005-0000-0000-0000B4060000}"/>
    <cellStyle name="Followed Hyperlink 50" xfId="35864" hidden="1" xr:uid="{00000000-0005-0000-0000-0000B5060000}"/>
    <cellStyle name="Followed Hyperlink 50" xfId="35816" hidden="1" xr:uid="{00000000-0005-0000-0000-0000B6060000}"/>
    <cellStyle name="Followed Hyperlink 50" xfId="35951" hidden="1" xr:uid="{00000000-0005-0000-0000-0000B7060000}"/>
    <cellStyle name="Followed Hyperlink 50" xfId="35476" hidden="1" xr:uid="{00000000-0005-0000-0000-0000B8060000}"/>
    <cellStyle name="Followed Hyperlink 50" xfId="36080" hidden="1" xr:uid="{00000000-0005-0000-0000-0000B9060000}"/>
    <cellStyle name="Followed Hyperlink 50" xfId="36032" hidden="1" xr:uid="{00000000-0005-0000-0000-0000BA060000}"/>
    <cellStyle name="Followed Hyperlink 50" xfId="36167" hidden="1" xr:uid="{00000000-0005-0000-0000-0000BB060000}"/>
    <cellStyle name="Followed Hyperlink 50" xfId="25996" hidden="1" xr:uid="{00000000-0005-0000-0000-0000BC060000}"/>
    <cellStyle name="Followed Hyperlink 50" xfId="36292" hidden="1" xr:uid="{00000000-0005-0000-0000-0000BD060000}"/>
    <cellStyle name="Followed Hyperlink 50" xfId="36244" hidden="1" xr:uid="{00000000-0005-0000-0000-0000BE060000}"/>
    <cellStyle name="Followed Hyperlink 50" xfId="36379" hidden="1" xr:uid="{00000000-0005-0000-0000-0000BF060000}"/>
    <cellStyle name="Followed Hyperlink 50" xfId="35487" hidden="1" xr:uid="{00000000-0005-0000-0000-0000C0060000}"/>
    <cellStyle name="Followed Hyperlink 50" xfId="36503" hidden="1" xr:uid="{00000000-0005-0000-0000-0000C1060000}"/>
    <cellStyle name="Followed Hyperlink 50" xfId="36455" hidden="1" xr:uid="{00000000-0005-0000-0000-0000C2060000}"/>
    <cellStyle name="Followed Hyperlink 50" xfId="36590" hidden="1" xr:uid="{00000000-0005-0000-0000-0000C3060000}"/>
    <cellStyle name="Followed Hyperlink 50" xfId="32053" hidden="1" xr:uid="{00000000-0005-0000-0000-0000C4060000}"/>
    <cellStyle name="Followed Hyperlink 50" xfId="36709" hidden="1" xr:uid="{00000000-0005-0000-0000-0000C5060000}"/>
    <cellStyle name="Followed Hyperlink 50" xfId="36661" hidden="1" xr:uid="{00000000-0005-0000-0000-0000C6060000}"/>
    <cellStyle name="Followed Hyperlink 50" xfId="36796" hidden="1" xr:uid="{00000000-0005-0000-0000-0000C7060000}"/>
    <cellStyle name="Followed Hyperlink 50" xfId="35298" hidden="1" xr:uid="{00000000-0005-0000-0000-0000AC060000}"/>
    <cellStyle name="Followed Hyperlink 50" xfId="35384" hidden="1" xr:uid="{00000000-0005-0000-0000-0000AD060000}"/>
    <cellStyle name="Followed Hyperlink 50" xfId="36899" hidden="1" xr:uid="{00000000-0005-0000-0000-0000AE060000}"/>
    <cellStyle name="Followed Hyperlink 50" xfId="34310" hidden="1" xr:uid="{00000000-0005-0000-0000-0000B7060000}"/>
    <cellStyle name="Followed Hyperlink 50" xfId="33835" hidden="1" xr:uid="{00000000-0005-0000-0000-0000B8060000}"/>
    <cellStyle name="Followed Hyperlink 50" xfId="34439" hidden="1" xr:uid="{00000000-0005-0000-0000-0000B9060000}"/>
    <cellStyle name="Followed Hyperlink 50" xfId="34391" hidden="1" xr:uid="{00000000-0005-0000-0000-0000BA060000}"/>
    <cellStyle name="Followed Hyperlink 50" xfId="34526" hidden="1" xr:uid="{00000000-0005-0000-0000-0000BB060000}"/>
    <cellStyle name="Followed Hyperlink 50" xfId="26123" hidden="1" xr:uid="{00000000-0005-0000-0000-0000BC060000}"/>
    <cellStyle name="Followed Hyperlink 50" xfId="34651" hidden="1" xr:uid="{00000000-0005-0000-0000-0000BD060000}"/>
    <cellStyle name="Followed Hyperlink 50" xfId="34603" hidden="1" xr:uid="{00000000-0005-0000-0000-0000BE060000}"/>
    <cellStyle name="Followed Hyperlink 50" xfId="34738" hidden="1" xr:uid="{00000000-0005-0000-0000-0000BF060000}"/>
    <cellStyle name="Followed Hyperlink 50" xfId="33846" hidden="1" xr:uid="{00000000-0005-0000-0000-0000C0060000}"/>
    <cellStyle name="Followed Hyperlink 50" xfId="34862" hidden="1" xr:uid="{00000000-0005-0000-0000-0000C1060000}"/>
    <cellStyle name="Followed Hyperlink 50" xfId="34814" hidden="1" xr:uid="{00000000-0005-0000-0000-0000C2060000}"/>
    <cellStyle name="Followed Hyperlink 50" xfId="34949" hidden="1" xr:uid="{00000000-0005-0000-0000-0000C3060000}"/>
    <cellStyle name="Followed Hyperlink 50" xfId="30385" hidden="1" xr:uid="{00000000-0005-0000-0000-0000C4060000}"/>
    <cellStyle name="Followed Hyperlink 50" xfId="35068" hidden="1" xr:uid="{00000000-0005-0000-0000-0000C5060000}"/>
    <cellStyle name="Followed Hyperlink 50" xfId="35020" hidden="1" xr:uid="{00000000-0005-0000-0000-0000C6060000}"/>
    <cellStyle name="Followed Hyperlink 50" xfId="33603" hidden="1" xr:uid="{00000000-0005-0000-0000-0000AE060000}"/>
    <cellStyle name="Followed Hyperlink 50" xfId="25995" hidden="1" xr:uid="{00000000-0005-0000-0000-0000AF060000}"/>
    <cellStyle name="Followed Hyperlink 50" xfId="33848" hidden="1" xr:uid="{00000000-0005-0000-0000-0000B0060000}"/>
    <cellStyle name="Followed Hyperlink 50" xfId="34002" hidden="1" xr:uid="{00000000-0005-0000-0000-0000B1060000}"/>
    <cellStyle name="Followed Hyperlink 50" xfId="33954" hidden="1" xr:uid="{00000000-0005-0000-0000-0000B2060000}"/>
    <cellStyle name="Followed Hyperlink 50" xfId="34089" hidden="1" xr:uid="{00000000-0005-0000-0000-0000B3060000}"/>
    <cellStyle name="Followed Hyperlink 50" xfId="35595" hidden="1" xr:uid="{00000000-0005-0000-0000-0000B2060000}"/>
    <cellStyle name="Followed Hyperlink 50" xfId="40939" hidden="1" xr:uid="{00000000-0005-0000-0000-0000BE060000}"/>
    <cellStyle name="Followed Hyperlink 50" xfId="8247" hidden="1" xr:uid="{00000000-0005-0000-0000-0000B4060000}"/>
    <cellStyle name="Followed Hyperlink 50" xfId="8531" hidden="1" xr:uid="{00000000-0005-0000-0000-0000B5060000}"/>
    <cellStyle name="Followed Hyperlink 50" xfId="8483" hidden="1" xr:uid="{00000000-0005-0000-0000-0000B6060000}"/>
    <cellStyle name="Followed Hyperlink 50" xfId="8618" hidden="1" xr:uid="{00000000-0005-0000-0000-0000B7060000}"/>
    <cellStyle name="Followed Hyperlink 50" xfId="8143" hidden="1" xr:uid="{00000000-0005-0000-0000-0000B8060000}"/>
    <cellStyle name="Followed Hyperlink 50" xfId="6206" hidden="1" xr:uid="{00000000-0005-0000-0000-0000AE060000}"/>
    <cellStyle name="Followed Hyperlink 50" xfId="14355" hidden="1" xr:uid="{00000000-0005-0000-0000-0000C6060000}"/>
    <cellStyle name="Followed Hyperlink 50" xfId="14490" hidden="1" xr:uid="{00000000-0005-0000-0000-0000C7060000}"/>
    <cellStyle name="Followed Hyperlink 50" xfId="12963" hidden="1" xr:uid="{00000000-0005-0000-0000-0000AC060000}"/>
    <cellStyle name="Followed Hyperlink 50" xfId="9735" hidden="1" xr:uid="{00000000-0005-0000-0000-0000AF060000}"/>
    <cellStyle name="Followed Hyperlink 50" xfId="14851" hidden="1" xr:uid="{00000000-0005-0000-0000-0000B0060000}"/>
    <cellStyle name="Followed Hyperlink 50" xfId="15005" hidden="1" xr:uid="{00000000-0005-0000-0000-0000B1060000}"/>
    <cellStyle name="Followed Hyperlink 50" xfId="14957" hidden="1" xr:uid="{00000000-0005-0000-0000-0000B2060000}"/>
    <cellStyle name="Followed Hyperlink 50" xfId="15092" hidden="1" xr:uid="{00000000-0005-0000-0000-0000B3060000}"/>
    <cellStyle name="Followed Hyperlink 50" xfId="14942" hidden="1" xr:uid="{00000000-0005-0000-0000-0000B4060000}"/>
    <cellStyle name="Followed Hyperlink 50" xfId="15226" hidden="1" xr:uid="{00000000-0005-0000-0000-0000B5060000}"/>
    <cellStyle name="Followed Hyperlink 50" xfId="15178" hidden="1" xr:uid="{00000000-0005-0000-0000-0000B6060000}"/>
    <cellStyle name="Followed Hyperlink 50" xfId="15313" hidden="1" xr:uid="{00000000-0005-0000-0000-0000B7060000}"/>
    <cellStyle name="Followed Hyperlink 50" xfId="14838" hidden="1" xr:uid="{00000000-0005-0000-0000-0000B8060000}"/>
    <cellStyle name="Followed Hyperlink 50" xfId="15442" hidden="1" xr:uid="{00000000-0005-0000-0000-0000B9060000}"/>
    <cellStyle name="Followed Hyperlink 50" xfId="15394" hidden="1" xr:uid="{00000000-0005-0000-0000-0000BA060000}"/>
    <cellStyle name="Followed Hyperlink 50" xfId="15529" hidden="1" xr:uid="{00000000-0005-0000-0000-0000BB060000}"/>
    <cellStyle name="Followed Hyperlink 50" xfId="8060" hidden="1" xr:uid="{00000000-0005-0000-0000-0000BC060000}"/>
    <cellStyle name="Followed Hyperlink 50" xfId="15654" hidden="1" xr:uid="{00000000-0005-0000-0000-0000BD060000}"/>
    <cellStyle name="Followed Hyperlink 50" xfId="15606" hidden="1" xr:uid="{00000000-0005-0000-0000-0000BE060000}"/>
    <cellStyle name="Followed Hyperlink 50" xfId="15741" hidden="1" xr:uid="{00000000-0005-0000-0000-0000BF060000}"/>
    <cellStyle name="Followed Hyperlink 50" xfId="14849" hidden="1" xr:uid="{00000000-0005-0000-0000-0000C0060000}"/>
    <cellStyle name="Followed Hyperlink 50" xfId="15865" hidden="1" xr:uid="{00000000-0005-0000-0000-0000C1060000}"/>
    <cellStyle name="Followed Hyperlink 50" xfId="15817" hidden="1" xr:uid="{00000000-0005-0000-0000-0000C2060000}"/>
    <cellStyle name="Followed Hyperlink 50" xfId="15952" hidden="1" xr:uid="{00000000-0005-0000-0000-0000C3060000}"/>
    <cellStyle name="Followed Hyperlink 50" xfId="11368" hidden="1" xr:uid="{00000000-0005-0000-0000-0000C4060000}"/>
    <cellStyle name="Followed Hyperlink 50" xfId="16071" hidden="1" xr:uid="{00000000-0005-0000-0000-0000C5060000}"/>
    <cellStyle name="Followed Hyperlink 50" xfId="16023" hidden="1" xr:uid="{00000000-0005-0000-0000-0000C6060000}"/>
    <cellStyle name="Followed Hyperlink 50" xfId="16158" hidden="1" xr:uid="{00000000-0005-0000-0000-0000C7060000}"/>
    <cellStyle name="Followed Hyperlink 50" xfId="14636" hidden="1" xr:uid="{00000000-0005-0000-0000-0000AC060000}"/>
    <cellStyle name="Followed Hyperlink 50" xfId="14737" hidden="1" xr:uid="{00000000-0005-0000-0000-0000AD060000}"/>
    <cellStyle name="Followed Hyperlink 50" xfId="13510" hidden="1" xr:uid="{00000000-0005-0000-0000-0000B6060000}"/>
    <cellStyle name="Followed Hyperlink 50" xfId="13645" hidden="1" xr:uid="{00000000-0005-0000-0000-0000B7060000}"/>
    <cellStyle name="Followed Hyperlink 50" xfId="13170" hidden="1" xr:uid="{00000000-0005-0000-0000-0000B8060000}"/>
    <cellStyle name="Followed Hyperlink 50" xfId="13774" hidden="1" xr:uid="{00000000-0005-0000-0000-0000B9060000}"/>
    <cellStyle name="Followed Hyperlink 50" xfId="13726" hidden="1" xr:uid="{00000000-0005-0000-0000-0000BA060000}"/>
    <cellStyle name="Followed Hyperlink 50" xfId="13861" hidden="1" xr:uid="{00000000-0005-0000-0000-0000BB060000}"/>
    <cellStyle name="Followed Hyperlink 50" xfId="6380" hidden="1" xr:uid="{00000000-0005-0000-0000-0000BC060000}"/>
    <cellStyle name="Followed Hyperlink 50" xfId="13986" hidden="1" xr:uid="{00000000-0005-0000-0000-0000BD060000}"/>
    <cellStyle name="Followed Hyperlink 50" xfId="13938" hidden="1" xr:uid="{00000000-0005-0000-0000-0000BE060000}"/>
    <cellStyle name="Followed Hyperlink 50" xfId="14073" hidden="1" xr:uid="{00000000-0005-0000-0000-0000BF060000}"/>
    <cellStyle name="Followed Hyperlink 50" xfId="13181" hidden="1" xr:uid="{00000000-0005-0000-0000-0000C0060000}"/>
    <cellStyle name="Followed Hyperlink 50" xfId="14197" hidden="1" xr:uid="{00000000-0005-0000-0000-0000C1060000}"/>
    <cellStyle name="Followed Hyperlink 50" xfId="14149" hidden="1" xr:uid="{00000000-0005-0000-0000-0000C2060000}"/>
    <cellStyle name="Followed Hyperlink 50" xfId="14284" hidden="1" xr:uid="{00000000-0005-0000-0000-0000C3060000}"/>
    <cellStyle name="Followed Hyperlink 50" xfId="9691" hidden="1" xr:uid="{00000000-0005-0000-0000-0000C4060000}"/>
    <cellStyle name="Followed Hyperlink 50" xfId="14403" hidden="1" xr:uid="{00000000-0005-0000-0000-0000C5060000}"/>
    <cellStyle name="Followed Hyperlink 50" xfId="11391" hidden="1" xr:uid="{00000000-0005-0000-0000-0000AD060000}"/>
    <cellStyle name="Followed Hyperlink 50" xfId="12919" hidden="1" xr:uid="{00000000-0005-0000-0000-0000AE060000}"/>
    <cellStyle name="Followed Hyperlink 50" xfId="8057" hidden="1" xr:uid="{00000000-0005-0000-0000-0000AF060000}"/>
    <cellStyle name="Followed Hyperlink 50" xfId="13183" hidden="1" xr:uid="{00000000-0005-0000-0000-0000B0060000}"/>
    <cellStyle name="Followed Hyperlink 50" xfId="13337" hidden="1" xr:uid="{00000000-0005-0000-0000-0000B1060000}"/>
    <cellStyle name="Followed Hyperlink 50" xfId="13289" hidden="1" xr:uid="{00000000-0005-0000-0000-0000B2060000}"/>
    <cellStyle name="Followed Hyperlink 50" xfId="13065" hidden="1" xr:uid="{00000000-0005-0000-0000-0000AD060000}"/>
    <cellStyle name="Followed Hyperlink 50" xfId="8699" hidden="1" xr:uid="{00000000-0005-0000-0000-0000BA060000}"/>
    <cellStyle name="Followed Hyperlink 50" xfId="40184" hidden="1" xr:uid="{00000000-0005-0000-0000-0000B0060000}"/>
    <cellStyle name="Followed Hyperlink 50" xfId="40338" hidden="1" xr:uid="{00000000-0005-0000-0000-0000B1060000}"/>
    <cellStyle name="Followed Hyperlink 50" xfId="40290" hidden="1" xr:uid="{00000000-0005-0000-0000-0000B2060000}"/>
    <cellStyle name="Followed Hyperlink 50" xfId="40425" hidden="1" xr:uid="{00000000-0005-0000-0000-0000B3060000}"/>
    <cellStyle name="Followed Hyperlink 50" xfId="40275" hidden="1" xr:uid="{00000000-0005-0000-0000-0000B4060000}"/>
    <cellStyle name="Followed Hyperlink 50" xfId="38268" hidden="1" xr:uid="{00000000-0005-0000-0000-0000C6060000}"/>
    <cellStyle name="Followed Hyperlink 50" xfId="17895" hidden="1" xr:uid="{00000000-0005-0000-0000-0000AD060000}"/>
    <cellStyle name="Followed Hyperlink 50" xfId="7967" hidden="1" xr:uid="{00000000-0005-0000-0000-0000AE060000}"/>
    <cellStyle name="Followed Hyperlink 50" xfId="2595" hidden="1" xr:uid="{00000000-0005-0000-0000-0000AF060000}"/>
    <cellStyle name="Followed Hyperlink 50" xfId="18330" hidden="1" xr:uid="{00000000-0005-0000-0000-0000B1060000}"/>
    <cellStyle name="Followed Hyperlink 50" xfId="18282" hidden="1" xr:uid="{00000000-0005-0000-0000-0000B2060000}"/>
    <cellStyle name="Followed Hyperlink 50" xfId="18417" hidden="1" xr:uid="{00000000-0005-0000-0000-0000B3060000}"/>
    <cellStyle name="Followed Hyperlink 50" xfId="18551" hidden="1" xr:uid="{00000000-0005-0000-0000-0000B5060000}"/>
    <cellStyle name="Followed Hyperlink 50" xfId="18503" hidden="1" xr:uid="{00000000-0005-0000-0000-0000B6060000}"/>
    <cellStyle name="Followed Hyperlink 50" xfId="18638" hidden="1" xr:uid="{00000000-0005-0000-0000-0000B7060000}"/>
    <cellStyle name="Followed Hyperlink 50" xfId="18163" hidden="1" xr:uid="{00000000-0005-0000-0000-0000B8060000}"/>
    <cellStyle name="Followed Hyperlink 50" xfId="18767" hidden="1" xr:uid="{00000000-0005-0000-0000-0000B9060000}"/>
    <cellStyle name="Followed Hyperlink 50" xfId="18719" hidden="1" xr:uid="{00000000-0005-0000-0000-0000BA060000}"/>
    <cellStyle name="Followed Hyperlink 50" xfId="18854" hidden="1" xr:uid="{00000000-0005-0000-0000-0000BB060000}"/>
    <cellStyle name="Followed Hyperlink 50" xfId="18013" hidden="1" xr:uid="{00000000-0005-0000-0000-0000BC060000}"/>
    <cellStyle name="Followed Hyperlink 50" xfId="18979" hidden="1" xr:uid="{00000000-0005-0000-0000-0000BD060000}"/>
    <cellStyle name="Followed Hyperlink 50" xfId="18931" hidden="1" xr:uid="{00000000-0005-0000-0000-0000BE060000}"/>
    <cellStyle name="Followed Hyperlink 50" xfId="19066" hidden="1" xr:uid="{00000000-0005-0000-0000-0000BF060000}"/>
    <cellStyle name="Followed Hyperlink 50" xfId="18174" hidden="1" xr:uid="{00000000-0005-0000-0000-0000C0060000}"/>
    <cellStyle name="Followed Hyperlink 50" xfId="19190" hidden="1" xr:uid="{00000000-0005-0000-0000-0000C1060000}"/>
    <cellStyle name="Followed Hyperlink 50" xfId="19142" hidden="1" xr:uid="{00000000-0005-0000-0000-0000C2060000}"/>
    <cellStyle name="Followed Hyperlink 50" xfId="19277" hidden="1" xr:uid="{00000000-0005-0000-0000-0000C3060000}"/>
    <cellStyle name="Followed Hyperlink 50" xfId="16411" hidden="1" xr:uid="{00000000-0005-0000-0000-0000C4060000}"/>
    <cellStyle name="Followed Hyperlink 50" xfId="19396" hidden="1" xr:uid="{00000000-0005-0000-0000-0000C5060000}"/>
    <cellStyle name="Followed Hyperlink 50" xfId="19348" hidden="1" xr:uid="{00000000-0005-0000-0000-0000C6060000}"/>
    <cellStyle name="Followed Hyperlink 50" xfId="19483" hidden="1" xr:uid="{00000000-0005-0000-0000-0000C7060000}"/>
    <cellStyle name="Followed Hyperlink 50" xfId="16302" hidden="1" xr:uid="{00000000-0005-0000-0000-0000AC060000}"/>
    <cellStyle name="Followed Hyperlink 50" xfId="18057" hidden="1" xr:uid="{00000000-0005-0000-0000-0000AD060000}"/>
    <cellStyle name="Followed Hyperlink 50" xfId="19586" hidden="1" xr:uid="{00000000-0005-0000-0000-0000AE060000}"/>
    <cellStyle name="Followed Hyperlink 50" xfId="18017" hidden="1" xr:uid="{00000000-0005-0000-0000-0000AF060000}"/>
    <cellStyle name="Followed Hyperlink 50" xfId="19817" hidden="1" xr:uid="{00000000-0005-0000-0000-0000B0060000}"/>
    <cellStyle name="Followed Hyperlink 50" xfId="17101" hidden="1" xr:uid="{00000000-0005-0000-0000-0000B9060000}"/>
    <cellStyle name="Followed Hyperlink 50" xfId="17053" hidden="1" xr:uid="{00000000-0005-0000-0000-0000BA060000}"/>
    <cellStyle name="Followed Hyperlink 50" xfId="17188" hidden="1" xr:uid="{00000000-0005-0000-0000-0000BB060000}"/>
    <cellStyle name="Followed Hyperlink 50" xfId="9738" hidden="1" xr:uid="{00000000-0005-0000-0000-0000BC060000}"/>
    <cellStyle name="Followed Hyperlink 50" xfId="17313" hidden="1" xr:uid="{00000000-0005-0000-0000-0000BD060000}"/>
    <cellStyle name="Followed Hyperlink 50" xfId="17265" hidden="1" xr:uid="{00000000-0005-0000-0000-0000BE060000}"/>
    <cellStyle name="Followed Hyperlink 50" xfId="17400" hidden="1" xr:uid="{00000000-0005-0000-0000-0000BF060000}"/>
    <cellStyle name="Followed Hyperlink 50" xfId="16508" hidden="1" xr:uid="{00000000-0005-0000-0000-0000C0060000}"/>
    <cellStyle name="Followed Hyperlink 50" xfId="17524" hidden="1" xr:uid="{00000000-0005-0000-0000-0000C1060000}"/>
    <cellStyle name="Followed Hyperlink 50" xfId="17476" hidden="1" xr:uid="{00000000-0005-0000-0000-0000C2060000}"/>
    <cellStyle name="Followed Hyperlink 50" xfId="17611" hidden="1" xr:uid="{00000000-0005-0000-0000-0000C3060000}"/>
    <cellStyle name="Followed Hyperlink 50" xfId="13042" hidden="1" xr:uid="{00000000-0005-0000-0000-0000C4060000}"/>
    <cellStyle name="Followed Hyperlink 50" xfId="17730" hidden="1" xr:uid="{00000000-0005-0000-0000-0000C5060000}"/>
    <cellStyle name="Followed Hyperlink 50" xfId="17682" hidden="1" xr:uid="{00000000-0005-0000-0000-0000C6060000}"/>
    <cellStyle name="Followed Hyperlink 50" xfId="17817" hidden="1" xr:uid="{00000000-0005-0000-0000-0000C7060000}"/>
    <cellStyle name="Followed Hyperlink 50" xfId="16342" hidden="1" xr:uid="{00000000-0005-0000-0000-0000AC060000}"/>
    <cellStyle name="Followed Hyperlink 50" xfId="45268" hidden="1" xr:uid="{00000000-0005-0000-0000-0000C6060000}"/>
    <cellStyle name="Followed Hyperlink 50" xfId="45403" hidden="1" xr:uid="{00000000-0005-0000-0000-0000C7060000}"/>
    <cellStyle name="Followed Hyperlink 50" xfId="36985" hidden="1" xr:uid="{00000000-0005-0000-0000-0000C4060000}"/>
    <cellStyle name="Followed Hyperlink 50" xfId="30430" hidden="1" xr:uid="{00000000-0005-0000-0000-0000BC060000}"/>
    <cellStyle name="Followed Hyperlink 50" xfId="33939" hidden="1" xr:uid="{00000000-0005-0000-0000-0000B4060000}"/>
    <cellStyle name="Followed Hyperlink 50" xfId="16885" hidden="1" xr:uid="{00000000-0005-0000-0000-0000B5060000}"/>
    <cellStyle name="Followed Hyperlink 50" xfId="18176" hidden="1" xr:uid="{00000000-0005-0000-0000-0000B0060000}"/>
    <cellStyle name="Followed Hyperlink 50" xfId="40511" hidden="1" xr:uid="{00000000-0005-0000-0000-0000B6060000}"/>
    <cellStyle name="Followed Hyperlink 50" xfId="2464" hidden="1" xr:uid="{00000000-0005-0000-0000-0000AF060000}"/>
    <cellStyle name="Followed Hyperlink 50" xfId="8156" hidden="1" xr:uid="{00000000-0005-0000-0000-0000B0060000}"/>
    <cellStyle name="Followed Hyperlink 50" xfId="8310" hidden="1" xr:uid="{00000000-0005-0000-0000-0000B1060000}"/>
    <cellStyle name="Followed Hyperlink 50" xfId="8262" hidden="1" xr:uid="{00000000-0005-0000-0000-0000B2060000}"/>
    <cellStyle name="Followed Hyperlink 50" xfId="8397" hidden="1" xr:uid="{00000000-0005-0000-0000-0000B3060000}"/>
    <cellStyle name="Followed Hyperlink 50" xfId="6103" hidden="1" xr:uid="{00000000-0005-0000-0000-0000C7060000}"/>
    <cellStyle name="Followed Hyperlink 50" xfId="21424" hidden="1" xr:uid="{00000000-0005-0000-0000-0000B0060000}"/>
    <cellStyle name="Followed Hyperlink 50" xfId="21578" hidden="1" xr:uid="{00000000-0005-0000-0000-0000B1060000}"/>
    <cellStyle name="Followed Hyperlink 50" xfId="21530" hidden="1" xr:uid="{00000000-0005-0000-0000-0000B2060000}"/>
    <cellStyle name="Followed Hyperlink 50" xfId="21665" hidden="1" xr:uid="{00000000-0005-0000-0000-0000B3060000}"/>
    <cellStyle name="Followed Hyperlink 50" xfId="21799" hidden="1" xr:uid="{00000000-0005-0000-0000-0000B5060000}"/>
    <cellStyle name="Followed Hyperlink 50" xfId="21751" hidden="1" xr:uid="{00000000-0005-0000-0000-0000B6060000}"/>
    <cellStyle name="Followed Hyperlink 50" xfId="21886" hidden="1" xr:uid="{00000000-0005-0000-0000-0000B7060000}"/>
    <cellStyle name="Followed Hyperlink 50" xfId="22015" hidden="1" xr:uid="{00000000-0005-0000-0000-0000B9060000}"/>
    <cellStyle name="Followed Hyperlink 50" xfId="21967" hidden="1" xr:uid="{00000000-0005-0000-0000-0000BA060000}"/>
    <cellStyle name="Followed Hyperlink 50" xfId="22102" hidden="1" xr:uid="{00000000-0005-0000-0000-0000BB060000}"/>
    <cellStyle name="Followed Hyperlink 50" xfId="2538" hidden="1" xr:uid="{00000000-0005-0000-0000-0000BC060000}"/>
    <cellStyle name="Followed Hyperlink 50" xfId="22227" hidden="1" xr:uid="{00000000-0005-0000-0000-0000BD060000}"/>
    <cellStyle name="Followed Hyperlink 50" xfId="22179" hidden="1" xr:uid="{00000000-0005-0000-0000-0000BE060000}"/>
    <cellStyle name="Followed Hyperlink 50" xfId="22314" hidden="1" xr:uid="{00000000-0005-0000-0000-0000BF060000}"/>
    <cellStyle name="Followed Hyperlink 50" xfId="21422" hidden="1" xr:uid="{00000000-0005-0000-0000-0000C0060000}"/>
    <cellStyle name="Followed Hyperlink 50" xfId="22438" hidden="1" xr:uid="{00000000-0005-0000-0000-0000C1060000}"/>
    <cellStyle name="Followed Hyperlink 50" xfId="22390" hidden="1" xr:uid="{00000000-0005-0000-0000-0000C2060000}"/>
    <cellStyle name="Followed Hyperlink 50" xfId="22525" hidden="1" xr:uid="{00000000-0005-0000-0000-0000C3060000}"/>
    <cellStyle name="Followed Hyperlink 50" xfId="18035" hidden="1" xr:uid="{00000000-0005-0000-0000-0000C4060000}"/>
    <cellStyle name="Followed Hyperlink 50" xfId="22644" hidden="1" xr:uid="{00000000-0005-0000-0000-0000C5060000}"/>
    <cellStyle name="Followed Hyperlink 50" xfId="22596" hidden="1" xr:uid="{00000000-0005-0000-0000-0000C6060000}"/>
    <cellStyle name="Followed Hyperlink 50" xfId="22731" hidden="1" xr:uid="{00000000-0005-0000-0000-0000C7060000}"/>
    <cellStyle name="Followed Hyperlink 50" xfId="21265" hidden="1" xr:uid="{00000000-0005-0000-0000-0000AC060000}"/>
    <cellStyle name="Followed Hyperlink 50" xfId="21330" hidden="1" xr:uid="{00000000-0005-0000-0000-0000AD060000}"/>
    <cellStyle name="Followed Hyperlink 50" xfId="22834" hidden="1" xr:uid="{00000000-0005-0000-0000-0000AE060000}"/>
    <cellStyle name="Followed Hyperlink 50" xfId="11274" hidden="1" xr:uid="{00000000-0005-0000-0000-0000AF060000}"/>
    <cellStyle name="Followed Hyperlink 50" xfId="22993" hidden="1" xr:uid="{00000000-0005-0000-0000-0000B0060000}"/>
    <cellStyle name="Followed Hyperlink 50" xfId="23147" hidden="1" xr:uid="{00000000-0005-0000-0000-0000B1060000}"/>
    <cellStyle name="Followed Hyperlink 50" xfId="23099" hidden="1" xr:uid="{00000000-0005-0000-0000-0000B2060000}"/>
    <cellStyle name="Followed Hyperlink 50" xfId="23234" hidden="1" xr:uid="{00000000-0005-0000-0000-0000B3060000}"/>
    <cellStyle name="Followed Hyperlink 50" xfId="23084" hidden="1" xr:uid="{00000000-0005-0000-0000-0000B4060000}"/>
    <cellStyle name="Followed Hyperlink 50" xfId="16333" hidden="1" xr:uid="{00000000-0005-0000-0000-0000BC060000}"/>
    <cellStyle name="Followed Hyperlink 50" xfId="20620" hidden="1" xr:uid="{00000000-0005-0000-0000-0000BD060000}"/>
    <cellStyle name="Followed Hyperlink 50" xfId="20572" hidden="1" xr:uid="{00000000-0005-0000-0000-0000BE060000}"/>
    <cellStyle name="Followed Hyperlink 50" xfId="20707" hidden="1" xr:uid="{00000000-0005-0000-0000-0000BF060000}"/>
    <cellStyle name="Followed Hyperlink 50" xfId="19815" hidden="1" xr:uid="{00000000-0005-0000-0000-0000C0060000}"/>
    <cellStyle name="Followed Hyperlink 50" xfId="20831" hidden="1" xr:uid="{00000000-0005-0000-0000-0000C1060000}"/>
    <cellStyle name="Followed Hyperlink 50" xfId="20783" hidden="1" xr:uid="{00000000-0005-0000-0000-0000C2060000}"/>
    <cellStyle name="Followed Hyperlink 50" xfId="20918" hidden="1" xr:uid="{00000000-0005-0000-0000-0000C3060000}"/>
    <cellStyle name="Followed Hyperlink 50" xfId="16363" hidden="1" xr:uid="{00000000-0005-0000-0000-0000C4060000}"/>
    <cellStyle name="Followed Hyperlink 50" xfId="21037" hidden="1" xr:uid="{00000000-0005-0000-0000-0000C5060000}"/>
    <cellStyle name="Followed Hyperlink 50" xfId="20989" hidden="1" xr:uid="{00000000-0005-0000-0000-0000C6060000}"/>
    <cellStyle name="Followed Hyperlink 50" xfId="21124" hidden="1" xr:uid="{00000000-0005-0000-0000-0000C7060000}"/>
    <cellStyle name="Followed Hyperlink 50" xfId="19626" hidden="1" xr:uid="{00000000-0005-0000-0000-0000AC060000}"/>
    <cellStyle name="Followed Hyperlink 50" xfId="19712" hidden="1" xr:uid="{00000000-0005-0000-0000-0000AD060000}"/>
    <cellStyle name="Followed Hyperlink 50" xfId="21227" hidden="1" xr:uid="{00000000-0005-0000-0000-0000AE060000}"/>
    <cellStyle name="Followed Hyperlink 50" xfId="18046" hidden="1" xr:uid="{00000000-0005-0000-0000-0000AF060000}"/>
    <cellStyle name="Followed Hyperlink 50" xfId="657" hidden="1" xr:uid="{00000000-0005-0000-0000-0000AD060000}"/>
    <cellStyle name="Followed Hyperlink 50" xfId="471" hidden="1" xr:uid="{00000000-0005-0000-0000-0000AC060000}"/>
    <cellStyle name="Followed Hyperlink 50" xfId="3208" hidden="1" xr:uid="{00000000-0005-0000-0000-0000B4060000}"/>
    <cellStyle name="Followed Hyperlink 50" xfId="5339" hidden="1" xr:uid="{00000000-0005-0000-0000-0000BA060000}"/>
    <cellStyle name="Followed Hyperlink 50" xfId="13424" hidden="1" xr:uid="{00000000-0005-0000-0000-0000B3060000}"/>
    <cellStyle name="Followed Hyperlink 50" xfId="19804" hidden="1" xr:uid="{00000000-0005-0000-0000-0000B8060000}"/>
    <cellStyle name="Followed Hyperlink 50" xfId="20360" hidden="1" xr:uid="{00000000-0005-0000-0000-0000BA060000}"/>
    <cellStyle name="Followed Hyperlink 50" xfId="20495" hidden="1" xr:uid="{00000000-0005-0000-0000-0000BB060000}"/>
    <cellStyle name="Followed Hyperlink 50" xfId="922" hidden="1" xr:uid="{00000000-0005-0000-0000-0000B2060000}"/>
    <cellStyle name="Followed Hyperlink 50" xfId="1057" hidden="1" xr:uid="{00000000-0005-0000-0000-0000B3060000}"/>
    <cellStyle name="Followed Hyperlink 50" xfId="609" hidden="1" xr:uid="{00000000-0005-0000-0000-0000AE060000}"/>
    <cellStyle name="Followed Hyperlink 50" xfId="744" hidden="1" xr:uid="{00000000-0005-0000-0000-0000AF060000}"/>
    <cellStyle name="Followed Hyperlink 50" xfId="816" hidden="1" xr:uid="{00000000-0005-0000-0000-0000B0060000}"/>
    <cellStyle name="Followed Hyperlink 50" xfId="970" hidden="1" xr:uid="{00000000-0005-0000-0000-0000B1060000}"/>
    <cellStyle name="Followed Hyperlink 50" xfId="1494" hidden="1" xr:uid="{00000000-0005-0000-0000-0000BB060000}"/>
    <cellStyle name="Followed Hyperlink 50" xfId="1359" hidden="1" xr:uid="{00000000-0005-0000-0000-0000BA060000}"/>
    <cellStyle name="Followed Hyperlink 50" xfId="21515" hidden="1" xr:uid="{00000000-0005-0000-0000-0000B4060000}"/>
    <cellStyle name="Followed Hyperlink 50" xfId="23671" hidden="1" xr:uid="{00000000-0005-0000-0000-0000BB060000}"/>
    <cellStyle name="Followed Hyperlink 50" xfId="27646" hidden="1" xr:uid="{00000000-0005-0000-0000-0000C1060000}"/>
    <cellStyle name="Followed Hyperlink 50" xfId="6332" hidden="1" xr:uid="{00000000-0005-0000-0000-0000C4060000}"/>
    <cellStyle name="Followed Hyperlink 50" xfId="11054" hidden="1" xr:uid="{00000000-0005-0000-0000-0000C5060000}"/>
    <cellStyle name="Followed Hyperlink 50" xfId="11006" hidden="1" xr:uid="{00000000-0005-0000-0000-0000C6060000}"/>
    <cellStyle name="Followed Hyperlink 50" xfId="11141" hidden="1" xr:uid="{00000000-0005-0000-0000-0000C7060000}"/>
    <cellStyle name="Followed Hyperlink 50" xfId="9611" hidden="1" xr:uid="{00000000-0005-0000-0000-0000AC060000}"/>
    <cellStyle name="Followed Hyperlink 50" xfId="9716" hidden="1" xr:uid="{00000000-0005-0000-0000-0000AD060000}"/>
    <cellStyle name="Followed Hyperlink 50" xfId="11244" hidden="1" xr:uid="{00000000-0005-0000-0000-0000AE060000}"/>
    <cellStyle name="Followed Hyperlink 50" xfId="6377" hidden="1" xr:uid="{00000000-0005-0000-0000-0000AF060000}"/>
    <cellStyle name="Followed Hyperlink 50" xfId="11509" hidden="1" xr:uid="{00000000-0005-0000-0000-0000B0060000}"/>
    <cellStyle name="Followed Hyperlink 50" xfId="11663" hidden="1" xr:uid="{00000000-0005-0000-0000-0000B1060000}"/>
    <cellStyle name="Followed Hyperlink 50" xfId="11615" hidden="1" xr:uid="{00000000-0005-0000-0000-0000B2060000}"/>
    <cellStyle name="Followed Hyperlink 50" xfId="11750" hidden="1" xr:uid="{00000000-0005-0000-0000-0000B3060000}"/>
    <cellStyle name="Followed Hyperlink 50" xfId="11600" hidden="1" xr:uid="{00000000-0005-0000-0000-0000B4060000}"/>
    <cellStyle name="Followed Hyperlink 50" xfId="11884" hidden="1" xr:uid="{00000000-0005-0000-0000-0000B5060000}"/>
    <cellStyle name="Followed Hyperlink 50" xfId="11836" hidden="1" xr:uid="{00000000-0005-0000-0000-0000B6060000}"/>
    <cellStyle name="Followed Hyperlink 50" xfId="11971" hidden="1" xr:uid="{00000000-0005-0000-0000-0000B7060000}"/>
    <cellStyle name="Followed Hyperlink 50" xfId="11496" hidden="1" xr:uid="{00000000-0005-0000-0000-0000B8060000}"/>
    <cellStyle name="Followed Hyperlink 50" xfId="12100" hidden="1" xr:uid="{00000000-0005-0000-0000-0000B9060000}"/>
    <cellStyle name="Followed Hyperlink 50" xfId="12052" hidden="1" xr:uid="{00000000-0005-0000-0000-0000BA060000}"/>
    <cellStyle name="Followed Hyperlink 50" xfId="12187" hidden="1" xr:uid="{00000000-0005-0000-0000-0000BB060000}"/>
    <cellStyle name="Followed Hyperlink 50" xfId="4701" hidden="1" xr:uid="{00000000-0005-0000-0000-0000BC060000}"/>
    <cellStyle name="Followed Hyperlink 50" xfId="12312" hidden="1" xr:uid="{00000000-0005-0000-0000-0000BD060000}"/>
    <cellStyle name="Followed Hyperlink 50" xfId="12264" hidden="1" xr:uid="{00000000-0005-0000-0000-0000BE060000}"/>
    <cellStyle name="Followed Hyperlink 50" xfId="12399" hidden="1" xr:uid="{00000000-0005-0000-0000-0000BF060000}"/>
    <cellStyle name="Followed Hyperlink 50" xfId="11507" hidden="1" xr:uid="{00000000-0005-0000-0000-0000C0060000}"/>
    <cellStyle name="Followed Hyperlink 50" xfId="9463" hidden="1" xr:uid="{00000000-0005-0000-0000-0000C7060000}"/>
    <cellStyle name="Followed Hyperlink 50" xfId="18077" hidden="1" xr:uid="{00000000-0005-0000-0000-0000BC060000}"/>
    <cellStyle name="Followed Hyperlink 50" xfId="40727" hidden="1" xr:uid="{00000000-0005-0000-0000-0000BA060000}"/>
    <cellStyle name="Followed Hyperlink 50" xfId="40862" hidden="1" xr:uid="{00000000-0005-0000-0000-0000BB060000}"/>
    <cellStyle name="Followed Hyperlink 50" xfId="33757" hidden="1" xr:uid="{00000000-0005-0000-0000-0000BC060000}"/>
    <cellStyle name="Followed Hyperlink 50" xfId="40987" hidden="1" xr:uid="{00000000-0005-0000-0000-0000BD060000}"/>
    <cellStyle name="Followed Hyperlink 50" xfId="41074" hidden="1" xr:uid="{00000000-0005-0000-0000-0000BF060000}"/>
    <cellStyle name="Followed Hyperlink 50" xfId="40182" hidden="1" xr:uid="{00000000-0005-0000-0000-0000C0060000}"/>
    <cellStyle name="Followed Hyperlink 50" xfId="41198" hidden="1" xr:uid="{00000000-0005-0000-0000-0000C1060000}"/>
    <cellStyle name="Followed Hyperlink 50" xfId="41150" hidden="1" xr:uid="{00000000-0005-0000-0000-0000C2060000}"/>
    <cellStyle name="Followed Hyperlink 50" xfId="41404" hidden="1" xr:uid="{00000000-0005-0000-0000-0000C5060000}"/>
    <cellStyle name="Followed Hyperlink 50" xfId="41356" hidden="1" xr:uid="{00000000-0005-0000-0000-0000C6060000}"/>
    <cellStyle name="Followed Hyperlink 50" xfId="41491" hidden="1" xr:uid="{00000000-0005-0000-0000-0000C7060000}"/>
    <cellStyle name="Followed Hyperlink 50" xfId="41804" hidden="1" xr:uid="{00000000-0005-0000-0000-0000AC060000}"/>
    <cellStyle name="Followed Hyperlink 50" xfId="41990" hidden="1" xr:uid="{00000000-0005-0000-0000-0000AD060000}"/>
    <cellStyle name="Followed Hyperlink 50" xfId="41942" hidden="1" xr:uid="{00000000-0005-0000-0000-0000AE060000}"/>
    <cellStyle name="Followed Hyperlink 50" xfId="42077" hidden="1" xr:uid="{00000000-0005-0000-0000-0000AF060000}"/>
    <cellStyle name="Followed Hyperlink 50" xfId="42149" hidden="1" xr:uid="{00000000-0005-0000-0000-0000B0060000}"/>
    <cellStyle name="Followed Hyperlink 50" xfId="42303" hidden="1" xr:uid="{00000000-0005-0000-0000-0000B1060000}"/>
    <cellStyle name="Followed Hyperlink 50" xfId="42255" hidden="1" xr:uid="{00000000-0005-0000-0000-0000B2060000}"/>
    <cellStyle name="Followed Hyperlink 50" xfId="42390" hidden="1" xr:uid="{00000000-0005-0000-0000-0000B3060000}"/>
    <cellStyle name="Followed Hyperlink 50" xfId="42240" hidden="1" xr:uid="{00000000-0005-0000-0000-0000B4060000}"/>
    <cellStyle name="Followed Hyperlink 50" xfId="42524" hidden="1" xr:uid="{00000000-0005-0000-0000-0000B5060000}"/>
    <cellStyle name="Followed Hyperlink 50" xfId="42476" hidden="1" xr:uid="{00000000-0005-0000-0000-0000B6060000}"/>
    <cellStyle name="Followed Hyperlink 50" xfId="42611" hidden="1" xr:uid="{00000000-0005-0000-0000-0000B7060000}"/>
    <cellStyle name="Followed Hyperlink 50" xfId="42136" hidden="1" xr:uid="{00000000-0005-0000-0000-0000B8060000}"/>
    <cellStyle name="Followed Hyperlink 50" xfId="42740" hidden="1" xr:uid="{00000000-0005-0000-0000-0000B9060000}"/>
    <cellStyle name="Followed Hyperlink 50" xfId="42692" hidden="1" xr:uid="{00000000-0005-0000-0000-0000BA060000}"/>
    <cellStyle name="Followed Hyperlink 50" xfId="42827" hidden="1" xr:uid="{00000000-0005-0000-0000-0000BB060000}"/>
    <cellStyle name="Followed Hyperlink 50" xfId="41706" hidden="1" xr:uid="{00000000-0005-0000-0000-0000BC060000}"/>
    <cellStyle name="Followed Hyperlink 50" xfId="42952" hidden="1" xr:uid="{00000000-0005-0000-0000-0000BD060000}"/>
    <cellStyle name="Followed Hyperlink 50" xfId="42904" hidden="1" xr:uid="{00000000-0005-0000-0000-0000BE060000}"/>
    <cellStyle name="Followed Hyperlink 50" xfId="43039" hidden="1" xr:uid="{00000000-0005-0000-0000-0000BF060000}"/>
    <cellStyle name="Followed Hyperlink 50" xfId="42147" hidden="1" xr:uid="{00000000-0005-0000-0000-0000C0060000}"/>
    <cellStyle name="Followed Hyperlink 50" xfId="31280" hidden="1" xr:uid="{00000000-0005-0000-0000-0000BE060000}"/>
    <cellStyle name="Followed Hyperlink 50" xfId="31415" hidden="1" xr:uid="{00000000-0005-0000-0000-0000BF060000}"/>
    <cellStyle name="Followed Hyperlink 50" xfId="30523" hidden="1" xr:uid="{00000000-0005-0000-0000-0000C0060000}"/>
    <cellStyle name="Followed Hyperlink 50" xfId="31539" hidden="1" xr:uid="{00000000-0005-0000-0000-0000C1060000}"/>
    <cellStyle name="Followed Hyperlink 50" xfId="31491" hidden="1" xr:uid="{00000000-0005-0000-0000-0000C2060000}"/>
    <cellStyle name="Followed Hyperlink 50" xfId="31626" hidden="1" xr:uid="{00000000-0005-0000-0000-0000C3060000}"/>
    <cellStyle name="Followed Hyperlink 50" xfId="26108" hidden="1" xr:uid="{00000000-0005-0000-0000-0000C4060000}"/>
    <cellStyle name="Followed Hyperlink 50" xfId="23368" hidden="1" xr:uid="{00000000-0005-0000-0000-0000B5060000}"/>
    <cellStyle name="Followed Hyperlink 50" xfId="23320" hidden="1" xr:uid="{00000000-0005-0000-0000-0000B6060000}"/>
    <cellStyle name="Followed Hyperlink 50" xfId="23455" hidden="1" xr:uid="{00000000-0005-0000-0000-0000B7060000}"/>
    <cellStyle name="Followed Hyperlink 50" xfId="22980" hidden="1" xr:uid="{00000000-0005-0000-0000-0000B8060000}"/>
    <cellStyle name="Followed Hyperlink 50" xfId="23584" hidden="1" xr:uid="{00000000-0005-0000-0000-0000B9060000}"/>
    <cellStyle name="Followed Hyperlink 50" xfId="23536" hidden="1" xr:uid="{00000000-0005-0000-0000-0000BA060000}"/>
    <cellStyle name="Followed Hyperlink 50" xfId="16261" hidden="1" xr:uid="{00000000-0005-0000-0000-0000AE060000}"/>
    <cellStyle name="Followed Hyperlink 50" xfId="11411" hidden="1" xr:uid="{00000000-0005-0000-0000-0000AF060000}"/>
    <cellStyle name="Followed Hyperlink 50" xfId="16510" hidden="1" xr:uid="{00000000-0005-0000-0000-0000B0060000}"/>
    <cellStyle name="Followed Hyperlink 50" xfId="16664" hidden="1" xr:uid="{00000000-0005-0000-0000-0000B1060000}"/>
    <cellStyle name="Followed Hyperlink 50" xfId="16616" hidden="1" xr:uid="{00000000-0005-0000-0000-0000B2060000}"/>
    <cellStyle name="Followed Hyperlink 50" xfId="16751" hidden="1" xr:uid="{00000000-0005-0000-0000-0000B3060000}"/>
    <cellStyle name="Followed Hyperlink 50" xfId="4887" hidden="1" xr:uid="{00000000-0005-0000-0000-0000B4060000}"/>
    <cellStyle name="Followed Hyperlink 50" xfId="5171" hidden="1" xr:uid="{00000000-0005-0000-0000-0000B5060000}"/>
    <cellStyle name="Followed Hyperlink 50" xfId="5123" hidden="1" xr:uid="{00000000-0005-0000-0000-0000B6060000}"/>
    <cellStyle name="Followed Hyperlink 50" xfId="5258" hidden="1" xr:uid="{00000000-0005-0000-0000-0000B7060000}"/>
    <cellStyle name="Followed Hyperlink 50" xfId="4783" hidden="1" xr:uid="{00000000-0005-0000-0000-0000B8060000}"/>
    <cellStyle name="Followed Hyperlink 50" xfId="5387" hidden="1" xr:uid="{00000000-0005-0000-0000-0000B9060000}"/>
    <cellStyle name="Followed Hyperlink 50" xfId="5474" hidden="1" xr:uid="{00000000-0005-0000-0000-0000BB060000}"/>
    <cellStyle name="Followed Hyperlink 50" xfId="2478" hidden="1" xr:uid="{00000000-0005-0000-0000-0000BC060000}"/>
    <cellStyle name="Followed Hyperlink 50" xfId="5599" hidden="1" xr:uid="{00000000-0005-0000-0000-0000BD060000}"/>
    <cellStyle name="Followed Hyperlink 50" xfId="5686" hidden="1" xr:uid="{00000000-0005-0000-0000-0000BF060000}"/>
    <cellStyle name="Followed Hyperlink 50" xfId="4794" hidden="1" xr:uid="{00000000-0005-0000-0000-0000C0060000}"/>
    <cellStyle name="Followed Hyperlink 50" xfId="5810" hidden="1" xr:uid="{00000000-0005-0000-0000-0000C1060000}"/>
    <cellStyle name="Followed Hyperlink 50" xfId="5762" hidden="1" xr:uid="{00000000-0005-0000-0000-0000C2060000}"/>
    <cellStyle name="Followed Hyperlink 50" xfId="5897" hidden="1" xr:uid="{00000000-0005-0000-0000-0000C3060000}"/>
    <cellStyle name="Followed Hyperlink 50" xfId="290" hidden="1" xr:uid="{00000000-0005-0000-0000-0000C4060000}"/>
    <cellStyle name="Followed Hyperlink 50" xfId="6016" hidden="1" xr:uid="{00000000-0005-0000-0000-0000C5060000}"/>
    <cellStyle name="Followed Hyperlink 50" xfId="5968" hidden="1" xr:uid="{00000000-0005-0000-0000-0000C6060000}"/>
    <cellStyle name="Followed Hyperlink 50" xfId="4572" hidden="1" xr:uid="{00000000-0005-0000-0000-0000AC060000}"/>
    <cellStyle name="Followed Hyperlink 50" xfId="4678" hidden="1" xr:uid="{00000000-0005-0000-0000-0000AD060000}"/>
    <cellStyle name="Followed Hyperlink 50" xfId="2531" hidden="1" xr:uid="{00000000-0005-0000-0000-0000AF060000}"/>
    <cellStyle name="Followed Hyperlink 50" xfId="6476" hidden="1" xr:uid="{00000000-0005-0000-0000-0000B0060000}"/>
    <cellStyle name="Followed Hyperlink 50" xfId="6630" hidden="1" xr:uid="{00000000-0005-0000-0000-0000B1060000}"/>
    <cellStyle name="Followed Hyperlink 50" xfId="6582" hidden="1" xr:uid="{00000000-0005-0000-0000-0000B2060000}"/>
    <cellStyle name="Followed Hyperlink 50" xfId="6717" hidden="1" xr:uid="{00000000-0005-0000-0000-0000B3060000}"/>
    <cellStyle name="Followed Hyperlink 50" xfId="6851" hidden="1" xr:uid="{00000000-0005-0000-0000-0000B5060000}"/>
    <cellStyle name="Followed Hyperlink 50" xfId="6803" hidden="1" xr:uid="{00000000-0005-0000-0000-0000B6060000}"/>
    <cellStyle name="Followed Hyperlink 50" xfId="6938" hidden="1" xr:uid="{00000000-0005-0000-0000-0000B7060000}"/>
    <cellStyle name="Followed Hyperlink 50" xfId="6463" hidden="1" xr:uid="{00000000-0005-0000-0000-0000B8060000}"/>
    <cellStyle name="Followed Hyperlink 50" xfId="7067" hidden="1" xr:uid="{00000000-0005-0000-0000-0000B9060000}"/>
    <cellStyle name="Followed Hyperlink 50" xfId="7019" hidden="1" xr:uid="{00000000-0005-0000-0000-0000BA060000}"/>
    <cellStyle name="Followed Hyperlink 50" xfId="7154" hidden="1" xr:uid="{00000000-0005-0000-0000-0000BB060000}"/>
    <cellStyle name="Followed Hyperlink 50" xfId="2442" hidden="1" xr:uid="{00000000-0005-0000-0000-0000BC060000}"/>
    <cellStyle name="Followed Hyperlink 50" xfId="7279" hidden="1" xr:uid="{00000000-0005-0000-0000-0000BD060000}"/>
    <cellStyle name="Followed Hyperlink 50" xfId="7231" hidden="1" xr:uid="{00000000-0005-0000-0000-0000BE060000}"/>
    <cellStyle name="Followed Hyperlink 50" xfId="7366" hidden="1" xr:uid="{00000000-0005-0000-0000-0000BF060000}"/>
    <cellStyle name="Followed Hyperlink 50" xfId="6474" hidden="1" xr:uid="{00000000-0005-0000-0000-0000C0060000}"/>
    <cellStyle name="Followed Hyperlink 50" xfId="7490" hidden="1" xr:uid="{00000000-0005-0000-0000-0000C1060000}"/>
    <cellStyle name="Followed Hyperlink 50" xfId="7442" hidden="1" xr:uid="{00000000-0005-0000-0000-0000C2060000}"/>
    <cellStyle name="Followed Hyperlink 50" xfId="7577" hidden="1" xr:uid="{00000000-0005-0000-0000-0000C3060000}"/>
    <cellStyle name="Followed Hyperlink 50" xfId="2591" hidden="1" xr:uid="{00000000-0005-0000-0000-0000C4060000}"/>
    <cellStyle name="Followed Hyperlink 50" xfId="7696" hidden="1" xr:uid="{00000000-0005-0000-0000-0000C5060000}"/>
    <cellStyle name="Followed Hyperlink 50" xfId="7648" hidden="1" xr:uid="{00000000-0005-0000-0000-0000C6060000}"/>
    <cellStyle name="Followed Hyperlink 50" xfId="7783" hidden="1" xr:uid="{00000000-0005-0000-0000-0000C7060000}"/>
    <cellStyle name="Followed Hyperlink 50" xfId="6251" hidden="1" xr:uid="{00000000-0005-0000-0000-0000AC060000}"/>
    <cellStyle name="Followed Hyperlink 50" xfId="6357" hidden="1" xr:uid="{00000000-0005-0000-0000-0000AD060000}"/>
    <cellStyle name="Followed Hyperlink 50" xfId="7886" hidden="1" xr:uid="{00000000-0005-0000-0000-0000AE060000}"/>
    <cellStyle name="Followed Hyperlink 50" xfId="5551" hidden="1" xr:uid="{00000000-0005-0000-0000-0000BE060000}"/>
    <cellStyle name="Followed Hyperlink 50" xfId="28841" hidden="1" xr:uid="{00000000-0005-0000-0000-0000B8060000}"/>
    <cellStyle name="Followed Hyperlink 50" xfId="29445" hidden="1" xr:uid="{00000000-0005-0000-0000-0000B9060000}"/>
    <cellStyle name="Followed Hyperlink 50" xfId="29397" hidden="1" xr:uid="{00000000-0005-0000-0000-0000BA060000}"/>
    <cellStyle name="Followed Hyperlink 50" xfId="29532" hidden="1" xr:uid="{00000000-0005-0000-0000-0000BB060000}"/>
    <cellStyle name="Followed Hyperlink 50" xfId="28405" hidden="1" xr:uid="{00000000-0005-0000-0000-0000BC060000}"/>
    <cellStyle name="Followed Hyperlink 50" xfId="29657" hidden="1" xr:uid="{00000000-0005-0000-0000-0000BD060000}"/>
    <cellStyle name="Followed Hyperlink 50" xfId="29609" hidden="1" xr:uid="{00000000-0005-0000-0000-0000BE060000}"/>
    <cellStyle name="Followed Hyperlink 50" xfId="29744" hidden="1" xr:uid="{00000000-0005-0000-0000-0000BF060000}"/>
    <cellStyle name="Followed Hyperlink 50" xfId="29868" hidden="1" xr:uid="{00000000-0005-0000-0000-0000C1060000}"/>
    <cellStyle name="Followed Hyperlink 50" xfId="29820" hidden="1" xr:uid="{00000000-0005-0000-0000-0000C2060000}"/>
    <cellStyle name="Followed Hyperlink 50" xfId="29955" hidden="1" xr:uid="{00000000-0005-0000-0000-0000C3060000}"/>
    <cellStyle name="Followed Hyperlink 50" xfId="28371" hidden="1" xr:uid="{00000000-0005-0000-0000-0000C4060000}"/>
    <cellStyle name="Followed Hyperlink 50" xfId="30074" hidden="1" xr:uid="{00000000-0005-0000-0000-0000C5060000}"/>
    <cellStyle name="Followed Hyperlink 50" xfId="30026" hidden="1" xr:uid="{00000000-0005-0000-0000-0000C6060000}"/>
    <cellStyle name="Followed Hyperlink 50" xfId="30161" hidden="1" xr:uid="{00000000-0005-0000-0000-0000C7060000}"/>
    <cellStyle name="Followed Hyperlink 50" xfId="28252" hidden="1" xr:uid="{00000000-0005-0000-0000-0000AD060000}"/>
    <cellStyle name="Followed Hyperlink 50" xfId="30264" hidden="1" xr:uid="{00000000-0005-0000-0000-0000AE060000}"/>
    <cellStyle name="Followed Hyperlink 50" xfId="28391" hidden="1" xr:uid="{00000000-0005-0000-0000-0000AF060000}"/>
    <cellStyle name="Followed Hyperlink 50" xfId="30525" hidden="1" xr:uid="{00000000-0005-0000-0000-0000B0060000}"/>
    <cellStyle name="Followed Hyperlink 50" xfId="30679" hidden="1" xr:uid="{00000000-0005-0000-0000-0000B1060000}"/>
    <cellStyle name="Followed Hyperlink 50" xfId="30631" hidden="1" xr:uid="{00000000-0005-0000-0000-0000B2060000}"/>
    <cellStyle name="Followed Hyperlink 50" xfId="30766" hidden="1" xr:uid="{00000000-0005-0000-0000-0000B3060000}"/>
    <cellStyle name="Followed Hyperlink 50" xfId="30616" hidden="1" xr:uid="{00000000-0005-0000-0000-0000B4060000}"/>
    <cellStyle name="Followed Hyperlink 50" xfId="30900" hidden="1" xr:uid="{00000000-0005-0000-0000-0000B5060000}"/>
    <cellStyle name="Followed Hyperlink 50" xfId="30852" hidden="1" xr:uid="{00000000-0005-0000-0000-0000B6060000}"/>
    <cellStyle name="Followed Hyperlink 50" xfId="30987" hidden="1" xr:uid="{00000000-0005-0000-0000-0000B7060000}"/>
    <cellStyle name="Followed Hyperlink 50" xfId="30512" hidden="1" xr:uid="{00000000-0005-0000-0000-0000B8060000}"/>
    <cellStyle name="Followed Hyperlink 50" xfId="31116" hidden="1" xr:uid="{00000000-0005-0000-0000-0000B9060000}"/>
    <cellStyle name="Followed Hyperlink 50" xfId="31068" hidden="1" xr:uid="{00000000-0005-0000-0000-0000BA060000}"/>
    <cellStyle name="Followed Hyperlink 50" xfId="31203" hidden="1" xr:uid="{00000000-0005-0000-0000-0000BB060000}"/>
    <cellStyle name="Followed Hyperlink 50" xfId="25992" hidden="1" xr:uid="{00000000-0005-0000-0000-0000BC060000}"/>
    <cellStyle name="Followed Hyperlink 50" xfId="31328" hidden="1" xr:uid="{00000000-0005-0000-0000-0000BD060000}"/>
    <cellStyle name="Followed Hyperlink 50" xfId="26143" hidden="1" xr:uid="{00000000-0005-0000-0000-0000C4060000}"/>
    <cellStyle name="Followed Hyperlink 50" xfId="27852" hidden="1" xr:uid="{00000000-0005-0000-0000-0000C5060000}"/>
    <cellStyle name="Followed Hyperlink 50" xfId="27804" hidden="1" xr:uid="{00000000-0005-0000-0000-0000C6060000}"/>
    <cellStyle name="Followed Hyperlink 50" xfId="27939" hidden="1" xr:uid="{00000000-0005-0000-0000-0000C7060000}"/>
    <cellStyle name="Followed Hyperlink 50" xfId="28511" hidden="1" xr:uid="{00000000-0005-0000-0000-0000AC060000}"/>
    <cellStyle name="Followed Hyperlink 50" xfId="28695" hidden="1" xr:uid="{00000000-0005-0000-0000-0000AD060000}"/>
    <cellStyle name="Followed Hyperlink 50" xfId="28647" hidden="1" xr:uid="{00000000-0005-0000-0000-0000AE060000}"/>
    <cellStyle name="Followed Hyperlink 50" xfId="28782" hidden="1" xr:uid="{00000000-0005-0000-0000-0000AF060000}"/>
    <cellStyle name="Followed Hyperlink 50" xfId="28854" hidden="1" xr:uid="{00000000-0005-0000-0000-0000B0060000}"/>
    <cellStyle name="Followed Hyperlink 50" xfId="29008" hidden="1" xr:uid="{00000000-0005-0000-0000-0000B1060000}"/>
    <cellStyle name="Followed Hyperlink 50" xfId="28960" hidden="1" xr:uid="{00000000-0005-0000-0000-0000B2060000}"/>
    <cellStyle name="Followed Hyperlink 50" xfId="29095" hidden="1" xr:uid="{00000000-0005-0000-0000-0000B3060000}"/>
    <cellStyle name="Followed Hyperlink 50" xfId="28945" hidden="1" xr:uid="{00000000-0005-0000-0000-0000B4060000}"/>
    <cellStyle name="Followed Hyperlink 50" xfId="29229" hidden="1" xr:uid="{00000000-0005-0000-0000-0000B5060000}"/>
    <cellStyle name="Followed Hyperlink 50" xfId="29181" hidden="1" xr:uid="{00000000-0005-0000-0000-0000B6060000}"/>
    <cellStyle name="Followed Hyperlink 50" xfId="29316" hidden="1" xr:uid="{00000000-0005-0000-0000-0000B7060000}"/>
    <cellStyle name="Followed Hyperlink 50" xfId="12475" hidden="1" xr:uid="{00000000-0005-0000-0000-0000C2060000}"/>
    <cellStyle name="Followed Hyperlink 50" xfId="12523" hidden="1" xr:uid="{00000000-0005-0000-0000-0000C1060000}"/>
    <cellStyle name="Followed Hyperlink 50" xfId="14593" hidden="1" xr:uid="{00000000-0005-0000-0000-0000AE060000}"/>
    <cellStyle name="Followed Hyperlink 50" xfId="16601" hidden="1" xr:uid="{00000000-0005-0000-0000-0000B4060000}"/>
    <cellStyle name="Followed Hyperlink 50" xfId="20408" hidden="1" xr:uid="{00000000-0005-0000-0000-0000B9060000}"/>
    <cellStyle name="Followed Hyperlink 50" xfId="26630" hidden="1" xr:uid="{00000000-0005-0000-0000-0000C0060000}"/>
    <cellStyle name="Followed Hyperlink 50" xfId="27598" hidden="1" xr:uid="{00000000-0005-0000-0000-0000C2060000}"/>
    <cellStyle name="Followed Hyperlink 50" xfId="27733" hidden="1" xr:uid="{00000000-0005-0000-0000-0000C3060000}"/>
    <cellStyle name="Followed Hyperlink 50" xfId="12816" hidden="1" xr:uid="{00000000-0005-0000-0000-0000C7060000}"/>
    <cellStyle name="Followed Hyperlink 50" xfId="11289" hidden="1" xr:uid="{00000000-0005-0000-0000-0000AC060000}"/>
    <cellStyle name="Followed Hyperlink 50" xfId="12610" hidden="1" xr:uid="{00000000-0005-0000-0000-0000C3060000}"/>
    <cellStyle name="Followed Hyperlink 50" xfId="8012" hidden="1" xr:uid="{00000000-0005-0000-0000-0000C4060000}"/>
    <cellStyle name="Followed Hyperlink 50" xfId="12729" hidden="1" xr:uid="{00000000-0005-0000-0000-0000C5060000}"/>
    <cellStyle name="Followed Hyperlink 50" xfId="12681" hidden="1" xr:uid="{00000000-0005-0000-0000-0000C6060000}"/>
    <cellStyle name="Followed Hyperlink 50" xfId="13558" hidden="1" xr:uid="{00000000-0005-0000-0000-0000B5060000}"/>
    <cellStyle name="Followed Hyperlink 50" xfId="13274" hidden="1" xr:uid="{00000000-0005-0000-0000-0000B4060000}"/>
    <cellStyle name="Followed Hyperlink 51" xfId="12692" hidden="1" xr:uid="{00000000-0005-0000-0000-0000E1060000}"/>
    <cellStyle name="Followed Hyperlink 51" xfId="12782" hidden="1" xr:uid="{00000000-0005-0000-0000-0000E2060000}"/>
    <cellStyle name="Followed Hyperlink 51" xfId="12721" hidden="1" xr:uid="{00000000-0005-0000-0000-0000E3060000}"/>
    <cellStyle name="Followed Hyperlink 51" xfId="4645" hidden="1" xr:uid="{00000000-0005-0000-0000-0000C8060000}"/>
    <cellStyle name="Followed Hyperlink 51" xfId="12914" hidden="1" xr:uid="{00000000-0005-0000-0000-0000C9060000}"/>
    <cellStyle name="Followed Hyperlink 51" xfId="7941" hidden="1" xr:uid="{00000000-0005-0000-0000-0000CA060000}"/>
    <cellStyle name="Followed Hyperlink 51" xfId="6325" hidden="1" xr:uid="{00000000-0005-0000-0000-0000CB060000}"/>
    <cellStyle name="Followed Hyperlink 51" xfId="13261" hidden="1" xr:uid="{00000000-0005-0000-0000-0000CC060000}"/>
    <cellStyle name="Followed Hyperlink 51" xfId="13300" hidden="1" xr:uid="{00000000-0005-0000-0000-0000CD060000}"/>
    <cellStyle name="Followed Hyperlink 51" xfId="13390" hidden="1" xr:uid="{00000000-0005-0000-0000-0000CE060000}"/>
    <cellStyle name="Followed Hyperlink 51" xfId="13329" hidden="1" xr:uid="{00000000-0005-0000-0000-0000CF060000}"/>
    <cellStyle name="Followed Hyperlink 51" xfId="13488" hidden="1" xr:uid="{00000000-0005-0000-0000-0000D0060000}"/>
    <cellStyle name="Followed Hyperlink 51" xfId="13521" hidden="1" xr:uid="{00000000-0005-0000-0000-0000D1060000}"/>
    <cellStyle name="Followed Hyperlink 51" xfId="13611" hidden="1" xr:uid="{00000000-0005-0000-0000-0000D2060000}"/>
    <cellStyle name="Followed Hyperlink 51" xfId="13550" hidden="1" xr:uid="{00000000-0005-0000-0000-0000D3060000}"/>
    <cellStyle name="Followed Hyperlink 51" xfId="13707" hidden="1" xr:uid="{00000000-0005-0000-0000-0000D4060000}"/>
    <cellStyle name="Followed Hyperlink 51" xfId="13737" hidden="1" xr:uid="{00000000-0005-0000-0000-0000D5060000}"/>
    <cellStyle name="Followed Hyperlink 51" xfId="12460" hidden="1" xr:uid="{00000000-0005-0000-0000-0000DC060000}"/>
    <cellStyle name="Followed Hyperlink 51" xfId="29710" hidden="1" xr:uid="{00000000-0005-0000-0000-0000DA060000}"/>
    <cellStyle name="Followed Hyperlink 51" xfId="41953" hidden="1" xr:uid="{00000000-0005-0000-0000-0000C9060000}"/>
    <cellStyle name="Followed Hyperlink 51" xfId="42043" hidden="1" xr:uid="{00000000-0005-0000-0000-0000CA060000}"/>
    <cellStyle name="Followed Hyperlink 51" xfId="41982" hidden="1" xr:uid="{00000000-0005-0000-0000-0000CB060000}"/>
    <cellStyle name="Followed Hyperlink 51" xfId="42227" hidden="1" xr:uid="{00000000-0005-0000-0000-0000CC060000}"/>
    <cellStyle name="Followed Hyperlink 51" xfId="42266" hidden="1" xr:uid="{00000000-0005-0000-0000-0000CD060000}"/>
    <cellStyle name="Followed Hyperlink 51" xfId="42295" hidden="1" xr:uid="{00000000-0005-0000-0000-0000CF060000}"/>
    <cellStyle name="Followed Hyperlink 51" xfId="42454" hidden="1" xr:uid="{00000000-0005-0000-0000-0000D0060000}"/>
    <cellStyle name="Followed Hyperlink 51" xfId="42487" hidden="1" xr:uid="{00000000-0005-0000-0000-0000D1060000}"/>
    <cellStyle name="Followed Hyperlink 51" xfId="42577" hidden="1" xr:uid="{00000000-0005-0000-0000-0000D2060000}"/>
    <cellStyle name="Followed Hyperlink 51" xfId="42516" hidden="1" xr:uid="{00000000-0005-0000-0000-0000D3060000}"/>
    <cellStyle name="Followed Hyperlink 51" xfId="42673" hidden="1" xr:uid="{00000000-0005-0000-0000-0000D4060000}"/>
    <cellStyle name="Followed Hyperlink 51" xfId="42703" hidden="1" xr:uid="{00000000-0005-0000-0000-0000D5060000}"/>
    <cellStyle name="Followed Hyperlink 51" xfId="42793" hidden="1" xr:uid="{00000000-0005-0000-0000-0000D6060000}"/>
    <cellStyle name="Followed Hyperlink 51" xfId="42732" hidden="1" xr:uid="{00000000-0005-0000-0000-0000D7060000}"/>
    <cellStyle name="Followed Hyperlink 51" xfId="42888" hidden="1" xr:uid="{00000000-0005-0000-0000-0000D8060000}"/>
    <cellStyle name="Followed Hyperlink 51" xfId="42915" hidden="1" xr:uid="{00000000-0005-0000-0000-0000D9060000}"/>
    <cellStyle name="Followed Hyperlink 51" xfId="43005" hidden="1" xr:uid="{00000000-0005-0000-0000-0000DA060000}"/>
    <cellStyle name="Followed Hyperlink 51" xfId="42944" hidden="1" xr:uid="{00000000-0005-0000-0000-0000DB060000}"/>
    <cellStyle name="Followed Hyperlink 51" xfId="43100" hidden="1" xr:uid="{00000000-0005-0000-0000-0000DC060000}"/>
    <cellStyle name="Followed Hyperlink 51" xfId="43126" hidden="1" xr:uid="{00000000-0005-0000-0000-0000DD060000}"/>
    <cellStyle name="Followed Hyperlink 51" xfId="43216" hidden="1" xr:uid="{00000000-0005-0000-0000-0000DE060000}"/>
    <cellStyle name="Followed Hyperlink 51" xfId="43155" hidden="1" xr:uid="{00000000-0005-0000-0000-0000DF060000}"/>
    <cellStyle name="Followed Hyperlink 51" xfId="43311" hidden="1" xr:uid="{00000000-0005-0000-0000-0000E0060000}"/>
    <cellStyle name="Followed Hyperlink 51" xfId="43422" hidden="1" xr:uid="{00000000-0005-0000-0000-0000E2060000}"/>
    <cellStyle name="Followed Hyperlink 51" xfId="43361" hidden="1" xr:uid="{00000000-0005-0000-0000-0000E3060000}"/>
    <cellStyle name="Followed Hyperlink 51" xfId="43862" hidden="1" xr:uid="{00000000-0005-0000-0000-0000C8060000}"/>
    <cellStyle name="Followed Hyperlink 51" xfId="43900" hidden="1" xr:uid="{00000000-0005-0000-0000-0000C9060000}"/>
    <cellStyle name="Followed Hyperlink 51" xfId="43990" hidden="1" xr:uid="{00000000-0005-0000-0000-0000CA060000}"/>
    <cellStyle name="Followed Hyperlink 51" xfId="43929" hidden="1" xr:uid="{00000000-0005-0000-0000-0000CB060000}"/>
    <cellStyle name="Followed Hyperlink 51" xfId="44174" hidden="1" xr:uid="{00000000-0005-0000-0000-0000CC060000}"/>
    <cellStyle name="Followed Hyperlink 51" xfId="44213" hidden="1" xr:uid="{00000000-0005-0000-0000-0000CD060000}"/>
    <cellStyle name="Followed Hyperlink 51" xfId="44303" hidden="1" xr:uid="{00000000-0005-0000-0000-0000CE060000}"/>
    <cellStyle name="Followed Hyperlink 51" xfId="44242" hidden="1" xr:uid="{00000000-0005-0000-0000-0000CF060000}"/>
    <cellStyle name="Followed Hyperlink 51" xfId="44434" hidden="1" xr:uid="{00000000-0005-0000-0000-0000D1060000}"/>
    <cellStyle name="Followed Hyperlink 51" xfId="44524" hidden="1" xr:uid="{00000000-0005-0000-0000-0000D2060000}"/>
    <cellStyle name="Followed Hyperlink 51" xfId="44463" hidden="1" xr:uid="{00000000-0005-0000-0000-0000D3060000}"/>
    <cellStyle name="Followed Hyperlink 51" xfId="44620" hidden="1" xr:uid="{00000000-0005-0000-0000-0000D4060000}"/>
    <cellStyle name="Followed Hyperlink 51" xfId="20823" hidden="1" xr:uid="{00000000-0005-0000-0000-0000DF060000}"/>
    <cellStyle name="Followed Hyperlink 51" xfId="38811" hidden="1" xr:uid="{00000000-0005-0000-0000-0000CF060000}"/>
    <cellStyle name="Followed Hyperlink 51" xfId="38970" hidden="1" xr:uid="{00000000-0005-0000-0000-0000D0060000}"/>
    <cellStyle name="Followed Hyperlink 51" xfId="39003" hidden="1" xr:uid="{00000000-0005-0000-0000-0000D1060000}"/>
    <cellStyle name="Followed Hyperlink 51" xfId="39093" hidden="1" xr:uid="{00000000-0005-0000-0000-0000D2060000}"/>
    <cellStyle name="Followed Hyperlink 51" xfId="39032" hidden="1" xr:uid="{00000000-0005-0000-0000-0000D3060000}"/>
    <cellStyle name="Followed Hyperlink 51" xfId="39189" hidden="1" xr:uid="{00000000-0005-0000-0000-0000D4060000}"/>
    <cellStyle name="Followed Hyperlink 51" xfId="39219" hidden="1" xr:uid="{00000000-0005-0000-0000-0000D5060000}"/>
    <cellStyle name="Followed Hyperlink 51" xfId="39309" hidden="1" xr:uid="{00000000-0005-0000-0000-0000D6060000}"/>
    <cellStyle name="Followed Hyperlink 51" xfId="39248" hidden="1" xr:uid="{00000000-0005-0000-0000-0000D7060000}"/>
    <cellStyle name="Followed Hyperlink 51" xfId="39404" hidden="1" xr:uid="{00000000-0005-0000-0000-0000D8060000}"/>
    <cellStyle name="Followed Hyperlink 51" xfId="39431" hidden="1" xr:uid="{00000000-0005-0000-0000-0000D9060000}"/>
    <cellStyle name="Followed Hyperlink 51" xfId="39521" hidden="1" xr:uid="{00000000-0005-0000-0000-0000DA060000}"/>
    <cellStyle name="Followed Hyperlink 51" xfId="39460" hidden="1" xr:uid="{00000000-0005-0000-0000-0000DB060000}"/>
    <cellStyle name="Followed Hyperlink 51" xfId="39616" hidden="1" xr:uid="{00000000-0005-0000-0000-0000DC060000}"/>
    <cellStyle name="Followed Hyperlink 51" xfId="39642" hidden="1" xr:uid="{00000000-0005-0000-0000-0000DD060000}"/>
    <cellStyle name="Followed Hyperlink 51" xfId="39732" hidden="1" xr:uid="{00000000-0005-0000-0000-0000DE060000}"/>
    <cellStyle name="Followed Hyperlink 51" xfId="39671" hidden="1" xr:uid="{00000000-0005-0000-0000-0000DF060000}"/>
    <cellStyle name="Followed Hyperlink 51" xfId="39827" hidden="1" xr:uid="{00000000-0005-0000-0000-0000E0060000}"/>
    <cellStyle name="Followed Hyperlink 51" xfId="39848" hidden="1" xr:uid="{00000000-0005-0000-0000-0000E1060000}"/>
    <cellStyle name="Followed Hyperlink 51" xfId="39938" hidden="1" xr:uid="{00000000-0005-0000-0000-0000E2060000}"/>
    <cellStyle name="Followed Hyperlink 51" xfId="39877" hidden="1" xr:uid="{00000000-0005-0000-0000-0000E3060000}"/>
    <cellStyle name="Followed Hyperlink 51" xfId="40070" hidden="1" xr:uid="{00000000-0005-0000-0000-0000C9060000}"/>
    <cellStyle name="Followed Hyperlink 51" xfId="35305" hidden="1" xr:uid="{00000000-0005-0000-0000-0000CA060000}"/>
    <cellStyle name="Followed Hyperlink 51" xfId="33708" hidden="1" xr:uid="{00000000-0005-0000-0000-0000CB060000}"/>
    <cellStyle name="Followed Hyperlink 51" xfId="40262" hidden="1" xr:uid="{00000000-0005-0000-0000-0000CC060000}"/>
    <cellStyle name="Followed Hyperlink 51" xfId="40301" hidden="1" xr:uid="{00000000-0005-0000-0000-0000CD060000}"/>
    <cellStyle name="Followed Hyperlink 51" xfId="40391" hidden="1" xr:uid="{00000000-0005-0000-0000-0000CE060000}"/>
    <cellStyle name="Followed Hyperlink 51" xfId="40330" hidden="1" xr:uid="{00000000-0005-0000-0000-0000CF060000}"/>
    <cellStyle name="Followed Hyperlink 51" xfId="40489" hidden="1" xr:uid="{00000000-0005-0000-0000-0000D0060000}"/>
    <cellStyle name="Followed Hyperlink 51" xfId="40522" hidden="1" xr:uid="{00000000-0005-0000-0000-0000D1060000}"/>
    <cellStyle name="Followed Hyperlink 51" xfId="40551" hidden="1" xr:uid="{00000000-0005-0000-0000-0000D3060000}"/>
    <cellStyle name="Followed Hyperlink 51" xfId="40708" hidden="1" xr:uid="{00000000-0005-0000-0000-0000D4060000}"/>
    <cellStyle name="Followed Hyperlink 51" xfId="40738" hidden="1" xr:uid="{00000000-0005-0000-0000-0000D5060000}"/>
    <cellStyle name="Followed Hyperlink 51" xfId="40828" hidden="1" xr:uid="{00000000-0005-0000-0000-0000D6060000}"/>
    <cellStyle name="Followed Hyperlink 51" xfId="40767" hidden="1" xr:uid="{00000000-0005-0000-0000-0000D7060000}"/>
    <cellStyle name="Followed Hyperlink 51" xfId="40923" hidden="1" xr:uid="{00000000-0005-0000-0000-0000D8060000}"/>
    <cellStyle name="Followed Hyperlink 51" xfId="40950" hidden="1" xr:uid="{00000000-0005-0000-0000-0000D9060000}"/>
    <cellStyle name="Followed Hyperlink 51" xfId="41040" hidden="1" xr:uid="{00000000-0005-0000-0000-0000DA060000}"/>
    <cellStyle name="Followed Hyperlink 51" xfId="40979" hidden="1" xr:uid="{00000000-0005-0000-0000-0000DB060000}"/>
    <cellStyle name="Followed Hyperlink 51" xfId="41135" hidden="1" xr:uid="{00000000-0005-0000-0000-0000DC060000}"/>
    <cellStyle name="Followed Hyperlink 51" xfId="41161" hidden="1" xr:uid="{00000000-0005-0000-0000-0000DD060000}"/>
    <cellStyle name="Followed Hyperlink 51" xfId="41251" hidden="1" xr:uid="{00000000-0005-0000-0000-0000DE060000}"/>
    <cellStyle name="Followed Hyperlink 51" xfId="41346" hidden="1" xr:uid="{00000000-0005-0000-0000-0000E0060000}"/>
    <cellStyle name="Followed Hyperlink 51" xfId="41367" hidden="1" xr:uid="{00000000-0005-0000-0000-0000E1060000}"/>
    <cellStyle name="Followed Hyperlink 51" xfId="41457" hidden="1" xr:uid="{00000000-0005-0000-0000-0000E2060000}"/>
    <cellStyle name="Followed Hyperlink 51" xfId="41396" hidden="1" xr:uid="{00000000-0005-0000-0000-0000E3060000}"/>
    <cellStyle name="Followed Hyperlink 51" xfId="35856" hidden="1" xr:uid="{00000000-0005-0000-0000-0000D3060000}"/>
    <cellStyle name="Followed Hyperlink 51" xfId="36013" hidden="1" xr:uid="{00000000-0005-0000-0000-0000D4060000}"/>
    <cellStyle name="Followed Hyperlink 51" xfId="36133" hidden="1" xr:uid="{00000000-0005-0000-0000-0000D6060000}"/>
    <cellStyle name="Followed Hyperlink 51" xfId="36072" hidden="1" xr:uid="{00000000-0005-0000-0000-0000D7060000}"/>
    <cellStyle name="Followed Hyperlink 51" xfId="36228" hidden="1" xr:uid="{00000000-0005-0000-0000-0000D8060000}"/>
    <cellStyle name="Followed Hyperlink 51" xfId="36255" hidden="1" xr:uid="{00000000-0005-0000-0000-0000D9060000}"/>
    <cellStyle name="Followed Hyperlink 51" xfId="36345" hidden="1" xr:uid="{00000000-0005-0000-0000-0000DA060000}"/>
    <cellStyle name="Followed Hyperlink 51" xfId="36284" hidden="1" xr:uid="{00000000-0005-0000-0000-0000DB060000}"/>
    <cellStyle name="Followed Hyperlink 51" xfId="36466" hidden="1" xr:uid="{00000000-0005-0000-0000-0000DD060000}"/>
    <cellStyle name="Followed Hyperlink 51" xfId="20341" hidden="1" xr:uid="{00000000-0005-0000-0000-0000D4060000}"/>
    <cellStyle name="Followed Hyperlink 51" xfId="20371" hidden="1" xr:uid="{00000000-0005-0000-0000-0000D5060000}"/>
    <cellStyle name="Followed Hyperlink 51" xfId="20461" hidden="1" xr:uid="{00000000-0005-0000-0000-0000D6060000}"/>
    <cellStyle name="Followed Hyperlink 51" xfId="20400" hidden="1" xr:uid="{00000000-0005-0000-0000-0000D7060000}"/>
    <cellStyle name="Followed Hyperlink 51" xfId="20556" hidden="1" xr:uid="{00000000-0005-0000-0000-0000D8060000}"/>
    <cellStyle name="Followed Hyperlink 51" xfId="20583" hidden="1" xr:uid="{00000000-0005-0000-0000-0000D9060000}"/>
    <cellStyle name="Followed Hyperlink 51" xfId="20673" hidden="1" xr:uid="{00000000-0005-0000-0000-0000DA060000}"/>
    <cellStyle name="Followed Hyperlink 51" xfId="20612" hidden="1" xr:uid="{00000000-0005-0000-0000-0000DB060000}"/>
    <cellStyle name="Followed Hyperlink 51" xfId="20768" hidden="1" xr:uid="{00000000-0005-0000-0000-0000DC060000}"/>
    <cellStyle name="Followed Hyperlink 51" xfId="20884" hidden="1" xr:uid="{00000000-0005-0000-0000-0000DE060000}"/>
    <cellStyle name="Followed Hyperlink 51" xfId="25885" hidden="1" xr:uid="{00000000-0005-0000-0000-0000C8060000}"/>
    <cellStyle name="Followed Hyperlink 51" xfId="30259" hidden="1" xr:uid="{00000000-0005-0000-0000-0000C9060000}"/>
    <cellStyle name="Followed Hyperlink 51" xfId="28459" hidden="1" xr:uid="{00000000-0005-0000-0000-0000CA060000}"/>
    <cellStyle name="Followed Hyperlink 51" xfId="26012" hidden="1" xr:uid="{00000000-0005-0000-0000-0000CB060000}"/>
    <cellStyle name="Followed Hyperlink 51" xfId="30603" hidden="1" xr:uid="{00000000-0005-0000-0000-0000CC060000}"/>
    <cellStyle name="Followed Hyperlink 51" xfId="30642" hidden="1" xr:uid="{00000000-0005-0000-0000-0000CD060000}"/>
    <cellStyle name="Followed Hyperlink 51" xfId="30732" hidden="1" xr:uid="{00000000-0005-0000-0000-0000CE060000}"/>
    <cellStyle name="Followed Hyperlink 51" xfId="30671" hidden="1" xr:uid="{00000000-0005-0000-0000-0000CF060000}"/>
    <cellStyle name="Followed Hyperlink 51" xfId="30830" hidden="1" xr:uid="{00000000-0005-0000-0000-0000D0060000}"/>
    <cellStyle name="Followed Hyperlink 51" xfId="30863" hidden="1" xr:uid="{00000000-0005-0000-0000-0000D1060000}"/>
    <cellStyle name="Followed Hyperlink 51" xfId="30953" hidden="1" xr:uid="{00000000-0005-0000-0000-0000D2060000}"/>
    <cellStyle name="Followed Hyperlink 51" xfId="30892" hidden="1" xr:uid="{00000000-0005-0000-0000-0000D3060000}"/>
    <cellStyle name="Followed Hyperlink 51" xfId="31079" hidden="1" xr:uid="{00000000-0005-0000-0000-0000D5060000}"/>
    <cellStyle name="Followed Hyperlink 51" xfId="31169" hidden="1" xr:uid="{00000000-0005-0000-0000-0000D6060000}"/>
    <cellStyle name="Followed Hyperlink 51" xfId="31108" hidden="1" xr:uid="{00000000-0005-0000-0000-0000D7060000}"/>
    <cellStyle name="Followed Hyperlink 51" xfId="31264" hidden="1" xr:uid="{00000000-0005-0000-0000-0000D8060000}"/>
    <cellStyle name="Followed Hyperlink 51" xfId="31291" hidden="1" xr:uid="{00000000-0005-0000-0000-0000D9060000}"/>
    <cellStyle name="Followed Hyperlink 51" xfId="31381" hidden="1" xr:uid="{00000000-0005-0000-0000-0000DA060000}"/>
    <cellStyle name="Followed Hyperlink 51" xfId="31320" hidden="1" xr:uid="{00000000-0005-0000-0000-0000DB060000}"/>
    <cellStyle name="Followed Hyperlink 51" xfId="31476" hidden="1" xr:uid="{00000000-0005-0000-0000-0000DC060000}"/>
    <cellStyle name="Followed Hyperlink 51" xfId="31502" hidden="1" xr:uid="{00000000-0005-0000-0000-0000DD060000}"/>
    <cellStyle name="Followed Hyperlink 51" xfId="31592" hidden="1" xr:uid="{00000000-0005-0000-0000-0000DE060000}"/>
    <cellStyle name="Followed Hyperlink 51" xfId="31531" hidden="1" xr:uid="{00000000-0005-0000-0000-0000DF060000}"/>
    <cellStyle name="Followed Hyperlink 51" xfId="36556" hidden="1" xr:uid="{00000000-0005-0000-0000-0000DE060000}"/>
    <cellStyle name="Followed Hyperlink 51" xfId="38369" hidden="1" xr:uid="{00000000-0005-0000-0000-0000E2060000}"/>
    <cellStyle name="Followed Hyperlink 51" xfId="38308" hidden="1" xr:uid="{00000000-0005-0000-0000-0000E3060000}"/>
    <cellStyle name="Followed Hyperlink 51" xfId="30377" hidden="1" xr:uid="{00000000-0005-0000-0000-0000C8060000}"/>
    <cellStyle name="Followed Hyperlink 51" xfId="38501" hidden="1" xr:uid="{00000000-0005-0000-0000-0000C9060000}"/>
    <cellStyle name="Followed Hyperlink 51" xfId="33652" hidden="1" xr:uid="{00000000-0005-0000-0000-0000CA060000}"/>
    <cellStyle name="Followed Hyperlink 51" xfId="32047" hidden="1" xr:uid="{00000000-0005-0000-0000-0000CB060000}"/>
    <cellStyle name="Followed Hyperlink 51" xfId="38743" hidden="1" xr:uid="{00000000-0005-0000-0000-0000CC060000}"/>
    <cellStyle name="Followed Hyperlink 51" xfId="38782" hidden="1" xr:uid="{00000000-0005-0000-0000-0000CD060000}"/>
    <cellStyle name="Followed Hyperlink 51" xfId="38872" hidden="1" xr:uid="{00000000-0005-0000-0000-0000CE060000}"/>
    <cellStyle name="Followed Hyperlink 51" xfId="29282" hidden="1" xr:uid="{00000000-0005-0000-0000-0000D2060000}"/>
    <cellStyle name="Followed Hyperlink 51" xfId="29221" hidden="1" xr:uid="{00000000-0005-0000-0000-0000D3060000}"/>
    <cellStyle name="Followed Hyperlink 51" xfId="29378" hidden="1" xr:uid="{00000000-0005-0000-0000-0000D4060000}"/>
    <cellStyle name="Followed Hyperlink 51" xfId="29408" hidden="1" xr:uid="{00000000-0005-0000-0000-0000D5060000}"/>
    <cellStyle name="Followed Hyperlink 51" xfId="29498" hidden="1" xr:uid="{00000000-0005-0000-0000-0000D6060000}"/>
    <cellStyle name="Followed Hyperlink 51" xfId="29437" hidden="1" xr:uid="{00000000-0005-0000-0000-0000D7060000}"/>
    <cellStyle name="Followed Hyperlink 51" xfId="29593" hidden="1" xr:uid="{00000000-0005-0000-0000-0000D8060000}"/>
    <cellStyle name="Followed Hyperlink 51" xfId="29620" hidden="1" xr:uid="{00000000-0005-0000-0000-0000D9060000}"/>
    <cellStyle name="Followed Hyperlink 51" xfId="29649" hidden="1" xr:uid="{00000000-0005-0000-0000-0000DB060000}"/>
    <cellStyle name="Followed Hyperlink 51" xfId="29805" hidden="1" xr:uid="{00000000-0005-0000-0000-0000DC060000}"/>
    <cellStyle name="Followed Hyperlink 51" xfId="29831" hidden="1" xr:uid="{00000000-0005-0000-0000-0000DD060000}"/>
    <cellStyle name="Followed Hyperlink 51" xfId="29921" hidden="1" xr:uid="{00000000-0005-0000-0000-0000DE060000}"/>
    <cellStyle name="Followed Hyperlink 51" xfId="29860" hidden="1" xr:uid="{00000000-0005-0000-0000-0000DF060000}"/>
    <cellStyle name="Followed Hyperlink 51" xfId="30037" hidden="1" xr:uid="{00000000-0005-0000-0000-0000E1060000}"/>
    <cellStyle name="Followed Hyperlink 51" xfId="30127" hidden="1" xr:uid="{00000000-0005-0000-0000-0000E2060000}"/>
    <cellStyle name="Followed Hyperlink 51" xfId="30066" hidden="1" xr:uid="{00000000-0005-0000-0000-0000E3060000}"/>
    <cellStyle name="Followed Hyperlink 51" xfId="28748" hidden="1" xr:uid="{00000000-0005-0000-0000-0000CA060000}"/>
    <cellStyle name="Followed Hyperlink 51" xfId="28687" hidden="1" xr:uid="{00000000-0005-0000-0000-0000CB060000}"/>
    <cellStyle name="Followed Hyperlink 51" xfId="28932" hidden="1" xr:uid="{00000000-0005-0000-0000-0000CC060000}"/>
    <cellStyle name="Followed Hyperlink 51" xfId="28971" hidden="1" xr:uid="{00000000-0005-0000-0000-0000CD060000}"/>
    <cellStyle name="Followed Hyperlink 51" xfId="29061" hidden="1" xr:uid="{00000000-0005-0000-0000-0000CE060000}"/>
    <cellStyle name="Followed Hyperlink 51" xfId="29000" hidden="1" xr:uid="{00000000-0005-0000-0000-0000CF060000}"/>
    <cellStyle name="Followed Hyperlink 51" xfId="29159" hidden="1" xr:uid="{00000000-0005-0000-0000-0000D0060000}"/>
    <cellStyle name="Followed Hyperlink 51" xfId="29192" hidden="1" xr:uid="{00000000-0005-0000-0000-0000D1060000}"/>
    <cellStyle name="Followed Hyperlink 51" xfId="27905" hidden="1" xr:uid="{00000000-0005-0000-0000-0000E2060000}"/>
    <cellStyle name="Followed Hyperlink 51" xfId="27844" hidden="1" xr:uid="{00000000-0005-0000-0000-0000E3060000}"/>
    <cellStyle name="Followed Hyperlink 51" xfId="28620" hidden="1" xr:uid="{00000000-0005-0000-0000-0000C8060000}"/>
    <cellStyle name="Followed Hyperlink 51" xfId="28658" hidden="1" xr:uid="{00000000-0005-0000-0000-0000C9060000}"/>
    <cellStyle name="Followed Hyperlink 51" xfId="27794" hidden="1" xr:uid="{00000000-0005-0000-0000-0000E0060000}"/>
    <cellStyle name="Followed Hyperlink 51" xfId="27815" hidden="1" xr:uid="{00000000-0005-0000-0000-0000E1060000}"/>
    <cellStyle name="Followed Hyperlink 51" xfId="27638" hidden="1" xr:uid="{00000000-0005-0000-0000-0000DF060000}"/>
    <cellStyle name="Followed Hyperlink 51" xfId="27699" hidden="1" xr:uid="{00000000-0005-0000-0000-0000DE060000}"/>
    <cellStyle name="Followed Hyperlink 51" xfId="30016" hidden="1" xr:uid="{00000000-0005-0000-0000-0000E0060000}"/>
    <cellStyle name="Followed Hyperlink 51" xfId="36043" hidden="1" xr:uid="{00000000-0005-0000-0000-0000D5060000}"/>
    <cellStyle name="Followed Hyperlink 51" xfId="43332" hidden="1" xr:uid="{00000000-0005-0000-0000-0000E1060000}"/>
    <cellStyle name="Followed Hyperlink 51" xfId="1154" hidden="1" xr:uid="{00000000-0005-0000-0000-0000D1060000}"/>
    <cellStyle name="Followed Hyperlink 51" xfId="1244" hidden="1" xr:uid="{00000000-0005-0000-0000-0000D2060000}"/>
    <cellStyle name="Followed Hyperlink 51" xfId="1183" hidden="1" xr:uid="{00000000-0005-0000-0000-0000D3060000}"/>
    <cellStyle name="Followed Hyperlink 51" xfId="1340" hidden="1" xr:uid="{00000000-0005-0000-0000-0000D4060000}"/>
    <cellStyle name="Followed Hyperlink 51" xfId="1370" hidden="1" xr:uid="{00000000-0005-0000-0000-0000D5060000}"/>
    <cellStyle name="Followed Hyperlink 51" xfId="1460" hidden="1" xr:uid="{00000000-0005-0000-0000-0000D6060000}"/>
    <cellStyle name="Followed Hyperlink 51" xfId="1399" hidden="1" xr:uid="{00000000-0005-0000-0000-0000D7060000}"/>
    <cellStyle name="Followed Hyperlink 51" xfId="894" hidden="1" xr:uid="{00000000-0005-0000-0000-0000CC060000}"/>
    <cellStyle name="Followed Hyperlink 51" xfId="933" hidden="1" xr:uid="{00000000-0005-0000-0000-0000CD060000}"/>
    <cellStyle name="Followed Hyperlink 51" xfId="1023" hidden="1" xr:uid="{00000000-0005-0000-0000-0000CE060000}"/>
    <cellStyle name="Followed Hyperlink 51" xfId="962" hidden="1" xr:uid="{00000000-0005-0000-0000-0000CF060000}"/>
    <cellStyle name="Followed Hyperlink 51" xfId="710" hidden="1" xr:uid="{00000000-0005-0000-0000-0000CA060000}"/>
    <cellStyle name="Followed Hyperlink 51" xfId="649" hidden="1" xr:uid="{00000000-0005-0000-0000-0000CB060000}"/>
    <cellStyle name="Followed Hyperlink 51" xfId="620" hidden="1" xr:uid="{00000000-0005-0000-0000-0000C9060000}"/>
    <cellStyle name="Followed Hyperlink 51" xfId="582" hidden="1" xr:uid="{00000000-0005-0000-0000-0000C8060000}"/>
    <cellStyle name="Followed Hyperlink 51" xfId="2921" hidden="1" xr:uid="{00000000-0005-0000-0000-0000C9060000}"/>
    <cellStyle name="Followed Hyperlink 51" xfId="8004" hidden="1" xr:uid="{00000000-0005-0000-0000-0000C8060000}"/>
    <cellStyle name="Followed Hyperlink 51" xfId="21729" hidden="1" xr:uid="{00000000-0005-0000-0000-0000D0060000}"/>
    <cellStyle name="Followed Hyperlink 51" xfId="21762" hidden="1" xr:uid="{00000000-0005-0000-0000-0000D1060000}"/>
    <cellStyle name="Followed Hyperlink 51" xfId="21852" hidden="1" xr:uid="{00000000-0005-0000-0000-0000D2060000}"/>
    <cellStyle name="Followed Hyperlink 51" xfId="21791" hidden="1" xr:uid="{00000000-0005-0000-0000-0000D3060000}"/>
    <cellStyle name="Followed Hyperlink 51" xfId="21948" hidden="1" xr:uid="{00000000-0005-0000-0000-0000D4060000}"/>
    <cellStyle name="Followed Hyperlink 51" xfId="21978" hidden="1" xr:uid="{00000000-0005-0000-0000-0000D5060000}"/>
    <cellStyle name="Followed Hyperlink 51" xfId="22068" hidden="1" xr:uid="{00000000-0005-0000-0000-0000D6060000}"/>
    <cellStyle name="Followed Hyperlink 51" xfId="22007" hidden="1" xr:uid="{00000000-0005-0000-0000-0000D7060000}"/>
    <cellStyle name="Followed Hyperlink 51" xfId="22163" hidden="1" xr:uid="{00000000-0005-0000-0000-0000D8060000}"/>
    <cellStyle name="Followed Hyperlink 51" xfId="22190" hidden="1" xr:uid="{00000000-0005-0000-0000-0000D9060000}"/>
    <cellStyle name="Followed Hyperlink 51" xfId="22280" hidden="1" xr:uid="{00000000-0005-0000-0000-0000DA060000}"/>
    <cellStyle name="Followed Hyperlink 51" xfId="22219" hidden="1" xr:uid="{00000000-0005-0000-0000-0000DB060000}"/>
    <cellStyle name="Followed Hyperlink 51" xfId="22375" hidden="1" xr:uid="{00000000-0005-0000-0000-0000DC060000}"/>
    <cellStyle name="Followed Hyperlink 51" xfId="22401" hidden="1" xr:uid="{00000000-0005-0000-0000-0000DD060000}"/>
    <cellStyle name="Followed Hyperlink 51" xfId="22491" hidden="1" xr:uid="{00000000-0005-0000-0000-0000DE060000}"/>
    <cellStyle name="Followed Hyperlink 51" xfId="22430" hidden="1" xr:uid="{00000000-0005-0000-0000-0000DF060000}"/>
    <cellStyle name="Followed Hyperlink 51" xfId="22586" hidden="1" xr:uid="{00000000-0005-0000-0000-0000E0060000}"/>
    <cellStyle name="Followed Hyperlink 51" xfId="22607" hidden="1" xr:uid="{00000000-0005-0000-0000-0000E1060000}"/>
    <cellStyle name="Followed Hyperlink 51" xfId="22697" hidden="1" xr:uid="{00000000-0005-0000-0000-0000E2060000}"/>
    <cellStyle name="Followed Hyperlink 51" xfId="22636" hidden="1" xr:uid="{00000000-0005-0000-0000-0000E3060000}"/>
    <cellStyle name="Followed Hyperlink 51" xfId="2796" hidden="1" xr:uid="{00000000-0005-0000-0000-0000CA060000}"/>
    <cellStyle name="Followed Hyperlink 51" xfId="42356" hidden="1" xr:uid="{00000000-0005-0000-0000-0000CE060000}"/>
    <cellStyle name="Followed Hyperlink 51" xfId="36495" hidden="1" xr:uid="{00000000-0005-0000-0000-0000DF060000}"/>
    <cellStyle name="Followed Hyperlink 51" xfId="36651" hidden="1" xr:uid="{00000000-0005-0000-0000-0000E0060000}"/>
    <cellStyle name="Followed Hyperlink 51" xfId="36672" hidden="1" xr:uid="{00000000-0005-0000-0000-0000E1060000}"/>
    <cellStyle name="Followed Hyperlink 51" xfId="36762" hidden="1" xr:uid="{00000000-0005-0000-0000-0000E2060000}"/>
    <cellStyle name="Followed Hyperlink 51" xfId="36701" hidden="1" xr:uid="{00000000-0005-0000-0000-0000E3060000}"/>
    <cellStyle name="Followed Hyperlink 51" xfId="36894" hidden="1" xr:uid="{00000000-0005-0000-0000-0000C9060000}"/>
    <cellStyle name="Followed Hyperlink 51" xfId="31986" hidden="1" xr:uid="{00000000-0005-0000-0000-0000CA060000}"/>
    <cellStyle name="Followed Hyperlink 51" xfId="30378" hidden="1" xr:uid="{00000000-0005-0000-0000-0000CB060000}"/>
    <cellStyle name="Followed Hyperlink 51" xfId="37174" hidden="1" xr:uid="{00000000-0005-0000-0000-0000CC060000}"/>
    <cellStyle name="Followed Hyperlink 51" xfId="37213" hidden="1" xr:uid="{00000000-0005-0000-0000-0000CD060000}"/>
    <cellStyle name="Followed Hyperlink 51" xfId="37303" hidden="1" xr:uid="{00000000-0005-0000-0000-0000CE060000}"/>
    <cellStyle name="Followed Hyperlink 51" xfId="37242" hidden="1" xr:uid="{00000000-0005-0000-0000-0000CF060000}"/>
    <cellStyle name="Followed Hyperlink 51" xfId="37401" hidden="1" xr:uid="{00000000-0005-0000-0000-0000D0060000}"/>
    <cellStyle name="Followed Hyperlink 51" xfId="37434" hidden="1" xr:uid="{00000000-0005-0000-0000-0000D1060000}"/>
    <cellStyle name="Followed Hyperlink 51" xfId="37524" hidden="1" xr:uid="{00000000-0005-0000-0000-0000D2060000}"/>
    <cellStyle name="Followed Hyperlink 51" xfId="37463" hidden="1" xr:uid="{00000000-0005-0000-0000-0000D3060000}"/>
    <cellStyle name="Followed Hyperlink 51" xfId="37620" hidden="1" xr:uid="{00000000-0005-0000-0000-0000D4060000}"/>
    <cellStyle name="Followed Hyperlink 51" xfId="37650" hidden="1" xr:uid="{00000000-0005-0000-0000-0000D5060000}"/>
    <cellStyle name="Followed Hyperlink 51" xfId="37740" hidden="1" xr:uid="{00000000-0005-0000-0000-0000D6060000}"/>
    <cellStyle name="Followed Hyperlink 51" xfId="37679" hidden="1" xr:uid="{00000000-0005-0000-0000-0000D7060000}"/>
    <cellStyle name="Followed Hyperlink 51" xfId="37835" hidden="1" xr:uid="{00000000-0005-0000-0000-0000D8060000}"/>
    <cellStyle name="Followed Hyperlink 51" xfId="34915" hidden="1" xr:uid="{00000000-0005-0000-0000-0000DE060000}"/>
    <cellStyle name="Followed Hyperlink 51" xfId="34854" hidden="1" xr:uid="{00000000-0005-0000-0000-0000DF060000}"/>
    <cellStyle name="Followed Hyperlink 51" xfId="35010" hidden="1" xr:uid="{00000000-0005-0000-0000-0000E0060000}"/>
    <cellStyle name="Followed Hyperlink 51" xfId="35031" hidden="1" xr:uid="{00000000-0005-0000-0000-0000E1060000}"/>
    <cellStyle name="Followed Hyperlink 51" xfId="35121" hidden="1" xr:uid="{00000000-0005-0000-0000-0000E2060000}"/>
    <cellStyle name="Followed Hyperlink 51" xfId="35060" hidden="1" xr:uid="{00000000-0005-0000-0000-0000E3060000}"/>
    <cellStyle name="Followed Hyperlink 51" xfId="28317" hidden="1" xr:uid="{00000000-0005-0000-0000-0000C8060000}"/>
    <cellStyle name="Followed Hyperlink 51" xfId="35253" hidden="1" xr:uid="{00000000-0005-0000-0000-0000C9060000}"/>
    <cellStyle name="Followed Hyperlink 51" xfId="30316" hidden="1" xr:uid="{00000000-0005-0000-0000-0000CA060000}"/>
    <cellStyle name="Followed Hyperlink 51" xfId="28347" hidden="1" xr:uid="{00000000-0005-0000-0000-0000CB060000}"/>
    <cellStyle name="Followed Hyperlink 51" xfId="35567" hidden="1" xr:uid="{00000000-0005-0000-0000-0000CC060000}"/>
    <cellStyle name="Followed Hyperlink 51" xfId="35606" hidden="1" xr:uid="{00000000-0005-0000-0000-0000CD060000}"/>
    <cellStyle name="Followed Hyperlink 51" xfId="35696" hidden="1" xr:uid="{00000000-0005-0000-0000-0000CE060000}"/>
    <cellStyle name="Followed Hyperlink 51" xfId="35794" hidden="1" xr:uid="{00000000-0005-0000-0000-0000D0060000}"/>
    <cellStyle name="Followed Hyperlink 51" xfId="35827" hidden="1" xr:uid="{00000000-0005-0000-0000-0000D1060000}"/>
    <cellStyle name="Followed Hyperlink 51" xfId="35917" hidden="1" xr:uid="{00000000-0005-0000-0000-0000D2060000}"/>
    <cellStyle name="Followed Hyperlink 51" xfId="34492" hidden="1" xr:uid="{00000000-0005-0000-0000-0000D6060000}"/>
    <cellStyle name="Followed Hyperlink 51" xfId="34431" hidden="1" xr:uid="{00000000-0005-0000-0000-0000D7060000}"/>
    <cellStyle name="Followed Hyperlink 51" xfId="34587" hidden="1" xr:uid="{00000000-0005-0000-0000-0000D8060000}"/>
    <cellStyle name="Followed Hyperlink 51" xfId="34614" hidden="1" xr:uid="{00000000-0005-0000-0000-0000D9060000}"/>
    <cellStyle name="Followed Hyperlink 51" xfId="34704" hidden="1" xr:uid="{00000000-0005-0000-0000-0000DA060000}"/>
    <cellStyle name="Followed Hyperlink 51" xfId="34643" hidden="1" xr:uid="{00000000-0005-0000-0000-0000DB060000}"/>
    <cellStyle name="Followed Hyperlink 51" xfId="34799" hidden="1" xr:uid="{00000000-0005-0000-0000-0000DC060000}"/>
    <cellStyle name="Followed Hyperlink 51" xfId="34825" hidden="1" xr:uid="{00000000-0005-0000-0000-0000DD060000}"/>
    <cellStyle name="Followed Hyperlink 51" xfId="34276" hidden="1" xr:uid="{00000000-0005-0000-0000-0000D2060000}"/>
    <cellStyle name="Followed Hyperlink 51" xfId="34215" hidden="1" xr:uid="{00000000-0005-0000-0000-0000D3060000}"/>
    <cellStyle name="Followed Hyperlink 51" xfId="34372" hidden="1" xr:uid="{00000000-0005-0000-0000-0000D4060000}"/>
    <cellStyle name="Followed Hyperlink 51" xfId="34402" hidden="1" xr:uid="{00000000-0005-0000-0000-0000D5060000}"/>
    <cellStyle name="Followed Hyperlink 51" xfId="34153" hidden="1" xr:uid="{00000000-0005-0000-0000-0000D0060000}"/>
    <cellStyle name="Followed Hyperlink 51" xfId="34186" hidden="1" xr:uid="{00000000-0005-0000-0000-0000D1060000}"/>
    <cellStyle name="Followed Hyperlink 51" xfId="33994" hidden="1" xr:uid="{00000000-0005-0000-0000-0000CF060000}"/>
    <cellStyle name="Followed Hyperlink 51" xfId="34055" hidden="1" xr:uid="{00000000-0005-0000-0000-0000CE060000}"/>
    <cellStyle name="Followed Hyperlink 51" xfId="35635" hidden="1" xr:uid="{00000000-0005-0000-0000-0000CF060000}"/>
    <cellStyle name="Followed Hyperlink 51" xfId="40612" hidden="1" xr:uid="{00000000-0005-0000-0000-0000D2060000}"/>
    <cellStyle name="Followed Hyperlink 51" xfId="20794" hidden="1" xr:uid="{00000000-0005-0000-0000-0000DD060000}"/>
    <cellStyle name="Followed Hyperlink 51" xfId="26526" hidden="1" xr:uid="{00000000-0005-0000-0000-0000CA060000}"/>
    <cellStyle name="Followed Hyperlink 51" xfId="26710" hidden="1" xr:uid="{00000000-0005-0000-0000-0000CC060000}"/>
    <cellStyle name="Followed Hyperlink 51" xfId="26749" hidden="1" xr:uid="{00000000-0005-0000-0000-0000CD060000}"/>
    <cellStyle name="Followed Hyperlink 51" xfId="26839" hidden="1" xr:uid="{00000000-0005-0000-0000-0000CE060000}"/>
    <cellStyle name="Followed Hyperlink 51" xfId="26778" hidden="1" xr:uid="{00000000-0005-0000-0000-0000CF060000}"/>
    <cellStyle name="Followed Hyperlink 51" xfId="26937" hidden="1" xr:uid="{00000000-0005-0000-0000-0000D0060000}"/>
    <cellStyle name="Followed Hyperlink 51" xfId="26970" hidden="1" xr:uid="{00000000-0005-0000-0000-0000D1060000}"/>
    <cellStyle name="Followed Hyperlink 51" xfId="27060" hidden="1" xr:uid="{00000000-0005-0000-0000-0000D2060000}"/>
    <cellStyle name="Followed Hyperlink 51" xfId="26999" hidden="1" xr:uid="{00000000-0005-0000-0000-0000D3060000}"/>
    <cellStyle name="Followed Hyperlink 51" xfId="27156" hidden="1" xr:uid="{00000000-0005-0000-0000-0000D4060000}"/>
    <cellStyle name="Followed Hyperlink 51" xfId="27186" hidden="1" xr:uid="{00000000-0005-0000-0000-0000D5060000}"/>
    <cellStyle name="Followed Hyperlink 51" xfId="27276" hidden="1" xr:uid="{00000000-0005-0000-0000-0000D6060000}"/>
    <cellStyle name="Followed Hyperlink 51" xfId="27215" hidden="1" xr:uid="{00000000-0005-0000-0000-0000D7060000}"/>
    <cellStyle name="Followed Hyperlink 51" xfId="27371" hidden="1" xr:uid="{00000000-0005-0000-0000-0000D8060000}"/>
    <cellStyle name="Followed Hyperlink 51" xfId="27398" hidden="1" xr:uid="{00000000-0005-0000-0000-0000D9060000}"/>
    <cellStyle name="Followed Hyperlink 51" xfId="27488" hidden="1" xr:uid="{00000000-0005-0000-0000-0000DA060000}"/>
    <cellStyle name="Followed Hyperlink 51" xfId="27427" hidden="1" xr:uid="{00000000-0005-0000-0000-0000DB060000}"/>
    <cellStyle name="Followed Hyperlink 51" xfId="27583" hidden="1" xr:uid="{00000000-0005-0000-0000-0000DC060000}"/>
    <cellStyle name="Followed Hyperlink 51" xfId="27609" hidden="1" xr:uid="{00000000-0005-0000-0000-0000DD060000}"/>
    <cellStyle name="Followed Hyperlink 51" xfId="26465" hidden="1" xr:uid="{00000000-0005-0000-0000-0000CB060000}"/>
    <cellStyle name="Followed Hyperlink 51" xfId="4279" hidden="1" xr:uid="{00000000-0005-0000-0000-0000E0060000}"/>
    <cellStyle name="Followed Hyperlink 51" xfId="11299" hidden="1" xr:uid="{00000000-0005-0000-0000-0000CA060000}"/>
    <cellStyle name="Followed Hyperlink 51" xfId="9684" hidden="1" xr:uid="{00000000-0005-0000-0000-0000CB060000}"/>
    <cellStyle name="Followed Hyperlink 51" xfId="16588" hidden="1" xr:uid="{00000000-0005-0000-0000-0000CC060000}"/>
    <cellStyle name="Followed Hyperlink 51" xfId="16717" hidden="1" xr:uid="{00000000-0005-0000-0000-0000CE060000}"/>
    <cellStyle name="Followed Hyperlink 51" xfId="16656" hidden="1" xr:uid="{00000000-0005-0000-0000-0000CF060000}"/>
    <cellStyle name="Followed Hyperlink 51" xfId="16848" hidden="1" xr:uid="{00000000-0005-0000-0000-0000D1060000}"/>
    <cellStyle name="Followed Hyperlink 51" xfId="16938" hidden="1" xr:uid="{00000000-0005-0000-0000-0000D2060000}"/>
    <cellStyle name="Followed Hyperlink 51" xfId="16877" hidden="1" xr:uid="{00000000-0005-0000-0000-0000D3060000}"/>
    <cellStyle name="Followed Hyperlink 51" xfId="17034" hidden="1" xr:uid="{00000000-0005-0000-0000-0000D4060000}"/>
    <cellStyle name="Followed Hyperlink 51" xfId="17064" hidden="1" xr:uid="{00000000-0005-0000-0000-0000D5060000}"/>
    <cellStyle name="Followed Hyperlink 51" xfId="17154" hidden="1" xr:uid="{00000000-0005-0000-0000-0000D6060000}"/>
    <cellStyle name="Followed Hyperlink 51" xfId="9107" hidden="1" xr:uid="{00000000-0005-0000-0000-0000DC060000}"/>
    <cellStyle name="Followed Hyperlink 51" xfId="5224" hidden="1" xr:uid="{00000000-0005-0000-0000-0000D2060000}"/>
    <cellStyle name="Followed Hyperlink 51" xfId="5163" hidden="1" xr:uid="{00000000-0005-0000-0000-0000D3060000}"/>
    <cellStyle name="Followed Hyperlink 51" xfId="5320" hidden="1" xr:uid="{00000000-0005-0000-0000-0000D4060000}"/>
    <cellStyle name="Followed Hyperlink 51" xfId="5350" hidden="1" xr:uid="{00000000-0005-0000-0000-0000D5060000}"/>
    <cellStyle name="Followed Hyperlink 51" xfId="5440" hidden="1" xr:uid="{00000000-0005-0000-0000-0000D6060000}"/>
    <cellStyle name="Followed Hyperlink 51" xfId="5379" hidden="1" xr:uid="{00000000-0005-0000-0000-0000D7060000}"/>
    <cellStyle name="Followed Hyperlink 51" xfId="5535" hidden="1" xr:uid="{00000000-0005-0000-0000-0000D8060000}"/>
    <cellStyle name="Followed Hyperlink 51" xfId="5562" hidden="1" xr:uid="{00000000-0005-0000-0000-0000D9060000}"/>
    <cellStyle name="Followed Hyperlink 51" xfId="5652" hidden="1" xr:uid="{00000000-0005-0000-0000-0000DA060000}"/>
    <cellStyle name="Followed Hyperlink 51" xfId="9621" hidden="1" xr:uid="{00000000-0005-0000-0000-0000CA060000}"/>
    <cellStyle name="Followed Hyperlink 51" xfId="8005" hidden="1" xr:uid="{00000000-0005-0000-0000-0000CB060000}"/>
    <cellStyle name="Followed Hyperlink 51" xfId="14929" hidden="1" xr:uid="{00000000-0005-0000-0000-0000CC060000}"/>
    <cellStyle name="Followed Hyperlink 51" xfId="14968" hidden="1" xr:uid="{00000000-0005-0000-0000-0000CD060000}"/>
    <cellStyle name="Followed Hyperlink 51" xfId="15058" hidden="1" xr:uid="{00000000-0005-0000-0000-0000CE060000}"/>
    <cellStyle name="Followed Hyperlink 51" xfId="14997" hidden="1" xr:uid="{00000000-0005-0000-0000-0000CF060000}"/>
    <cellStyle name="Followed Hyperlink 51" xfId="15156" hidden="1" xr:uid="{00000000-0005-0000-0000-0000D0060000}"/>
    <cellStyle name="Followed Hyperlink 51" xfId="15189" hidden="1" xr:uid="{00000000-0005-0000-0000-0000D1060000}"/>
    <cellStyle name="Followed Hyperlink 51" xfId="15279" hidden="1" xr:uid="{00000000-0005-0000-0000-0000D2060000}"/>
    <cellStyle name="Followed Hyperlink 51" xfId="15218" hidden="1" xr:uid="{00000000-0005-0000-0000-0000D3060000}"/>
    <cellStyle name="Followed Hyperlink 51" xfId="15375" hidden="1" xr:uid="{00000000-0005-0000-0000-0000D4060000}"/>
    <cellStyle name="Followed Hyperlink 51" xfId="15405" hidden="1" xr:uid="{00000000-0005-0000-0000-0000D5060000}"/>
    <cellStyle name="Followed Hyperlink 51" xfId="15495" hidden="1" xr:uid="{00000000-0005-0000-0000-0000D6060000}"/>
    <cellStyle name="Followed Hyperlink 51" xfId="15590" hidden="1" xr:uid="{00000000-0005-0000-0000-0000D8060000}"/>
    <cellStyle name="Followed Hyperlink 51" xfId="15617" hidden="1" xr:uid="{00000000-0005-0000-0000-0000D9060000}"/>
    <cellStyle name="Followed Hyperlink 51" xfId="15707" hidden="1" xr:uid="{00000000-0005-0000-0000-0000DA060000}"/>
    <cellStyle name="Followed Hyperlink 51" xfId="14250" hidden="1" xr:uid="{00000000-0005-0000-0000-0000DE060000}"/>
    <cellStyle name="Followed Hyperlink 51" xfId="14189" hidden="1" xr:uid="{00000000-0005-0000-0000-0000DF060000}"/>
    <cellStyle name="Followed Hyperlink 51" xfId="14345" hidden="1" xr:uid="{00000000-0005-0000-0000-0000E0060000}"/>
    <cellStyle name="Followed Hyperlink 51" xfId="14366" hidden="1" xr:uid="{00000000-0005-0000-0000-0000E1060000}"/>
    <cellStyle name="Followed Hyperlink 51" xfId="14456" hidden="1" xr:uid="{00000000-0005-0000-0000-0000E2060000}"/>
    <cellStyle name="Followed Hyperlink 51" xfId="14395" hidden="1" xr:uid="{00000000-0005-0000-0000-0000E3060000}"/>
    <cellStyle name="Followed Hyperlink 51" xfId="6324" hidden="1" xr:uid="{00000000-0005-0000-0000-0000C8060000}"/>
    <cellStyle name="Followed Hyperlink 51" xfId="14588" hidden="1" xr:uid="{00000000-0005-0000-0000-0000C9060000}"/>
    <cellStyle name="Followed Hyperlink 51" xfId="14039" hidden="1" xr:uid="{00000000-0005-0000-0000-0000DA060000}"/>
    <cellStyle name="Followed Hyperlink 51" xfId="13978" hidden="1" xr:uid="{00000000-0005-0000-0000-0000DB060000}"/>
    <cellStyle name="Followed Hyperlink 51" xfId="14134" hidden="1" xr:uid="{00000000-0005-0000-0000-0000DC060000}"/>
    <cellStyle name="Followed Hyperlink 51" xfId="14160" hidden="1" xr:uid="{00000000-0005-0000-0000-0000DD060000}"/>
    <cellStyle name="Followed Hyperlink 51" xfId="13922" hidden="1" xr:uid="{00000000-0005-0000-0000-0000D8060000}"/>
    <cellStyle name="Followed Hyperlink 51" xfId="13949" hidden="1" xr:uid="{00000000-0005-0000-0000-0000D9060000}"/>
    <cellStyle name="Followed Hyperlink 51" xfId="13766" hidden="1" xr:uid="{00000000-0005-0000-0000-0000D7060000}"/>
    <cellStyle name="Followed Hyperlink 51" xfId="13827" hidden="1" xr:uid="{00000000-0005-0000-0000-0000D6060000}"/>
    <cellStyle name="Followed Hyperlink 51" xfId="15434" hidden="1" xr:uid="{00000000-0005-0000-0000-0000D7060000}"/>
    <cellStyle name="Followed Hyperlink 51" xfId="25095" hidden="1" xr:uid="{00000000-0005-0000-0000-0000D7060000}"/>
    <cellStyle name="Followed Hyperlink 51" xfId="31687" hidden="1" xr:uid="{00000000-0005-0000-0000-0000E0060000}"/>
    <cellStyle name="Followed Hyperlink 51" xfId="31708" hidden="1" xr:uid="{00000000-0005-0000-0000-0000E1060000}"/>
    <cellStyle name="Followed Hyperlink 51" xfId="31798" hidden="1" xr:uid="{00000000-0005-0000-0000-0000E2060000}"/>
    <cellStyle name="Followed Hyperlink 51" xfId="31737" hidden="1" xr:uid="{00000000-0005-0000-0000-0000E3060000}"/>
    <cellStyle name="Followed Hyperlink 51" xfId="28589" hidden="1" xr:uid="{00000000-0005-0000-0000-0000C8060000}"/>
    <cellStyle name="Followed Hyperlink 51" xfId="31930" hidden="1" xr:uid="{00000000-0005-0000-0000-0000C9060000}"/>
    <cellStyle name="Followed Hyperlink 51" xfId="28398" hidden="1" xr:uid="{00000000-0005-0000-0000-0000CA060000}"/>
    <cellStyle name="Followed Hyperlink 51" xfId="26142" hidden="1" xr:uid="{00000000-0005-0000-0000-0000CB060000}"/>
    <cellStyle name="Followed Hyperlink 51" xfId="32271" hidden="1" xr:uid="{00000000-0005-0000-0000-0000CC060000}"/>
    <cellStyle name="Followed Hyperlink 51" xfId="32310" hidden="1" xr:uid="{00000000-0005-0000-0000-0000CD060000}"/>
    <cellStyle name="Followed Hyperlink 51" xfId="32400" hidden="1" xr:uid="{00000000-0005-0000-0000-0000CE060000}"/>
    <cellStyle name="Followed Hyperlink 51" xfId="32339" hidden="1" xr:uid="{00000000-0005-0000-0000-0000CF060000}"/>
    <cellStyle name="Followed Hyperlink 51" xfId="32498" hidden="1" xr:uid="{00000000-0005-0000-0000-0000D0060000}"/>
    <cellStyle name="Followed Hyperlink 51" xfId="32531" hidden="1" xr:uid="{00000000-0005-0000-0000-0000D1060000}"/>
    <cellStyle name="Followed Hyperlink 51" xfId="32621" hidden="1" xr:uid="{00000000-0005-0000-0000-0000D2060000}"/>
    <cellStyle name="Followed Hyperlink 51" xfId="32560" hidden="1" xr:uid="{00000000-0005-0000-0000-0000D3060000}"/>
    <cellStyle name="Followed Hyperlink 51" xfId="32747" hidden="1" xr:uid="{00000000-0005-0000-0000-0000D5060000}"/>
    <cellStyle name="Followed Hyperlink 51" xfId="32837" hidden="1" xr:uid="{00000000-0005-0000-0000-0000D6060000}"/>
    <cellStyle name="Followed Hyperlink 51" xfId="32776" hidden="1" xr:uid="{00000000-0005-0000-0000-0000D7060000}"/>
    <cellStyle name="Followed Hyperlink 51" xfId="32932" hidden="1" xr:uid="{00000000-0005-0000-0000-0000D8060000}"/>
    <cellStyle name="Followed Hyperlink 51" xfId="8680" hidden="1" xr:uid="{00000000-0005-0000-0000-0000D4060000}"/>
    <cellStyle name="Followed Hyperlink 51" xfId="28314" hidden="1" xr:uid="{00000000-0005-0000-0000-0000C8060000}"/>
    <cellStyle name="Followed Hyperlink 51" xfId="20979" hidden="1" xr:uid="{00000000-0005-0000-0000-0000E0060000}"/>
    <cellStyle name="Followed Hyperlink 51" xfId="21000" hidden="1" xr:uid="{00000000-0005-0000-0000-0000E1060000}"/>
    <cellStyle name="Followed Hyperlink 51" xfId="21090" hidden="1" xr:uid="{00000000-0005-0000-0000-0000E2060000}"/>
    <cellStyle name="Followed Hyperlink 51" xfId="21029" hidden="1" xr:uid="{00000000-0005-0000-0000-0000E3060000}"/>
    <cellStyle name="Followed Hyperlink 51" xfId="16321" hidden="1" xr:uid="{00000000-0005-0000-0000-0000C8060000}"/>
    <cellStyle name="Followed Hyperlink 51" xfId="21222" hidden="1" xr:uid="{00000000-0005-0000-0000-0000C9060000}"/>
    <cellStyle name="Followed Hyperlink 51" xfId="14614" hidden="1" xr:uid="{00000000-0005-0000-0000-0000CA060000}"/>
    <cellStyle name="Followed Hyperlink 51" xfId="14671" hidden="1" xr:uid="{00000000-0005-0000-0000-0000CB060000}"/>
    <cellStyle name="Followed Hyperlink 51" xfId="21502" hidden="1" xr:uid="{00000000-0005-0000-0000-0000CC060000}"/>
    <cellStyle name="Followed Hyperlink 51" xfId="21541" hidden="1" xr:uid="{00000000-0005-0000-0000-0000CD060000}"/>
    <cellStyle name="Followed Hyperlink 51" xfId="21631" hidden="1" xr:uid="{00000000-0005-0000-0000-0000CE060000}"/>
    <cellStyle name="Followed Hyperlink 51" xfId="21570" hidden="1" xr:uid="{00000000-0005-0000-0000-0000CF060000}"/>
    <cellStyle name="Followed Hyperlink 51" xfId="41915" hidden="1" xr:uid="{00000000-0005-0000-0000-0000C8060000}"/>
    <cellStyle name="Followed Hyperlink 51" xfId="37862" hidden="1" xr:uid="{00000000-0005-0000-0000-0000D9060000}"/>
    <cellStyle name="Followed Hyperlink 51" xfId="37952" hidden="1" xr:uid="{00000000-0005-0000-0000-0000DA060000}"/>
    <cellStyle name="Followed Hyperlink 51" xfId="37891" hidden="1" xr:uid="{00000000-0005-0000-0000-0000DB060000}"/>
    <cellStyle name="Followed Hyperlink 51" xfId="38047" hidden="1" xr:uid="{00000000-0005-0000-0000-0000DC060000}"/>
    <cellStyle name="Followed Hyperlink 51" xfId="38073" hidden="1" xr:uid="{00000000-0005-0000-0000-0000DD060000}"/>
    <cellStyle name="Followed Hyperlink 51" xfId="38163" hidden="1" xr:uid="{00000000-0005-0000-0000-0000DE060000}"/>
    <cellStyle name="Followed Hyperlink 51" xfId="38102" hidden="1" xr:uid="{00000000-0005-0000-0000-0000DF060000}"/>
    <cellStyle name="Followed Hyperlink 51" xfId="38258" hidden="1" xr:uid="{00000000-0005-0000-0000-0000E0060000}"/>
    <cellStyle name="Followed Hyperlink 51" xfId="38279" hidden="1" xr:uid="{00000000-0005-0000-0000-0000E1060000}"/>
    <cellStyle name="Followed Hyperlink 51" xfId="19182" hidden="1" xr:uid="{00000000-0005-0000-0000-0000DF060000}"/>
    <cellStyle name="Followed Hyperlink 51" xfId="19338" hidden="1" xr:uid="{00000000-0005-0000-0000-0000E0060000}"/>
    <cellStyle name="Followed Hyperlink 51" xfId="19359" hidden="1" xr:uid="{00000000-0005-0000-0000-0000E1060000}"/>
    <cellStyle name="Followed Hyperlink 51" xfId="19449" hidden="1" xr:uid="{00000000-0005-0000-0000-0000E2060000}"/>
    <cellStyle name="Followed Hyperlink 51" xfId="19388" hidden="1" xr:uid="{00000000-0005-0000-0000-0000E3060000}"/>
    <cellStyle name="Followed Hyperlink 51" xfId="16330" hidden="1" xr:uid="{00000000-0005-0000-0000-0000C8060000}"/>
    <cellStyle name="Followed Hyperlink 51" xfId="19581" hidden="1" xr:uid="{00000000-0005-0000-0000-0000C9060000}"/>
    <cellStyle name="Followed Hyperlink 51" xfId="11418" hidden="1" xr:uid="{00000000-0005-0000-0000-0000CA060000}"/>
    <cellStyle name="Followed Hyperlink 51" xfId="11360" hidden="1" xr:uid="{00000000-0005-0000-0000-0000CB060000}"/>
    <cellStyle name="Followed Hyperlink 51" xfId="19895" hidden="1" xr:uid="{00000000-0005-0000-0000-0000CC060000}"/>
    <cellStyle name="Followed Hyperlink 51" xfId="19934" hidden="1" xr:uid="{00000000-0005-0000-0000-0000CD060000}"/>
    <cellStyle name="Followed Hyperlink 51" xfId="20024" hidden="1" xr:uid="{00000000-0005-0000-0000-0000CE060000}"/>
    <cellStyle name="Followed Hyperlink 51" xfId="19963" hidden="1" xr:uid="{00000000-0005-0000-0000-0000CF060000}"/>
    <cellStyle name="Followed Hyperlink 51" xfId="20122" hidden="1" xr:uid="{00000000-0005-0000-0000-0000D0060000}"/>
    <cellStyle name="Followed Hyperlink 51" xfId="20155" hidden="1" xr:uid="{00000000-0005-0000-0000-0000D1060000}"/>
    <cellStyle name="Followed Hyperlink 51" xfId="20245" hidden="1" xr:uid="{00000000-0005-0000-0000-0000D2060000}"/>
    <cellStyle name="Followed Hyperlink 51" xfId="18759" hidden="1" xr:uid="{00000000-0005-0000-0000-0000D7060000}"/>
    <cellStyle name="Followed Hyperlink 51" xfId="18915" hidden="1" xr:uid="{00000000-0005-0000-0000-0000D8060000}"/>
    <cellStyle name="Followed Hyperlink 51" xfId="18942" hidden="1" xr:uid="{00000000-0005-0000-0000-0000D9060000}"/>
    <cellStyle name="Followed Hyperlink 51" xfId="19032" hidden="1" xr:uid="{00000000-0005-0000-0000-0000DA060000}"/>
    <cellStyle name="Followed Hyperlink 51" xfId="18971" hidden="1" xr:uid="{00000000-0005-0000-0000-0000DB060000}"/>
    <cellStyle name="Followed Hyperlink 51" xfId="19127" hidden="1" xr:uid="{00000000-0005-0000-0000-0000DC060000}"/>
    <cellStyle name="Followed Hyperlink 51" xfId="19153" hidden="1" xr:uid="{00000000-0005-0000-0000-0000DD060000}"/>
    <cellStyle name="Followed Hyperlink 51" xfId="19243" hidden="1" xr:uid="{00000000-0005-0000-0000-0000DE060000}"/>
    <cellStyle name="Followed Hyperlink 51" xfId="18543" hidden="1" xr:uid="{00000000-0005-0000-0000-0000D3060000}"/>
    <cellStyle name="Followed Hyperlink 51" xfId="18700" hidden="1" xr:uid="{00000000-0005-0000-0000-0000D4060000}"/>
    <cellStyle name="Followed Hyperlink 51" xfId="18730" hidden="1" xr:uid="{00000000-0005-0000-0000-0000D5060000}"/>
    <cellStyle name="Followed Hyperlink 51" xfId="18820" hidden="1" xr:uid="{00000000-0005-0000-0000-0000D6060000}"/>
    <cellStyle name="Followed Hyperlink 51" xfId="18514" hidden="1" xr:uid="{00000000-0005-0000-0000-0000D1060000}"/>
    <cellStyle name="Followed Hyperlink 51" xfId="18604" hidden="1" xr:uid="{00000000-0005-0000-0000-0000D2060000}"/>
    <cellStyle name="Followed Hyperlink 51" xfId="18481" hidden="1" xr:uid="{00000000-0005-0000-0000-0000D0060000}"/>
    <cellStyle name="Followed Hyperlink 51" xfId="18322" hidden="1" xr:uid="{00000000-0005-0000-0000-0000CF060000}"/>
    <cellStyle name="Followed Hyperlink 51" xfId="20184" hidden="1" xr:uid="{00000000-0005-0000-0000-0000D3060000}"/>
    <cellStyle name="Followed Hyperlink 51" xfId="31049" hidden="1" xr:uid="{00000000-0005-0000-0000-0000D4060000}"/>
    <cellStyle name="Followed Hyperlink 51" xfId="11587" hidden="1" xr:uid="{00000000-0005-0000-0000-0000CC060000}"/>
    <cellStyle name="Followed Hyperlink 51" xfId="11626" hidden="1" xr:uid="{00000000-0005-0000-0000-0000CD060000}"/>
    <cellStyle name="Followed Hyperlink 51" xfId="11716" hidden="1" xr:uid="{00000000-0005-0000-0000-0000CE060000}"/>
    <cellStyle name="Followed Hyperlink 51" xfId="11655" hidden="1" xr:uid="{00000000-0005-0000-0000-0000CF060000}"/>
    <cellStyle name="Followed Hyperlink 51" xfId="11814" hidden="1" xr:uid="{00000000-0005-0000-0000-0000D0060000}"/>
    <cellStyle name="Followed Hyperlink 51" xfId="11847" hidden="1" xr:uid="{00000000-0005-0000-0000-0000D1060000}"/>
    <cellStyle name="Followed Hyperlink 51" xfId="11937" hidden="1" xr:uid="{00000000-0005-0000-0000-0000D2060000}"/>
    <cellStyle name="Followed Hyperlink 51" xfId="11876" hidden="1" xr:uid="{00000000-0005-0000-0000-0000D3060000}"/>
    <cellStyle name="Followed Hyperlink 51" xfId="12033" hidden="1" xr:uid="{00000000-0005-0000-0000-0000D4060000}"/>
    <cellStyle name="Followed Hyperlink 51" xfId="12063" hidden="1" xr:uid="{00000000-0005-0000-0000-0000D5060000}"/>
    <cellStyle name="Followed Hyperlink 51" xfId="12153" hidden="1" xr:uid="{00000000-0005-0000-0000-0000D6060000}"/>
    <cellStyle name="Followed Hyperlink 51" xfId="12092" hidden="1" xr:uid="{00000000-0005-0000-0000-0000D7060000}"/>
    <cellStyle name="Followed Hyperlink 51" xfId="12248" hidden="1" xr:uid="{00000000-0005-0000-0000-0000D8060000}"/>
    <cellStyle name="Followed Hyperlink 51" xfId="12275" hidden="1" xr:uid="{00000000-0005-0000-0000-0000D9060000}"/>
    <cellStyle name="Followed Hyperlink 51" xfId="12365" hidden="1" xr:uid="{00000000-0005-0000-0000-0000DA060000}"/>
    <cellStyle name="Followed Hyperlink 51" xfId="12304" hidden="1" xr:uid="{00000000-0005-0000-0000-0000DB060000}"/>
    <cellStyle name="Followed Hyperlink 51" xfId="12486" hidden="1" xr:uid="{00000000-0005-0000-0000-0000DD060000}"/>
    <cellStyle name="Followed Hyperlink 51" xfId="12576" hidden="1" xr:uid="{00000000-0005-0000-0000-0000DE060000}"/>
    <cellStyle name="Followed Hyperlink 51" xfId="12515" hidden="1" xr:uid="{00000000-0005-0000-0000-0000DF060000}"/>
    <cellStyle name="Followed Hyperlink 51" xfId="12671" hidden="1" xr:uid="{00000000-0005-0000-0000-0000E0060000}"/>
    <cellStyle name="Followed Hyperlink 51" xfId="41190" hidden="1" xr:uid="{00000000-0005-0000-0000-0000DF060000}"/>
    <cellStyle name="Followed Hyperlink 51" xfId="16815" hidden="1" xr:uid="{00000000-0005-0000-0000-0000D0060000}"/>
    <cellStyle name="Followed Hyperlink 51" xfId="25368" hidden="1" xr:uid="{00000000-0005-0000-0000-0000DA060000}"/>
    <cellStyle name="Followed Hyperlink 51" xfId="25307" hidden="1" xr:uid="{00000000-0005-0000-0000-0000DB060000}"/>
    <cellStyle name="Followed Hyperlink 51" xfId="25463" hidden="1" xr:uid="{00000000-0005-0000-0000-0000DC060000}"/>
    <cellStyle name="Followed Hyperlink 51" xfId="25489" hidden="1" xr:uid="{00000000-0005-0000-0000-0000DD060000}"/>
    <cellStyle name="Followed Hyperlink 51" xfId="25579" hidden="1" xr:uid="{00000000-0005-0000-0000-0000DE060000}"/>
    <cellStyle name="Followed Hyperlink 51" xfId="25518" hidden="1" xr:uid="{00000000-0005-0000-0000-0000DF060000}"/>
    <cellStyle name="Followed Hyperlink 51" xfId="25674" hidden="1" xr:uid="{00000000-0005-0000-0000-0000E0060000}"/>
    <cellStyle name="Followed Hyperlink 51" xfId="25695" hidden="1" xr:uid="{00000000-0005-0000-0000-0000E1060000}"/>
    <cellStyle name="Followed Hyperlink 51" xfId="25785" hidden="1" xr:uid="{00000000-0005-0000-0000-0000E2060000}"/>
    <cellStyle name="Followed Hyperlink 51" xfId="25724" hidden="1" xr:uid="{00000000-0005-0000-0000-0000E3060000}"/>
    <cellStyle name="Followed Hyperlink 51" xfId="26398" hidden="1" xr:uid="{00000000-0005-0000-0000-0000C8060000}"/>
    <cellStyle name="Followed Hyperlink 51" xfId="26436" hidden="1" xr:uid="{00000000-0005-0000-0000-0000C9060000}"/>
    <cellStyle name="Followed Hyperlink 51" xfId="3700" hidden="1" xr:uid="{00000000-0005-0000-0000-0000D7060000}"/>
    <cellStyle name="Followed Hyperlink 51" xfId="5591" hidden="1" xr:uid="{00000000-0005-0000-0000-0000DB060000}"/>
    <cellStyle name="Followed Hyperlink 51" xfId="5747" hidden="1" xr:uid="{00000000-0005-0000-0000-0000DC060000}"/>
    <cellStyle name="Followed Hyperlink 51" xfId="5773" hidden="1" xr:uid="{00000000-0005-0000-0000-0000DD060000}"/>
    <cellStyle name="Followed Hyperlink 51" xfId="5863" hidden="1" xr:uid="{00000000-0005-0000-0000-0000DE060000}"/>
    <cellStyle name="Followed Hyperlink 51" xfId="5802" hidden="1" xr:uid="{00000000-0005-0000-0000-0000DF060000}"/>
    <cellStyle name="Followed Hyperlink 51" xfId="5958" hidden="1" xr:uid="{00000000-0005-0000-0000-0000E0060000}"/>
    <cellStyle name="Followed Hyperlink 51" xfId="5979" hidden="1" xr:uid="{00000000-0005-0000-0000-0000E1060000}"/>
    <cellStyle name="Followed Hyperlink 51" xfId="6069" hidden="1" xr:uid="{00000000-0005-0000-0000-0000E2060000}"/>
    <cellStyle name="Followed Hyperlink 51" xfId="6008" hidden="1" xr:uid="{00000000-0005-0000-0000-0000E3060000}"/>
    <cellStyle name="Followed Hyperlink 51" xfId="23732" hidden="1" xr:uid="{00000000-0005-0000-0000-0000D8060000}"/>
    <cellStyle name="Followed Hyperlink 51" xfId="23759" hidden="1" xr:uid="{00000000-0005-0000-0000-0000D9060000}"/>
    <cellStyle name="Followed Hyperlink 51" xfId="23849" hidden="1" xr:uid="{00000000-0005-0000-0000-0000DA060000}"/>
    <cellStyle name="Followed Hyperlink 51" xfId="23788" hidden="1" xr:uid="{00000000-0005-0000-0000-0000DB060000}"/>
    <cellStyle name="Followed Hyperlink 51" xfId="23944" hidden="1" xr:uid="{00000000-0005-0000-0000-0000DC060000}"/>
    <cellStyle name="Followed Hyperlink 51" xfId="23970" hidden="1" xr:uid="{00000000-0005-0000-0000-0000DD060000}"/>
    <cellStyle name="Followed Hyperlink 51" xfId="24060" hidden="1" xr:uid="{00000000-0005-0000-0000-0000DE060000}"/>
    <cellStyle name="Followed Hyperlink 51" xfId="23999" hidden="1" xr:uid="{00000000-0005-0000-0000-0000DF060000}"/>
    <cellStyle name="Followed Hyperlink 51" xfId="24176" hidden="1" xr:uid="{00000000-0005-0000-0000-0000E1060000}"/>
    <cellStyle name="Followed Hyperlink 51" xfId="24266" hidden="1" xr:uid="{00000000-0005-0000-0000-0000E2060000}"/>
    <cellStyle name="Followed Hyperlink 51" xfId="24205" hidden="1" xr:uid="{00000000-0005-0000-0000-0000E3060000}"/>
    <cellStyle name="Followed Hyperlink 51" xfId="18030" hidden="1" xr:uid="{00000000-0005-0000-0000-0000C8060000}"/>
    <cellStyle name="Followed Hyperlink 51" xfId="24398" hidden="1" xr:uid="{00000000-0005-0000-0000-0000C9060000}"/>
    <cellStyle name="Followed Hyperlink 51" xfId="18038" hidden="1" xr:uid="{00000000-0005-0000-0000-0000CB060000}"/>
    <cellStyle name="Followed Hyperlink 51" xfId="24590" hidden="1" xr:uid="{00000000-0005-0000-0000-0000CC060000}"/>
    <cellStyle name="Followed Hyperlink 51" xfId="24629" hidden="1" xr:uid="{00000000-0005-0000-0000-0000CD060000}"/>
    <cellStyle name="Followed Hyperlink 51" xfId="23298" hidden="1" xr:uid="{00000000-0005-0000-0000-0000D0060000}"/>
    <cellStyle name="Followed Hyperlink 51" xfId="23331" hidden="1" xr:uid="{00000000-0005-0000-0000-0000D1060000}"/>
    <cellStyle name="Followed Hyperlink 51" xfId="23421" hidden="1" xr:uid="{00000000-0005-0000-0000-0000D2060000}"/>
    <cellStyle name="Followed Hyperlink 51" xfId="23360" hidden="1" xr:uid="{00000000-0005-0000-0000-0000D3060000}"/>
    <cellStyle name="Followed Hyperlink 51" xfId="23517" hidden="1" xr:uid="{00000000-0005-0000-0000-0000D4060000}"/>
    <cellStyle name="Followed Hyperlink 51" xfId="23547" hidden="1" xr:uid="{00000000-0005-0000-0000-0000D5060000}"/>
    <cellStyle name="Followed Hyperlink 51" xfId="23637" hidden="1" xr:uid="{00000000-0005-0000-0000-0000D6060000}"/>
    <cellStyle name="Followed Hyperlink 51" xfId="23576" hidden="1" xr:uid="{00000000-0005-0000-0000-0000D7060000}"/>
    <cellStyle name="Followed Hyperlink 51" xfId="23071" hidden="1" xr:uid="{00000000-0005-0000-0000-0000CC060000}"/>
    <cellStyle name="Followed Hyperlink 51" xfId="23110" hidden="1" xr:uid="{00000000-0005-0000-0000-0000CD060000}"/>
    <cellStyle name="Followed Hyperlink 51" xfId="23200" hidden="1" xr:uid="{00000000-0005-0000-0000-0000CE060000}"/>
    <cellStyle name="Followed Hyperlink 51" xfId="23139" hidden="1" xr:uid="{00000000-0005-0000-0000-0000CF060000}"/>
    <cellStyle name="Followed Hyperlink 51" xfId="17970" hidden="1" xr:uid="{00000000-0005-0000-0000-0000CA060000}"/>
    <cellStyle name="Followed Hyperlink 51" xfId="14706" hidden="1" xr:uid="{00000000-0005-0000-0000-0000CB060000}"/>
    <cellStyle name="Followed Hyperlink 51" xfId="22829" hidden="1" xr:uid="{00000000-0005-0000-0000-0000C9060000}"/>
    <cellStyle name="Followed Hyperlink 51" xfId="17998" hidden="1" xr:uid="{00000000-0005-0000-0000-0000C8060000}"/>
    <cellStyle name="Followed Hyperlink 51" xfId="19633" hidden="1" xr:uid="{00000000-0005-0000-0000-0000CA060000}"/>
    <cellStyle name="Followed Hyperlink 51" xfId="3263" hidden="1" xr:uid="{00000000-0005-0000-0000-0000CF060000}"/>
    <cellStyle name="Followed Hyperlink 51" xfId="10600" hidden="1" xr:uid="{00000000-0005-0000-0000-0000D9060000}"/>
    <cellStyle name="Followed Hyperlink 51" xfId="44650" hidden="1" xr:uid="{00000000-0005-0000-0000-0000D5060000}"/>
    <cellStyle name="Followed Hyperlink 51" xfId="44740" hidden="1" xr:uid="{00000000-0005-0000-0000-0000D6060000}"/>
    <cellStyle name="Followed Hyperlink 51" xfId="44679" hidden="1" xr:uid="{00000000-0005-0000-0000-0000D7060000}"/>
    <cellStyle name="Followed Hyperlink 51" xfId="44835" hidden="1" xr:uid="{00000000-0005-0000-0000-0000D8060000}"/>
    <cellStyle name="Followed Hyperlink 51" xfId="44862" hidden="1" xr:uid="{00000000-0005-0000-0000-0000D9060000}"/>
    <cellStyle name="Followed Hyperlink 51" xfId="44952" hidden="1" xr:uid="{00000000-0005-0000-0000-0000DA060000}"/>
    <cellStyle name="Followed Hyperlink 51" xfId="44891" hidden="1" xr:uid="{00000000-0005-0000-0000-0000DB060000}"/>
    <cellStyle name="Followed Hyperlink 51" xfId="45047" hidden="1" xr:uid="{00000000-0005-0000-0000-0000DC060000}"/>
    <cellStyle name="Followed Hyperlink 51" xfId="45073" hidden="1" xr:uid="{00000000-0005-0000-0000-0000DD060000}"/>
    <cellStyle name="Followed Hyperlink 51" xfId="45163" hidden="1" xr:uid="{00000000-0005-0000-0000-0000DE060000}"/>
    <cellStyle name="Followed Hyperlink 51" xfId="45102" hidden="1" xr:uid="{00000000-0005-0000-0000-0000DF060000}"/>
    <cellStyle name="Followed Hyperlink 51" xfId="45258" hidden="1" xr:uid="{00000000-0005-0000-0000-0000E0060000}"/>
    <cellStyle name="Followed Hyperlink 51" xfId="45279" hidden="1" xr:uid="{00000000-0005-0000-0000-0000E1060000}"/>
    <cellStyle name="Followed Hyperlink 51" xfId="45369" hidden="1" xr:uid="{00000000-0005-0000-0000-0000E2060000}"/>
    <cellStyle name="Followed Hyperlink 51" xfId="45308" hidden="1" xr:uid="{00000000-0005-0000-0000-0000E3060000}"/>
    <cellStyle name="Followed Hyperlink 51" xfId="44401" hidden="1" xr:uid="{00000000-0005-0000-0000-0000D0060000}"/>
    <cellStyle name="Followed Hyperlink 51" xfId="36440" hidden="1" xr:uid="{00000000-0005-0000-0000-0000DC060000}"/>
    <cellStyle name="Followed Hyperlink 51" xfId="17093" hidden="1" xr:uid="{00000000-0005-0000-0000-0000D7060000}"/>
    <cellStyle name="Followed Hyperlink 51" xfId="17249" hidden="1" xr:uid="{00000000-0005-0000-0000-0000D8060000}"/>
    <cellStyle name="Followed Hyperlink 51" xfId="17276" hidden="1" xr:uid="{00000000-0005-0000-0000-0000D9060000}"/>
    <cellStyle name="Followed Hyperlink 51" xfId="17366" hidden="1" xr:uid="{00000000-0005-0000-0000-0000DA060000}"/>
    <cellStyle name="Followed Hyperlink 51" xfId="17305" hidden="1" xr:uid="{00000000-0005-0000-0000-0000DB060000}"/>
    <cellStyle name="Followed Hyperlink 51" xfId="17461" hidden="1" xr:uid="{00000000-0005-0000-0000-0000DC060000}"/>
    <cellStyle name="Followed Hyperlink 51" xfId="17487" hidden="1" xr:uid="{00000000-0005-0000-0000-0000DD060000}"/>
    <cellStyle name="Followed Hyperlink 51" xfId="17577" hidden="1" xr:uid="{00000000-0005-0000-0000-0000DE060000}"/>
    <cellStyle name="Followed Hyperlink 51" xfId="17516" hidden="1" xr:uid="{00000000-0005-0000-0000-0000DF060000}"/>
    <cellStyle name="Followed Hyperlink 51" xfId="17672" hidden="1" xr:uid="{00000000-0005-0000-0000-0000E0060000}"/>
    <cellStyle name="Followed Hyperlink 51" xfId="17693" hidden="1" xr:uid="{00000000-0005-0000-0000-0000E1060000}"/>
    <cellStyle name="Followed Hyperlink 51" xfId="17783" hidden="1" xr:uid="{00000000-0005-0000-0000-0000E2060000}"/>
    <cellStyle name="Followed Hyperlink 51" xfId="17722" hidden="1" xr:uid="{00000000-0005-0000-0000-0000E3060000}"/>
    <cellStyle name="Followed Hyperlink 51" xfId="17931" hidden="1" xr:uid="{00000000-0005-0000-0000-0000C8060000}"/>
    <cellStyle name="Followed Hyperlink 51" xfId="17912" hidden="1" xr:uid="{00000000-0005-0000-0000-0000C9060000}"/>
    <cellStyle name="Followed Hyperlink 51" xfId="13026" hidden="1" xr:uid="{00000000-0005-0000-0000-0000CA060000}"/>
    <cellStyle name="Followed Hyperlink 51" xfId="17897" hidden="1" xr:uid="{00000000-0005-0000-0000-0000CB060000}"/>
    <cellStyle name="Followed Hyperlink 51" xfId="18254" hidden="1" xr:uid="{00000000-0005-0000-0000-0000CC060000}"/>
    <cellStyle name="Followed Hyperlink 51" xfId="18293" hidden="1" xr:uid="{00000000-0005-0000-0000-0000CD060000}"/>
    <cellStyle name="Followed Hyperlink 51" xfId="18383" hidden="1" xr:uid="{00000000-0005-0000-0000-0000CE060000}"/>
    <cellStyle name="Followed Hyperlink 51" xfId="32046" hidden="1" xr:uid="{00000000-0005-0000-0000-0000C8060000}"/>
    <cellStyle name="Followed Hyperlink 51" xfId="9429" hidden="1" xr:uid="{00000000-0005-0000-0000-0000E2060000}"/>
    <cellStyle name="Followed Hyperlink 51" xfId="3856" hidden="1" xr:uid="{00000000-0005-0000-0000-0000D8060000}"/>
    <cellStyle name="Followed Hyperlink 51" xfId="3883" hidden="1" xr:uid="{00000000-0005-0000-0000-0000D9060000}"/>
    <cellStyle name="Followed Hyperlink 51" xfId="3973" hidden="1" xr:uid="{00000000-0005-0000-0000-0000DA060000}"/>
    <cellStyle name="Followed Hyperlink 51" xfId="3912" hidden="1" xr:uid="{00000000-0005-0000-0000-0000DB060000}"/>
    <cellStyle name="Followed Hyperlink 51" xfId="4068" hidden="1" xr:uid="{00000000-0005-0000-0000-0000DC060000}"/>
    <cellStyle name="Followed Hyperlink 51" xfId="4094" hidden="1" xr:uid="{00000000-0005-0000-0000-0000DD060000}"/>
    <cellStyle name="Followed Hyperlink 51" xfId="4184" hidden="1" xr:uid="{00000000-0005-0000-0000-0000DE060000}"/>
    <cellStyle name="Followed Hyperlink 51" xfId="4123" hidden="1" xr:uid="{00000000-0005-0000-0000-0000DF060000}"/>
    <cellStyle name="Followed Hyperlink 51" xfId="4300" hidden="1" xr:uid="{00000000-0005-0000-0000-0000E1060000}"/>
    <cellStyle name="Followed Hyperlink 51" xfId="4390" hidden="1" xr:uid="{00000000-0005-0000-0000-0000E2060000}"/>
    <cellStyle name="Followed Hyperlink 51" xfId="4329" hidden="1" xr:uid="{00000000-0005-0000-0000-0000E3060000}"/>
    <cellStyle name="Followed Hyperlink 51" xfId="2498" hidden="1" xr:uid="{00000000-0005-0000-0000-0000C8060000}"/>
    <cellStyle name="Followed Hyperlink 51" xfId="4522" hidden="1" xr:uid="{00000000-0005-0000-0000-0000C9060000}"/>
    <cellStyle name="Followed Hyperlink 51" xfId="2718" hidden="1" xr:uid="{00000000-0005-0000-0000-0000CA060000}"/>
    <cellStyle name="Followed Hyperlink 51" xfId="194" hidden="1" xr:uid="{00000000-0005-0000-0000-0000CB060000}"/>
    <cellStyle name="Followed Hyperlink 51" xfId="4874" hidden="1" xr:uid="{00000000-0005-0000-0000-0000CC060000}"/>
    <cellStyle name="Followed Hyperlink 51" xfId="4913" hidden="1" xr:uid="{00000000-0005-0000-0000-0000CD060000}"/>
    <cellStyle name="Followed Hyperlink 51" xfId="5003" hidden="1" xr:uid="{00000000-0005-0000-0000-0000CE060000}"/>
    <cellStyle name="Followed Hyperlink 51" xfId="4942" hidden="1" xr:uid="{00000000-0005-0000-0000-0000CF060000}"/>
    <cellStyle name="Followed Hyperlink 51" xfId="5101" hidden="1" xr:uid="{00000000-0005-0000-0000-0000D0060000}"/>
    <cellStyle name="Followed Hyperlink 51" xfId="5134" hidden="1" xr:uid="{00000000-0005-0000-0000-0000D1060000}"/>
    <cellStyle name="Followed Hyperlink 51" xfId="1555" hidden="1" xr:uid="{00000000-0005-0000-0000-0000D8060000}"/>
    <cellStyle name="Followed Hyperlink 51" xfId="1582" hidden="1" xr:uid="{00000000-0005-0000-0000-0000D9060000}"/>
    <cellStyle name="Followed Hyperlink 51" xfId="1672" hidden="1" xr:uid="{00000000-0005-0000-0000-0000DA060000}"/>
    <cellStyle name="Followed Hyperlink 51" xfId="1611" hidden="1" xr:uid="{00000000-0005-0000-0000-0000DB060000}"/>
    <cellStyle name="Followed Hyperlink 51" xfId="1767" hidden="1" xr:uid="{00000000-0005-0000-0000-0000DC060000}"/>
    <cellStyle name="Followed Hyperlink 51" xfId="1793" hidden="1" xr:uid="{00000000-0005-0000-0000-0000DD060000}"/>
    <cellStyle name="Followed Hyperlink 51" xfId="1883" hidden="1" xr:uid="{00000000-0005-0000-0000-0000DE060000}"/>
    <cellStyle name="Followed Hyperlink 51" xfId="1822" hidden="1" xr:uid="{00000000-0005-0000-0000-0000DF060000}"/>
    <cellStyle name="Followed Hyperlink 51" xfId="1978" hidden="1" xr:uid="{00000000-0005-0000-0000-0000E0060000}"/>
    <cellStyle name="Followed Hyperlink 51" xfId="1999" hidden="1" xr:uid="{00000000-0005-0000-0000-0000E1060000}"/>
    <cellStyle name="Followed Hyperlink 51" xfId="2089" hidden="1" xr:uid="{00000000-0005-0000-0000-0000E2060000}"/>
    <cellStyle name="Followed Hyperlink 51" xfId="2028" hidden="1" xr:uid="{00000000-0005-0000-0000-0000E3060000}"/>
    <cellStyle name="Followed Hyperlink 51" xfId="2883" hidden="1" xr:uid="{00000000-0005-0000-0000-0000C8060000}"/>
    <cellStyle name="Followed Hyperlink 51" xfId="3011" hidden="1" xr:uid="{00000000-0005-0000-0000-0000CA060000}"/>
    <cellStyle name="Followed Hyperlink 51" xfId="2950" hidden="1" xr:uid="{00000000-0005-0000-0000-0000CB060000}"/>
    <cellStyle name="Followed Hyperlink 51" xfId="3195" hidden="1" xr:uid="{00000000-0005-0000-0000-0000CC060000}"/>
    <cellStyle name="Followed Hyperlink 51" xfId="1121" hidden="1" xr:uid="{00000000-0005-0000-0000-0000D0060000}"/>
    <cellStyle name="Followed Hyperlink 51" xfId="25278" hidden="1" xr:uid="{00000000-0005-0000-0000-0000D9060000}"/>
    <cellStyle name="Followed Hyperlink 51" xfId="6814" hidden="1" xr:uid="{00000000-0005-0000-0000-0000D1060000}"/>
    <cellStyle name="Followed Hyperlink 51" xfId="6904" hidden="1" xr:uid="{00000000-0005-0000-0000-0000D2060000}"/>
    <cellStyle name="Followed Hyperlink 51" xfId="6843" hidden="1" xr:uid="{00000000-0005-0000-0000-0000D3060000}"/>
    <cellStyle name="Followed Hyperlink 51" xfId="7000" hidden="1" xr:uid="{00000000-0005-0000-0000-0000D4060000}"/>
    <cellStyle name="Followed Hyperlink 51" xfId="7030" hidden="1" xr:uid="{00000000-0005-0000-0000-0000D5060000}"/>
    <cellStyle name="Followed Hyperlink 51" xfId="7120" hidden="1" xr:uid="{00000000-0005-0000-0000-0000D6060000}"/>
    <cellStyle name="Followed Hyperlink 51" xfId="7059" hidden="1" xr:uid="{00000000-0005-0000-0000-0000D7060000}"/>
    <cellStyle name="Followed Hyperlink 51" xfId="7215" hidden="1" xr:uid="{00000000-0005-0000-0000-0000D8060000}"/>
    <cellStyle name="Followed Hyperlink 51" xfId="7242" hidden="1" xr:uid="{00000000-0005-0000-0000-0000D9060000}"/>
    <cellStyle name="Followed Hyperlink 51" xfId="7332" hidden="1" xr:uid="{00000000-0005-0000-0000-0000DA060000}"/>
    <cellStyle name="Followed Hyperlink 51" xfId="7271" hidden="1" xr:uid="{00000000-0005-0000-0000-0000DB060000}"/>
    <cellStyle name="Followed Hyperlink 51" xfId="7427" hidden="1" xr:uid="{00000000-0005-0000-0000-0000DC060000}"/>
    <cellStyle name="Followed Hyperlink 51" xfId="7453" hidden="1" xr:uid="{00000000-0005-0000-0000-0000DD060000}"/>
    <cellStyle name="Followed Hyperlink 51" xfId="7543" hidden="1" xr:uid="{00000000-0005-0000-0000-0000DE060000}"/>
    <cellStyle name="Followed Hyperlink 51" xfId="7482" hidden="1" xr:uid="{00000000-0005-0000-0000-0000DF060000}"/>
    <cellStyle name="Followed Hyperlink 51" xfId="7638" hidden="1" xr:uid="{00000000-0005-0000-0000-0000E0060000}"/>
    <cellStyle name="Followed Hyperlink 51" xfId="7659" hidden="1" xr:uid="{00000000-0005-0000-0000-0000E1060000}"/>
    <cellStyle name="Followed Hyperlink 51" xfId="7749" hidden="1" xr:uid="{00000000-0005-0000-0000-0000E2060000}"/>
    <cellStyle name="Followed Hyperlink 51" xfId="7688" hidden="1" xr:uid="{00000000-0005-0000-0000-0000E3060000}"/>
    <cellStyle name="Followed Hyperlink 51" xfId="2686" hidden="1" xr:uid="{00000000-0005-0000-0000-0000C8060000}"/>
    <cellStyle name="Followed Hyperlink 51" xfId="7881" hidden="1" xr:uid="{00000000-0005-0000-0000-0000C9060000}"/>
    <cellStyle name="Followed Hyperlink 51" xfId="2612" hidden="1" xr:uid="{00000000-0005-0000-0000-0000CB060000}"/>
    <cellStyle name="Followed Hyperlink 51" xfId="8234" hidden="1" xr:uid="{00000000-0005-0000-0000-0000CC060000}"/>
    <cellStyle name="Followed Hyperlink 51" xfId="8273" hidden="1" xr:uid="{00000000-0005-0000-0000-0000CD060000}"/>
    <cellStyle name="Followed Hyperlink 51" xfId="8363" hidden="1" xr:uid="{00000000-0005-0000-0000-0000CE060000}"/>
    <cellStyle name="Followed Hyperlink 51" xfId="8302" hidden="1" xr:uid="{00000000-0005-0000-0000-0000CF060000}"/>
    <cellStyle name="Followed Hyperlink 51" xfId="8461" hidden="1" xr:uid="{00000000-0005-0000-0000-0000D0060000}"/>
    <cellStyle name="Followed Hyperlink 51" xfId="8494" hidden="1" xr:uid="{00000000-0005-0000-0000-0000D1060000}"/>
    <cellStyle name="Followed Hyperlink 51" xfId="8584" hidden="1" xr:uid="{00000000-0005-0000-0000-0000D2060000}"/>
    <cellStyle name="Followed Hyperlink 51" xfId="8523" hidden="1" xr:uid="{00000000-0005-0000-0000-0000D3060000}"/>
    <cellStyle name="Followed Hyperlink 51" xfId="8710" hidden="1" xr:uid="{00000000-0005-0000-0000-0000D5060000}"/>
    <cellStyle name="Followed Hyperlink 51" xfId="8800" hidden="1" xr:uid="{00000000-0005-0000-0000-0000D6060000}"/>
    <cellStyle name="Followed Hyperlink 51" xfId="8739" hidden="1" xr:uid="{00000000-0005-0000-0000-0000D7060000}"/>
    <cellStyle name="Followed Hyperlink 51" xfId="8895" hidden="1" xr:uid="{00000000-0005-0000-0000-0000D8060000}"/>
    <cellStyle name="Followed Hyperlink 51" xfId="8922" hidden="1" xr:uid="{00000000-0005-0000-0000-0000D9060000}"/>
    <cellStyle name="Followed Hyperlink 51" xfId="9012" hidden="1" xr:uid="{00000000-0005-0000-0000-0000DA060000}"/>
    <cellStyle name="Followed Hyperlink 51" xfId="8951" hidden="1" xr:uid="{00000000-0005-0000-0000-0000DB060000}"/>
    <cellStyle name="Followed Hyperlink 51" xfId="3234" hidden="1" xr:uid="{00000000-0005-0000-0000-0000CD060000}"/>
    <cellStyle name="Followed Hyperlink 51" xfId="3324" hidden="1" xr:uid="{00000000-0005-0000-0000-0000CE060000}"/>
    <cellStyle name="Followed Hyperlink 51" xfId="3422" hidden="1" xr:uid="{00000000-0005-0000-0000-0000D0060000}"/>
    <cellStyle name="Followed Hyperlink 51" xfId="3455" hidden="1" xr:uid="{00000000-0005-0000-0000-0000D1060000}"/>
    <cellStyle name="Followed Hyperlink 51" xfId="3545" hidden="1" xr:uid="{00000000-0005-0000-0000-0000D2060000}"/>
    <cellStyle name="Followed Hyperlink 51" xfId="3484" hidden="1" xr:uid="{00000000-0005-0000-0000-0000D3060000}"/>
    <cellStyle name="Followed Hyperlink 51" xfId="3641" hidden="1" xr:uid="{00000000-0005-0000-0000-0000D4060000}"/>
    <cellStyle name="Followed Hyperlink 51" xfId="3671" hidden="1" xr:uid="{00000000-0005-0000-0000-0000D5060000}"/>
    <cellStyle name="Followed Hyperlink 51" xfId="3761" hidden="1" xr:uid="{00000000-0005-0000-0000-0000D6060000}"/>
    <cellStyle name="Followed Hyperlink 51" xfId="15646" hidden="1" xr:uid="{00000000-0005-0000-0000-0000DB060000}"/>
    <cellStyle name="Followed Hyperlink 51" xfId="15802" hidden="1" xr:uid="{00000000-0005-0000-0000-0000DC060000}"/>
    <cellStyle name="Followed Hyperlink 51" xfId="15828" hidden="1" xr:uid="{00000000-0005-0000-0000-0000DD060000}"/>
    <cellStyle name="Followed Hyperlink 51" xfId="15918" hidden="1" xr:uid="{00000000-0005-0000-0000-0000DE060000}"/>
    <cellStyle name="Followed Hyperlink 51" xfId="15857" hidden="1" xr:uid="{00000000-0005-0000-0000-0000DF060000}"/>
    <cellStyle name="Followed Hyperlink 51" xfId="16013" hidden="1" xr:uid="{00000000-0005-0000-0000-0000E0060000}"/>
    <cellStyle name="Followed Hyperlink 51" xfId="16034" hidden="1" xr:uid="{00000000-0005-0000-0000-0000E1060000}"/>
    <cellStyle name="Followed Hyperlink 51" xfId="16124" hidden="1" xr:uid="{00000000-0005-0000-0000-0000E2060000}"/>
    <cellStyle name="Followed Hyperlink 51" xfId="16063" hidden="1" xr:uid="{00000000-0005-0000-0000-0000E3060000}"/>
    <cellStyle name="Followed Hyperlink 51" xfId="16256" hidden="1" xr:uid="{00000000-0005-0000-0000-0000C9060000}"/>
    <cellStyle name="Followed Hyperlink 51" xfId="24719" hidden="1" xr:uid="{00000000-0005-0000-0000-0000CE060000}"/>
    <cellStyle name="Followed Hyperlink 51" xfId="24658" hidden="1" xr:uid="{00000000-0005-0000-0000-0000CF060000}"/>
    <cellStyle name="Followed Hyperlink 51" xfId="24817" hidden="1" xr:uid="{00000000-0005-0000-0000-0000D0060000}"/>
    <cellStyle name="Followed Hyperlink 51" xfId="24850" hidden="1" xr:uid="{00000000-0005-0000-0000-0000D1060000}"/>
    <cellStyle name="Followed Hyperlink 51" xfId="24940" hidden="1" xr:uid="{00000000-0005-0000-0000-0000D2060000}"/>
    <cellStyle name="Followed Hyperlink 51" xfId="24879" hidden="1" xr:uid="{00000000-0005-0000-0000-0000D3060000}"/>
    <cellStyle name="Followed Hyperlink 51" xfId="25036" hidden="1" xr:uid="{00000000-0005-0000-0000-0000D4060000}"/>
    <cellStyle name="Followed Hyperlink 51" xfId="25066" hidden="1" xr:uid="{00000000-0005-0000-0000-0000D5060000}"/>
    <cellStyle name="Followed Hyperlink 51" xfId="25156" hidden="1" xr:uid="{00000000-0005-0000-0000-0000D6060000}"/>
    <cellStyle name="Followed Hyperlink 51" xfId="25251" hidden="1" xr:uid="{00000000-0005-0000-0000-0000D8060000}"/>
    <cellStyle name="Followed Hyperlink 51" xfId="10139" hidden="1" xr:uid="{00000000-0005-0000-0000-0000D0060000}"/>
    <cellStyle name="Followed Hyperlink 51" xfId="10172" hidden="1" xr:uid="{00000000-0005-0000-0000-0000D1060000}"/>
    <cellStyle name="Followed Hyperlink 51" xfId="10262" hidden="1" xr:uid="{00000000-0005-0000-0000-0000D2060000}"/>
    <cellStyle name="Followed Hyperlink 51" xfId="10201" hidden="1" xr:uid="{00000000-0005-0000-0000-0000D3060000}"/>
    <cellStyle name="Followed Hyperlink 51" xfId="10358" hidden="1" xr:uid="{00000000-0005-0000-0000-0000D4060000}"/>
    <cellStyle name="Followed Hyperlink 51" xfId="10388" hidden="1" xr:uid="{00000000-0005-0000-0000-0000D5060000}"/>
    <cellStyle name="Followed Hyperlink 51" xfId="10478" hidden="1" xr:uid="{00000000-0005-0000-0000-0000D6060000}"/>
    <cellStyle name="Followed Hyperlink 51" xfId="10417" hidden="1" xr:uid="{00000000-0005-0000-0000-0000D7060000}"/>
    <cellStyle name="Followed Hyperlink 51" xfId="10573" hidden="1" xr:uid="{00000000-0005-0000-0000-0000D8060000}"/>
    <cellStyle name="Followed Hyperlink 51" xfId="10690" hidden="1" xr:uid="{00000000-0005-0000-0000-0000DA060000}"/>
    <cellStyle name="Followed Hyperlink 51" xfId="10629" hidden="1" xr:uid="{00000000-0005-0000-0000-0000DB060000}"/>
    <cellStyle name="Followed Hyperlink 51" xfId="10785" hidden="1" xr:uid="{00000000-0005-0000-0000-0000DC060000}"/>
    <cellStyle name="Followed Hyperlink 51" xfId="10811" hidden="1" xr:uid="{00000000-0005-0000-0000-0000DD060000}"/>
    <cellStyle name="Followed Hyperlink 51" xfId="10901" hidden="1" xr:uid="{00000000-0005-0000-0000-0000DE060000}"/>
    <cellStyle name="Followed Hyperlink 51" xfId="10840" hidden="1" xr:uid="{00000000-0005-0000-0000-0000DF060000}"/>
    <cellStyle name="Followed Hyperlink 51" xfId="10996" hidden="1" xr:uid="{00000000-0005-0000-0000-0000E0060000}"/>
    <cellStyle name="Followed Hyperlink 51" xfId="11017" hidden="1" xr:uid="{00000000-0005-0000-0000-0000E1060000}"/>
    <cellStyle name="Followed Hyperlink 51" xfId="11107" hidden="1" xr:uid="{00000000-0005-0000-0000-0000E2060000}"/>
    <cellStyle name="Followed Hyperlink 51" xfId="11046" hidden="1" xr:uid="{00000000-0005-0000-0000-0000E3060000}"/>
    <cellStyle name="Followed Hyperlink 51" xfId="2569" hidden="1" xr:uid="{00000000-0005-0000-0000-0000C8060000}"/>
    <cellStyle name="Followed Hyperlink 51" xfId="11239" hidden="1" xr:uid="{00000000-0005-0000-0000-0000C9060000}"/>
    <cellStyle name="Followed Hyperlink 51" xfId="6261" hidden="1" xr:uid="{00000000-0005-0000-0000-0000CA060000}"/>
    <cellStyle name="Followed Hyperlink 51" xfId="4646" hidden="1" xr:uid="{00000000-0005-0000-0000-0000CB060000}"/>
    <cellStyle name="Followed Hyperlink 51" xfId="16627" hidden="1" xr:uid="{00000000-0005-0000-0000-0000CD060000}"/>
    <cellStyle name="Followed Hyperlink 51" xfId="2852" hidden="1" xr:uid="{00000000-0005-0000-0000-0000C8060000}"/>
    <cellStyle name="Followed Hyperlink 51" xfId="6201" hidden="1" xr:uid="{00000000-0005-0000-0000-0000C9060000}"/>
    <cellStyle name="Followed Hyperlink 51" xfId="2655" hidden="1" xr:uid="{00000000-0005-0000-0000-0000CA060000}"/>
    <cellStyle name="Followed Hyperlink 51" xfId="2495" hidden="1" xr:uid="{00000000-0005-0000-0000-0000CB060000}"/>
    <cellStyle name="Followed Hyperlink 51" xfId="6554" hidden="1" xr:uid="{00000000-0005-0000-0000-0000CC060000}"/>
    <cellStyle name="Followed Hyperlink 51" xfId="6593" hidden="1" xr:uid="{00000000-0005-0000-0000-0000CD060000}"/>
    <cellStyle name="Followed Hyperlink 51" xfId="6683" hidden="1" xr:uid="{00000000-0005-0000-0000-0000CE060000}"/>
    <cellStyle name="Followed Hyperlink 51" xfId="6622" hidden="1" xr:uid="{00000000-0005-0000-0000-0000CF060000}"/>
    <cellStyle name="Followed Hyperlink 51" xfId="6781" hidden="1" xr:uid="{00000000-0005-0000-0000-0000D0060000}"/>
    <cellStyle name="Followed Hyperlink 51" xfId="33965" hidden="1" xr:uid="{00000000-0005-0000-0000-0000CD060000}"/>
    <cellStyle name="Followed Hyperlink 51" xfId="32717" hidden="1" xr:uid="{00000000-0005-0000-0000-0000D4060000}"/>
    <cellStyle name="Followed Hyperlink 51" xfId="24155" hidden="1" xr:uid="{00000000-0005-0000-0000-0000E0060000}"/>
    <cellStyle name="Followed Hyperlink 51" xfId="9133" hidden="1" xr:uid="{00000000-0005-0000-0000-0000DD060000}"/>
    <cellStyle name="Followed Hyperlink 51" xfId="9223" hidden="1" xr:uid="{00000000-0005-0000-0000-0000DE060000}"/>
    <cellStyle name="Followed Hyperlink 51" xfId="9162" hidden="1" xr:uid="{00000000-0005-0000-0000-0000DF060000}"/>
    <cellStyle name="Followed Hyperlink 51" xfId="9318" hidden="1" xr:uid="{00000000-0005-0000-0000-0000E0060000}"/>
    <cellStyle name="Followed Hyperlink 51" xfId="9339" hidden="1" xr:uid="{00000000-0005-0000-0000-0000E1060000}"/>
    <cellStyle name="Followed Hyperlink 51" xfId="9368" hidden="1" xr:uid="{00000000-0005-0000-0000-0000E3060000}"/>
    <cellStyle name="Followed Hyperlink 51" xfId="2572" hidden="1" xr:uid="{00000000-0005-0000-0000-0000C8060000}"/>
    <cellStyle name="Followed Hyperlink 51" xfId="9561" hidden="1" xr:uid="{00000000-0005-0000-0000-0000C9060000}"/>
    <cellStyle name="Followed Hyperlink 51" xfId="4582" hidden="1" xr:uid="{00000000-0005-0000-0000-0000CA060000}"/>
    <cellStyle name="Followed Hyperlink 51" xfId="2603" hidden="1" xr:uid="{00000000-0005-0000-0000-0000CB060000}"/>
    <cellStyle name="Followed Hyperlink 51" xfId="9912" hidden="1" xr:uid="{00000000-0005-0000-0000-0000CC060000}"/>
    <cellStyle name="Followed Hyperlink 51" xfId="9951" hidden="1" xr:uid="{00000000-0005-0000-0000-0000CD060000}"/>
    <cellStyle name="Followed Hyperlink 51" xfId="10041" hidden="1" xr:uid="{00000000-0005-0000-0000-0000CE060000}"/>
    <cellStyle name="Followed Hyperlink 51" xfId="9980" hidden="1" xr:uid="{00000000-0005-0000-0000-0000CF060000}"/>
    <cellStyle name="Followed Hyperlink 51" xfId="33376" hidden="1" xr:uid="{00000000-0005-0000-0000-0000E1060000}"/>
    <cellStyle name="Followed Hyperlink 51" xfId="33466" hidden="1" xr:uid="{00000000-0005-0000-0000-0000E2060000}"/>
    <cellStyle name="Followed Hyperlink 51" xfId="33405" hidden="1" xr:uid="{00000000-0005-0000-0000-0000E3060000}"/>
    <cellStyle name="Followed Hyperlink 51" xfId="28429" hidden="1" xr:uid="{00000000-0005-0000-0000-0000C8060000}"/>
    <cellStyle name="Followed Hyperlink 51" xfId="33598" hidden="1" xr:uid="{00000000-0005-0000-0000-0000C9060000}"/>
    <cellStyle name="Followed Hyperlink 51" xfId="28535" hidden="1" xr:uid="{00000000-0005-0000-0000-0000CA060000}"/>
    <cellStyle name="Followed Hyperlink 51" xfId="28355" hidden="1" xr:uid="{00000000-0005-0000-0000-0000CB060000}"/>
    <cellStyle name="Followed Hyperlink 51" xfId="33926" hidden="1" xr:uid="{00000000-0005-0000-0000-0000CC060000}"/>
    <cellStyle name="Followed Hyperlink 51" xfId="33170" hidden="1" xr:uid="{00000000-0005-0000-0000-0000DD060000}"/>
    <cellStyle name="Followed Hyperlink 51" xfId="33260" hidden="1" xr:uid="{00000000-0005-0000-0000-0000DE060000}"/>
    <cellStyle name="Followed Hyperlink 51" xfId="33199" hidden="1" xr:uid="{00000000-0005-0000-0000-0000DF060000}"/>
    <cellStyle name="Followed Hyperlink 51" xfId="33355" hidden="1" xr:uid="{00000000-0005-0000-0000-0000E0060000}"/>
    <cellStyle name="Followed Hyperlink 51" xfId="32988" hidden="1" xr:uid="{00000000-0005-0000-0000-0000DB060000}"/>
    <cellStyle name="Followed Hyperlink 51" xfId="33144" hidden="1" xr:uid="{00000000-0005-0000-0000-0000DC060000}"/>
    <cellStyle name="Followed Hyperlink 51" xfId="33049" hidden="1" xr:uid="{00000000-0005-0000-0000-0000DA060000}"/>
    <cellStyle name="Followed Hyperlink 51" xfId="32959" hidden="1" xr:uid="{00000000-0005-0000-0000-0000D9060000}"/>
    <cellStyle name="Followed Hyperlink 52" xfId="18305" hidden="1" xr:uid="{00000000-0005-0000-0000-0000E9060000}"/>
    <cellStyle name="Followed Hyperlink 52" xfId="18335" hidden="1" xr:uid="{00000000-0005-0000-0000-0000EA060000}"/>
    <cellStyle name="Followed Hyperlink 52" xfId="18388" hidden="1" xr:uid="{00000000-0005-0000-0000-0000EB060000}"/>
    <cellStyle name="Followed Hyperlink 52" xfId="18480" hidden="1" xr:uid="{00000000-0005-0000-0000-0000EC060000}"/>
    <cellStyle name="Followed Hyperlink 52" xfId="18526" hidden="1" xr:uid="{00000000-0005-0000-0000-0000ED060000}"/>
    <cellStyle name="Followed Hyperlink 52" xfId="18556" hidden="1" xr:uid="{00000000-0005-0000-0000-0000EE060000}"/>
    <cellStyle name="Followed Hyperlink 52" xfId="18609" hidden="1" xr:uid="{00000000-0005-0000-0000-0000EF060000}"/>
    <cellStyle name="Followed Hyperlink 52" xfId="18742" hidden="1" xr:uid="{00000000-0005-0000-0000-0000F1060000}"/>
    <cellStyle name="Followed Hyperlink 52" xfId="18772" hidden="1" xr:uid="{00000000-0005-0000-0000-0000F2060000}"/>
    <cellStyle name="Followed Hyperlink 52" xfId="18825" hidden="1" xr:uid="{00000000-0005-0000-0000-0000F3060000}"/>
    <cellStyle name="Followed Hyperlink 52" xfId="18954" hidden="1" xr:uid="{00000000-0005-0000-0000-0000F5060000}"/>
    <cellStyle name="Followed Hyperlink 52" xfId="18984" hidden="1" xr:uid="{00000000-0005-0000-0000-0000F6060000}"/>
    <cellStyle name="Followed Hyperlink 52" xfId="19037" hidden="1" xr:uid="{00000000-0005-0000-0000-0000F7060000}"/>
    <cellStyle name="Followed Hyperlink 52" xfId="19165" hidden="1" xr:uid="{00000000-0005-0000-0000-0000F9060000}"/>
    <cellStyle name="Followed Hyperlink 52" xfId="19195" hidden="1" xr:uid="{00000000-0005-0000-0000-0000FA060000}"/>
    <cellStyle name="Followed Hyperlink 52" xfId="19248" hidden="1" xr:uid="{00000000-0005-0000-0000-0000FB060000}"/>
    <cellStyle name="Followed Hyperlink 52" xfId="19337" hidden="1" xr:uid="{00000000-0005-0000-0000-0000FC060000}"/>
    <cellStyle name="Followed Hyperlink 52" xfId="19371" hidden="1" xr:uid="{00000000-0005-0000-0000-0000FD060000}"/>
    <cellStyle name="Followed Hyperlink 52" xfId="19401" hidden="1" xr:uid="{00000000-0005-0000-0000-0000FE060000}"/>
    <cellStyle name="Followed Hyperlink 52" xfId="19454" hidden="1" xr:uid="{00000000-0005-0000-0000-0000FF060000}"/>
    <cellStyle name="Followed Hyperlink 52" xfId="12972" hidden="1" xr:uid="{00000000-0005-0000-0000-0000E4060000}"/>
    <cellStyle name="Followed Hyperlink 52" xfId="18055" hidden="1" xr:uid="{00000000-0005-0000-0000-0000E5060000}"/>
    <cellStyle name="Followed Hyperlink 52" xfId="19561" hidden="1" xr:uid="{00000000-0005-0000-0000-0000E6060000}"/>
    <cellStyle name="Followed Hyperlink 52" xfId="18096" hidden="1" xr:uid="{00000000-0005-0000-0000-0000E7060000}"/>
    <cellStyle name="Followed Hyperlink 52" xfId="19894" hidden="1" xr:uid="{00000000-0005-0000-0000-0000E8060000}"/>
    <cellStyle name="Followed Hyperlink 52" xfId="19946" hidden="1" xr:uid="{00000000-0005-0000-0000-0000E9060000}"/>
    <cellStyle name="Followed Hyperlink 52" xfId="19976" hidden="1" xr:uid="{00000000-0005-0000-0000-0000EA060000}"/>
    <cellStyle name="Followed Hyperlink 52" xfId="20029" hidden="1" xr:uid="{00000000-0005-0000-0000-0000EB060000}"/>
    <cellStyle name="Followed Hyperlink 52" xfId="20121" hidden="1" xr:uid="{00000000-0005-0000-0000-0000EC060000}"/>
    <cellStyle name="Followed Hyperlink 52" xfId="20167" hidden="1" xr:uid="{00000000-0005-0000-0000-0000ED060000}"/>
    <cellStyle name="Followed Hyperlink 52" xfId="20197" hidden="1" xr:uid="{00000000-0005-0000-0000-0000EE060000}"/>
    <cellStyle name="Followed Hyperlink 52" xfId="20250" hidden="1" xr:uid="{00000000-0005-0000-0000-0000EF060000}"/>
    <cellStyle name="Followed Hyperlink 52" xfId="20340" hidden="1" xr:uid="{00000000-0005-0000-0000-0000F0060000}"/>
    <cellStyle name="Followed Hyperlink 52" xfId="20383" hidden="1" xr:uid="{00000000-0005-0000-0000-0000F1060000}"/>
    <cellStyle name="Followed Hyperlink 52" xfId="20413" hidden="1" xr:uid="{00000000-0005-0000-0000-0000F2060000}"/>
    <cellStyle name="Followed Hyperlink 52" xfId="13395" hidden="1" xr:uid="{00000000-0005-0000-0000-0000EB060000}"/>
    <cellStyle name="Followed Hyperlink 52" xfId="31091" hidden="1" xr:uid="{00000000-0005-0000-0000-0000F1060000}"/>
    <cellStyle name="Followed Hyperlink 52" xfId="160" hidden="1" xr:uid="{00000000-0005-0000-0000-0000E7060000}"/>
    <cellStyle name="Followed Hyperlink 52" xfId="4873" hidden="1" xr:uid="{00000000-0005-0000-0000-0000E8060000}"/>
    <cellStyle name="Followed Hyperlink 52" xfId="4925" hidden="1" xr:uid="{00000000-0005-0000-0000-0000E9060000}"/>
    <cellStyle name="Followed Hyperlink 52" xfId="4955" hidden="1" xr:uid="{00000000-0005-0000-0000-0000EA060000}"/>
    <cellStyle name="Followed Hyperlink 52" xfId="5008" hidden="1" xr:uid="{00000000-0005-0000-0000-0000EB060000}"/>
    <cellStyle name="Followed Hyperlink 52" xfId="20595" hidden="1" xr:uid="{00000000-0005-0000-0000-0000F5060000}"/>
    <cellStyle name="Followed Hyperlink 52" xfId="41256" hidden="1" xr:uid="{00000000-0005-0000-0000-0000FB060000}"/>
    <cellStyle name="Followed Hyperlink 52" xfId="41345" hidden="1" xr:uid="{00000000-0005-0000-0000-0000FC060000}"/>
    <cellStyle name="Followed Hyperlink 52" xfId="41379" hidden="1" xr:uid="{00000000-0005-0000-0000-0000FD060000}"/>
    <cellStyle name="Followed Hyperlink 52" xfId="41409" hidden="1" xr:uid="{00000000-0005-0000-0000-0000FE060000}"/>
    <cellStyle name="Followed Hyperlink 52" xfId="41462" hidden="1" xr:uid="{00000000-0005-0000-0000-0000FF060000}"/>
    <cellStyle name="Followed Hyperlink 52" xfId="41914" hidden="1" xr:uid="{00000000-0005-0000-0000-0000E4060000}"/>
    <cellStyle name="Followed Hyperlink 52" xfId="41995" hidden="1" xr:uid="{00000000-0005-0000-0000-0000E6060000}"/>
    <cellStyle name="Followed Hyperlink 52" xfId="42048" hidden="1" xr:uid="{00000000-0005-0000-0000-0000E7060000}"/>
    <cellStyle name="Followed Hyperlink 52" xfId="42226" hidden="1" xr:uid="{00000000-0005-0000-0000-0000E8060000}"/>
    <cellStyle name="Followed Hyperlink 52" xfId="42278" hidden="1" xr:uid="{00000000-0005-0000-0000-0000E9060000}"/>
    <cellStyle name="Followed Hyperlink 52" xfId="42308" hidden="1" xr:uid="{00000000-0005-0000-0000-0000EA060000}"/>
    <cellStyle name="Followed Hyperlink 52" xfId="42361" hidden="1" xr:uid="{00000000-0005-0000-0000-0000EB060000}"/>
    <cellStyle name="Followed Hyperlink 52" xfId="42453" hidden="1" xr:uid="{00000000-0005-0000-0000-0000EC060000}"/>
    <cellStyle name="Followed Hyperlink 52" xfId="42499" hidden="1" xr:uid="{00000000-0005-0000-0000-0000ED060000}"/>
    <cellStyle name="Followed Hyperlink 52" xfId="42529" hidden="1" xr:uid="{00000000-0005-0000-0000-0000EE060000}"/>
    <cellStyle name="Followed Hyperlink 52" xfId="42582" hidden="1" xr:uid="{00000000-0005-0000-0000-0000EF060000}"/>
    <cellStyle name="Followed Hyperlink 52" xfId="42715" hidden="1" xr:uid="{00000000-0005-0000-0000-0000F1060000}"/>
    <cellStyle name="Followed Hyperlink 52" xfId="42745" hidden="1" xr:uid="{00000000-0005-0000-0000-0000F2060000}"/>
    <cellStyle name="Followed Hyperlink 52" xfId="36561" hidden="1" xr:uid="{00000000-0005-0000-0000-0000FB060000}"/>
    <cellStyle name="Followed Hyperlink 52" xfId="36650" hidden="1" xr:uid="{00000000-0005-0000-0000-0000FC060000}"/>
    <cellStyle name="Followed Hyperlink 52" xfId="36684" hidden="1" xr:uid="{00000000-0005-0000-0000-0000FD060000}"/>
    <cellStyle name="Followed Hyperlink 52" xfId="36714" hidden="1" xr:uid="{00000000-0005-0000-0000-0000FE060000}"/>
    <cellStyle name="Followed Hyperlink 52" xfId="36767" hidden="1" xr:uid="{00000000-0005-0000-0000-0000FF060000}"/>
    <cellStyle name="Followed Hyperlink 52" xfId="35313" hidden="1" xr:uid="{00000000-0005-0000-0000-0000E4060000}"/>
    <cellStyle name="Followed Hyperlink 52" xfId="33705" hidden="1" xr:uid="{00000000-0005-0000-0000-0000E5060000}"/>
    <cellStyle name="Followed Hyperlink 52" xfId="36874" hidden="1" xr:uid="{00000000-0005-0000-0000-0000E6060000}"/>
    <cellStyle name="Followed Hyperlink 52" xfId="32037" hidden="1" xr:uid="{00000000-0005-0000-0000-0000E7060000}"/>
    <cellStyle name="Followed Hyperlink 52" xfId="37225" hidden="1" xr:uid="{00000000-0005-0000-0000-0000E9060000}"/>
    <cellStyle name="Followed Hyperlink 52" xfId="37255" hidden="1" xr:uid="{00000000-0005-0000-0000-0000EA060000}"/>
    <cellStyle name="Followed Hyperlink 52" xfId="37308" hidden="1" xr:uid="{00000000-0005-0000-0000-0000EB060000}"/>
    <cellStyle name="Followed Hyperlink 52" xfId="37400" hidden="1" xr:uid="{00000000-0005-0000-0000-0000EC060000}"/>
    <cellStyle name="Followed Hyperlink 52" xfId="37446" hidden="1" xr:uid="{00000000-0005-0000-0000-0000ED060000}"/>
    <cellStyle name="Followed Hyperlink 52" xfId="37476" hidden="1" xr:uid="{00000000-0005-0000-0000-0000EE060000}"/>
    <cellStyle name="Followed Hyperlink 52" xfId="37529" hidden="1" xr:uid="{00000000-0005-0000-0000-0000EF060000}"/>
    <cellStyle name="Followed Hyperlink 52" xfId="37619" hidden="1" xr:uid="{00000000-0005-0000-0000-0000F0060000}"/>
    <cellStyle name="Followed Hyperlink 52" xfId="37662" hidden="1" xr:uid="{00000000-0005-0000-0000-0000F1060000}"/>
    <cellStyle name="Followed Hyperlink 52" xfId="37692" hidden="1" xr:uid="{00000000-0005-0000-0000-0000F2060000}"/>
    <cellStyle name="Followed Hyperlink 52" xfId="37745" hidden="1" xr:uid="{00000000-0005-0000-0000-0000F3060000}"/>
    <cellStyle name="Followed Hyperlink 52" xfId="37834" hidden="1" xr:uid="{00000000-0005-0000-0000-0000F4060000}"/>
    <cellStyle name="Followed Hyperlink 52" xfId="37874" hidden="1" xr:uid="{00000000-0005-0000-0000-0000F5060000}"/>
    <cellStyle name="Followed Hyperlink 52" xfId="37957" hidden="1" xr:uid="{00000000-0005-0000-0000-0000F7060000}"/>
    <cellStyle name="Followed Hyperlink 52" xfId="38046" hidden="1" xr:uid="{00000000-0005-0000-0000-0000F8060000}"/>
    <cellStyle name="Followed Hyperlink 52" xfId="22413" hidden="1" xr:uid="{00000000-0005-0000-0000-0000F9060000}"/>
    <cellStyle name="Followed Hyperlink 52" xfId="22443" hidden="1" xr:uid="{00000000-0005-0000-0000-0000FA060000}"/>
    <cellStyle name="Followed Hyperlink 52" xfId="22496" hidden="1" xr:uid="{00000000-0005-0000-0000-0000FB060000}"/>
    <cellStyle name="Followed Hyperlink 52" xfId="22585" hidden="1" xr:uid="{00000000-0005-0000-0000-0000FC060000}"/>
    <cellStyle name="Followed Hyperlink 52" xfId="22619" hidden="1" xr:uid="{00000000-0005-0000-0000-0000FD060000}"/>
    <cellStyle name="Followed Hyperlink 52" xfId="22649" hidden="1" xr:uid="{00000000-0005-0000-0000-0000FE060000}"/>
    <cellStyle name="Followed Hyperlink 52" xfId="22702" hidden="1" xr:uid="{00000000-0005-0000-0000-0000FF060000}"/>
    <cellStyle name="Followed Hyperlink 52" xfId="21278" hidden="1" xr:uid="{00000000-0005-0000-0000-0000E4060000}"/>
    <cellStyle name="Followed Hyperlink 52" xfId="19684" hidden="1" xr:uid="{00000000-0005-0000-0000-0000E5060000}"/>
    <cellStyle name="Followed Hyperlink 52" xfId="45257" hidden="1" xr:uid="{00000000-0005-0000-0000-0000FC060000}"/>
    <cellStyle name="Followed Hyperlink 52" xfId="35356" hidden="1" xr:uid="{00000000-0005-0000-0000-0000E5060000}"/>
    <cellStyle name="Followed Hyperlink 52" xfId="38481" hidden="1" xr:uid="{00000000-0005-0000-0000-0000E6060000}"/>
    <cellStyle name="Followed Hyperlink 52" xfId="33700" hidden="1" xr:uid="{00000000-0005-0000-0000-0000E7060000}"/>
    <cellStyle name="Followed Hyperlink 52" xfId="38794" hidden="1" xr:uid="{00000000-0005-0000-0000-0000E9060000}"/>
    <cellStyle name="Followed Hyperlink 52" xfId="38824" hidden="1" xr:uid="{00000000-0005-0000-0000-0000EA060000}"/>
    <cellStyle name="Followed Hyperlink 52" xfId="38877" hidden="1" xr:uid="{00000000-0005-0000-0000-0000EB060000}"/>
    <cellStyle name="Followed Hyperlink 52" xfId="38969" hidden="1" xr:uid="{00000000-0005-0000-0000-0000EC060000}"/>
    <cellStyle name="Followed Hyperlink 52" xfId="39015" hidden="1" xr:uid="{00000000-0005-0000-0000-0000ED060000}"/>
    <cellStyle name="Followed Hyperlink 52" xfId="39045" hidden="1" xr:uid="{00000000-0005-0000-0000-0000EE060000}"/>
    <cellStyle name="Followed Hyperlink 52" xfId="39098" hidden="1" xr:uid="{00000000-0005-0000-0000-0000EF060000}"/>
    <cellStyle name="Followed Hyperlink 52" xfId="39188" hidden="1" xr:uid="{00000000-0005-0000-0000-0000F0060000}"/>
    <cellStyle name="Followed Hyperlink 52" xfId="39231" hidden="1" xr:uid="{00000000-0005-0000-0000-0000F1060000}"/>
    <cellStyle name="Followed Hyperlink 52" xfId="39261" hidden="1" xr:uid="{00000000-0005-0000-0000-0000F2060000}"/>
    <cellStyle name="Followed Hyperlink 52" xfId="39314" hidden="1" xr:uid="{00000000-0005-0000-0000-0000F3060000}"/>
    <cellStyle name="Followed Hyperlink 52" xfId="39403" hidden="1" xr:uid="{00000000-0005-0000-0000-0000F4060000}"/>
    <cellStyle name="Followed Hyperlink 52" xfId="34497" hidden="1" xr:uid="{00000000-0005-0000-0000-0000F3060000}"/>
    <cellStyle name="Followed Hyperlink 52" xfId="34586" hidden="1" xr:uid="{00000000-0005-0000-0000-0000F4060000}"/>
    <cellStyle name="Followed Hyperlink 52" xfId="26936" hidden="1" xr:uid="{00000000-0005-0000-0000-0000EC060000}"/>
    <cellStyle name="Followed Hyperlink 52" xfId="19126" hidden="1" xr:uid="{00000000-0005-0000-0000-0000F8060000}"/>
    <cellStyle name="Followed Hyperlink 52" xfId="9228" hidden="1" xr:uid="{00000000-0005-0000-0000-0000FB060000}"/>
    <cellStyle name="Followed Hyperlink 52" xfId="9317" hidden="1" xr:uid="{00000000-0005-0000-0000-0000FC060000}"/>
    <cellStyle name="Followed Hyperlink 52" xfId="9351" hidden="1" xr:uid="{00000000-0005-0000-0000-0000FD060000}"/>
    <cellStyle name="Followed Hyperlink 52" xfId="9381" hidden="1" xr:uid="{00000000-0005-0000-0000-0000FE060000}"/>
    <cellStyle name="Followed Hyperlink 52" xfId="9434" hidden="1" xr:uid="{00000000-0005-0000-0000-0000FF060000}"/>
    <cellStyle name="Followed Hyperlink 52" xfId="34709" hidden="1" xr:uid="{00000000-0005-0000-0000-0000F7060000}"/>
    <cellStyle name="Followed Hyperlink 52" xfId="39890" hidden="1" xr:uid="{00000000-0005-0000-0000-0000FE060000}"/>
    <cellStyle name="Followed Hyperlink 52" xfId="39943" hidden="1" xr:uid="{00000000-0005-0000-0000-0000FF060000}"/>
    <cellStyle name="Followed Hyperlink 52" xfId="38551" hidden="1" xr:uid="{00000000-0005-0000-0000-0000E4060000}"/>
    <cellStyle name="Followed Hyperlink 52" xfId="40050" hidden="1" xr:uid="{00000000-0005-0000-0000-0000E6060000}"/>
    <cellStyle name="Followed Hyperlink 52" xfId="35351" hidden="1" xr:uid="{00000000-0005-0000-0000-0000E7060000}"/>
    <cellStyle name="Followed Hyperlink 52" xfId="40261" hidden="1" xr:uid="{00000000-0005-0000-0000-0000E8060000}"/>
    <cellStyle name="Followed Hyperlink 52" xfId="40313" hidden="1" xr:uid="{00000000-0005-0000-0000-0000E9060000}"/>
    <cellStyle name="Followed Hyperlink 52" xfId="40343" hidden="1" xr:uid="{00000000-0005-0000-0000-0000EA060000}"/>
    <cellStyle name="Followed Hyperlink 52" xfId="40396" hidden="1" xr:uid="{00000000-0005-0000-0000-0000EB060000}"/>
    <cellStyle name="Followed Hyperlink 52" xfId="40488" hidden="1" xr:uid="{00000000-0005-0000-0000-0000EC060000}"/>
    <cellStyle name="Followed Hyperlink 52" xfId="40534" hidden="1" xr:uid="{00000000-0005-0000-0000-0000ED060000}"/>
    <cellStyle name="Followed Hyperlink 52" xfId="40564" hidden="1" xr:uid="{00000000-0005-0000-0000-0000EE060000}"/>
    <cellStyle name="Followed Hyperlink 52" xfId="40617" hidden="1" xr:uid="{00000000-0005-0000-0000-0000EF060000}"/>
    <cellStyle name="Followed Hyperlink 52" xfId="40750" hidden="1" xr:uid="{00000000-0005-0000-0000-0000F1060000}"/>
    <cellStyle name="Followed Hyperlink 52" xfId="40780" hidden="1" xr:uid="{00000000-0005-0000-0000-0000F2060000}"/>
    <cellStyle name="Followed Hyperlink 52" xfId="40833" hidden="1" xr:uid="{00000000-0005-0000-0000-0000F3060000}"/>
    <cellStyle name="Followed Hyperlink 52" xfId="40922" hidden="1" xr:uid="{00000000-0005-0000-0000-0000F4060000}"/>
    <cellStyle name="Followed Hyperlink 52" xfId="40962" hidden="1" xr:uid="{00000000-0005-0000-0000-0000F5060000}"/>
    <cellStyle name="Followed Hyperlink 52" xfId="40992" hidden="1" xr:uid="{00000000-0005-0000-0000-0000F6060000}"/>
    <cellStyle name="Followed Hyperlink 52" xfId="41045" hidden="1" xr:uid="{00000000-0005-0000-0000-0000F7060000}"/>
    <cellStyle name="Followed Hyperlink 52" xfId="41134" hidden="1" xr:uid="{00000000-0005-0000-0000-0000F8060000}"/>
    <cellStyle name="Followed Hyperlink 52" xfId="41173" hidden="1" xr:uid="{00000000-0005-0000-0000-0000F9060000}"/>
    <cellStyle name="Followed Hyperlink 52" xfId="41203" hidden="1" xr:uid="{00000000-0005-0000-0000-0000FA060000}"/>
    <cellStyle name="Followed Hyperlink 52" xfId="33418" hidden="1" xr:uid="{00000000-0005-0000-0000-0000FE060000}"/>
    <cellStyle name="Followed Hyperlink 52" xfId="33471" hidden="1" xr:uid="{00000000-0005-0000-0000-0000FF060000}"/>
    <cellStyle name="Followed Hyperlink 52" xfId="31994" hidden="1" xr:uid="{00000000-0005-0000-0000-0000E4060000}"/>
    <cellStyle name="Followed Hyperlink 52" xfId="30373" hidden="1" xr:uid="{00000000-0005-0000-0000-0000E5060000}"/>
    <cellStyle name="Followed Hyperlink 52" xfId="33578" hidden="1" xr:uid="{00000000-0005-0000-0000-0000E6060000}"/>
    <cellStyle name="Followed Hyperlink 52" xfId="28330" hidden="1" xr:uid="{00000000-0005-0000-0000-0000E7060000}"/>
    <cellStyle name="Followed Hyperlink 52" xfId="33925" hidden="1" xr:uid="{00000000-0005-0000-0000-0000E8060000}"/>
    <cellStyle name="Followed Hyperlink 52" xfId="33977" hidden="1" xr:uid="{00000000-0005-0000-0000-0000E9060000}"/>
    <cellStyle name="Followed Hyperlink 52" xfId="34007" hidden="1" xr:uid="{00000000-0005-0000-0000-0000EA060000}"/>
    <cellStyle name="Followed Hyperlink 52" xfId="34060" hidden="1" xr:uid="{00000000-0005-0000-0000-0000EB060000}"/>
    <cellStyle name="Followed Hyperlink 52" xfId="34152" hidden="1" xr:uid="{00000000-0005-0000-0000-0000EC060000}"/>
    <cellStyle name="Followed Hyperlink 52" xfId="34198" hidden="1" xr:uid="{00000000-0005-0000-0000-0000ED060000}"/>
    <cellStyle name="Followed Hyperlink 52" xfId="34228" hidden="1" xr:uid="{00000000-0005-0000-0000-0000EE060000}"/>
    <cellStyle name="Followed Hyperlink 52" xfId="34281" hidden="1" xr:uid="{00000000-0005-0000-0000-0000EF060000}"/>
    <cellStyle name="Followed Hyperlink 52" xfId="34371" hidden="1" xr:uid="{00000000-0005-0000-0000-0000F0060000}"/>
    <cellStyle name="Followed Hyperlink 52" xfId="34414" hidden="1" xr:uid="{00000000-0005-0000-0000-0000F1060000}"/>
    <cellStyle name="Followed Hyperlink 52" xfId="34444" hidden="1" xr:uid="{00000000-0005-0000-0000-0000F2060000}"/>
    <cellStyle name="Followed Hyperlink 52" xfId="32931" hidden="1" xr:uid="{00000000-0005-0000-0000-0000F4060000}"/>
    <cellStyle name="Followed Hyperlink 52" xfId="32971" hidden="1" xr:uid="{00000000-0005-0000-0000-0000F5060000}"/>
    <cellStyle name="Followed Hyperlink 52" xfId="33143" hidden="1" xr:uid="{00000000-0005-0000-0000-0000F8060000}"/>
    <cellStyle name="Followed Hyperlink 52" xfId="33182" hidden="1" xr:uid="{00000000-0005-0000-0000-0000F9060000}"/>
    <cellStyle name="Followed Hyperlink 52" xfId="33212" hidden="1" xr:uid="{00000000-0005-0000-0000-0000FA060000}"/>
    <cellStyle name="Followed Hyperlink 52" xfId="33265" hidden="1" xr:uid="{00000000-0005-0000-0000-0000FB060000}"/>
    <cellStyle name="Followed Hyperlink 52" xfId="33354" hidden="1" xr:uid="{00000000-0005-0000-0000-0000FC060000}"/>
    <cellStyle name="Followed Hyperlink 52" xfId="33388" hidden="1" xr:uid="{00000000-0005-0000-0000-0000FD060000}"/>
    <cellStyle name="Followed Hyperlink 52" xfId="32716" hidden="1" xr:uid="{00000000-0005-0000-0000-0000F0060000}"/>
    <cellStyle name="Followed Hyperlink 52" xfId="32759" hidden="1" xr:uid="{00000000-0005-0000-0000-0000F1060000}"/>
    <cellStyle name="Followed Hyperlink 52" xfId="32789" hidden="1" xr:uid="{00000000-0005-0000-0000-0000F2060000}"/>
    <cellStyle name="Followed Hyperlink 52" xfId="32842" hidden="1" xr:uid="{00000000-0005-0000-0000-0000F3060000}"/>
    <cellStyle name="Followed Hyperlink 52" xfId="32573" hidden="1" xr:uid="{00000000-0005-0000-0000-0000EE060000}"/>
    <cellStyle name="Followed Hyperlink 52" xfId="32626" hidden="1" xr:uid="{00000000-0005-0000-0000-0000EF060000}"/>
    <cellStyle name="Followed Hyperlink 52" xfId="32543" hidden="1" xr:uid="{00000000-0005-0000-0000-0000ED060000}"/>
    <cellStyle name="Followed Hyperlink 52" xfId="32497" hidden="1" xr:uid="{00000000-0005-0000-0000-0000EC060000}"/>
    <cellStyle name="Followed Hyperlink 52" xfId="40707" hidden="1" xr:uid="{00000000-0005-0000-0000-0000F0060000}"/>
    <cellStyle name="Followed Hyperlink 52" xfId="37173" hidden="1" xr:uid="{00000000-0005-0000-0000-0000E8060000}"/>
    <cellStyle name="Followed Hyperlink 52" xfId="18699" hidden="1" xr:uid="{00000000-0005-0000-0000-0000F0060000}"/>
    <cellStyle name="Followed Hyperlink 52" xfId="38321" hidden="1" xr:uid="{00000000-0005-0000-0000-0000FE060000}"/>
    <cellStyle name="Followed Hyperlink 52" xfId="38374" hidden="1" xr:uid="{00000000-0005-0000-0000-0000FF060000}"/>
    <cellStyle name="Followed Hyperlink 52" xfId="36950" hidden="1" xr:uid="{00000000-0005-0000-0000-0000E4060000}"/>
    <cellStyle name="Followed Hyperlink 52" xfId="35648" hidden="1" xr:uid="{00000000-0005-0000-0000-0000EA060000}"/>
    <cellStyle name="Followed Hyperlink 52" xfId="35701" hidden="1" xr:uid="{00000000-0005-0000-0000-0000EB060000}"/>
    <cellStyle name="Followed Hyperlink 52" xfId="35793" hidden="1" xr:uid="{00000000-0005-0000-0000-0000EC060000}"/>
    <cellStyle name="Followed Hyperlink 52" xfId="35839" hidden="1" xr:uid="{00000000-0005-0000-0000-0000ED060000}"/>
    <cellStyle name="Followed Hyperlink 52" xfId="35869" hidden="1" xr:uid="{00000000-0005-0000-0000-0000EE060000}"/>
    <cellStyle name="Followed Hyperlink 52" xfId="35922" hidden="1" xr:uid="{00000000-0005-0000-0000-0000EF060000}"/>
    <cellStyle name="Followed Hyperlink 52" xfId="36012" hidden="1" xr:uid="{00000000-0005-0000-0000-0000F0060000}"/>
    <cellStyle name="Followed Hyperlink 52" xfId="36055" hidden="1" xr:uid="{00000000-0005-0000-0000-0000F1060000}"/>
    <cellStyle name="Followed Hyperlink 52" xfId="36085" hidden="1" xr:uid="{00000000-0005-0000-0000-0000F2060000}"/>
    <cellStyle name="Followed Hyperlink 52" xfId="36138" hidden="1" xr:uid="{00000000-0005-0000-0000-0000F3060000}"/>
    <cellStyle name="Followed Hyperlink 52" xfId="36227" hidden="1" xr:uid="{00000000-0005-0000-0000-0000F4060000}"/>
    <cellStyle name="Followed Hyperlink 52" xfId="36267" hidden="1" xr:uid="{00000000-0005-0000-0000-0000F5060000}"/>
    <cellStyle name="Followed Hyperlink 52" xfId="36297" hidden="1" xr:uid="{00000000-0005-0000-0000-0000F6060000}"/>
    <cellStyle name="Followed Hyperlink 52" xfId="36350" hidden="1" xr:uid="{00000000-0005-0000-0000-0000F7060000}"/>
    <cellStyle name="Followed Hyperlink 52" xfId="36439" hidden="1" xr:uid="{00000000-0005-0000-0000-0000F8060000}"/>
    <cellStyle name="Followed Hyperlink 52" xfId="36478" hidden="1" xr:uid="{00000000-0005-0000-0000-0000F9060000}"/>
    <cellStyle name="Followed Hyperlink 52" xfId="36508" hidden="1" xr:uid="{00000000-0005-0000-0000-0000FA060000}"/>
    <cellStyle name="Followed Hyperlink 52" xfId="35073" hidden="1" xr:uid="{00000000-0005-0000-0000-0000FE060000}"/>
    <cellStyle name="Followed Hyperlink 52" xfId="35126" hidden="1" xr:uid="{00000000-0005-0000-0000-0000FF060000}"/>
    <cellStyle name="Followed Hyperlink 52" xfId="33660" hidden="1" xr:uid="{00000000-0005-0000-0000-0000E4060000}"/>
    <cellStyle name="Followed Hyperlink 52" xfId="32042" hidden="1" xr:uid="{00000000-0005-0000-0000-0000E5060000}"/>
    <cellStyle name="Followed Hyperlink 52" xfId="35233" hidden="1" xr:uid="{00000000-0005-0000-0000-0000E6060000}"/>
    <cellStyle name="Followed Hyperlink 52" xfId="30368" hidden="1" xr:uid="{00000000-0005-0000-0000-0000E7060000}"/>
    <cellStyle name="Followed Hyperlink 52" xfId="35566" hidden="1" xr:uid="{00000000-0005-0000-0000-0000E8060000}"/>
    <cellStyle name="Followed Hyperlink 52" xfId="35618" hidden="1" xr:uid="{00000000-0005-0000-0000-0000E9060000}"/>
    <cellStyle name="Followed Hyperlink 52" xfId="34867" hidden="1" xr:uid="{00000000-0005-0000-0000-0000FA060000}"/>
    <cellStyle name="Followed Hyperlink 52" xfId="34920" hidden="1" xr:uid="{00000000-0005-0000-0000-0000FB060000}"/>
    <cellStyle name="Followed Hyperlink 52" xfId="35043" hidden="1" xr:uid="{00000000-0005-0000-0000-0000FD060000}"/>
    <cellStyle name="Followed Hyperlink 52" xfId="34798" hidden="1" xr:uid="{00000000-0005-0000-0000-0000F8060000}"/>
    <cellStyle name="Followed Hyperlink 52" xfId="34656" hidden="1" xr:uid="{00000000-0005-0000-0000-0000F6060000}"/>
    <cellStyle name="Followed Hyperlink 52" xfId="34626" hidden="1" xr:uid="{00000000-0005-0000-0000-0000F5060000}"/>
    <cellStyle name="Followed Hyperlink 52" xfId="37904" hidden="1" xr:uid="{00000000-0005-0000-0000-0000F6060000}"/>
    <cellStyle name="Followed Hyperlink 52" xfId="36983" hidden="1" xr:uid="{00000000-0005-0000-0000-0000E5060000}"/>
    <cellStyle name="Followed Hyperlink 52" xfId="20836" hidden="1" xr:uid="{00000000-0005-0000-0000-0000FA060000}"/>
    <cellStyle name="Followed Hyperlink 52" xfId="29420" hidden="1" xr:uid="{00000000-0005-0000-0000-0000F1060000}"/>
    <cellStyle name="Followed Hyperlink 52" xfId="29450" hidden="1" xr:uid="{00000000-0005-0000-0000-0000F2060000}"/>
    <cellStyle name="Followed Hyperlink 52" xfId="29503" hidden="1" xr:uid="{00000000-0005-0000-0000-0000F3060000}"/>
    <cellStyle name="Followed Hyperlink 52" xfId="29592" hidden="1" xr:uid="{00000000-0005-0000-0000-0000F4060000}"/>
    <cellStyle name="Followed Hyperlink 52" xfId="29632" hidden="1" xr:uid="{00000000-0005-0000-0000-0000F5060000}"/>
    <cellStyle name="Followed Hyperlink 52" xfId="29662" hidden="1" xr:uid="{00000000-0005-0000-0000-0000F6060000}"/>
    <cellStyle name="Followed Hyperlink 52" xfId="29715" hidden="1" xr:uid="{00000000-0005-0000-0000-0000F7060000}"/>
    <cellStyle name="Followed Hyperlink 52" xfId="29804" hidden="1" xr:uid="{00000000-0005-0000-0000-0000F8060000}"/>
    <cellStyle name="Followed Hyperlink 52" xfId="29843" hidden="1" xr:uid="{00000000-0005-0000-0000-0000F9060000}"/>
    <cellStyle name="Followed Hyperlink 52" xfId="29873" hidden="1" xr:uid="{00000000-0005-0000-0000-0000FA060000}"/>
    <cellStyle name="Followed Hyperlink 52" xfId="29926" hidden="1" xr:uid="{00000000-0005-0000-0000-0000FB060000}"/>
    <cellStyle name="Followed Hyperlink 52" xfId="30015" hidden="1" xr:uid="{00000000-0005-0000-0000-0000FC060000}"/>
    <cellStyle name="Followed Hyperlink 52" xfId="30049" hidden="1" xr:uid="{00000000-0005-0000-0000-0000FD060000}"/>
    <cellStyle name="Followed Hyperlink 52" xfId="30079" hidden="1" xr:uid="{00000000-0005-0000-0000-0000FE060000}"/>
    <cellStyle name="Followed Hyperlink 52" xfId="30132" hidden="1" xr:uid="{00000000-0005-0000-0000-0000FF060000}"/>
    <cellStyle name="Followed Hyperlink 52" xfId="28517" hidden="1" xr:uid="{00000000-0005-0000-0000-0000E4060000}"/>
    <cellStyle name="Followed Hyperlink 52" xfId="28254" hidden="1" xr:uid="{00000000-0005-0000-0000-0000E5060000}"/>
    <cellStyle name="Followed Hyperlink 52" xfId="30239" hidden="1" xr:uid="{00000000-0005-0000-0000-0000E6060000}"/>
    <cellStyle name="Followed Hyperlink 52" xfId="25861" hidden="1" xr:uid="{00000000-0005-0000-0000-0000E7060000}"/>
    <cellStyle name="Followed Hyperlink 52" xfId="30602" hidden="1" xr:uid="{00000000-0005-0000-0000-0000E8060000}"/>
    <cellStyle name="Followed Hyperlink 52" xfId="30654" hidden="1" xr:uid="{00000000-0005-0000-0000-0000E9060000}"/>
    <cellStyle name="Followed Hyperlink 52" xfId="30684" hidden="1" xr:uid="{00000000-0005-0000-0000-0000EA060000}"/>
    <cellStyle name="Followed Hyperlink 52" xfId="30737" hidden="1" xr:uid="{00000000-0005-0000-0000-0000EB060000}"/>
    <cellStyle name="Followed Hyperlink 52" xfId="30829" hidden="1" xr:uid="{00000000-0005-0000-0000-0000EC060000}"/>
    <cellStyle name="Followed Hyperlink 52" xfId="30905" hidden="1" xr:uid="{00000000-0005-0000-0000-0000EE060000}"/>
    <cellStyle name="Followed Hyperlink 52" xfId="30958" hidden="1" xr:uid="{00000000-0005-0000-0000-0000EF060000}"/>
    <cellStyle name="Followed Hyperlink 52" xfId="31048" hidden="1" xr:uid="{00000000-0005-0000-0000-0000F0060000}"/>
    <cellStyle name="Followed Hyperlink 52" xfId="31121" hidden="1" xr:uid="{00000000-0005-0000-0000-0000F2060000}"/>
    <cellStyle name="Followed Hyperlink 52" xfId="31174" hidden="1" xr:uid="{00000000-0005-0000-0000-0000F3060000}"/>
    <cellStyle name="Followed Hyperlink 52" xfId="31263" hidden="1" xr:uid="{00000000-0005-0000-0000-0000F4060000}"/>
    <cellStyle name="Followed Hyperlink 52" xfId="31303" hidden="1" xr:uid="{00000000-0005-0000-0000-0000F5060000}"/>
    <cellStyle name="Followed Hyperlink 52" xfId="31333" hidden="1" xr:uid="{00000000-0005-0000-0000-0000F6060000}"/>
    <cellStyle name="Followed Hyperlink 52" xfId="31386" hidden="1" xr:uid="{00000000-0005-0000-0000-0000F7060000}"/>
    <cellStyle name="Followed Hyperlink 52" xfId="31475" hidden="1" xr:uid="{00000000-0005-0000-0000-0000F8060000}"/>
    <cellStyle name="Followed Hyperlink 52" xfId="31514" hidden="1" xr:uid="{00000000-0005-0000-0000-0000F9060000}"/>
    <cellStyle name="Followed Hyperlink 52" xfId="31544" hidden="1" xr:uid="{00000000-0005-0000-0000-0000FA060000}"/>
    <cellStyle name="Followed Hyperlink 52" xfId="31597" hidden="1" xr:uid="{00000000-0005-0000-0000-0000FB060000}"/>
    <cellStyle name="Followed Hyperlink 52" xfId="31686" hidden="1" xr:uid="{00000000-0005-0000-0000-0000FC060000}"/>
    <cellStyle name="Followed Hyperlink 52" xfId="31720" hidden="1" xr:uid="{00000000-0005-0000-0000-0000FD060000}"/>
    <cellStyle name="Followed Hyperlink 52" xfId="31750" hidden="1" xr:uid="{00000000-0005-0000-0000-0000FE060000}"/>
    <cellStyle name="Followed Hyperlink 52" xfId="31803" hidden="1" xr:uid="{00000000-0005-0000-0000-0000FF060000}"/>
    <cellStyle name="Followed Hyperlink 52" xfId="30324" hidden="1" xr:uid="{00000000-0005-0000-0000-0000E4060000}"/>
    <cellStyle name="Followed Hyperlink 52" xfId="28322" hidden="1" xr:uid="{00000000-0005-0000-0000-0000E5060000}"/>
    <cellStyle name="Followed Hyperlink 52" xfId="31910" hidden="1" xr:uid="{00000000-0005-0000-0000-0000E6060000}"/>
    <cellStyle name="Followed Hyperlink 52" xfId="26102" hidden="1" xr:uid="{00000000-0005-0000-0000-0000E7060000}"/>
    <cellStyle name="Followed Hyperlink 52" xfId="32270" hidden="1" xr:uid="{00000000-0005-0000-0000-0000E8060000}"/>
    <cellStyle name="Followed Hyperlink 52" xfId="32322" hidden="1" xr:uid="{00000000-0005-0000-0000-0000E9060000}"/>
    <cellStyle name="Followed Hyperlink 52" xfId="32352" hidden="1" xr:uid="{00000000-0005-0000-0000-0000EA060000}"/>
    <cellStyle name="Followed Hyperlink 52" xfId="32405" hidden="1" xr:uid="{00000000-0005-0000-0000-0000EB060000}"/>
    <cellStyle name="Followed Hyperlink 52" xfId="21311" hidden="1" xr:uid="{00000000-0005-0000-0000-0000E5060000}"/>
    <cellStyle name="Followed Hyperlink 52" xfId="45168" hidden="1" xr:uid="{00000000-0005-0000-0000-0000FB060000}"/>
    <cellStyle name="Followed Hyperlink 52" xfId="6074" hidden="1" xr:uid="{00000000-0005-0000-0000-0000FF060000}"/>
    <cellStyle name="Followed Hyperlink 52" xfId="4590" hidden="1" xr:uid="{00000000-0005-0000-0000-0000E4060000}"/>
    <cellStyle name="Followed Hyperlink 52" xfId="2577" hidden="1" xr:uid="{00000000-0005-0000-0000-0000E5060000}"/>
    <cellStyle name="Followed Hyperlink 52" xfId="6181" hidden="1" xr:uid="{00000000-0005-0000-0000-0000E6060000}"/>
    <cellStyle name="Followed Hyperlink 52" xfId="284" hidden="1" xr:uid="{00000000-0005-0000-0000-0000E7060000}"/>
    <cellStyle name="Followed Hyperlink 52" xfId="6553" hidden="1" xr:uid="{00000000-0005-0000-0000-0000E8060000}"/>
    <cellStyle name="Followed Hyperlink 52" xfId="6605" hidden="1" xr:uid="{00000000-0005-0000-0000-0000E9060000}"/>
    <cellStyle name="Followed Hyperlink 52" xfId="6635" hidden="1" xr:uid="{00000000-0005-0000-0000-0000EA060000}"/>
    <cellStyle name="Followed Hyperlink 52" xfId="15870" hidden="1" xr:uid="{00000000-0005-0000-0000-0000FA060000}"/>
    <cellStyle name="Followed Hyperlink 52" xfId="15923" hidden="1" xr:uid="{00000000-0005-0000-0000-0000FB060000}"/>
    <cellStyle name="Followed Hyperlink 52" xfId="16012" hidden="1" xr:uid="{00000000-0005-0000-0000-0000FC060000}"/>
    <cellStyle name="Followed Hyperlink 52" xfId="16046" hidden="1" xr:uid="{00000000-0005-0000-0000-0000FD060000}"/>
    <cellStyle name="Followed Hyperlink 52" xfId="16076" hidden="1" xr:uid="{00000000-0005-0000-0000-0000FE060000}"/>
    <cellStyle name="Followed Hyperlink 52" xfId="16129" hidden="1" xr:uid="{00000000-0005-0000-0000-0000FF060000}"/>
    <cellStyle name="Followed Hyperlink 52" xfId="14653" hidden="1" xr:uid="{00000000-0005-0000-0000-0000E4060000}"/>
    <cellStyle name="Followed Hyperlink 52" xfId="13031" hidden="1" xr:uid="{00000000-0005-0000-0000-0000E5060000}"/>
    <cellStyle name="Followed Hyperlink 52" xfId="16236" hidden="1" xr:uid="{00000000-0005-0000-0000-0000E6060000}"/>
    <cellStyle name="Followed Hyperlink 52" xfId="11352" hidden="1" xr:uid="{00000000-0005-0000-0000-0000E7060000}"/>
    <cellStyle name="Followed Hyperlink 52" xfId="16587" hidden="1" xr:uid="{00000000-0005-0000-0000-0000E8060000}"/>
    <cellStyle name="Followed Hyperlink 52" xfId="16639" hidden="1" xr:uid="{00000000-0005-0000-0000-0000E9060000}"/>
    <cellStyle name="Followed Hyperlink 52" xfId="16669" hidden="1" xr:uid="{00000000-0005-0000-0000-0000EA060000}"/>
    <cellStyle name="Followed Hyperlink 52" xfId="16722" hidden="1" xr:uid="{00000000-0005-0000-0000-0000EB060000}"/>
    <cellStyle name="Followed Hyperlink 52" xfId="16814" hidden="1" xr:uid="{00000000-0005-0000-0000-0000EC060000}"/>
    <cellStyle name="Followed Hyperlink 52" xfId="16860" hidden="1" xr:uid="{00000000-0005-0000-0000-0000ED060000}"/>
    <cellStyle name="Followed Hyperlink 52" xfId="16890" hidden="1" xr:uid="{00000000-0005-0000-0000-0000EE060000}"/>
    <cellStyle name="Followed Hyperlink 52" xfId="15447" hidden="1" xr:uid="{00000000-0005-0000-0000-0000F2060000}"/>
    <cellStyle name="Followed Hyperlink 52" xfId="15500" hidden="1" xr:uid="{00000000-0005-0000-0000-0000F3060000}"/>
    <cellStyle name="Followed Hyperlink 52" xfId="15589" hidden="1" xr:uid="{00000000-0005-0000-0000-0000F4060000}"/>
    <cellStyle name="Followed Hyperlink 52" xfId="15629" hidden="1" xr:uid="{00000000-0005-0000-0000-0000F5060000}"/>
    <cellStyle name="Followed Hyperlink 52" xfId="15659" hidden="1" xr:uid="{00000000-0005-0000-0000-0000F6060000}"/>
    <cellStyle name="Followed Hyperlink 52" xfId="15712" hidden="1" xr:uid="{00000000-0005-0000-0000-0000F7060000}"/>
    <cellStyle name="Followed Hyperlink 52" xfId="15801" hidden="1" xr:uid="{00000000-0005-0000-0000-0000F8060000}"/>
    <cellStyle name="Followed Hyperlink 52" xfId="15840" hidden="1" xr:uid="{00000000-0005-0000-0000-0000F9060000}"/>
    <cellStyle name="Followed Hyperlink 52" xfId="15201" hidden="1" xr:uid="{00000000-0005-0000-0000-0000ED060000}"/>
    <cellStyle name="Followed Hyperlink 52" xfId="15231" hidden="1" xr:uid="{00000000-0005-0000-0000-0000EE060000}"/>
    <cellStyle name="Followed Hyperlink 52" xfId="15284" hidden="1" xr:uid="{00000000-0005-0000-0000-0000EF060000}"/>
    <cellStyle name="Followed Hyperlink 52" xfId="15417" hidden="1" xr:uid="{00000000-0005-0000-0000-0000F1060000}"/>
    <cellStyle name="Followed Hyperlink 52" xfId="15063" hidden="1" xr:uid="{00000000-0005-0000-0000-0000EB060000}"/>
    <cellStyle name="Followed Hyperlink 52" xfId="15155" hidden="1" xr:uid="{00000000-0005-0000-0000-0000EC060000}"/>
    <cellStyle name="Followed Hyperlink 52" xfId="15010" hidden="1" xr:uid="{00000000-0005-0000-0000-0000EA060000}"/>
    <cellStyle name="Followed Hyperlink 52" xfId="5957" hidden="1" xr:uid="{00000000-0005-0000-0000-0000FC060000}"/>
    <cellStyle name="Followed Hyperlink 52" xfId="8368" hidden="1" xr:uid="{00000000-0005-0000-0000-0000EB060000}"/>
    <cellStyle name="Followed Hyperlink 52" xfId="26709" hidden="1" xr:uid="{00000000-0005-0000-0000-0000E8060000}"/>
    <cellStyle name="Followed Hyperlink 52" xfId="7949" hidden="1" xr:uid="{00000000-0005-0000-0000-0000E4060000}"/>
    <cellStyle name="Followed Hyperlink 52" xfId="6320" hidden="1" xr:uid="{00000000-0005-0000-0000-0000E5060000}"/>
    <cellStyle name="Followed Hyperlink 52" xfId="9541" hidden="1" xr:uid="{00000000-0005-0000-0000-0000E6060000}"/>
    <cellStyle name="Followed Hyperlink 52" xfId="4636" hidden="1" xr:uid="{00000000-0005-0000-0000-0000E7060000}"/>
    <cellStyle name="Followed Hyperlink 52" xfId="9911" hidden="1" xr:uid="{00000000-0005-0000-0000-0000E8060000}"/>
    <cellStyle name="Followed Hyperlink 52" xfId="9963" hidden="1" xr:uid="{00000000-0005-0000-0000-0000E9060000}"/>
    <cellStyle name="Followed Hyperlink 52" xfId="9993" hidden="1" xr:uid="{00000000-0005-0000-0000-0000EA060000}"/>
    <cellStyle name="Followed Hyperlink 52" xfId="10046" hidden="1" xr:uid="{00000000-0005-0000-0000-0000EB060000}"/>
    <cellStyle name="Followed Hyperlink 52" xfId="10138" hidden="1" xr:uid="{00000000-0005-0000-0000-0000EC060000}"/>
    <cellStyle name="Followed Hyperlink 52" xfId="10184" hidden="1" xr:uid="{00000000-0005-0000-0000-0000ED060000}"/>
    <cellStyle name="Followed Hyperlink 52" xfId="10214" hidden="1" xr:uid="{00000000-0005-0000-0000-0000EE060000}"/>
    <cellStyle name="Followed Hyperlink 52" xfId="10267" hidden="1" xr:uid="{00000000-0005-0000-0000-0000EF060000}"/>
    <cellStyle name="Followed Hyperlink 52" xfId="10357" hidden="1" xr:uid="{00000000-0005-0000-0000-0000F0060000}"/>
    <cellStyle name="Followed Hyperlink 52" xfId="10400" hidden="1" xr:uid="{00000000-0005-0000-0000-0000F1060000}"/>
    <cellStyle name="Followed Hyperlink 52" xfId="10430" hidden="1" xr:uid="{00000000-0005-0000-0000-0000F2060000}"/>
    <cellStyle name="Followed Hyperlink 52" xfId="10483" hidden="1" xr:uid="{00000000-0005-0000-0000-0000F3060000}"/>
    <cellStyle name="Followed Hyperlink 52" xfId="10572" hidden="1" xr:uid="{00000000-0005-0000-0000-0000F4060000}"/>
    <cellStyle name="Followed Hyperlink 52" xfId="10612" hidden="1" xr:uid="{00000000-0005-0000-0000-0000F5060000}"/>
    <cellStyle name="Followed Hyperlink 52" xfId="10642" hidden="1" xr:uid="{00000000-0005-0000-0000-0000F6060000}"/>
    <cellStyle name="Followed Hyperlink 52" xfId="10695" hidden="1" xr:uid="{00000000-0005-0000-0000-0000F7060000}"/>
    <cellStyle name="Followed Hyperlink 52" xfId="10784" hidden="1" xr:uid="{00000000-0005-0000-0000-0000F8060000}"/>
    <cellStyle name="Followed Hyperlink 52" xfId="10823" hidden="1" xr:uid="{00000000-0005-0000-0000-0000F9060000}"/>
    <cellStyle name="Followed Hyperlink 52" xfId="10853" hidden="1" xr:uid="{00000000-0005-0000-0000-0000FA060000}"/>
    <cellStyle name="Followed Hyperlink 52" xfId="10906" hidden="1" xr:uid="{00000000-0005-0000-0000-0000FB060000}"/>
    <cellStyle name="Followed Hyperlink 52" xfId="11029" hidden="1" xr:uid="{00000000-0005-0000-0000-0000FD060000}"/>
    <cellStyle name="Followed Hyperlink 52" xfId="11059" hidden="1" xr:uid="{00000000-0005-0000-0000-0000FE060000}"/>
    <cellStyle name="Followed Hyperlink 52" xfId="11112" hidden="1" xr:uid="{00000000-0005-0000-0000-0000FF060000}"/>
    <cellStyle name="Followed Hyperlink 52" xfId="8000" hidden="1" xr:uid="{00000000-0005-0000-0000-0000E5060000}"/>
    <cellStyle name="Followed Hyperlink 52" xfId="11219" hidden="1" xr:uid="{00000000-0005-0000-0000-0000E6060000}"/>
    <cellStyle name="Followed Hyperlink 52" xfId="6315" hidden="1" xr:uid="{00000000-0005-0000-0000-0000E7060000}"/>
    <cellStyle name="Followed Hyperlink 52" xfId="11638" hidden="1" xr:uid="{00000000-0005-0000-0000-0000E9060000}"/>
    <cellStyle name="Followed Hyperlink 52" xfId="11668" hidden="1" xr:uid="{00000000-0005-0000-0000-0000EA060000}"/>
    <cellStyle name="Followed Hyperlink 52" xfId="11721" hidden="1" xr:uid="{00000000-0005-0000-0000-0000EB060000}"/>
    <cellStyle name="Followed Hyperlink 52" xfId="11813" hidden="1" xr:uid="{00000000-0005-0000-0000-0000EC060000}"/>
    <cellStyle name="Followed Hyperlink 52" xfId="11859" hidden="1" xr:uid="{00000000-0005-0000-0000-0000ED060000}"/>
    <cellStyle name="Followed Hyperlink 52" xfId="11889" hidden="1" xr:uid="{00000000-0005-0000-0000-0000EE060000}"/>
    <cellStyle name="Followed Hyperlink 52" xfId="11942" hidden="1" xr:uid="{00000000-0005-0000-0000-0000EF060000}"/>
    <cellStyle name="Followed Hyperlink 52" xfId="12032" hidden="1" xr:uid="{00000000-0005-0000-0000-0000F0060000}"/>
    <cellStyle name="Followed Hyperlink 52" xfId="12075" hidden="1" xr:uid="{00000000-0005-0000-0000-0000F1060000}"/>
    <cellStyle name="Followed Hyperlink 52" xfId="12105" hidden="1" xr:uid="{00000000-0005-0000-0000-0000F2060000}"/>
    <cellStyle name="Followed Hyperlink 52" xfId="12158" hidden="1" xr:uid="{00000000-0005-0000-0000-0000F3060000}"/>
    <cellStyle name="Followed Hyperlink 52" xfId="12247" hidden="1" xr:uid="{00000000-0005-0000-0000-0000F4060000}"/>
    <cellStyle name="Followed Hyperlink 52" xfId="12287" hidden="1" xr:uid="{00000000-0005-0000-0000-0000F5060000}"/>
    <cellStyle name="Followed Hyperlink 52" xfId="12317" hidden="1" xr:uid="{00000000-0005-0000-0000-0000F6060000}"/>
    <cellStyle name="Followed Hyperlink 52" xfId="12370" hidden="1" xr:uid="{00000000-0005-0000-0000-0000F7060000}"/>
    <cellStyle name="Followed Hyperlink 52" xfId="12459" hidden="1" xr:uid="{00000000-0005-0000-0000-0000F8060000}"/>
    <cellStyle name="Followed Hyperlink 52" xfId="12498" hidden="1" xr:uid="{00000000-0005-0000-0000-0000F9060000}"/>
    <cellStyle name="Followed Hyperlink 52" xfId="12528" hidden="1" xr:uid="{00000000-0005-0000-0000-0000FA060000}"/>
    <cellStyle name="Followed Hyperlink 52" xfId="12581" hidden="1" xr:uid="{00000000-0005-0000-0000-0000FB060000}"/>
    <cellStyle name="Followed Hyperlink 52" xfId="30875" hidden="1" xr:uid="{00000000-0005-0000-0000-0000ED060000}"/>
    <cellStyle name="Followed Hyperlink 52" xfId="893" hidden="1" xr:uid="{00000000-0005-0000-0000-0000E8060000}"/>
    <cellStyle name="Followed Hyperlink 52" xfId="39443" hidden="1" xr:uid="{00000000-0005-0000-0000-0000F5060000}"/>
    <cellStyle name="Followed Hyperlink 52" xfId="39526" hidden="1" xr:uid="{00000000-0005-0000-0000-0000F7060000}"/>
    <cellStyle name="Followed Hyperlink 52" xfId="39615" hidden="1" xr:uid="{00000000-0005-0000-0000-0000F8060000}"/>
    <cellStyle name="Followed Hyperlink 52" xfId="39654" hidden="1" xr:uid="{00000000-0005-0000-0000-0000F9060000}"/>
    <cellStyle name="Followed Hyperlink 52" xfId="39684" hidden="1" xr:uid="{00000000-0005-0000-0000-0000FA060000}"/>
    <cellStyle name="Followed Hyperlink 52" xfId="39737" hidden="1" xr:uid="{00000000-0005-0000-0000-0000FB060000}"/>
    <cellStyle name="Followed Hyperlink 52" xfId="39826" hidden="1" xr:uid="{00000000-0005-0000-0000-0000FC060000}"/>
    <cellStyle name="Followed Hyperlink 52" xfId="39860" hidden="1" xr:uid="{00000000-0005-0000-0000-0000FD060000}"/>
    <cellStyle name="Followed Hyperlink 52" xfId="21501" hidden="1" xr:uid="{00000000-0005-0000-0000-0000E8060000}"/>
    <cellStyle name="Followed Hyperlink 52" xfId="21553" hidden="1" xr:uid="{00000000-0005-0000-0000-0000E9060000}"/>
    <cellStyle name="Followed Hyperlink 52" xfId="21583" hidden="1" xr:uid="{00000000-0005-0000-0000-0000EA060000}"/>
    <cellStyle name="Followed Hyperlink 52" xfId="21636" hidden="1" xr:uid="{00000000-0005-0000-0000-0000EB060000}"/>
    <cellStyle name="Followed Hyperlink 52" xfId="21728" hidden="1" xr:uid="{00000000-0005-0000-0000-0000EC060000}"/>
    <cellStyle name="Followed Hyperlink 52" xfId="21774" hidden="1" xr:uid="{00000000-0005-0000-0000-0000ED060000}"/>
    <cellStyle name="Followed Hyperlink 52" xfId="21804" hidden="1" xr:uid="{00000000-0005-0000-0000-0000EE060000}"/>
    <cellStyle name="Followed Hyperlink 52" xfId="21857" hidden="1" xr:uid="{00000000-0005-0000-0000-0000EF060000}"/>
    <cellStyle name="Followed Hyperlink 52" xfId="21947" hidden="1" xr:uid="{00000000-0005-0000-0000-0000F0060000}"/>
    <cellStyle name="Followed Hyperlink 52" xfId="21990" hidden="1" xr:uid="{00000000-0005-0000-0000-0000F1060000}"/>
    <cellStyle name="Followed Hyperlink 52" xfId="22020" hidden="1" xr:uid="{00000000-0005-0000-0000-0000F2060000}"/>
    <cellStyle name="Followed Hyperlink 52" xfId="22073" hidden="1" xr:uid="{00000000-0005-0000-0000-0000F3060000}"/>
    <cellStyle name="Followed Hyperlink 52" xfId="22162" hidden="1" xr:uid="{00000000-0005-0000-0000-0000F4060000}"/>
    <cellStyle name="Followed Hyperlink 52" xfId="22202" hidden="1" xr:uid="{00000000-0005-0000-0000-0000F5060000}"/>
    <cellStyle name="Followed Hyperlink 52" xfId="22232" hidden="1" xr:uid="{00000000-0005-0000-0000-0000F6060000}"/>
    <cellStyle name="Followed Hyperlink 52" xfId="22285" hidden="1" xr:uid="{00000000-0005-0000-0000-0000F7060000}"/>
    <cellStyle name="Followed Hyperlink 52" xfId="22374" hidden="1" xr:uid="{00000000-0005-0000-0000-0000F8060000}"/>
    <cellStyle name="Followed Hyperlink 52" xfId="20978" hidden="1" xr:uid="{00000000-0005-0000-0000-0000FC060000}"/>
    <cellStyle name="Followed Hyperlink 52" xfId="21012" hidden="1" xr:uid="{00000000-0005-0000-0000-0000FD060000}"/>
    <cellStyle name="Followed Hyperlink 52" xfId="21042" hidden="1" xr:uid="{00000000-0005-0000-0000-0000FE060000}"/>
    <cellStyle name="Followed Hyperlink 52" xfId="21095" hidden="1" xr:uid="{00000000-0005-0000-0000-0000FF060000}"/>
    <cellStyle name="Followed Hyperlink 52" xfId="19641" hidden="1" xr:uid="{00000000-0005-0000-0000-0000E4060000}"/>
    <cellStyle name="Followed Hyperlink 52" xfId="9598" hidden="1" xr:uid="{00000000-0005-0000-0000-0000E5060000}"/>
    <cellStyle name="Followed Hyperlink 52" xfId="21202" hidden="1" xr:uid="{00000000-0005-0000-0000-0000E6060000}"/>
    <cellStyle name="Followed Hyperlink 52" xfId="14760" hidden="1" xr:uid="{00000000-0005-0000-0000-0000E7060000}"/>
    <cellStyle name="Followed Hyperlink 52" xfId="20678" hidden="1" xr:uid="{00000000-0005-0000-0000-0000F7060000}"/>
    <cellStyle name="Followed Hyperlink 52" xfId="20767" hidden="1" xr:uid="{00000000-0005-0000-0000-0000F8060000}"/>
    <cellStyle name="Followed Hyperlink 52" xfId="20806" hidden="1" xr:uid="{00000000-0005-0000-0000-0000F9060000}"/>
    <cellStyle name="Followed Hyperlink 52" xfId="20889" hidden="1" xr:uid="{00000000-0005-0000-0000-0000FB060000}"/>
    <cellStyle name="Followed Hyperlink 52" xfId="20625" hidden="1" xr:uid="{00000000-0005-0000-0000-0000F6060000}"/>
    <cellStyle name="Followed Hyperlink 52" xfId="20555" hidden="1" xr:uid="{00000000-0005-0000-0000-0000F4060000}"/>
    <cellStyle name="Followed Hyperlink 52" xfId="20466" hidden="1" xr:uid="{00000000-0005-0000-0000-0000F3060000}"/>
    <cellStyle name="Followed Hyperlink 52" xfId="39473" hidden="1" xr:uid="{00000000-0005-0000-0000-0000F6060000}"/>
    <cellStyle name="Followed Hyperlink 52" xfId="41965" hidden="1" xr:uid="{00000000-0005-0000-0000-0000E5060000}"/>
    <cellStyle name="Followed Hyperlink 52" xfId="33001" hidden="1" xr:uid="{00000000-0005-0000-0000-0000F6060000}"/>
    <cellStyle name="Followed Hyperlink 52" xfId="43099" hidden="1" xr:uid="{00000000-0005-0000-0000-0000F8060000}"/>
    <cellStyle name="Followed Hyperlink 52" xfId="43138" hidden="1" xr:uid="{00000000-0005-0000-0000-0000F9060000}"/>
    <cellStyle name="Followed Hyperlink 52" xfId="43168" hidden="1" xr:uid="{00000000-0005-0000-0000-0000FA060000}"/>
    <cellStyle name="Followed Hyperlink 52" xfId="43221" hidden="1" xr:uid="{00000000-0005-0000-0000-0000FB060000}"/>
    <cellStyle name="Followed Hyperlink 52" xfId="43310" hidden="1" xr:uid="{00000000-0005-0000-0000-0000FC060000}"/>
    <cellStyle name="Followed Hyperlink 52" xfId="43344" hidden="1" xr:uid="{00000000-0005-0000-0000-0000FD060000}"/>
    <cellStyle name="Followed Hyperlink 52" xfId="43374" hidden="1" xr:uid="{00000000-0005-0000-0000-0000FE060000}"/>
    <cellStyle name="Followed Hyperlink 52" xfId="43427" hidden="1" xr:uid="{00000000-0005-0000-0000-0000FF060000}"/>
    <cellStyle name="Followed Hyperlink 52" xfId="43861" hidden="1" xr:uid="{00000000-0005-0000-0000-0000E4060000}"/>
    <cellStyle name="Followed Hyperlink 52" xfId="43912" hidden="1" xr:uid="{00000000-0005-0000-0000-0000E5060000}"/>
    <cellStyle name="Followed Hyperlink 52" xfId="43942" hidden="1" xr:uid="{00000000-0005-0000-0000-0000E6060000}"/>
    <cellStyle name="Followed Hyperlink 52" xfId="43995" hidden="1" xr:uid="{00000000-0005-0000-0000-0000E7060000}"/>
    <cellStyle name="Followed Hyperlink 52" xfId="44173" hidden="1" xr:uid="{00000000-0005-0000-0000-0000E8060000}"/>
    <cellStyle name="Followed Hyperlink 52" xfId="44225" hidden="1" xr:uid="{00000000-0005-0000-0000-0000E9060000}"/>
    <cellStyle name="Followed Hyperlink 52" xfId="44255" hidden="1" xr:uid="{00000000-0005-0000-0000-0000EA060000}"/>
    <cellStyle name="Followed Hyperlink 52" xfId="44308" hidden="1" xr:uid="{00000000-0005-0000-0000-0000EB060000}"/>
    <cellStyle name="Followed Hyperlink 52" xfId="44400" hidden="1" xr:uid="{00000000-0005-0000-0000-0000EC060000}"/>
    <cellStyle name="Followed Hyperlink 52" xfId="44446" hidden="1" xr:uid="{00000000-0005-0000-0000-0000ED060000}"/>
    <cellStyle name="Followed Hyperlink 52" xfId="44476" hidden="1" xr:uid="{00000000-0005-0000-0000-0000EE060000}"/>
    <cellStyle name="Followed Hyperlink 52" xfId="44529" hidden="1" xr:uid="{00000000-0005-0000-0000-0000EF060000}"/>
    <cellStyle name="Followed Hyperlink 52" xfId="44619" hidden="1" xr:uid="{00000000-0005-0000-0000-0000F0060000}"/>
    <cellStyle name="Followed Hyperlink 52" xfId="44662" hidden="1" xr:uid="{00000000-0005-0000-0000-0000F1060000}"/>
    <cellStyle name="Followed Hyperlink 52" xfId="44692" hidden="1" xr:uid="{00000000-0005-0000-0000-0000F2060000}"/>
    <cellStyle name="Followed Hyperlink 52" xfId="44745" hidden="1" xr:uid="{00000000-0005-0000-0000-0000F3060000}"/>
    <cellStyle name="Followed Hyperlink 52" xfId="44834" hidden="1" xr:uid="{00000000-0005-0000-0000-0000F4060000}"/>
    <cellStyle name="Followed Hyperlink 52" xfId="44874" hidden="1" xr:uid="{00000000-0005-0000-0000-0000F5060000}"/>
    <cellStyle name="Followed Hyperlink 52" xfId="44904" hidden="1" xr:uid="{00000000-0005-0000-0000-0000F6060000}"/>
    <cellStyle name="Followed Hyperlink 52" xfId="44957" hidden="1" xr:uid="{00000000-0005-0000-0000-0000F7060000}"/>
    <cellStyle name="Followed Hyperlink 52" xfId="45046" hidden="1" xr:uid="{00000000-0005-0000-0000-0000F8060000}"/>
    <cellStyle name="Followed Hyperlink 52" xfId="45085" hidden="1" xr:uid="{00000000-0005-0000-0000-0000F9060000}"/>
    <cellStyle name="Followed Hyperlink 52" xfId="45115" hidden="1" xr:uid="{00000000-0005-0000-0000-0000FA060000}"/>
    <cellStyle name="Followed Hyperlink 52" xfId="45291" hidden="1" xr:uid="{00000000-0005-0000-0000-0000FD060000}"/>
    <cellStyle name="Followed Hyperlink 52" xfId="45321" hidden="1" xr:uid="{00000000-0005-0000-0000-0000FE060000}"/>
    <cellStyle name="Followed Hyperlink 52" xfId="45374" hidden="1" xr:uid="{00000000-0005-0000-0000-0000FF060000}"/>
    <cellStyle name="Followed Hyperlink 52" xfId="42672" hidden="1" xr:uid="{00000000-0005-0000-0000-0000F0060000}"/>
    <cellStyle name="Followed Hyperlink 52" xfId="38742" hidden="1" xr:uid="{00000000-0005-0000-0000-0000E8060000}"/>
    <cellStyle name="Followed Hyperlink 52" xfId="35009" hidden="1" xr:uid="{00000000-0005-0000-0000-0000FC060000}"/>
    <cellStyle name="Followed Hyperlink 52" xfId="17460" hidden="1" xr:uid="{00000000-0005-0000-0000-0000F8060000}"/>
    <cellStyle name="Followed Hyperlink 52" xfId="17499" hidden="1" xr:uid="{00000000-0005-0000-0000-0000F9060000}"/>
    <cellStyle name="Followed Hyperlink 52" xfId="17529" hidden="1" xr:uid="{00000000-0005-0000-0000-0000FA060000}"/>
    <cellStyle name="Followed Hyperlink 52" xfId="17582" hidden="1" xr:uid="{00000000-0005-0000-0000-0000FB060000}"/>
    <cellStyle name="Followed Hyperlink 52" xfId="17671" hidden="1" xr:uid="{00000000-0005-0000-0000-0000FC060000}"/>
    <cellStyle name="Followed Hyperlink 52" xfId="17705" hidden="1" xr:uid="{00000000-0005-0000-0000-0000FD060000}"/>
    <cellStyle name="Followed Hyperlink 52" xfId="17735" hidden="1" xr:uid="{00000000-0005-0000-0000-0000FE060000}"/>
    <cellStyle name="Followed Hyperlink 52" xfId="17788" hidden="1" xr:uid="{00000000-0005-0000-0000-0000FF060000}"/>
    <cellStyle name="Followed Hyperlink 52" xfId="17930" hidden="1" xr:uid="{00000000-0005-0000-0000-0000E4060000}"/>
    <cellStyle name="Followed Hyperlink 52" xfId="17907" hidden="1" xr:uid="{00000000-0005-0000-0000-0000E5060000}"/>
    <cellStyle name="Followed Hyperlink 52" xfId="17892" hidden="1" xr:uid="{00000000-0005-0000-0000-0000E6060000}"/>
    <cellStyle name="Followed Hyperlink 52" xfId="17867" hidden="1" xr:uid="{00000000-0005-0000-0000-0000E7060000}"/>
    <cellStyle name="Followed Hyperlink 52" xfId="18253" hidden="1" xr:uid="{00000000-0005-0000-0000-0000E8060000}"/>
    <cellStyle name="Followed Hyperlink 52" xfId="10995" hidden="1" xr:uid="{00000000-0005-0000-0000-0000FC060000}"/>
    <cellStyle name="Followed Hyperlink 52" xfId="34837" hidden="1" xr:uid="{00000000-0005-0000-0000-0000F9060000}"/>
    <cellStyle name="Followed Hyperlink 52" xfId="7637" hidden="1" xr:uid="{00000000-0005-0000-0000-0000FC060000}"/>
    <cellStyle name="Followed Hyperlink 52" xfId="7671" hidden="1" xr:uid="{00000000-0005-0000-0000-0000FD060000}"/>
    <cellStyle name="Followed Hyperlink 52" xfId="7701" hidden="1" xr:uid="{00000000-0005-0000-0000-0000FE060000}"/>
    <cellStyle name="Followed Hyperlink 52" xfId="7754" hidden="1" xr:uid="{00000000-0005-0000-0000-0000FF060000}"/>
    <cellStyle name="Followed Hyperlink 52" xfId="6269" hidden="1" xr:uid="{00000000-0005-0000-0000-0000E4060000}"/>
    <cellStyle name="Followed Hyperlink 52" xfId="4641" hidden="1" xr:uid="{00000000-0005-0000-0000-0000E5060000}"/>
    <cellStyle name="Followed Hyperlink 52" xfId="7861" hidden="1" xr:uid="{00000000-0005-0000-0000-0000E6060000}"/>
    <cellStyle name="Followed Hyperlink 52" xfId="2585" hidden="1" xr:uid="{00000000-0005-0000-0000-0000E7060000}"/>
    <cellStyle name="Followed Hyperlink 52" xfId="27281" hidden="1" xr:uid="{00000000-0005-0000-0000-0000F3060000}"/>
    <cellStyle name="Followed Hyperlink 52" xfId="27370" hidden="1" xr:uid="{00000000-0005-0000-0000-0000F4060000}"/>
    <cellStyle name="Followed Hyperlink 52" xfId="27410" hidden="1" xr:uid="{00000000-0005-0000-0000-0000F5060000}"/>
    <cellStyle name="Followed Hyperlink 52" xfId="27440" hidden="1" xr:uid="{00000000-0005-0000-0000-0000F6060000}"/>
    <cellStyle name="Followed Hyperlink 52" xfId="27493" hidden="1" xr:uid="{00000000-0005-0000-0000-0000F7060000}"/>
    <cellStyle name="Followed Hyperlink 52" xfId="27582" hidden="1" xr:uid="{00000000-0005-0000-0000-0000F8060000}"/>
    <cellStyle name="Followed Hyperlink 52" xfId="27621" hidden="1" xr:uid="{00000000-0005-0000-0000-0000F9060000}"/>
    <cellStyle name="Followed Hyperlink 52" xfId="27651" hidden="1" xr:uid="{00000000-0005-0000-0000-0000FA060000}"/>
    <cellStyle name="Followed Hyperlink 52" xfId="27704" hidden="1" xr:uid="{00000000-0005-0000-0000-0000FB060000}"/>
    <cellStyle name="Followed Hyperlink 52" xfId="27793" hidden="1" xr:uid="{00000000-0005-0000-0000-0000FC060000}"/>
    <cellStyle name="Followed Hyperlink 52" xfId="27827" hidden="1" xr:uid="{00000000-0005-0000-0000-0000FD060000}"/>
    <cellStyle name="Followed Hyperlink 52" xfId="27857" hidden="1" xr:uid="{00000000-0005-0000-0000-0000FE060000}"/>
    <cellStyle name="Followed Hyperlink 52" xfId="27910" hidden="1" xr:uid="{00000000-0005-0000-0000-0000FF060000}"/>
    <cellStyle name="Followed Hyperlink 52" xfId="28619" hidden="1" xr:uid="{00000000-0005-0000-0000-0000E4060000}"/>
    <cellStyle name="Followed Hyperlink 52" xfId="28670" hidden="1" xr:uid="{00000000-0005-0000-0000-0000E5060000}"/>
    <cellStyle name="Followed Hyperlink 52" xfId="28700" hidden="1" xr:uid="{00000000-0005-0000-0000-0000E6060000}"/>
    <cellStyle name="Followed Hyperlink 52" xfId="28753" hidden="1" xr:uid="{00000000-0005-0000-0000-0000E7060000}"/>
    <cellStyle name="Followed Hyperlink 52" xfId="26791" hidden="1" xr:uid="{00000000-0005-0000-0000-0000EA060000}"/>
    <cellStyle name="Followed Hyperlink 52" xfId="26844" hidden="1" xr:uid="{00000000-0005-0000-0000-0000EB060000}"/>
    <cellStyle name="Followed Hyperlink 52" xfId="26982" hidden="1" xr:uid="{00000000-0005-0000-0000-0000ED060000}"/>
    <cellStyle name="Followed Hyperlink 52" xfId="27012" hidden="1" xr:uid="{00000000-0005-0000-0000-0000EE060000}"/>
    <cellStyle name="Followed Hyperlink 52" xfId="27065" hidden="1" xr:uid="{00000000-0005-0000-0000-0000EF060000}"/>
    <cellStyle name="Followed Hyperlink 52" xfId="27155" hidden="1" xr:uid="{00000000-0005-0000-0000-0000F0060000}"/>
    <cellStyle name="Followed Hyperlink 52" xfId="27198" hidden="1" xr:uid="{00000000-0005-0000-0000-0000F1060000}"/>
    <cellStyle name="Followed Hyperlink 52" xfId="27228" hidden="1" xr:uid="{00000000-0005-0000-0000-0000F2060000}"/>
    <cellStyle name="Followed Hyperlink 52" xfId="26448" hidden="1" xr:uid="{00000000-0005-0000-0000-0000E5060000}"/>
    <cellStyle name="Followed Hyperlink 52" xfId="26478" hidden="1" xr:uid="{00000000-0005-0000-0000-0000E6060000}"/>
    <cellStyle name="Followed Hyperlink 52" xfId="26531" hidden="1" xr:uid="{00000000-0005-0000-0000-0000E7060000}"/>
    <cellStyle name="Followed Hyperlink 52" xfId="26761" hidden="1" xr:uid="{00000000-0005-0000-0000-0000E9060000}"/>
    <cellStyle name="Followed Hyperlink 52" xfId="26397" hidden="1" xr:uid="{00000000-0005-0000-0000-0000E4060000}"/>
    <cellStyle name="Followed Hyperlink 52" xfId="25737" hidden="1" xr:uid="{00000000-0005-0000-0000-0000FE060000}"/>
    <cellStyle name="Followed Hyperlink 52" xfId="25707" hidden="1" xr:uid="{00000000-0005-0000-0000-0000FD060000}"/>
    <cellStyle name="Followed Hyperlink 52" xfId="7465" hidden="1" xr:uid="{00000000-0005-0000-0000-0000F9060000}"/>
    <cellStyle name="Followed Hyperlink 52" xfId="3713" hidden="1" xr:uid="{00000000-0005-0000-0000-0000F2060000}"/>
    <cellStyle name="Followed Hyperlink 52" xfId="7995" hidden="1" xr:uid="{00000000-0005-0000-0000-0000E7060000}"/>
    <cellStyle name="Followed Hyperlink 52" xfId="5100" hidden="1" xr:uid="{00000000-0005-0000-0000-0000EC060000}"/>
    <cellStyle name="Followed Hyperlink 52" xfId="5146" hidden="1" xr:uid="{00000000-0005-0000-0000-0000ED060000}"/>
    <cellStyle name="Followed Hyperlink 52" xfId="5176" hidden="1" xr:uid="{00000000-0005-0000-0000-0000EE060000}"/>
    <cellStyle name="Followed Hyperlink 52" xfId="1554" hidden="1" xr:uid="{00000000-0005-0000-0000-0000F4060000}"/>
    <cellStyle name="Followed Hyperlink 52" xfId="1594" hidden="1" xr:uid="{00000000-0005-0000-0000-0000F5060000}"/>
    <cellStyle name="Followed Hyperlink 52" xfId="1624" hidden="1" xr:uid="{00000000-0005-0000-0000-0000F6060000}"/>
    <cellStyle name="Followed Hyperlink 52" xfId="1677" hidden="1" xr:uid="{00000000-0005-0000-0000-0000F7060000}"/>
    <cellStyle name="Followed Hyperlink 52" xfId="1766" hidden="1" xr:uid="{00000000-0005-0000-0000-0000F8060000}"/>
    <cellStyle name="Followed Hyperlink 52" xfId="1805" hidden="1" xr:uid="{00000000-0005-0000-0000-0000F9060000}"/>
    <cellStyle name="Followed Hyperlink 52" xfId="1835" hidden="1" xr:uid="{00000000-0005-0000-0000-0000FA060000}"/>
    <cellStyle name="Followed Hyperlink 52" xfId="1888" hidden="1" xr:uid="{00000000-0005-0000-0000-0000FB060000}"/>
    <cellStyle name="Followed Hyperlink 52" xfId="1977" hidden="1" xr:uid="{00000000-0005-0000-0000-0000FC060000}"/>
    <cellStyle name="Followed Hyperlink 52" xfId="2011" hidden="1" xr:uid="{00000000-0005-0000-0000-0000FD060000}"/>
    <cellStyle name="Followed Hyperlink 52" xfId="2041" hidden="1" xr:uid="{00000000-0005-0000-0000-0000FE060000}"/>
    <cellStyle name="Followed Hyperlink 52" xfId="2094" hidden="1" xr:uid="{00000000-0005-0000-0000-0000FF060000}"/>
    <cellStyle name="Followed Hyperlink 52" xfId="2882" hidden="1" xr:uid="{00000000-0005-0000-0000-0000E4060000}"/>
    <cellStyle name="Followed Hyperlink 52" xfId="2933" hidden="1" xr:uid="{00000000-0005-0000-0000-0000E5060000}"/>
    <cellStyle name="Followed Hyperlink 52" xfId="2963" hidden="1" xr:uid="{00000000-0005-0000-0000-0000E6060000}"/>
    <cellStyle name="Followed Hyperlink 52" xfId="3016" hidden="1" xr:uid="{00000000-0005-0000-0000-0000E7060000}"/>
    <cellStyle name="Followed Hyperlink 52" xfId="3194" hidden="1" xr:uid="{00000000-0005-0000-0000-0000E8060000}"/>
    <cellStyle name="Followed Hyperlink 52" xfId="1120" hidden="1" xr:uid="{00000000-0005-0000-0000-0000EC060000}"/>
    <cellStyle name="Followed Hyperlink 52" xfId="1166" hidden="1" xr:uid="{00000000-0005-0000-0000-0000ED060000}"/>
    <cellStyle name="Followed Hyperlink 52" xfId="1196" hidden="1" xr:uid="{00000000-0005-0000-0000-0000EE060000}"/>
    <cellStyle name="Followed Hyperlink 52" xfId="1249" hidden="1" xr:uid="{00000000-0005-0000-0000-0000EF060000}"/>
    <cellStyle name="Followed Hyperlink 52" xfId="1339" hidden="1" xr:uid="{00000000-0005-0000-0000-0000F0060000}"/>
    <cellStyle name="Followed Hyperlink 52" xfId="1382" hidden="1" xr:uid="{00000000-0005-0000-0000-0000F1060000}"/>
    <cellStyle name="Followed Hyperlink 52" xfId="1412" hidden="1" xr:uid="{00000000-0005-0000-0000-0000F2060000}"/>
    <cellStyle name="Followed Hyperlink 52" xfId="1465" hidden="1" xr:uid="{00000000-0005-0000-0000-0000F3060000}"/>
    <cellStyle name="Followed Hyperlink 52" xfId="945" hidden="1" xr:uid="{00000000-0005-0000-0000-0000E9060000}"/>
    <cellStyle name="Followed Hyperlink 52" xfId="975" hidden="1" xr:uid="{00000000-0005-0000-0000-0000EA060000}"/>
    <cellStyle name="Followed Hyperlink 52" xfId="1028" hidden="1" xr:uid="{00000000-0005-0000-0000-0000EB060000}"/>
    <cellStyle name="Followed Hyperlink 52" xfId="715" hidden="1" xr:uid="{00000000-0005-0000-0000-0000E7060000}"/>
    <cellStyle name="Followed Hyperlink 52" xfId="632" hidden="1" xr:uid="{00000000-0005-0000-0000-0000E5060000}"/>
    <cellStyle name="Followed Hyperlink 52" xfId="581" hidden="1" xr:uid="{00000000-0005-0000-0000-0000E4060000}"/>
    <cellStyle name="Followed Hyperlink 52" xfId="2778" hidden="1" xr:uid="{00000000-0005-0000-0000-0000E4060000}"/>
    <cellStyle name="Followed Hyperlink 52" xfId="6856" hidden="1" xr:uid="{00000000-0005-0000-0000-0000EE060000}"/>
    <cellStyle name="Followed Hyperlink 52" xfId="15374" hidden="1" xr:uid="{00000000-0005-0000-0000-0000F0060000}"/>
    <cellStyle name="Followed Hyperlink 52" xfId="22809" hidden="1" xr:uid="{00000000-0005-0000-0000-0000E6060000}"/>
    <cellStyle name="Followed Hyperlink 52" xfId="18025" hidden="1" xr:uid="{00000000-0005-0000-0000-0000E7060000}"/>
    <cellStyle name="Followed Hyperlink 52" xfId="23070" hidden="1" xr:uid="{00000000-0005-0000-0000-0000E8060000}"/>
    <cellStyle name="Followed Hyperlink 52" xfId="23122" hidden="1" xr:uid="{00000000-0005-0000-0000-0000E9060000}"/>
    <cellStyle name="Followed Hyperlink 52" xfId="23152" hidden="1" xr:uid="{00000000-0005-0000-0000-0000EA060000}"/>
    <cellStyle name="Followed Hyperlink 52" xfId="23205" hidden="1" xr:uid="{00000000-0005-0000-0000-0000EB060000}"/>
    <cellStyle name="Followed Hyperlink 52" xfId="23297" hidden="1" xr:uid="{00000000-0005-0000-0000-0000EC060000}"/>
    <cellStyle name="Followed Hyperlink 52" xfId="23343" hidden="1" xr:uid="{00000000-0005-0000-0000-0000ED060000}"/>
    <cellStyle name="Followed Hyperlink 52" xfId="23373" hidden="1" xr:uid="{00000000-0005-0000-0000-0000EE060000}"/>
    <cellStyle name="Followed Hyperlink 52" xfId="23426" hidden="1" xr:uid="{00000000-0005-0000-0000-0000EF060000}"/>
    <cellStyle name="Followed Hyperlink 52" xfId="23516" hidden="1" xr:uid="{00000000-0005-0000-0000-0000F0060000}"/>
    <cellStyle name="Followed Hyperlink 52" xfId="23559" hidden="1" xr:uid="{00000000-0005-0000-0000-0000F1060000}"/>
    <cellStyle name="Followed Hyperlink 52" xfId="23589" hidden="1" xr:uid="{00000000-0005-0000-0000-0000F2060000}"/>
    <cellStyle name="Followed Hyperlink 52" xfId="23642" hidden="1" xr:uid="{00000000-0005-0000-0000-0000F3060000}"/>
    <cellStyle name="Followed Hyperlink 52" xfId="23731" hidden="1" xr:uid="{00000000-0005-0000-0000-0000F4060000}"/>
    <cellStyle name="Followed Hyperlink 52" xfId="23771" hidden="1" xr:uid="{00000000-0005-0000-0000-0000F5060000}"/>
    <cellStyle name="Followed Hyperlink 52" xfId="23801" hidden="1" xr:uid="{00000000-0005-0000-0000-0000F6060000}"/>
    <cellStyle name="Followed Hyperlink 52" xfId="23854" hidden="1" xr:uid="{00000000-0005-0000-0000-0000F7060000}"/>
    <cellStyle name="Followed Hyperlink 52" xfId="23943" hidden="1" xr:uid="{00000000-0005-0000-0000-0000F8060000}"/>
    <cellStyle name="Followed Hyperlink 52" xfId="23982" hidden="1" xr:uid="{00000000-0005-0000-0000-0000F9060000}"/>
    <cellStyle name="Followed Hyperlink 52" xfId="24012" hidden="1" xr:uid="{00000000-0005-0000-0000-0000FA060000}"/>
    <cellStyle name="Followed Hyperlink 52" xfId="24065" hidden="1" xr:uid="{00000000-0005-0000-0000-0000FB060000}"/>
    <cellStyle name="Followed Hyperlink 52" xfId="24154" hidden="1" xr:uid="{00000000-0005-0000-0000-0000FC060000}"/>
    <cellStyle name="Followed Hyperlink 52" xfId="24188" hidden="1" xr:uid="{00000000-0005-0000-0000-0000FD060000}"/>
    <cellStyle name="Followed Hyperlink 52" xfId="24218" hidden="1" xr:uid="{00000000-0005-0000-0000-0000FE060000}"/>
    <cellStyle name="Followed Hyperlink 52" xfId="24271" hidden="1" xr:uid="{00000000-0005-0000-0000-0000FF060000}"/>
    <cellStyle name="Followed Hyperlink 52" xfId="22879" hidden="1" xr:uid="{00000000-0005-0000-0000-0000E4060000}"/>
    <cellStyle name="Followed Hyperlink 52" xfId="19679" hidden="1" xr:uid="{00000000-0005-0000-0000-0000E7060000}"/>
    <cellStyle name="Followed Hyperlink 52" xfId="24589" hidden="1" xr:uid="{00000000-0005-0000-0000-0000E8060000}"/>
    <cellStyle name="Followed Hyperlink 52" xfId="24641" hidden="1" xr:uid="{00000000-0005-0000-0000-0000E9060000}"/>
    <cellStyle name="Followed Hyperlink 52" xfId="24671" hidden="1" xr:uid="{00000000-0005-0000-0000-0000EA060000}"/>
    <cellStyle name="Followed Hyperlink 52" xfId="24724" hidden="1" xr:uid="{00000000-0005-0000-0000-0000EB060000}"/>
    <cellStyle name="Followed Hyperlink 52" xfId="24816" hidden="1" xr:uid="{00000000-0005-0000-0000-0000EC060000}"/>
    <cellStyle name="Followed Hyperlink 52" xfId="24862" hidden="1" xr:uid="{00000000-0005-0000-0000-0000ED060000}"/>
    <cellStyle name="Followed Hyperlink 52" xfId="24892" hidden="1" xr:uid="{00000000-0005-0000-0000-0000EE060000}"/>
    <cellStyle name="Followed Hyperlink 52" xfId="24945" hidden="1" xr:uid="{00000000-0005-0000-0000-0000EF060000}"/>
    <cellStyle name="Followed Hyperlink 52" xfId="25035" hidden="1" xr:uid="{00000000-0005-0000-0000-0000F0060000}"/>
    <cellStyle name="Followed Hyperlink 52" xfId="25078" hidden="1" xr:uid="{00000000-0005-0000-0000-0000F1060000}"/>
    <cellStyle name="Followed Hyperlink 52" xfId="25108" hidden="1" xr:uid="{00000000-0005-0000-0000-0000F2060000}"/>
    <cellStyle name="Followed Hyperlink 52" xfId="25161" hidden="1" xr:uid="{00000000-0005-0000-0000-0000F3060000}"/>
    <cellStyle name="Followed Hyperlink 52" xfId="25250" hidden="1" xr:uid="{00000000-0005-0000-0000-0000F4060000}"/>
    <cellStyle name="Followed Hyperlink 52" xfId="25290" hidden="1" xr:uid="{00000000-0005-0000-0000-0000F5060000}"/>
    <cellStyle name="Followed Hyperlink 52" xfId="25320" hidden="1" xr:uid="{00000000-0005-0000-0000-0000F6060000}"/>
    <cellStyle name="Followed Hyperlink 52" xfId="25373" hidden="1" xr:uid="{00000000-0005-0000-0000-0000F7060000}"/>
    <cellStyle name="Followed Hyperlink 52" xfId="25462" hidden="1" xr:uid="{00000000-0005-0000-0000-0000F8060000}"/>
    <cellStyle name="Followed Hyperlink 52" xfId="25501" hidden="1" xr:uid="{00000000-0005-0000-0000-0000F9060000}"/>
    <cellStyle name="Followed Hyperlink 52" xfId="25531" hidden="1" xr:uid="{00000000-0005-0000-0000-0000FA060000}"/>
    <cellStyle name="Followed Hyperlink 52" xfId="25584" hidden="1" xr:uid="{00000000-0005-0000-0000-0000FB060000}"/>
    <cellStyle name="Followed Hyperlink 52" xfId="25673" hidden="1" xr:uid="{00000000-0005-0000-0000-0000FC060000}"/>
    <cellStyle name="Followed Hyperlink 52" xfId="18914" hidden="1" xr:uid="{00000000-0005-0000-0000-0000F4060000}"/>
    <cellStyle name="Followed Hyperlink 52" xfId="9629" hidden="1" xr:uid="{00000000-0005-0000-0000-0000E4060000}"/>
    <cellStyle name="Followed Hyperlink 52" xfId="38085" hidden="1" xr:uid="{00000000-0005-0000-0000-0000F9060000}"/>
    <cellStyle name="Followed Hyperlink 52" xfId="38115" hidden="1" xr:uid="{00000000-0005-0000-0000-0000FA060000}"/>
    <cellStyle name="Followed Hyperlink 52" xfId="38168" hidden="1" xr:uid="{00000000-0005-0000-0000-0000FB060000}"/>
    <cellStyle name="Followed Hyperlink 52" xfId="38257" hidden="1" xr:uid="{00000000-0005-0000-0000-0000FC060000}"/>
    <cellStyle name="Followed Hyperlink 52" xfId="38291" hidden="1" xr:uid="{00000000-0005-0000-0000-0000FD060000}"/>
    <cellStyle name="Followed Hyperlink 52" xfId="25790" hidden="1" xr:uid="{00000000-0005-0000-0000-0000FF060000}"/>
    <cellStyle name="Followed Hyperlink 52" xfId="3550" hidden="1" xr:uid="{00000000-0005-0000-0000-0000EF060000}"/>
    <cellStyle name="Followed Hyperlink 52" xfId="3640" hidden="1" xr:uid="{00000000-0005-0000-0000-0000F0060000}"/>
    <cellStyle name="Followed Hyperlink 52" xfId="3683" hidden="1" xr:uid="{00000000-0005-0000-0000-0000F1060000}"/>
    <cellStyle name="Followed Hyperlink 52" xfId="3766" hidden="1" xr:uid="{00000000-0005-0000-0000-0000F3060000}"/>
    <cellStyle name="Followed Hyperlink 52" xfId="3855" hidden="1" xr:uid="{00000000-0005-0000-0000-0000F4060000}"/>
    <cellStyle name="Followed Hyperlink 52" xfId="3895" hidden="1" xr:uid="{00000000-0005-0000-0000-0000F5060000}"/>
    <cellStyle name="Followed Hyperlink 52" xfId="3925" hidden="1" xr:uid="{00000000-0005-0000-0000-0000F6060000}"/>
    <cellStyle name="Followed Hyperlink 52" xfId="3978" hidden="1" xr:uid="{00000000-0005-0000-0000-0000F7060000}"/>
    <cellStyle name="Followed Hyperlink 52" xfId="4067" hidden="1" xr:uid="{00000000-0005-0000-0000-0000F8060000}"/>
    <cellStyle name="Followed Hyperlink 52" xfId="4106" hidden="1" xr:uid="{00000000-0005-0000-0000-0000F9060000}"/>
    <cellStyle name="Followed Hyperlink 52" xfId="4136" hidden="1" xr:uid="{00000000-0005-0000-0000-0000FA060000}"/>
    <cellStyle name="Followed Hyperlink 52" xfId="4189" hidden="1" xr:uid="{00000000-0005-0000-0000-0000FB060000}"/>
    <cellStyle name="Followed Hyperlink 52" xfId="4278" hidden="1" xr:uid="{00000000-0005-0000-0000-0000FC060000}"/>
    <cellStyle name="Followed Hyperlink 52" xfId="4312" hidden="1" xr:uid="{00000000-0005-0000-0000-0000FD060000}"/>
    <cellStyle name="Followed Hyperlink 52" xfId="4342" hidden="1" xr:uid="{00000000-0005-0000-0000-0000FE060000}"/>
    <cellStyle name="Followed Hyperlink 52" xfId="4395" hidden="1" xr:uid="{00000000-0005-0000-0000-0000FF060000}"/>
    <cellStyle name="Followed Hyperlink 52" xfId="2507" hidden="1" xr:uid="{00000000-0005-0000-0000-0000E5060000}"/>
    <cellStyle name="Followed Hyperlink 52" xfId="4502" hidden="1" xr:uid="{00000000-0005-0000-0000-0000E6060000}"/>
    <cellStyle name="Followed Hyperlink 52" xfId="16943" hidden="1" xr:uid="{00000000-0005-0000-0000-0000EF060000}"/>
    <cellStyle name="Followed Hyperlink 52" xfId="17033" hidden="1" xr:uid="{00000000-0005-0000-0000-0000F0060000}"/>
    <cellStyle name="Followed Hyperlink 52" xfId="17076" hidden="1" xr:uid="{00000000-0005-0000-0000-0000F1060000}"/>
    <cellStyle name="Followed Hyperlink 52" xfId="17106" hidden="1" xr:uid="{00000000-0005-0000-0000-0000F2060000}"/>
    <cellStyle name="Followed Hyperlink 52" xfId="17159" hidden="1" xr:uid="{00000000-0005-0000-0000-0000F3060000}"/>
    <cellStyle name="Followed Hyperlink 52" xfId="17248" hidden="1" xr:uid="{00000000-0005-0000-0000-0000F4060000}"/>
    <cellStyle name="Followed Hyperlink 52" xfId="17288" hidden="1" xr:uid="{00000000-0005-0000-0000-0000F5060000}"/>
    <cellStyle name="Followed Hyperlink 52" xfId="17318" hidden="1" xr:uid="{00000000-0005-0000-0000-0000F6060000}"/>
    <cellStyle name="Followed Hyperlink 52" xfId="17371" hidden="1" xr:uid="{00000000-0005-0000-0000-0000F7060000}"/>
    <cellStyle name="Followed Hyperlink 52" xfId="11586" hidden="1" xr:uid="{00000000-0005-0000-0000-0000E8060000}"/>
    <cellStyle name="Followed Hyperlink 52" xfId="5229" hidden="1" xr:uid="{00000000-0005-0000-0000-0000EF060000}"/>
    <cellStyle name="Followed Hyperlink 52" xfId="5319" hidden="1" xr:uid="{00000000-0005-0000-0000-0000F0060000}"/>
    <cellStyle name="Followed Hyperlink 52" xfId="5362" hidden="1" xr:uid="{00000000-0005-0000-0000-0000F1060000}"/>
    <cellStyle name="Followed Hyperlink 52" xfId="5392" hidden="1" xr:uid="{00000000-0005-0000-0000-0000F2060000}"/>
    <cellStyle name="Followed Hyperlink 52" xfId="5445" hidden="1" xr:uid="{00000000-0005-0000-0000-0000F3060000}"/>
    <cellStyle name="Followed Hyperlink 52" xfId="5534" hidden="1" xr:uid="{00000000-0005-0000-0000-0000F4060000}"/>
    <cellStyle name="Followed Hyperlink 52" xfId="5574" hidden="1" xr:uid="{00000000-0005-0000-0000-0000F5060000}"/>
    <cellStyle name="Followed Hyperlink 52" xfId="5604" hidden="1" xr:uid="{00000000-0005-0000-0000-0000F6060000}"/>
    <cellStyle name="Followed Hyperlink 52" xfId="5657" hidden="1" xr:uid="{00000000-0005-0000-0000-0000F7060000}"/>
    <cellStyle name="Followed Hyperlink 52" xfId="5746" hidden="1" xr:uid="{00000000-0005-0000-0000-0000F8060000}"/>
    <cellStyle name="Followed Hyperlink 52" xfId="5785" hidden="1" xr:uid="{00000000-0005-0000-0000-0000F9060000}"/>
    <cellStyle name="Followed Hyperlink 52" xfId="5815" hidden="1" xr:uid="{00000000-0005-0000-0000-0000FA060000}"/>
    <cellStyle name="Followed Hyperlink 52" xfId="5868" hidden="1" xr:uid="{00000000-0005-0000-0000-0000FB060000}"/>
    <cellStyle name="Followed Hyperlink 52" xfId="5991" hidden="1" xr:uid="{00000000-0005-0000-0000-0000FD060000}"/>
    <cellStyle name="Followed Hyperlink 52" xfId="6021" hidden="1" xr:uid="{00000000-0005-0000-0000-0000FE060000}"/>
    <cellStyle name="Followed Hyperlink 52" xfId="28931" hidden="1" xr:uid="{00000000-0005-0000-0000-0000E8060000}"/>
    <cellStyle name="Followed Hyperlink 52" xfId="28983" hidden="1" xr:uid="{00000000-0005-0000-0000-0000E9060000}"/>
    <cellStyle name="Followed Hyperlink 52" xfId="29013" hidden="1" xr:uid="{00000000-0005-0000-0000-0000EA060000}"/>
    <cellStyle name="Followed Hyperlink 52" xfId="29066" hidden="1" xr:uid="{00000000-0005-0000-0000-0000EB060000}"/>
    <cellStyle name="Followed Hyperlink 52" xfId="29158" hidden="1" xr:uid="{00000000-0005-0000-0000-0000EC060000}"/>
    <cellStyle name="Followed Hyperlink 52" xfId="29204" hidden="1" xr:uid="{00000000-0005-0000-0000-0000ED060000}"/>
    <cellStyle name="Followed Hyperlink 52" xfId="29234" hidden="1" xr:uid="{00000000-0005-0000-0000-0000EE060000}"/>
    <cellStyle name="Followed Hyperlink 52" xfId="29287" hidden="1" xr:uid="{00000000-0005-0000-0000-0000EF060000}"/>
    <cellStyle name="Followed Hyperlink 52" xfId="29377" hidden="1" xr:uid="{00000000-0005-0000-0000-0000F0060000}"/>
    <cellStyle name="Followed Hyperlink 52" xfId="662" hidden="1" xr:uid="{00000000-0005-0000-0000-0000E6060000}"/>
    <cellStyle name="Followed Hyperlink 52" xfId="6688" hidden="1" xr:uid="{00000000-0005-0000-0000-0000EB060000}"/>
    <cellStyle name="Followed Hyperlink 52" xfId="6780" hidden="1" xr:uid="{00000000-0005-0000-0000-0000EC060000}"/>
    <cellStyle name="Followed Hyperlink 52" xfId="6826" hidden="1" xr:uid="{00000000-0005-0000-0000-0000ED060000}"/>
    <cellStyle name="Followed Hyperlink 52" xfId="6909" hidden="1" xr:uid="{00000000-0005-0000-0000-0000EF060000}"/>
    <cellStyle name="Followed Hyperlink 52" xfId="6999" hidden="1" xr:uid="{00000000-0005-0000-0000-0000F0060000}"/>
    <cellStyle name="Followed Hyperlink 52" xfId="7042" hidden="1" xr:uid="{00000000-0005-0000-0000-0000F1060000}"/>
    <cellStyle name="Followed Hyperlink 52" xfId="7072" hidden="1" xr:uid="{00000000-0005-0000-0000-0000F2060000}"/>
    <cellStyle name="Followed Hyperlink 52" xfId="7125" hidden="1" xr:uid="{00000000-0005-0000-0000-0000F3060000}"/>
    <cellStyle name="Followed Hyperlink 52" xfId="7214" hidden="1" xr:uid="{00000000-0005-0000-0000-0000F4060000}"/>
    <cellStyle name="Followed Hyperlink 52" xfId="7254" hidden="1" xr:uid="{00000000-0005-0000-0000-0000F5060000}"/>
    <cellStyle name="Followed Hyperlink 52" xfId="7284" hidden="1" xr:uid="{00000000-0005-0000-0000-0000F6060000}"/>
    <cellStyle name="Followed Hyperlink 52" xfId="7337" hidden="1" xr:uid="{00000000-0005-0000-0000-0000F7060000}"/>
    <cellStyle name="Followed Hyperlink 52" xfId="7426" hidden="1" xr:uid="{00000000-0005-0000-0000-0000F8060000}"/>
    <cellStyle name="Followed Hyperlink 52" xfId="7495" hidden="1" xr:uid="{00000000-0005-0000-0000-0000FA060000}"/>
    <cellStyle name="Followed Hyperlink 52" xfId="7548" hidden="1" xr:uid="{00000000-0005-0000-0000-0000FB060000}"/>
    <cellStyle name="Followed Hyperlink 52" xfId="9675" hidden="1" xr:uid="{00000000-0005-0000-0000-0000E7060000}"/>
    <cellStyle name="Followed Hyperlink 52" xfId="14928" hidden="1" xr:uid="{00000000-0005-0000-0000-0000E8060000}"/>
    <cellStyle name="Followed Hyperlink 52" xfId="33054" hidden="1" xr:uid="{00000000-0005-0000-0000-0000F7060000}"/>
    <cellStyle name="Followed Hyperlink 52" xfId="24378" hidden="1" xr:uid="{00000000-0005-0000-0000-0000E6060000}"/>
    <cellStyle name="Followed Hyperlink 52" xfId="42798" hidden="1" xr:uid="{00000000-0005-0000-0000-0000F3060000}"/>
    <cellStyle name="Followed Hyperlink 52" xfId="42887" hidden="1" xr:uid="{00000000-0005-0000-0000-0000F4060000}"/>
    <cellStyle name="Followed Hyperlink 52" xfId="42927" hidden="1" xr:uid="{00000000-0005-0000-0000-0000F5060000}"/>
    <cellStyle name="Followed Hyperlink 52" xfId="42957" hidden="1" xr:uid="{00000000-0005-0000-0000-0000F6060000}"/>
    <cellStyle name="Followed Hyperlink 52" xfId="43010" hidden="1" xr:uid="{00000000-0005-0000-0000-0000F7060000}"/>
    <cellStyle name="Followed Hyperlink 52" xfId="14980" hidden="1" xr:uid="{00000000-0005-0000-0000-0000E9060000}"/>
    <cellStyle name="Followed Hyperlink 52" xfId="8233" hidden="1" xr:uid="{00000000-0005-0000-0000-0000E8060000}"/>
    <cellStyle name="Followed Hyperlink 52" xfId="8285" hidden="1" xr:uid="{00000000-0005-0000-0000-0000E9060000}"/>
    <cellStyle name="Followed Hyperlink 52" xfId="8315" hidden="1" xr:uid="{00000000-0005-0000-0000-0000EA060000}"/>
    <cellStyle name="Followed Hyperlink 52" xfId="8460" hidden="1" xr:uid="{00000000-0005-0000-0000-0000EC060000}"/>
    <cellStyle name="Followed Hyperlink 52" xfId="8506" hidden="1" xr:uid="{00000000-0005-0000-0000-0000ED060000}"/>
    <cellStyle name="Followed Hyperlink 52" xfId="8536" hidden="1" xr:uid="{00000000-0005-0000-0000-0000EE060000}"/>
    <cellStyle name="Followed Hyperlink 52" xfId="8589" hidden="1" xr:uid="{00000000-0005-0000-0000-0000EF060000}"/>
    <cellStyle name="Followed Hyperlink 52" xfId="8679" hidden="1" xr:uid="{00000000-0005-0000-0000-0000F0060000}"/>
    <cellStyle name="Followed Hyperlink 52" xfId="8722" hidden="1" xr:uid="{00000000-0005-0000-0000-0000F1060000}"/>
    <cellStyle name="Followed Hyperlink 52" xfId="8752" hidden="1" xr:uid="{00000000-0005-0000-0000-0000F2060000}"/>
    <cellStyle name="Followed Hyperlink 52" xfId="8805" hidden="1" xr:uid="{00000000-0005-0000-0000-0000F3060000}"/>
    <cellStyle name="Followed Hyperlink 52" xfId="8894" hidden="1" xr:uid="{00000000-0005-0000-0000-0000F4060000}"/>
    <cellStyle name="Followed Hyperlink 52" xfId="8934" hidden="1" xr:uid="{00000000-0005-0000-0000-0000F5060000}"/>
    <cellStyle name="Followed Hyperlink 52" xfId="8964" hidden="1" xr:uid="{00000000-0005-0000-0000-0000F6060000}"/>
    <cellStyle name="Followed Hyperlink 52" xfId="9017" hidden="1" xr:uid="{00000000-0005-0000-0000-0000F7060000}"/>
    <cellStyle name="Followed Hyperlink 52" xfId="9106" hidden="1" xr:uid="{00000000-0005-0000-0000-0000F8060000}"/>
    <cellStyle name="Followed Hyperlink 52" xfId="9145" hidden="1" xr:uid="{00000000-0005-0000-0000-0000F9060000}"/>
    <cellStyle name="Followed Hyperlink 52" xfId="9175" hidden="1" xr:uid="{00000000-0005-0000-0000-0000FA060000}"/>
    <cellStyle name="Followed Hyperlink 52" xfId="3246" hidden="1" xr:uid="{00000000-0005-0000-0000-0000E9060000}"/>
    <cellStyle name="Followed Hyperlink 52" xfId="3276" hidden="1" xr:uid="{00000000-0005-0000-0000-0000EA060000}"/>
    <cellStyle name="Followed Hyperlink 52" xfId="3329" hidden="1" xr:uid="{00000000-0005-0000-0000-0000EB060000}"/>
    <cellStyle name="Followed Hyperlink 52" xfId="3421" hidden="1" xr:uid="{00000000-0005-0000-0000-0000EC060000}"/>
    <cellStyle name="Followed Hyperlink 52" xfId="3467" hidden="1" xr:uid="{00000000-0005-0000-0000-0000ED060000}"/>
    <cellStyle name="Followed Hyperlink 52" xfId="3497" hidden="1" xr:uid="{00000000-0005-0000-0000-0000EE060000}"/>
    <cellStyle name="Followed Hyperlink 52" xfId="13779" hidden="1" xr:uid="{00000000-0005-0000-0000-0000F2060000}"/>
    <cellStyle name="Followed Hyperlink 52" xfId="13832" hidden="1" xr:uid="{00000000-0005-0000-0000-0000F3060000}"/>
    <cellStyle name="Followed Hyperlink 52" xfId="13921" hidden="1" xr:uid="{00000000-0005-0000-0000-0000F4060000}"/>
    <cellStyle name="Followed Hyperlink 52" xfId="13961" hidden="1" xr:uid="{00000000-0005-0000-0000-0000F5060000}"/>
    <cellStyle name="Followed Hyperlink 52" xfId="13991" hidden="1" xr:uid="{00000000-0005-0000-0000-0000F6060000}"/>
    <cellStyle name="Followed Hyperlink 52" xfId="14044" hidden="1" xr:uid="{00000000-0005-0000-0000-0000F7060000}"/>
    <cellStyle name="Followed Hyperlink 52" xfId="14133" hidden="1" xr:uid="{00000000-0005-0000-0000-0000F8060000}"/>
    <cellStyle name="Followed Hyperlink 52" xfId="14172" hidden="1" xr:uid="{00000000-0005-0000-0000-0000F9060000}"/>
    <cellStyle name="Followed Hyperlink 52" xfId="14202" hidden="1" xr:uid="{00000000-0005-0000-0000-0000FA060000}"/>
    <cellStyle name="Followed Hyperlink 52" xfId="14255" hidden="1" xr:uid="{00000000-0005-0000-0000-0000FB060000}"/>
    <cellStyle name="Followed Hyperlink 52" xfId="14344" hidden="1" xr:uid="{00000000-0005-0000-0000-0000FC060000}"/>
    <cellStyle name="Followed Hyperlink 52" xfId="14378" hidden="1" xr:uid="{00000000-0005-0000-0000-0000FD060000}"/>
    <cellStyle name="Followed Hyperlink 52" xfId="14408" hidden="1" xr:uid="{00000000-0005-0000-0000-0000FE060000}"/>
    <cellStyle name="Followed Hyperlink 52" xfId="14461" hidden="1" xr:uid="{00000000-0005-0000-0000-0000FF060000}"/>
    <cellStyle name="Followed Hyperlink 52" xfId="12981" hidden="1" xr:uid="{00000000-0005-0000-0000-0000E4060000}"/>
    <cellStyle name="Followed Hyperlink 52" xfId="11357" hidden="1" xr:uid="{00000000-0005-0000-0000-0000E5060000}"/>
    <cellStyle name="Followed Hyperlink 52" xfId="14568" hidden="1" xr:uid="{00000000-0005-0000-0000-0000E6060000}"/>
    <cellStyle name="Followed Hyperlink 52" xfId="13312" hidden="1" xr:uid="{00000000-0005-0000-0000-0000E9060000}"/>
    <cellStyle name="Followed Hyperlink 52" xfId="13342" hidden="1" xr:uid="{00000000-0005-0000-0000-0000EA060000}"/>
    <cellStyle name="Followed Hyperlink 52" xfId="13487" hidden="1" xr:uid="{00000000-0005-0000-0000-0000EC060000}"/>
    <cellStyle name="Followed Hyperlink 52" xfId="13533" hidden="1" xr:uid="{00000000-0005-0000-0000-0000ED060000}"/>
    <cellStyle name="Followed Hyperlink 52" xfId="13563" hidden="1" xr:uid="{00000000-0005-0000-0000-0000EE060000}"/>
    <cellStyle name="Followed Hyperlink 52" xfId="13616" hidden="1" xr:uid="{00000000-0005-0000-0000-0000EF060000}"/>
    <cellStyle name="Followed Hyperlink 52" xfId="13706" hidden="1" xr:uid="{00000000-0005-0000-0000-0000F0060000}"/>
    <cellStyle name="Followed Hyperlink 52" xfId="13749" hidden="1" xr:uid="{00000000-0005-0000-0000-0000F1060000}"/>
    <cellStyle name="Followed Hyperlink 52" xfId="11307" hidden="1" xr:uid="{00000000-0005-0000-0000-0000E4060000}"/>
    <cellStyle name="Followed Hyperlink 52" xfId="9680" hidden="1" xr:uid="{00000000-0005-0000-0000-0000E5060000}"/>
    <cellStyle name="Followed Hyperlink 52" xfId="12894" hidden="1" xr:uid="{00000000-0005-0000-0000-0000E6060000}"/>
    <cellStyle name="Followed Hyperlink 52" xfId="13260" hidden="1" xr:uid="{00000000-0005-0000-0000-0000E8060000}"/>
    <cellStyle name="Followed Hyperlink 52" xfId="12734" hidden="1" xr:uid="{00000000-0005-0000-0000-0000FE060000}"/>
    <cellStyle name="Followed Hyperlink 52" xfId="12787" hidden="1" xr:uid="{00000000-0005-0000-0000-0000FF060000}"/>
    <cellStyle name="Followed Hyperlink 52" xfId="12704" hidden="1" xr:uid="{00000000-0005-0000-0000-0000FD060000}"/>
    <cellStyle name="Followed Hyperlink 52" xfId="12670" hidden="1" xr:uid="{00000000-0005-0000-0000-0000FC060000}"/>
    <cellStyle name="Followed Hyperlink 53" xfId="555" hidden="1" xr:uid="{00000000-0005-0000-0000-000000070000}"/>
    <cellStyle name="Followed Hyperlink 53" xfId="764" hidden="1" xr:uid="{00000000-0005-0000-0000-000002070000}"/>
    <cellStyle name="Followed Hyperlink 53" xfId="3389" hidden="1" xr:uid="{00000000-0005-0000-0000-000007070000}"/>
    <cellStyle name="Followed Hyperlink 53" xfId="5717" hidden="1" xr:uid="{00000000-0005-0000-0000-000013070000}"/>
    <cellStyle name="Followed Hyperlink 53" xfId="24320" hidden="1" xr:uid="{00000000-0005-0000-0000-00001A070000}"/>
    <cellStyle name="Followed Hyperlink 53" xfId="24331" hidden="1" xr:uid="{00000000-0005-0000-0000-00001B070000}"/>
    <cellStyle name="Followed Hyperlink 53" xfId="24426" hidden="1" xr:uid="{00000000-0005-0000-0000-000000070000}"/>
    <cellStyle name="Followed Hyperlink 53" xfId="24344" hidden="1" xr:uid="{00000000-0005-0000-0000-000001070000}"/>
    <cellStyle name="Followed Hyperlink 53" xfId="24460" hidden="1" xr:uid="{00000000-0005-0000-0000-000002070000}"/>
    <cellStyle name="Followed Hyperlink 53" xfId="24471" hidden="1" xr:uid="{00000000-0005-0000-0000-000003070000}"/>
    <cellStyle name="Followed Hyperlink 53" xfId="24566" hidden="1" xr:uid="{00000000-0005-0000-0000-000004070000}"/>
    <cellStyle name="Followed Hyperlink 53" xfId="24742" hidden="1" xr:uid="{00000000-0005-0000-0000-000005070000}"/>
    <cellStyle name="Followed Hyperlink 53" xfId="24773" hidden="1" xr:uid="{00000000-0005-0000-0000-000006070000}"/>
    <cellStyle name="Followed Hyperlink 53" xfId="24784" hidden="1" xr:uid="{00000000-0005-0000-0000-000007070000}"/>
    <cellStyle name="Followed Hyperlink 53" xfId="24792" hidden="1" xr:uid="{00000000-0005-0000-0000-000008070000}"/>
    <cellStyle name="Followed Hyperlink 53" xfId="24963" hidden="1" xr:uid="{00000000-0005-0000-0000-000009070000}"/>
    <cellStyle name="Followed Hyperlink 53" xfId="24994" hidden="1" xr:uid="{00000000-0005-0000-0000-00000A070000}"/>
    <cellStyle name="Followed Hyperlink 53" xfId="25005" hidden="1" xr:uid="{00000000-0005-0000-0000-00000B070000}"/>
    <cellStyle name="Followed Hyperlink 53" xfId="25011" hidden="1" xr:uid="{00000000-0005-0000-0000-00000C070000}"/>
    <cellStyle name="Followed Hyperlink 53" xfId="25179" hidden="1" xr:uid="{00000000-0005-0000-0000-00000D070000}"/>
    <cellStyle name="Followed Hyperlink 53" xfId="25210" hidden="1" xr:uid="{00000000-0005-0000-0000-00000E070000}"/>
    <cellStyle name="Followed Hyperlink 53" xfId="25221" hidden="1" xr:uid="{00000000-0005-0000-0000-00000F070000}"/>
    <cellStyle name="Followed Hyperlink 53" xfId="25227" hidden="1" xr:uid="{00000000-0005-0000-0000-000010070000}"/>
    <cellStyle name="Followed Hyperlink 53" xfId="25391" hidden="1" xr:uid="{00000000-0005-0000-0000-000011070000}"/>
    <cellStyle name="Followed Hyperlink 53" xfId="25422" hidden="1" xr:uid="{00000000-0005-0000-0000-000012070000}"/>
    <cellStyle name="Followed Hyperlink 53" xfId="25433" hidden="1" xr:uid="{00000000-0005-0000-0000-000013070000}"/>
    <cellStyle name="Followed Hyperlink 53" xfId="25439" hidden="1" xr:uid="{00000000-0005-0000-0000-000014070000}"/>
    <cellStyle name="Followed Hyperlink 53" xfId="25602" hidden="1" xr:uid="{00000000-0005-0000-0000-000015070000}"/>
    <cellStyle name="Followed Hyperlink 53" xfId="22091" hidden="1" xr:uid="{00000000-0005-0000-0000-00000D070000}"/>
    <cellStyle name="Followed Hyperlink 53" xfId="38217" hidden="1" xr:uid="{00000000-0005-0000-0000-000016070000}"/>
    <cellStyle name="Followed Hyperlink 53" xfId="38228" hidden="1" xr:uid="{00000000-0005-0000-0000-000017070000}"/>
    <cellStyle name="Followed Hyperlink 53" xfId="38234" hidden="1" xr:uid="{00000000-0005-0000-0000-000018070000}"/>
    <cellStyle name="Followed Hyperlink 53" xfId="38392" hidden="1" xr:uid="{00000000-0005-0000-0000-000019070000}"/>
    <cellStyle name="Followed Hyperlink 53" xfId="38423" hidden="1" xr:uid="{00000000-0005-0000-0000-00001A070000}"/>
    <cellStyle name="Followed Hyperlink 53" xfId="38434" hidden="1" xr:uid="{00000000-0005-0000-0000-00001B070000}"/>
    <cellStyle name="Followed Hyperlink 53" xfId="38447" hidden="1" xr:uid="{00000000-0005-0000-0000-000001070000}"/>
    <cellStyle name="Followed Hyperlink 53" xfId="38613" hidden="1" xr:uid="{00000000-0005-0000-0000-000002070000}"/>
    <cellStyle name="Followed Hyperlink 53" xfId="38624" hidden="1" xr:uid="{00000000-0005-0000-0000-000003070000}"/>
    <cellStyle name="Followed Hyperlink 53" xfId="38719" hidden="1" xr:uid="{00000000-0005-0000-0000-000004070000}"/>
    <cellStyle name="Followed Hyperlink 53" xfId="38895" hidden="1" xr:uid="{00000000-0005-0000-0000-000005070000}"/>
    <cellStyle name="Followed Hyperlink 53" xfId="38926" hidden="1" xr:uid="{00000000-0005-0000-0000-000006070000}"/>
    <cellStyle name="Followed Hyperlink 53" xfId="38937" hidden="1" xr:uid="{00000000-0005-0000-0000-000007070000}"/>
    <cellStyle name="Followed Hyperlink 53" xfId="38945" hidden="1" xr:uid="{00000000-0005-0000-0000-000008070000}"/>
    <cellStyle name="Followed Hyperlink 53" xfId="39116" hidden="1" xr:uid="{00000000-0005-0000-0000-000009070000}"/>
    <cellStyle name="Followed Hyperlink 53" xfId="39147" hidden="1" xr:uid="{00000000-0005-0000-0000-00000A070000}"/>
    <cellStyle name="Followed Hyperlink 53" xfId="39158" hidden="1" xr:uid="{00000000-0005-0000-0000-00000B070000}"/>
    <cellStyle name="Followed Hyperlink 53" xfId="39164" hidden="1" xr:uid="{00000000-0005-0000-0000-00000C070000}"/>
    <cellStyle name="Followed Hyperlink 53" xfId="39332" hidden="1" xr:uid="{00000000-0005-0000-0000-00000D070000}"/>
    <cellStyle name="Followed Hyperlink 53" xfId="39363" hidden="1" xr:uid="{00000000-0005-0000-0000-00000E070000}"/>
    <cellStyle name="Followed Hyperlink 53" xfId="36399" hidden="1" xr:uid="{00000000-0005-0000-0000-000012070000}"/>
    <cellStyle name="Followed Hyperlink 53" xfId="36410" hidden="1" xr:uid="{00000000-0005-0000-0000-000013070000}"/>
    <cellStyle name="Followed Hyperlink 53" xfId="36416" hidden="1" xr:uid="{00000000-0005-0000-0000-000014070000}"/>
    <cellStyle name="Followed Hyperlink 53" xfId="36579" hidden="1" xr:uid="{00000000-0005-0000-0000-000015070000}"/>
    <cellStyle name="Followed Hyperlink 53" xfId="36610" hidden="1" xr:uid="{00000000-0005-0000-0000-000016070000}"/>
    <cellStyle name="Followed Hyperlink 53" xfId="36621" hidden="1" xr:uid="{00000000-0005-0000-0000-000017070000}"/>
    <cellStyle name="Followed Hyperlink 53" xfId="36627" hidden="1" xr:uid="{00000000-0005-0000-0000-000018070000}"/>
    <cellStyle name="Followed Hyperlink 53" xfId="39592" hidden="1" xr:uid="{00000000-0005-0000-0000-000014070000}"/>
    <cellStyle name="Followed Hyperlink 53" xfId="39786" hidden="1" xr:uid="{00000000-0005-0000-0000-000016070000}"/>
    <cellStyle name="Followed Hyperlink 53" xfId="39797" hidden="1" xr:uid="{00000000-0005-0000-0000-000017070000}"/>
    <cellStyle name="Followed Hyperlink 53" xfId="39803" hidden="1" xr:uid="{00000000-0005-0000-0000-000018070000}"/>
    <cellStyle name="Followed Hyperlink 53" xfId="39992" hidden="1" xr:uid="{00000000-0005-0000-0000-00001A070000}"/>
    <cellStyle name="Followed Hyperlink 53" xfId="40003" hidden="1" xr:uid="{00000000-0005-0000-0000-00001B070000}"/>
    <cellStyle name="Followed Hyperlink 53" xfId="40098" hidden="1" xr:uid="{00000000-0005-0000-0000-000000070000}"/>
    <cellStyle name="Followed Hyperlink 53" xfId="40016" hidden="1" xr:uid="{00000000-0005-0000-0000-000001070000}"/>
    <cellStyle name="Followed Hyperlink 53" xfId="40132" hidden="1" xr:uid="{00000000-0005-0000-0000-000002070000}"/>
    <cellStyle name="Followed Hyperlink 53" xfId="40143" hidden="1" xr:uid="{00000000-0005-0000-0000-000003070000}"/>
    <cellStyle name="Followed Hyperlink 53" xfId="40238" hidden="1" xr:uid="{00000000-0005-0000-0000-000004070000}"/>
    <cellStyle name="Followed Hyperlink 53" xfId="40414" hidden="1" xr:uid="{00000000-0005-0000-0000-000005070000}"/>
    <cellStyle name="Followed Hyperlink 53" xfId="40445" hidden="1" xr:uid="{00000000-0005-0000-0000-000006070000}"/>
    <cellStyle name="Followed Hyperlink 53" xfId="40456" hidden="1" xr:uid="{00000000-0005-0000-0000-000007070000}"/>
    <cellStyle name="Followed Hyperlink 53" xfId="40464" hidden="1" xr:uid="{00000000-0005-0000-0000-000008070000}"/>
    <cellStyle name="Followed Hyperlink 53" xfId="40635" hidden="1" xr:uid="{00000000-0005-0000-0000-000009070000}"/>
    <cellStyle name="Followed Hyperlink 53" xfId="40666" hidden="1" xr:uid="{00000000-0005-0000-0000-00000A070000}"/>
    <cellStyle name="Followed Hyperlink 53" xfId="40677" hidden="1" xr:uid="{00000000-0005-0000-0000-00000B070000}"/>
    <cellStyle name="Followed Hyperlink 53" xfId="40683" hidden="1" xr:uid="{00000000-0005-0000-0000-00000C070000}"/>
    <cellStyle name="Followed Hyperlink 53" xfId="40851" hidden="1" xr:uid="{00000000-0005-0000-0000-00000D070000}"/>
    <cellStyle name="Followed Hyperlink 53" xfId="40882" hidden="1" xr:uid="{00000000-0005-0000-0000-00000E070000}"/>
    <cellStyle name="Followed Hyperlink 53" xfId="40893" hidden="1" xr:uid="{00000000-0005-0000-0000-00000F070000}"/>
    <cellStyle name="Followed Hyperlink 53" xfId="41063" hidden="1" xr:uid="{00000000-0005-0000-0000-000011070000}"/>
    <cellStyle name="Followed Hyperlink 53" xfId="41094" hidden="1" xr:uid="{00000000-0005-0000-0000-000012070000}"/>
    <cellStyle name="Followed Hyperlink 53" xfId="41105" hidden="1" xr:uid="{00000000-0005-0000-0000-000013070000}"/>
    <cellStyle name="Followed Hyperlink 53" xfId="41111" hidden="1" xr:uid="{00000000-0005-0000-0000-000014070000}"/>
    <cellStyle name="Followed Hyperlink 53" xfId="41274" hidden="1" xr:uid="{00000000-0005-0000-0000-000015070000}"/>
    <cellStyle name="Followed Hyperlink 53" xfId="41305" hidden="1" xr:uid="{00000000-0005-0000-0000-000016070000}"/>
    <cellStyle name="Followed Hyperlink 53" xfId="41316" hidden="1" xr:uid="{00000000-0005-0000-0000-000017070000}"/>
    <cellStyle name="Followed Hyperlink 53" xfId="41322" hidden="1" xr:uid="{00000000-0005-0000-0000-000018070000}"/>
    <cellStyle name="Followed Hyperlink 53" xfId="41480" hidden="1" xr:uid="{00000000-0005-0000-0000-000019070000}"/>
    <cellStyle name="Followed Hyperlink 53" xfId="41511" hidden="1" xr:uid="{00000000-0005-0000-0000-00001A070000}"/>
    <cellStyle name="Followed Hyperlink 53" xfId="41522" hidden="1" xr:uid="{00000000-0005-0000-0000-00001B070000}"/>
    <cellStyle name="Followed Hyperlink 53" xfId="41888" hidden="1" xr:uid="{00000000-0005-0000-0000-000000070000}"/>
    <cellStyle name="Followed Hyperlink 53" xfId="23702" hidden="1" xr:uid="{00000000-0005-0000-0000-00000F070000}"/>
    <cellStyle name="Followed Hyperlink 53" xfId="23708" hidden="1" xr:uid="{00000000-0005-0000-0000-000010070000}"/>
    <cellStyle name="Followed Hyperlink 53" xfId="23872" hidden="1" xr:uid="{00000000-0005-0000-0000-000011070000}"/>
    <cellStyle name="Followed Hyperlink 53" xfId="23903" hidden="1" xr:uid="{00000000-0005-0000-0000-000012070000}"/>
    <cellStyle name="Followed Hyperlink 53" xfId="23914" hidden="1" xr:uid="{00000000-0005-0000-0000-000013070000}"/>
    <cellStyle name="Followed Hyperlink 53" xfId="23920" hidden="1" xr:uid="{00000000-0005-0000-0000-000014070000}"/>
    <cellStyle name="Followed Hyperlink 53" xfId="24083" hidden="1" xr:uid="{00000000-0005-0000-0000-000015070000}"/>
    <cellStyle name="Followed Hyperlink 53" xfId="42410" hidden="1" xr:uid="{00000000-0005-0000-0000-000006070000}"/>
    <cellStyle name="Followed Hyperlink 53" xfId="42429" hidden="1" xr:uid="{00000000-0005-0000-0000-000008070000}"/>
    <cellStyle name="Followed Hyperlink 53" xfId="42600" hidden="1" xr:uid="{00000000-0005-0000-0000-000009070000}"/>
    <cellStyle name="Followed Hyperlink 53" xfId="42642" hidden="1" xr:uid="{00000000-0005-0000-0000-00000B070000}"/>
    <cellStyle name="Followed Hyperlink 53" xfId="42648" hidden="1" xr:uid="{00000000-0005-0000-0000-00000C070000}"/>
    <cellStyle name="Followed Hyperlink 53" xfId="42816" hidden="1" xr:uid="{00000000-0005-0000-0000-00000D070000}"/>
    <cellStyle name="Followed Hyperlink 53" xfId="42847" hidden="1" xr:uid="{00000000-0005-0000-0000-00000E070000}"/>
    <cellStyle name="Followed Hyperlink 53" xfId="42858" hidden="1" xr:uid="{00000000-0005-0000-0000-00000F070000}"/>
    <cellStyle name="Followed Hyperlink 53" xfId="42864" hidden="1" xr:uid="{00000000-0005-0000-0000-000010070000}"/>
    <cellStyle name="Followed Hyperlink 53" xfId="43028" hidden="1" xr:uid="{00000000-0005-0000-0000-000011070000}"/>
    <cellStyle name="Followed Hyperlink 53" xfId="43059" hidden="1" xr:uid="{00000000-0005-0000-0000-000012070000}"/>
    <cellStyle name="Followed Hyperlink 53" xfId="43070" hidden="1" xr:uid="{00000000-0005-0000-0000-000013070000}"/>
    <cellStyle name="Followed Hyperlink 53" xfId="43076" hidden="1" xr:uid="{00000000-0005-0000-0000-000014070000}"/>
    <cellStyle name="Followed Hyperlink 53" xfId="43239" hidden="1" xr:uid="{00000000-0005-0000-0000-000015070000}"/>
    <cellStyle name="Followed Hyperlink 53" xfId="43270" hidden="1" xr:uid="{00000000-0005-0000-0000-000016070000}"/>
    <cellStyle name="Followed Hyperlink 53" xfId="43281" hidden="1" xr:uid="{00000000-0005-0000-0000-000017070000}"/>
    <cellStyle name="Followed Hyperlink 53" xfId="43287" hidden="1" xr:uid="{00000000-0005-0000-0000-000018070000}"/>
    <cellStyle name="Followed Hyperlink 53" xfId="43445" hidden="1" xr:uid="{00000000-0005-0000-0000-000019070000}"/>
    <cellStyle name="Followed Hyperlink 53" xfId="43476" hidden="1" xr:uid="{00000000-0005-0000-0000-00001A070000}"/>
    <cellStyle name="Followed Hyperlink 53" xfId="43487" hidden="1" xr:uid="{00000000-0005-0000-0000-00001B070000}"/>
    <cellStyle name="Followed Hyperlink 53" xfId="43838" hidden="1" xr:uid="{00000000-0005-0000-0000-000000070000}"/>
    <cellStyle name="Followed Hyperlink 53" xfId="37368" hidden="1" xr:uid="{00000000-0005-0000-0000-000007070000}"/>
    <cellStyle name="Followed Hyperlink 53" xfId="37578" hidden="1" xr:uid="{00000000-0005-0000-0000-00000A070000}"/>
    <cellStyle name="Followed Hyperlink 53" xfId="37589" hidden="1" xr:uid="{00000000-0005-0000-0000-00000B070000}"/>
    <cellStyle name="Followed Hyperlink 53" xfId="37595" hidden="1" xr:uid="{00000000-0005-0000-0000-00000C070000}"/>
    <cellStyle name="Followed Hyperlink 53" xfId="37763" hidden="1" xr:uid="{00000000-0005-0000-0000-00000D070000}"/>
    <cellStyle name="Followed Hyperlink 53" xfId="37794" hidden="1" xr:uid="{00000000-0005-0000-0000-00000E070000}"/>
    <cellStyle name="Followed Hyperlink 53" xfId="37805" hidden="1" xr:uid="{00000000-0005-0000-0000-00000F070000}"/>
    <cellStyle name="Followed Hyperlink 53" xfId="37811" hidden="1" xr:uid="{00000000-0005-0000-0000-000010070000}"/>
    <cellStyle name="Followed Hyperlink 53" xfId="37975" hidden="1" xr:uid="{00000000-0005-0000-0000-000011070000}"/>
    <cellStyle name="Followed Hyperlink 53" xfId="38006" hidden="1" xr:uid="{00000000-0005-0000-0000-000012070000}"/>
    <cellStyle name="Followed Hyperlink 53" xfId="38017" hidden="1" xr:uid="{00000000-0005-0000-0000-000013070000}"/>
    <cellStyle name="Followed Hyperlink 53" xfId="38023" hidden="1" xr:uid="{00000000-0005-0000-0000-000014070000}"/>
    <cellStyle name="Followed Hyperlink 53" xfId="38186" hidden="1" xr:uid="{00000000-0005-0000-0000-000015070000}"/>
    <cellStyle name="Followed Hyperlink 53" xfId="12008" hidden="1" xr:uid="{00000000-0005-0000-0000-00000C070000}"/>
    <cellStyle name="Followed Hyperlink 53" xfId="12176" hidden="1" xr:uid="{00000000-0005-0000-0000-00000D070000}"/>
    <cellStyle name="Followed Hyperlink 53" xfId="12207" hidden="1" xr:uid="{00000000-0005-0000-0000-00000E070000}"/>
    <cellStyle name="Followed Hyperlink 53" xfId="12218" hidden="1" xr:uid="{00000000-0005-0000-0000-00000F070000}"/>
    <cellStyle name="Followed Hyperlink 53" xfId="12224" hidden="1" xr:uid="{00000000-0005-0000-0000-000010070000}"/>
    <cellStyle name="Followed Hyperlink 53" xfId="12388" hidden="1" xr:uid="{00000000-0005-0000-0000-000011070000}"/>
    <cellStyle name="Followed Hyperlink 53" xfId="12419" hidden="1" xr:uid="{00000000-0005-0000-0000-000012070000}"/>
    <cellStyle name="Followed Hyperlink 53" xfId="12430" hidden="1" xr:uid="{00000000-0005-0000-0000-000013070000}"/>
    <cellStyle name="Followed Hyperlink 53" xfId="12436" hidden="1" xr:uid="{00000000-0005-0000-0000-000014070000}"/>
    <cellStyle name="Followed Hyperlink 53" xfId="12599" hidden="1" xr:uid="{00000000-0005-0000-0000-000015070000}"/>
    <cellStyle name="Followed Hyperlink 53" xfId="12630" hidden="1" xr:uid="{00000000-0005-0000-0000-000016070000}"/>
    <cellStyle name="Followed Hyperlink 53" xfId="34563" hidden="1" xr:uid="{00000000-0005-0000-0000-000010070000}"/>
    <cellStyle name="Followed Hyperlink 53" xfId="42066" hidden="1" xr:uid="{00000000-0005-0000-0000-000001070000}"/>
    <cellStyle name="Followed Hyperlink 53" xfId="42097" hidden="1" xr:uid="{00000000-0005-0000-0000-000002070000}"/>
    <cellStyle name="Followed Hyperlink 53" xfId="42108" hidden="1" xr:uid="{00000000-0005-0000-0000-000003070000}"/>
    <cellStyle name="Followed Hyperlink 53" xfId="42203" hidden="1" xr:uid="{00000000-0005-0000-0000-000004070000}"/>
    <cellStyle name="Followed Hyperlink 53" xfId="42379" hidden="1" xr:uid="{00000000-0005-0000-0000-000005070000}"/>
    <cellStyle name="Followed Hyperlink 53" xfId="11468" hidden="1" xr:uid="{00000000-0005-0000-0000-000003070000}"/>
    <cellStyle name="Followed Hyperlink 53" xfId="11563" hidden="1" xr:uid="{00000000-0005-0000-0000-000004070000}"/>
    <cellStyle name="Followed Hyperlink 53" xfId="11739" hidden="1" xr:uid="{00000000-0005-0000-0000-000005070000}"/>
    <cellStyle name="Followed Hyperlink 53" xfId="11770" hidden="1" xr:uid="{00000000-0005-0000-0000-000006070000}"/>
    <cellStyle name="Followed Hyperlink 53" xfId="11781" hidden="1" xr:uid="{00000000-0005-0000-0000-000007070000}"/>
    <cellStyle name="Followed Hyperlink 53" xfId="11789" hidden="1" xr:uid="{00000000-0005-0000-0000-000008070000}"/>
    <cellStyle name="Followed Hyperlink 53" xfId="11960" hidden="1" xr:uid="{00000000-0005-0000-0000-000009070000}"/>
    <cellStyle name="Followed Hyperlink 53" xfId="11991" hidden="1" xr:uid="{00000000-0005-0000-0000-00000A070000}"/>
    <cellStyle name="Followed Hyperlink 53" xfId="12002" hidden="1" xr:uid="{00000000-0005-0000-0000-00000B070000}"/>
    <cellStyle name="Followed Hyperlink 53" xfId="11172" hidden="1" xr:uid="{00000000-0005-0000-0000-00001B070000}"/>
    <cellStyle name="Followed Hyperlink 53" xfId="11270" hidden="1" xr:uid="{00000000-0005-0000-0000-000000070000}"/>
    <cellStyle name="Followed Hyperlink 53" xfId="11185" hidden="1" xr:uid="{00000000-0005-0000-0000-000001070000}"/>
    <cellStyle name="Followed Hyperlink 53" xfId="11457" hidden="1" xr:uid="{00000000-0005-0000-0000-000002070000}"/>
    <cellStyle name="Followed Hyperlink 53" xfId="11161" hidden="1" xr:uid="{00000000-0005-0000-0000-00001A070000}"/>
    <cellStyle name="Followed Hyperlink 53" xfId="10972" hidden="1" xr:uid="{00000000-0005-0000-0000-000018070000}"/>
    <cellStyle name="Followed Hyperlink 53" xfId="10966" hidden="1" xr:uid="{00000000-0005-0000-0000-000017070000}"/>
    <cellStyle name="Followed Hyperlink 53" xfId="11130" hidden="1" xr:uid="{00000000-0005-0000-0000-000019070000}"/>
    <cellStyle name="Followed Hyperlink 53" xfId="42421" hidden="1" xr:uid="{00000000-0005-0000-0000-000007070000}"/>
    <cellStyle name="Followed Hyperlink 53" xfId="38529" hidden="1" xr:uid="{00000000-0005-0000-0000-000000070000}"/>
    <cellStyle name="Followed Hyperlink 53" xfId="33325" hidden="1" xr:uid="{00000000-0005-0000-0000-000017070000}"/>
    <cellStyle name="Followed Hyperlink 53" xfId="33331" hidden="1" xr:uid="{00000000-0005-0000-0000-000018070000}"/>
    <cellStyle name="Followed Hyperlink 53" xfId="33489" hidden="1" xr:uid="{00000000-0005-0000-0000-000019070000}"/>
    <cellStyle name="Followed Hyperlink 53" xfId="33520" hidden="1" xr:uid="{00000000-0005-0000-0000-00001A070000}"/>
    <cellStyle name="Followed Hyperlink 53" xfId="33531" hidden="1" xr:uid="{00000000-0005-0000-0000-00001B070000}"/>
    <cellStyle name="Followed Hyperlink 53" xfId="33628" hidden="1" xr:uid="{00000000-0005-0000-0000-000000070000}"/>
    <cellStyle name="Followed Hyperlink 53" xfId="33544" hidden="1" xr:uid="{00000000-0005-0000-0000-000001070000}"/>
    <cellStyle name="Followed Hyperlink 53" xfId="33796" hidden="1" xr:uid="{00000000-0005-0000-0000-000002070000}"/>
    <cellStyle name="Followed Hyperlink 53" xfId="33807" hidden="1" xr:uid="{00000000-0005-0000-0000-000003070000}"/>
    <cellStyle name="Followed Hyperlink 53" xfId="33902" hidden="1" xr:uid="{00000000-0005-0000-0000-000004070000}"/>
    <cellStyle name="Followed Hyperlink 53" xfId="34078" hidden="1" xr:uid="{00000000-0005-0000-0000-000005070000}"/>
    <cellStyle name="Followed Hyperlink 53" xfId="34109" hidden="1" xr:uid="{00000000-0005-0000-0000-000006070000}"/>
    <cellStyle name="Followed Hyperlink 53" xfId="34120" hidden="1" xr:uid="{00000000-0005-0000-0000-000007070000}"/>
    <cellStyle name="Followed Hyperlink 53" xfId="34128" hidden="1" xr:uid="{00000000-0005-0000-0000-000008070000}"/>
    <cellStyle name="Followed Hyperlink 53" xfId="34299" hidden="1" xr:uid="{00000000-0005-0000-0000-000009070000}"/>
    <cellStyle name="Followed Hyperlink 53" xfId="34330" hidden="1" xr:uid="{00000000-0005-0000-0000-00000A070000}"/>
    <cellStyle name="Followed Hyperlink 53" xfId="34341" hidden="1" xr:uid="{00000000-0005-0000-0000-00000B070000}"/>
    <cellStyle name="Followed Hyperlink 53" xfId="34347" hidden="1" xr:uid="{00000000-0005-0000-0000-00000C070000}"/>
    <cellStyle name="Followed Hyperlink 53" xfId="34515" hidden="1" xr:uid="{00000000-0005-0000-0000-00000D070000}"/>
    <cellStyle name="Followed Hyperlink 53" xfId="34546" hidden="1" xr:uid="{00000000-0005-0000-0000-00000E070000}"/>
    <cellStyle name="Followed Hyperlink 53" xfId="34557" hidden="1" xr:uid="{00000000-0005-0000-0000-00000F070000}"/>
    <cellStyle name="Followed Hyperlink 53" xfId="34727" hidden="1" xr:uid="{00000000-0005-0000-0000-000011070000}"/>
    <cellStyle name="Followed Hyperlink 53" xfId="34758" hidden="1" xr:uid="{00000000-0005-0000-0000-000012070000}"/>
    <cellStyle name="Followed Hyperlink 53" xfId="34769" hidden="1" xr:uid="{00000000-0005-0000-0000-000013070000}"/>
    <cellStyle name="Followed Hyperlink 53" xfId="34775" hidden="1" xr:uid="{00000000-0005-0000-0000-000014070000}"/>
    <cellStyle name="Followed Hyperlink 53" xfId="34938" hidden="1" xr:uid="{00000000-0005-0000-0000-000015070000}"/>
    <cellStyle name="Followed Hyperlink 53" xfId="34969" hidden="1" xr:uid="{00000000-0005-0000-0000-000016070000}"/>
    <cellStyle name="Followed Hyperlink 53" xfId="34980" hidden="1" xr:uid="{00000000-0005-0000-0000-000017070000}"/>
    <cellStyle name="Followed Hyperlink 53" xfId="34986" hidden="1" xr:uid="{00000000-0005-0000-0000-000018070000}"/>
    <cellStyle name="Followed Hyperlink 53" xfId="35144" hidden="1" xr:uid="{00000000-0005-0000-0000-000019070000}"/>
    <cellStyle name="Followed Hyperlink 53" xfId="35175" hidden="1" xr:uid="{00000000-0005-0000-0000-00001A070000}"/>
    <cellStyle name="Followed Hyperlink 53" xfId="35186" hidden="1" xr:uid="{00000000-0005-0000-0000-00001B070000}"/>
    <cellStyle name="Followed Hyperlink 53" xfId="35283" hidden="1" xr:uid="{00000000-0005-0000-0000-000000070000}"/>
    <cellStyle name="Followed Hyperlink 53" xfId="29781" hidden="1" xr:uid="{00000000-0005-0000-0000-000014070000}"/>
    <cellStyle name="Followed Hyperlink 53" xfId="21478" hidden="1" xr:uid="{00000000-0005-0000-0000-000004070000}"/>
    <cellStyle name="Followed Hyperlink 53" xfId="9483" hidden="1" xr:uid="{00000000-0005-0000-0000-00001A070000}"/>
    <cellStyle name="Followed Hyperlink 53" xfId="9494" hidden="1" xr:uid="{00000000-0005-0000-0000-00001B070000}"/>
    <cellStyle name="Followed Hyperlink 53" xfId="9507" hidden="1" xr:uid="{00000000-0005-0000-0000-000001070000}"/>
    <cellStyle name="Followed Hyperlink 53" xfId="9782" hidden="1" xr:uid="{00000000-0005-0000-0000-000002070000}"/>
    <cellStyle name="Followed Hyperlink 53" xfId="9793" hidden="1" xr:uid="{00000000-0005-0000-0000-000003070000}"/>
    <cellStyle name="Followed Hyperlink 53" xfId="9888" hidden="1" xr:uid="{00000000-0005-0000-0000-000004070000}"/>
    <cellStyle name="Followed Hyperlink 53" xfId="10064" hidden="1" xr:uid="{00000000-0005-0000-0000-000005070000}"/>
    <cellStyle name="Followed Hyperlink 53" xfId="10095" hidden="1" xr:uid="{00000000-0005-0000-0000-000006070000}"/>
    <cellStyle name="Followed Hyperlink 53" xfId="10106" hidden="1" xr:uid="{00000000-0005-0000-0000-000007070000}"/>
    <cellStyle name="Followed Hyperlink 53" xfId="10114" hidden="1" xr:uid="{00000000-0005-0000-0000-000008070000}"/>
    <cellStyle name="Followed Hyperlink 53" xfId="10285" hidden="1" xr:uid="{00000000-0005-0000-0000-000009070000}"/>
    <cellStyle name="Followed Hyperlink 53" xfId="10316" hidden="1" xr:uid="{00000000-0005-0000-0000-00000A070000}"/>
    <cellStyle name="Followed Hyperlink 53" xfId="10327" hidden="1" xr:uid="{00000000-0005-0000-0000-00000B070000}"/>
    <cellStyle name="Followed Hyperlink 53" xfId="10333" hidden="1" xr:uid="{00000000-0005-0000-0000-00000C070000}"/>
    <cellStyle name="Followed Hyperlink 53" xfId="10501" hidden="1" xr:uid="{00000000-0005-0000-0000-00000D070000}"/>
    <cellStyle name="Followed Hyperlink 53" xfId="10532" hidden="1" xr:uid="{00000000-0005-0000-0000-00000E070000}"/>
    <cellStyle name="Followed Hyperlink 53" xfId="10543" hidden="1" xr:uid="{00000000-0005-0000-0000-00000F070000}"/>
    <cellStyle name="Followed Hyperlink 53" xfId="10713" hidden="1" xr:uid="{00000000-0005-0000-0000-000011070000}"/>
    <cellStyle name="Followed Hyperlink 53" xfId="10744" hidden="1" xr:uid="{00000000-0005-0000-0000-000012070000}"/>
    <cellStyle name="Followed Hyperlink 53" xfId="10755" hidden="1" xr:uid="{00000000-0005-0000-0000-000013070000}"/>
    <cellStyle name="Followed Hyperlink 53" xfId="10761" hidden="1" xr:uid="{00000000-0005-0000-0000-000014070000}"/>
    <cellStyle name="Followed Hyperlink 53" xfId="10924" hidden="1" xr:uid="{00000000-0005-0000-0000-000015070000}"/>
    <cellStyle name="Followed Hyperlink 53" xfId="10955" hidden="1" xr:uid="{00000000-0005-0000-0000-000016070000}"/>
    <cellStyle name="Followed Hyperlink 53" xfId="35761" hidden="1" xr:uid="{00000000-0005-0000-0000-000007070000}"/>
    <cellStyle name="Followed Hyperlink 53" xfId="3034" hidden="1" xr:uid="{00000000-0005-0000-0000-000001070000}"/>
    <cellStyle name="Followed Hyperlink 53" xfId="17631" hidden="1" xr:uid="{00000000-0005-0000-0000-000016070000}"/>
    <cellStyle name="Followed Hyperlink 53" xfId="17642" hidden="1" xr:uid="{00000000-0005-0000-0000-000017070000}"/>
    <cellStyle name="Followed Hyperlink 53" xfId="17806" hidden="1" xr:uid="{00000000-0005-0000-0000-000019070000}"/>
    <cellStyle name="Followed Hyperlink 53" xfId="13898" hidden="1" xr:uid="{00000000-0005-0000-0000-000010070000}"/>
    <cellStyle name="Followed Hyperlink 53" xfId="5463" hidden="1" xr:uid="{00000000-0005-0000-0000-00000D070000}"/>
    <cellStyle name="Followed Hyperlink 53" xfId="5494" hidden="1" xr:uid="{00000000-0005-0000-0000-00000E070000}"/>
    <cellStyle name="Followed Hyperlink 53" xfId="5505" hidden="1" xr:uid="{00000000-0005-0000-0000-00000F070000}"/>
    <cellStyle name="Followed Hyperlink 53" xfId="5511" hidden="1" xr:uid="{00000000-0005-0000-0000-000010070000}"/>
    <cellStyle name="Followed Hyperlink 53" xfId="5675" hidden="1" xr:uid="{00000000-0005-0000-0000-000011070000}"/>
    <cellStyle name="Followed Hyperlink 53" xfId="16771" hidden="1" xr:uid="{00000000-0005-0000-0000-000006070000}"/>
    <cellStyle name="Followed Hyperlink 53" xfId="16782" hidden="1" xr:uid="{00000000-0005-0000-0000-000007070000}"/>
    <cellStyle name="Followed Hyperlink 53" xfId="16790" hidden="1" xr:uid="{00000000-0005-0000-0000-000008070000}"/>
    <cellStyle name="Followed Hyperlink 53" xfId="16961" hidden="1" xr:uid="{00000000-0005-0000-0000-000009070000}"/>
    <cellStyle name="Followed Hyperlink 53" xfId="16992" hidden="1" xr:uid="{00000000-0005-0000-0000-00000A070000}"/>
    <cellStyle name="Followed Hyperlink 53" xfId="17003" hidden="1" xr:uid="{00000000-0005-0000-0000-00000B070000}"/>
    <cellStyle name="Followed Hyperlink 53" xfId="17009" hidden="1" xr:uid="{00000000-0005-0000-0000-00000C070000}"/>
    <cellStyle name="Followed Hyperlink 53" xfId="17177" hidden="1" xr:uid="{00000000-0005-0000-0000-00000D070000}"/>
    <cellStyle name="Followed Hyperlink 53" xfId="16458" hidden="1" xr:uid="{00000000-0005-0000-0000-000002070000}"/>
    <cellStyle name="Followed Hyperlink 53" xfId="16469" hidden="1" xr:uid="{00000000-0005-0000-0000-000003070000}"/>
    <cellStyle name="Followed Hyperlink 53" xfId="16564" hidden="1" xr:uid="{00000000-0005-0000-0000-000004070000}"/>
    <cellStyle name="Followed Hyperlink 53" xfId="16740" hidden="1" xr:uid="{00000000-0005-0000-0000-000005070000}"/>
    <cellStyle name="Followed Hyperlink 53" xfId="16202" hidden="1" xr:uid="{00000000-0005-0000-0000-000001070000}"/>
    <cellStyle name="Followed Hyperlink 53" xfId="16189" hidden="1" xr:uid="{00000000-0005-0000-0000-00001B070000}"/>
    <cellStyle name="Followed Hyperlink 53" xfId="16178" hidden="1" xr:uid="{00000000-0005-0000-0000-00001A070000}"/>
    <cellStyle name="Followed Hyperlink 53" xfId="16287" hidden="1" xr:uid="{00000000-0005-0000-0000-000000070000}"/>
    <cellStyle name="Followed Hyperlink 53" xfId="5723" hidden="1" xr:uid="{00000000-0005-0000-0000-000014070000}"/>
    <cellStyle name="Followed Hyperlink 53" xfId="8210" hidden="1" xr:uid="{00000000-0005-0000-0000-000004070000}"/>
    <cellStyle name="Followed Hyperlink 53" xfId="12641" hidden="1" xr:uid="{00000000-0005-0000-0000-000017070000}"/>
    <cellStyle name="Followed Hyperlink 53" xfId="12647" hidden="1" xr:uid="{00000000-0005-0000-0000-000018070000}"/>
    <cellStyle name="Followed Hyperlink 53" xfId="12805" hidden="1" xr:uid="{00000000-0005-0000-0000-000019070000}"/>
    <cellStyle name="Followed Hyperlink 53" xfId="12836" hidden="1" xr:uid="{00000000-0005-0000-0000-00001A070000}"/>
    <cellStyle name="Followed Hyperlink 53" xfId="12847" hidden="1" xr:uid="{00000000-0005-0000-0000-00001B070000}"/>
    <cellStyle name="Followed Hyperlink 53" xfId="12944" hidden="1" xr:uid="{00000000-0005-0000-0000-000000070000}"/>
    <cellStyle name="Followed Hyperlink 53" xfId="12860" hidden="1" xr:uid="{00000000-0005-0000-0000-000001070000}"/>
    <cellStyle name="Followed Hyperlink 53" xfId="13131" hidden="1" xr:uid="{00000000-0005-0000-0000-000002070000}"/>
    <cellStyle name="Followed Hyperlink 53" xfId="13142" hidden="1" xr:uid="{00000000-0005-0000-0000-000003070000}"/>
    <cellStyle name="Followed Hyperlink 53" xfId="13237" hidden="1" xr:uid="{00000000-0005-0000-0000-000004070000}"/>
    <cellStyle name="Followed Hyperlink 53" xfId="13413" hidden="1" xr:uid="{00000000-0005-0000-0000-000005070000}"/>
    <cellStyle name="Followed Hyperlink 53" xfId="13444" hidden="1" xr:uid="{00000000-0005-0000-0000-000006070000}"/>
    <cellStyle name="Followed Hyperlink 53" xfId="13455" hidden="1" xr:uid="{00000000-0005-0000-0000-000007070000}"/>
    <cellStyle name="Followed Hyperlink 53" xfId="13463" hidden="1" xr:uid="{00000000-0005-0000-0000-000008070000}"/>
    <cellStyle name="Followed Hyperlink 53" xfId="13634" hidden="1" xr:uid="{00000000-0005-0000-0000-000009070000}"/>
    <cellStyle name="Followed Hyperlink 53" xfId="13665" hidden="1" xr:uid="{00000000-0005-0000-0000-00000A070000}"/>
    <cellStyle name="Followed Hyperlink 53" xfId="13676" hidden="1" xr:uid="{00000000-0005-0000-0000-00000B070000}"/>
    <cellStyle name="Followed Hyperlink 53" xfId="13682" hidden="1" xr:uid="{00000000-0005-0000-0000-00000C070000}"/>
    <cellStyle name="Followed Hyperlink 53" xfId="13850" hidden="1" xr:uid="{00000000-0005-0000-0000-00000D070000}"/>
    <cellStyle name="Followed Hyperlink 53" xfId="13881" hidden="1" xr:uid="{00000000-0005-0000-0000-00000E070000}"/>
    <cellStyle name="Followed Hyperlink 53" xfId="13892" hidden="1" xr:uid="{00000000-0005-0000-0000-00000F070000}"/>
    <cellStyle name="Followed Hyperlink 53" xfId="14062" hidden="1" xr:uid="{00000000-0005-0000-0000-000011070000}"/>
    <cellStyle name="Followed Hyperlink 53" xfId="14093" hidden="1" xr:uid="{00000000-0005-0000-0000-000012070000}"/>
    <cellStyle name="Followed Hyperlink 53" xfId="14104" hidden="1" xr:uid="{00000000-0005-0000-0000-000013070000}"/>
    <cellStyle name="Followed Hyperlink 53" xfId="14110" hidden="1" xr:uid="{00000000-0005-0000-0000-000014070000}"/>
    <cellStyle name="Followed Hyperlink 53" xfId="14273" hidden="1" xr:uid="{00000000-0005-0000-0000-000015070000}"/>
    <cellStyle name="Followed Hyperlink 53" xfId="14304" hidden="1" xr:uid="{00000000-0005-0000-0000-000016070000}"/>
    <cellStyle name="Followed Hyperlink 53" xfId="14315" hidden="1" xr:uid="{00000000-0005-0000-0000-000017070000}"/>
    <cellStyle name="Followed Hyperlink 53" xfId="14321" hidden="1" xr:uid="{00000000-0005-0000-0000-000018070000}"/>
    <cellStyle name="Followed Hyperlink 53" xfId="14479" hidden="1" xr:uid="{00000000-0005-0000-0000-000019070000}"/>
    <cellStyle name="Followed Hyperlink 53" xfId="14510" hidden="1" xr:uid="{00000000-0005-0000-0000-00001A070000}"/>
    <cellStyle name="Followed Hyperlink 53" xfId="14521" hidden="1" xr:uid="{00000000-0005-0000-0000-00001B070000}"/>
    <cellStyle name="Followed Hyperlink 53" xfId="14618" hidden="1" xr:uid="{00000000-0005-0000-0000-000000070000}"/>
    <cellStyle name="Followed Hyperlink 53" xfId="14534" hidden="1" xr:uid="{00000000-0005-0000-0000-000001070000}"/>
    <cellStyle name="Followed Hyperlink 53" xfId="14799" hidden="1" xr:uid="{00000000-0005-0000-0000-000002070000}"/>
    <cellStyle name="Followed Hyperlink 53" xfId="14810" hidden="1" xr:uid="{00000000-0005-0000-0000-000003070000}"/>
    <cellStyle name="Followed Hyperlink 53" xfId="14905" hidden="1" xr:uid="{00000000-0005-0000-0000-000004070000}"/>
    <cellStyle name="Followed Hyperlink 53" xfId="15081" hidden="1" xr:uid="{00000000-0005-0000-0000-000005070000}"/>
    <cellStyle name="Followed Hyperlink 53" xfId="15112" hidden="1" xr:uid="{00000000-0005-0000-0000-000006070000}"/>
    <cellStyle name="Followed Hyperlink 53" xfId="15123" hidden="1" xr:uid="{00000000-0005-0000-0000-000007070000}"/>
    <cellStyle name="Followed Hyperlink 53" xfId="15131" hidden="1" xr:uid="{00000000-0005-0000-0000-000008070000}"/>
    <cellStyle name="Followed Hyperlink 53" xfId="15302" hidden="1" xr:uid="{00000000-0005-0000-0000-000009070000}"/>
    <cellStyle name="Followed Hyperlink 53" xfId="15333" hidden="1" xr:uid="{00000000-0005-0000-0000-00000A070000}"/>
    <cellStyle name="Followed Hyperlink 53" xfId="15344" hidden="1" xr:uid="{00000000-0005-0000-0000-00000B070000}"/>
    <cellStyle name="Followed Hyperlink 53" xfId="15350" hidden="1" xr:uid="{00000000-0005-0000-0000-00000C070000}"/>
    <cellStyle name="Followed Hyperlink 53" xfId="15518" hidden="1" xr:uid="{00000000-0005-0000-0000-00000D070000}"/>
    <cellStyle name="Followed Hyperlink 53" xfId="15549" hidden="1" xr:uid="{00000000-0005-0000-0000-00000E070000}"/>
    <cellStyle name="Followed Hyperlink 53" xfId="15560" hidden="1" xr:uid="{00000000-0005-0000-0000-00000F070000}"/>
    <cellStyle name="Followed Hyperlink 53" xfId="15730" hidden="1" xr:uid="{00000000-0005-0000-0000-000011070000}"/>
    <cellStyle name="Followed Hyperlink 53" xfId="15761" hidden="1" xr:uid="{00000000-0005-0000-0000-000012070000}"/>
    <cellStyle name="Followed Hyperlink 53" xfId="15772" hidden="1" xr:uid="{00000000-0005-0000-0000-000013070000}"/>
    <cellStyle name="Followed Hyperlink 53" xfId="15778" hidden="1" xr:uid="{00000000-0005-0000-0000-000014070000}"/>
    <cellStyle name="Followed Hyperlink 53" xfId="15941" hidden="1" xr:uid="{00000000-0005-0000-0000-000015070000}"/>
    <cellStyle name="Followed Hyperlink 53" xfId="15972" hidden="1" xr:uid="{00000000-0005-0000-0000-000016070000}"/>
    <cellStyle name="Followed Hyperlink 53" xfId="15983" hidden="1" xr:uid="{00000000-0005-0000-0000-000017070000}"/>
    <cellStyle name="Followed Hyperlink 53" xfId="15989" hidden="1" xr:uid="{00000000-0005-0000-0000-000018070000}"/>
    <cellStyle name="Followed Hyperlink 53" xfId="16147" hidden="1" xr:uid="{00000000-0005-0000-0000-000019070000}"/>
    <cellStyle name="Followed Hyperlink 53" xfId="10549" hidden="1" xr:uid="{00000000-0005-0000-0000-000010070000}"/>
    <cellStyle name="Followed Hyperlink 53" xfId="28908" hidden="1" xr:uid="{00000000-0005-0000-0000-000004070000}"/>
    <cellStyle name="Followed Hyperlink 53" xfId="44013" hidden="1" xr:uid="{00000000-0005-0000-0000-000001070000}"/>
    <cellStyle name="Followed Hyperlink 53" xfId="44044" hidden="1" xr:uid="{00000000-0005-0000-0000-000002070000}"/>
    <cellStyle name="Followed Hyperlink 53" xfId="44150" hidden="1" xr:uid="{00000000-0005-0000-0000-000004070000}"/>
    <cellStyle name="Followed Hyperlink 53" xfId="44326" hidden="1" xr:uid="{00000000-0005-0000-0000-000005070000}"/>
    <cellStyle name="Followed Hyperlink 53" xfId="44357" hidden="1" xr:uid="{00000000-0005-0000-0000-000006070000}"/>
    <cellStyle name="Followed Hyperlink 53" xfId="44368" hidden="1" xr:uid="{00000000-0005-0000-0000-000007070000}"/>
    <cellStyle name="Followed Hyperlink 53" xfId="44376" hidden="1" xr:uid="{00000000-0005-0000-0000-000008070000}"/>
    <cellStyle name="Followed Hyperlink 53" xfId="44547" hidden="1" xr:uid="{00000000-0005-0000-0000-000009070000}"/>
    <cellStyle name="Followed Hyperlink 53" xfId="44578" hidden="1" xr:uid="{00000000-0005-0000-0000-00000A070000}"/>
    <cellStyle name="Followed Hyperlink 53" xfId="44589" hidden="1" xr:uid="{00000000-0005-0000-0000-00000B070000}"/>
    <cellStyle name="Followed Hyperlink 53" xfId="44595" hidden="1" xr:uid="{00000000-0005-0000-0000-00000C070000}"/>
    <cellStyle name="Followed Hyperlink 53" xfId="44763" hidden="1" xr:uid="{00000000-0005-0000-0000-00000D070000}"/>
    <cellStyle name="Followed Hyperlink 53" xfId="44794" hidden="1" xr:uid="{00000000-0005-0000-0000-00000E070000}"/>
    <cellStyle name="Followed Hyperlink 53" xfId="44805" hidden="1" xr:uid="{00000000-0005-0000-0000-00000F070000}"/>
    <cellStyle name="Followed Hyperlink 53" xfId="44811" hidden="1" xr:uid="{00000000-0005-0000-0000-000010070000}"/>
    <cellStyle name="Followed Hyperlink 53" xfId="44975" hidden="1" xr:uid="{00000000-0005-0000-0000-000011070000}"/>
    <cellStyle name="Followed Hyperlink 53" xfId="45006" hidden="1" xr:uid="{00000000-0005-0000-0000-000012070000}"/>
    <cellStyle name="Followed Hyperlink 53" xfId="45023" hidden="1" xr:uid="{00000000-0005-0000-0000-000014070000}"/>
    <cellStyle name="Followed Hyperlink 53" xfId="45186" hidden="1" xr:uid="{00000000-0005-0000-0000-000015070000}"/>
    <cellStyle name="Followed Hyperlink 53" xfId="45217" hidden="1" xr:uid="{00000000-0005-0000-0000-000016070000}"/>
    <cellStyle name="Followed Hyperlink 53" xfId="45228" hidden="1" xr:uid="{00000000-0005-0000-0000-000017070000}"/>
    <cellStyle name="Followed Hyperlink 53" xfId="45392" hidden="1" xr:uid="{00000000-0005-0000-0000-000019070000}"/>
    <cellStyle name="Followed Hyperlink 53" xfId="45423" hidden="1" xr:uid="{00000000-0005-0000-0000-00001A070000}"/>
    <cellStyle name="Followed Hyperlink 53" xfId="17208" hidden="1" xr:uid="{00000000-0005-0000-0000-00000E070000}"/>
    <cellStyle name="Followed Hyperlink 53" xfId="36827" hidden="1" xr:uid="{00000000-0005-0000-0000-00001B070000}"/>
    <cellStyle name="Followed Hyperlink 53" xfId="24114" hidden="1" xr:uid="{00000000-0005-0000-0000-000016070000}"/>
    <cellStyle name="Followed Hyperlink 53" xfId="24125" hidden="1" xr:uid="{00000000-0005-0000-0000-000017070000}"/>
    <cellStyle name="Followed Hyperlink 53" xfId="24131" hidden="1" xr:uid="{00000000-0005-0000-0000-000018070000}"/>
    <cellStyle name="Followed Hyperlink 53" xfId="24289" hidden="1" xr:uid="{00000000-0005-0000-0000-000019070000}"/>
    <cellStyle name="Followed Hyperlink 53" xfId="20526" hidden="1" xr:uid="{00000000-0005-0000-0000-00000F070000}"/>
    <cellStyle name="Followed Hyperlink 53" xfId="39374" hidden="1" xr:uid="{00000000-0005-0000-0000-00000F070000}"/>
    <cellStyle name="Followed Hyperlink 53" xfId="39380" hidden="1" xr:uid="{00000000-0005-0000-0000-000010070000}"/>
    <cellStyle name="Followed Hyperlink 53" xfId="39544" hidden="1" xr:uid="{00000000-0005-0000-0000-000011070000}"/>
    <cellStyle name="Followed Hyperlink 53" xfId="39575" hidden="1" xr:uid="{00000000-0005-0000-0000-000012070000}"/>
    <cellStyle name="Followed Hyperlink 53" xfId="39586" hidden="1" xr:uid="{00000000-0005-0000-0000-000013070000}"/>
    <cellStyle name="Followed Hyperlink 53" xfId="23254" hidden="1" xr:uid="{00000000-0005-0000-0000-000006070000}"/>
    <cellStyle name="Followed Hyperlink 53" xfId="23265" hidden="1" xr:uid="{00000000-0005-0000-0000-000007070000}"/>
    <cellStyle name="Followed Hyperlink 53" xfId="23273" hidden="1" xr:uid="{00000000-0005-0000-0000-000008070000}"/>
    <cellStyle name="Followed Hyperlink 53" xfId="23444" hidden="1" xr:uid="{00000000-0005-0000-0000-000009070000}"/>
    <cellStyle name="Followed Hyperlink 53" xfId="23475" hidden="1" xr:uid="{00000000-0005-0000-0000-00000A070000}"/>
    <cellStyle name="Followed Hyperlink 53" xfId="23486" hidden="1" xr:uid="{00000000-0005-0000-0000-00000B070000}"/>
    <cellStyle name="Followed Hyperlink 53" xfId="23492" hidden="1" xr:uid="{00000000-0005-0000-0000-00000C070000}"/>
    <cellStyle name="Followed Hyperlink 53" xfId="23660" hidden="1" xr:uid="{00000000-0005-0000-0000-00000D070000}"/>
    <cellStyle name="Followed Hyperlink 53" xfId="22941" hidden="1" xr:uid="{00000000-0005-0000-0000-000002070000}"/>
    <cellStyle name="Followed Hyperlink 53" xfId="22952" hidden="1" xr:uid="{00000000-0005-0000-0000-000003070000}"/>
    <cellStyle name="Followed Hyperlink 53" xfId="23047" hidden="1" xr:uid="{00000000-0005-0000-0000-000004070000}"/>
    <cellStyle name="Followed Hyperlink 53" xfId="23223" hidden="1" xr:uid="{00000000-0005-0000-0000-000005070000}"/>
    <cellStyle name="Followed Hyperlink 53" xfId="22857" hidden="1" xr:uid="{00000000-0005-0000-0000-000000070000}"/>
    <cellStyle name="Followed Hyperlink 53" xfId="22775" hidden="1" xr:uid="{00000000-0005-0000-0000-000001070000}"/>
    <cellStyle name="Followed Hyperlink 53" xfId="22762" hidden="1" xr:uid="{00000000-0005-0000-0000-00001B070000}"/>
    <cellStyle name="Followed Hyperlink 53" xfId="22751" hidden="1" xr:uid="{00000000-0005-0000-0000-00001A070000}"/>
    <cellStyle name="Followed Hyperlink 53" xfId="39961" hidden="1" xr:uid="{00000000-0005-0000-0000-000019070000}"/>
    <cellStyle name="Followed Hyperlink 53" xfId="42631" hidden="1" xr:uid="{00000000-0005-0000-0000-00000A070000}"/>
    <cellStyle name="Followed Hyperlink 53" xfId="19297" hidden="1" xr:uid="{00000000-0005-0000-0000-000016070000}"/>
    <cellStyle name="Followed Hyperlink 53" xfId="19308" hidden="1" xr:uid="{00000000-0005-0000-0000-000017070000}"/>
    <cellStyle name="Followed Hyperlink 53" xfId="19314" hidden="1" xr:uid="{00000000-0005-0000-0000-000018070000}"/>
    <cellStyle name="Followed Hyperlink 53" xfId="19472" hidden="1" xr:uid="{00000000-0005-0000-0000-000019070000}"/>
    <cellStyle name="Followed Hyperlink 53" xfId="19503" hidden="1" xr:uid="{00000000-0005-0000-0000-00001A070000}"/>
    <cellStyle name="Followed Hyperlink 53" xfId="19514" hidden="1" xr:uid="{00000000-0005-0000-0000-00001B070000}"/>
    <cellStyle name="Followed Hyperlink 53" xfId="19611" hidden="1" xr:uid="{00000000-0005-0000-0000-000000070000}"/>
    <cellStyle name="Followed Hyperlink 53" xfId="19527" hidden="1" xr:uid="{00000000-0005-0000-0000-000001070000}"/>
    <cellStyle name="Followed Hyperlink 53" xfId="19765" hidden="1" xr:uid="{00000000-0005-0000-0000-000002070000}"/>
    <cellStyle name="Followed Hyperlink 53" xfId="19776" hidden="1" xr:uid="{00000000-0005-0000-0000-000003070000}"/>
    <cellStyle name="Followed Hyperlink 53" xfId="19871" hidden="1" xr:uid="{00000000-0005-0000-0000-000004070000}"/>
    <cellStyle name="Followed Hyperlink 53" xfId="20047" hidden="1" xr:uid="{00000000-0005-0000-0000-000005070000}"/>
    <cellStyle name="Followed Hyperlink 53" xfId="20078" hidden="1" xr:uid="{00000000-0005-0000-0000-000006070000}"/>
    <cellStyle name="Followed Hyperlink 53" xfId="20089" hidden="1" xr:uid="{00000000-0005-0000-0000-000007070000}"/>
    <cellStyle name="Followed Hyperlink 53" xfId="20097" hidden="1" xr:uid="{00000000-0005-0000-0000-000008070000}"/>
    <cellStyle name="Followed Hyperlink 53" xfId="20268" hidden="1" xr:uid="{00000000-0005-0000-0000-000009070000}"/>
    <cellStyle name="Followed Hyperlink 53" xfId="20299" hidden="1" xr:uid="{00000000-0005-0000-0000-00000A070000}"/>
    <cellStyle name="Followed Hyperlink 53" xfId="20310" hidden="1" xr:uid="{00000000-0005-0000-0000-00000B070000}"/>
    <cellStyle name="Followed Hyperlink 53" xfId="20316" hidden="1" xr:uid="{00000000-0005-0000-0000-00000C070000}"/>
    <cellStyle name="Followed Hyperlink 53" xfId="20484" hidden="1" xr:uid="{00000000-0005-0000-0000-00000D070000}"/>
    <cellStyle name="Followed Hyperlink 53" xfId="20515" hidden="1" xr:uid="{00000000-0005-0000-0000-00000E070000}"/>
    <cellStyle name="Followed Hyperlink 53" xfId="20532" hidden="1" xr:uid="{00000000-0005-0000-0000-000010070000}"/>
    <cellStyle name="Followed Hyperlink 53" xfId="20696" hidden="1" xr:uid="{00000000-0005-0000-0000-000011070000}"/>
    <cellStyle name="Followed Hyperlink 53" xfId="20727" hidden="1" xr:uid="{00000000-0005-0000-0000-000012070000}"/>
    <cellStyle name="Followed Hyperlink 53" xfId="20738" hidden="1" xr:uid="{00000000-0005-0000-0000-000013070000}"/>
    <cellStyle name="Followed Hyperlink 53" xfId="20744" hidden="1" xr:uid="{00000000-0005-0000-0000-000014070000}"/>
    <cellStyle name="Followed Hyperlink 53" xfId="20907" hidden="1" xr:uid="{00000000-0005-0000-0000-000015070000}"/>
    <cellStyle name="Followed Hyperlink 53" xfId="20938" hidden="1" xr:uid="{00000000-0005-0000-0000-000016070000}"/>
    <cellStyle name="Followed Hyperlink 53" xfId="20949" hidden="1" xr:uid="{00000000-0005-0000-0000-000017070000}"/>
    <cellStyle name="Followed Hyperlink 53" xfId="20955" hidden="1" xr:uid="{00000000-0005-0000-0000-000018070000}"/>
    <cellStyle name="Followed Hyperlink 53" xfId="21113" hidden="1" xr:uid="{00000000-0005-0000-0000-000019070000}"/>
    <cellStyle name="Followed Hyperlink 53" xfId="21144" hidden="1" xr:uid="{00000000-0005-0000-0000-00001A070000}"/>
    <cellStyle name="Followed Hyperlink 53" xfId="21155" hidden="1" xr:uid="{00000000-0005-0000-0000-00001B070000}"/>
    <cellStyle name="Followed Hyperlink 53" xfId="21251" hidden="1" xr:uid="{00000000-0005-0000-0000-000000070000}"/>
    <cellStyle name="Followed Hyperlink 53" xfId="21168" hidden="1" xr:uid="{00000000-0005-0000-0000-000001070000}"/>
    <cellStyle name="Followed Hyperlink 53" xfId="21372" hidden="1" xr:uid="{00000000-0005-0000-0000-000002070000}"/>
    <cellStyle name="Followed Hyperlink 53" xfId="21383" hidden="1" xr:uid="{00000000-0005-0000-0000-000003070000}"/>
    <cellStyle name="Followed Hyperlink 53" xfId="21654" hidden="1" xr:uid="{00000000-0005-0000-0000-000005070000}"/>
    <cellStyle name="Followed Hyperlink 53" xfId="21685" hidden="1" xr:uid="{00000000-0005-0000-0000-000006070000}"/>
    <cellStyle name="Followed Hyperlink 53" xfId="21696" hidden="1" xr:uid="{00000000-0005-0000-0000-000007070000}"/>
    <cellStyle name="Followed Hyperlink 53" xfId="21704" hidden="1" xr:uid="{00000000-0005-0000-0000-000008070000}"/>
    <cellStyle name="Followed Hyperlink 53" xfId="21875" hidden="1" xr:uid="{00000000-0005-0000-0000-000009070000}"/>
    <cellStyle name="Followed Hyperlink 53" xfId="21906" hidden="1" xr:uid="{00000000-0005-0000-0000-00000A070000}"/>
    <cellStyle name="Followed Hyperlink 53" xfId="21917" hidden="1" xr:uid="{00000000-0005-0000-0000-00000B070000}"/>
    <cellStyle name="Followed Hyperlink 53" xfId="21923" hidden="1" xr:uid="{00000000-0005-0000-0000-00000C070000}"/>
    <cellStyle name="Followed Hyperlink 53" xfId="22122" hidden="1" xr:uid="{00000000-0005-0000-0000-00000E070000}"/>
    <cellStyle name="Followed Hyperlink 53" xfId="22133" hidden="1" xr:uid="{00000000-0005-0000-0000-00000F070000}"/>
    <cellStyle name="Followed Hyperlink 53" xfId="22139" hidden="1" xr:uid="{00000000-0005-0000-0000-000010070000}"/>
    <cellStyle name="Followed Hyperlink 53" xfId="22303" hidden="1" xr:uid="{00000000-0005-0000-0000-000011070000}"/>
    <cellStyle name="Followed Hyperlink 53" xfId="22334" hidden="1" xr:uid="{00000000-0005-0000-0000-000012070000}"/>
    <cellStyle name="Followed Hyperlink 53" xfId="22345" hidden="1" xr:uid="{00000000-0005-0000-0000-000013070000}"/>
    <cellStyle name="Followed Hyperlink 53" xfId="22351" hidden="1" xr:uid="{00000000-0005-0000-0000-000014070000}"/>
    <cellStyle name="Followed Hyperlink 53" xfId="22514" hidden="1" xr:uid="{00000000-0005-0000-0000-000015070000}"/>
    <cellStyle name="Followed Hyperlink 53" xfId="22545" hidden="1" xr:uid="{00000000-0005-0000-0000-000016070000}"/>
    <cellStyle name="Followed Hyperlink 53" xfId="22556" hidden="1" xr:uid="{00000000-0005-0000-0000-000017070000}"/>
    <cellStyle name="Followed Hyperlink 53" xfId="22562" hidden="1" xr:uid="{00000000-0005-0000-0000-000018070000}"/>
    <cellStyle name="Followed Hyperlink 53" xfId="22720" hidden="1" xr:uid="{00000000-0005-0000-0000-000019070000}"/>
    <cellStyle name="Followed Hyperlink 53" xfId="45017" hidden="1" xr:uid="{00000000-0005-0000-0000-000013070000}"/>
    <cellStyle name="Followed Hyperlink 53" xfId="9592" hidden="1" xr:uid="{00000000-0005-0000-0000-000000070000}"/>
    <cellStyle name="Followed Hyperlink 53" xfId="1954" hidden="1" xr:uid="{00000000-0005-0000-0000-000018070000}"/>
    <cellStyle name="Followed Hyperlink 53" xfId="2112" hidden="1" xr:uid="{00000000-0005-0000-0000-000019070000}"/>
    <cellStyle name="Followed Hyperlink 53" xfId="2143" hidden="1" xr:uid="{00000000-0005-0000-0000-00001A070000}"/>
    <cellStyle name="Followed Hyperlink 53" xfId="2154" hidden="1" xr:uid="{00000000-0005-0000-0000-00001B070000}"/>
    <cellStyle name="Followed Hyperlink 53" xfId="2856" hidden="1" xr:uid="{00000000-0005-0000-0000-000000070000}"/>
    <cellStyle name="Followed Hyperlink 53" xfId="3065" hidden="1" xr:uid="{00000000-0005-0000-0000-000002070000}"/>
    <cellStyle name="Followed Hyperlink 53" xfId="3076" hidden="1" xr:uid="{00000000-0005-0000-0000-000003070000}"/>
    <cellStyle name="Followed Hyperlink 53" xfId="3171" hidden="1" xr:uid="{00000000-0005-0000-0000-000004070000}"/>
    <cellStyle name="Followed Hyperlink 53" xfId="3347" hidden="1" xr:uid="{00000000-0005-0000-0000-000005070000}"/>
    <cellStyle name="Followed Hyperlink 53" xfId="1096" hidden="1" xr:uid="{00000000-0005-0000-0000-000008070000}"/>
    <cellStyle name="Followed Hyperlink 53" xfId="1267" hidden="1" xr:uid="{00000000-0005-0000-0000-000009070000}"/>
    <cellStyle name="Followed Hyperlink 53" xfId="1298" hidden="1" xr:uid="{00000000-0005-0000-0000-00000A070000}"/>
    <cellStyle name="Followed Hyperlink 53" xfId="1309" hidden="1" xr:uid="{00000000-0005-0000-0000-00000B070000}"/>
    <cellStyle name="Followed Hyperlink 53" xfId="1315" hidden="1" xr:uid="{00000000-0005-0000-0000-00000C070000}"/>
    <cellStyle name="Followed Hyperlink 53" xfId="1483" hidden="1" xr:uid="{00000000-0005-0000-0000-00000D070000}"/>
    <cellStyle name="Followed Hyperlink 53" xfId="1514" hidden="1" xr:uid="{00000000-0005-0000-0000-00000E070000}"/>
    <cellStyle name="Followed Hyperlink 53" xfId="1525" hidden="1" xr:uid="{00000000-0005-0000-0000-00000F070000}"/>
    <cellStyle name="Followed Hyperlink 53" xfId="870" hidden="1" xr:uid="{00000000-0005-0000-0000-000004070000}"/>
    <cellStyle name="Followed Hyperlink 53" xfId="1046" hidden="1" xr:uid="{00000000-0005-0000-0000-000005070000}"/>
    <cellStyle name="Followed Hyperlink 53" xfId="1077" hidden="1" xr:uid="{00000000-0005-0000-0000-000006070000}"/>
    <cellStyle name="Followed Hyperlink 53" xfId="1088" hidden="1" xr:uid="{00000000-0005-0000-0000-000007070000}"/>
    <cellStyle name="Followed Hyperlink 53" xfId="775" hidden="1" xr:uid="{00000000-0005-0000-0000-000003070000}"/>
    <cellStyle name="Followed Hyperlink 53" xfId="733" hidden="1" xr:uid="{00000000-0005-0000-0000-000001070000}"/>
    <cellStyle name="Followed Hyperlink 53" xfId="23691" hidden="1" xr:uid="{00000000-0005-0000-0000-00000E070000}"/>
    <cellStyle name="Followed Hyperlink 53" xfId="17648" hidden="1" xr:uid="{00000000-0005-0000-0000-000018070000}"/>
    <cellStyle name="Followed Hyperlink 53" xfId="31657" hidden="1" xr:uid="{00000000-0005-0000-0000-000017070000}"/>
    <cellStyle name="Followed Hyperlink 53" xfId="31663" hidden="1" xr:uid="{00000000-0005-0000-0000-000018070000}"/>
    <cellStyle name="Followed Hyperlink 53" xfId="31821" hidden="1" xr:uid="{00000000-0005-0000-0000-000019070000}"/>
    <cellStyle name="Followed Hyperlink 53" xfId="31852" hidden="1" xr:uid="{00000000-0005-0000-0000-00001A070000}"/>
    <cellStyle name="Followed Hyperlink 53" xfId="27341" hidden="1" xr:uid="{00000000-0005-0000-0000-00000F070000}"/>
    <cellStyle name="Followed Hyperlink 53" xfId="7803" hidden="1" xr:uid="{00000000-0005-0000-0000-00001A070000}"/>
    <cellStyle name="Followed Hyperlink 53" xfId="7814" hidden="1" xr:uid="{00000000-0005-0000-0000-00001B070000}"/>
    <cellStyle name="Followed Hyperlink 53" xfId="7912" hidden="1" xr:uid="{00000000-0005-0000-0000-000000070000}"/>
    <cellStyle name="Followed Hyperlink 53" xfId="7827" hidden="1" xr:uid="{00000000-0005-0000-0000-000001070000}"/>
    <cellStyle name="Followed Hyperlink 53" xfId="8104" hidden="1" xr:uid="{00000000-0005-0000-0000-000002070000}"/>
    <cellStyle name="Followed Hyperlink 53" xfId="30797" hidden="1" xr:uid="{00000000-0005-0000-0000-000007070000}"/>
    <cellStyle name="Followed Hyperlink 53" xfId="30805" hidden="1" xr:uid="{00000000-0005-0000-0000-000008070000}"/>
    <cellStyle name="Followed Hyperlink 53" xfId="30976" hidden="1" xr:uid="{00000000-0005-0000-0000-000009070000}"/>
    <cellStyle name="Followed Hyperlink 53" xfId="31007" hidden="1" xr:uid="{00000000-0005-0000-0000-00000A070000}"/>
    <cellStyle name="Followed Hyperlink 53" xfId="31018" hidden="1" xr:uid="{00000000-0005-0000-0000-00000B070000}"/>
    <cellStyle name="Followed Hyperlink 53" xfId="31024" hidden="1" xr:uid="{00000000-0005-0000-0000-00000C070000}"/>
    <cellStyle name="Followed Hyperlink 53" xfId="31192" hidden="1" xr:uid="{00000000-0005-0000-0000-00000D070000}"/>
    <cellStyle name="Followed Hyperlink 53" xfId="31223" hidden="1" xr:uid="{00000000-0005-0000-0000-00000E070000}"/>
    <cellStyle name="Followed Hyperlink 53" xfId="31234" hidden="1" xr:uid="{00000000-0005-0000-0000-00000F070000}"/>
    <cellStyle name="Followed Hyperlink 53" xfId="30484" hidden="1" xr:uid="{00000000-0005-0000-0000-000003070000}"/>
    <cellStyle name="Followed Hyperlink 53" xfId="30579" hidden="1" xr:uid="{00000000-0005-0000-0000-000004070000}"/>
    <cellStyle name="Followed Hyperlink 53" xfId="30755" hidden="1" xr:uid="{00000000-0005-0000-0000-000005070000}"/>
    <cellStyle name="Followed Hyperlink 53" xfId="30786" hidden="1" xr:uid="{00000000-0005-0000-0000-000006070000}"/>
    <cellStyle name="Followed Hyperlink 53" xfId="30473" hidden="1" xr:uid="{00000000-0005-0000-0000-000002070000}"/>
    <cellStyle name="Followed Hyperlink 53" xfId="30290" hidden="1" xr:uid="{00000000-0005-0000-0000-000000070000}"/>
    <cellStyle name="Followed Hyperlink 53" xfId="30192" hidden="1" xr:uid="{00000000-0005-0000-0000-00001B070000}"/>
    <cellStyle name="Followed Hyperlink 53" xfId="30205" hidden="1" xr:uid="{00000000-0005-0000-0000-000001070000}"/>
    <cellStyle name="Followed Hyperlink 53" xfId="8386" hidden="1" xr:uid="{00000000-0005-0000-0000-000005070000}"/>
    <cellStyle name="Followed Hyperlink 53" xfId="4444" hidden="1" xr:uid="{00000000-0005-0000-0000-00001A070000}"/>
    <cellStyle name="Followed Hyperlink 53" xfId="25633" hidden="1" xr:uid="{00000000-0005-0000-0000-000016070000}"/>
    <cellStyle name="Followed Hyperlink 53" xfId="25644" hidden="1" xr:uid="{00000000-0005-0000-0000-000017070000}"/>
    <cellStyle name="Followed Hyperlink 53" xfId="25650" hidden="1" xr:uid="{00000000-0005-0000-0000-000018070000}"/>
    <cellStyle name="Followed Hyperlink 53" xfId="25808" hidden="1" xr:uid="{00000000-0005-0000-0000-000019070000}"/>
    <cellStyle name="Followed Hyperlink 53" xfId="25839" hidden="1" xr:uid="{00000000-0005-0000-0000-00001A070000}"/>
    <cellStyle name="Followed Hyperlink 53" xfId="25850" hidden="1" xr:uid="{00000000-0005-0000-0000-00001B070000}"/>
    <cellStyle name="Followed Hyperlink 53" xfId="26371" hidden="1" xr:uid="{00000000-0005-0000-0000-000000070000}"/>
    <cellStyle name="Followed Hyperlink 53" xfId="26549" hidden="1" xr:uid="{00000000-0005-0000-0000-000001070000}"/>
    <cellStyle name="Followed Hyperlink 53" xfId="26580" hidden="1" xr:uid="{00000000-0005-0000-0000-000002070000}"/>
    <cellStyle name="Followed Hyperlink 53" xfId="26591" hidden="1" xr:uid="{00000000-0005-0000-0000-000003070000}"/>
    <cellStyle name="Followed Hyperlink 53" xfId="26686" hidden="1" xr:uid="{00000000-0005-0000-0000-000004070000}"/>
    <cellStyle name="Followed Hyperlink 53" xfId="26862" hidden="1" xr:uid="{00000000-0005-0000-0000-000005070000}"/>
    <cellStyle name="Followed Hyperlink 53" xfId="26893" hidden="1" xr:uid="{00000000-0005-0000-0000-000006070000}"/>
    <cellStyle name="Followed Hyperlink 53" xfId="26904" hidden="1" xr:uid="{00000000-0005-0000-0000-000007070000}"/>
    <cellStyle name="Followed Hyperlink 53" xfId="26912" hidden="1" xr:uid="{00000000-0005-0000-0000-000008070000}"/>
    <cellStyle name="Followed Hyperlink 53" xfId="27083" hidden="1" xr:uid="{00000000-0005-0000-0000-000009070000}"/>
    <cellStyle name="Followed Hyperlink 53" xfId="27114" hidden="1" xr:uid="{00000000-0005-0000-0000-00000A070000}"/>
    <cellStyle name="Followed Hyperlink 53" xfId="27125" hidden="1" xr:uid="{00000000-0005-0000-0000-00000B070000}"/>
    <cellStyle name="Followed Hyperlink 53" xfId="27131" hidden="1" xr:uid="{00000000-0005-0000-0000-00000C070000}"/>
    <cellStyle name="Followed Hyperlink 53" xfId="27299" hidden="1" xr:uid="{00000000-0005-0000-0000-00000D070000}"/>
    <cellStyle name="Followed Hyperlink 53" xfId="27330" hidden="1" xr:uid="{00000000-0005-0000-0000-00000E070000}"/>
    <cellStyle name="Followed Hyperlink 53" xfId="27347" hidden="1" xr:uid="{00000000-0005-0000-0000-000010070000}"/>
    <cellStyle name="Followed Hyperlink 53" xfId="27511" hidden="1" xr:uid="{00000000-0005-0000-0000-000011070000}"/>
    <cellStyle name="Followed Hyperlink 53" xfId="27542" hidden="1" xr:uid="{00000000-0005-0000-0000-000012070000}"/>
    <cellStyle name="Followed Hyperlink 53" xfId="27553" hidden="1" xr:uid="{00000000-0005-0000-0000-000013070000}"/>
    <cellStyle name="Followed Hyperlink 53" xfId="27559" hidden="1" xr:uid="{00000000-0005-0000-0000-000014070000}"/>
    <cellStyle name="Followed Hyperlink 53" xfId="27722" hidden="1" xr:uid="{00000000-0005-0000-0000-000015070000}"/>
    <cellStyle name="Followed Hyperlink 53" xfId="27753" hidden="1" xr:uid="{00000000-0005-0000-0000-000016070000}"/>
    <cellStyle name="Followed Hyperlink 53" xfId="27764" hidden="1" xr:uid="{00000000-0005-0000-0000-000017070000}"/>
    <cellStyle name="Followed Hyperlink 53" xfId="27770" hidden="1" xr:uid="{00000000-0005-0000-0000-000018070000}"/>
    <cellStyle name="Followed Hyperlink 53" xfId="27928" hidden="1" xr:uid="{00000000-0005-0000-0000-000019070000}"/>
    <cellStyle name="Followed Hyperlink 53" xfId="27959" hidden="1" xr:uid="{00000000-0005-0000-0000-00001A070000}"/>
    <cellStyle name="Followed Hyperlink 53" xfId="27970" hidden="1" xr:uid="{00000000-0005-0000-0000-00001B070000}"/>
    <cellStyle name="Followed Hyperlink 53" xfId="28593" hidden="1" xr:uid="{00000000-0005-0000-0000-000000070000}"/>
    <cellStyle name="Followed Hyperlink 53" xfId="28771" hidden="1" xr:uid="{00000000-0005-0000-0000-000001070000}"/>
    <cellStyle name="Followed Hyperlink 53" xfId="28802" hidden="1" xr:uid="{00000000-0005-0000-0000-000002070000}"/>
    <cellStyle name="Followed Hyperlink 53" xfId="28813" hidden="1" xr:uid="{00000000-0005-0000-0000-000003070000}"/>
    <cellStyle name="Followed Hyperlink 53" xfId="29084" hidden="1" xr:uid="{00000000-0005-0000-0000-000005070000}"/>
    <cellStyle name="Followed Hyperlink 53" xfId="29115" hidden="1" xr:uid="{00000000-0005-0000-0000-000006070000}"/>
    <cellStyle name="Followed Hyperlink 53" xfId="29126" hidden="1" xr:uid="{00000000-0005-0000-0000-000007070000}"/>
    <cellStyle name="Followed Hyperlink 53" xfId="29134" hidden="1" xr:uid="{00000000-0005-0000-0000-000008070000}"/>
    <cellStyle name="Followed Hyperlink 53" xfId="29305" hidden="1" xr:uid="{00000000-0005-0000-0000-000009070000}"/>
    <cellStyle name="Followed Hyperlink 53" xfId="29336" hidden="1" xr:uid="{00000000-0005-0000-0000-00000A070000}"/>
    <cellStyle name="Followed Hyperlink 53" xfId="29347" hidden="1" xr:uid="{00000000-0005-0000-0000-00000B070000}"/>
    <cellStyle name="Followed Hyperlink 53" xfId="29353" hidden="1" xr:uid="{00000000-0005-0000-0000-00000C070000}"/>
    <cellStyle name="Followed Hyperlink 53" xfId="29552" hidden="1" xr:uid="{00000000-0005-0000-0000-00000E070000}"/>
    <cellStyle name="Followed Hyperlink 53" xfId="29563" hidden="1" xr:uid="{00000000-0005-0000-0000-00000F070000}"/>
    <cellStyle name="Followed Hyperlink 53" xfId="29569" hidden="1" xr:uid="{00000000-0005-0000-0000-000010070000}"/>
    <cellStyle name="Followed Hyperlink 53" xfId="29733" hidden="1" xr:uid="{00000000-0005-0000-0000-000011070000}"/>
    <cellStyle name="Followed Hyperlink 53" xfId="29764" hidden="1" xr:uid="{00000000-0005-0000-0000-000012070000}"/>
    <cellStyle name="Followed Hyperlink 53" xfId="29775" hidden="1" xr:uid="{00000000-0005-0000-0000-000013070000}"/>
    <cellStyle name="Followed Hyperlink 53" xfId="29944" hidden="1" xr:uid="{00000000-0005-0000-0000-000015070000}"/>
    <cellStyle name="Followed Hyperlink 53" xfId="29975" hidden="1" xr:uid="{00000000-0005-0000-0000-000016070000}"/>
    <cellStyle name="Followed Hyperlink 53" xfId="29986" hidden="1" xr:uid="{00000000-0005-0000-0000-000017070000}"/>
    <cellStyle name="Followed Hyperlink 53" xfId="29992" hidden="1" xr:uid="{00000000-0005-0000-0000-000018070000}"/>
    <cellStyle name="Followed Hyperlink 53" xfId="30150" hidden="1" xr:uid="{00000000-0005-0000-0000-000019070000}"/>
    <cellStyle name="Followed Hyperlink 53" xfId="30181" hidden="1" xr:uid="{00000000-0005-0000-0000-00001A070000}"/>
    <cellStyle name="Followed Hyperlink 53" xfId="1531" hidden="1" xr:uid="{00000000-0005-0000-0000-000010070000}"/>
    <cellStyle name="Followed Hyperlink 53" xfId="44055" hidden="1" xr:uid="{00000000-0005-0000-0000-000003070000}"/>
    <cellStyle name="Followed Hyperlink 53" xfId="36785" hidden="1" xr:uid="{00000000-0005-0000-0000-000019070000}"/>
    <cellStyle name="Followed Hyperlink 53" xfId="36816" hidden="1" xr:uid="{00000000-0005-0000-0000-00001A070000}"/>
    <cellStyle name="Followed Hyperlink 53" xfId="36923" hidden="1" xr:uid="{00000000-0005-0000-0000-000000070000}"/>
    <cellStyle name="Followed Hyperlink 53" xfId="36840" hidden="1" xr:uid="{00000000-0005-0000-0000-000001070000}"/>
    <cellStyle name="Followed Hyperlink 53" xfId="37044" hidden="1" xr:uid="{00000000-0005-0000-0000-000002070000}"/>
    <cellStyle name="Followed Hyperlink 53" xfId="37055" hidden="1" xr:uid="{00000000-0005-0000-0000-000003070000}"/>
    <cellStyle name="Followed Hyperlink 53" xfId="37150" hidden="1" xr:uid="{00000000-0005-0000-0000-000004070000}"/>
    <cellStyle name="Followed Hyperlink 53" xfId="37326" hidden="1" xr:uid="{00000000-0005-0000-0000-000005070000}"/>
    <cellStyle name="Followed Hyperlink 53" xfId="37357" hidden="1" xr:uid="{00000000-0005-0000-0000-000006070000}"/>
    <cellStyle name="Followed Hyperlink 53" xfId="35940" hidden="1" xr:uid="{00000000-0005-0000-0000-000009070000}"/>
    <cellStyle name="Followed Hyperlink 53" xfId="35971" hidden="1" xr:uid="{00000000-0005-0000-0000-00000A070000}"/>
    <cellStyle name="Followed Hyperlink 53" xfId="35982" hidden="1" xr:uid="{00000000-0005-0000-0000-00000B070000}"/>
    <cellStyle name="Followed Hyperlink 53" xfId="35988" hidden="1" xr:uid="{00000000-0005-0000-0000-00000C070000}"/>
    <cellStyle name="Followed Hyperlink 53" xfId="36156" hidden="1" xr:uid="{00000000-0005-0000-0000-00000D070000}"/>
    <cellStyle name="Followed Hyperlink 53" xfId="36187" hidden="1" xr:uid="{00000000-0005-0000-0000-00000E070000}"/>
    <cellStyle name="Followed Hyperlink 53" xfId="36198" hidden="1" xr:uid="{00000000-0005-0000-0000-00000F070000}"/>
    <cellStyle name="Followed Hyperlink 53" xfId="36204" hidden="1" xr:uid="{00000000-0005-0000-0000-000010070000}"/>
    <cellStyle name="Followed Hyperlink 53" xfId="36368" hidden="1" xr:uid="{00000000-0005-0000-0000-000011070000}"/>
    <cellStyle name="Followed Hyperlink 53" xfId="35719" hidden="1" xr:uid="{00000000-0005-0000-0000-000005070000}"/>
    <cellStyle name="Followed Hyperlink 53" xfId="35750" hidden="1" xr:uid="{00000000-0005-0000-0000-000006070000}"/>
    <cellStyle name="Followed Hyperlink 53" xfId="35769" hidden="1" xr:uid="{00000000-0005-0000-0000-000008070000}"/>
    <cellStyle name="Followed Hyperlink 53" xfId="35543" hidden="1" xr:uid="{00000000-0005-0000-0000-000004070000}"/>
    <cellStyle name="Followed Hyperlink 53" xfId="35437" hidden="1" xr:uid="{00000000-0005-0000-0000-000002070000}"/>
    <cellStyle name="Followed Hyperlink 53" xfId="35199" hidden="1" xr:uid="{00000000-0005-0000-0000-000001070000}"/>
    <cellStyle name="Followed Hyperlink 53" xfId="35448" hidden="1" xr:uid="{00000000-0005-0000-0000-000003070000}"/>
    <cellStyle name="Followed Hyperlink 53" xfId="37547" hidden="1" xr:uid="{00000000-0005-0000-0000-000009070000}"/>
    <cellStyle name="Followed Hyperlink 53" xfId="39755" hidden="1" xr:uid="{00000000-0005-0000-0000-000015070000}"/>
    <cellStyle name="Followed Hyperlink 53" xfId="31863" hidden="1" xr:uid="{00000000-0005-0000-0000-00001B070000}"/>
    <cellStyle name="Followed Hyperlink 53" xfId="31961" hidden="1" xr:uid="{00000000-0005-0000-0000-000000070000}"/>
    <cellStyle name="Followed Hyperlink 53" xfId="31876" hidden="1" xr:uid="{00000000-0005-0000-0000-000001070000}"/>
    <cellStyle name="Followed Hyperlink 53" xfId="32141" hidden="1" xr:uid="{00000000-0005-0000-0000-000002070000}"/>
    <cellStyle name="Followed Hyperlink 53" xfId="32152" hidden="1" xr:uid="{00000000-0005-0000-0000-000003070000}"/>
    <cellStyle name="Followed Hyperlink 53" xfId="32247" hidden="1" xr:uid="{00000000-0005-0000-0000-000004070000}"/>
    <cellStyle name="Followed Hyperlink 53" xfId="32423" hidden="1" xr:uid="{00000000-0005-0000-0000-000005070000}"/>
    <cellStyle name="Followed Hyperlink 53" xfId="32454" hidden="1" xr:uid="{00000000-0005-0000-0000-000006070000}"/>
    <cellStyle name="Followed Hyperlink 53" xfId="32465" hidden="1" xr:uid="{00000000-0005-0000-0000-000007070000}"/>
    <cellStyle name="Followed Hyperlink 53" xfId="32473" hidden="1" xr:uid="{00000000-0005-0000-0000-000008070000}"/>
    <cellStyle name="Followed Hyperlink 53" xfId="32644" hidden="1" xr:uid="{00000000-0005-0000-0000-000009070000}"/>
    <cellStyle name="Followed Hyperlink 53" xfId="32675" hidden="1" xr:uid="{00000000-0005-0000-0000-00000A070000}"/>
    <cellStyle name="Followed Hyperlink 53" xfId="32686" hidden="1" xr:uid="{00000000-0005-0000-0000-00000B070000}"/>
    <cellStyle name="Followed Hyperlink 53" xfId="32692" hidden="1" xr:uid="{00000000-0005-0000-0000-00000C070000}"/>
    <cellStyle name="Followed Hyperlink 53" xfId="32860" hidden="1" xr:uid="{00000000-0005-0000-0000-00000D070000}"/>
    <cellStyle name="Followed Hyperlink 53" xfId="32891" hidden="1" xr:uid="{00000000-0005-0000-0000-00000E070000}"/>
    <cellStyle name="Followed Hyperlink 53" xfId="32902" hidden="1" xr:uid="{00000000-0005-0000-0000-00000F070000}"/>
    <cellStyle name="Followed Hyperlink 53" xfId="32908" hidden="1" xr:uid="{00000000-0005-0000-0000-000010070000}"/>
    <cellStyle name="Followed Hyperlink 53" xfId="33072" hidden="1" xr:uid="{00000000-0005-0000-0000-000011070000}"/>
    <cellStyle name="Followed Hyperlink 53" xfId="33103" hidden="1" xr:uid="{00000000-0005-0000-0000-000012070000}"/>
    <cellStyle name="Followed Hyperlink 53" xfId="33114" hidden="1" xr:uid="{00000000-0005-0000-0000-000013070000}"/>
    <cellStyle name="Followed Hyperlink 53" xfId="33120" hidden="1" xr:uid="{00000000-0005-0000-0000-000014070000}"/>
    <cellStyle name="Followed Hyperlink 53" xfId="33283" hidden="1" xr:uid="{00000000-0005-0000-0000-000015070000}"/>
    <cellStyle name="Followed Hyperlink 53" xfId="33314" hidden="1" xr:uid="{00000000-0005-0000-0000-000016070000}"/>
    <cellStyle name="Followed Hyperlink 53" xfId="29521" hidden="1" xr:uid="{00000000-0005-0000-0000-00000D070000}"/>
    <cellStyle name="Followed Hyperlink 53" xfId="6706" hidden="1" xr:uid="{00000000-0005-0000-0000-000005070000}"/>
    <cellStyle name="Followed Hyperlink 53" xfId="6737" hidden="1" xr:uid="{00000000-0005-0000-0000-000006070000}"/>
    <cellStyle name="Followed Hyperlink 53" xfId="6748" hidden="1" xr:uid="{00000000-0005-0000-0000-000007070000}"/>
    <cellStyle name="Followed Hyperlink 53" xfId="6756" hidden="1" xr:uid="{00000000-0005-0000-0000-000008070000}"/>
    <cellStyle name="Followed Hyperlink 53" xfId="6927" hidden="1" xr:uid="{00000000-0005-0000-0000-000009070000}"/>
    <cellStyle name="Followed Hyperlink 53" xfId="6958" hidden="1" xr:uid="{00000000-0005-0000-0000-00000A070000}"/>
    <cellStyle name="Followed Hyperlink 53" xfId="6969" hidden="1" xr:uid="{00000000-0005-0000-0000-00000B070000}"/>
    <cellStyle name="Followed Hyperlink 53" xfId="6975" hidden="1" xr:uid="{00000000-0005-0000-0000-00000C070000}"/>
    <cellStyle name="Followed Hyperlink 53" xfId="7143" hidden="1" xr:uid="{00000000-0005-0000-0000-00000D070000}"/>
    <cellStyle name="Followed Hyperlink 53" xfId="7174" hidden="1" xr:uid="{00000000-0005-0000-0000-00000E070000}"/>
    <cellStyle name="Followed Hyperlink 53" xfId="7185" hidden="1" xr:uid="{00000000-0005-0000-0000-00000F070000}"/>
    <cellStyle name="Followed Hyperlink 53" xfId="7191" hidden="1" xr:uid="{00000000-0005-0000-0000-000010070000}"/>
    <cellStyle name="Followed Hyperlink 53" xfId="7355" hidden="1" xr:uid="{00000000-0005-0000-0000-000011070000}"/>
    <cellStyle name="Followed Hyperlink 53" xfId="7386" hidden="1" xr:uid="{00000000-0005-0000-0000-000012070000}"/>
    <cellStyle name="Followed Hyperlink 53" xfId="7397" hidden="1" xr:uid="{00000000-0005-0000-0000-000013070000}"/>
    <cellStyle name="Followed Hyperlink 53" xfId="7403" hidden="1" xr:uid="{00000000-0005-0000-0000-000014070000}"/>
    <cellStyle name="Followed Hyperlink 53" xfId="7566" hidden="1" xr:uid="{00000000-0005-0000-0000-000015070000}"/>
    <cellStyle name="Followed Hyperlink 53" xfId="7597" hidden="1" xr:uid="{00000000-0005-0000-0000-000016070000}"/>
    <cellStyle name="Followed Hyperlink 53" xfId="7608" hidden="1" xr:uid="{00000000-0005-0000-0000-000017070000}"/>
    <cellStyle name="Followed Hyperlink 53" xfId="7614" hidden="1" xr:uid="{00000000-0005-0000-0000-000018070000}"/>
    <cellStyle name="Followed Hyperlink 53" xfId="7772" hidden="1" xr:uid="{00000000-0005-0000-0000-000019070000}"/>
    <cellStyle name="Followed Hyperlink 53" xfId="17219" hidden="1" xr:uid="{00000000-0005-0000-0000-00000F070000}"/>
    <cellStyle name="Followed Hyperlink 53" xfId="17225" hidden="1" xr:uid="{00000000-0005-0000-0000-000010070000}"/>
    <cellStyle name="Followed Hyperlink 53" xfId="17389" hidden="1" xr:uid="{00000000-0005-0000-0000-000011070000}"/>
    <cellStyle name="Followed Hyperlink 53" xfId="17420" hidden="1" xr:uid="{00000000-0005-0000-0000-000012070000}"/>
    <cellStyle name="Followed Hyperlink 53" xfId="17431" hidden="1" xr:uid="{00000000-0005-0000-0000-000013070000}"/>
    <cellStyle name="Followed Hyperlink 53" xfId="17437" hidden="1" xr:uid="{00000000-0005-0000-0000-000014070000}"/>
    <cellStyle name="Followed Hyperlink 53" xfId="17600" hidden="1" xr:uid="{00000000-0005-0000-0000-000015070000}"/>
    <cellStyle name="Followed Hyperlink 53" xfId="8115" hidden="1" xr:uid="{00000000-0005-0000-0000-000003070000}"/>
    <cellStyle name="Followed Hyperlink 53" xfId="8417" hidden="1" xr:uid="{00000000-0005-0000-0000-000006070000}"/>
    <cellStyle name="Followed Hyperlink 53" xfId="8428" hidden="1" xr:uid="{00000000-0005-0000-0000-000007070000}"/>
    <cellStyle name="Followed Hyperlink 53" xfId="8436" hidden="1" xr:uid="{00000000-0005-0000-0000-000008070000}"/>
    <cellStyle name="Followed Hyperlink 53" xfId="8607" hidden="1" xr:uid="{00000000-0005-0000-0000-000009070000}"/>
    <cellStyle name="Followed Hyperlink 53" xfId="8638" hidden="1" xr:uid="{00000000-0005-0000-0000-00000A070000}"/>
    <cellStyle name="Followed Hyperlink 53" xfId="8649" hidden="1" xr:uid="{00000000-0005-0000-0000-00000B070000}"/>
    <cellStyle name="Followed Hyperlink 53" xfId="8655" hidden="1" xr:uid="{00000000-0005-0000-0000-00000C070000}"/>
    <cellStyle name="Followed Hyperlink 53" xfId="8823" hidden="1" xr:uid="{00000000-0005-0000-0000-00000D070000}"/>
    <cellStyle name="Followed Hyperlink 53" xfId="8854" hidden="1" xr:uid="{00000000-0005-0000-0000-00000E070000}"/>
    <cellStyle name="Followed Hyperlink 53" xfId="8865" hidden="1" xr:uid="{00000000-0005-0000-0000-00000F070000}"/>
    <cellStyle name="Followed Hyperlink 53" xfId="8871" hidden="1" xr:uid="{00000000-0005-0000-0000-000010070000}"/>
    <cellStyle name="Followed Hyperlink 53" xfId="9035" hidden="1" xr:uid="{00000000-0005-0000-0000-000011070000}"/>
    <cellStyle name="Followed Hyperlink 53" xfId="9066" hidden="1" xr:uid="{00000000-0005-0000-0000-000012070000}"/>
    <cellStyle name="Followed Hyperlink 53" xfId="9077" hidden="1" xr:uid="{00000000-0005-0000-0000-000013070000}"/>
    <cellStyle name="Followed Hyperlink 53" xfId="9083" hidden="1" xr:uid="{00000000-0005-0000-0000-000014070000}"/>
    <cellStyle name="Followed Hyperlink 53" xfId="9246" hidden="1" xr:uid="{00000000-0005-0000-0000-000015070000}"/>
    <cellStyle name="Followed Hyperlink 53" xfId="9277" hidden="1" xr:uid="{00000000-0005-0000-0000-000016070000}"/>
    <cellStyle name="Followed Hyperlink 53" xfId="9288" hidden="1" xr:uid="{00000000-0005-0000-0000-000017070000}"/>
    <cellStyle name="Followed Hyperlink 53" xfId="9294" hidden="1" xr:uid="{00000000-0005-0000-0000-000018070000}"/>
    <cellStyle name="Followed Hyperlink 53" xfId="9452" hidden="1" xr:uid="{00000000-0005-0000-0000-000019070000}"/>
    <cellStyle name="Followed Hyperlink 53" xfId="3378" hidden="1" xr:uid="{00000000-0005-0000-0000-000006070000}"/>
    <cellStyle name="Followed Hyperlink 53" xfId="3397" hidden="1" xr:uid="{00000000-0005-0000-0000-000008070000}"/>
    <cellStyle name="Followed Hyperlink 53" xfId="3568" hidden="1" xr:uid="{00000000-0005-0000-0000-000009070000}"/>
    <cellStyle name="Followed Hyperlink 53" xfId="3599" hidden="1" xr:uid="{00000000-0005-0000-0000-00000A070000}"/>
    <cellStyle name="Followed Hyperlink 53" xfId="3610" hidden="1" xr:uid="{00000000-0005-0000-0000-00000B070000}"/>
    <cellStyle name="Followed Hyperlink 53" xfId="3616" hidden="1" xr:uid="{00000000-0005-0000-0000-00000C070000}"/>
    <cellStyle name="Followed Hyperlink 53" xfId="3784" hidden="1" xr:uid="{00000000-0005-0000-0000-00000D070000}"/>
    <cellStyle name="Followed Hyperlink 53" xfId="3815" hidden="1" xr:uid="{00000000-0005-0000-0000-00000E070000}"/>
    <cellStyle name="Followed Hyperlink 53" xfId="3826" hidden="1" xr:uid="{00000000-0005-0000-0000-00000F070000}"/>
    <cellStyle name="Followed Hyperlink 53" xfId="3832" hidden="1" xr:uid="{00000000-0005-0000-0000-000010070000}"/>
    <cellStyle name="Followed Hyperlink 53" xfId="3996" hidden="1" xr:uid="{00000000-0005-0000-0000-000011070000}"/>
    <cellStyle name="Followed Hyperlink 53" xfId="4027" hidden="1" xr:uid="{00000000-0005-0000-0000-000012070000}"/>
    <cellStyle name="Followed Hyperlink 53" xfId="4038" hidden="1" xr:uid="{00000000-0005-0000-0000-000013070000}"/>
    <cellStyle name="Followed Hyperlink 53" xfId="31240" hidden="1" xr:uid="{00000000-0005-0000-0000-000010070000}"/>
    <cellStyle name="Followed Hyperlink 53" xfId="31404" hidden="1" xr:uid="{00000000-0005-0000-0000-000011070000}"/>
    <cellStyle name="Followed Hyperlink 53" xfId="31435" hidden="1" xr:uid="{00000000-0005-0000-0000-000012070000}"/>
    <cellStyle name="Followed Hyperlink 53" xfId="31446" hidden="1" xr:uid="{00000000-0005-0000-0000-000013070000}"/>
    <cellStyle name="Followed Hyperlink 53" xfId="31452" hidden="1" xr:uid="{00000000-0005-0000-0000-000014070000}"/>
    <cellStyle name="Followed Hyperlink 53" xfId="31615" hidden="1" xr:uid="{00000000-0005-0000-0000-000015070000}"/>
    <cellStyle name="Followed Hyperlink 53" xfId="31646" hidden="1" xr:uid="{00000000-0005-0000-0000-000016070000}"/>
    <cellStyle name="Followed Hyperlink 53" xfId="4413" hidden="1" xr:uid="{00000000-0005-0000-0000-000019070000}"/>
    <cellStyle name="Followed Hyperlink 53" xfId="4455" hidden="1" xr:uid="{00000000-0005-0000-0000-00001B070000}"/>
    <cellStyle name="Followed Hyperlink 53" xfId="4553" hidden="1" xr:uid="{00000000-0005-0000-0000-000000070000}"/>
    <cellStyle name="Followed Hyperlink 53" xfId="4468" hidden="1" xr:uid="{00000000-0005-0000-0000-000001070000}"/>
    <cellStyle name="Followed Hyperlink 53" xfId="4744" hidden="1" xr:uid="{00000000-0005-0000-0000-000002070000}"/>
    <cellStyle name="Followed Hyperlink 53" xfId="4755" hidden="1" xr:uid="{00000000-0005-0000-0000-000003070000}"/>
    <cellStyle name="Followed Hyperlink 53" xfId="4850" hidden="1" xr:uid="{00000000-0005-0000-0000-000004070000}"/>
    <cellStyle name="Followed Hyperlink 53" xfId="5026" hidden="1" xr:uid="{00000000-0005-0000-0000-000005070000}"/>
    <cellStyle name="Followed Hyperlink 53" xfId="5057" hidden="1" xr:uid="{00000000-0005-0000-0000-000006070000}"/>
    <cellStyle name="Followed Hyperlink 53" xfId="5068" hidden="1" xr:uid="{00000000-0005-0000-0000-000007070000}"/>
    <cellStyle name="Followed Hyperlink 53" xfId="5076" hidden="1" xr:uid="{00000000-0005-0000-0000-000008070000}"/>
    <cellStyle name="Followed Hyperlink 53" xfId="5247" hidden="1" xr:uid="{00000000-0005-0000-0000-000009070000}"/>
    <cellStyle name="Followed Hyperlink 53" xfId="5278" hidden="1" xr:uid="{00000000-0005-0000-0000-00000A070000}"/>
    <cellStyle name="Followed Hyperlink 53" xfId="5289" hidden="1" xr:uid="{00000000-0005-0000-0000-00000B070000}"/>
    <cellStyle name="Followed Hyperlink 53" xfId="5295" hidden="1" xr:uid="{00000000-0005-0000-0000-00000C070000}"/>
    <cellStyle name="Followed Hyperlink 53" xfId="1695" hidden="1" xr:uid="{00000000-0005-0000-0000-000011070000}"/>
    <cellStyle name="Followed Hyperlink 53" xfId="1726" hidden="1" xr:uid="{00000000-0005-0000-0000-000012070000}"/>
    <cellStyle name="Followed Hyperlink 53" xfId="1737" hidden="1" xr:uid="{00000000-0005-0000-0000-000013070000}"/>
    <cellStyle name="Followed Hyperlink 53" xfId="1743" hidden="1" xr:uid="{00000000-0005-0000-0000-000014070000}"/>
    <cellStyle name="Followed Hyperlink 53" xfId="1906" hidden="1" xr:uid="{00000000-0005-0000-0000-000015070000}"/>
    <cellStyle name="Followed Hyperlink 53" xfId="1937" hidden="1" xr:uid="{00000000-0005-0000-0000-000016070000}"/>
    <cellStyle name="Followed Hyperlink 53" xfId="1948" hidden="1" xr:uid="{00000000-0005-0000-0000-000017070000}"/>
    <cellStyle name="Followed Hyperlink 53" xfId="5706" hidden="1" xr:uid="{00000000-0005-0000-0000-000012070000}"/>
    <cellStyle name="Followed Hyperlink 53" xfId="5886" hidden="1" xr:uid="{00000000-0005-0000-0000-000015070000}"/>
    <cellStyle name="Followed Hyperlink 53" xfId="5917" hidden="1" xr:uid="{00000000-0005-0000-0000-000016070000}"/>
    <cellStyle name="Followed Hyperlink 53" xfId="5928" hidden="1" xr:uid="{00000000-0005-0000-0000-000017070000}"/>
    <cellStyle name="Followed Hyperlink 53" xfId="5934" hidden="1" xr:uid="{00000000-0005-0000-0000-000018070000}"/>
    <cellStyle name="Followed Hyperlink 53" xfId="6092" hidden="1" xr:uid="{00000000-0005-0000-0000-000019070000}"/>
    <cellStyle name="Followed Hyperlink 53" xfId="6123" hidden="1" xr:uid="{00000000-0005-0000-0000-00001A070000}"/>
    <cellStyle name="Followed Hyperlink 53" xfId="6134" hidden="1" xr:uid="{00000000-0005-0000-0000-00001B070000}"/>
    <cellStyle name="Followed Hyperlink 53" xfId="6232" hidden="1" xr:uid="{00000000-0005-0000-0000-000000070000}"/>
    <cellStyle name="Followed Hyperlink 53" xfId="6147" hidden="1" xr:uid="{00000000-0005-0000-0000-000001070000}"/>
    <cellStyle name="Followed Hyperlink 53" xfId="6424" hidden="1" xr:uid="{00000000-0005-0000-0000-000002070000}"/>
    <cellStyle name="Followed Hyperlink 53" xfId="6435" hidden="1" xr:uid="{00000000-0005-0000-0000-000003070000}"/>
    <cellStyle name="Followed Hyperlink 53" xfId="6530" hidden="1" xr:uid="{00000000-0005-0000-0000-000004070000}"/>
    <cellStyle name="Followed Hyperlink 53" xfId="18669" hidden="1" xr:uid="{00000000-0005-0000-0000-00000B070000}"/>
    <cellStyle name="Followed Hyperlink 53" xfId="18675" hidden="1" xr:uid="{00000000-0005-0000-0000-00000C070000}"/>
    <cellStyle name="Followed Hyperlink 53" xfId="18843" hidden="1" xr:uid="{00000000-0005-0000-0000-00000D070000}"/>
    <cellStyle name="Followed Hyperlink 53" xfId="18874" hidden="1" xr:uid="{00000000-0005-0000-0000-00000E070000}"/>
    <cellStyle name="Followed Hyperlink 53" xfId="18885" hidden="1" xr:uid="{00000000-0005-0000-0000-00000F070000}"/>
    <cellStyle name="Followed Hyperlink 53" xfId="18891" hidden="1" xr:uid="{00000000-0005-0000-0000-000010070000}"/>
    <cellStyle name="Followed Hyperlink 53" xfId="19055" hidden="1" xr:uid="{00000000-0005-0000-0000-000011070000}"/>
    <cellStyle name="Followed Hyperlink 53" xfId="19086" hidden="1" xr:uid="{00000000-0005-0000-0000-000012070000}"/>
    <cellStyle name="Followed Hyperlink 53" xfId="19097" hidden="1" xr:uid="{00000000-0005-0000-0000-000013070000}"/>
    <cellStyle name="Followed Hyperlink 53" xfId="19103" hidden="1" xr:uid="{00000000-0005-0000-0000-000014070000}"/>
    <cellStyle name="Followed Hyperlink 53" xfId="19266" hidden="1" xr:uid="{00000000-0005-0000-0000-000015070000}"/>
    <cellStyle name="Followed Hyperlink 53" xfId="15566" hidden="1" xr:uid="{00000000-0005-0000-0000-000010070000}"/>
    <cellStyle name="Followed Hyperlink 53" xfId="4044" hidden="1" xr:uid="{00000000-0005-0000-0000-000014070000}"/>
    <cellStyle name="Followed Hyperlink 53" xfId="4207" hidden="1" xr:uid="{00000000-0005-0000-0000-000015070000}"/>
    <cellStyle name="Followed Hyperlink 53" xfId="4238" hidden="1" xr:uid="{00000000-0005-0000-0000-000016070000}"/>
    <cellStyle name="Followed Hyperlink 53" xfId="4249" hidden="1" xr:uid="{00000000-0005-0000-0000-000017070000}"/>
    <cellStyle name="Followed Hyperlink 53" xfId="4255" hidden="1" xr:uid="{00000000-0005-0000-0000-000018070000}"/>
    <cellStyle name="Followed Hyperlink 53" xfId="18124" hidden="1" xr:uid="{00000000-0005-0000-0000-000002070000}"/>
    <cellStyle name="Followed Hyperlink 53" xfId="18135" hidden="1" xr:uid="{00000000-0005-0000-0000-000003070000}"/>
    <cellStyle name="Followed Hyperlink 53" xfId="18230" hidden="1" xr:uid="{00000000-0005-0000-0000-000004070000}"/>
    <cellStyle name="Followed Hyperlink 53" xfId="18406" hidden="1" xr:uid="{00000000-0005-0000-0000-000005070000}"/>
    <cellStyle name="Followed Hyperlink 53" xfId="18437" hidden="1" xr:uid="{00000000-0005-0000-0000-000006070000}"/>
    <cellStyle name="Followed Hyperlink 53" xfId="18448" hidden="1" xr:uid="{00000000-0005-0000-0000-000007070000}"/>
    <cellStyle name="Followed Hyperlink 53" xfId="18456" hidden="1" xr:uid="{00000000-0005-0000-0000-000008070000}"/>
    <cellStyle name="Followed Hyperlink 53" xfId="18627" hidden="1" xr:uid="{00000000-0005-0000-0000-000009070000}"/>
    <cellStyle name="Followed Hyperlink 53" xfId="18658" hidden="1" xr:uid="{00000000-0005-0000-0000-00000A070000}"/>
    <cellStyle name="Followed Hyperlink 53" xfId="17837" hidden="1" xr:uid="{00000000-0005-0000-0000-00001A070000}"/>
    <cellStyle name="Followed Hyperlink 53" xfId="17848" hidden="1" xr:uid="{00000000-0005-0000-0000-00001B070000}"/>
    <cellStyle name="Followed Hyperlink 53" xfId="9590" hidden="1" xr:uid="{00000000-0005-0000-0000-000000070000}"/>
    <cellStyle name="Followed Hyperlink 53" xfId="16388" hidden="1" xr:uid="{00000000-0005-0000-0000-000001070000}"/>
    <cellStyle name="Followed Hyperlink 53" xfId="40899" hidden="1" xr:uid="{00000000-0005-0000-0000-000010070000}"/>
    <cellStyle name="Followed Hyperlink 53" xfId="37376" hidden="1" xr:uid="{00000000-0005-0000-0000-000008070000}"/>
    <cellStyle name="Followed Hyperlink 53" xfId="45234" hidden="1" xr:uid="{00000000-0005-0000-0000-000018070000}"/>
    <cellStyle name="Followed Hyperlink 53" xfId="45434" hidden="1" xr:uid="{00000000-0005-0000-0000-00001B070000}"/>
    <cellStyle name="Followed Hyperlink 54" xfId="30546" hidden="1" xr:uid="{00000000-0005-0000-0000-000024070000}"/>
    <cellStyle name="Followed Hyperlink 54" xfId="30878" hidden="1" xr:uid="{00000000-0005-0000-0000-000025070000}"/>
    <cellStyle name="Followed Hyperlink 54" xfId="30917" hidden="1" xr:uid="{00000000-0005-0000-0000-000026070000}"/>
    <cellStyle name="Followed Hyperlink 54" xfId="30948" hidden="1" xr:uid="{00000000-0005-0000-0000-000027070000}"/>
    <cellStyle name="Followed Hyperlink 54" xfId="30615" hidden="1" xr:uid="{00000000-0005-0000-0000-000028070000}"/>
    <cellStyle name="Followed Hyperlink 54" xfId="31094" hidden="1" xr:uid="{00000000-0005-0000-0000-000029070000}"/>
    <cellStyle name="Followed Hyperlink 54" xfId="31133" hidden="1" xr:uid="{00000000-0005-0000-0000-00002A070000}"/>
    <cellStyle name="Followed Hyperlink 54" xfId="31164" hidden="1" xr:uid="{00000000-0005-0000-0000-00002B070000}"/>
    <cellStyle name="Followed Hyperlink 54" xfId="28370" hidden="1" xr:uid="{00000000-0005-0000-0000-00002C070000}"/>
    <cellStyle name="Followed Hyperlink 54" xfId="31306" hidden="1" xr:uid="{00000000-0005-0000-0000-00002D070000}"/>
    <cellStyle name="Followed Hyperlink 54" xfId="31345" hidden="1" xr:uid="{00000000-0005-0000-0000-00002E070000}"/>
    <cellStyle name="Followed Hyperlink 54" xfId="31376" hidden="1" xr:uid="{00000000-0005-0000-0000-00002F070000}"/>
    <cellStyle name="Followed Hyperlink 54" xfId="30621" hidden="1" xr:uid="{00000000-0005-0000-0000-000030070000}"/>
    <cellStyle name="Followed Hyperlink 54" xfId="28359" hidden="1" xr:uid="{00000000-0005-0000-0000-00002C070000}"/>
    <cellStyle name="Followed Hyperlink 54" xfId="37519" hidden="1" xr:uid="{00000000-0005-0000-0000-000027070000}"/>
    <cellStyle name="Followed Hyperlink 54" xfId="37186" hidden="1" xr:uid="{00000000-0005-0000-0000-000028070000}"/>
    <cellStyle name="Followed Hyperlink 54" xfId="37665" hidden="1" xr:uid="{00000000-0005-0000-0000-000029070000}"/>
    <cellStyle name="Followed Hyperlink 54" xfId="37704" hidden="1" xr:uid="{00000000-0005-0000-0000-00002A070000}"/>
    <cellStyle name="Followed Hyperlink 54" xfId="37735" hidden="1" xr:uid="{00000000-0005-0000-0000-00002B070000}"/>
    <cellStyle name="Followed Hyperlink 54" xfId="32052" hidden="1" xr:uid="{00000000-0005-0000-0000-00002C070000}"/>
    <cellStyle name="Followed Hyperlink 54" xfId="37877" hidden="1" xr:uid="{00000000-0005-0000-0000-00002D070000}"/>
    <cellStyle name="Followed Hyperlink 54" xfId="37916" hidden="1" xr:uid="{00000000-0005-0000-0000-00002E070000}"/>
    <cellStyle name="Followed Hyperlink 54" xfId="37947" hidden="1" xr:uid="{00000000-0005-0000-0000-00002F070000}"/>
    <cellStyle name="Followed Hyperlink 54" xfId="36481" hidden="1" xr:uid="{00000000-0005-0000-0000-000031070000}"/>
    <cellStyle name="Followed Hyperlink 54" xfId="36520" hidden="1" xr:uid="{00000000-0005-0000-0000-000032070000}"/>
    <cellStyle name="Followed Hyperlink 54" xfId="36551" hidden="1" xr:uid="{00000000-0005-0000-0000-000033070000}"/>
    <cellStyle name="Followed Hyperlink 54" xfId="35341" hidden="1" xr:uid="{00000000-0005-0000-0000-000034070000}"/>
    <cellStyle name="Followed Hyperlink 54" xfId="36687" hidden="1" xr:uid="{00000000-0005-0000-0000-000035070000}"/>
    <cellStyle name="Followed Hyperlink 54" xfId="41176" hidden="1" xr:uid="{00000000-0005-0000-0000-000031070000}"/>
    <cellStyle name="Followed Hyperlink 54" xfId="41215" hidden="1" xr:uid="{00000000-0005-0000-0000-000032070000}"/>
    <cellStyle name="Followed Hyperlink 54" xfId="41246" hidden="1" xr:uid="{00000000-0005-0000-0000-000033070000}"/>
    <cellStyle name="Followed Hyperlink 54" xfId="40116" hidden="1" xr:uid="{00000000-0005-0000-0000-000034070000}"/>
    <cellStyle name="Followed Hyperlink 54" xfId="41382" hidden="1" xr:uid="{00000000-0005-0000-0000-000035070000}"/>
    <cellStyle name="Followed Hyperlink 54" xfId="41421" hidden="1" xr:uid="{00000000-0005-0000-0000-000036070000}"/>
    <cellStyle name="Followed Hyperlink 54" xfId="41452" hidden="1" xr:uid="{00000000-0005-0000-0000-000037070000}"/>
    <cellStyle name="Followed Hyperlink 54" xfId="41808" hidden="1" xr:uid="{00000000-0005-0000-0000-00001C070000}"/>
    <cellStyle name="Followed Hyperlink 54" xfId="41968" hidden="1" xr:uid="{00000000-0005-0000-0000-00001D070000}"/>
    <cellStyle name="Followed Hyperlink 54" xfId="42007" hidden="1" xr:uid="{00000000-0005-0000-0000-00001E070000}"/>
    <cellStyle name="Followed Hyperlink 54" xfId="42038" hidden="1" xr:uid="{00000000-0005-0000-0000-00001F070000}"/>
    <cellStyle name="Followed Hyperlink 54" xfId="42153" hidden="1" xr:uid="{00000000-0005-0000-0000-000020070000}"/>
    <cellStyle name="Followed Hyperlink 54" xfId="42281" hidden="1" xr:uid="{00000000-0005-0000-0000-000021070000}"/>
    <cellStyle name="Followed Hyperlink 54" xfId="42320" hidden="1" xr:uid="{00000000-0005-0000-0000-000022070000}"/>
    <cellStyle name="Followed Hyperlink 54" xfId="42351" hidden="1" xr:uid="{00000000-0005-0000-0000-000023070000}"/>
    <cellStyle name="Followed Hyperlink 54" xfId="42170" hidden="1" xr:uid="{00000000-0005-0000-0000-000024070000}"/>
    <cellStyle name="Followed Hyperlink 54" xfId="42502" hidden="1" xr:uid="{00000000-0005-0000-0000-000025070000}"/>
    <cellStyle name="Followed Hyperlink 54" xfId="42541" hidden="1" xr:uid="{00000000-0005-0000-0000-000026070000}"/>
    <cellStyle name="Followed Hyperlink 54" xfId="42572" hidden="1" xr:uid="{00000000-0005-0000-0000-000027070000}"/>
    <cellStyle name="Followed Hyperlink 54" xfId="42239" hidden="1" xr:uid="{00000000-0005-0000-0000-000028070000}"/>
    <cellStyle name="Followed Hyperlink 54" xfId="42718" hidden="1" xr:uid="{00000000-0005-0000-0000-000029070000}"/>
    <cellStyle name="Followed Hyperlink 54" xfId="42757" hidden="1" xr:uid="{00000000-0005-0000-0000-00002A070000}"/>
    <cellStyle name="Followed Hyperlink 54" xfId="42788" hidden="1" xr:uid="{00000000-0005-0000-0000-00002B070000}"/>
    <cellStyle name="Followed Hyperlink 54" xfId="41665" hidden="1" xr:uid="{00000000-0005-0000-0000-00002C070000}"/>
    <cellStyle name="Followed Hyperlink 54" xfId="42930" hidden="1" xr:uid="{00000000-0005-0000-0000-00002D070000}"/>
    <cellStyle name="Followed Hyperlink 54" xfId="42969" hidden="1" xr:uid="{00000000-0005-0000-0000-00002E070000}"/>
    <cellStyle name="Followed Hyperlink 54" xfId="43000" hidden="1" xr:uid="{00000000-0005-0000-0000-00002F070000}"/>
    <cellStyle name="Followed Hyperlink 54" xfId="42245" hidden="1" xr:uid="{00000000-0005-0000-0000-000030070000}"/>
    <cellStyle name="Followed Hyperlink 54" xfId="43180" hidden="1" xr:uid="{00000000-0005-0000-0000-000032070000}"/>
    <cellStyle name="Followed Hyperlink 54" xfId="43211" hidden="1" xr:uid="{00000000-0005-0000-0000-000033070000}"/>
    <cellStyle name="Followed Hyperlink 54" xfId="41709" hidden="1" xr:uid="{00000000-0005-0000-0000-000034070000}"/>
    <cellStyle name="Followed Hyperlink 54" xfId="43347" hidden="1" xr:uid="{00000000-0005-0000-0000-000035070000}"/>
    <cellStyle name="Followed Hyperlink 54" xfId="43386" hidden="1" xr:uid="{00000000-0005-0000-0000-000036070000}"/>
    <cellStyle name="Followed Hyperlink 54" xfId="43417" hidden="1" xr:uid="{00000000-0005-0000-0000-000037070000}"/>
    <cellStyle name="Followed Hyperlink 54" xfId="43915" hidden="1" xr:uid="{00000000-0005-0000-0000-00001D070000}"/>
    <cellStyle name="Followed Hyperlink 54" xfId="40188" hidden="1" xr:uid="{00000000-0005-0000-0000-000020070000}"/>
    <cellStyle name="Followed Hyperlink 54" xfId="40316" hidden="1" xr:uid="{00000000-0005-0000-0000-000021070000}"/>
    <cellStyle name="Followed Hyperlink 54" xfId="40355" hidden="1" xr:uid="{00000000-0005-0000-0000-000022070000}"/>
    <cellStyle name="Followed Hyperlink 54" xfId="40386" hidden="1" xr:uid="{00000000-0005-0000-0000-000023070000}"/>
    <cellStyle name="Followed Hyperlink 54" xfId="40205" hidden="1" xr:uid="{00000000-0005-0000-0000-000024070000}"/>
    <cellStyle name="Followed Hyperlink 54" xfId="40537" hidden="1" xr:uid="{00000000-0005-0000-0000-000025070000}"/>
    <cellStyle name="Followed Hyperlink 54" xfId="40576" hidden="1" xr:uid="{00000000-0005-0000-0000-000026070000}"/>
    <cellStyle name="Followed Hyperlink 54" xfId="40607" hidden="1" xr:uid="{00000000-0005-0000-0000-000027070000}"/>
    <cellStyle name="Followed Hyperlink 54" xfId="40274" hidden="1" xr:uid="{00000000-0005-0000-0000-000028070000}"/>
    <cellStyle name="Followed Hyperlink 54" xfId="40792" hidden="1" xr:uid="{00000000-0005-0000-0000-00002A070000}"/>
    <cellStyle name="Followed Hyperlink 54" xfId="40823" hidden="1" xr:uid="{00000000-0005-0000-0000-00002B070000}"/>
    <cellStyle name="Followed Hyperlink 54" xfId="35363" hidden="1" xr:uid="{00000000-0005-0000-0000-00002C070000}"/>
    <cellStyle name="Followed Hyperlink 54" xfId="40965" hidden="1" xr:uid="{00000000-0005-0000-0000-00002D070000}"/>
    <cellStyle name="Followed Hyperlink 54" xfId="41004" hidden="1" xr:uid="{00000000-0005-0000-0000-00002E070000}"/>
    <cellStyle name="Followed Hyperlink 54" xfId="41035" hidden="1" xr:uid="{00000000-0005-0000-0000-00002F070000}"/>
    <cellStyle name="Followed Hyperlink 54" xfId="40280" hidden="1" xr:uid="{00000000-0005-0000-0000-000030070000}"/>
    <cellStyle name="Followed Hyperlink 54" xfId="19691" hidden="1" xr:uid="{00000000-0005-0000-0000-00002C070000}"/>
    <cellStyle name="Followed Hyperlink 54" xfId="25293" hidden="1" xr:uid="{00000000-0005-0000-0000-00002D070000}"/>
    <cellStyle name="Followed Hyperlink 54" xfId="25332" hidden="1" xr:uid="{00000000-0005-0000-0000-00002E070000}"/>
    <cellStyle name="Followed Hyperlink 54" xfId="25363" hidden="1" xr:uid="{00000000-0005-0000-0000-00002F070000}"/>
    <cellStyle name="Followed Hyperlink 54" xfId="24608" hidden="1" xr:uid="{00000000-0005-0000-0000-000030070000}"/>
    <cellStyle name="Followed Hyperlink 54" xfId="38364" hidden="1" xr:uid="{00000000-0005-0000-0000-000037070000}"/>
    <cellStyle name="Followed Hyperlink 54" xfId="38552" hidden="1" xr:uid="{00000000-0005-0000-0000-00001C070000}"/>
    <cellStyle name="Followed Hyperlink 54" xfId="35396" hidden="1" xr:uid="{00000000-0005-0000-0000-00001D070000}"/>
    <cellStyle name="Followed Hyperlink 54" xfId="32106" hidden="1" xr:uid="{00000000-0005-0000-0000-00001E070000}"/>
    <cellStyle name="Followed Hyperlink 54" xfId="38460" hidden="1" xr:uid="{00000000-0005-0000-0000-00001F070000}"/>
    <cellStyle name="Followed Hyperlink 54" xfId="38669" hidden="1" xr:uid="{00000000-0005-0000-0000-000020070000}"/>
    <cellStyle name="Followed Hyperlink 54" xfId="38797" hidden="1" xr:uid="{00000000-0005-0000-0000-000021070000}"/>
    <cellStyle name="Followed Hyperlink 54" xfId="38836" hidden="1" xr:uid="{00000000-0005-0000-0000-000022070000}"/>
    <cellStyle name="Followed Hyperlink 54" xfId="38867" hidden="1" xr:uid="{00000000-0005-0000-0000-000023070000}"/>
    <cellStyle name="Followed Hyperlink 54" xfId="38686" hidden="1" xr:uid="{00000000-0005-0000-0000-000024070000}"/>
    <cellStyle name="Followed Hyperlink 54" xfId="39018" hidden="1" xr:uid="{00000000-0005-0000-0000-000025070000}"/>
    <cellStyle name="Followed Hyperlink 54" xfId="39057" hidden="1" xr:uid="{00000000-0005-0000-0000-000026070000}"/>
    <cellStyle name="Followed Hyperlink 54" xfId="39088" hidden="1" xr:uid="{00000000-0005-0000-0000-000027070000}"/>
    <cellStyle name="Followed Hyperlink 54" xfId="38755" hidden="1" xr:uid="{00000000-0005-0000-0000-000028070000}"/>
    <cellStyle name="Followed Hyperlink 54" xfId="39234" hidden="1" xr:uid="{00000000-0005-0000-0000-000029070000}"/>
    <cellStyle name="Followed Hyperlink 54" xfId="39273" hidden="1" xr:uid="{00000000-0005-0000-0000-00002A070000}"/>
    <cellStyle name="Followed Hyperlink 54" xfId="39304" hidden="1" xr:uid="{00000000-0005-0000-0000-00002B070000}"/>
    <cellStyle name="Followed Hyperlink 54" xfId="33713" hidden="1" xr:uid="{00000000-0005-0000-0000-00002C070000}"/>
    <cellStyle name="Followed Hyperlink 54" xfId="39446" hidden="1" xr:uid="{00000000-0005-0000-0000-00002D070000}"/>
    <cellStyle name="Followed Hyperlink 54" xfId="39485" hidden="1" xr:uid="{00000000-0005-0000-0000-00002E070000}"/>
    <cellStyle name="Followed Hyperlink 54" xfId="39516" hidden="1" xr:uid="{00000000-0005-0000-0000-00002F070000}"/>
    <cellStyle name="Followed Hyperlink 54" xfId="39657" hidden="1" xr:uid="{00000000-0005-0000-0000-000031070000}"/>
    <cellStyle name="Followed Hyperlink 54" xfId="39696" hidden="1" xr:uid="{00000000-0005-0000-0000-000032070000}"/>
    <cellStyle name="Followed Hyperlink 54" xfId="39727" hidden="1" xr:uid="{00000000-0005-0000-0000-000033070000}"/>
    <cellStyle name="Followed Hyperlink 54" xfId="38567" hidden="1" xr:uid="{00000000-0005-0000-0000-000034070000}"/>
    <cellStyle name="Followed Hyperlink 54" xfId="39863" hidden="1" xr:uid="{00000000-0005-0000-0000-000035070000}"/>
    <cellStyle name="Followed Hyperlink 54" xfId="39902" hidden="1" xr:uid="{00000000-0005-0000-0000-000036070000}"/>
    <cellStyle name="Followed Hyperlink 54" xfId="39933" hidden="1" xr:uid="{00000000-0005-0000-0000-000037070000}"/>
    <cellStyle name="Followed Hyperlink 54" xfId="30438" hidden="1" xr:uid="{00000000-0005-0000-0000-00001E070000}"/>
    <cellStyle name="Followed Hyperlink 54" xfId="36853" hidden="1" xr:uid="{00000000-0005-0000-0000-00001F070000}"/>
    <cellStyle name="Followed Hyperlink 54" xfId="37100" hidden="1" xr:uid="{00000000-0005-0000-0000-000020070000}"/>
    <cellStyle name="Followed Hyperlink 54" xfId="37267" hidden="1" xr:uid="{00000000-0005-0000-0000-000022070000}"/>
    <cellStyle name="Followed Hyperlink 54" xfId="37298" hidden="1" xr:uid="{00000000-0005-0000-0000-000023070000}"/>
    <cellStyle name="Followed Hyperlink 54" xfId="37117" hidden="1" xr:uid="{00000000-0005-0000-0000-000024070000}"/>
    <cellStyle name="Followed Hyperlink 54" xfId="37488" hidden="1" xr:uid="{00000000-0005-0000-0000-000026070000}"/>
    <cellStyle name="Followed Hyperlink 54" xfId="44228" hidden="1" xr:uid="{00000000-0005-0000-0000-000021070000}"/>
    <cellStyle name="Followed Hyperlink 54" xfId="44267" hidden="1" xr:uid="{00000000-0005-0000-0000-000022070000}"/>
    <cellStyle name="Followed Hyperlink 54" xfId="44298" hidden="1" xr:uid="{00000000-0005-0000-0000-000023070000}"/>
    <cellStyle name="Followed Hyperlink 54" xfId="44117" hidden="1" xr:uid="{00000000-0005-0000-0000-000024070000}"/>
    <cellStyle name="Followed Hyperlink 54" xfId="44449" hidden="1" xr:uid="{00000000-0005-0000-0000-000025070000}"/>
    <cellStyle name="Followed Hyperlink 54" xfId="44488" hidden="1" xr:uid="{00000000-0005-0000-0000-000026070000}"/>
    <cellStyle name="Followed Hyperlink 54" xfId="44519" hidden="1" xr:uid="{00000000-0005-0000-0000-000027070000}"/>
    <cellStyle name="Followed Hyperlink 54" xfId="44665" hidden="1" xr:uid="{00000000-0005-0000-0000-000029070000}"/>
    <cellStyle name="Followed Hyperlink 54" xfId="44704" hidden="1" xr:uid="{00000000-0005-0000-0000-00002A070000}"/>
    <cellStyle name="Followed Hyperlink 54" xfId="44735" hidden="1" xr:uid="{00000000-0005-0000-0000-00002B070000}"/>
    <cellStyle name="Followed Hyperlink 54" xfId="37192" hidden="1" xr:uid="{00000000-0005-0000-0000-000030070000}"/>
    <cellStyle name="Followed Hyperlink 54" xfId="38088" hidden="1" xr:uid="{00000000-0005-0000-0000-000031070000}"/>
    <cellStyle name="Followed Hyperlink 54" xfId="38127" hidden="1" xr:uid="{00000000-0005-0000-0000-000032070000}"/>
    <cellStyle name="Followed Hyperlink 54" xfId="38158" hidden="1" xr:uid="{00000000-0005-0000-0000-000033070000}"/>
    <cellStyle name="Followed Hyperlink 54" xfId="36972" hidden="1" xr:uid="{00000000-0005-0000-0000-000034070000}"/>
    <cellStyle name="Followed Hyperlink 54" xfId="38294" hidden="1" xr:uid="{00000000-0005-0000-0000-000035070000}"/>
    <cellStyle name="Followed Hyperlink 54" xfId="38333" hidden="1" xr:uid="{00000000-0005-0000-0000-000036070000}"/>
    <cellStyle name="Followed Hyperlink 54" xfId="15274" hidden="1" xr:uid="{00000000-0005-0000-0000-000027070000}"/>
    <cellStyle name="Followed Hyperlink 54" xfId="14941" hidden="1" xr:uid="{00000000-0005-0000-0000-000028070000}"/>
    <cellStyle name="Followed Hyperlink 54" xfId="15420" hidden="1" xr:uid="{00000000-0005-0000-0000-000029070000}"/>
    <cellStyle name="Followed Hyperlink 54" xfId="15459" hidden="1" xr:uid="{00000000-0005-0000-0000-00002A070000}"/>
    <cellStyle name="Followed Hyperlink 54" xfId="15490" hidden="1" xr:uid="{00000000-0005-0000-0000-00002B070000}"/>
    <cellStyle name="Followed Hyperlink 54" xfId="13273" hidden="1" xr:uid="{00000000-0005-0000-0000-000028070000}"/>
    <cellStyle name="Followed Hyperlink 54" xfId="43954" hidden="1" xr:uid="{00000000-0005-0000-0000-00001E070000}"/>
    <cellStyle name="Followed Hyperlink 54" xfId="43985" hidden="1" xr:uid="{00000000-0005-0000-0000-00001F070000}"/>
    <cellStyle name="Followed Hyperlink 54" xfId="44100" hidden="1" xr:uid="{00000000-0005-0000-0000-000020070000}"/>
    <cellStyle name="Followed Hyperlink 54" xfId="15053" hidden="1" xr:uid="{00000000-0005-0000-0000-000023070000}"/>
    <cellStyle name="Followed Hyperlink 54" xfId="14872" hidden="1" xr:uid="{00000000-0005-0000-0000-000024070000}"/>
    <cellStyle name="Followed Hyperlink 54" xfId="15204" hidden="1" xr:uid="{00000000-0005-0000-0000-000025070000}"/>
    <cellStyle name="Followed Hyperlink 54" xfId="15243" hidden="1" xr:uid="{00000000-0005-0000-0000-000026070000}"/>
    <cellStyle name="Followed Hyperlink 54" xfId="14855" hidden="1" xr:uid="{00000000-0005-0000-0000-000020070000}"/>
    <cellStyle name="Followed Hyperlink 54" xfId="15022" hidden="1" xr:uid="{00000000-0005-0000-0000-000022070000}"/>
    <cellStyle name="Followed Hyperlink 54" xfId="14547" hidden="1" xr:uid="{00000000-0005-0000-0000-00001F070000}"/>
    <cellStyle name="Followed Hyperlink 54" xfId="8069" hidden="1" xr:uid="{00000000-0005-0000-0000-00001E070000}"/>
    <cellStyle name="Followed Hyperlink 54" xfId="44186" hidden="1" xr:uid="{00000000-0005-0000-0000-000028070000}"/>
    <cellStyle name="Followed Hyperlink 54" xfId="40029" hidden="1" xr:uid="{00000000-0005-0000-0000-00001F070000}"/>
    <cellStyle name="Followed Hyperlink 54" xfId="30727" hidden="1" xr:uid="{00000000-0005-0000-0000-000023070000}"/>
    <cellStyle name="Followed Hyperlink 54" xfId="12746" hidden="1" xr:uid="{00000000-0005-0000-0000-000036070000}"/>
    <cellStyle name="Followed Hyperlink 54" xfId="12777" hidden="1" xr:uid="{00000000-0005-0000-0000-000037070000}"/>
    <cellStyle name="Followed Hyperlink 54" xfId="12982" hidden="1" xr:uid="{00000000-0005-0000-0000-00001C070000}"/>
    <cellStyle name="Followed Hyperlink 54" xfId="9731" hidden="1" xr:uid="{00000000-0005-0000-0000-00001D070000}"/>
    <cellStyle name="Followed Hyperlink 54" xfId="6389" hidden="1" xr:uid="{00000000-0005-0000-0000-00001E070000}"/>
    <cellStyle name="Followed Hyperlink 54" xfId="12873" hidden="1" xr:uid="{00000000-0005-0000-0000-00001F070000}"/>
    <cellStyle name="Followed Hyperlink 54" xfId="13187" hidden="1" xr:uid="{00000000-0005-0000-0000-000020070000}"/>
    <cellStyle name="Followed Hyperlink 54" xfId="13315" hidden="1" xr:uid="{00000000-0005-0000-0000-000021070000}"/>
    <cellStyle name="Followed Hyperlink 54" xfId="13354" hidden="1" xr:uid="{00000000-0005-0000-0000-000022070000}"/>
    <cellStyle name="Followed Hyperlink 54" xfId="13385" hidden="1" xr:uid="{00000000-0005-0000-0000-000023070000}"/>
    <cellStyle name="Followed Hyperlink 54" xfId="13204" hidden="1" xr:uid="{00000000-0005-0000-0000-000024070000}"/>
    <cellStyle name="Followed Hyperlink 54" xfId="13575" hidden="1" xr:uid="{00000000-0005-0000-0000-000026070000}"/>
    <cellStyle name="Followed Hyperlink 54" xfId="13752" hidden="1" xr:uid="{00000000-0005-0000-0000-000029070000}"/>
    <cellStyle name="Followed Hyperlink 54" xfId="13791" hidden="1" xr:uid="{00000000-0005-0000-0000-00002A070000}"/>
    <cellStyle name="Followed Hyperlink 54" xfId="13822" hidden="1" xr:uid="{00000000-0005-0000-0000-00002B070000}"/>
    <cellStyle name="Followed Hyperlink 54" xfId="8011" hidden="1" xr:uid="{00000000-0005-0000-0000-00002C070000}"/>
    <cellStyle name="Followed Hyperlink 54" xfId="13964" hidden="1" xr:uid="{00000000-0005-0000-0000-00002D070000}"/>
    <cellStyle name="Followed Hyperlink 54" xfId="14003" hidden="1" xr:uid="{00000000-0005-0000-0000-00002E070000}"/>
    <cellStyle name="Followed Hyperlink 54" xfId="14034" hidden="1" xr:uid="{00000000-0005-0000-0000-00002F070000}"/>
    <cellStyle name="Followed Hyperlink 54" xfId="13279" hidden="1" xr:uid="{00000000-0005-0000-0000-000030070000}"/>
    <cellStyle name="Followed Hyperlink 54" xfId="14175" hidden="1" xr:uid="{00000000-0005-0000-0000-000031070000}"/>
    <cellStyle name="Followed Hyperlink 54" xfId="14214" hidden="1" xr:uid="{00000000-0005-0000-0000-000032070000}"/>
    <cellStyle name="Followed Hyperlink 54" xfId="14245" hidden="1" xr:uid="{00000000-0005-0000-0000-000033070000}"/>
    <cellStyle name="Followed Hyperlink 54" xfId="13015" hidden="1" xr:uid="{00000000-0005-0000-0000-000034070000}"/>
    <cellStyle name="Followed Hyperlink 54" xfId="14381" hidden="1" xr:uid="{00000000-0005-0000-0000-000035070000}"/>
    <cellStyle name="Followed Hyperlink 54" xfId="14420" hidden="1" xr:uid="{00000000-0005-0000-0000-000036070000}"/>
    <cellStyle name="Followed Hyperlink 54" xfId="14451" hidden="1" xr:uid="{00000000-0005-0000-0000-000037070000}"/>
    <cellStyle name="Followed Hyperlink 54" xfId="14654" hidden="1" xr:uid="{00000000-0005-0000-0000-00001C070000}"/>
    <cellStyle name="Followed Hyperlink 54" xfId="11407" hidden="1" xr:uid="{00000000-0005-0000-0000-00001D070000}"/>
    <cellStyle name="Followed Hyperlink 54" xfId="10865" hidden="1" xr:uid="{00000000-0005-0000-0000-000032070000}"/>
    <cellStyle name="Followed Hyperlink 54" xfId="29705" hidden="1" xr:uid="{00000000-0005-0000-0000-00002F070000}"/>
    <cellStyle name="Followed Hyperlink 54" xfId="16323" hidden="1" xr:uid="{00000000-0005-0000-0000-00001C070000}"/>
    <cellStyle name="Followed Hyperlink 54" xfId="5404" hidden="1" xr:uid="{00000000-0005-0000-0000-00002A070000}"/>
    <cellStyle name="Followed Hyperlink 54" xfId="5435" hidden="1" xr:uid="{00000000-0005-0000-0000-00002B070000}"/>
    <cellStyle name="Followed Hyperlink 54" xfId="2627" hidden="1" xr:uid="{00000000-0005-0000-0000-00002C070000}"/>
    <cellStyle name="Followed Hyperlink 54" xfId="17572" hidden="1" xr:uid="{00000000-0005-0000-0000-000033070000}"/>
    <cellStyle name="Followed Hyperlink 54" xfId="16352" hidden="1" xr:uid="{00000000-0005-0000-0000-000034070000}"/>
    <cellStyle name="Followed Hyperlink 54" xfId="17708" hidden="1" xr:uid="{00000000-0005-0000-0000-000035070000}"/>
    <cellStyle name="Followed Hyperlink 54" xfId="17747" hidden="1" xr:uid="{00000000-0005-0000-0000-000036070000}"/>
    <cellStyle name="Followed Hyperlink 54" xfId="17502" hidden="1" xr:uid="{00000000-0005-0000-0000-000031070000}"/>
    <cellStyle name="Followed Hyperlink 54" xfId="17541" hidden="1" xr:uid="{00000000-0005-0000-0000-000032070000}"/>
    <cellStyle name="Followed Hyperlink 54" xfId="16606" hidden="1" xr:uid="{00000000-0005-0000-0000-000030070000}"/>
    <cellStyle name="Followed Hyperlink 54" xfId="17361" hidden="1" xr:uid="{00000000-0005-0000-0000-00002F070000}"/>
    <cellStyle name="Followed Hyperlink 54" xfId="4625" hidden="1" xr:uid="{00000000-0005-0000-0000-000034070000}"/>
    <cellStyle name="Followed Hyperlink 54" xfId="1597" hidden="1" xr:uid="{00000000-0005-0000-0000-00002D070000}"/>
    <cellStyle name="Followed Hyperlink 54" xfId="33391" hidden="1" xr:uid="{00000000-0005-0000-0000-000035070000}"/>
    <cellStyle name="Followed Hyperlink 54" xfId="9690" hidden="1" xr:uid="{00000000-0005-0000-0000-00002C070000}"/>
    <cellStyle name="Followed Hyperlink 54" xfId="15632" hidden="1" xr:uid="{00000000-0005-0000-0000-00002D070000}"/>
    <cellStyle name="Followed Hyperlink 54" xfId="15671" hidden="1" xr:uid="{00000000-0005-0000-0000-00002E070000}"/>
    <cellStyle name="Followed Hyperlink 54" xfId="15702" hidden="1" xr:uid="{00000000-0005-0000-0000-00002F070000}"/>
    <cellStyle name="Followed Hyperlink 54" xfId="14947" hidden="1" xr:uid="{00000000-0005-0000-0000-000030070000}"/>
    <cellStyle name="Followed Hyperlink 54" xfId="15843" hidden="1" xr:uid="{00000000-0005-0000-0000-000031070000}"/>
    <cellStyle name="Followed Hyperlink 54" xfId="15882" hidden="1" xr:uid="{00000000-0005-0000-0000-000032070000}"/>
    <cellStyle name="Followed Hyperlink 54" xfId="15913" hidden="1" xr:uid="{00000000-0005-0000-0000-000033070000}"/>
    <cellStyle name="Followed Hyperlink 54" xfId="14686" hidden="1" xr:uid="{00000000-0005-0000-0000-000034070000}"/>
    <cellStyle name="Followed Hyperlink 54" xfId="16049" hidden="1" xr:uid="{00000000-0005-0000-0000-000035070000}"/>
    <cellStyle name="Followed Hyperlink 54" xfId="16088" hidden="1" xr:uid="{00000000-0005-0000-0000-000036070000}"/>
    <cellStyle name="Followed Hyperlink 54" xfId="16119" hidden="1" xr:uid="{00000000-0005-0000-0000-000037070000}"/>
    <cellStyle name="Followed Hyperlink 54" xfId="13081" hidden="1" xr:uid="{00000000-0005-0000-0000-00001D070000}"/>
    <cellStyle name="Followed Hyperlink 54" xfId="9747" hidden="1" xr:uid="{00000000-0005-0000-0000-00001E070000}"/>
    <cellStyle name="Followed Hyperlink 54" xfId="16215" hidden="1" xr:uid="{00000000-0005-0000-0000-00001F070000}"/>
    <cellStyle name="Followed Hyperlink 54" xfId="16514" hidden="1" xr:uid="{00000000-0005-0000-0000-000020070000}"/>
    <cellStyle name="Followed Hyperlink 54" xfId="16642" hidden="1" xr:uid="{00000000-0005-0000-0000-000021070000}"/>
    <cellStyle name="Followed Hyperlink 54" xfId="16681" hidden="1" xr:uid="{00000000-0005-0000-0000-000022070000}"/>
    <cellStyle name="Followed Hyperlink 54" xfId="16712" hidden="1" xr:uid="{00000000-0005-0000-0000-000023070000}"/>
    <cellStyle name="Followed Hyperlink 54" xfId="16531" hidden="1" xr:uid="{00000000-0005-0000-0000-000024070000}"/>
    <cellStyle name="Followed Hyperlink 54" xfId="16863" hidden="1" xr:uid="{00000000-0005-0000-0000-000025070000}"/>
    <cellStyle name="Followed Hyperlink 54" xfId="16902" hidden="1" xr:uid="{00000000-0005-0000-0000-000026070000}"/>
    <cellStyle name="Followed Hyperlink 54" xfId="16933" hidden="1" xr:uid="{00000000-0005-0000-0000-000027070000}"/>
    <cellStyle name="Followed Hyperlink 54" xfId="16600" hidden="1" xr:uid="{00000000-0005-0000-0000-000028070000}"/>
    <cellStyle name="Followed Hyperlink 54" xfId="17079" hidden="1" xr:uid="{00000000-0005-0000-0000-000029070000}"/>
    <cellStyle name="Followed Hyperlink 54" xfId="17118" hidden="1" xr:uid="{00000000-0005-0000-0000-00002A070000}"/>
    <cellStyle name="Followed Hyperlink 54" xfId="17149" hidden="1" xr:uid="{00000000-0005-0000-0000-00002B070000}"/>
    <cellStyle name="Followed Hyperlink 54" xfId="11367" hidden="1" xr:uid="{00000000-0005-0000-0000-00002C070000}"/>
    <cellStyle name="Followed Hyperlink 54" xfId="17291" hidden="1" xr:uid="{00000000-0005-0000-0000-00002D070000}"/>
    <cellStyle name="Followed Hyperlink 54" xfId="13536" hidden="1" xr:uid="{00000000-0005-0000-0000-000025070000}"/>
    <cellStyle name="Followed Hyperlink 54" xfId="32364" hidden="1" xr:uid="{00000000-0005-0000-0000-000022070000}"/>
    <cellStyle name="Followed Hyperlink 54" xfId="43760" hidden="1" xr:uid="{00000000-0005-0000-0000-00002C070000}"/>
    <cellStyle name="Followed Hyperlink 54" xfId="44877" hidden="1" xr:uid="{00000000-0005-0000-0000-00002D070000}"/>
    <cellStyle name="Followed Hyperlink 54" xfId="44916" hidden="1" xr:uid="{00000000-0005-0000-0000-00002E070000}"/>
    <cellStyle name="Followed Hyperlink 54" xfId="44947" hidden="1" xr:uid="{00000000-0005-0000-0000-00002F070000}"/>
    <cellStyle name="Followed Hyperlink 54" xfId="44192" hidden="1" xr:uid="{00000000-0005-0000-0000-000030070000}"/>
    <cellStyle name="Followed Hyperlink 54" xfId="45088" hidden="1" xr:uid="{00000000-0005-0000-0000-000031070000}"/>
    <cellStyle name="Followed Hyperlink 54" xfId="45127" hidden="1" xr:uid="{00000000-0005-0000-0000-000032070000}"/>
    <cellStyle name="Followed Hyperlink 54" xfId="45158" hidden="1" xr:uid="{00000000-0005-0000-0000-000033070000}"/>
    <cellStyle name="Followed Hyperlink 54" xfId="43788" hidden="1" xr:uid="{00000000-0005-0000-0000-000034070000}"/>
    <cellStyle name="Followed Hyperlink 54" xfId="45294" hidden="1" xr:uid="{00000000-0005-0000-0000-000035070000}"/>
    <cellStyle name="Followed Hyperlink 54" xfId="45333" hidden="1" xr:uid="{00000000-0005-0000-0000-000036070000}"/>
    <cellStyle name="Followed Hyperlink 54" xfId="45364" hidden="1" xr:uid="{00000000-0005-0000-0000-000037070000}"/>
    <cellStyle name="Followed Hyperlink 54" xfId="43819" hidden="1" xr:uid="{00000000-0005-0000-0000-00001C070000}"/>
    <cellStyle name="Followed Hyperlink 54" xfId="38761" hidden="1" xr:uid="{00000000-0005-0000-0000-000030070000}"/>
    <cellStyle name="Followed Hyperlink 54" xfId="35579" hidden="1" xr:uid="{00000000-0005-0000-0000-000028070000}"/>
    <cellStyle name="Followed Hyperlink 54" xfId="18180" hidden="1" xr:uid="{00000000-0005-0000-0000-000020070000}"/>
    <cellStyle name="Followed Hyperlink 54" xfId="18308" hidden="1" xr:uid="{00000000-0005-0000-0000-000021070000}"/>
    <cellStyle name="Followed Hyperlink 54" xfId="18347" hidden="1" xr:uid="{00000000-0005-0000-0000-000022070000}"/>
    <cellStyle name="Followed Hyperlink 54" xfId="18197" hidden="1" xr:uid="{00000000-0005-0000-0000-000024070000}"/>
    <cellStyle name="Followed Hyperlink 54" xfId="18568" hidden="1" xr:uid="{00000000-0005-0000-0000-000026070000}"/>
    <cellStyle name="Followed Hyperlink 54" xfId="18599" hidden="1" xr:uid="{00000000-0005-0000-0000-000027070000}"/>
    <cellStyle name="Followed Hyperlink 54" xfId="18266" hidden="1" xr:uid="{00000000-0005-0000-0000-000028070000}"/>
    <cellStyle name="Followed Hyperlink 54" xfId="18745" hidden="1" xr:uid="{00000000-0005-0000-0000-000029070000}"/>
    <cellStyle name="Followed Hyperlink 54" xfId="18784" hidden="1" xr:uid="{00000000-0005-0000-0000-00002A070000}"/>
    <cellStyle name="Followed Hyperlink 54" xfId="18815" hidden="1" xr:uid="{00000000-0005-0000-0000-00002B070000}"/>
    <cellStyle name="Followed Hyperlink 54" xfId="16430" hidden="1" xr:uid="{00000000-0005-0000-0000-00002C070000}"/>
    <cellStyle name="Followed Hyperlink 54" xfId="18957" hidden="1" xr:uid="{00000000-0005-0000-0000-00002D070000}"/>
    <cellStyle name="Followed Hyperlink 54" xfId="18996" hidden="1" xr:uid="{00000000-0005-0000-0000-00002E070000}"/>
    <cellStyle name="Followed Hyperlink 54" xfId="19027" hidden="1" xr:uid="{00000000-0005-0000-0000-00002F070000}"/>
    <cellStyle name="Followed Hyperlink 54" xfId="18272" hidden="1" xr:uid="{00000000-0005-0000-0000-000030070000}"/>
    <cellStyle name="Followed Hyperlink 54" xfId="19168" hidden="1" xr:uid="{00000000-0005-0000-0000-000031070000}"/>
    <cellStyle name="Followed Hyperlink 54" xfId="19207" hidden="1" xr:uid="{00000000-0005-0000-0000-000032070000}"/>
    <cellStyle name="Followed Hyperlink 54" xfId="19238" hidden="1" xr:uid="{00000000-0005-0000-0000-000033070000}"/>
    <cellStyle name="Followed Hyperlink 54" xfId="14711" hidden="1" xr:uid="{00000000-0005-0000-0000-000034070000}"/>
    <cellStyle name="Followed Hyperlink 54" xfId="19374" hidden="1" xr:uid="{00000000-0005-0000-0000-000035070000}"/>
    <cellStyle name="Followed Hyperlink 54" xfId="19413" hidden="1" xr:uid="{00000000-0005-0000-0000-000036070000}"/>
    <cellStyle name="Followed Hyperlink 54" xfId="19444" hidden="1" xr:uid="{00000000-0005-0000-0000-000037070000}"/>
    <cellStyle name="Followed Hyperlink 54" xfId="19642" hidden="1" xr:uid="{00000000-0005-0000-0000-00001C070000}"/>
    <cellStyle name="Followed Hyperlink 54" xfId="13046" hidden="1" xr:uid="{00000000-0005-0000-0000-00001D070000}"/>
    <cellStyle name="Followed Hyperlink 54" xfId="13000" hidden="1" xr:uid="{00000000-0005-0000-0000-00001E070000}"/>
    <cellStyle name="Followed Hyperlink 54" xfId="19540" hidden="1" xr:uid="{00000000-0005-0000-0000-00001F070000}"/>
    <cellStyle name="Followed Hyperlink 54" xfId="19821" hidden="1" xr:uid="{00000000-0005-0000-0000-000020070000}"/>
    <cellStyle name="Followed Hyperlink 54" xfId="19949" hidden="1" xr:uid="{00000000-0005-0000-0000-000021070000}"/>
    <cellStyle name="Followed Hyperlink 54" xfId="19988" hidden="1" xr:uid="{00000000-0005-0000-0000-000022070000}"/>
    <cellStyle name="Followed Hyperlink 54" xfId="20019" hidden="1" xr:uid="{00000000-0005-0000-0000-000023070000}"/>
    <cellStyle name="Followed Hyperlink 54" xfId="19838" hidden="1" xr:uid="{00000000-0005-0000-0000-000024070000}"/>
    <cellStyle name="Followed Hyperlink 54" xfId="20170" hidden="1" xr:uid="{00000000-0005-0000-0000-000025070000}"/>
    <cellStyle name="Followed Hyperlink 54" xfId="20209" hidden="1" xr:uid="{00000000-0005-0000-0000-000026070000}"/>
    <cellStyle name="Followed Hyperlink 54" xfId="20240" hidden="1" xr:uid="{00000000-0005-0000-0000-000027070000}"/>
    <cellStyle name="Followed Hyperlink 54" xfId="19907" hidden="1" xr:uid="{00000000-0005-0000-0000-000028070000}"/>
    <cellStyle name="Followed Hyperlink 54" xfId="20386" hidden="1" xr:uid="{00000000-0005-0000-0000-000029070000}"/>
    <cellStyle name="Followed Hyperlink 54" xfId="20425" hidden="1" xr:uid="{00000000-0005-0000-0000-00002A070000}"/>
    <cellStyle name="Followed Hyperlink 54" xfId="20456" hidden="1" xr:uid="{00000000-0005-0000-0000-00002B070000}"/>
    <cellStyle name="Followed Hyperlink 54" xfId="14745" hidden="1" xr:uid="{00000000-0005-0000-0000-00002C070000}"/>
    <cellStyle name="Followed Hyperlink 54" xfId="20598" hidden="1" xr:uid="{00000000-0005-0000-0000-00002D070000}"/>
    <cellStyle name="Followed Hyperlink 54" xfId="20637" hidden="1" xr:uid="{00000000-0005-0000-0000-00002E070000}"/>
    <cellStyle name="Followed Hyperlink 54" xfId="20668" hidden="1" xr:uid="{00000000-0005-0000-0000-00002F070000}"/>
    <cellStyle name="Followed Hyperlink 54" xfId="19913" hidden="1" xr:uid="{00000000-0005-0000-0000-000030070000}"/>
    <cellStyle name="Followed Hyperlink 54" xfId="20809" hidden="1" xr:uid="{00000000-0005-0000-0000-000031070000}"/>
    <cellStyle name="Followed Hyperlink 54" xfId="20848" hidden="1" xr:uid="{00000000-0005-0000-0000-000032070000}"/>
    <cellStyle name="Followed Hyperlink 54" xfId="20879" hidden="1" xr:uid="{00000000-0005-0000-0000-000033070000}"/>
    <cellStyle name="Followed Hyperlink 54" xfId="19669" hidden="1" xr:uid="{00000000-0005-0000-0000-000034070000}"/>
    <cellStyle name="Followed Hyperlink 54" xfId="21054" hidden="1" xr:uid="{00000000-0005-0000-0000-000036070000}"/>
    <cellStyle name="Followed Hyperlink 54" xfId="21279" hidden="1" xr:uid="{00000000-0005-0000-0000-00001C070000}"/>
    <cellStyle name="Followed Hyperlink 54" xfId="18070" hidden="1" xr:uid="{00000000-0005-0000-0000-00001D070000}"/>
    <cellStyle name="Followed Hyperlink 54" xfId="14772" hidden="1" xr:uid="{00000000-0005-0000-0000-00001E070000}"/>
    <cellStyle name="Followed Hyperlink 54" xfId="21428" hidden="1" xr:uid="{00000000-0005-0000-0000-000020070000}"/>
    <cellStyle name="Followed Hyperlink 54" xfId="21556" hidden="1" xr:uid="{00000000-0005-0000-0000-000021070000}"/>
    <cellStyle name="Followed Hyperlink 54" xfId="21595" hidden="1" xr:uid="{00000000-0005-0000-0000-000022070000}"/>
    <cellStyle name="Followed Hyperlink 54" xfId="21626" hidden="1" xr:uid="{00000000-0005-0000-0000-000023070000}"/>
    <cellStyle name="Followed Hyperlink 54" xfId="21445" hidden="1" xr:uid="{00000000-0005-0000-0000-000024070000}"/>
    <cellStyle name="Followed Hyperlink 54" xfId="21777" hidden="1" xr:uid="{00000000-0005-0000-0000-000025070000}"/>
    <cellStyle name="Followed Hyperlink 54" xfId="21816" hidden="1" xr:uid="{00000000-0005-0000-0000-000026070000}"/>
    <cellStyle name="Followed Hyperlink 54" xfId="21847" hidden="1" xr:uid="{00000000-0005-0000-0000-000027070000}"/>
    <cellStyle name="Followed Hyperlink 54" xfId="21514" hidden="1" xr:uid="{00000000-0005-0000-0000-000028070000}"/>
    <cellStyle name="Followed Hyperlink 54" xfId="21993" hidden="1" xr:uid="{00000000-0005-0000-0000-000029070000}"/>
    <cellStyle name="Followed Hyperlink 54" xfId="22032" hidden="1" xr:uid="{00000000-0005-0000-0000-00002A070000}"/>
    <cellStyle name="Followed Hyperlink 54" xfId="22063" hidden="1" xr:uid="{00000000-0005-0000-0000-00002B070000}"/>
    <cellStyle name="Followed Hyperlink 54" xfId="16362" hidden="1" xr:uid="{00000000-0005-0000-0000-00002C070000}"/>
    <cellStyle name="Followed Hyperlink 54" xfId="22205" hidden="1" xr:uid="{00000000-0005-0000-0000-00002D070000}"/>
    <cellStyle name="Followed Hyperlink 54" xfId="18378" hidden="1" xr:uid="{00000000-0005-0000-0000-000023070000}"/>
    <cellStyle name="Followed Hyperlink 54" xfId="9930" hidden="1" xr:uid="{00000000-0005-0000-0000-000030070000}"/>
    <cellStyle name="Followed Hyperlink 54" xfId="23774" hidden="1" xr:uid="{00000000-0005-0000-0000-00002D070000}"/>
    <cellStyle name="Followed Hyperlink 54" xfId="40107" hidden="1" xr:uid="{00000000-0005-0000-0000-00001C070000}"/>
    <cellStyle name="Followed Hyperlink 54" xfId="37012" hidden="1" xr:uid="{00000000-0005-0000-0000-00001D070000}"/>
    <cellStyle name="Followed Hyperlink 54" xfId="33764" hidden="1" xr:uid="{00000000-0005-0000-0000-00001E070000}"/>
    <cellStyle name="Followed Hyperlink 54" xfId="24602" hidden="1" xr:uid="{00000000-0005-0000-0000-000028070000}"/>
    <cellStyle name="Followed Hyperlink 54" xfId="25081" hidden="1" xr:uid="{00000000-0005-0000-0000-000029070000}"/>
    <cellStyle name="Followed Hyperlink 54" xfId="25120" hidden="1" xr:uid="{00000000-0005-0000-0000-00002A070000}"/>
    <cellStyle name="Followed Hyperlink 54" xfId="25151" hidden="1" xr:uid="{00000000-0005-0000-0000-00002B070000}"/>
    <cellStyle name="Followed Hyperlink 54" xfId="24904" hidden="1" xr:uid="{00000000-0005-0000-0000-000026070000}"/>
    <cellStyle name="Followed Hyperlink 54" xfId="24935" hidden="1" xr:uid="{00000000-0005-0000-0000-000027070000}"/>
    <cellStyle name="Followed Hyperlink 54" xfId="24865" hidden="1" xr:uid="{00000000-0005-0000-0000-000025070000}"/>
    <cellStyle name="Followed Hyperlink 54" xfId="24533" hidden="1" xr:uid="{00000000-0005-0000-0000-000024070000}"/>
    <cellStyle name="Followed Hyperlink 54" xfId="40753" hidden="1" xr:uid="{00000000-0005-0000-0000-000029070000}"/>
    <cellStyle name="Followed Hyperlink 54" xfId="37228" hidden="1" xr:uid="{00000000-0005-0000-0000-000021070000}"/>
    <cellStyle name="Followed Hyperlink 54" xfId="14983" hidden="1" xr:uid="{00000000-0005-0000-0000-000021070000}"/>
    <cellStyle name="Followed Hyperlink 54" xfId="22997" hidden="1" xr:uid="{00000000-0005-0000-0000-000020070000}"/>
    <cellStyle name="Followed Hyperlink 54" xfId="23125" hidden="1" xr:uid="{00000000-0005-0000-0000-000021070000}"/>
    <cellStyle name="Followed Hyperlink 54" xfId="23164" hidden="1" xr:uid="{00000000-0005-0000-0000-000022070000}"/>
    <cellStyle name="Followed Hyperlink 54" xfId="23195" hidden="1" xr:uid="{00000000-0005-0000-0000-000023070000}"/>
    <cellStyle name="Followed Hyperlink 54" xfId="23014" hidden="1" xr:uid="{00000000-0005-0000-0000-000024070000}"/>
    <cellStyle name="Followed Hyperlink 54" xfId="23346" hidden="1" xr:uid="{00000000-0005-0000-0000-000025070000}"/>
    <cellStyle name="Followed Hyperlink 54" xfId="23385" hidden="1" xr:uid="{00000000-0005-0000-0000-000026070000}"/>
    <cellStyle name="Followed Hyperlink 54" xfId="23416" hidden="1" xr:uid="{00000000-0005-0000-0000-000027070000}"/>
    <cellStyle name="Followed Hyperlink 54" xfId="23083" hidden="1" xr:uid="{00000000-0005-0000-0000-000028070000}"/>
    <cellStyle name="Followed Hyperlink 54" xfId="23562" hidden="1" xr:uid="{00000000-0005-0000-0000-000029070000}"/>
    <cellStyle name="Followed Hyperlink 54" xfId="23601" hidden="1" xr:uid="{00000000-0005-0000-0000-00002A070000}"/>
    <cellStyle name="Followed Hyperlink 54" xfId="23632" hidden="1" xr:uid="{00000000-0005-0000-0000-00002B070000}"/>
    <cellStyle name="Followed Hyperlink 54" xfId="23813" hidden="1" xr:uid="{00000000-0005-0000-0000-00002E070000}"/>
    <cellStyle name="Followed Hyperlink 54" xfId="23844" hidden="1" xr:uid="{00000000-0005-0000-0000-00002F070000}"/>
    <cellStyle name="Followed Hyperlink 54" xfId="23089" hidden="1" xr:uid="{00000000-0005-0000-0000-000030070000}"/>
    <cellStyle name="Followed Hyperlink 54" xfId="23985" hidden="1" xr:uid="{00000000-0005-0000-0000-000031070000}"/>
    <cellStyle name="Followed Hyperlink 54" xfId="24024" hidden="1" xr:uid="{00000000-0005-0000-0000-000032070000}"/>
    <cellStyle name="Followed Hyperlink 54" xfId="24055" hidden="1" xr:uid="{00000000-0005-0000-0000-000033070000}"/>
    <cellStyle name="Followed Hyperlink 54" xfId="22895" hidden="1" xr:uid="{00000000-0005-0000-0000-000034070000}"/>
    <cellStyle name="Followed Hyperlink 54" xfId="24191" hidden="1" xr:uid="{00000000-0005-0000-0000-000035070000}"/>
    <cellStyle name="Followed Hyperlink 54" xfId="24230" hidden="1" xr:uid="{00000000-0005-0000-0000-000036070000}"/>
    <cellStyle name="Followed Hyperlink 54" xfId="24261" hidden="1" xr:uid="{00000000-0005-0000-0000-000037070000}"/>
    <cellStyle name="Followed Hyperlink 54" xfId="24435" hidden="1" xr:uid="{00000000-0005-0000-0000-00001C070000}"/>
    <cellStyle name="Followed Hyperlink 54" xfId="21340" hidden="1" xr:uid="{00000000-0005-0000-0000-00001D070000}"/>
    <cellStyle name="Followed Hyperlink 54" xfId="18080" hidden="1" xr:uid="{00000000-0005-0000-0000-00001E070000}"/>
    <cellStyle name="Followed Hyperlink 54" xfId="24357" hidden="1" xr:uid="{00000000-0005-0000-0000-00001F070000}"/>
    <cellStyle name="Followed Hyperlink 54" xfId="24516" hidden="1" xr:uid="{00000000-0005-0000-0000-000020070000}"/>
    <cellStyle name="Followed Hyperlink 54" xfId="24644" hidden="1" xr:uid="{00000000-0005-0000-0000-000021070000}"/>
    <cellStyle name="Followed Hyperlink 54" xfId="24683" hidden="1" xr:uid="{00000000-0005-0000-0000-000022070000}"/>
    <cellStyle name="Followed Hyperlink 54" xfId="21015" hidden="1" xr:uid="{00000000-0005-0000-0000-000035070000}"/>
    <cellStyle name="Followed Hyperlink 54" xfId="13606" hidden="1" xr:uid="{00000000-0005-0000-0000-000027070000}"/>
    <cellStyle name="Followed Hyperlink 54" xfId="1385" hidden="1" xr:uid="{00000000-0005-0000-0000-000029070000}"/>
    <cellStyle name="Followed Hyperlink 54" xfId="1424" hidden="1" xr:uid="{00000000-0005-0000-0000-00002A070000}"/>
    <cellStyle name="Followed Hyperlink 54" xfId="1455" hidden="1" xr:uid="{00000000-0005-0000-0000-00002B070000}"/>
    <cellStyle name="Followed Hyperlink 54" xfId="315" hidden="1" xr:uid="{00000000-0005-0000-0000-00002C070000}"/>
    <cellStyle name="Followed Hyperlink 54" xfId="820" hidden="1" xr:uid="{00000000-0005-0000-0000-000020070000}"/>
    <cellStyle name="Followed Hyperlink 54" xfId="948" hidden="1" xr:uid="{00000000-0005-0000-0000-000021070000}"/>
    <cellStyle name="Followed Hyperlink 54" xfId="987" hidden="1" xr:uid="{00000000-0005-0000-0000-000022070000}"/>
    <cellStyle name="Followed Hyperlink 54" xfId="1018" hidden="1" xr:uid="{00000000-0005-0000-0000-000023070000}"/>
    <cellStyle name="Followed Hyperlink 54" xfId="674" hidden="1" xr:uid="{00000000-0005-0000-0000-00001E070000}"/>
    <cellStyle name="Followed Hyperlink 54" xfId="705" hidden="1" xr:uid="{00000000-0005-0000-0000-00001F070000}"/>
    <cellStyle name="Followed Hyperlink 54" xfId="635" hidden="1" xr:uid="{00000000-0005-0000-0000-00001D070000}"/>
    <cellStyle name="Followed Hyperlink 54" xfId="475" hidden="1" xr:uid="{00000000-0005-0000-0000-00001C070000}"/>
    <cellStyle name="Followed Hyperlink 54" xfId="364" hidden="1" xr:uid="{00000000-0005-0000-0000-000034070000}"/>
    <cellStyle name="Followed Hyperlink 54" xfId="8358" hidden="1" xr:uid="{00000000-0005-0000-0000-000023070000}"/>
    <cellStyle name="Followed Hyperlink 54" xfId="17330" hidden="1" xr:uid="{00000000-0005-0000-0000-00002E070000}"/>
    <cellStyle name="Followed Hyperlink 54" xfId="25504" hidden="1" xr:uid="{00000000-0005-0000-0000-000031070000}"/>
    <cellStyle name="Followed Hyperlink 54" xfId="25543" hidden="1" xr:uid="{00000000-0005-0000-0000-000032070000}"/>
    <cellStyle name="Followed Hyperlink 54" xfId="25574" hidden="1" xr:uid="{00000000-0005-0000-0000-000033070000}"/>
    <cellStyle name="Followed Hyperlink 54" xfId="25710" hidden="1" xr:uid="{00000000-0005-0000-0000-000035070000}"/>
    <cellStyle name="Followed Hyperlink 54" xfId="25749" hidden="1" xr:uid="{00000000-0005-0000-0000-000036070000}"/>
    <cellStyle name="Followed Hyperlink 54" xfId="25780" hidden="1" xr:uid="{00000000-0005-0000-0000-000037070000}"/>
    <cellStyle name="Followed Hyperlink 54" xfId="26291" hidden="1" xr:uid="{00000000-0005-0000-0000-00001C070000}"/>
    <cellStyle name="Followed Hyperlink 54" xfId="26451" hidden="1" xr:uid="{00000000-0005-0000-0000-00001D070000}"/>
    <cellStyle name="Followed Hyperlink 54" xfId="26490" hidden="1" xr:uid="{00000000-0005-0000-0000-00001E070000}"/>
    <cellStyle name="Followed Hyperlink 54" xfId="26521" hidden="1" xr:uid="{00000000-0005-0000-0000-00001F070000}"/>
    <cellStyle name="Followed Hyperlink 54" xfId="26636" hidden="1" xr:uid="{00000000-0005-0000-0000-000020070000}"/>
    <cellStyle name="Followed Hyperlink 54" xfId="26764" hidden="1" xr:uid="{00000000-0005-0000-0000-000021070000}"/>
    <cellStyle name="Followed Hyperlink 54" xfId="26803" hidden="1" xr:uid="{00000000-0005-0000-0000-000022070000}"/>
    <cellStyle name="Followed Hyperlink 54" xfId="26834" hidden="1" xr:uid="{00000000-0005-0000-0000-000023070000}"/>
    <cellStyle name="Followed Hyperlink 54" xfId="26653" hidden="1" xr:uid="{00000000-0005-0000-0000-000024070000}"/>
    <cellStyle name="Followed Hyperlink 54" xfId="26985" hidden="1" xr:uid="{00000000-0005-0000-0000-000025070000}"/>
    <cellStyle name="Followed Hyperlink 54" xfId="27024" hidden="1" xr:uid="{00000000-0005-0000-0000-000026070000}"/>
    <cellStyle name="Followed Hyperlink 54" xfId="27055" hidden="1" xr:uid="{00000000-0005-0000-0000-000027070000}"/>
    <cellStyle name="Followed Hyperlink 54" xfId="26722" hidden="1" xr:uid="{00000000-0005-0000-0000-000028070000}"/>
    <cellStyle name="Followed Hyperlink 54" xfId="27201" hidden="1" xr:uid="{00000000-0005-0000-0000-000029070000}"/>
    <cellStyle name="Followed Hyperlink 54" xfId="27240" hidden="1" xr:uid="{00000000-0005-0000-0000-00002A070000}"/>
    <cellStyle name="Followed Hyperlink 54" xfId="27271" hidden="1" xr:uid="{00000000-0005-0000-0000-00002B070000}"/>
    <cellStyle name="Followed Hyperlink 54" xfId="26131" hidden="1" xr:uid="{00000000-0005-0000-0000-00002C070000}"/>
    <cellStyle name="Followed Hyperlink 54" xfId="27413" hidden="1" xr:uid="{00000000-0005-0000-0000-00002D070000}"/>
    <cellStyle name="Followed Hyperlink 54" xfId="27452" hidden="1" xr:uid="{00000000-0005-0000-0000-00002E070000}"/>
    <cellStyle name="Followed Hyperlink 54" xfId="27483" hidden="1" xr:uid="{00000000-0005-0000-0000-00002F070000}"/>
    <cellStyle name="Followed Hyperlink 54" xfId="26728" hidden="1" xr:uid="{00000000-0005-0000-0000-000030070000}"/>
    <cellStyle name="Followed Hyperlink 54" xfId="27624" hidden="1" xr:uid="{00000000-0005-0000-0000-000031070000}"/>
    <cellStyle name="Followed Hyperlink 54" xfId="27663" hidden="1" xr:uid="{00000000-0005-0000-0000-000032070000}"/>
    <cellStyle name="Followed Hyperlink 54" xfId="27694" hidden="1" xr:uid="{00000000-0005-0000-0000-000033070000}"/>
    <cellStyle name="Followed Hyperlink 54" xfId="26180" hidden="1" xr:uid="{00000000-0005-0000-0000-000034070000}"/>
    <cellStyle name="Followed Hyperlink 54" xfId="27830" hidden="1" xr:uid="{00000000-0005-0000-0000-000035070000}"/>
    <cellStyle name="Followed Hyperlink 54" xfId="27869" hidden="1" xr:uid="{00000000-0005-0000-0000-000036070000}"/>
    <cellStyle name="Followed Hyperlink 54" xfId="27900" hidden="1" xr:uid="{00000000-0005-0000-0000-000037070000}"/>
    <cellStyle name="Followed Hyperlink 54" xfId="28515" hidden="1" xr:uid="{00000000-0005-0000-0000-00001C070000}"/>
    <cellStyle name="Followed Hyperlink 54" xfId="28673" hidden="1" xr:uid="{00000000-0005-0000-0000-00001D070000}"/>
    <cellStyle name="Followed Hyperlink 54" xfId="28712" hidden="1" xr:uid="{00000000-0005-0000-0000-00001E070000}"/>
    <cellStyle name="Followed Hyperlink 54" xfId="28743" hidden="1" xr:uid="{00000000-0005-0000-0000-00001F070000}"/>
    <cellStyle name="Followed Hyperlink 54" xfId="28858" hidden="1" xr:uid="{00000000-0005-0000-0000-000020070000}"/>
    <cellStyle name="Followed Hyperlink 54" xfId="28986" hidden="1" xr:uid="{00000000-0005-0000-0000-000021070000}"/>
    <cellStyle name="Followed Hyperlink 54" xfId="29025" hidden="1" xr:uid="{00000000-0005-0000-0000-000022070000}"/>
    <cellStyle name="Followed Hyperlink 54" xfId="29056" hidden="1" xr:uid="{00000000-0005-0000-0000-000023070000}"/>
    <cellStyle name="Followed Hyperlink 54" xfId="28875" hidden="1" xr:uid="{00000000-0005-0000-0000-000024070000}"/>
    <cellStyle name="Followed Hyperlink 54" xfId="29207" hidden="1" xr:uid="{00000000-0005-0000-0000-000025070000}"/>
    <cellStyle name="Followed Hyperlink 54" xfId="29246" hidden="1" xr:uid="{00000000-0005-0000-0000-000026070000}"/>
    <cellStyle name="Followed Hyperlink 54" xfId="29277" hidden="1" xr:uid="{00000000-0005-0000-0000-000027070000}"/>
    <cellStyle name="Followed Hyperlink 54" xfId="28944" hidden="1" xr:uid="{00000000-0005-0000-0000-000028070000}"/>
    <cellStyle name="Followed Hyperlink 54" xfId="29423" hidden="1" xr:uid="{00000000-0005-0000-0000-000029070000}"/>
    <cellStyle name="Followed Hyperlink 54" xfId="29493" hidden="1" xr:uid="{00000000-0005-0000-0000-00002B070000}"/>
    <cellStyle name="Followed Hyperlink 54" xfId="29635" hidden="1" xr:uid="{00000000-0005-0000-0000-00002D070000}"/>
    <cellStyle name="Followed Hyperlink 54" xfId="29674" hidden="1" xr:uid="{00000000-0005-0000-0000-00002E070000}"/>
    <cellStyle name="Followed Hyperlink 54" xfId="28950" hidden="1" xr:uid="{00000000-0005-0000-0000-000030070000}"/>
    <cellStyle name="Followed Hyperlink 54" xfId="29846" hidden="1" xr:uid="{00000000-0005-0000-0000-000031070000}"/>
    <cellStyle name="Followed Hyperlink 54" xfId="29885" hidden="1" xr:uid="{00000000-0005-0000-0000-000032070000}"/>
    <cellStyle name="Followed Hyperlink 54" xfId="29916" hidden="1" xr:uid="{00000000-0005-0000-0000-000033070000}"/>
    <cellStyle name="Followed Hyperlink 54" xfId="28408" hidden="1" xr:uid="{00000000-0005-0000-0000-000034070000}"/>
    <cellStyle name="Followed Hyperlink 54" xfId="30052" hidden="1" xr:uid="{00000000-0005-0000-0000-000035070000}"/>
    <cellStyle name="Followed Hyperlink 54" xfId="30091" hidden="1" xr:uid="{00000000-0005-0000-0000-000036070000}"/>
    <cellStyle name="Followed Hyperlink 54" xfId="30122" hidden="1" xr:uid="{00000000-0005-0000-0000-000037070000}"/>
    <cellStyle name="Followed Hyperlink 54" xfId="30325" hidden="1" xr:uid="{00000000-0005-0000-0000-00001C070000}"/>
    <cellStyle name="Followed Hyperlink 54" xfId="28464" hidden="1" xr:uid="{00000000-0005-0000-0000-00001D070000}"/>
    <cellStyle name="Followed Hyperlink 54" xfId="26026" hidden="1" xr:uid="{00000000-0005-0000-0000-00001E070000}"/>
    <cellStyle name="Followed Hyperlink 54" xfId="30218" hidden="1" xr:uid="{00000000-0005-0000-0000-00001F070000}"/>
    <cellStyle name="Followed Hyperlink 54" xfId="30529" hidden="1" xr:uid="{00000000-0005-0000-0000-000020070000}"/>
    <cellStyle name="Followed Hyperlink 54" xfId="30657" hidden="1" xr:uid="{00000000-0005-0000-0000-000021070000}"/>
    <cellStyle name="Followed Hyperlink 54" xfId="30696" hidden="1" xr:uid="{00000000-0005-0000-0000-000022070000}"/>
    <cellStyle name="Followed Hyperlink 54" xfId="24444" hidden="1" xr:uid="{00000000-0005-0000-0000-000034070000}"/>
    <cellStyle name="Followed Hyperlink 54" xfId="18529" hidden="1" xr:uid="{00000000-0005-0000-0000-000025070000}"/>
    <cellStyle name="Followed Hyperlink 54" xfId="32395" hidden="1" xr:uid="{00000000-0005-0000-0000-000023070000}"/>
    <cellStyle name="Followed Hyperlink 54" xfId="8795" hidden="1" xr:uid="{00000000-0005-0000-0000-00002B070000}"/>
    <cellStyle name="Followed Hyperlink 54" xfId="2590" hidden="1" xr:uid="{00000000-0005-0000-0000-00002C070000}"/>
    <cellStyle name="Followed Hyperlink 54" xfId="8937" hidden="1" xr:uid="{00000000-0005-0000-0000-00002D070000}"/>
    <cellStyle name="Followed Hyperlink 54" xfId="28393" hidden="1" xr:uid="{00000000-0005-0000-0000-00001E070000}"/>
    <cellStyle name="Followed Hyperlink 54" xfId="33557" hidden="1" xr:uid="{00000000-0005-0000-0000-00001F070000}"/>
    <cellStyle name="Followed Hyperlink 54" xfId="33852" hidden="1" xr:uid="{00000000-0005-0000-0000-000020070000}"/>
    <cellStyle name="Followed Hyperlink 54" xfId="33980" hidden="1" xr:uid="{00000000-0005-0000-0000-000021070000}"/>
    <cellStyle name="Followed Hyperlink 54" xfId="33661" hidden="1" xr:uid="{00000000-0005-0000-0000-00001C070000}"/>
    <cellStyle name="Followed Hyperlink 54" xfId="30423" hidden="1" xr:uid="{00000000-0005-0000-0000-00001D070000}"/>
    <cellStyle name="Followed Hyperlink 54" xfId="33461" hidden="1" xr:uid="{00000000-0005-0000-0000-000037070000}"/>
    <cellStyle name="Followed Hyperlink 54" xfId="33430" hidden="1" xr:uid="{00000000-0005-0000-0000-000036070000}"/>
    <cellStyle name="Followed Hyperlink 54" xfId="9354" hidden="1" xr:uid="{00000000-0005-0000-0000-000035070000}"/>
    <cellStyle name="Followed Hyperlink 54" xfId="5577" hidden="1" xr:uid="{00000000-0005-0000-0000-00002D070000}"/>
    <cellStyle name="Followed Hyperlink 54" xfId="22244" hidden="1" xr:uid="{00000000-0005-0000-0000-00002E070000}"/>
    <cellStyle name="Followed Hyperlink 54" xfId="31517" hidden="1" xr:uid="{00000000-0005-0000-0000-000031070000}"/>
    <cellStyle name="Followed Hyperlink 54" xfId="31556" hidden="1" xr:uid="{00000000-0005-0000-0000-000032070000}"/>
    <cellStyle name="Followed Hyperlink 54" xfId="31587" hidden="1" xr:uid="{00000000-0005-0000-0000-000033070000}"/>
    <cellStyle name="Followed Hyperlink 54" xfId="30357" hidden="1" xr:uid="{00000000-0005-0000-0000-000034070000}"/>
    <cellStyle name="Followed Hyperlink 54" xfId="31723" hidden="1" xr:uid="{00000000-0005-0000-0000-000035070000}"/>
    <cellStyle name="Followed Hyperlink 54" xfId="31762" hidden="1" xr:uid="{00000000-0005-0000-0000-000036070000}"/>
    <cellStyle name="Followed Hyperlink 54" xfId="31793" hidden="1" xr:uid="{00000000-0005-0000-0000-000037070000}"/>
    <cellStyle name="Followed Hyperlink 54" xfId="31995" hidden="1" xr:uid="{00000000-0005-0000-0000-00001C070000}"/>
    <cellStyle name="Followed Hyperlink 54" xfId="25856" hidden="1" xr:uid="{00000000-0005-0000-0000-00001D070000}"/>
    <cellStyle name="Followed Hyperlink 54" xfId="28256" hidden="1" xr:uid="{00000000-0005-0000-0000-00001E070000}"/>
    <cellStyle name="Followed Hyperlink 54" xfId="31889" hidden="1" xr:uid="{00000000-0005-0000-0000-00001F070000}"/>
    <cellStyle name="Followed Hyperlink 54" xfId="32325" hidden="1" xr:uid="{00000000-0005-0000-0000-000021070000}"/>
    <cellStyle name="Followed Hyperlink 54" xfId="32214" hidden="1" xr:uid="{00000000-0005-0000-0000-000024070000}"/>
    <cellStyle name="Followed Hyperlink 54" xfId="32546" hidden="1" xr:uid="{00000000-0005-0000-0000-000025070000}"/>
    <cellStyle name="Followed Hyperlink 54" xfId="32585" hidden="1" xr:uid="{00000000-0005-0000-0000-000026070000}"/>
    <cellStyle name="Followed Hyperlink 54" xfId="32616" hidden="1" xr:uid="{00000000-0005-0000-0000-000027070000}"/>
    <cellStyle name="Followed Hyperlink 54" xfId="32283" hidden="1" xr:uid="{00000000-0005-0000-0000-000028070000}"/>
    <cellStyle name="Followed Hyperlink 54" xfId="32762" hidden="1" xr:uid="{00000000-0005-0000-0000-000029070000}"/>
    <cellStyle name="Followed Hyperlink 54" xfId="32801" hidden="1" xr:uid="{00000000-0005-0000-0000-00002A070000}"/>
    <cellStyle name="Followed Hyperlink 54" xfId="32832" hidden="1" xr:uid="{00000000-0005-0000-0000-00002B070000}"/>
    <cellStyle name="Followed Hyperlink 54" xfId="26107" hidden="1" xr:uid="{00000000-0005-0000-0000-00002C070000}"/>
    <cellStyle name="Followed Hyperlink 54" xfId="32974" hidden="1" xr:uid="{00000000-0005-0000-0000-00002D070000}"/>
    <cellStyle name="Followed Hyperlink 54" xfId="33013" hidden="1" xr:uid="{00000000-0005-0000-0000-00002E070000}"/>
    <cellStyle name="Followed Hyperlink 54" xfId="33044" hidden="1" xr:uid="{00000000-0005-0000-0000-00002F070000}"/>
    <cellStyle name="Followed Hyperlink 54" xfId="32289" hidden="1" xr:uid="{00000000-0005-0000-0000-000030070000}"/>
    <cellStyle name="Followed Hyperlink 54" xfId="33185" hidden="1" xr:uid="{00000000-0005-0000-0000-000031070000}"/>
    <cellStyle name="Followed Hyperlink 54" xfId="33224" hidden="1" xr:uid="{00000000-0005-0000-0000-000032070000}"/>
    <cellStyle name="Followed Hyperlink 54" xfId="33255" hidden="1" xr:uid="{00000000-0005-0000-0000-000033070000}"/>
    <cellStyle name="Followed Hyperlink 54" xfId="32026" hidden="1" xr:uid="{00000000-0005-0000-0000-000034070000}"/>
    <cellStyle name="Followed Hyperlink 54" xfId="29462" hidden="1" xr:uid="{00000000-0005-0000-0000-00002A070000}"/>
    <cellStyle name="Followed Hyperlink 54" xfId="21085" hidden="1" xr:uid="{00000000-0005-0000-0000-000037070000}"/>
    <cellStyle name="Followed Hyperlink 54" xfId="36726" hidden="1" xr:uid="{00000000-0005-0000-0000-000036070000}"/>
    <cellStyle name="Followed Hyperlink 54" xfId="36757" hidden="1" xr:uid="{00000000-0005-0000-0000-000037070000}"/>
    <cellStyle name="Followed Hyperlink 54" xfId="36951" hidden="1" xr:uid="{00000000-0005-0000-0000-00001C070000}"/>
    <cellStyle name="Followed Hyperlink 54" xfId="33750" hidden="1" xr:uid="{00000000-0005-0000-0000-00001D070000}"/>
    <cellStyle name="Followed Hyperlink 54" xfId="36270" hidden="1" xr:uid="{00000000-0005-0000-0000-00002D070000}"/>
    <cellStyle name="Followed Hyperlink 54" xfId="36309" hidden="1" xr:uid="{00000000-0005-0000-0000-00002E070000}"/>
    <cellStyle name="Followed Hyperlink 54" xfId="36340" hidden="1" xr:uid="{00000000-0005-0000-0000-00002F070000}"/>
    <cellStyle name="Followed Hyperlink 54" xfId="35585" hidden="1" xr:uid="{00000000-0005-0000-0000-000030070000}"/>
    <cellStyle name="Followed Hyperlink 54" xfId="36128" hidden="1" xr:uid="{00000000-0005-0000-0000-00002B070000}"/>
    <cellStyle name="Followed Hyperlink 54" xfId="30384" hidden="1" xr:uid="{00000000-0005-0000-0000-00002C070000}"/>
    <cellStyle name="Followed Hyperlink 54" xfId="36097" hidden="1" xr:uid="{00000000-0005-0000-0000-00002A070000}"/>
    <cellStyle name="Followed Hyperlink 54" xfId="36058" hidden="1" xr:uid="{00000000-0005-0000-0000-000029070000}"/>
    <cellStyle name="Followed Hyperlink 54" xfId="37449" hidden="1" xr:uid="{00000000-0005-0000-0000-000025070000}"/>
    <cellStyle name="Followed Hyperlink 54" xfId="43141" hidden="1" xr:uid="{00000000-0005-0000-0000-000031070000}"/>
    <cellStyle name="Followed Hyperlink 54" xfId="24714" hidden="1" xr:uid="{00000000-0005-0000-0000-000023070000}"/>
    <cellStyle name="Followed Hyperlink 54" xfId="34271" hidden="1" xr:uid="{00000000-0005-0000-0000-000027070000}"/>
    <cellStyle name="Followed Hyperlink 54" xfId="33938" hidden="1" xr:uid="{00000000-0005-0000-0000-000028070000}"/>
    <cellStyle name="Followed Hyperlink 54" xfId="34417" hidden="1" xr:uid="{00000000-0005-0000-0000-000029070000}"/>
    <cellStyle name="Followed Hyperlink 54" xfId="34456" hidden="1" xr:uid="{00000000-0005-0000-0000-00002A070000}"/>
    <cellStyle name="Followed Hyperlink 54" xfId="34487" hidden="1" xr:uid="{00000000-0005-0000-0000-00002B070000}"/>
    <cellStyle name="Followed Hyperlink 54" xfId="28335" hidden="1" xr:uid="{00000000-0005-0000-0000-00002C070000}"/>
    <cellStyle name="Followed Hyperlink 54" xfId="34629" hidden="1" xr:uid="{00000000-0005-0000-0000-00002D070000}"/>
    <cellStyle name="Followed Hyperlink 54" xfId="34668" hidden="1" xr:uid="{00000000-0005-0000-0000-00002E070000}"/>
    <cellStyle name="Followed Hyperlink 54" xfId="34699" hidden="1" xr:uid="{00000000-0005-0000-0000-00002F070000}"/>
    <cellStyle name="Followed Hyperlink 54" xfId="33944" hidden="1" xr:uid="{00000000-0005-0000-0000-000030070000}"/>
    <cellStyle name="Followed Hyperlink 54" xfId="34840" hidden="1" xr:uid="{00000000-0005-0000-0000-000031070000}"/>
    <cellStyle name="Followed Hyperlink 54" xfId="34879" hidden="1" xr:uid="{00000000-0005-0000-0000-000032070000}"/>
    <cellStyle name="Followed Hyperlink 54" xfId="34910" hidden="1" xr:uid="{00000000-0005-0000-0000-000033070000}"/>
    <cellStyle name="Followed Hyperlink 54" xfId="33690" hidden="1" xr:uid="{00000000-0005-0000-0000-000034070000}"/>
    <cellStyle name="Followed Hyperlink 54" xfId="35046" hidden="1" xr:uid="{00000000-0005-0000-0000-000035070000}"/>
    <cellStyle name="Followed Hyperlink 54" xfId="35085" hidden="1" xr:uid="{00000000-0005-0000-0000-000036070000}"/>
    <cellStyle name="Followed Hyperlink 54" xfId="35116" hidden="1" xr:uid="{00000000-0005-0000-0000-000037070000}"/>
    <cellStyle name="Followed Hyperlink 54" xfId="35314" hidden="1" xr:uid="{00000000-0005-0000-0000-00001C070000}"/>
    <cellStyle name="Followed Hyperlink 54" xfId="32091" hidden="1" xr:uid="{00000000-0005-0000-0000-00001D070000}"/>
    <cellStyle name="Followed Hyperlink 54" xfId="28545" hidden="1" xr:uid="{00000000-0005-0000-0000-00001E070000}"/>
    <cellStyle name="Followed Hyperlink 54" xfId="35212" hidden="1" xr:uid="{00000000-0005-0000-0000-00001F070000}"/>
    <cellStyle name="Followed Hyperlink 54" xfId="35493" hidden="1" xr:uid="{00000000-0005-0000-0000-000020070000}"/>
    <cellStyle name="Followed Hyperlink 54" xfId="35621" hidden="1" xr:uid="{00000000-0005-0000-0000-000021070000}"/>
    <cellStyle name="Followed Hyperlink 54" xfId="35660" hidden="1" xr:uid="{00000000-0005-0000-0000-000022070000}"/>
    <cellStyle name="Followed Hyperlink 54" xfId="35691" hidden="1" xr:uid="{00000000-0005-0000-0000-000023070000}"/>
    <cellStyle name="Followed Hyperlink 54" xfId="35510" hidden="1" xr:uid="{00000000-0005-0000-0000-000024070000}"/>
    <cellStyle name="Followed Hyperlink 54" xfId="35842" hidden="1" xr:uid="{00000000-0005-0000-0000-000025070000}"/>
    <cellStyle name="Followed Hyperlink 54" xfId="35881" hidden="1" xr:uid="{00000000-0005-0000-0000-000026070000}"/>
    <cellStyle name="Followed Hyperlink 54" xfId="35912" hidden="1" xr:uid="{00000000-0005-0000-0000-000027070000}"/>
    <cellStyle name="Followed Hyperlink 54" xfId="32197" hidden="1" xr:uid="{00000000-0005-0000-0000-000020070000}"/>
    <cellStyle name="Followed Hyperlink 54" xfId="18034" hidden="1" xr:uid="{00000000-0005-0000-0000-00002C070000}"/>
    <cellStyle name="Followed Hyperlink 54" xfId="6373" hidden="1" xr:uid="{00000000-0005-0000-0000-00001D070000}"/>
    <cellStyle name="Followed Hyperlink 54" xfId="2807" hidden="1" xr:uid="{00000000-0005-0000-0000-00001E070000}"/>
    <cellStyle name="Followed Hyperlink 54" xfId="9520" hidden="1" xr:uid="{00000000-0005-0000-0000-00001F070000}"/>
    <cellStyle name="Followed Hyperlink 54" xfId="9838" hidden="1" xr:uid="{00000000-0005-0000-0000-000020070000}"/>
    <cellStyle name="Followed Hyperlink 54" xfId="9966" hidden="1" xr:uid="{00000000-0005-0000-0000-000021070000}"/>
    <cellStyle name="Followed Hyperlink 54" xfId="10005" hidden="1" xr:uid="{00000000-0005-0000-0000-000022070000}"/>
    <cellStyle name="Followed Hyperlink 54" xfId="10036" hidden="1" xr:uid="{00000000-0005-0000-0000-000023070000}"/>
    <cellStyle name="Followed Hyperlink 54" xfId="9855" hidden="1" xr:uid="{00000000-0005-0000-0000-000024070000}"/>
    <cellStyle name="Followed Hyperlink 54" xfId="10187" hidden="1" xr:uid="{00000000-0005-0000-0000-000025070000}"/>
    <cellStyle name="Followed Hyperlink 54" xfId="10226" hidden="1" xr:uid="{00000000-0005-0000-0000-000026070000}"/>
    <cellStyle name="Followed Hyperlink 54" xfId="10257" hidden="1" xr:uid="{00000000-0005-0000-0000-000027070000}"/>
    <cellStyle name="Followed Hyperlink 54" xfId="9924" hidden="1" xr:uid="{00000000-0005-0000-0000-000028070000}"/>
    <cellStyle name="Followed Hyperlink 54" xfId="10403" hidden="1" xr:uid="{00000000-0005-0000-0000-000029070000}"/>
    <cellStyle name="Followed Hyperlink 54" xfId="10442" hidden="1" xr:uid="{00000000-0005-0000-0000-00002A070000}"/>
    <cellStyle name="Followed Hyperlink 54" xfId="10473" hidden="1" xr:uid="{00000000-0005-0000-0000-00002B070000}"/>
    <cellStyle name="Followed Hyperlink 54" xfId="4652" hidden="1" xr:uid="{00000000-0005-0000-0000-00002C070000}"/>
    <cellStyle name="Followed Hyperlink 54" xfId="10615" hidden="1" xr:uid="{00000000-0005-0000-0000-00002D070000}"/>
    <cellStyle name="Followed Hyperlink 54" xfId="10654" hidden="1" xr:uid="{00000000-0005-0000-0000-00002E070000}"/>
    <cellStyle name="Followed Hyperlink 54" xfId="10685" hidden="1" xr:uid="{00000000-0005-0000-0000-00002F070000}"/>
    <cellStyle name="Followed Hyperlink 54" xfId="10896" hidden="1" xr:uid="{00000000-0005-0000-0000-000033070000}"/>
    <cellStyle name="Followed Hyperlink 54" xfId="9664" hidden="1" xr:uid="{00000000-0005-0000-0000-000034070000}"/>
    <cellStyle name="Followed Hyperlink 54" xfId="11032" hidden="1" xr:uid="{00000000-0005-0000-0000-000035070000}"/>
    <cellStyle name="Followed Hyperlink 54" xfId="11071" hidden="1" xr:uid="{00000000-0005-0000-0000-000036070000}"/>
    <cellStyle name="Followed Hyperlink 54" xfId="11102" hidden="1" xr:uid="{00000000-0005-0000-0000-000037070000}"/>
    <cellStyle name="Followed Hyperlink 54" xfId="11308" hidden="1" xr:uid="{00000000-0005-0000-0000-00001C070000}"/>
    <cellStyle name="Followed Hyperlink 54" xfId="8053" hidden="1" xr:uid="{00000000-0005-0000-0000-00001D070000}"/>
    <cellStyle name="Followed Hyperlink 54" xfId="4709" hidden="1" xr:uid="{00000000-0005-0000-0000-00001E070000}"/>
    <cellStyle name="Followed Hyperlink 54" xfId="11198" hidden="1" xr:uid="{00000000-0005-0000-0000-00001F070000}"/>
    <cellStyle name="Followed Hyperlink 54" xfId="11513" hidden="1" xr:uid="{00000000-0005-0000-0000-000020070000}"/>
    <cellStyle name="Followed Hyperlink 54" xfId="11641" hidden="1" xr:uid="{00000000-0005-0000-0000-000021070000}"/>
    <cellStyle name="Followed Hyperlink 54" xfId="11680" hidden="1" xr:uid="{00000000-0005-0000-0000-000022070000}"/>
    <cellStyle name="Followed Hyperlink 54" xfId="11711" hidden="1" xr:uid="{00000000-0005-0000-0000-000023070000}"/>
    <cellStyle name="Followed Hyperlink 54" xfId="11530" hidden="1" xr:uid="{00000000-0005-0000-0000-000024070000}"/>
    <cellStyle name="Followed Hyperlink 54" xfId="11862" hidden="1" xr:uid="{00000000-0005-0000-0000-000025070000}"/>
    <cellStyle name="Followed Hyperlink 54" xfId="11901" hidden="1" xr:uid="{00000000-0005-0000-0000-000026070000}"/>
    <cellStyle name="Followed Hyperlink 54" xfId="11932" hidden="1" xr:uid="{00000000-0005-0000-0000-000027070000}"/>
    <cellStyle name="Followed Hyperlink 54" xfId="11599" hidden="1" xr:uid="{00000000-0005-0000-0000-000028070000}"/>
    <cellStyle name="Followed Hyperlink 54" xfId="12078" hidden="1" xr:uid="{00000000-0005-0000-0000-000029070000}"/>
    <cellStyle name="Followed Hyperlink 54" xfId="12117" hidden="1" xr:uid="{00000000-0005-0000-0000-00002A070000}"/>
    <cellStyle name="Followed Hyperlink 54" xfId="12148" hidden="1" xr:uid="{00000000-0005-0000-0000-00002B070000}"/>
    <cellStyle name="Followed Hyperlink 54" xfId="6331" hidden="1" xr:uid="{00000000-0005-0000-0000-00002C070000}"/>
    <cellStyle name="Followed Hyperlink 54" xfId="12290" hidden="1" xr:uid="{00000000-0005-0000-0000-00002D070000}"/>
    <cellStyle name="Followed Hyperlink 54" xfId="12329" hidden="1" xr:uid="{00000000-0005-0000-0000-00002E070000}"/>
    <cellStyle name="Followed Hyperlink 54" xfId="12360" hidden="1" xr:uid="{00000000-0005-0000-0000-00002F070000}"/>
    <cellStyle name="Followed Hyperlink 54" xfId="11605" hidden="1" xr:uid="{00000000-0005-0000-0000-000030070000}"/>
    <cellStyle name="Followed Hyperlink 54" xfId="12501" hidden="1" xr:uid="{00000000-0005-0000-0000-000031070000}"/>
    <cellStyle name="Followed Hyperlink 54" xfId="12540" hidden="1" xr:uid="{00000000-0005-0000-0000-000032070000}"/>
    <cellStyle name="Followed Hyperlink 54" xfId="12571" hidden="1" xr:uid="{00000000-0005-0000-0000-000033070000}"/>
    <cellStyle name="Followed Hyperlink 54" xfId="11341" hidden="1" xr:uid="{00000000-0005-0000-0000-000034070000}"/>
    <cellStyle name="Followed Hyperlink 54" xfId="12707" hidden="1" xr:uid="{00000000-0005-0000-0000-000035070000}"/>
    <cellStyle name="Followed Hyperlink 54" xfId="10826" hidden="1" xr:uid="{00000000-0005-0000-0000-000031070000}"/>
    <cellStyle name="Followed Hyperlink 54" xfId="6033" hidden="1" xr:uid="{00000000-0005-0000-0000-000036070000}"/>
    <cellStyle name="Followed Hyperlink 54" xfId="6064" hidden="1" xr:uid="{00000000-0005-0000-0000-000037070000}"/>
    <cellStyle name="Followed Hyperlink 54" xfId="6270" hidden="1" xr:uid="{00000000-0005-0000-0000-00001C070000}"/>
    <cellStyle name="Followed Hyperlink 54" xfId="2474" hidden="1" xr:uid="{00000000-0005-0000-0000-00001D070000}"/>
    <cellStyle name="Followed Hyperlink 54" xfId="2509" hidden="1" xr:uid="{00000000-0005-0000-0000-00001E070000}"/>
    <cellStyle name="Followed Hyperlink 54" xfId="6160" hidden="1" xr:uid="{00000000-0005-0000-0000-00001F070000}"/>
    <cellStyle name="Followed Hyperlink 54" xfId="6480" hidden="1" xr:uid="{00000000-0005-0000-0000-000020070000}"/>
    <cellStyle name="Followed Hyperlink 54" xfId="6608" hidden="1" xr:uid="{00000000-0005-0000-0000-000021070000}"/>
    <cellStyle name="Followed Hyperlink 54" xfId="6647" hidden="1" xr:uid="{00000000-0005-0000-0000-000022070000}"/>
    <cellStyle name="Followed Hyperlink 54" xfId="17778" hidden="1" xr:uid="{00000000-0005-0000-0000-000037070000}"/>
    <cellStyle name="Followed Hyperlink 54" xfId="17980" hidden="1" xr:uid="{00000000-0005-0000-0000-00001C070000}"/>
    <cellStyle name="Followed Hyperlink 54" xfId="14637" hidden="1" xr:uid="{00000000-0005-0000-0000-00001D070000}"/>
    <cellStyle name="Followed Hyperlink 54" xfId="17885" hidden="1" xr:uid="{00000000-0005-0000-0000-00001E070000}"/>
    <cellStyle name="Followed Hyperlink 54" xfId="12973" hidden="1" xr:uid="{00000000-0005-0000-0000-00001F070000}"/>
    <cellStyle name="Followed Hyperlink 54" xfId="3725" hidden="1" xr:uid="{00000000-0005-0000-0000-00002A070000}"/>
    <cellStyle name="Followed Hyperlink 54" xfId="3756" hidden="1" xr:uid="{00000000-0005-0000-0000-00002B070000}"/>
    <cellStyle name="Followed Hyperlink 54" xfId="2616" hidden="1" xr:uid="{00000000-0005-0000-0000-00002C070000}"/>
    <cellStyle name="Followed Hyperlink 54" xfId="3898" hidden="1" xr:uid="{00000000-0005-0000-0000-00002D070000}"/>
    <cellStyle name="Followed Hyperlink 54" xfId="3937" hidden="1" xr:uid="{00000000-0005-0000-0000-00002E070000}"/>
    <cellStyle name="Followed Hyperlink 54" xfId="3968" hidden="1" xr:uid="{00000000-0005-0000-0000-00002F070000}"/>
    <cellStyle name="Followed Hyperlink 54" xfId="3213" hidden="1" xr:uid="{00000000-0005-0000-0000-000030070000}"/>
    <cellStyle name="Followed Hyperlink 54" xfId="4109" hidden="1" xr:uid="{00000000-0005-0000-0000-000031070000}"/>
    <cellStyle name="Followed Hyperlink 54" xfId="4148" hidden="1" xr:uid="{00000000-0005-0000-0000-000032070000}"/>
    <cellStyle name="Followed Hyperlink 54" xfId="4179" hidden="1" xr:uid="{00000000-0005-0000-0000-000033070000}"/>
    <cellStyle name="Followed Hyperlink 54" xfId="2665" hidden="1" xr:uid="{00000000-0005-0000-0000-000034070000}"/>
    <cellStyle name="Followed Hyperlink 54" xfId="4315" hidden="1" xr:uid="{00000000-0005-0000-0000-000035070000}"/>
    <cellStyle name="Followed Hyperlink 54" xfId="4354" hidden="1" xr:uid="{00000000-0005-0000-0000-000036070000}"/>
    <cellStyle name="Followed Hyperlink 54" xfId="4385" hidden="1" xr:uid="{00000000-0005-0000-0000-000037070000}"/>
    <cellStyle name="Followed Hyperlink 54" xfId="4591" hidden="1" xr:uid="{00000000-0005-0000-0000-00001C070000}"/>
    <cellStyle name="Followed Hyperlink 54" xfId="2724" hidden="1" xr:uid="{00000000-0005-0000-0000-00001D070000}"/>
    <cellStyle name="Followed Hyperlink 54" xfId="208" hidden="1" xr:uid="{00000000-0005-0000-0000-00001E070000}"/>
    <cellStyle name="Followed Hyperlink 54" xfId="4481" hidden="1" xr:uid="{00000000-0005-0000-0000-00001F070000}"/>
    <cellStyle name="Followed Hyperlink 54" xfId="4800" hidden="1" xr:uid="{00000000-0005-0000-0000-000020070000}"/>
    <cellStyle name="Followed Hyperlink 54" xfId="4928" hidden="1" xr:uid="{00000000-0005-0000-0000-000021070000}"/>
    <cellStyle name="Followed Hyperlink 54" xfId="4967" hidden="1" xr:uid="{00000000-0005-0000-0000-000022070000}"/>
    <cellStyle name="Followed Hyperlink 54" xfId="4998" hidden="1" xr:uid="{00000000-0005-0000-0000-000023070000}"/>
    <cellStyle name="Followed Hyperlink 54" xfId="4817" hidden="1" xr:uid="{00000000-0005-0000-0000-000024070000}"/>
    <cellStyle name="Followed Hyperlink 54" xfId="5149" hidden="1" xr:uid="{00000000-0005-0000-0000-000025070000}"/>
    <cellStyle name="Followed Hyperlink 54" xfId="5188" hidden="1" xr:uid="{00000000-0005-0000-0000-000026070000}"/>
    <cellStyle name="Followed Hyperlink 54" xfId="5219" hidden="1" xr:uid="{00000000-0005-0000-0000-000027070000}"/>
    <cellStyle name="Followed Hyperlink 54" xfId="4886" hidden="1" xr:uid="{00000000-0005-0000-0000-000028070000}"/>
    <cellStyle name="Followed Hyperlink 54" xfId="5365" hidden="1" xr:uid="{00000000-0005-0000-0000-000029070000}"/>
    <cellStyle name="Followed Hyperlink 54" xfId="1636" hidden="1" xr:uid="{00000000-0005-0000-0000-00002E070000}"/>
    <cellStyle name="Followed Hyperlink 54" xfId="1667" hidden="1" xr:uid="{00000000-0005-0000-0000-00002F070000}"/>
    <cellStyle name="Followed Hyperlink 54" xfId="912" hidden="1" xr:uid="{00000000-0005-0000-0000-000030070000}"/>
    <cellStyle name="Followed Hyperlink 54" xfId="1808" hidden="1" xr:uid="{00000000-0005-0000-0000-000031070000}"/>
    <cellStyle name="Followed Hyperlink 54" xfId="1847" hidden="1" xr:uid="{00000000-0005-0000-0000-000032070000}"/>
    <cellStyle name="Followed Hyperlink 54" xfId="1878" hidden="1" xr:uid="{00000000-0005-0000-0000-000033070000}"/>
    <cellStyle name="Followed Hyperlink 54" xfId="2014" hidden="1" xr:uid="{00000000-0005-0000-0000-000035070000}"/>
    <cellStyle name="Followed Hyperlink 54" xfId="8976" hidden="1" xr:uid="{00000000-0005-0000-0000-00002E070000}"/>
    <cellStyle name="Followed Hyperlink 54" xfId="9007" hidden="1" xr:uid="{00000000-0005-0000-0000-00002F070000}"/>
    <cellStyle name="Followed Hyperlink 54" xfId="8252" hidden="1" xr:uid="{00000000-0005-0000-0000-000030070000}"/>
    <cellStyle name="Followed Hyperlink 54" xfId="9148" hidden="1" xr:uid="{00000000-0005-0000-0000-000031070000}"/>
    <cellStyle name="Followed Hyperlink 54" xfId="9187" hidden="1" xr:uid="{00000000-0005-0000-0000-000032070000}"/>
    <cellStyle name="Followed Hyperlink 54" xfId="9218" hidden="1" xr:uid="{00000000-0005-0000-0000-000033070000}"/>
    <cellStyle name="Followed Hyperlink 54" xfId="7984" hidden="1" xr:uid="{00000000-0005-0000-0000-000034070000}"/>
    <cellStyle name="Followed Hyperlink 54" xfId="9393" hidden="1" xr:uid="{00000000-0005-0000-0000-000036070000}"/>
    <cellStyle name="Followed Hyperlink 54" xfId="9424" hidden="1" xr:uid="{00000000-0005-0000-0000-000037070000}"/>
    <cellStyle name="Followed Hyperlink 54" xfId="9630" hidden="1" xr:uid="{00000000-0005-0000-0000-00001C070000}"/>
    <cellStyle name="Followed Hyperlink 54" xfId="3319" hidden="1" xr:uid="{00000000-0005-0000-0000-000023070000}"/>
    <cellStyle name="Followed Hyperlink 54" xfId="3138" hidden="1" xr:uid="{00000000-0005-0000-0000-000024070000}"/>
    <cellStyle name="Followed Hyperlink 54" xfId="3470" hidden="1" xr:uid="{00000000-0005-0000-0000-000025070000}"/>
    <cellStyle name="Followed Hyperlink 54" xfId="3509" hidden="1" xr:uid="{00000000-0005-0000-0000-000026070000}"/>
    <cellStyle name="Followed Hyperlink 54" xfId="3540" hidden="1" xr:uid="{00000000-0005-0000-0000-000027070000}"/>
    <cellStyle name="Followed Hyperlink 54" xfId="3207" hidden="1" xr:uid="{00000000-0005-0000-0000-000028070000}"/>
    <cellStyle name="Followed Hyperlink 54" xfId="3686" hidden="1" xr:uid="{00000000-0005-0000-0000-000029070000}"/>
    <cellStyle name="Followed Hyperlink 54" xfId="34019" hidden="1" xr:uid="{00000000-0005-0000-0000-000022070000}"/>
    <cellStyle name="Followed Hyperlink 54" xfId="34050" hidden="1" xr:uid="{00000000-0005-0000-0000-000023070000}"/>
    <cellStyle name="Followed Hyperlink 54" xfId="33869" hidden="1" xr:uid="{00000000-0005-0000-0000-000024070000}"/>
    <cellStyle name="Followed Hyperlink 54" xfId="34201" hidden="1" xr:uid="{00000000-0005-0000-0000-000025070000}"/>
    <cellStyle name="Followed Hyperlink 54" xfId="34240" hidden="1" xr:uid="{00000000-0005-0000-0000-000026070000}"/>
    <cellStyle name="Followed Hyperlink 54" xfId="7084" hidden="1" xr:uid="{00000000-0005-0000-0000-00002A070000}"/>
    <cellStyle name="Followed Hyperlink 54" xfId="7115" hidden="1" xr:uid="{00000000-0005-0000-0000-00002B070000}"/>
    <cellStyle name="Followed Hyperlink 54" xfId="289" hidden="1" xr:uid="{00000000-0005-0000-0000-00002C070000}"/>
    <cellStyle name="Followed Hyperlink 54" xfId="7257" hidden="1" xr:uid="{00000000-0005-0000-0000-00002D070000}"/>
    <cellStyle name="Followed Hyperlink 54" xfId="7296" hidden="1" xr:uid="{00000000-0005-0000-0000-00002E070000}"/>
    <cellStyle name="Followed Hyperlink 54" xfId="7327" hidden="1" xr:uid="{00000000-0005-0000-0000-00002F070000}"/>
    <cellStyle name="Followed Hyperlink 54" xfId="6572" hidden="1" xr:uid="{00000000-0005-0000-0000-000030070000}"/>
    <cellStyle name="Followed Hyperlink 54" xfId="7468" hidden="1" xr:uid="{00000000-0005-0000-0000-000031070000}"/>
    <cellStyle name="Followed Hyperlink 54" xfId="7507" hidden="1" xr:uid="{00000000-0005-0000-0000-000032070000}"/>
    <cellStyle name="Followed Hyperlink 54" xfId="7538" hidden="1" xr:uid="{00000000-0005-0000-0000-000033070000}"/>
    <cellStyle name="Followed Hyperlink 54" xfId="6304" hidden="1" xr:uid="{00000000-0005-0000-0000-000034070000}"/>
    <cellStyle name="Followed Hyperlink 54" xfId="7674" hidden="1" xr:uid="{00000000-0005-0000-0000-000035070000}"/>
    <cellStyle name="Followed Hyperlink 54" xfId="7713" hidden="1" xr:uid="{00000000-0005-0000-0000-000036070000}"/>
    <cellStyle name="Followed Hyperlink 54" xfId="7744" hidden="1" xr:uid="{00000000-0005-0000-0000-000037070000}"/>
    <cellStyle name="Followed Hyperlink 54" xfId="7950" hidden="1" xr:uid="{00000000-0005-0000-0000-00001C070000}"/>
    <cellStyle name="Followed Hyperlink 54" xfId="4694" hidden="1" xr:uid="{00000000-0005-0000-0000-00001D070000}"/>
    <cellStyle name="Followed Hyperlink 54" xfId="2650" hidden="1" xr:uid="{00000000-0005-0000-0000-00001E070000}"/>
    <cellStyle name="Followed Hyperlink 54" xfId="7840" hidden="1" xr:uid="{00000000-0005-0000-0000-00001F070000}"/>
    <cellStyle name="Followed Hyperlink 54" xfId="8160" hidden="1" xr:uid="{00000000-0005-0000-0000-000020070000}"/>
    <cellStyle name="Followed Hyperlink 54" xfId="8288" hidden="1" xr:uid="{00000000-0005-0000-0000-000021070000}"/>
    <cellStyle name="Followed Hyperlink 54" xfId="8327" hidden="1" xr:uid="{00000000-0005-0000-0000-000022070000}"/>
    <cellStyle name="Followed Hyperlink 54" xfId="8177" hidden="1" xr:uid="{00000000-0005-0000-0000-000024070000}"/>
    <cellStyle name="Followed Hyperlink 54" xfId="8509" hidden="1" xr:uid="{00000000-0005-0000-0000-000025070000}"/>
    <cellStyle name="Followed Hyperlink 54" xfId="8548" hidden="1" xr:uid="{00000000-0005-0000-0000-000026070000}"/>
    <cellStyle name="Followed Hyperlink 54" xfId="8579" hidden="1" xr:uid="{00000000-0005-0000-0000-000027070000}"/>
    <cellStyle name="Followed Hyperlink 54" xfId="8246" hidden="1" xr:uid="{00000000-0005-0000-0000-000028070000}"/>
    <cellStyle name="Followed Hyperlink 54" xfId="8725" hidden="1" xr:uid="{00000000-0005-0000-0000-000029070000}"/>
    <cellStyle name="Followed Hyperlink 54" xfId="8764" hidden="1" xr:uid="{00000000-0005-0000-0000-00002A070000}"/>
    <cellStyle name="Followed Hyperlink 54" xfId="5616" hidden="1" xr:uid="{00000000-0005-0000-0000-00002E070000}"/>
    <cellStyle name="Followed Hyperlink 54" xfId="5647" hidden="1" xr:uid="{00000000-0005-0000-0000-00002F070000}"/>
    <cellStyle name="Followed Hyperlink 54" xfId="4892" hidden="1" xr:uid="{00000000-0005-0000-0000-000030070000}"/>
    <cellStyle name="Followed Hyperlink 54" xfId="5788" hidden="1" xr:uid="{00000000-0005-0000-0000-000031070000}"/>
    <cellStyle name="Followed Hyperlink 54" xfId="5827" hidden="1" xr:uid="{00000000-0005-0000-0000-000032070000}"/>
    <cellStyle name="Followed Hyperlink 54" xfId="5858" hidden="1" xr:uid="{00000000-0005-0000-0000-000033070000}"/>
    <cellStyle name="Followed Hyperlink 54" xfId="5994" hidden="1" xr:uid="{00000000-0005-0000-0000-000035070000}"/>
    <cellStyle name="Followed Hyperlink 54" xfId="2936" hidden="1" xr:uid="{00000000-0005-0000-0000-00001D070000}"/>
    <cellStyle name="Followed Hyperlink 54" xfId="2975" hidden="1" xr:uid="{00000000-0005-0000-0000-00001E070000}"/>
    <cellStyle name="Followed Hyperlink 54" xfId="3006" hidden="1" xr:uid="{00000000-0005-0000-0000-00001F070000}"/>
    <cellStyle name="Followed Hyperlink 54" xfId="3121" hidden="1" xr:uid="{00000000-0005-0000-0000-000020070000}"/>
    <cellStyle name="Followed Hyperlink 54" xfId="3249" hidden="1" xr:uid="{00000000-0005-0000-0000-000021070000}"/>
    <cellStyle name="Followed Hyperlink 54" xfId="3288" hidden="1" xr:uid="{00000000-0005-0000-0000-000022070000}"/>
    <cellStyle name="Followed Hyperlink 54" xfId="837" hidden="1" xr:uid="{00000000-0005-0000-0000-000024070000}"/>
    <cellStyle name="Followed Hyperlink 54" xfId="1169" hidden="1" xr:uid="{00000000-0005-0000-0000-000025070000}"/>
    <cellStyle name="Followed Hyperlink 54" xfId="1208" hidden="1" xr:uid="{00000000-0005-0000-0000-000026070000}"/>
    <cellStyle name="Followed Hyperlink 54" xfId="1239" hidden="1" xr:uid="{00000000-0005-0000-0000-000027070000}"/>
    <cellStyle name="Followed Hyperlink 54" xfId="906" hidden="1" xr:uid="{00000000-0005-0000-0000-000028070000}"/>
    <cellStyle name="Followed Hyperlink 54" xfId="6678" hidden="1" xr:uid="{00000000-0005-0000-0000-000023070000}"/>
    <cellStyle name="Followed Hyperlink 54" xfId="6497" hidden="1" xr:uid="{00000000-0005-0000-0000-000024070000}"/>
    <cellStyle name="Followed Hyperlink 54" xfId="6829" hidden="1" xr:uid="{00000000-0005-0000-0000-000025070000}"/>
    <cellStyle name="Followed Hyperlink 54" xfId="6868" hidden="1" xr:uid="{00000000-0005-0000-0000-000026070000}"/>
    <cellStyle name="Followed Hyperlink 54" xfId="6899" hidden="1" xr:uid="{00000000-0005-0000-0000-000027070000}"/>
    <cellStyle name="Followed Hyperlink 54" xfId="6566" hidden="1" xr:uid="{00000000-0005-0000-0000-000028070000}"/>
    <cellStyle name="Followed Hyperlink 54" xfId="7045" hidden="1" xr:uid="{00000000-0005-0000-0000-000029070000}"/>
    <cellStyle name="Followed Hyperlink 54" xfId="22692" hidden="1" xr:uid="{00000000-0005-0000-0000-000037070000}"/>
    <cellStyle name="Followed Hyperlink 54" xfId="22880" hidden="1" xr:uid="{00000000-0005-0000-0000-00001C070000}"/>
    <cellStyle name="Followed Hyperlink 54" xfId="19724" hidden="1" xr:uid="{00000000-0005-0000-0000-00001D070000}"/>
    <cellStyle name="Followed Hyperlink 54" xfId="16378" hidden="1" xr:uid="{00000000-0005-0000-0000-00001E070000}"/>
    <cellStyle name="Followed Hyperlink 54" xfId="22788" hidden="1" xr:uid="{00000000-0005-0000-0000-00001F070000}"/>
    <cellStyle name="Followed Hyperlink 54" xfId="21181" hidden="1" xr:uid="{00000000-0005-0000-0000-00001F070000}"/>
    <cellStyle name="Followed Hyperlink 54" xfId="2053" hidden="1" xr:uid="{00000000-0005-0000-0000-000036070000}"/>
    <cellStyle name="Followed Hyperlink 54" xfId="2084" hidden="1" xr:uid="{00000000-0005-0000-0000-000037070000}"/>
    <cellStyle name="Followed Hyperlink 54" xfId="2776" hidden="1" xr:uid="{00000000-0005-0000-0000-00001C070000}"/>
    <cellStyle name="Followed Hyperlink 54" xfId="22486" hidden="1" xr:uid="{00000000-0005-0000-0000-000033070000}"/>
    <cellStyle name="Followed Hyperlink 54" xfId="21300" hidden="1" xr:uid="{00000000-0005-0000-0000-000034070000}"/>
    <cellStyle name="Followed Hyperlink 54" xfId="22622" hidden="1" xr:uid="{00000000-0005-0000-0000-000035070000}"/>
    <cellStyle name="Followed Hyperlink 54" xfId="22661" hidden="1" xr:uid="{00000000-0005-0000-0000-000036070000}"/>
    <cellStyle name="Followed Hyperlink 54" xfId="22416" hidden="1" xr:uid="{00000000-0005-0000-0000-000031070000}"/>
    <cellStyle name="Followed Hyperlink 54" xfId="22455" hidden="1" xr:uid="{00000000-0005-0000-0000-000032070000}"/>
    <cellStyle name="Followed Hyperlink 54" xfId="21520" hidden="1" xr:uid="{00000000-0005-0000-0000-000030070000}"/>
    <cellStyle name="Followed Hyperlink 54" xfId="22275" hidden="1" xr:uid="{00000000-0005-0000-0000-00002F070000}"/>
    <cellStyle name="Followed Hyperlink 55" xfId="41785" hidden="1" xr:uid="{00000000-0005-0000-0000-000050070000}"/>
    <cellStyle name="Followed Hyperlink 55" xfId="43404" hidden="1" xr:uid="{00000000-0005-0000-0000-000051070000}"/>
    <cellStyle name="Followed Hyperlink 55" xfId="43329" hidden="1" xr:uid="{00000000-0005-0000-0000-000052070000}"/>
    <cellStyle name="Followed Hyperlink 55" xfId="43391" hidden="1" xr:uid="{00000000-0005-0000-0000-000053070000}"/>
    <cellStyle name="Followed Hyperlink 55" xfId="43836" hidden="1" xr:uid="{00000000-0005-0000-0000-000038070000}"/>
    <cellStyle name="Followed Hyperlink 55" xfId="43972" hidden="1" xr:uid="{00000000-0005-0000-0000-000039070000}"/>
    <cellStyle name="Followed Hyperlink 55" xfId="43897" hidden="1" xr:uid="{00000000-0005-0000-0000-00003A070000}"/>
    <cellStyle name="Followed Hyperlink 55" xfId="43959" hidden="1" xr:uid="{00000000-0005-0000-0000-00003B070000}"/>
    <cellStyle name="Followed Hyperlink 55" xfId="44144" hidden="1" xr:uid="{00000000-0005-0000-0000-00003C070000}"/>
    <cellStyle name="Followed Hyperlink 55" xfId="44285" hidden="1" xr:uid="{00000000-0005-0000-0000-00003D070000}"/>
    <cellStyle name="Followed Hyperlink 55" xfId="44210" hidden="1" xr:uid="{00000000-0005-0000-0000-00003E070000}"/>
    <cellStyle name="Followed Hyperlink 55" xfId="44272" hidden="1" xr:uid="{00000000-0005-0000-0000-00003F070000}"/>
    <cellStyle name="Followed Hyperlink 55" xfId="43874" hidden="1" xr:uid="{00000000-0005-0000-0000-000040070000}"/>
    <cellStyle name="Followed Hyperlink 55" xfId="44506" hidden="1" xr:uid="{00000000-0005-0000-0000-000041070000}"/>
    <cellStyle name="Followed Hyperlink 55" xfId="44431" hidden="1" xr:uid="{00000000-0005-0000-0000-000042070000}"/>
    <cellStyle name="Followed Hyperlink 55" xfId="44493" hidden="1" xr:uid="{00000000-0005-0000-0000-000043070000}"/>
    <cellStyle name="Followed Hyperlink 55" xfId="44108" hidden="1" xr:uid="{00000000-0005-0000-0000-000044070000}"/>
    <cellStyle name="Followed Hyperlink 55" xfId="44722" hidden="1" xr:uid="{00000000-0005-0000-0000-000045070000}"/>
    <cellStyle name="Followed Hyperlink 55" xfId="44647" hidden="1" xr:uid="{00000000-0005-0000-0000-000046070000}"/>
    <cellStyle name="Followed Hyperlink 55" xfId="44709" hidden="1" xr:uid="{00000000-0005-0000-0000-000047070000}"/>
    <cellStyle name="Followed Hyperlink 55" xfId="44095" hidden="1" xr:uid="{00000000-0005-0000-0000-000048070000}"/>
    <cellStyle name="Followed Hyperlink 55" xfId="44934" hidden="1" xr:uid="{00000000-0005-0000-0000-000049070000}"/>
    <cellStyle name="Followed Hyperlink 55" xfId="44921" hidden="1" xr:uid="{00000000-0005-0000-0000-00004B070000}"/>
    <cellStyle name="Followed Hyperlink 55" xfId="44628" hidden="1" xr:uid="{00000000-0005-0000-0000-00004C070000}"/>
    <cellStyle name="Followed Hyperlink 55" xfId="45145" hidden="1" xr:uid="{00000000-0005-0000-0000-00004D070000}"/>
    <cellStyle name="Followed Hyperlink 55" xfId="45070" hidden="1" xr:uid="{00000000-0005-0000-0000-00004E070000}"/>
    <cellStyle name="Followed Hyperlink 55" xfId="45132" hidden="1" xr:uid="{00000000-0005-0000-0000-00004F070000}"/>
    <cellStyle name="Followed Hyperlink 55" xfId="43811" hidden="1" xr:uid="{00000000-0005-0000-0000-000050070000}"/>
    <cellStyle name="Followed Hyperlink 55" xfId="45276" hidden="1" xr:uid="{00000000-0005-0000-0000-000052070000}"/>
    <cellStyle name="Followed Hyperlink 55" xfId="45338" hidden="1" xr:uid="{00000000-0005-0000-0000-000053070000}"/>
    <cellStyle name="Followed Hyperlink 55" xfId="42197" hidden="1" xr:uid="{00000000-0005-0000-0000-00003C070000}"/>
    <cellStyle name="Followed Hyperlink 55" xfId="32041" hidden="1" xr:uid="{00000000-0005-0000-0000-000050070000}"/>
    <cellStyle name="Followed Hyperlink 55" xfId="38713" hidden="1" xr:uid="{00000000-0005-0000-0000-00003C070000}"/>
    <cellStyle name="Followed Hyperlink 55" xfId="43185" hidden="1" xr:uid="{00000000-0005-0000-0000-00004F070000}"/>
    <cellStyle name="Followed Hyperlink 55" xfId="41950" hidden="1" xr:uid="{00000000-0005-0000-0000-00003A070000}"/>
    <cellStyle name="Followed Hyperlink 55" xfId="42012" hidden="1" xr:uid="{00000000-0005-0000-0000-00003B070000}"/>
    <cellStyle name="Followed Hyperlink 55" xfId="42338" hidden="1" xr:uid="{00000000-0005-0000-0000-00003D070000}"/>
    <cellStyle name="Followed Hyperlink 55" xfId="42263" hidden="1" xr:uid="{00000000-0005-0000-0000-00003E070000}"/>
    <cellStyle name="Followed Hyperlink 55" xfId="42325" hidden="1" xr:uid="{00000000-0005-0000-0000-00003F070000}"/>
    <cellStyle name="Followed Hyperlink 55" xfId="41927" hidden="1" xr:uid="{00000000-0005-0000-0000-000040070000}"/>
    <cellStyle name="Followed Hyperlink 55" xfId="42559" hidden="1" xr:uid="{00000000-0005-0000-0000-000041070000}"/>
    <cellStyle name="Followed Hyperlink 55" xfId="42484" hidden="1" xr:uid="{00000000-0005-0000-0000-000042070000}"/>
    <cellStyle name="Followed Hyperlink 55" xfId="42546" hidden="1" xr:uid="{00000000-0005-0000-0000-000043070000}"/>
    <cellStyle name="Followed Hyperlink 55" xfId="42161" hidden="1" xr:uid="{00000000-0005-0000-0000-000044070000}"/>
    <cellStyle name="Followed Hyperlink 55" xfId="42775" hidden="1" xr:uid="{00000000-0005-0000-0000-000045070000}"/>
    <cellStyle name="Followed Hyperlink 55" xfId="42762" hidden="1" xr:uid="{00000000-0005-0000-0000-000047070000}"/>
    <cellStyle name="Followed Hyperlink 55" xfId="42148" hidden="1" xr:uid="{00000000-0005-0000-0000-000048070000}"/>
    <cellStyle name="Followed Hyperlink 55" xfId="42987" hidden="1" xr:uid="{00000000-0005-0000-0000-000049070000}"/>
    <cellStyle name="Followed Hyperlink 55" xfId="42912" hidden="1" xr:uid="{00000000-0005-0000-0000-00004A070000}"/>
    <cellStyle name="Followed Hyperlink 55" xfId="42974" hidden="1" xr:uid="{00000000-0005-0000-0000-00004B070000}"/>
    <cellStyle name="Followed Hyperlink 55" xfId="42681" hidden="1" xr:uid="{00000000-0005-0000-0000-00004C070000}"/>
    <cellStyle name="Followed Hyperlink 55" xfId="43198" hidden="1" xr:uid="{00000000-0005-0000-0000-00004D070000}"/>
    <cellStyle name="Followed Hyperlink 55" xfId="41233" hidden="1" xr:uid="{00000000-0005-0000-0000-00004D070000}"/>
    <cellStyle name="Followed Hyperlink 55" xfId="41158" hidden="1" xr:uid="{00000000-0005-0000-0000-00004E070000}"/>
    <cellStyle name="Followed Hyperlink 55" xfId="41220" hidden="1" xr:uid="{00000000-0005-0000-0000-00004F070000}"/>
    <cellStyle name="Followed Hyperlink 55" xfId="35355" hidden="1" xr:uid="{00000000-0005-0000-0000-000050070000}"/>
    <cellStyle name="Followed Hyperlink 55" xfId="41439" hidden="1" xr:uid="{00000000-0005-0000-0000-000051070000}"/>
    <cellStyle name="Followed Hyperlink 55" xfId="41364" hidden="1" xr:uid="{00000000-0005-0000-0000-000052070000}"/>
    <cellStyle name="Followed Hyperlink 55" xfId="41426" hidden="1" xr:uid="{00000000-0005-0000-0000-000053070000}"/>
    <cellStyle name="Followed Hyperlink 55" xfId="41878" hidden="1" xr:uid="{00000000-0005-0000-0000-000038070000}"/>
    <cellStyle name="Followed Hyperlink 55" xfId="42025" hidden="1" xr:uid="{00000000-0005-0000-0000-000039070000}"/>
    <cellStyle name="Followed Hyperlink 55" xfId="41022" hidden="1" xr:uid="{00000000-0005-0000-0000-000049070000}"/>
    <cellStyle name="Followed Hyperlink 55" xfId="40947" hidden="1" xr:uid="{00000000-0005-0000-0000-00004A070000}"/>
    <cellStyle name="Followed Hyperlink 55" xfId="41009" hidden="1" xr:uid="{00000000-0005-0000-0000-00004B070000}"/>
    <cellStyle name="Followed Hyperlink 55" xfId="40716" hidden="1" xr:uid="{00000000-0005-0000-0000-00004C070000}"/>
    <cellStyle name="Followed Hyperlink 55" xfId="40797" hidden="1" xr:uid="{00000000-0005-0000-0000-000047070000}"/>
    <cellStyle name="Followed Hyperlink 55" xfId="40183" hidden="1" xr:uid="{00000000-0005-0000-0000-000048070000}"/>
    <cellStyle name="Followed Hyperlink 55" xfId="40735" hidden="1" xr:uid="{00000000-0005-0000-0000-000046070000}"/>
    <cellStyle name="Followed Hyperlink 55" xfId="40810" hidden="1" xr:uid="{00000000-0005-0000-0000-000045070000}"/>
    <cellStyle name="Followed Hyperlink 55" xfId="44859" hidden="1" xr:uid="{00000000-0005-0000-0000-00004A070000}"/>
    <cellStyle name="Followed Hyperlink 55" xfId="40519" hidden="1" xr:uid="{00000000-0005-0000-0000-000042070000}"/>
    <cellStyle name="Followed Hyperlink 55" xfId="37647" hidden="1" xr:uid="{00000000-0005-0000-0000-000046070000}"/>
    <cellStyle name="Followed Hyperlink 55" xfId="37095" hidden="1" xr:uid="{00000000-0005-0000-0000-000048070000}"/>
    <cellStyle name="Followed Hyperlink 55" xfId="37934" hidden="1" xr:uid="{00000000-0005-0000-0000-000049070000}"/>
    <cellStyle name="Followed Hyperlink 55" xfId="37859" hidden="1" xr:uid="{00000000-0005-0000-0000-00004A070000}"/>
    <cellStyle name="Followed Hyperlink 55" xfId="37921" hidden="1" xr:uid="{00000000-0005-0000-0000-00004B070000}"/>
    <cellStyle name="Followed Hyperlink 55" xfId="37628" hidden="1" xr:uid="{00000000-0005-0000-0000-00004C070000}"/>
    <cellStyle name="Followed Hyperlink 55" xfId="38145" hidden="1" xr:uid="{00000000-0005-0000-0000-00004D070000}"/>
    <cellStyle name="Followed Hyperlink 55" xfId="38070" hidden="1" xr:uid="{00000000-0005-0000-0000-00004E070000}"/>
    <cellStyle name="Followed Hyperlink 55" xfId="38132" hidden="1" xr:uid="{00000000-0005-0000-0000-00004F070000}"/>
    <cellStyle name="Followed Hyperlink 55" xfId="38351" hidden="1" xr:uid="{00000000-0005-0000-0000-000051070000}"/>
    <cellStyle name="Followed Hyperlink 55" xfId="38276" hidden="1" xr:uid="{00000000-0005-0000-0000-000052070000}"/>
    <cellStyle name="Followed Hyperlink 55" xfId="38338" hidden="1" xr:uid="{00000000-0005-0000-0000-000053070000}"/>
    <cellStyle name="Followed Hyperlink 55" xfId="38531" hidden="1" xr:uid="{00000000-0005-0000-0000-000038070000}"/>
    <cellStyle name="Followed Hyperlink 55" xfId="38466" hidden="1" xr:uid="{00000000-0005-0000-0000-000039070000}"/>
    <cellStyle name="Followed Hyperlink 55" xfId="38502" hidden="1" xr:uid="{00000000-0005-0000-0000-00003A070000}"/>
    <cellStyle name="Followed Hyperlink 55" xfId="38471" hidden="1" xr:uid="{00000000-0005-0000-0000-00003B070000}"/>
    <cellStyle name="Followed Hyperlink 55" xfId="37144" hidden="1" xr:uid="{00000000-0005-0000-0000-00003C070000}"/>
    <cellStyle name="Followed Hyperlink 55" xfId="37285" hidden="1" xr:uid="{00000000-0005-0000-0000-00003D070000}"/>
    <cellStyle name="Followed Hyperlink 55" xfId="37210" hidden="1" xr:uid="{00000000-0005-0000-0000-00003E070000}"/>
    <cellStyle name="Followed Hyperlink 55" xfId="37272" hidden="1" xr:uid="{00000000-0005-0000-0000-00003F070000}"/>
    <cellStyle name="Followed Hyperlink 55" xfId="37506" hidden="1" xr:uid="{00000000-0005-0000-0000-000041070000}"/>
    <cellStyle name="Followed Hyperlink 55" xfId="37431" hidden="1" xr:uid="{00000000-0005-0000-0000-000042070000}"/>
    <cellStyle name="Followed Hyperlink 55" xfId="37493" hidden="1" xr:uid="{00000000-0005-0000-0000-000043070000}"/>
    <cellStyle name="Followed Hyperlink 55" xfId="37108" hidden="1" xr:uid="{00000000-0005-0000-0000-000044070000}"/>
    <cellStyle name="Followed Hyperlink 55" xfId="36926" hidden="1" xr:uid="{00000000-0005-0000-0000-000038070000}"/>
    <cellStyle name="Followed Hyperlink 55" xfId="36859" hidden="1" xr:uid="{00000000-0005-0000-0000-000039070000}"/>
    <cellStyle name="Followed Hyperlink 55" xfId="36895" hidden="1" xr:uid="{00000000-0005-0000-0000-00003A070000}"/>
    <cellStyle name="Followed Hyperlink 55" xfId="36864" hidden="1" xr:uid="{00000000-0005-0000-0000-00003B070000}"/>
    <cellStyle name="Followed Hyperlink 55" xfId="36669" hidden="1" xr:uid="{00000000-0005-0000-0000-000052070000}"/>
    <cellStyle name="Followed Hyperlink 55" xfId="36731" hidden="1" xr:uid="{00000000-0005-0000-0000-000053070000}"/>
    <cellStyle name="Followed Hyperlink 55" xfId="36744" hidden="1" xr:uid="{00000000-0005-0000-0000-000051070000}"/>
    <cellStyle name="Followed Hyperlink 55" xfId="30372" hidden="1" xr:uid="{00000000-0005-0000-0000-000050070000}"/>
    <cellStyle name="Followed Hyperlink 55" xfId="39920" hidden="1" xr:uid="{00000000-0005-0000-0000-000051070000}"/>
    <cellStyle name="Followed Hyperlink 55" xfId="42700" hidden="1" xr:uid="{00000000-0005-0000-0000-000046070000}"/>
    <cellStyle name="Followed Hyperlink 55" xfId="43123" hidden="1" xr:uid="{00000000-0005-0000-0000-00004E070000}"/>
    <cellStyle name="Followed Hyperlink 55" xfId="37709" hidden="1" xr:uid="{00000000-0005-0000-0000-000047070000}"/>
    <cellStyle name="Followed Hyperlink 55" xfId="39701" hidden="1" xr:uid="{00000000-0005-0000-0000-00004F070000}"/>
    <cellStyle name="Followed Hyperlink 55" xfId="33704" hidden="1" xr:uid="{00000000-0005-0000-0000-000050070000}"/>
    <cellStyle name="Followed Hyperlink 55" xfId="39845" hidden="1" xr:uid="{00000000-0005-0000-0000-000052070000}"/>
    <cellStyle name="Followed Hyperlink 55" xfId="39907" hidden="1" xr:uid="{00000000-0005-0000-0000-000053070000}"/>
    <cellStyle name="Followed Hyperlink 55" xfId="40099" hidden="1" xr:uid="{00000000-0005-0000-0000-000038070000}"/>
    <cellStyle name="Followed Hyperlink 55" xfId="40035" hidden="1" xr:uid="{00000000-0005-0000-0000-000039070000}"/>
    <cellStyle name="Followed Hyperlink 55" xfId="40071" hidden="1" xr:uid="{00000000-0005-0000-0000-00003A070000}"/>
    <cellStyle name="Followed Hyperlink 55" xfId="40040" hidden="1" xr:uid="{00000000-0005-0000-0000-00003B070000}"/>
    <cellStyle name="Followed Hyperlink 55" xfId="40232" hidden="1" xr:uid="{00000000-0005-0000-0000-00003C070000}"/>
    <cellStyle name="Followed Hyperlink 55" xfId="40373" hidden="1" xr:uid="{00000000-0005-0000-0000-00003D070000}"/>
    <cellStyle name="Followed Hyperlink 55" xfId="40298" hidden="1" xr:uid="{00000000-0005-0000-0000-00003E070000}"/>
    <cellStyle name="Followed Hyperlink 55" xfId="40360" hidden="1" xr:uid="{00000000-0005-0000-0000-00003F070000}"/>
    <cellStyle name="Followed Hyperlink 55" xfId="40081" hidden="1" xr:uid="{00000000-0005-0000-0000-000040070000}"/>
    <cellStyle name="Followed Hyperlink 55" xfId="40594" hidden="1" xr:uid="{00000000-0005-0000-0000-000041070000}"/>
    <cellStyle name="Followed Hyperlink 55" xfId="40581" hidden="1" xr:uid="{00000000-0005-0000-0000-000043070000}"/>
    <cellStyle name="Followed Hyperlink 55" xfId="40196" hidden="1" xr:uid="{00000000-0005-0000-0000-000044070000}"/>
    <cellStyle name="Followed Hyperlink 55" xfId="38854" hidden="1" xr:uid="{00000000-0005-0000-0000-00003D070000}"/>
    <cellStyle name="Followed Hyperlink 55" xfId="37722" hidden="1" xr:uid="{00000000-0005-0000-0000-000045070000}"/>
    <cellStyle name="Followed Hyperlink 55" xfId="39216" hidden="1" xr:uid="{00000000-0005-0000-0000-000046070000}"/>
    <cellStyle name="Followed Hyperlink 55" xfId="39278" hidden="1" xr:uid="{00000000-0005-0000-0000-000047070000}"/>
    <cellStyle name="Followed Hyperlink 55" xfId="38664" hidden="1" xr:uid="{00000000-0005-0000-0000-000048070000}"/>
    <cellStyle name="Followed Hyperlink 55" xfId="39503" hidden="1" xr:uid="{00000000-0005-0000-0000-000049070000}"/>
    <cellStyle name="Followed Hyperlink 55" xfId="39428" hidden="1" xr:uid="{00000000-0005-0000-0000-00004A070000}"/>
    <cellStyle name="Followed Hyperlink 55" xfId="39490" hidden="1" xr:uid="{00000000-0005-0000-0000-00004B070000}"/>
    <cellStyle name="Followed Hyperlink 55" xfId="39197" hidden="1" xr:uid="{00000000-0005-0000-0000-00004C070000}"/>
    <cellStyle name="Followed Hyperlink 55" xfId="39714" hidden="1" xr:uid="{00000000-0005-0000-0000-00004D070000}"/>
    <cellStyle name="Followed Hyperlink 55" xfId="39639" hidden="1" xr:uid="{00000000-0005-0000-0000-00004E070000}"/>
    <cellStyle name="Followed Hyperlink 55" xfId="39000" hidden="1" xr:uid="{00000000-0005-0000-0000-000042070000}"/>
    <cellStyle name="Followed Hyperlink 55" xfId="39062" hidden="1" xr:uid="{00000000-0005-0000-0000-000043070000}"/>
    <cellStyle name="Followed Hyperlink 55" xfId="38677" hidden="1" xr:uid="{00000000-0005-0000-0000-000044070000}"/>
    <cellStyle name="Followed Hyperlink 55" xfId="39291" hidden="1" xr:uid="{00000000-0005-0000-0000-000045070000}"/>
    <cellStyle name="Followed Hyperlink 55" xfId="38512" hidden="1" xr:uid="{00000000-0005-0000-0000-000040070000}"/>
    <cellStyle name="Followed Hyperlink 55" xfId="39075" hidden="1" xr:uid="{00000000-0005-0000-0000-000041070000}"/>
    <cellStyle name="Followed Hyperlink 55" xfId="38841" hidden="1" xr:uid="{00000000-0005-0000-0000-00003F070000}"/>
    <cellStyle name="Followed Hyperlink 55" xfId="38779" hidden="1" xr:uid="{00000000-0005-0000-0000-00003E070000}"/>
    <cellStyle name="Followed Hyperlink 55" xfId="36905" hidden="1" xr:uid="{00000000-0005-0000-0000-000040070000}"/>
    <cellStyle name="Followed Hyperlink 55" xfId="45351" hidden="1" xr:uid="{00000000-0005-0000-0000-000051070000}"/>
    <cellStyle name="Followed Hyperlink 55" xfId="16226" hidden="1" xr:uid="{00000000-0005-0000-0000-00003B070000}"/>
    <cellStyle name="Followed Hyperlink 55" xfId="35886" hidden="1" xr:uid="{00000000-0005-0000-0000-000043070000}"/>
    <cellStyle name="Followed Hyperlink 55" xfId="27164" hidden="1" xr:uid="{00000000-0005-0000-0000-00004C070000}"/>
    <cellStyle name="Followed Hyperlink 55" xfId="35264" hidden="1" xr:uid="{00000000-0005-0000-0000-000040070000}"/>
    <cellStyle name="Followed Hyperlink 55" xfId="27457" hidden="1" xr:uid="{00000000-0005-0000-0000-00004B070000}"/>
    <cellStyle name="Followed Hyperlink 55" xfId="18511" hidden="1" xr:uid="{00000000-0005-0000-0000-000042070000}"/>
    <cellStyle name="Followed Hyperlink 55" xfId="18573" hidden="1" xr:uid="{00000000-0005-0000-0000-000043070000}"/>
    <cellStyle name="Followed Hyperlink 55" xfId="18802" hidden="1" xr:uid="{00000000-0005-0000-0000-000045070000}"/>
    <cellStyle name="Followed Hyperlink 55" xfId="18727" hidden="1" xr:uid="{00000000-0005-0000-0000-000046070000}"/>
    <cellStyle name="Followed Hyperlink 55" xfId="18789" hidden="1" xr:uid="{00000000-0005-0000-0000-000047070000}"/>
    <cellStyle name="Followed Hyperlink 55" xfId="18175" hidden="1" xr:uid="{00000000-0005-0000-0000-000048070000}"/>
    <cellStyle name="Followed Hyperlink 55" xfId="19014" hidden="1" xr:uid="{00000000-0005-0000-0000-000049070000}"/>
    <cellStyle name="Followed Hyperlink 55" xfId="18939" hidden="1" xr:uid="{00000000-0005-0000-0000-00004A070000}"/>
    <cellStyle name="Followed Hyperlink 55" xfId="19001" hidden="1" xr:uid="{00000000-0005-0000-0000-00004B070000}"/>
    <cellStyle name="Followed Hyperlink 55" xfId="18708" hidden="1" xr:uid="{00000000-0005-0000-0000-00004C070000}"/>
    <cellStyle name="Followed Hyperlink 55" xfId="19225" hidden="1" xr:uid="{00000000-0005-0000-0000-00004D070000}"/>
    <cellStyle name="Followed Hyperlink 55" xfId="19150" hidden="1" xr:uid="{00000000-0005-0000-0000-00004E070000}"/>
    <cellStyle name="Followed Hyperlink 55" xfId="19212" hidden="1" xr:uid="{00000000-0005-0000-0000-00004F070000}"/>
    <cellStyle name="Followed Hyperlink 55" xfId="17991" hidden="1" xr:uid="{00000000-0005-0000-0000-000050070000}"/>
    <cellStyle name="Followed Hyperlink 55" xfId="19431" hidden="1" xr:uid="{00000000-0005-0000-0000-000051070000}"/>
    <cellStyle name="Followed Hyperlink 55" xfId="19356" hidden="1" xr:uid="{00000000-0005-0000-0000-000052070000}"/>
    <cellStyle name="Followed Hyperlink 55" xfId="19418" hidden="1" xr:uid="{00000000-0005-0000-0000-000053070000}"/>
    <cellStyle name="Followed Hyperlink 55" xfId="19614" hidden="1" xr:uid="{00000000-0005-0000-0000-000038070000}"/>
    <cellStyle name="Followed Hyperlink 55" xfId="19546" hidden="1" xr:uid="{00000000-0005-0000-0000-000039070000}"/>
    <cellStyle name="Followed Hyperlink 55" xfId="19582" hidden="1" xr:uid="{00000000-0005-0000-0000-00003A070000}"/>
    <cellStyle name="Followed Hyperlink 55" xfId="19551" hidden="1" xr:uid="{00000000-0005-0000-0000-00003B070000}"/>
    <cellStyle name="Followed Hyperlink 55" xfId="19865" hidden="1" xr:uid="{00000000-0005-0000-0000-00003C070000}"/>
    <cellStyle name="Followed Hyperlink 55" xfId="20006" hidden="1" xr:uid="{00000000-0005-0000-0000-00003D070000}"/>
    <cellStyle name="Followed Hyperlink 55" xfId="19931" hidden="1" xr:uid="{00000000-0005-0000-0000-00003E070000}"/>
    <cellStyle name="Followed Hyperlink 55" xfId="19993" hidden="1" xr:uid="{00000000-0005-0000-0000-00003F070000}"/>
    <cellStyle name="Followed Hyperlink 55" xfId="19592" hidden="1" xr:uid="{00000000-0005-0000-0000-000040070000}"/>
    <cellStyle name="Followed Hyperlink 55" xfId="20227" hidden="1" xr:uid="{00000000-0005-0000-0000-000041070000}"/>
    <cellStyle name="Followed Hyperlink 55" xfId="20152" hidden="1" xr:uid="{00000000-0005-0000-0000-000042070000}"/>
    <cellStyle name="Followed Hyperlink 55" xfId="20214" hidden="1" xr:uid="{00000000-0005-0000-0000-000043070000}"/>
    <cellStyle name="Followed Hyperlink 55" xfId="19829" hidden="1" xr:uid="{00000000-0005-0000-0000-000044070000}"/>
    <cellStyle name="Followed Hyperlink 55" xfId="20443" hidden="1" xr:uid="{00000000-0005-0000-0000-000045070000}"/>
    <cellStyle name="Followed Hyperlink 55" xfId="20368" hidden="1" xr:uid="{00000000-0005-0000-0000-000046070000}"/>
    <cellStyle name="Followed Hyperlink 55" xfId="20430" hidden="1" xr:uid="{00000000-0005-0000-0000-000047070000}"/>
    <cellStyle name="Followed Hyperlink 55" xfId="19816" hidden="1" xr:uid="{00000000-0005-0000-0000-000048070000}"/>
    <cellStyle name="Followed Hyperlink 55" xfId="20655" hidden="1" xr:uid="{00000000-0005-0000-0000-000049070000}"/>
    <cellStyle name="Followed Hyperlink 55" xfId="20580" hidden="1" xr:uid="{00000000-0005-0000-0000-00004A070000}"/>
    <cellStyle name="Followed Hyperlink 55" xfId="20642" hidden="1" xr:uid="{00000000-0005-0000-0000-00004B070000}"/>
    <cellStyle name="Followed Hyperlink 55" xfId="20349" hidden="1" xr:uid="{00000000-0005-0000-0000-00004C070000}"/>
    <cellStyle name="Followed Hyperlink 55" xfId="20866" hidden="1" xr:uid="{00000000-0005-0000-0000-00004D070000}"/>
    <cellStyle name="Followed Hyperlink 55" xfId="20791" hidden="1" xr:uid="{00000000-0005-0000-0000-00004E070000}"/>
    <cellStyle name="Followed Hyperlink 55" xfId="20853" hidden="1" xr:uid="{00000000-0005-0000-0000-00004F070000}"/>
    <cellStyle name="Followed Hyperlink 55" xfId="14675" hidden="1" xr:uid="{00000000-0005-0000-0000-000050070000}"/>
    <cellStyle name="Followed Hyperlink 55" xfId="21072" hidden="1" xr:uid="{00000000-0005-0000-0000-000051070000}"/>
    <cellStyle name="Followed Hyperlink 55" xfId="20997" hidden="1" xr:uid="{00000000-0005-0000-0000-000052070000}"/>
    <cellStyle name="Followed Hyperlink 55" xfId="21059" hidden="1" xr:uid="{00000000-0005-0000-0000-000053070000}"/>
    <cellStyle name="Followed Hyperlink 55" xfId="21254" hidden="1" xr:uid="{00000000-0005-0000-0000-000038070000}"/>
    <cellStyle name="Followed Hyperlink 55" xfId="21187" hidden="1" xr:uid="{00000000-0005-0000-0000-000039070000}"/>
    <cellStyle name="Followed Hyperlink 55" xfId="21223" hidden="1" xr:uid="{00000000-0005-0000-0000-00003A070000}"/>
    <cellStyle name="Followed Hyperlink 55" xfId="21192" hidden="1" xr:uid="{00000000-0005-0000-0000-00003B070000}"/>
    <cellStyle name="Followed Hyperlink 55" xfId="21472" hidden="1" xr:uid="{00000000-0005-0000-0000-00003C070000}"/>
    <cellStyle name="Followed Hyperlink 55" xfId="21613" hidden="1" xr:uid="{00000000-0005-0000-0000-00003D070000}"/>
    <cellStyle name="Followed Hyperlink 55" xfId="21538" hidden="1" xr:uid="{00000000-0005-0000-0000-00003E070000}"/>
    <cellStyle name="Followed Hyperlink 55" xfId="21600" hidden="1" xr:uid="{00000000-0005-0000-0000-00003F070000}"/>
    <cellStyle name="Followed Hyperlink 55" xfId="21233" hidden="1" xr:uid="{00000000-0005-0000-0000-000040070000}"/>
    <cellStyle name="Followed Hyperlink 55" xfId="21834" hidden="1" xr:uid="{00000000-0005-0000-0000-000041070000}"/>
    <cellStyle name="Followed Hyperlink 55" xfId="21759" hidden="1" xr:uid="{00000000-0005-0000-0000-000042070000}"/>
    <cellStyle name="Followed Hyperlink 55" xfId="21821" hidden="1" xr:uid="{00000000-0005-0000-0000-000043070000}"/>
    <cellStyle name="Followed Hyperlink 55" xfId="21436" hidden="1" xr:uid="{00000000-0005-0000-0000-000044070000}"/>
    <cellStyle name="Followed Hyperlink 55" xfId="22050" hidden="1" xr:uid="{00000000-0005-0000-0000-000045070000}"/>
    <cellStyle name="Followed Hyperlink 55" xfId="21975" hidden="1" xr:uid="{00000000-0005-0000-0000-000046070000}"/>
    <cellStyle name="Followed Hyperlink 55" xfId="22037" hidden="1" xr:uid="{00000000-0005-0000-0000-000047070000}"/>
    <cellStyle name="Followed Hyperlink 55" xfId="21423" hidden="1" xr:uid="{00000000-0005-0000-0000-000048070000}"/>
    <cellStyle name="Followed Hyperlink 55" xfId="22262" hidden="1" xr:uid="{00000000-0005-0000-0000-000049070000}"/>
    <cellStyle name="Followed Hyperlink 55" xfId="22187" hidden="1" xr:uid="{00000000-0005-0000-0000-00004A070000}"/>
    <cellStyle name="Followed Hyperlink 55" xfId="22249" hidden="1" xr:uid="{00000000-0005-0000-0000-00004B070000}"/>
    <cellStyle name="Followed Hyperlink 55" xfId="21956" hidden="1" xr:uid="{00000000-0005-0000-0000-00004C070000}"/>
    <cellStyle name="Followed Hyperlink 55" xfId="22473" hidden="1" xr:uid="{00000000-0005-0000-0000-00004D070000}"/>
    <cellStyle name="Followed Hyperlink 55" xfId="22398" hidden="1" xr:uid="{00000000-0005-0000-0000-00004E070000}"/>
    <cellStyle name="Followed Hyperlink 55" xfId="22460" hidden="1" xr:uid="{00000000-0005-0000-0000-00004F070000}"/>
    <cellStyle name="Followed Hyperlink 55" xfId="16367" hidden="1" xr:uid="{00000000-0005-0000-0000-000050070000}"/>
    <cellStyle name="Followed Hyperlink 55" xfId="22679" hidden="1" xr:uid="{00000000-0005-0000-0000-000051070000}"/>
    <cellStyle name="Followed Hyperlink 55" xfId="22604" hidden="1" xr:uid="{00000000-0005-0000-0000-000052070000}"/>
    <cellStyle name="Followed Hyperlink 55" xfId="22666" hidden="1" xr:uid="{00000000-0005-0000-0000-000053070000}"/>
    <cellStyle name="Followed Hyperlink 55" xfId="22859" hidden="1" xr:uid="{00000000-0005-0000-0000-000038070000}"/>
    <cellStyle name="Followed Hyperlink 55" xfId="22794" hidden="1" xr:uid="{00000000-0005-0000-0000-000039070000}"/>
    <cellStyle name="Followed Hyperlink 55" xfId="22830" hidden="1" xr:uid="{00000000-0005-0000-0000-00003A070000}"/>
    <cellStyle name="Followed Hyperlink 55" xfId="22799" hidden="1" xr:uid="{00000000-0005-0000-0000-00003B070000}"/>
    <cellStyle name="Followed Hyperlink 55" xfId="23041" hidden="1" xr:uid="{00000000-0005-0000-0000-00003C070000}"/>
    <cellStyle name="Followed Hyperlink 55" xfId="23182" hidden="1" xr:uid="{00000000-0005-0000-0000-00003D070000}"/>
    <cellStyle name="Followed Hyperlink 55" xfId="23107" hidden="1" xr:uid="{00000000-0005-0000-0000-00003E070000}"/>
    <cellStyle name="Followed Hyperlink 55" xfId="23169" hidden="1" xr:uid="{00000000-0005-0000-0000-00003F070000}"/>
    <cellStyle name="Followed Hyperlink 55" xfId="22840" hidden="1" xr:uid="{00000000-0005-0000-0000-000040070000}"/>
    <cellStyle name="Followed Hyperlink 55" xfId="23403" hidden="1" xr:uid="{00000000-0005-0000-0000-000041070000}"/>
    <cellStyle name="Followed Hyperlink 55" xfId="23328" hidden="1" xr:uid="{00000000-0005-0000-0000-000042070000}"/>
    <cellStyle name="Followed Hyperlink 55" xfId="23390" hidden="1" xr:uid="{00000000-0005-0000-0000-000043070000}"/>
    <cellStyle name="Followed Hyperlink 55" xfId="23005" hidden="1" xr:uid="{00000000-0005-0000-0000-000044070000}"/>
    <cellStyle name="Followed Hyperlink 55" xfId="23619" hidden="1" xr:uid="{00000000-0005-0000-0000-000045070000}"/>
    <cellStyle name="Followed Hyperlink 55" xfId="23544" hidden="1" xr:uid="{00000000-0005-0000-0000-000046070000}"/>
    <cellStyle name="Followed Hyperlink 55" xfId="23606" hidden="1" xr:uid="{00000000-0005-0000-0000-000047070000}"/>
    <cellStyle name="Followed Hyperlink 55" xfId="22992" hidden="1" xr:uid="{00000000-0005-0000-0000-000048070000}"/>
    <cellStyle name="Followed Hyperlink 55" xfId="23831" hidden="1" xr:uid="{00000000-0005-0000-0000-000049070000}"/>
    <cellStyle name="Followed Hyperlink 55" xfId="23756" hidden="1" xr:uid="{00000000-0005-0000-0000-00004A070000}"/>
    <cellStyle name="Followed Hyperlink 55" xfId="23818" hidden="1" xr:uid="{00000000-0005-0000-0000-00004B070000}"/>
    <cellStyle name="Followed Hyperlink 55" xfId="23525" hidden="1" xr:uid="{00000000-0005-0000-0000-00004C070000}"/>
    <cellStyle name="Followed Hyperlink 55" xfId="24042" hidden="1" xr:uid="{00000000-0005-0000-0000-00004D070000}"/>
    <cellStyle name="Followed Hyperlink 55" xfId="23967" hidden="1" xr:uid="{00000000-0005-0000-0000-00004E070000}"/>
    <cellStyle name="Followed Hyperlink 55" xfId="24029" hidden="1" xr:uid="{00000000-0005-0000-0000-00004F070000}"/>
    <cellStyle name="Followed Hyperlink 55" xfId="17950" hidden="1" xr:uid="{00000000-0005-0000-0000-000050070000}"/>
    <cellStyle name="Followed Hyperlink 55" xfId="24248" hidden="1" xr:uid="{00000000-0005-0000-0000-000051070000}"/>
    <cellStyle name="Followed Hyperlink 55" xfId="24173" hidden="1" xr:uid="{00000000-0005-0000-0000-000052070000}"/>
    <cellStyle name="Followed Hyperlink 55" xfId="24235" hidden="1" xr:uid="{00000000-0005-0000-0000-000053070000}"/>
    <cellStyle name="Followed Hyperlink 55" xfId="24427" hidden="1" xr:uid="{00000000-0005-0000-0000-000038070000}"/>
    <cellStyle name="Followed Hyperlink 55" xfId="24363" hidden="1" xr:uid="{00000000-0005-0000-0000-000039070000}"/>
    <cellStyle name="Followed Hyperlink 55" xfId="24399" hidden="1" xr:uid="{00000000-0005-0000-0000-00003A070000}"/>
    <cellStyle name="Followed Hyperlink 55" xfId="24368" hidden="1" xr:uid="{00000000-0005-0000-0000-00003B070000}"/>
    <cellStyle name="Followed Hyperlink 55" xfId="24560" hidden="1" xr:uid="{00000000-0005-0000-0000-00003C070000}"/>
    <cellStyle name="Followed Hyperlink 55" xfId="24626" hidden="1" xr:uid="{00000000-0005-0000-0000-00003E070000}"/>
    <cellStyle name="Followed Hyperlink 55" xfId="24409" hidden="1" xr:uid="{00000000-0005-0000-0000-000040070000}"/>
    <cellStyle name="Followed Hyperlink 55" xfId="24922" hidden="1" xr:uid="{00000000-0005-0000-0000-000041070000}"/>
    <cellStyle name="Followed Hyperlink 55" xfId="24847" hidden="1" xr:uid="{00000000-0005-0000-0000-000042070000}"/>
    <cellStyle name="Followed Hyperlink 55" xfId="24909" hidden="1" xr:uid="{00000000-0005-0000-0000-000043070000}"/>
    <cellStyle name="Followed Hyperlink 55" xfId="24524" hidden="1" xr:uid="{00000000-0005-0000-0000-000044070000}"/>
    <cellStyle name="Followed Hyperlink 55" xfId="25138" hidden="1" xr:uid="{00000000-0005-0000-0000-000045070000}"/>
    <cellStyle name="Followed Hyperlink 55" xfId="25063" hidden="1" xr:uid="{00000000-0005-0000-0000-000046070000}"/>
    <cellStyle name="Followed Hyperlink 55" xfId="25125" hidden="1" xr:uid="{00000000-0005-0000-0000-000047070000}"/>
    <cellStyle name="Followed Hyperlink 55" xfId="24511" hidden="1" xr:uid="{00000000-0005-0000-0000-000048070000}"/>
    <cellStyle name="Followed Hyperlink 55" xfId="25350" hidden="1" xr:uid="{00000000-0005-0000-0000-000049070000}"/>
    <cellStyle name="Followed Hyperlink 55" xfId="25275" hidden="1" xr:uid="{00000000-0005-0000-0000-00004A070000}"/>
    <cellStyle name="Followed Hyperlink 55" xfId="25337" hidden="1" xr:uid="{00000000-0005-0000-0000-00004B070000}"/>
    <cellStyle name="Followed Hyperlink 55" xfId="25044" hidden="1" xr:uid="{00000000-0005-0000-0000-00004C070000}"/>
    <cellStyle name="Followed Hyperlink 55" xfId="25561" hidden="1" xr:uid="{00000000-0005-0000-0000-00004D070000}"/>
    <cellStyle name="Followed Hyperlink 55" xfId="25486" hidden="1" xr:uid="{00000000-0005-0000-0000-00004E070000}"/>
    <cellStyle name="Followed Hyperlink 55" xfId="25548" hidden="1" xr:uid="{00000000-0005-0000-0000-00004F070000}"/>
    <cellStyle name="Followed Hyperlink 55" xfId="19683" hidden="1" xr:uid="{00000000-0005-0000-0000-000050070000}"/>
    <cellStyle name="Followed Hyperlink 55" xfId="25767" hidden="1" xr:uid="{00000000-0005-0000-0000-000051070000}"/>
    <cellStyle name="Followed Hyperlink 55" xfId="26508" hidden="1" xr:uid="{00000000-0005-0000-0000-000039070000}"/>
    <cellStyle name="Followed Hyperlink 55" xfId="26433" hidden="1" xr:uid="{00000000-0005-0000-0000-00003A070000}"/>
    <cellStyle name="Followed Hyperlink 55" xfId="26495" hidden="1" xr:uid="{00000000-0005-0000-0000-00003B070000}"/>
    <cellStyle name="Followed Hyperlink 55" xfId="26680" hidden="1" xr:uid="{00000000-0005-0000-0000-00003C070000}"/>
    <cellStyle name="Followed Hyperlink 55" xfId="26821" hidden="1" xr:uid="{00000000-0005-0000-0000-00003D070000}"/>
    <cellStyle name="Followed Hyperlink 55" xfId="26746" hidden="1" xr:uid="{00000000-0005-0000-0000-00003E070000}"/>
    <cellStyle name="Followed Hyperlink 55" xfId="26808" hidden="1" xr:uid="{00000000-0005-0000-0000-00003F070000}"/>
    <cellStyle name="Followed Hyperlink 55" xfId="26410" hidden="1" xr:uid="{00000000-0005-0000-0000-000040070000}"/>
    <cellStyle name="Followed Hyperlink 55" xfId="27042" hidden="1" xr:uid="{00000000-0005-0000-0000-000041070000}"/>
    <cellStyle name="Followed Hyperlink 55" xfId="26967" hidden="1" xr:uid="{00000000-0005-0000-0000-000042070000}"/>
    <cellStyle name="Followed Hyperlink 55" xfId="27029" hidden="1" xr:uid="{00000000-0005-0000-0000-000043070000}"/>
    <cellStyle name="Followed Hyperlink 55" xfId="26644" hidden="1" xr:uid="{00000000-0005-0000-0000-000044070000}"/>
    <cellStyle name="Followed Hyperlink 55" xfId="27258" hidden="1" xr:uid="{00000000-0005-0000-0000-000045070000}"/>
    <cellStyle name="Followed Hyperlink 55" xfId="27183" hidden="1" xr:uid="{00000000-0005-0000-0000-000046070000}"/>
    <cellStyle name="Followed Hyperlink 55" xfId="27245" hidden="1" xr:uid="{00000000-0005-0000-0000-000047070000}"/>
    <cellStyle name="Followed Hyperlink 55" xfId="24701" hidden="1" xr:uid="{00000000-0005-0000-0000-00003D070000}"/>
    <cellStyle name="Followed Hyperlink 55" xfId="17042" hidden="1" xr:uid="{00000000-0005-0000-0000-00004C070000}"/>
    <cellStyle name="Followed Hyperlink 55" xfId="33847" hidden="1" xr:uid="{00000000-0005-0000-0000-000048070000}"/>
    <cellStyle name="Followed Hyperlink 55" xfId="24688" hidden="1" xr:uid="{00000000-0005-0000-0000-00003F070000}"/>
    <cellStyle name="Followed Hyperlink 55" xfId="17559" hidden="1" xr:uid="{00000000-0005-0000-0000-00004D070000}"/>
    <cellStyle name="Followed Hyperlink 55" xfId="9882" hidden="1" xr:uid="{00000000-0005-0000-0000-00003C070000}"/>
    <cellStyle name="Followed Hyperlink 55" xfId="26631" hidden="1" xr:uid="{00000000-0005-0000-0000-000048070000}"/>
    <cellStyle name="Followed Hyperlink 55" xfId="27470" hidden="1" xr:uid="{00000000-0005-0000-0000-000049070000}"/>
    <cellStyle name="Followed Hyperlink 55" xfId="27395" hidden="1" xr:uid="{00000000-0005-0000-0000-00004A070000}"/>
    <cellStyle name="Followed Hyperlink 55" xfId="27681" hidden="1" xr:uid="{00000000-0005-0000-0000-00004D070000}"/>
    <cellStyle name="Followed Hyperlink 55" xfId="27606" hidden="1" xr:uid="{00000000-0005-0000-0000-00004E070000}"/>
    <cellStyle name="Followed Hyperlink 55" xfId="27668" hidden="1" xr:uid="{00000000-0005-0000-0000-00004F070000}"/>
    <cellStyle name="Followed Hyperlink 55" xfId="26265" hidden="1" xr:uid="{00000000-0005-0000-0000-000050070000}"/>
    <cellStyle name="Followed Hyperlink 55" xfId="27887" hidden="1" xr:uid="{00000000-0005-0000-0000-000051070000}"/>
    <cellStyle name="Followed Hyperlink 55" xfId="27812" hidden="1" xr:uid="{00000000-0005-0000-0000-000052070000}"/>
    <cellStyle name="Followed Hyperlink 55" xfId="27874" hidden="1" xr:uid="{00000000-0005-0000-0000-000053070000}"/>
    <cellStyle name="Followed Hyperlink 55" xfId="28583" hidden="1" xr:uid="{00000000-0005-0000-0000-000038070000}"/>
    <cellStyle name="Followed Hyperlink 55" xfId="28730" hidden="1" xr:uid="{00000000-0005-0000-0000-000039070000}"/>
    <cellStyle name="Followed Hyperlink 55" xfId="28655" hidden="1" xr:uid="{00000000-0005-0000-0000-00003A070000}"/>
    <cellStyle name="Followed Hyperlink 55" xfId="28717" hidden="1" xr:uid="{00000000-0005-0000-0000-00003B070000}"/>
    <cellStyle name="Followed Hyperlink 55" xfId="28902" hidden="1" xr:uid="{00000000-0005-0000-0000-00003C070000}"/>
    <cellStyle name="Followed Hyperlink 55" xfId="29043" hidden="1" xr:uid="{00000000-0005-0000-0000-00003D070000}"/>
    <cellStyle name="Followed Hyperlink 55" xfId="28968" hidden="1" xr:uid="{00000000-0005-0000-0000-00003E070000}"/>
    <cellStyle name="Followed Hyperlink 55" xfId="29030" hidden="1" xr:uid="{00000000-0005-0000-0000-00003F070000}"/>
    <cellStyle name="Followed Hyperlink 55" xfId="28632" hidden="1" xr:uid="{00000000-0005-0000-0000-000040070000}"/>
    <cellStyle name="Followed Hyperlink 55" xfId="29264" hidden="1" xr:uid="{00000000-0005-0000-0000-000041070000}"/>
    <cellStyle name="Followed Hyperlink 55" xfId="29189" hidden="1" xr:uid="{00000000-0005-0000-0000-000042070000}"/>
    <cellStyle name="Followed Hyperlink 55" xfId="29251" hidden="1" xr:uid="{00000000-0005-0000-0000-000043070000}"/>
    <cellStyle name="Followed Hyperlink 55" xfId="28866" hidden="1" xr:uid="{00000000-0005-0000-0000-000044070000}"/>
    <cellStyle name="Followed Hyperlink 55" xfId="29480" hidden="1" xr:uid="{00000000-0005-0000-0000-000045070000}"/>
    <cellStyle name="Followed Hyperlink 55" xfId="29405" hidden="1" xr:uid="{00000000-0005-0000-0000-000046070000}"/>
    <cellStyle name="Followed Hyperlink 55" xfId="29467" hidden="1" xr:uid="{00000000-0005-0000-0000-000047070000}"/>
    <cellStyle name="Followed Hyperlink 55" xfId="28853" hidden="1" xr:uid="{00000000-0005-0000-0000-000048070000}"/>
    <cellStyle name="Followed Hyperlink 55" xfId="29692" hidden="1" xr:uid="{00000000-0005-0000-0000-000049070000}"/>
    <cellStyle name="Followed Hyperlink 55" xfId="29617" hidden="1" xr:uid="{00000000-0005-0000-0000-00004A070000}"/>
    <cellStyle name="Followed Hyperlink 55" xfId="29679" hidden="1" xr:uid="{00000000-0005-0000-0000-00004B070000}"/>
    <cellStyle name="Followed Hyperlink 55" xfId="29386" hidden="1" xr:uid="{00000000-0005-0000-0000-00004C070000}"/>
    <cellStyle name="Followed Hyperlink 55" xfId="29903" hidden="1" xr:uid="{00000000-0005-0000-0000-00004D070000}"/>
    <cellStyle name="Followed Hyperlink 55" xfId="29828" hidden="1" xr:uid="{00000000-0005-0000-0000-00004E070000}"/>
    <cellStyle name="Followed Hyperlink 55" xfId="29890" hidden="1" xr:uid="{00000000-0005-0000-0000-00004F070000}"/>
    <cellStyle name="Followed Hyperlink 55" xfId="28489" hidden="1" xr:uid="{00000000-0005-0000-0000-000050070000}"/>
    <cellStyle name="Followed Hyperlink 55" xfId="30109" hidden="1" xr:uid="{00000000-0005-0000-0000-000051070000}"/>
    <cellStyle name="Followed Hyperlink 55" xfId="30034" hidden="1" xr:uid="{00000000-0005-0000-0000-000052070000}"/>
    <cellStyle name="Followed Hyperlink 55" xfId="30096" hidden="1" xr:uid="{00000000-0005-0000-0000-000053070000}"/>
    <cellStyle name="Followed Hyperlink 55" xfId="30294" hidden="1" xr:uid="{00000000-0005-0000-0000-000038070000}"/>
    <cellStyle name="Followed Hyperlink 55" xfId="30224" hidden="1" xr:uid="{00000000-0005-0000-0000-000039070000}"/>
    <cellStyle name="Followed Hyperlink 55" xfId="30260" hidden="1" xr:uid="{00000000-0005-0000-0000-00003A070000}"/>
    <cellStyle name="Followed Hyperlink 55" xfId="30229" hidden="1" xr:uid="{00000000-0005-0000-0000-00003B070000}"/>
    <cellStyle name="Followed Hyperlink 55" xfId="30573" hidden="1" xr:uid="{00000000-0005-0000-0000-00003C070000}"/>
    <cellStyle name="Followed Hyperlink 55" xfId="30714" hidden="1" xr:uid="{00000000-0005-0000-0000-00003D070000}"/>
    <cellStyle name="Followed Hyperlink 55" xfId="30639" hidden="1" xr:uid="{00000000-0005-0000-0000-00003E070000}"/>
    <cellStyle name="Followed Hyperlink 55" xfId="30701" hidden="1" xr:uid="{00000000-0005-0000-0000-00003F070000}"/>
    <cellStyle name="Followed Hyperlink 55" xfId="30270" hidden="1" xr:uid="{00000000-0005-0000-0000-000040070000}"/>
    <cellStyle name="Followed Hyperlink 55" xfId="30935" hidden="1" xr:uid="{00000000-0005-0000-0000-000041070000}"/>
    <cellStyle name="Followed Hyperlink 55" xfId="30860" hidden="1" xr:uid="{00000000-0005-0000-0000-000042070000}"/>
    <cellStyle name="Followed Hyperlink 55" xfId="30922" hidden="1" xr:uid="{00000000-0005-0000-0000-000043070000}"/>
    <cellStyle name="Followed Hyperlink 55" xfId="30537" hidden="1" xr:uid="{00000000-0005-0000-0000-000044070000}"/>
    <cellStyle name="Followed Hyperlink 55" xfId="31151" hidden="1" xr:uid="{00000000-0005-0000-0000-000045070000}"/>
    <cellStyle name="Followed Hyperlink 55" xfId="31076" hidden="1" xr:uid="{00000000-0005-0000-0000-000046070000}"/>
    <cellStyle name="Followed Hyperlink 55" xfId="31138" hidden="1" xr:uid="{00000000-0005-0000-0000-000047070000}"/>
    <cellStyle name="Followed Hyperlink 55" xfId="30524" hidden="1" xr:uid="{00000000-0005-0000-0000-000048070000}"/>
    <cellStyle name="Followed Hyperlink 55" xfId="31363" hidden="1" xr:uid="{00000000-0005-0000-0000-000049070000}"/>
    <cellStyle name="Followed Hyperlink 55" xfId="31288" hidden="1" xr:uid="{00000000-0005-0000-0000-00004A070000}"/>
    <cellStyle name="Followed Hyperlink 55" xfId="31350" hidden="1" xr:uid="{00000000-0005-0000-0000-00004B070000}"/>
    <cellStyle name="Followed Hyperlink 55" xfId="31057" hidden="1" xr:uid="{00000000-0005-0000-0000-00004C070000}"/>
    <cellStyle name="Followed Hyperlink 55" xfId="31574" hidden="1" xr:uid="{00000000-0005-0000-0000-00004D070000}"/>
    <cellStyle name="Followed Hyperlink 55" xfId="31499" hidden="1" xr:uid="{00000000-0005-0000-0000-00004E070000}"/>
    <cellStyle name="Followed Hyperlink 55" xfId="31561" hidden="1" xr:uid="{00000000-0005-0000-0000-00004F070000}"/>
    <cellStyle name="Followed Hyperlink 55" xfId="26071" hidden="1" xr:uid="{00000000-0005-0000-0000-000050070000}"/>
    <cellStyle name="Followed Hyperlink 55" xfId="31780" hidden="1" xr:uid="{00000000-0005-0000-0000-000051070000}"/>
    <cellStyle name="Followed Hyperlink 55" xfId="31705" hidden="1" xr:uid="{00000000-0005-0000-0000-000052070000}"/>
    <cellStyle name="Followed Hyperlink 55" xfId="31767" hidden="1" xr:uid="{00000000-0005-0000-0000-000053070000}"/>
    <cellStyle name="Followed Hyperlink 55" xfId="31965" hidden="1" xr:uid="{00000000-0005-0000-0000-000038070000}"/>
    <cellStyle name="Followed Hyperlink 55" xfId="31895" hidden="1" xr:uid="{00000000-0005-0000-0000-000039070000}"/>
    <cellStyle name="Followed Hyperlink 55" xfId="31931" hidden="1" xr:uid="{00000000-0005-0000-0000-00003A070000}"/>
    <cellStyle name="Followed Hyperlink 55" xfId="31900" hidden="1" xr:uid="{00000000-0005-0000-0000-00003B070000}"/>
    <cellStyle name="Followed Hyperlink 55" xfId="32241" hidden="1" xr:uid="{00000000-0005-0000-0000-00003C070000}"/>
    <cellStyle name="Followed Hyperlink 55" xfId="32382" hidden="1" xr:uid="{00000000-0005-0000-0000-00003D070000}"/>
    <cellStyle name="Followed Hyperlink 55" xfId="32307" hidden="1" xr:uid="{00000000-0005-0000-0000-00003E070000}"/>
    <cellStyle name="Followed Hyperlink 55" xfId="32369" hidden="1" xr:uid="{00000000-0005-0000-0000-00003F070000}"/>
    <cellStyle name="Followed Hyperlink 55" xfId="31941" hidden="1" xr:uid="{00000000-0005-0000-0000-000040070000}"/>
    <cellStyle name="Followed Hyperlink 55" xfId="32603" hidden="1" xr:uid="{00000000-0005-0000-0000-000041070000}"/>
    <cellStyle name="Followed Hyperlink 55" xfId="32528" hidden="1" xr:uid="{00000000-0005-0000-0000-000042070000}"/>
    <cellStyle name="Followed Hyperlink 55" xfId="32590" hidden="1" xr:uid="{00000000-0005-0000-0000-000043070000}"/>
    <cellStyle name="Followed Hyperlink 55" xfId="32205" hidden="1" xr:uid="{00000000-0005-0000-0000-000044070000}"/>
    <cellStyle name="Followed Hyperlink 55" xfId="32819" hidden="1" xr:uid="{00000000-0005-0000-0000-000045070000}"/>
    <cellStyle name="Followed Hyperlink 55" xfId="32744" hidden="1" xr:uid="{00000000-0005-0000-0000-000046070000}"/>
    <cellStyle name="Followed Hyperlink 55" xfId="32806" hidden="1" xr:uid="{00000000-0005-0000-0000-000047070000}"/>
    <cellStyle name="Followed Hyperlink 55" xfId="32192" hidden="1" xr:uid="{00000000-0005-0000-0000-000048070000}"/>
    <cellStyle name="Followed Hyperlink 55" xfId="33031" hidden="1" xr:uid="{00000000-0005-0000-0000-000049070000}"/>
    <cellStyle name="Followed Hyperlink 55" xfId="32956" hidden="1" xr:uid="{00000000-0005-0000-0000-00004A070000}"/>
    <cellStyle name="Followed Hyperlink 55" xfId="33018" hidden="1" xr:uid="{00000000-0005-0000-0000-00004B070000}"/>
    <cellStyle name="Followed Hyperlink 55" xfId="32725" hidden="1" xr:uid="{00000000-0005-0000-0000-00004C070000}"/>
    <cellStyle name="Followed Hyperlink 55" xfId="33242" hidden="1" xr:uid="{00000000-0005-0000-0000-00004D070000}"/>
    <cellStyle name="Followed Hyperlink 55" xfId="33167" hidden="1" xr:uid="{00000000-0005-0000-0000-00004E070000}"/>
    <cellStyle name="Followed Hyperlink 55" xfId="33229" hidden="1" xr:uid="{00000000-0005-0000-0000-00004F070000}"/>
    <cellStyle name="Followed Hyperlink 55" xfId="28299" hidden="1" xr:uid="{00000000-0005-0000-0000-000050070000}"/>
    <cellStyle name="Followed Hyperlink 55" xfId="33448" hidden="1" xr:uid="{00000000-0005-0000-0000-000051070000}"/>
    <cellStyle name="Followed Hyperlink 55" xfId="33373" hidden="1" xr:uid="{00000000-0005-0000-0000-000052070000}"/>
    <cellStyle name="Followed Hyperlink 55" xfId="33435" hidden="1" xr:uid="{00000000-0005-0000-0000-000053070000}"/>
    <cellStyle name="Followed Hyperlink 55" xfId="33632" hidden="1" xr:uid="{00000000-0005-0000-0000-000038070000}"/>
    <cellStyle name="Followed Hyperlink 55" xfId="33563" hidden="1" xr:uid="{00000000-0005-0000-0000-000039070000}"/>
    <cellStyle name="Followed Hyperlink 55" xfId="33599" hidden="1" xr:uid="{00000000-0005-0000-0000-00003A070000}"/>
    <cellStyle name="Followed Hyperlink 55" xfId="33568" hidden="1" xr:uid="{00000000-0005-0000-0000-00003B070000}"/>
    <cellStyle name="Followed Hyperlink 55" xfId="33896" hidden="1" xr:uid="{00000000-0005-0000-0000-00003C070000}"/>
    <cellStyle name="Followed Hyperlink 55" xfId="34037" hidden="1" xr:uid="{00000000-0005-0000-0000-00003D070000}"/>
    <cellStyle name="Followed Hyperlink 55" xfId="33962" hidden="1" xr:uid="{00000000-0005-0000-0000-00003E070000}"/>
    <cellStyle name="Followed Hyperlink 55" xfId="34024" hidden="1" xr:uid="{00000000-0005-0000-0000-00003F070000}"/>
    <cellStyle name="Followed Hyperlink 55" xfId="33609" hidden="1" xr:uid="{00000000-0005-0000-0000-000040070000}"/>
    <cellStyle name="Followed Hyperlink 55" xfId="34258" hidden="1" xr:uid="{00000000-0005-0000-0000-000041070000}"/>
    <cellStyle name="Followed Hyperlink 55" xfId="34183" hidden="1" xr:uid="{00000000-0005-0000-0000-000042070000}"/>
    <cellStyle name="Followed Hyperlink 55" xfId="34245" hidden="1" xr:uid="{00000000-0005-0000-0000-000043070000}"/>
    <cellStyle name="Followed Hyperlink 55" xfId="34474" hidden="1" xr:uid="{00000000-0005-0000-0000-000045070000}"/>
    <cellStyle name="Followed Hyperlink 55" xfId="34461" hidden="1" xr:uid="{00000000-0005-0000-0000-000047070000}"/>
    <cellStyle name="Followed Hyperlink 55" xfId="34686" hidden="1" xr:uid="{00000000-0005-0000-0000-000049070000}"/>
    <cellStyle name="Followed Hyperlink 55" xfId="34611" hidden="1" xr:uid="{00000000-0005-0000-0000-00004A070000}"/>
    <cellStyle name="Followed Hyperlink 55" xfId="34673" hidden="1" xr:uid="{00000000-0005-0000-0000-00004B070000}"/>
    <cellStyle name="Followed Hyperlink 55" xfId="34380" hidden="1" xr:uid="{00000000-0005-0000-0000-00004C070000}"/>
    <cellStyle name="Followed Hyperlink 55" xfId="34897" hidden="1" xr:uid="{00000000-0005-0000-0000-00004D070000}"/>
    <cellStyle name="Followed Hyperlink 55" xfId="34822" hidden="1" xr:uid="{00000000-0005-0000-0000-00004E070000}"/>
    <cellStyle name="Followed Hyperlink 55" xfId="34884" hidden="1" xr:uid="{00000000-0005-0000-0000-00004F070000}"/>
    <cellStyle name="Followed Hyperlink 55" xfId="28491" hidden="1" xr:uid="{00000000-0005-0000-0000-000050070000}"/>
    <cellStyle name="Followed Hyperlink 55" xfId="35103" hidden="1" xr:uid="{00000000-0005-0000-0000-000051070000}"/>
    <cellStyle name="Followed Hyperlink 55" xfId="35028" hidden="1" xr:uid="{00000000-0005-0000-0000-000052070000}"/>
    <cellStyle name="Followed Hyperlink 55" xfId="35090" hidden="1" xr:uid="{00000000-0005-0000-0000-000053070000}"/>
    <cellStyle name="Followed Hyperlink 55" xfId="35286" hidden="1" xr:uid="{00000000-0005-0000-0000-000038070000}"/>
    <cellStyle name="Followed Hyperlink 55" xfId="35218" hidden="1" xr:uid="{00000000-0005-0000-0000-000039070000}"/>
    <cellStyle name="Followed Hyperlink 55" xfId="35254" hidden="1" xr:uid="{00000000-0005-0000-0000-00003A070000}"/>
    <cellStyle name="Followed Hyperlink 55" xfId="35223" hidden="1" xr:uid="{00000000-0005-0000-0000-00003B070000}"/>
    <cellStyle name="Followed Hyperlink 55" xfId="35537" hidden="1" xr:uid="{00000000-0005-0000-0000-00003C070000}"/>
    <cellStyle name="Followed Hyperlink 55" xfId="35678" hidden="1" xr:uid="{00000000-0005-0000-0000-00003D070000}"/>
    <cellStyle name="Followed Hyperlink 55" xfId="35603" hidden="1" xr:uid="{00000000-0005-0000-0000-00003E070000}"/>
    <cellStyle name="Followed Hyperlink 55" xfId="35665" hidden="1" xr:uid="{00000000-0005-0000-0000-00003F070000}"/>
    <cellStyle name="Followed Hyperlink 55" xfId="35899" hidden="1" xr:uid="{00000000-0005-0000-0000-000041070000}"/>
    <cellStyle name="Followed Hyperlink 55" xfId="35824" hidden="1" xr:uid="{00000000-0005-0000-0000-000042070000}"/>
    <cellStyle name="Followed Hyperlink 55" xfId="35501" hidden="1" xr:uid="{00000000-0005-0000-0000-000044070000}"/>
    <cellStyle name="Followed Hyperlink 55" xfId="36115" hidden="1" xr:uid="{00000000-0005-0000-0000-000045070000}"/>
    <cellStyle name="Followed Hyperlink 55" xfId="36040" hidden="1" xr:uid="{00000000-0005-0000-0000-000046070000}"/>
    <cellStyle name="Followed Hyperlink 55" xfId="36102" hidden="1" xr:uid="{00000000-0005-0000-0000-000047070000}"/>
    <cellStyle name="Followed Hyperlink 55" xfId="35488" hidden="1" xr:uid="{00000000-0005-0000-0000-000048070000}"/>
    <cellStyle name="Followed Hyperlink 55" xfId="36327" hidden="1" xr:uid="{00000000-0005-0000-0000-000049070000}"/>
    <cellStyle name="Followed Hyperlink 55" xfId="36252" hidden="1" xr:uid="{00000000-0005-0000-0000-00004A070000}"/>
    <cellStyle name="Followed Hyperlink 55" xfId="36314" hidden="1" xr:uid="{00000000-0005-0000-0000-00004B070000}"/>
    <cellStyle name="Followed Hyperlink 55" xfId="36021" hidden="1" xr:uid="{00000000-0005-0000-0000-00004C070000}"/>
    <cellStyle name="Followed Hyperlink 55" xfId="36538" hidden="1" xr:uid="{00000000-0005-0000-0000-00004D070000}"/>
    <cellStyle name="Followed Hyperlink 55" xfId="36463" hidden="1" xr:uid="{00000000-0005-0000-0000-00004E070000}"/>
    <cellStyle name="Followed Hyperlink 55" xfId="36525" hidden="1" xr:uid="{00000000-0005-0000-0000-00004F070000}"/>
    <cellStyle name="Followed Hyperlink 55" xfId="33860" hidden="1" xr:uid="{00000000-0005-0000-0000-000044070000}"/>
    <cellStyle name="Followed Hyperlink 55" xfId="25692" hidden="1" xr:uid="{00000000-0005-0000-0000-000052070000}"/>
    <cellStyle name="Followed Hyperlink 55" xfId="16221" hidden="1" xr:uid="{00000000-0005-0000-0000-000039070000}"/>
    <cellStyle name="Followed Hyperlink 55" xfId="34399" hidden="1" xr:uid="{00000000-0005-0000-0000-000046070000}"/>
    <cellStyle name="Followed Hyperlink 55" xfId="25754" hidden="1" xr:uid="{00000000-0005-0000-0000-000053070000}"/>
    <cellStyle name="Followed Hyperlink 55" xfId="18586" hidden="1" xr:uid="{00000000-0005-0000-0000-000041070000}"/>
    <cellStyle name="Followed Hyperlink 55" xfId="26361" hidden="1" xr:uid="{00000000-0005-0000-0000-000038070000}"/>
    <cellStyle name="Followed Hyperlink 55" xfId="18188" hidden="1" xr:uid="{00000000-0005-0000-0000-000044070000}"/>
    <cellStyle name="Followed Hyperlink 55" xfId="10023" hidden="1" xr:uid="{00000000-0005-0000-0000-00003D070000}"/>
    <cellStyle name="Followed Hyperlink 55" xfId="9948" hidden="1" xr:uid="{00000000-0005-0000-0000-00003E070000}"/>
    <cellStyle name="Followed Hyperlink 55" xfId="10010" hidden="1" xr:uid="{00000000-0005-0000-0000-00003F070000}"/>
    <cellStyle name="Followed Hyperlink 55" xfId="9572" hidden="1" xr:uid="{00000000-0005-0000-0000-000040070000}"/>
    <cellStyle name="Followed Hyperlink 55" xfId="10244" hidden="1" xr:uid="{00000000-0005-0000-0000-000041070000}"/>
    <cellStyle name="Followed Hyperlink 55" xfId="10169" hidden="1" xr:uid="{00000000-0005-0000-0000-000042070000}"/>
    <cellStyle name="Followed Hyperlink 55" xfId="10231" hidden="1" xr:uid="{00000000-0005-0000-0000-000043070000}"/>
    <cellStyle name="Followed Hyperlink 55" xfId="9846" hidden="1" xr:uid="{00000000-0005-0000-0000-000044070000}"/>
    <cellStyle name="Followed Hyperlink 55" xfId="10460" hidden="1" xr:uid="{00000000-0005-0000-0000-000045070000}"/>
    <cellStyle name="Followed Hyperlink 55" xfId="10385" hidden="1" xr:uid="{00000000-0005-0000-0000-000046070000}"/>
    <cellStyle name="Followed Hyperlink 55" xfId="10447" hidden="1" xr:uid="{00000000-0005-0000-0000-000047070000}"/>
    <cellStyle name="Followed Hyperlink 55" xfId="9833" hidden="1" xr:uid="{00000000-0005-0000-0000-000048070000}"/>
    <cellStyle name="Followed Hyperlink 55" xfId="10672" hidden="1" xr:uid="{00000000-0005-0000-0000-000049070000}"/>
    <cellStyle name="Followed Hyperlink 55" xfId="10597" hidden="1" xr:uid="{00000000-0005-0000-0000-00004A070000}"/>
    <cellStyle name="Followed Hyperlink 55" xfId="10659" hidden="1" xr:uid="{00000000-0005-0000-0000-00004B070000}"/>
    <cellStyle name="Followed Hyperlink 55" xfId="10366" hidden="1" xr:uid="{00000000-0005-0000-0000-00004C070000}"/>
    <cellStyle name="Followed Hyperlink 55" xfId="10883" hidden="1" xr:uid="{00000000-0005-0000-0000-00004D070000}"/>
    <cellStyle name="Followed Hyperlink 55" xfId="10808" hidden="1" xr:uid="{00000000-0005-0000-0000-00004E070000}"/>
    <cellStyle name="Followed Hyperlink 55" xfId="10870" hidden="1" xr:uid="{00000000-0005-0000-0000-00004F070000}"/>
    <cellStyle name="Followed Hyperlink 55" xfId="4640" hidden="1" xr:uid="{00000000-0005-0000-0000-000050070000}"/>
    <cellStyle name="Followed Hyperlink 55" xfId="11089" hidden="1" xr:uid="{00000000-0005-0000-0000-000051070000}"/>
    <cellStyle name="Followed Hyperlink 55" xfId="11014" hidden="1" xr:uid="{00000000-0005-0000-0000-000052070000}"/>
    <cellStyle name="Followed Hyperlink 55" xfId="11076" hidden="1" xr:uid="{00000000-0005-0000-0000-000053070000}"/>
    <cellStyle name="Followed Hyperlink 55" xfId="11275" hidden="1" xr:uid="{00000000-0005-0000-0000-000038070000}"/>
    <cellStyle name="Followed Hyperlink 55" xfId="11204" hidden="1" xr:uid="{00000000-0005-0000-0000-000039070000}"/>
    <cellStyle name="Followed Hyperlink 55" xfId="11240" hidden="1" xr:uid="{00000000-0005-0000-0000-00003A070000}"/>
    <cellStyle name="Followed Hyperlink 55" xfId="11209" hidden="1" xr:uid="{00000000-0005-0000-0000-00003B070000}"/>
    <cellStyle name="Followed Hyperlink 55" xfId="11557" hidden="1" xr:uid="{00000000-0005-0000-0000-00003C070000}"/>
    <cellStyle name="Followed Hyperlink 55" xfId="11698" hidden="1" xr:uid="{00000000-0005-0000-0000-00003D070000}"/>
    <cellStyle name="Followed Hyperlink 55" xfId="11623" hidden="1" xr:uid="{00000000-0005-0000-0000-00003E070000}"/>
    <cellStyle name="Followed Hyperlink 55" xfId="11685" hidden="1" xr:uid="{00000000-0005-0000-0000-00003F070000}"/>
    <cellStyle name="Followed Hyperlink 55" xfId="11250" hidden="1" xr:uid="{00000000-0005-0000-0000-000040070000}"/>
    <cellStyle name="Followed Hyperlink 55" xfId="11919" hidden="1" xr:uid="{00000000-0005-0000-0000-000041070000}"/>
    <cellStyle name="Followed Hyperlink 55" xfId="11844" hidden="1" xr:uid="{00000000-0005-0000-0000-000042070000}"/>
    <cellStyle name="Followed Hyperlink 55" xfId="11906" hidden="1" xr:uid="{00000000-0005-0000-0000-000043070000}"/>
    <cellStyle name="Followed Hyperlink 55" xfId="11521" hidden="1" xr:uid="{00000000-0005-0000-0000-000044070000}"/>
    <cellStyle name="Followed Hyperlink 55" xfId="12135" hidden="1" xr:uid="{00000000-0005-0000-0000-000045070000}"/>
    <cellStyle name="Followed Hyperlink 55" xfId="12060" hidden="1" xr:uid="{00000000-0005-0000-0000-000046070000}"/>
    <cellStyle name="Followed Hyperlink 55" xfId="12122" hidden="1" xr:uid="{00000000-0005-0000-0000-000047070000}"/>
    <cellStyle name="Followed Hyperlink 55" xfId="11508" hidden="1" xr:uid="{00000000-0005-0000-0000-000048070000}"/>
    <cellStyle name="Followed Hyperlink 55" xfId="12347" hidden="1" xr:uid="{00000000-0005-0000-0000-000049070000}"/>
    <cellStyle name="Followed Hyperlink 55" xfId="12272" hidden="1" xr:uid="{00000000-0005-0000-0000-00004A070000}"/>
    <cellStyle name="Followed Hyperlink 55" xfId="12334" hidden="1" xr:uid="{00000000-0005-0000-0000-00004B070000}"/>
    <cellStyle name="Followed Hyperlink 55" xfId="12041" hidden="1" xr:uid="{00000000-0005-0000-0000-00004C070000}"/>
    <cellStyle name="Followed Hyperlink 55" xfId="12558" hidden="1" xr:uid="{00000000-0005-0000-0000-00004D070000}"/>
    <cellStyle name="Followed Hyperlink 55" xfId="12483" hidden="1" xr:uid="{00000000-0005-0000-0000-00004E070000}"/>
    <cellStyle name="Followed Hyperlink 55" xfId="12545" hidden="1" xr:uid="{00000000-0005-0000-0000-00004F070000}"/>
    <cellStyle name="Followed Hyperlink 55" xfId="6319" hidden="1" xr:uid="{00000000-0005-0000-0000-000050070000}"/>
    <cellStyle name="Followed Hyperlink 55" xfId="12764" hidden="1" xr:uid="{00000000-0005-0000-0000-000051070000}"/>
    <cellStyle name="Followed Hyperlink 55" xfId="12689" hidden="1" xr:uid="{00000000-0005-0000-0000-000052070000}"/>
    <cellStyle name="Followed Hyperlink 55" xfId="12751" hidden="1" xr:uid="{00000000-0005-0000-0000-000053070000}"/>
    <cellStyle name="Followed Hyperlink 55" xfId="12949" hidden="1" xr:uid="{00000000-0005-0000-0000-000038070000}"/>
    <cellStyle name="Followed Hyperlink 55" xfId="12879" hidden="1" xr:uid="{00000000-0005-0000-0000-000039070000}"/>
    <cellStyle name="Followed Hyperlink 55" xfId="12915" hidden="1" xr:uid="{00000000-0005-0000-0000-00003A070000}"/>
    <cellStyle name="Followed Hyperlink 55" xfId="12884" hidden="1" xr:uid="{00000000-0005-0000-0000-00003B070000}"/>
    <cellStyle name="Followed Hyperlink 55" xfId="13231" hidden="1" xr:uid="{00000000-0005-0000-0000-00003C070000}"/>
    <cellStyle name="Followed Hyperlink 55" xfId="13372" hidden="1" xr:uid="{00000000-0005-0000-0000-00003D070000}"/>
    <cellStyle name="Followed Hyperlink 55" xfId="13297" hidden="1" xr:uid="{00000000-0005-0000-0000-00003E070000}"/>
    <cellStyle name="Followed Hyperlink 55" xfId="13359" hidden="1" xr:uid="{00000000-0005-0000-0000-00003F070000}"/>
    <cellStyle name="Followed Hyperlink 55" xfId="12925" hidden="1" xr:uid="{00000000-0005-0000-0000-000040070000}"/>
    <cellStyle name="Followed Hyperlink 55" xfId="13593" hidden="1" xr:uid="{00000000-0005-0000-0000-000041070000}"/>
    <cellStyle name="Followed Hyperlink 55" xfId="13518" hidden="1" xr:uid="{00000000-0005-0000-0000-000042070000}"/>
    <cellStyle name="Followed Hyperlink 55" xfId="13580" hidden="1" xr:uid="{00000000-0005-0000-0000-000043070000}"/>
    <cellStyle name="Followed Hyperlink 55" xfId="13195" hidden="1" xr:uid="{00000000-0005-0000-0000-000044070000}"/>
    <cellStyle name="Followed Hyperlink 55" xfId="13809" hidden="1" xr:uid="{00000000-0005-0000-0000-000045070000}"/>
    <cellStyle name="Followed Hyperlink 55" xfId="13734" hidden="1" xr:uid="{00000000-0005-0000-0000-000046070000}"/>
    <cellStyle name="Followed Hyperlink 55" xfId="13796" hidden="1" xr:uid="{00000000-0005-0000-0000-000047070000}"/>
    <cellStyle name="Followed Hyperlink 55" xfId="13182" hidden="1" xr:uid="{00000000-0005-0000-0000-000048070000}"/>
    <cellStyle name="Followed Hyperlink 55" xfId="14021" hidden="1" xr:uid="{00000000-0005-0000-0000-000049070000}"/>
    <cellStyle name="Followed Hyperlink 55" xfId="13946" hidden="1" xr:uid="{00000000-0005-0000-0000-00004A070000}"/>
    <cellStyle name="Followed Hyperlink 55" xfId="14008" hidden="1" xr:uid="{00000000-0005-0000-0000-00004B070000}"/>
    <cellStyle name="Followed Hyperlink 55" xfId="13715" hidden="1" xr:uid="{00000000-0005-0000-0000-00004C070000}"/>
    <cellStyle name="Followed Hyperlink 55" xfId="14232" hidden="1" xr:uid="{00000000-0005-0000-0000-00004D070000}"/>
    <cellStyle name="Followed Hyperlink 55" xfId="14157" hidden="1" xr:uid="{00000000-0005-0000-0000-00004E070000}"/>
    <cellStyle name="Followed Hyperlink 55" xfId="14219" hidden="1" xr:uid="{00000000-0005-0000-0000-00004F070000}"/>
    <cellStyle name="Followed Hyperlink 55" xfId="7999" hidden="1" xr:uid="{00000000-0005-0000-0000-000050070000}"/>
    <cellStyle name="Followed Hyperlink 55" xfId="14438" hidden="1" xr:uid="{00000000-0005-0000-0000-000051070000}"/>
    <cellStyle name="Followed Hyperlink 55" xfId="14363" hidden="1" xr:uid="{00000000-0005-0000-0000-000052070000}"/>
    <cellStyle name="Followed Hyperlink 55" xfId="14425" hidden="1" xr:uid="{00000000-0005-0000-0000-000053070000}"/>
    <cellStyle name="Followed Hyperlink 55" xfId="14623" hidden="1" xr:uid="{00000000-0005-0000-0000-000038070000}"/>
    <cellStyle name="Followed Hyperlink 55" xfId="14553" hidden="1" xr:uid="{00000000-0005-0000-0000-000039070000}"/>
    <cellStyle name="Followed Hyperlink 55" xfId="14589" hidden="1" xr:uid="{00000000-0005-0000-0000-00003A070000}"/>
    <cellStyle name="Followed Hyperlink 55" xfId="14558" hidden="1" xr:uid="{00000000-0005-0000-0000-00003B070000}"/>
    <cellStyle name="Followed Hyperlink 55" xfId="14899" hidden="1" xr:uid="{00000000-0005-0000-0000-00003C070000}"/>
    <cellStyle name="Followed Hyperlink 55" xfId="15040" hidden="1" xr:uid="{00000000-0005-0000-0000-00003D070000}"/>
    <cellStyle name="Followed Hyperlink 55" xfId="14965" hidden="1" xr:uid="{00000000-0005-0000-0000-00003E070000}"/>
    <cellStyle name="Followed Hyperlink 55" xfId="15027" hidden="1" xr:uid="{00000000-0005-0000-0000-00003F070000}"/>
    <cellStyle name="Followed Hyperlink 55" xfId="14599" hidden="1" xr:uid="{00000000-0005-0000-0000-000040070000}"/>
    <cellStyle name="Followed Hyperlink 55" xfId="15261" hidden="1" xr:uid="{00000000-0005-0000-0000-000041070000}"/>
    <cellStyle name="Followed Hyperlink 55" xfId="15186" hidden="1" xr:uid="{00000000-0005-0000-0000-000042070000}"/>
    <cellStyle name="Followed Hyperlink 55" xfId="15248" hidden="1" xr:uid="{00000000-0005-0000-0000-000043070000}"/>
    <cellStyle name="Followed Hyperlink 55" xfId="14863" hidden="1" xr:uid="{00000000-0005-0000-0000-000044070000}"/>
    <cellStyle name="Followed Hyperlink 55" xfId="15477" hidden="1" xr:uid="{00000000-0005-0000-0000-000045070000}"/>
    <cellStyle name="Followed Hyperlink 55" xfId="15402" hidden="1" xr:uid="{00000000-0005-0000-0000-000046070000}"/>
    <cellStyle name="Followed Hyperlink 55" xfId="15464" hidden="1" xr:uid="{00000000-0005-0000-0000-000047070000}"/>
    <cellStyle name="Followed Hyperlink 55" xfId="14850" hidden="1" xr:uid="{00000000-0005-0000-0000-000048070000}"/>
    <cellStyle name="Followed Hyperlink 55" xfId="15689" hidden="1" xr:uid="{00000000-0005-0000-0000-000049070000}"/>
    <cellStyle name="Followed Hyperlink 55" xfId="15614" hidden="1" xr:uid="{00000000-0005-0000-0000-00004A070000}"/>
    <cellStyle name="Followed Hyperlink 55" xfId="15676" hidden="1" xr:uid="{00000000-0005-0000-0000-00004B070000}"/>
    <cellStyle name="Followed Hyperlink 55" xfId="15383" hidden="1" xr:uid="{00000000-0005-0000-0000-00004C070000}"/>
    <cellStyle name="Followed Hyperlink 55" xfId="15900" hidden="1" xr:uid="{00000000-0005-0000-0000-00004D070000}"/>
    <cellStyle name="Followed Hyperlink 55" xfId="15825" hidden="1" xr:uid="{00000000-0005-0000-0000-00004E070000}"/>
    <cellStyle name="Followed Hyperlink 55" xfId="15887" hidden="1" xr:uid="{00000000-0005-0000-0000-00004F070000}"/>
    <cellStyle name="Followed Hyperlink 55" xfId="9679" hidden="1" xr:uid="{00000000-0005-0000-0000-000050070000}"/>
    <cellStyle name="Followed Hyperlink 55" xfId="16106" hidden="1" xr:uid="{00000000-0005-0000-0000-000051070000}"/>
    <cellStyle name="Followed Hyperlink 55" xfId="16031" hidden="1" xr:uid="{00000000-0005-0000-0000-000052070000}"/>
    <cellStyle name="Followed Hyperlink 55" xfId="16093" hidden="1" xr:uid="{00000000-0005-0000-0000-000053070000}"/>
    <cellStyle name="Followed Hyperlink 55" xfId="16291" hidden="1" xr:uid="{00000000-0005-0000-0000-000038070000}"/>
    <cellStyle name="Followed Hyperlink 55" xfId="16257" hidden="1" xr:uid="{00000000-0005-0000-0000-00003A070000}"/>
    <cellStyle name="Followed Hyperlink 55" xfId="16558" hidden="1" xr:uid="{00000000-0005-0000-0000-00003C070000}"/>
    <cellStyle name="Followed Hyperlink 55" xfId="16699" hidden="1" xr:uid="{00000000-0005-0000-0000-00003D070000}"/>
    <cellStyle name="Followed Hyperlink 55" xfId="16624" hidden="1" xr:uid="{00000000-0005-0000-0000-00003E070000}"/>
    <cellStyle name="Followed Hyperlink 55" xfId="16686" hidden="1" xr:uid="{00000000-0005-0000-0000-00003F070000}"/>
    <cellStyle name="Followed Hyperlink 55" xfId="16267" hidden="1" xr:uid="{00000000-0005-0000-0000-000040070000}"/>
    <cellStyle name="Followed Hyperlink 55" xfId="16920" hidden="1" xr:uid="{00000000-0005-0000-0000-000041070000}"/>
    <cellStyle name="Followed Hyperlink 55" xfId="16845" hidden="1" xr:uid="{00000000-0005-0000-0000-000042070000}"/>
    <cellStyle name="Followed Hyperlink 55" xfId="16907" hidden="1" xr:uid="{00000000-0005-0000-0000-000043070000}"/>
    <cellStyle name="Followed Hyperlink 55" xfId="16522" hidden="1" xr:uid="{00000000-0005-0000-0000-000044070000}"/>
    <cellStyle name="Followed Hyperlink 55" xfId="17136" hidden="1" xr:uid="{00000000-0005-0000-0000-000045070000}"/>
    <cellStyle name="Followed Hyperlink 55" xfId="17061" hidden="1" xr:uid="{00000000-0005-0000-0000-000046070000}"/>
    <cellStyle name="Followed Hyperlink 55" xfId="17123" hidden="1" xr:uid="{00000000-0005-0000-0000-000047070000}"/>
    <cellStyle name="Followed Hyperlink 55" xfId="16509" hidden="1" xr:uid="{00000000-0005-0000-0000-000048070000}"/>
    <cellStyle name="Followed Hyperlink 55" xfId="17348" hidden="1" xr:uid="{00000000-0005-0000-0000-000049070000}"/>
    <cellStyle name="Followed Hyperlink 55" xfId="17273" hidden="1" xr:uid="{00000000-0005-0000-0000-00004A070000}"/>
    <cellStyle name="Followed Hyperlink 55" xfId="17335" hidden="1" xr:uid="{00000000-0005-0000-0000-00004B070000}"/>
    <cellStyle name="Followed Hyperlink 55" xfId="17484" hidden="1" xr:uid="{00000000-0005-0000-0000-00004E070000}"/>
    <cellStyle name="Followed Hyperlink 55" xfId="17546" hidden="1" xr:uid="{00000000-0005-0000-0000-00004F070000}"/>
    <cellStyle name="Followed Hyperlink 55" xfId="11356" hidden="1" xr:uid="{00000000-0005-0000-0000-000050070000}"/>
    <cellStyle name="Followed Hyperlink 55" xfId="17765" hidden="1" xr:uid="{00000000-0005-0000-0000-000051070000}"/>
    <cellStyle name="Followed Hyperlink 55" xfId="17690" hidden="1" xr:uid="{00000000-0005-0000-0000-000052070000}"/>
    <cellStyle name="Followed Hyperlink 55" xfId="17752" hidden="1" xr:uid="{00000000-0005-0000-0000-000053070000}"/>
    <cellStyle name="Followed Hyperlink 55" xfId="17948" hidden="1" xr:uid="{00000000-0005-0000-0000-000038070000}"/>
    <cellStyle name="Followed Hyperlink 55" xfId="12962" hidden="1" xr:uid="{00000000-0005-0000-0000-000039070000}"/>
    <cellStyle name="Followed Hyperlink 55" xfId="16391" hidden="1" xr:uid="{00000000-0005-0000-0000-00003A070000}"/>
    <cellStyle name="Followed Hyperlink 55" xfId="17884" hidden="1" xr:uid="{00000000-0005-0000-0000-00003B070000}"/>
    <cellStyle name="Followed Hyperlink 55" xfId="18224" hidden="1" xr:uid="{00000000-0005-0000-0000-00003C070000}"/>
    <cellStyle name="Followed Hyperlink 55" xfId="18365" hidden="1" xr:uid="{00000000-0005-0000-0000-00003D070000}"/>
    <cellStyle name="Followed Hyperlink 55" xfId="18290" hidden="1" xr:uid="{00000000-0005-0000-0000-00003E070000}"/>
    <cellStyle name="Followed Hyperlink 55" xfId="18352" hidden="1" xr:uid="{00000000-0005-0000-0000-00003F070000}"/>
    <cellStyle name="Followed Hyperlink 55" xfId="13033" hidden="1" xr:uid="{00000000-0005-0000-0000-000040070000}"/>
    <cellStyle name="Followed Hyperlink 55" xfId="1641" hidden="1" xr:uid="{00000000-0005-0000-0000-00004B070000}"/>
    <cellStyle name="Followed Hyperlink 55" xfId="1348" hidden="1" xr:uid="{00000000-0005-0000-0000-00004C070000}"/>
    <cellStyle name="Followed Hyperlink 55" xfId="1865" hidden="1" xr:uid="{00000000-0005-0000-0000-00004D070000}"/>
    <cellStyle name="Followed Hyperlink 55" xfId="1852" hidden="1" xr:uid="{00000000-0005-0000-0000-00004F070000}"/>
    <cellStyle name="Followed Hyperlink 55" xfId="449" hidden="1" xr:uid="{00000000-0005-0000-0000-000050070000}"/>
    <cellStyle name="Followed Hyperlink 55" xfId="2071" hidden="1" xr:uid="{00000000-0005-0000-0000-000051070000}"/>
    <cellStyle name="Followed Hyperlink 55" xfId="1996" hidden="1" xr:uid="{00000000-0005-0000-0000-000052070000}"/>
    <cellStyle name="Followed Hyperlink 55" xfId="2058" hidden="1" xr:uid="{00000000-0005-0000-0000-000053070000}"/>
    <cellStyle name="Followed Hyperlink 55" xfId="2846" hidden="1" xr:uid="{00000000-0005-0000-0000-000038070000}"/>
    <cellStyle name="Followed Hyperlink 55" xfId="2993" hidden="1" xr:uid="{00000000-0005-0000-0000-000039070000}"/>
    <cellStyle name="Followed Hyperlink 55" xfId="2918" hidden="1" xr:uid="{00000000-0005-0000-0000-00003A070000}"/>
    <cellStyle name="Followed Hyperlink 55" xfId="2980" hidden="1" xr:uid="{00000000-0005-0000-0000-00003B070000}"/>
    <cellStyle name="Followed Hyperlink 55" xfId="3165" hidden="1" xr:uid="{00000000-0005-0000-0000-00003C070000}"/>
    <cellStyle name="Followed Hyperlink 55" xfId="3306" hidden="1" xr:uid="{00000000-0005-0000-0000-00003D070000}"/>
    <cellStyle name="Followed Hyperlink 55" xfId="3231" hidden="1" xr:uid="{00000000-0005-0000-0000-00003E070000}"/>
    <cellStyle name="Followed Hyperlink 55" xfId="594" hidden="1" xr:uid="{00000000-0005-0000-0000-000040070000}"/>
    <cellStyle name="Followed Hyperlink 55" xfId="1226" hidden="1" xr:uid="{00000000-0005-0000-0000-000041070000}"/>
    <cellStyle name="Followed Hyperlink 55" xfId="1151" hidden="1" xr:uid="{00000000-0005-0000-0000-000042070000}"/>
    <cellStyle name="Followed Hyperlink 55" xfId="1213" hidden="1" xr:uid="{00000000-0005-0000-0000-000043070000}"/>
    <cellStyle name="Followed Hyperlink 55" xfId="1442" hidden="1" xr:uid="{00000000-0005-0000-0000-000045070000}"/>
    <cellStyle name="Followed Hyperlink 55" xfId="1367" hidden="1" xr:uid="{00000000-0005-0000-0000-000046070000}"/>
    <cellStyle name="Followed Hyperlink 55" xfId="1429" hidden="1" xr:uid="{00000000-0005-0000-0000-000047070000}"/>
    <cellStyle name="Followed Hyperlink 55" xfId="815" hidden="1" xr:uid="{00000000-0005-0000-0000-000048070000}"/>
    <cellStyle name="Followed Hyperlink 55" xfId="864" hidden="1" xr:uid="{00000000-0005-0000-0000-00003C070000}"/>
    <cellStyle name="Followed Hyperlink 55" xfId="1005" hidden="1" xr:uid="{00000000-0005-0000-0000-00003D070000}"/>
    <cellStyle name="Followed Hyperlink 55" xfId="930" hidden="1" xr:uid="{00000000-0005-0000-0000-00003E070000}"/>
    <cellStyle name="Followed Hyperlink 55" xfId="992" hidden="1" xr:uid="{00000000-0005-0000-0000-00003F070000}"/>
    <cellStyle name="Followed Hyperlink 55" xfId="617" hidden="1" xr:uid="{00000000-0005-0000-0000-00003A070000}"/>
    <cellStyle name="Followed Hyperlink 55" xfId="679" hidden="1" xr:uid="{00000000-0005-0000-0000-00003B070000}"/>
    <cellStyle name="Followed Hyperlink 55" xfId="692" hidden="1" xr:uid="{00000000-0005-0000-0000-000039070000}"/>
    <cellStyle name="Followed Hyperlink 55" xfId="545" hidden="1" xr:uid="{00000000-0005-0000-0000-000038070000}"/>
    <cellStyle name="Followed Hyperlink 55" xfId="4558" hidden="1" xr:uid="{00000000-0005-0000-0000-000038070000}"/>
    <cellStyle name="Followed Hyperlink 55" xfId="6475" hidden="1" xr:uid="{00000000-0005-0000-0000-000048070000}"/>
    <cellStyle name="Followed Hyperlink 55" xfId="2554" hidden="1" xr:uid="{00000000-0005-0000-0000-000050070000}"/>
    <cellStyle name="Followed Hyperlink 55" xfId="1790" hidden="1" xr:uid="{00000000-0005-0000-0000-00004E070000}"/>
    <cellStyle name="Followed Hyperlink 55" xfId="4297" hidden="1" xr:uid="{00000000-0005-0000-0000-000052070000}"/>
    <cellStyle name="Followed Hyperlink 55" xfId="4359" hidden="1" xr:uid="{00000000-0005-0000-0000-000053070000}"/>
    <cellStyle name="Followed Hyperlink 55" xfId="4487" hidden="1" xr:uid="{00000000-0005-0000-0000-000039070000}"/>
    <cellStyle name="Followed Hyperlink 55" xfId="4523" hidden="1" xr:uid="{00000000-0005-0000-0000-00003A070000}"/>
    <cellStyle name="Followed Hyperlink 55" xfId="4492" hidden="1" xr:uid="{00000000-0005-0000-0000-00003B070000}"/>
    <cellStyle name="Followed Hyperlink 55" xfId="4844" hidden="1" xr:uid="{00000000-0005-0000-0000-00003C070000}"/>
    <cellStyle name="Followed Hyperlink 55" xfId="4985" hidden="1" xr:uid="{00000000-0005-0000-0000-00003D070000}"/>
    <cellStyle name="Followed Hyperlink 55" xfId="4910" hidden="1" xr:uid="{00000000-0005-0000-0000-00003E070000}"/>
    <cellStyle name="Followed Hyperlink 55" xfId="4972" hidden="1" xr:uid="{00000000-0005-0000-0000-00003F070000}"/>
    <cellStyle name="Followed Hyperlink 55" xfId="4533" hidden="1" xr:uid="{00000000-0005-0000-0000-000040070000}"/>
    <cellStyle name="Followed Hyperlink 55" xfId="5206" hidden="1" xr:uid="{00000000-0005-0000-0000-000041070000}"/>
    <cellStyle name="Followed Hyperlink 55" xfId="5193" hidden="1" xr:uid="{00000000-0005-0000-0000-000043070000}"/>
    <cellStyle name="Followed Hyperlink 55" xfId="4808" hidden="1" xr:uid="{00000000-0005-0000-0000-000044070000}"/>
    <cellStyle name="Followed Hyperlink 55" xfId="5422" hidden="1" xr:uid="{00000000-0005-0000-0000-000045070000}"/>
    <cellStyle name="Followed Hyperlink 55" xfId="5347" hidden="1" xr:uid="{00000000-0005-0000-0000-000046070000}"/>
    <cellStyle name="Followed Hyperlink 55" xfId="5409" hidden="1" xr:uid="{00000000-0005-0000-0000-000047070000}"/>
    <cellStyle name="Followed Hyperlink 55" xfId="2895" hidden="1" xr:uid="{00000000-0005-0000-0000-000040070000}"/>
    <cellStyle name="Followed Hyperlink 55" xfId="1654" hidden="1" xr:uid="{00000000-0005-0000-0000-000049070000}"/>
    <cellStyle name="Followed Hyperlink 55" xfId="3955" hidden="1" xr:uid="{00000000-0005-0000-0000-000049070000}"/>
    <cellStyle name="Followed Hyperlink 55" xfId="3880" hidden="1" xr:uid="{00000000-0005-0000-0000-00004A070000}"/>
    <cellStyle name="Followed Hyperlink 55" xfId="3942" hidden="1" xr:uid="{00000000-0005-0000-0000-00004B070000}"/>
    <cellStyle name="Followed Hyperlink 55" xfId="3649" hidden="1" xr:uid="{00000000-0005-0000-0000-00004C070000}"/>
    <cellStyle name="Followed Hyperlink 55" xfId="4166" hidden="1" xr:uid="{00000000-0005-0000-0000-00004D070000}"/>
    <cellStyle name="Followed Hyperlink 55" xfId="4091" hidden="1" xr:uid="{00000000-0005-0000-0000-00004E070000}"/>
    <cellStyle name="Followed Hyperlink 55" xfId="4153" hidden="1" xr:uid="{00000000-0005-0000-0000-00004F070000}"/>
    <cellStyle name="Followed Hyperlink 55" xfId="2750" hidden="1" xr:uid="{00000000-0005-0000-0000-000050070000}"/>
    <cellStyle name="Followed Hyperlink 55" xfId="4372" hidden="1" xr:uid="{00000000-0005-0000-0000-000051070000}"/>
    <cellStyle name="Followed Hyperlink 55" xfId="3743" hidden="1" xr:uid="{00000000-0005-0000-0000-000045070000}"/>
    <cellStyle name="Followed Hyperlink 55" xfId="3668" hidden="1" xr:uid="{00000000-0005-0000-0000-000046070000}"/>
    <cellStyle name="Followed Hyperlink 55" xfId="3730" hidden="1" xr:uid="{00000000-0005-0000-0000-000047070000}"/>
    <cellStyle name="Followed Hyperlink 55" xfId="3116" hidden="1" xr:uid="{00000000-0005-0000-0000-000048070000}"/>
    <cellStyle name="Followed Hyperlink 55" xfId="3514" hidden="1" xr:uid="{00000000-0005-0000-0000-000043070000}"/>
    <cellStyle name="Followed Hyperlink 55" xfId="3129" hidden="1" xr:uid="{00000000-0005-0000-0000-000044070000}"/>
    <cellStyle name="Followed Hyperlink 55" xfId="3452" hidden="1" xr:uid="{00000000-0005-0000-0000-000042070000}"/>
    <cellStyle name="Followed Hyperlink 55" xfId="3527" hidden="1" xr:uid="{00000000-0005-0000-0000-000041070000}"/>
    <cellStyle name="Followed Hyperlink 55" xfId="828" hidden="1" xr:uid="{00000000-0005-0000-0000-000044070000}"/>
    <cellStyle name="Followed Hyperlink 55" xfId="9398" hidden="1" xr:uid="{00000000-0005-0000-0000-000053070000}"/>
    <cellStyle name="Followed Hyperlink 55" xfId="6590" hidden="1" xr:uid="{00000000-0005-0000-0000-00003E070000}"/>
    <cellStyle name="Followed Hyperlink 55" xfId="6212" hidden="1" xr:uid="{00000000-0005-0000-0000-000040070000}"/>
    <cellStyle name="Followed Hyperlink 55" xfId="6886" hidden="1" xr:uid="{00000000-0005-0000-0000-000041070000}"/>
    <cellStyle name="Followed Hyperlink 55" xfId="6811" hidden="1" xr:uid="{00000000-0005-0000-0000-000042070000}"/>
    <cellStyle name="Followed Hyperlink 55" xfId="6873" hidden="1" xr:uid="{00000000-0005-0000-0000-000043070000}"/>
    <cellStyle name="Followed Hyperlink 55" xfId="6488" hidden="1" xr:uid="{00000000-0005-0000-0000-000044070000}"/>
    <cellStyle name="Followed Hyperlink 55" xfId="7102" hidden="1" xr:uid="{00000000-0005-0000-0000-000045070000}"/>
    <cellStyle name="Followed Hyperlink 55" xfId="7027" hidden="1" xr:uid="{00000000-0005-0000-0000-000046070000}"/>
    <cellStyle name="Followed Hyperlink 55" xfId="7089" hidden="1" xr:uid="{00000000-0005-0000-0000-000047070000}"/>
    <cellStyle name="Followed Hyperlink 55" xfId="7314" hidden="1" xr:uid="{00000000-0005-0000-0000-000049070000}"/>
    <cellStyle name="Followed Hyperlink 55" xfId="7239" hidden="1" xr:uid="{00000000-0005-0000-0000-00004A070000}"/>
    <cellStyle name="Followed Hyperlink 55" xfId="7301" hidden="1" xr:uid="{00000000-0005-0000-0000-00004B070000}"/>
    <cellStyle name="Followed Hyperlink 55" xfId="7008" hidden="1" xr:uid="{00000000-0005-0000-0000-00004C070000}"/>
    <cellStyle name="Followed Hyperlink 55" xfId="7525" hidden="1" xr:uid="{00000000-0005-0000-0000-00004D070000}"/>
    <cellStyle name="Followed Hyperlink 55" xfId="7450" hidden="1" xr:uid="{00000000-0005-0000-0000-00004E070000}"/>
    <cellStyle name="Followed Hyperlink 55" xfId="7512" hidden="1" xr:uid="{00000000-0005-0000-0000-00004F070000}"/>
    <cellStyle name="Followed Hyperlink 55" xfId="253" hidden="1" xr:uid="{00000000-0005-0000-0000-000050070000}"/>
    <cellStyle name="Followed Hyperlink 55" xfId="6051" hidden="1" xr:uid="{00000000-0005-0000-0000-000051070000}"/>
    <cellStyle name="Followed Hyperlink 55" xfId="5976" hidden="1" xr:uid="{00000000-0005-0000-0000-000052070000}"/>
    <cellStyle name="Followed Hyperlink 55" xfId="6038" hidden="1" xr:uid="{00000000-0005-0000-0000-000053070000}"/>
    <cellStyle name="Followed Hyperlink 55" xfId="6237" hidden="1" xr:uid="{00000000-0005-0000-0000-000038070000}"/>
    <cellStyle name="Followed Hyperlink 55" xfId="6166" hidden="1" xr:uid="{00000000-0005-0000-0000-000039070000}"/>
    <cellStyle name="Followed Hyperlink 55" xfId="6202" hidden="1" xr:uid="{00000000-0005-0000-0000-00003A070000}"/>
    <cellStyle name="Followed Hyperlink 55" xfId="6171" hidden="1" xr:uid="{00000000-0005-0000-0000-00003B070000}"/>
    <cellStyle name="Followed Hyperlink 55" xfId="6524" hidden="1" xr:uid="{00000000-0005-0000-0000-00003C070000}"/>
    <cellStyle name="Followed Hyperlink 55" xfId="5328" hidden="1" xr:uid="{00000000-0005-0000-0000-00004C070000}"/>
    <cellStyle name="Followed Hyperlink 55" xfId="5845" hidden="1" xr:uid="{00000000-0005-0000-0000-00004D070000}"/>
    <cellStyle name="Followed Hyperlink 55" xfId="5770" hidden="1" xr:uid="{00000000-0005-0000-0000-00004E070000}"/>
    <cellStyle name="Followed Hyperlink 55" xfId="5832" hidden="1" xr:uid="{00000000-0005-0000-0000-00004F070000}"/>
    <cellStyle name="Followed Hyperlink 55" xfId="5559" hidden="1" xr:uid="{00000000-0005-0000-0000-00004A070000}"/>
    <cellStyle name="Followed Hyperlink 55" xfId="5621" hidden="1" xr:uid="{00000000-0005-0000-0000-00004B070000}"/>
    <cellStyle name="Followed Hyperlink 55" xfId="5634" hidden="1" xr:uid="{00000000-0005-0000-0000-000049070000}"/>
    <cellStyle name="Followed Hyperlink 55" xfId="4795" hidden="1" xr:uid="{00000000-0005-0000-0000-000048070000}"/>
    <cellStyle name="Followed Hyperlink 55" xfId="8994" hidden="1" xr:uid="{00000000-0005-0000-0000-000049070000}"/>
    <cellStyle name="Followed Hyperlink 55" xfId="5131" hidden="1" xr:uid="{00000000-0005-0000-0000-000042070000}"/>
    <cellStyle name="Followed Hyperlink 55" xfId="1579" hidden="1" xr:uid="{00000000-0005-0000-0000-00004A070000}"/>
    <cellStyle name="Followed Hyperlink 55" xfId="6652" hidden="1" xr:uid="{00000000-0005-0000-0000-00003F070000}"/>
    <cellStyle name="Followed Hyperlink 55" xfId="8769" hidden="1" xr:uid="{00000000-0005-0000-0000-000047070000}"/>
    <cellStyle name="Followed Hyperlink 55" xfId="8155" hidden="1" xr:uid="{00000000-0005-0000-0000-000048070000}"/>
    <cellStyle name="Followed Hyperlink 55" xfId="8919" hidden="1" xr:uid="{00000000-0005-0000-0000-00004A070000}"/>
    <cellStyle name="Followed Hyperlink 55" xfId="8981" hidden="1" xr:uid="{00000000-0005-0000-0000-00004B070000}"/>
    <cellStyle name="Followed Hyperlink 55" xfId="8688" hidden="1" xr:uid="{00000000-0005-0000-0000-00004C070000}"/>
    <cellStyle name="Followed Hyperlink 55" xfId="9205" hidden="1" xr:uid="{00000000-0005-0000-0000-00004D070000}"/>
    <cellStyle name="Followed Hyperlink 55" xfId="9130" hidden="1" xr:uid="{00000000-0005-0000-0000-00004E070000}"/>
    <cellStyle name="Followed Hyperlink 55" xfId="9192" hidden="1" xr:uid="{00000000-0005-0000-0000-00004F070000}"/>
    <cellStyle name="Followed Hyperlink 55" xfId="2752" hidden="1" xr:uid="{00000000-0005-0000-0000-000050070000}"/>
    <cellStyle name="Followed Hyperlink 55" xfId="9411" hidden="1" xr:uid="{00000000-0005-0000-0000-000051070000}"/>
    <cellStyle name="Followed Hyperlink 55" xfId="9336" hidden="1" xr:uid="{00000000-0005-0000-0000-000052070000}"/>
    <cellStyle name="Followed Hyperlink 55" xfId="9597" hidden="1" xr:uid="{00000000-0005-0000-0000-000038070000}"/>
    <cellStyle name="Followed Hyperlink 55" xfId="9526" hidden="1" xr:uid="{00000000-0005-0000-0000-000039070000}"/>
    <cellStyle name="Followed Hyperlink 55" xfId="9562" hidden="1" xr:uid="{00000000-0005-0000-0000-00003A070000}"/>
    <cellStyle name="Followed Hyperlink 55" xfId="9531" hidden="1" xr:uid="{00000000-0005-0000-0000-00003B070000}"/>
    <cellStyle name="Followed Hyperlink 55" xfId="3293" hidden="1" xr:uid="{00000000-0005-0000-0000-00003F070000}"/>
    <cellStyle name="Followed Hyperlink 55" xfId="7731" hidden="1" xr:uid="{00000000-0005-0000-0000-000051070000}"/>
    <cellStyle name="Followed Hyperlink 55" xfId="6665" hidden="1" xr:uid="{00000000-0005-0000-0000-00003D070000}"/>
    <cellStyle name="Followed Hyperlink 55" xfId="8270" hidden="1" xr:uid="{00000000-0005-0000-0000-00003E070000}"/>
    <cellStyle name="Followed Hyperlink 55" xfId="8332" hidden="1" xr:uid="{00000000-0005-0000-0000-00003F070000}"/>
    <cellStyle name="Followed Hyperlink 55" xfId="7892" hidden="1" xr:uid="{00000000-0005-0000-0000-000040070000}"/>
    <cellStyle name="Followed Hyperlink 55" xfId="8566" hidden="1" xr:uid="{00000000-0005-0000-0000-000041070000}"/>
    <cellStyle name="Followed Hyperlink 55" xfId="8491" hidden="1" xr:uid="{00000000-0005-0000-0000-000042070000}"/>
    <cellStyle name="Followed Hyperlink 55" xfId="8553" hidden="1" xr:uid="{00000000-0005-0000-0000-000043070000}"/>
    <cellStyle name="Followed Hyperlink 55" xfId="8168" hidden="1" xr:uid="{00000000-0005-0000-0000-000044070000}"/>
    <cellStyle name="Followed Hyperlink 55" xfId="8782" hidden="1" xr:uid="{00000000-0005-0000-0000-000045070000}"/>
    <cellStyle name="Followed Hyperlink 55" xfId="8707" hidden="1" xr:uid="{00000000-0005-0000-0000-000046070000}"/>
    <cellStyle name="Followed Hyperlink 55" xfId="7882" hidden="1" xr:uid="{00000000-0005-0000-0000-00003A070000}"/>
    <cellStyle name="Followed Hyperlink 55" xfId="7851" hidden="1" xr:uid="{00000000-0005-0000-0000-00003B070000}"/>
    <cellStyle name="Followed Hyperlink 55" xfId="8204" hidden="1" xr:uid="{00000000-0005-0000-0000-00003C070000}"/>
    <cellStyle name="Followed Hyperlink 55" xfId="8345" hidden="1" xr:uid="{00000000-0005-0000-0000-00003D070000}"/>
    <cellStyle name="Followed Hyperlink 55" xfId="7917" hidden="1" xr:uid="{00000000-0005-0000-0000-000038070000}"/>
    <cellStyle name="Followed Hyperlink 55" xfId="7846" hidden="1" xr:uid="{00000000-0005-0000-0000-000039070000}"/>
    <cellStyle name="Followed Hyperlink 55" xfId="7718" hidden="1" xr:uid="{00000000-0005-0000-0000-000053070000}"/>
    <cellStyle name="Followed Hyperlink 55" xfId="7656" hidden="1" xr:uid="{00000000-0005-0000-0000-000052070000}"/>
    <cellStyle name="Followed Hyperlink 56" xfId="38694" hidden="1" xr:uid="{00000000-0005-0000-0000-00006C070000}"/>
    <cellStyle name="Followed Hyperlink 56" xfId="39854" hidden="1" xr:uid="{00000000-0005-0000-0000-00006D070000}"/>
    <cellStyle name="Followed Hyperlink 56" xfId="39928" hidden="1" xr:uid="{00000000-0005-0000-0000-00006E070000}"/>
    <cellStyle name="Followed Hyperlink 56" xfId="39977" hidden="1" xr:uid="{00000000-0005-0000-0000-00006F070000}"/>
    <cellStyle name="Followed Hyperlink 56" xfId="38571" hidden="1" xr:uid="{00000000-0005-0000-0000-000054070000}"/>
    <cellStyle name="Followed Hyperlink 56" xfId="38558" hidden="1" xr:uid="{00000000-0005-0000-0000-000055070000}"/>
    <cellStyle name="Followed Hyperlink 56" xfId="40031" hidden="1" xr:uid="{00000000-0005-0000-0000-000056070000}"/>
    <cellStyle name="Followed Hyperlink 56" xfId="44029" hidden="1" xr:uid="{00000000-0005-0000-0000-000057070000}"/>
    <cellStyle name="Followed Hyperlink 56" xfId="44102" hidden="1" xr:uid="{00000000-0005-0000-0000-000058070000}"/>
    <cellStyle name="Followed Hyperlink 56" xfId="44219" hidden="1" xr:uid="{00000000-0005-0000-0000-000059070000}"/>
    <cellStyle name="Followed Hyperlink 56" xfId="44293" hidden="1" xr:uid="{00000000-0005-0000-0000-00005A070000}"/>
    <cellStyle name="Followed Hyperlink 56" xfId="44342" hidden="1" xr:uid="{00000000-0005-0000-0000-00005B070000}"/>
    <cellStyle name="Followed Hyperlink 56" xfId="43796" hidden="1" xr:uid="{00000000-0005-0000-0000-00005C070000}"/>
    <cellStyle name="Followed Hyperlink 56" xfId="44440" hidden="1" xr:uid="{00000000-0005-0000-0000-00005D070000}"/>
    <cellStyle name="Followed Hyperlink 56" xfId="44514" hidden="1" xr:uid="{00000000-0005-0000-0000-00005E070000}"/>
    <cellStyle name="Followed Hyperlink 56" xfId="44563" hidden="1" xr:uid="{00000000-0005-0000-0000-00005F070000}"/>
    <cellStyle name="Followed Hyperlink 56" xfId="44120" hidden="1" xr:uid="{00000000-0005-0000-0000-000060070000}"/>
    <cellStyle name="Followed Hyperlink 56" xfId="44656" hidden="1" xr:uid="{00000000-0005-0000-0000-000061070000}"/>
    <cellStyle name="Followed Hyperlink 56" xfId="44730" hidden="1" xr:uid="{00000000-0005-0000-0000-000062070000}"/>
    <cellStyle name="Followed Hyperlink 56" xfId="44779" hidden="1" xr:uid="{00000000-0005-0000-0000-000063070000}"/>
    <cellStyle name="Followed Hyperlink 56" xfId="44868" hidden="1" xr:uid="{00000000-0005-0000-0000-000065070000}"/>
    <cellStyle name="Followed Hyperlink 56" xfId="44942" hidden="1" xr:uid="{00000000-0005-0000-0000-000066070000}"/>
    <cellStyle name="Followed Hyperlink 56" xfId="44991" hidden="1" xr:uid="{00000000-0005-0000-0000-000067070000}"/>
    <cellStyle name="Followed Hyperlink 56" xfId="44111" hidden="1" xr:uid="{00000000-0005-0000-0000-000068070000}"/>
    <cellStyle name="Followed Hyperlink 56" xfId="45079" hidden="1" xr:uid="{00000000-0005-0000-0000-000069070000}"/>
    <cellStyle name="Followed Hyperlink 56" xfId="43206" hidden="1" xr:uid="{00000000-0005-0000-0000-00006A070000}"/>
    <cellStyle name="Followed Hyperlink 56" xfId="43255" hidden="1" xr:uid="{00000000-0005-0000-0000-00006B070000}"/>
    <cellStyle name="Followed Hyperlink 56" xfId="42178" hidden="1" xr:uid="{00000000-0005-0000-0000-00006C070000}"/>
    <cellStyle name="Followed Hyperlink 56" xfId="43338" hidden="1" xr:uid="{00000000-0005-0000-0000-00006D070000}"/>
    <cellStyle name="Followed Hyperlink 56" xfId="43412" hidden="1" xr:uid="{00000000-0005-0000-0000-00006E070000}"/>
    <cellStyle name="Followed Hyperlink 56" xfId="43461" hidden="1" xr:uid="{00000000-0005-0000-0000-00006F070000}"/>
    <cellStyle name="Followed Hyperlink 56" xfId="43820" hidden="1" xr:uid="{00000000-0005-0000-0000-000054070000}"/>
    <cellStyle name="Followed Hyperlink 56" xfId="43906" hidden="1" xr:uid="{00000000-0005-0000-0000-000055070000}"/>
    <cellStyle name="Followed Hyperlink 56" xfId="43980" hidden="1" xr:uid="{00000000-0005-0000-0000-000056070000}"/>
    <cellStyle name="Followed Hyperlink 56" xfId="42995" hidden="1" xr:uid="{00000000-0005-0000-0000-000066070000}"/>
    <cellStyle name="Followed Hyperlink 56" xfId="43044" hidden="1" xr:uid="{00000000-0005-0000-0000-000067070000}"/>
    <cellStyle name="Followed Hyperlink 56" xfId="42164" hidden="1" xr:uid="{00000000-0005-0000-0000-000068070000}"/>
    <cellStyle name="Followed Hyperlink 56" xfId="43132" hidden="1" xr:uid="{00000000-0005-0000-0000-000069070000}"/>
    <cellStyle name="Followed Hyperlink 56" xfId="42832" hidden="1" xr:uid="{00000000-0005-0000-0000-000063070000}"/>
    <cellStyle name="Followed Hyperlink 56" xfId="41775" hidden="1" xr:uid="{00000000-0005-0000-0000-000064070000}"/>
    <cellStyle name="Followed Hyperlink 56" xfId="42783" hidden="1" xr:uid="{00000000-0005-0000-0000-000062070000}"/>
    <cellStyle name="Followed Hyperlink 56" xfId="42709" hidden="1" xr:uid="{00000000-0005-0000-0000-000061070000}"/>
    <cellStyle name="Followed Hyperlink 56" xfId="42921" hidden="1" xr:uid="{00000000-0005-0000-0000-000065070000}"/>
    <cellStyle name="Followed Hyperlink 56" xfId="45153" hidden="1" xr:uid="{00000000-0005-0000-0000-00006A070000}"/>
    <cellStyle name="Followed Hyperlink 56" xfId="31788" hidden="1" xr:uid="{00000000-0005-0000-0000-00006E070000}"/>
    <cellStyle name="Followed Hyperlink 56" xfId="30365" hidden="1" xr:uid="{00000000-0005-0000-0000-000054070000}"/>
    <cellStyle name="Followed Hyperlink 56" xfId="30340" hidden="1" xr:uid="{00000000-0005-0000-0000-000055070000}"/>
    <cellStyle name="Followed Hyperlink 56" xfId="31891" hidden="1" xr:uid="{00000000-0005-0000-0000-000056070000}"/>
    <cellStyle name="Followed Hyperlink 56" xfId="25889" hidden="1" xr:uid="{00000000-0005-0000-0000-000057070000}"/>
    <cellStyle name="Followed Hyperlink 56" xfId="32199" hidden="1" xr:uid="{00000000-0005-0000-0000-000058070000}"/>
    <cellStyle name="Followed Hyperlink 56" xfId="32316" hidden="1" xr:uid="{00000000-0005-0000-0000-000059070000}"/>
    <cellStyle name="Followed Hyperlink 56" xfId="32390" hidden="1" xr:uid="{00000000-0005-0000-0000-00005A070000}"/>
    <cellStyle name="Followed Hyperlink 56" xfId="32439" hidden="1" xr:uid="{00000000-0005-0000-0000-00005B070000}"/>
    <cellStyle name="Followed Hyperlink 56" xfId="28562" hidden="1" xr:uid="{00000000-0005-0000-0000-00005C070000}"/>
    <cellStyle name="Followed Hyperlink 56" xfId="32537" hidden="1" xr:uid="{00000000-0005-0000-0000-00005D070000}"/>
    <cellStyle name="Followed Hyperlink 56" xfId="32611" hidden="1" xr:uid="{00000000-0005-0000-0000-00005E070000}"/>
    <cellStyle name="Followed Hyperlink 56" xfId="32217" hidden="1" xr:uid="{00000000-0005-0000-0000-000060070000}"/>
    <cellStyle name="Followed Hyperlink 56" xfId="32753" hidden="1" xr:uid="{00000000-0005-0000-0000-000061070000}"/>
    <cellStyle name="Followed Hyperlink 56" xfId="37779" hidden="1" xr:uid="{00000000-0005-0000-0000-000063070000}"/>
    <cellStyle name="Followed Hyperlink 56" xfId="32016" hidden="1" xr:uid="{00000000-0005-0000-0000-000064070000}"/>
    <cellStyle name="Followed Hyperlink 56" xfId="37514" hidden="1" xr:uid="{00000000-0005-0000-0000-00005E070000}"/>
    <cellStyle name="Followed Hyperlink 56" xfId="37563" hidden="1" xr:uid="{00000000-0005-0000-0000-00005F070000}"/>
    <cellStyle name="Followed Hyperlink 56" xfId="37440" hidden="1" xr:uid="{00000000-0005-0000-0000-00005D070000}"/>
    <cellStyle name="Followed Hyperlink 56" xfId="30331" hidden="1" xr:uid="{00000000-0005-0000-0000-00005C070000}"/>
    <cellStyle name="Followed Hyperlink 56" xfId="38202" hidden="1" xr:uid="{00000000-0005-0000-0000-00006B070000}"/>
    <cellStyle name="Followed Hyperlink 56" xfId="19488" hidden="1" xr:uid="{00000000-0005-0000-0000-00006F070000}"/>
    <cellStyle name="Followed Hyperlink 56" xfId="11632" hidden="1" xr:uid="{00000000-0005-0000-0000-000059070000}"/>
    <cellStyle name="Followed Hyperlink 56" xfId="11755" hidden="1" xr:uid="{00000000-0005-0000-0000-00005B070000}"/>
    <cellStyle name="Followed Hyperlink 56" xfId="4597" hidden="1" xr:uid="{00000000-0005-0000-0000-00005C070000}"/>
    <cellStyle name="Followed Hyperlink 56" xfId="11853" hidden="1" xr:uid="{00000000-0005-0000-0000-00005D070000}"/>
    <cellStyle name="Followed Hyperlink 56" xfId="11927" hidden="1" xr:uid="{00000000-0005-0000-0000-00005E070000}"/>
    <cellStyle name="Followed Hyperlink 56" xfId="11976" hidden="1" xr:uid="{00000000-0005-0000-0000-00005F070000}"/>
    <cellStyle name="Followed Hyperlink 56" xfId="11533" hidden="1" xr:uid="{00000000-0005-0000-0000-000060070000}"/>
    <cellStyle name="Followed Hyperlink 56" xfId="12069" hidden="1" xr:uid="{00000000-0005-0000-0000-000061070000}"/>
    <cellStyle name="Followed Hyperlink 56" xfId="12143" hidden="1" xr:uid="{00000000-0005-0000-0000-000062070000}"/>
    <cellStyle name="Followed Hyperlink 56" xfId="12192" hidden="1" xr:uid="{00000000-0005-0000-0000-000063070000}"/>
    <cellStyle name="Followed Hyperlink 56" xfId="6293" hidden="1" xr:uid="{00000000-0005-0000-0000-000064070000}"/>
    <cellStyle name="Followed Hyperlink 56" xfId="12281" hidden="1" xr:uid="{00000000-0005-0000-0000-000065070000}"/>
    <cellStyle name="Followed Hyperlink 56" xfId="12355" hidden="1" xr:uid="{00000000-0005-0000-0000-000066070000}"/>
    <cellStyle name="Followed Hyperlink 56" xfId="12404" hidden="1" xr:uid="{00000000-0005-0000-0000-000067070000}"/>
    <cellStyle name="Followed Hyperlink 56" xfId="11524" hidden="1" xr:uid="{00000000-0005-0000-0000-000068070000}"/>
    <cellStyle name="Followed Hyperlink 56" xfId="45202" hidden="1" xr:uid="{00000000-0005-0000-0000-00006B070000}"/>
    <cellStyle name="Followed Hyperlink 56" xfId="44125" hidden="1" xr:uid="{00000000-0005-0000-0000-00006C070000}"/>
    <cellStyle name="Followed Hyperlink 56" xfId="45285" hidden="1" xr:uid="{00000000-0005-0000-0000-00006D070000}"/>
    <cellStyle name="Followed Hyperlink 56" xfId="45359" hidden="1" xr:uid="{00000000-0005-0000-0000-00006E070000}"/>
    <cellStyle name="Followed Hyperlink 56" xfId="45408" hidden="1" xr:uid="{00000000-0005-0000-0000-00006F070000}"/>
    <cellStyle name="Followed Hyperlink 56" xfId="43809" hidden="1" xr:uid="{00000000-0005-0000-0000-000064070000}"/>
    <cellStyle name="Followed Hyperlink 56" xfId="33666" hidden="1" xr:uid="{00000000-0005-0000-0000-00005C070000}"/>
    <cellStyle name="Followed Hyperlink 56" xfId="18859" hidden="1" xr:uid="{00000000-0005-0000-0000-000063070000}"/>
    <cellStyle name="Followed Hyperlink 56" xfId="11393" hidden="1" xr:uid="{00000000-0005-0000-0000-000064070000}"/>
    <cellStyle name="Followed Hyperlink 56" xfId="18948" hidden="1" xr:uid="{00000000-0005-0000-0000-000065070000}"/>
    <cellStyle name="Followed Hyperlink 56" xfId="19022" hidden="1" xr:uid="{00000000-0005-0000-0000-000066070000}"/>
    <cellStyle name="Followed Hyperlink 56" xfId="19071" hidden="1" xr:uid="{00000000-0005-0000-0000-000067070000}"/>
    <cellStyle name="Followed Hyperlink 56" xfId="18191" hidden="1" xr:uid="{00000000-0005-0000-0000-000068070000}"/>
    <cellStyle name="Followed Hyperlink 56" xfId="19159" hidden="1" xr:uid="{00000000-0005-0000-0000-000069070000}"/>
    <cellStyle name="Followed Hyperlink 56" xfId="39009" hidden="1" xr:uid="{00000000-0005-0000-0000-00005D070000}"/>
    <cellStyle name="Followed Hyperlink 56" xfId="39083" hidden="1" xr:uid="{00000000-0005-0000-0000-00005E070000}"/>
    <cellStyle name="Followed Hyperlink 56" xfId="39132" hidden="1" xr:uid="{00000000-0005-0000-0000-00005F070000}"/>
    <cellStyle name="Followed Hyperlink 56" xfId="38689" hidden="1" xr:uid="{00000000-0005-0000-0000-000060070000}"/>
    <cellStyle name="Followed Hyperlink 56" xfId="39225" hidden="1" xr:uid="{00000000-0005-0000-0000-000061070000}"/>
    <cellStyle name="Followed Hyperlink 56" xfId="39299" hidden="1" xr:uid="{00000000-0005-0000-0000-000062070000}"/>
    <cellStyle name="Followed Hyperlink 56" xfId="39348" hidden="1" xr:uid="{00000000-0005-0000-0000-000063070000}"/>
    <cellStyle name="Followed Hyperlink 56" xfId="37868" hidden="1" xr:uid="{00000000-0005-0000-0000-000065070000}"/>
    <cellStyle name="Followed Hyperlink 56" xfId="37942" hidden="1" xr:uid="{00000000-0005-0000-0000-000066070000}"/>
    <cellStyle name="Followed Hyperlink 56" xfId="37991" hidden="1" xr:uid="{00000000-0005-0000-0000-000067070000}"/>
    <cellStyle name="Followed Hyperlink 56" xfId="37111" hidden="1" xr:uid="{00000000-0005-0000-0000-000068070000}"/>
    <cellStyle name="Followed Hyperlink 56" xfId="38079" hidden="1" xr:uid="{00000000-0005-0000-0000-000069070000}"/>
    <cellStyle name="Followed Hyperlink 56" xfId="38153" hidden="1" xr:uid="{00000000-0005-0000-0000-00006A070000}"/>
    <cellStyle name="Followed Hyperlink 56" xfId="37125" hidden="1" xr:uid="{00000000-0005-0000-0000-00006C070000}"/>
    <cellStyle name="Followed Hyperlink 56" xfId="38285" hidden="1" xr:uid="{00000000-0005-0000-0000-00006D070000}"/>
    <cellStyle name="Followed Hyperlink 56" xfId="37120" hidden="1" xr:uid="{00000000-0005-0000-0000-000060070000}"/>
    <cellStyle name="Followed Hyperlink 56" xfId="37656" hidden="1" xr:uid="{00000000-0005-0000-0000-000061070000}"/>
    <cellStyle name="Followed Hyperlink 56" xfId="37730" hidden="1" xr:uid="{00000000-0005-0000-0000-000062070000}"/>
    <cellStyle name="Followed Hyperlink 56" xfId="36977" hidden="1" xr:uid="{00000000-0005-0000-0000-000054070000}"/>
    <cellStyle name="Followed Hyperlink 56" xfId="36961" hidden="1" xr:uid="{00000000-0005-0000-0000-000055070000}"/>
    <cellStyle name="Followed Hyperlink 56" xfId="38462" hidden="1" xr:uid="{00000000-0005-0000-0000-000056070000}"/>
    <cellStyle name="Followed Hyperlink 56" xfId="28278" hidden="1" xr:uid="{00000000-0005-0000-0000-000057070000}"/>
    <cellStyle name="Followed Hyperlink 56" xfId="38671" hidden="1" xr:uid="{00000000-0005-0000-0000-000058070000}"/>
    <cellStyle name="Followed Hyperlink 56" xfId="38788" hidden="1" xr:uid="{00000000-0005-0000-0000-000059070000}"/>
    <cellStyle name="Followed Hyperlink 56" xfId="38911" hidden="1" xr:uid="{00000000-0005-0000-0000-00005B070000}"/>
    <cellStyle name="Followed Hyperlink 56" xfId="32001" hidden="1" xr:uid="{00000000-0005-0000-0000-00005C070000}"/>
    <cellStyle name="Followed Hyperlink 56" xfId="41290" hidden="1" xr:uid="{00000000-0005-0000-0000-00006B070000}"/>
    <cellStyle name="Followed Hyperlink 56" xfId="40213" hidden="1" xr:uid="{00000000-0005-0000-0000-00006C070000}"/>
    <cellStyle name="Followed Hyperlink 56" xfId="41373" hidden="1" xr:uid="{00000000-0005-0000-0000-00006D070000}"/>
    <cellStyle name="Followed Hyperlink 56" xfId="38359" hidden="1" xr:uid="{00000000-0005-0000-0000-00006E070000}"/>
    <cellStyle name="Followed Hyperlink 56" xfId="38408" hidden="1" xr:uid="{00000000-0005-0000-0000-00006F070000}"/>
    <cellStyle name="Followed Hyperlink 56" xfId="41167" hidden="1" xr:uid="{00000000-0005-0000-0000-000069070000}"/>
    <cellStyle name="Followed Hyperlink 56" xfId="41241" hidden="1" xr:uid="{00000000-0005-0000-0000-00006A070000}"/>
    <cellStyle name="Followed Hyperlink 56" xfId="40199" hidden="1" xr:uid="{00000000-0005-0000-0000-000068070000}"/>
    <cellStyle name="Followed Hyperlink 56" xfId="41079" hidden="1" xr:uid="{00000000-0005-0000-0000-000067070000}"/>
    <cellStyle name="Followed Hyperlink 56" xfId="38862" hidden="1" xr:uid="{00000000-0005-0000-0000-00005A070000}"/>
    <cellStyle name="Followed Hyperlink 56" xfId="32660" hidden="1" xr:uid="{00000000-0005-0000-0000-00005F070000}"/>
    <cellStyle name="Followed Hyperlink 56" xfId="16399" hidden="1" xr:uid="{00000000-0005-0000-0000-000064070000}"/>
    <cellStyle name="Followed Hyperlink 56" xfId="23839" hidden="1" xr:uid="{00000000-0005-0000-0000-000066070000}"/>
    <cellStyle name="Followed Hyperlink 56" xfId="23888" hidden="1" xr:uid="{00000000-0005-0000-0000-000067070000}"/>
    <cellStyle name="Followed Hyperlink 56" xfId="23008" hidden="1" xr:uid="{00000000-0005-0000-0000-000068070000}"/>
    <cellStyle name="Followed Hyperlink 56" xfId="23976" hidden="1" xr:uid="{00000000-0005-0000-0000-000069070000}"/>
    <cellStyle name="Followed Hyperlink 56" xfId="24050" hidden="1" xr:uid="{00000000-0005-0000-0000-00006A070000}"/>
    <cellStyle name="Followed Hyperlink 56" xfId="24099" hidden="1" xr:uid="{00000000-0005-0000-0000-00006B070000}"/>
    <cellStyle name="Followed Hyperlink 56" xfId="23022" hidden="1" xr:uid="{00000000-0005-0000-0000-00006C070000}"/>
    <cellStyle name="Followed Hyperlink 56" xfId="24182" hidden="1" xr:uid="{00000000-0005-0000-0000-00006D070000}"/>
    <cellStyle name="Followed Hyperlink 56" xfId="24256" hidden="1" xr:uid="{00000000-0005-0000-0000-00006E070000}"/>
    <cellStyle name="Followed Hyperlink 56" xfId="24305" hidden="1" xr:uid="{00000000-0005-0000-0000-00006F070000}"/>
    <cellStyle name="Followed Hyperlink 56" xfId="22899" hidden="1" xr:uid="{00000000-0005-0000-0000-000054070000}"/>
    <cellStyle name="Followed Hyperlink 56" xfId="22886" hidden="1" xr:uid="{00000000-0005-0000-0000-000055070000}"/>
    <cellStyle name="Followed Hyperlink 56" xfId="24359" hidden="1" xr:uid="{00000000-0005-0000-0000-000056070000}"/>
    <cellStyle name="Followed Hyperlink 56" xfId="9647" hidden="1" xr:uid="{00000000-0005-0000-0000-000057070000}"/>
    <cellStyle name="Followed Hyperlink 56" xfId="24518" hidden="1" xr:uid="{00000000-0005-0000-0000-000058070000}"/>
    <cellStyle name="Followed Hyperlink 56" xfId="24635" hidden="1" xr:uid="{00000000-0005-0000-0000-000059070000}"/>
    <cellStyle name="Followed Hyperlink 56" xfId="24709" hidden="1" xr:uid="{00000000-0005-0000-0000-00005A070000}"/>
    <cellStyle name="Followed Hyperlink 56" xfId="24758" hidden="1" xr:uid="{00000000-0005-0000-0000-00005B070000}"/>
    <cellStyle name="Followed Hyperlink 56" xfId="17983" hidden="1" xr:uid="{00000000-0005-0000-0000-00005C070000}"/>
    <cellStyle name="Followed Hyperlink 56" xfId="24856" hidden="1" xr:uid="{00000000-0005-0000-0000-00005D070000}"/>
    <cellStyle name="Followed Hyperlink 56" xfId="24930" hidden="1" xr:uid="{00000000-0005-0000-0000-00005E070000}"/>
    <cellStyle name="Followed Hyperlink 56" xfId="24979" hidden="1" xr:uid="{00000000-0005-0000-0000-00005F070000}"/>
    <cellStyle name="Followed Hyperlink 56" xfId="24536" hidden="1" xr:uid="{00000000-0005-0000-0000-000060070000}"/>
    <cellStyle name="Followed Hyperlink 56" xfId="25072" hidden="1" xr:uid="{00000000-0005-0000-0000-000061070000}"/>
    <cellStyle name="Followed Hyperlink 56" xfId="25146" hidden="1" xr:uid="{00000000-0005-0000-0000-000062070000}"/>
    <cellStyle name="Followed Hyperlink 56" xfId="25195" hidden="1" xr:uid="{00000000-0005-0000-0000-000063070000}"/>
    <cellStyle name="Followed Hyperlink 56" xfId="19659" hidden="1" xr:uid="{00000000-0005-0000-0000-000064070000}"/>
    <cellStyle name="Followed Hyperlink 56" xfId="25284" hidden="1" xr:uid="{00000000-0005-0000-0000-000065070000}"/>
    <cellStyle name="Followed Hyperlink 56" xfId="25358" hidden="1" xr:uid="{00000000-0005-0000-0000-000066070000}"/>
    <cellStyle name="Followed Hyperlink 56" xfId="25407" hidden="1" xr:uid="{00000000-0005-0000-0000-000067070000}"/>
    <cellStyle name="Followed Hyperlink 56" xfId="24527" hidden="1" xr:uid="{00000000-0005-0000-0000-000068070000}"/>
    <cellStyle name="Followed Hyperlink 56" xfId="25495" hidden="1" xr:uid="{00000000-0005-0000-0000-000069070000}"/>
    <cellStyle name="Followed Hyperlink 56" xfId="25569" hidden="1" xr:uid="{00000000-0005-0000-0000-00006A070000}"/>
    <cellStyle name="Followed Hyperlink 56" xfId="25618" hidden="1" xr:uid="{00000000-0005-0000-0000-00006B070000}"/>
    <cellStyle name="Followed Hyperlink 56" xfId="24541" hidden="1" xr:uid="{00000000-0005-0000-0000-00006C070000}"/>
    <cellStyle name="Followed Hyperlink 56" xfId="25701" hidden="1" xr:uid="{00000000-0005-0000-0000-00006D070000}"/>
    <cellStyle name="Followed Hyperlink 56" xfId="25824" hidden="1" xr:uid="{00000000-0005-0000-0000-00006F070000}"/>
    <cellStyle name="Followed Hyperlink 56" xfId="26294" hidden="1" xr:uid="{00000000-0005-0000-0000-000054070000}"/>
    <cellStyle name="Followed Hyperlink 56" xfId="26442" hidden="1" xr:uid="{00000000-0005-0000-0000-000055070000}"/>
    <cellStyle name="Followed Hyperlink 56" xfId="26516" hidden="1" xr:uid="{00000000-0005-0000-0000-000056070000}"/>
    <cellStyle name="Followed Hyperlink 56" xfId="26565" hidden="1" xr:uid="{00000000-0005-0000-0000-000057070000}"/>
    <cellStyle name="Followed Hyperlink 56" xfId="26638" hidden="1" xr:uid="{00000000-0005-0000-0000-000058070000}"/>
    <cellStyle name="Followed Hyperlink 56" xfId="26755" hidden="1" xr:uid="{00000000-0005-0000-0000-000059070000}"/>
    <cellStyle name="Followed Hyperlink 56" xfId="26829" hidden="1" xr:uid="{00000000-0005-0000-0000-00005A070000}"/>
    <cellStyle name="Followed Hyperlink 56" xfId="26878" hidden="1" xr:uid="{00000000-0005-0000-0000-00005B070000}"/>
    <cellStyle name="Followed Hyperlink 56" xfId="26188" hidden="1" xr:uid="{00000000-0005-0000-0000-00005C070000}"/>
    <cellStyle name="Followed Hyperlink 56" xfId="26976" hidden="1" xr:uid="{00000000-0005-0000-0000-00005D070000}"/>
    <cellStyle name="Followed Hyperlink 56" xfId="27050" hidden="1" xr:uid="{00000000-0005-0000-0000-00005E070000}"/>
    <cellStyle name="Followed Hyperlink 56" xfId="27099" hidden="1" xr:uid="{00000000-0005-0000-0000-00005F070000}"/>
    <cellStyle name="Followed Hyperlink 56" xfId="26656" hidden="1" xr:uid="{00000000-0005-0000-0000-000060070000}"/>
    <cellStyle name="Followed Hyperlink 56" xfId="27192" hidden="1" xr:uid="{00000000-0005-0000-0000-000061070000}"/>
    <cellStyle name="Followed Hyperlink 56" xfId="27266" hidden="1" xr:uid="{00000000-0005-0000-0000-000062070000}"/>
    <cellStyle name="Followed Hyperlink 56" xfId="27315" hidden="1" xr:uid="{00000000-0005-0000-0000-000063070000}"/>
    <cellStyle name="Followed Hyperlink 56" xfId="26255" hidden="1" xr:uid="{00000000-0005-0000-0000-000064070000}"/>
    <cellStyle name="Followed Hyperlink 56" xfId="27404" hidden="1" xr:uid="{00000000-0005-0000-0000-000065070000}"/>
    <cellStyle name="Followed Hyperlink 56" xfId="27478" hidden="1" xr:uid="{00000000-0005-0000-0000-000066070000}"/>
    <cellStyle name="Followed Hyperlink 56" xfId="27527" hidden="1" xr:uid="{00000000-0005-0000-0000-000067070000}"/>
    <cellStyle name="Followed Hyperlink 56" xfId="26647" hidden="1" xr:uid="{00000000-0005-0000-0000-000068070000}"/>
    <cellStyle name="Followed Hyperlink 56" xfId="27615" hidden="1" xr:uid="{00000000-0005-0000-0000-000069070000}"/>
    <cellStyle name="Followed Hyperlink 56" xfId="27689" hidden="1" xr:uid="{00000000-0005-0000-0000-00006A070000}"/>
    <cellStyle name="Followed Hyperlink 56" xfId="27738" hidden="1" xr:uid="{00000000-0005-0000-0000-00006B070000}"/>
    <cellStyle name="Followed Hyperlink 56" xfId="26661" hidden="1" xr:uid="{00000000-0005-0000-0000-00006C070000}"/>
    <cellStyle name="Followed Hyperlink 56" xfId="27821" hidden="1" xr:uid="{00000000-0005-0000-0000-00006D070000}"/>
    <cellStyle name="Followed Hyperlink 56" xfId="27895" hidden="1" xr:uid="{00000000-0005-0000-0000-00006E070000}"/>
    <cellStyle name="Followed Hyperlink 56" xfId="27944" hidden="1" xr:uid="{00000000-0005-0000-0000-00006F070000}"/>
    <cellStyle name="Followed Hyperlink 56" xfId="28518" hidden="1" xr:uid="{00000000-0005-0000-0000-000054070000}"/>
    <cellStyle name="Followed Hyperlink 56" xfId="28664" hidden="1" xr:uid="{00000000-0005-0000-0000-000055070000}"/>
    <cellStyle name="Followed Hyperlink 56" xfId="28738" hidden="1" xr:uid="{00000000-0005-0000-0000-000056070000}"/>
    <cellStyle name="Followed Hyperlink 56" xfId="28787" hidden="1" xr:uid="{00000000-0005-0000-0000-000057070000}"/>
    <cellStyle name="Followed Hyperlink 56" xfId="28860" hidden="1" xr:uid="{00000000-0005-0000-0000-000058070000}"/>
    <cellStyle name="Followed Hyperlink 56" xfId="28977" hidden="1" xr:uid="{00000000-0005-0000-0000-000059070000}"/>
    <cellStyle name="Followed Hyperlink 56" xfId="29051" hidden="1" xr:uid="{00000000-0005-0000-0000-00005A070000}"/>
    <cellStyle name="Followed Hyperlink 56" xfId="29100" hidden="1" xr:uid="{00000000-0005-0000-0000-00005B070000}"/>
    <cellStyle name="Followed Hyperlink 56" xfId="28416" hidden="1" xr:uid="{00000000-0005-0000-0000-00005C070000}"/>
    <cellStyle name="Followed Hyperlink 56" xfId="29198" hidden="1" xr:uid="{00000000-0005-0000-0000-00005D070000}"/>
    <cellStyle name="Followed Hyperlink 56" xfId="29272" hidden="1" xr:uid="{00000000-0005-0000-0000-00005E070000}"/>
    <cellStyle name="Followed Hyperlink 56" xfId="41447" hidden="1" xr:uid="{00000000-0005-0000-0000-00006E070000}"/>
    <cellStyle name="Followed Hyperlink 56" xfId="41496" hidden="1" xr:uid="{00000000-0005-0000-0000-00006F070000}"/>
    <cellStyle name="Followed Hyperlink 56" xfId="41811" hidden="1" xr:uid="{00000000-0005-0000-0000-000054070000}"/>
    <cellStyle name="Followed Hyperlink 56" xfId="41959" hidden="1" xr:uid="{00000000-0005-0000-0000-000055070000}"/>
    <cellStyle name="Followed Hyperlink 56" xfId="42033" hidden="1" xr:uid="{00000000-0005-0000-0000-000056070000}"/>
    <cellStyle name="Followed Hyperlink 56" xfId="42082" hidden="1" xr:uid="{00000000-0005-0000-0000-000057070000}"/>
    <cellStyle name="Followed Hyperlink 56" xfId="42155" hidden="1" xr:uid="{00000000-0005-0000-0000-000058070000}"/>
    <cellStyle name="Followed Hyperlink 56" xfId="42346" hidden="1" xr:uid="{00000000-0005-0000-0000-00005A070000}"/>
    <cellStyle name="Followed Hyperlink 56" xfId="42395" hidden="1" xr:uid="{00000000-0005-0000-0000-00005B070000}"/>
    <cellStyle name="Followed Hyperlink 56" xfId="41717" hidden="1" xr:uid="{00000000-0005-0000-0000-00005C070000}"/>
    <cellStyle name="Followed Hyperlink 56" xfId="42493" hidden="1" xr:uid="{00000000-0005-0000-0000-00005D070000}"/>
    <cellStyle name="Followed Hyperlink 56" xfId="42567" hidden="1" xr:uid="{00000000-0005-0000-0000-00005E070000}"/>
    <cellStyle name="Followed Hyperlink 56" xfId="42616" hidden="1" xr:uid="{00000000-0005-0000-0000-00005F070000}"/>
    <cellStyle name="Followed Hyperlink 56" xfId="42173" hidden="1" xr:uid="{00000000-0005-0000-0000-000060070000}"/>
    <cellStyle name="Followed Hyperlink 56" xfId="42272" hidden="1" xr:uid="{00000000-0005-0000-0000-000059070000}"/>
    <cellStyle name="Followed Hyperlink 56" xfId="21183" hidden="1" xr:uid="{00000000-0005-0000-0000-000056070000}"/>
    <cellStyle name="Followed Hyperlink 56" xfId="13866" hidden="1" xr:uid="{00000000-0005-0000-0000-000063070000}"/>
    <cellStyle name="Followed Hyperlink 56" xfId="30166" hidden="1" xr:uid="{00000000-0005-0000-0000-00006F070000}"/>
    <cellStyle name="Followed Hyperlink 56" xfId="28386" hidden="1" xr:uid="{00000000-0005-0000-0000-000054070000}"/>
    <cellStyle name="Followed Hyperlink 56" xfId="28434" hidden="1" xr:uid="{00000000-0005-0000-0000-000055070000}"/>
    <cellStyle name="Followed Hyperlink 56" xfId="30220" hidden="1" xr:uid="{00000000-0005-0000-0000-000056070000}"/>
    <cellStyle name="Followed Hyperlink 56" xfId="25941" hidden="1" xr:uid="{00000000-0005-0000-0000-000057070000}"/>
    <cellStyle name="Followed Hyperlink 56" xfId="30531" hidden="1" xr:uid="{00000000-0005-0000-0000-000058070000}"/>
    <cellStyle name="Followed Hyperlink 56" xfId="30648" hidden="1" xr:uid="{00000000-0005-0000-0000-000059070000}"/>
    <cellStyle name="Followed Hyperlink 56" xfId="30722" hidden="1" xr:uid="{00000000-0005-0000-0000-00005A070000}"/>
    <cellStyle name="Followed Hyperlink 56" xfId="30771" hidden="1" xr:uid="{00000000-0005-0000-0000-00005B070000}"/>
    <cellStyle name="Followed Hyperlink 56" xfId="28503" hidden="1" xr:uid="{00000000-0005-0000-0000-00005C070000}"/>
    <cellStyle name="Followed Hyperlink 56" xfId="30869" hidden="1" xr:uid="{00000000-0005-0000-0000-00005D070000}"/>
    <cellStyle name="Followed Hyperlink 56" xfId="30943" hidden="1" xr:uid="{00000000-0005-0000-0000-00005E070000}"/>
    <cellStyle name="Followed Hyperlink 56" xfId="30992" hidden="1" xr:uid="{00000000-0005-0000-0000-00005F070000}"/>
    <cellStyle name="Followed Hyperlink 56" xfId="30549" hidden="1" xr:uid="{00000000-0005-0000-0000-000060070000}"/>
    <cellStyle name="Followed Hyperlink 56" xfId="31085" hidden="1" xr:uid="{00000000-0005-0000-0000-000061070000}"/>
    <cellStyle name="Followed Hyperlink 56" xfId="31159" hidden="1" xr:uid="{00000000-0005-0000-0000-000062070000}"/>
    <cellStyle name="Followed Hyperlink 56" xfId="31208" hidden="1" xr:uid="{00000000-0005-0000-0000-000063070000}"/>
    <cellStyle name="Followed Hyperlink 56" xfId="26066" hidden="1" xr:uid="{00000000-0005-0000-0000-000064070000}"/>
    <cellStyle name="Followed Hyperlink 56" xfId="31297" hidden="1" xr:uid="{00000000-0005-0000-0000-000065070000}"/>
    <cellStyle name="Followed Hyperlink 56" xfId="31371" hidden="1" xr:uid="{00000000-0005-0000-0000-000066070000}"/>
    <cellStyle name="Followed Hyperlink 56" xfId="31420" hidden="1" xr:uid="{00000000-0005-0000-0000-000067070000}"/>
    <cellStyle name="Followed Hyperlink 56" xfId="30540" hidden="1" xr:uid="{00000000-0005-0000-0000-000068070000}"/>
    <cellStyle name="Followed Hyperlink 56" xfId="31582" hidden="1" xr:uid="{00000000-0005-0000-0000-00006A070000}"/>
    <cellStyle name="Followed Hyperlink 56" xfId="31631" hidden="1" xr:uid="{00000000-0005-0000-0000-00006B070000}"/>
    <cellStyle name="Followed Hyperlink 56" xfId="30554" hidden="1" xr:uid="{00000000-0005-0000-0000-00006C070000}"/>
    <cellStyle name="Followed Hyperlink 56" xfId="31714" hidden="1" xr:uid="{00000000-0005-0000-0000-00006D070000}"/>
    <cellStyle name="Followed Hyperlink 56" xfId="9468" hidden="1" xr:uid="{00000000-0005-0000-0000-00006F070000}"/>
    <cellStyle name="Followed Hyperlink 56" xfId="7992" hidden="1" xr:uid="{00000000-0005-0000-0000-000054070000}"/>
    <cellStyle name="Followed Hyperlink 56" xfId="7966" hidden="1" xr:uid="{00000000-0005-0000-0000-000055070000}"/>
    <cellStyle name="Followed Hyperlink 56" xfId="9522" hidden="1" xr:uid="{00000000-0005-0000-0000-000056070000}"/>
    <cellStyle name="Followed Hyperlink 56" xfId="198" hidden="1" xr:uid="{00000000-0005-0000-0000-000057070000}"/>
    <cellStyle name="Followed Hyperlink 56" xfId="9957" hidden="1" xr:uid="{00000000-0005-0000-0000-000059070000}"/>
    <cellStyle name="Followed Hyperlink 56" xfId="10031" hidden="1" xr:uid="{00000000-0005-0000-0000-00005A070000}"/>
    <cellStyle name="Followed Hyperlink 56" xfId="3461" hidden="1" xr:uid="{00000000-0005-0000-0000-00005D070000}"/>
    <cellStyle name="Followed Hyperlink 56" xfId="3535" hidden="1" xr:uid="{00000000-0005-0000-0000-00005E070000}"/>
    <cellStyle name="Followed Hyperlink 56" xfId="3584" hidden="1" xr:uid="{00000000-0005-0000-0000-00005F070000}"/>
    <cellStyle name="Followed Hyperlink 56" xfId="3141" hidden="1" xr:uid="{00000000-0005-0000-0000-000060070000}"/>
    <cellStyle name="Followed Hyperlink 56" xfId="3677" hidden="1" xr:uid="{00000000-0005-0000-0000-000061070000}"/>
    <cellStyle name="Followed Hyperlink 56" xfId="3751" hidden="1" xr:uid="{00000000-0005-0000-0000-000062070000}"/>
    <cellStyle name="Followed Hyperlink 56" xfId="3800" hidden="1" xr:uid="{00000000-0005-0000-0000-000063070000}"/>
    <cellStyle name="Followed Hyperlink 56" xfId="2673" hidden="1" xr:uid="{00000000-0005-0000-0000-00005C070000}"/>
    <cellStyle name="Followed Hyperlink 56" xfId="23765" hidden="1" xr:uid="{00000000-0005-0000-0000-000065070000}"/>
    <cellStyle name="Followed Hyperlink 56" xfId="16217" hidden="1" xr:uid="{00000000-0005-0000-0000-000056070000}"/>
    <cellStyle name="Followed Hyperlink 56" xfId="32827" hidden="1" xr:uid="{00000000-0005-0000-0000-000062070000}"/>
    <cellStyle name="Followed Hyperlink 56" xfId="32876" hidden="1" xr:uid="{00000000-0005-0000-0000-000063070000}"/>
    <cellStyle name="Followed Hyperlink 56" xfId="28294" hidden="1" xr:uid="{00000000-0005-0000-0000-000064070000}"/>
    <cellStyle name="Followed Hyperlink 56" xfId="32965" hidden="1" xr:uid="{00000000-0005-0000-0000-000065070000}"/>
    <cellStyle name="Followed Hyperlink 56" xfId="33039" hidden="1" xr:uid="{00000000-0005-0000-0000-000066070000}"/>
    <cellStyle name="Followed Hyperlink 56" xfId="33088" hidden="1" xr:uid="{00000000-0005-0000-0000-000067070000}"/>
    <cellStyle name="Followed Hyperlink 56" xfId="32208" hidden="1" xr:uid="{00000000-0005-0000-0000-000068070000}"/>
    <cellStyle name="Followed Hyperlink 56" xfId="33176" hidden="1" xr:uid="{00000000-0005-0000-0000-000069070000}"/>
    <cellStyle name="Followed Hyperlink 56" xfId="33250" hidden="1" xr:uid="{00000000-0005-0000-0000-00006A070000}"/>
    <cellStyle name="Followed Hyperlink 56" xfId="33299" hidden="1" xr:uid="{00000000-0005-0000-0000-00006B070000}"/>
    <cellStyle name="Followed Hyperlink 56" xfId="32222" hidden="1" xr:uid="{00000000-0005-0000-0000-00006C070000}"/>
    <cellStyle name="Followed Hyperlink 56" xfId="33382" hidden="1" xr:uid="{00000000-0005-0000-0000-00006D070000}"/>
    <cellStyle name="Followed Hyperlink 56" xfId="33456" hidden="1" xr:uid="{00000000-0005-0000-0000-00006E070000}"/>
    <cellStyle name="Followed Hyperlink 56" xfId="33505" hidden="1" xr:uid="{00000000-0005-0000-0000-00006F070000}"/>
    <cellStyle name="Followed Hyperlink 56" xfId="32034" hidden="1" xr:uid="{00000000-0005-0000-0000-000054070000}"/>
    <cellStyle name="Followed Hyperlink 56" xfId="32010" hidden="1" xr:uid="{00000000-0005-0000-0000-000055070000}"/>
    <cellStyle name="Followed Hyperlink 56" xfId="33559" hidden="1" xr:uid="{00000000-0005-0000-0000-000056070000}"/>
    <cellStyle name="Followed Hyperlink 56" xfId="25890" hidden="1" xr:uid="{00000000-0005-0000-0000-000057070000}"/>
    <cellStyle name="Followed Hyperlink 56" xfId="33854" hidden="1" xr:uid="{00000000-0005-0000-0000-000058070000}"/>
    <cellStyle name="Followed Hyperlink 56" xfId="33971" hidden="1" xr:uid="{00000000-0005-0000-0000-000059070000}"/>
    <cellStyle name="Followed Hyperlink 56" xfId="34045" hidden="1" xr:uid="{00000000-0005-0000-0000-00005A070000}"/>
    <cellStyle name="Followed Hyperlink 56" xfId="34094" hidden="1" xr:uid="{00000000-0005-0000-0000-00005B070000}"/>
    <cellStyle name="Followed Hyperlink 56" xfId="26277" hidden="1" xr:uid="{00000000-0005-0000-0000-00005C070000}"/>
    <cellStyle name="Followed Hyperlink 56" xfId="34192" hidden="1" xr:uid="{00000000-0005-0000-0000-00005D070000}"/>
    <cellStyle name="Followed Hyperlink 56" xfId="34266" hidden="1" xr:uid="{00000000-0005-0000-0000-00005E070000}"/>
    <cellStyle name="Followed Hyperlink 56" xfId="33872" hidden="1" xr:uid="{00000000-0005-0000-0000-000060070000}"/>
    <cellStyle name="Followed Hyperlink 56" xfId="34408" hidden="1" xr:uid="{00000000-0005-0000-0000-000061070000}"/>
    <cellStyle name="Followed Hyperlink 56" xfId="34531" hidden="1" xr:uid="{00000000-0005-0000-0000-000063070000}"/>
    <cellStyle name="Followed Hyperlink 56" xfId="28423" hidden="1" xr:uid="{00000000-0005-0000-0000-000064070000}"/>
    <cellStyle name="Followed Hyperlink 56" xfId="34620" hidden="1" xr:uid="{00000000-0005-0000-0000-000065070000}"/>
    <cellStyle name="Followed Hyperlink 56" xfId="34694" hidden="1" xr:uid="{00000000-0005-0000-0000-000066070000}"/>
    <cellStyle name="Followed Hyperlink 56" xfId="34743" hidden="1" xr:uid="{00000000-0005-0000-0000-000067070000}"/>
    <cellStyle name="Followed Hyperlink 56" xfId="33863" hidden="1" xr:uid="{00000000-0005-0000-0000-000068070000}"/>
    <cellStyle name="Followed Hyperlink 56" xfId="34831" hidden="1" xr:uid="{00000000-0005-0000-0000-000069070000}"/>
    <cellStyle name="Followed Hyperlink 56" xfId="34905" hidden="1" xr:uid="{00000000-0005-0000-0000-00006A070000}"/>
    <cellStyle name="Followed Hyperlink 56" xfId="34954" hidden="1" xr:uid="{00000000-0005-0000-0000-00006B070000}"/>
    <cellStyle name="Followed Hyperlink 56" xfId="33877" hidden="1" xr:uid="{00000000-0005-0000-0000-00006C070000}"/>
    <cellStyle name="Followed Hyperlink 56" xfId="35037" hidden="1" xr:uid="{00000000-0005-0000-0000-00006D070000}"/>
    <cellStyle name="Followed Hyperlink 56" xfId="35111" hidden="1" xr:uid="{00000000-0005-0000-0000-00006E070000}"/>
    <cellStyle name="Followed Hyperlink 56" xfId="35160" hidden="1" xr:uid="{00000000-0005-0000-0000-00006F070000}"/>
    <cellStyle name="Followed Hyperlink 56" xfId="33697" hidden="1" xr:uid="{00000000-0005-0000-0000-000054070000}"/>
    <cellStyle name="Followed Hyperlink 56" xfId="33675" hidden="1" xr:uid="{00000000-0005-0000-0000-000055070000}"/>
    <cellStyle name="Followed Hyperlink 56" xfId="35214" hidden="1" xr:uid="{00000000-0005-0000-0000-000056070000}"/>
    <cellStyle name="Followed Hyperlink 56" xfId="25962" hidden="1" xr:uid="{00000000-0005-0000-0000-000057070000}"/>
    <cellStyle name="Followed Hyperlink 56" xfId="35495" hidden="1" xr:uid="{00000000-0005-0000-0000-000058070000}"/>
    <cellStyle name="Followed Hyperlink 56" xfId="35612" hidden="1" xr:uid="{00000000-0005-0000-0000-000059070000}"/>
    <cellStyle name="Followed Hyperlink 56" xfId="35686" hidden="1" xr:uid="{00000000-0005-0000-0000-00005A070000}"/>
    <cellStyle name="Followed Hyperlink 56" xfId="35735" hidden="1" xr:uid="{00000000-0005-0000-0000-00005B070000}"/>
    <cellStyle name="Followed Hyperlink 56" xfId="28501" hidden="1" xr:uid="{00000000-0005-0000-0000-00005C070000}"/>
    <cellStyle name="Followed Hyperlink 56" xfId="35833" hidden="1" xr:uid="{00000000-0005-0000-0000-00005D070000}"/>
    <cellStyle name="Followed Hyperlink 56" xfId="35907" hidden="1" xr:uid="{00000000-0005-0000-0000-00005E070000}"/>
    <cellStyle name="Followed Hyperlink 56" xfId="35956" hidden="1" xr:uid="{00000000-0005-0000-0000-00005F070000}"/>
    <cellStyle name="Followed Hyperlink 56" xfId="35513" hidden="1" xr:uid="{00000000-0005-0000-0000-000060070000}"/>
    <cellStyle name="Followed Hyperlink 56" xfId="36049" hidden="1" xr:uid="{00000000-0005-0000-0000-000061070000}"/>
    <cellStyle name="Followed Hyperlink 56" xfId="36123" hidden="1" xr:uid="{00000000-0005-0000-0000-000062070000}"/>
    <cellStyle name="Followed Hyperlink 56" xfId="36172" hidden="1" xr:uid="{00000000-0005-0000-0000-000063070000}"/>
    <cellStyle name="Followed Hyperlink 56" xfId="30347" hidden="1" xr:uid="{00000000-0005-0000-0000-000064070000}"/>
    <cellStyle name="Followed Hyperlink 56" xfId="36261" hidden="1" xr:uid="{00000000-0005-0000-0000-000065070000}"/>
    <cellStyle name="Followed Hyperlink 56" xfId="36335" hidden="1" xr:uid="{00000000-0005-0000-0000-000066070000}"/>
    <cellStyle name="Followed Hyperlink 56" xfId="36384" hidden="1" xr:uid="{00000000-0005-0000-0000-000067070000}"/>
    <cellStyle name="Followed Hyperlink 56" xfId="35504" hidden="1" xr:uid="{00000000-0005-0000-0000-000068070000}"/>
    <cellStyle name="Followed Hyperlink 56" xfId="36472" hidden="1" xr:uid="{00000000-0005-0000-0000-000069070000}"/>
    <cellStyle name="Followed Hyperlink 56" xfId="36546" hidden="1" xr:uid="{00000000-0005-0000-0000-00006A070000}"/>
    <cellStyle name="Followed Hyperlink 56" xfId="36595" hidden="1" xr:uid="{00000000-0005-0000-0000-00006B070000}"/>
    <cellStyle name="Followed Hyperlink 56" xfId="35518" hidden="1" xr:uid="{00000000-0005-0000-0000-00006C070000}"/>
    <cellStyle name="Followed Hyperlink 56" xfId="36678" hidden="1" xr:uid="{00000000-0005-0000-0000-00006D070000}"/>
    <cellStyle name="Followed Hyperlink 56" xfId="36752" hidden="1" xr:uid="{00000000-0005-0000-0000-00006E070000}"/>
    <cellStyle name="Followed Hyperlink 56" xfId="36801" hidden="1" xr:uid="{00000000-0005-0000-0000-00006F070000}"/>
    <cellStyle name="Followed Hyperlink 56" xfId="35326" hidden="1" xr:uid="{00000000-0005-0000-0000-000055070000}"/>
    <cellStyle name="Followed Hyperlink 56" xfId="36855" hidden="1" xr:uid="{00000000-0005-0000-0000-000056070000}"/>
    <cellStyle name="Followed Hyperlink 56" xfId="25961" hidden="1" xr:uid="{00000000-0005-0000-0000-000057070000}"/>
    <cellStyle name="Followed Hyperlink 56" xfId="37102" hidden="1" xr:uid="{00000000-0005-0000-0000-000058070000}"/>
    <cellStyle name="Followed Hyperlink 56" xfId="37219" hidden="1" xr:uid="{00000000-0005-0000-0000-000059070000}"/>
    <cellStyle name="Followed Hyperlink 56" xfId="37293" hidden="1" xr:uid="{00000000-0005-0000-0000-00005A070000}"/>
    <cellStyle name="Followed Hyperlink 56" xfId="37342" hidden="1" xr:uid="{00000000-0005-0000-0000-00005B070000}"/>
    <cellStyle name="Followed Hyperlink 56" xfId="35348" hidden="1" xr:uid="{00000000-0005-0000-0000-000054070000}"/>
    <cellStyle name="Followed Hyperlink 56" xfId="28878" hidden="1" xr:uid="{00000000-0005-0000-0000-000060070000}"/>
    <cellStyle name="Followed Hyperlink 56" xfId="19846" hidden="1" xr:uid="{00000000-0005-0000-0000-00006C070000}"/>
    <cellStyle name="Followed Hyperlink 56" xfId="10080" hidden="1" xr:uid="{00000000-0005-0000-0000-00005B070000}"/>
    <cellStyle name="Followed Hyperlink 56" xfId="2762" hidden="1" xr:uid="{00000000-0005-0000-0000-00005C070000}"/>
    <cellStyle name="Followed Hyperlink 56" xfId="10178" hidden="1" xr:uid="{00000000-0005-0000-0000-00005D070000}"/>
    <cellStyle name="Followed Hyperlink 56" xfId="10252" hidden="1" xr:uid="{00000000-0005-0000-0000-00005E070000}"/>
    <cellStyle name="Followed Hyperlink 56" xfId="10301" hidden="1" xr:uid="{00000000-0005-0000-0000-00005F070000}"/>
    <cellStyle name="Followed Hyperlink 56" xfId="9858" hidden="1" xr:uid="{00000000-0005-0000-0000-000060070000}"/>
    <cellStyle name="Followed Hyperlink 56" xfId="10394" hidden="1" xr:uid="{00000000-0005-0000-0000-000061070000}"/>
    <cellStyle name="Followed Hyperlink 56" xfId="10468" hidden="1" xr:uid="{00000000-0005-0000-0000-000062070000}"/>
    <cellStyle name="Followed Hyperlink 56" xfId="10517" hidden="1" xr:uid="{00000000-0005-0000-0000-000063070000}"/>
    <cellStyle name="Followed Hyperlink 56" xfId="4614" hidden="1" xr:uid="{00000000-0005-0000-0000-000064070000}"/>
    <cellStyle name="Followed Hyperlink 56" xfId="10606" hidden="1" xr:uid="{00000000-0005-0000-0000-000065070000}"/>
    <cellStyle name="Followed Hyperlink 56" xfId="10680" hidden="1" xr:uid="{00000000-0005-0000-0000-000066070000}"/>
    <cellStyle name="Followed Hyperlink 56" xfId="10729" hidden="1" xr:uid="{00000000-0005-0000-0000-000067070000}"/>
    <cellStyle name="Followed Hyperlink 56" xfId="9849" hidden="1" xr:uid="{00000000-0005-0000-0000-000068070000}"/>
    <cellStyle name="Followed Hyperlink 56" xfId="10817" hidden="1" xr:uid="{00000000-0005-0000-0000-000069070000}"/>
    <cellStyle name="Followed Hyperlink 56" xfId="10891" hidden="1" xr:uid="{00000000-0005-0000-0000-00006A070000}"/>
    <cellStyle name="Followed Hyperlink 56" xfId="10940" hidden="1" xr:uid="{00000000-0005-0000-0000-00006B070000}"/>
    <cellStyle name="Followed Hyperlink 56" xfId="9863" hidden="1" xr:uid="{00000000-0005-0000-0000-00006C070000}"/>
    <cellStyle name="Followed Hyperlink 56" xfId="11023" hidden="1" xr:uid="{00000000-0005-0000-0000-00006D070000}"/>
    <cellStyle name="Followed Hyperlink 56" xfId="11097" hidden="1" xr:uid="{00000000-0005-0000-0000-00006E070000}"/>
    <cellStyle name="Followed Hyperlink 56" xfId="11146" hidden="1" xr:uid="{00000000-0005-0000-0000-00006F070000}"/>
    <cellStyle name="Followed Hyperlink 56" xfId="9672" hidden="1" xr:uid="{00000000-0005-0000-0000-000054070000}"/>
    <cellStyle name="Followed Hyperlink 56" xfId="9646" hidden="1" xr:uid="{00000000-0005-0000-0000-000055070000}"/>
    <cellStyle name="Followed Hyperlink 56" xfId="11200" hidden="1" xr:uid="{00000000-0005-0000-0000-000056070000}"/>
    <cellStyle name="Followed Hyperlink 56" xfId="2440" hidden="1" xr:uid="{00000000-0005-0000-0000-000057070000}"/>
    <cellStyle name="Followed Hyperlink 56" xfId="11515" hidden="1" xr:uid="{00000000-0005-0000-0000-000058070000}"/>
    <cellStyle name="Followed Hyperlink 56" xfId="4223" hidden="1" xr:uid="{00000000-0005-0000-0000-00006B070000}"/>
    <cellStyle name="Followed Hyperlink 56" xfId="3146" hidden="1" xr:uid="{00000000-0005-0000-0000-00006C070000}"/>
    <cellStyle name="Followed Hyperlink 56" xfId="4306" hidden="1" xr:uid="{00000000-0005-0000-0000-00006D070000}"/>
    <cellStyle name="Followed Hyperlink 56" xfId="4380" hidden="1" xr:uid="{00000000-0005-0000-0000-00006E070000}"/>
    <cellStyle name="Followed Hyperlink 56" xfId="4429" hidden="1" xr:uid="{00000000-0005-0000-0000-00006F070000}"/>
    <cellStyle name="Followed Hyperlink 56" xfId="2643" hidden="1" xr:uid="{00000000-0005-0000-0000-000054070000}"/>
    <cellStyle name="Followed Hyperlink 56" xfId="2691" hidden="1" xr:uid="{00000000-0005-0000-0000-000055070000}"/>
    <cellStyle name="Followed Hyperlink 56" xfId="120" hidden="1" xr:uid="{00000000-0005-0000-0000-000057070000}"/>
    <cellStyle name="Followed Hyperlink 56" xfId="4802" hidden="1" xr:uid="{00000000-0005-0000-0000-000058070000}"/>
    <cellStyle name="Followed Hyperlink 56" xfId="4919" hidden="1" xr:uid="{00000000-0005-0000-0000-000059070000}"/>
    <cellStyle name="Followed Hyperlink 56" xfId="4993" hidden="1" xr:uid="{00000000-0005-0000-0000-00005A070000}"/>
    <cellStyle name="Followed Hyperlink 56" xfId="5042" hidden="1" xr:uid="{00000000-0005-0000-0000-00005B070000}"/>
    <cellStyle name="Followed Hyperlink 56" xfId="2764" hidden="1" xr:uid="{00000000-0005-0000-0000-00005C070000}"/>
    <cellStyle name="Followed Hyperlink 56" xfId="5140" hidden="1" xr:uid="{00000000-0005-0000-0000-00005D070000}"/>
    <cellStyle name="Followed Hyperlink 56" xfId="4483" hidden="1" xr:uid="{00000000-0005-0000-0000-000056070000}"/>
    <cellStyle name="Followed Hyperlink 56" xfId="31837" hidden="1" xr:uid="{00000000-0005-0000-0000-00006F070000}"/>
    <cellStyle name="Followed Hyperlink 56" xfId="23460" hidden="1" xr:uid="{00000000-0005-0000-0000-00005F070000}"/>
    <cellStyle name="Followed Hyperlink 56" xfId="12492" hidden="1" xr:uid="{00000000-0005-0000-0000-000069070000}"/>
    <cellStyle name="Followed Hyperlink 56" xfId="12566" hidden="1" xr:uid="{00000000-0005-0000-0000-00006A070000}"/>
    <cellStyle name="Followed Hyperlink 56" xfId="12615" hidden="1" xr:uid="{00000000-0005-0000-0000-00006B070000}"/>
    <cellStyle name="Followed Hyperlink 56" xfId="11538" hidden="1" xr:uid="{00000000-0005-0000-0000-00006C070000}"/>
    <cellStyle name="Followed Hyperlink 56" xfId="12698" hidden="1" xr:uid="{00000000-0005-0000-0000-00006D070000}"/>
    <cellStyle name="Followed Hyperlink 56" xfId="12772" hidden="1" xr:uid="{00000000-0005-0000-0000-00006E070000}"/>
    <cellStyle name="Followed Hyperlink 56" xfId="12821" hidden="1" xr:uid="{00000000-0005-0000-0000-00006F070000}"/>
    <cellStyle name="Followed Hyperlink 56" xfId="11349" hidden="1" xr:uid="{00000000-0005-0000-0000-000054070000}"/>
    <cellStyle name="Followed Hyperlink 56" xfId="11323" hidden="1" xr:uid="{00000000-0005-0000-0000-000055070000}"/>
    <cellStyle name="Followed Hyperlink 56" xfId="12875" hidden="1" xr:uid="{00000000-0005-0000-0000-000056070000}"/>
    <cellStyle name="Followed Hyperlink 56" xfId="2532" hidden="1" xr:uid="{00000000-0005-0000-0000-000057070000}"/>
    <cellStyle name="Followed Hyperlink 56" xfId="13189" hidden="1" xr:uid="{00000000-0005-0000-0000-000058070000}"/>
    <cellStyle name="Followed Hyperlink 56" xfId="13306" hidden="1" xr:uid="{00000000-0005-0000-0000-000059070000}"/>
    <cellStyle name="Followed Hyperlink 56" xfId="13380" hidden="1" xr:uid="{00000000-0005-0000-0000-00005A070000}"/>
    <cellStyle name="Followed Hyperlink 56" xfId="13429" hidden="1" xr:uid="{00000000-0005-0000-0000-00005B070000}"/>
    <cellStyle name="Followed Hyperlink 56" xfId="6276" hidden="1" xr:uid="{00000000-0005-0000-0000-00005C070000}"/>
    <cellStyle name="Followed Hyperlink 56" xfId="13527" hidden="1" xr:uid="{00000000-0005-0000-0000-00005D070000}"/>
    <cellStyle name="Followed Hyperlink 56" xfId="13601" hidden="1" xr:uid="{00000000-0005-0000-0000-00005E070000}"/>
    <cellStyle name="Followed Hyperlink 56" xfId="13650" hidden="1" xr:uid="{00000000-0005-0000-0000-00005F070000}"/>
    <cellStyle name="Followed Hyperlink 56" xfId="13207" hidden="1" xr:uid="{00000000-0005-0000-0000-000060070000}"/>
    <cellStyle name="Followed Hyperlink 56" xfId="13743" hidden="1" xr:uid="{00000000-0005-0000-0000-000061070000}"/>
    <cellStyle name="Followed Hyperlink 56" xfId="13817" hidden="1" xr:uid="{00000000-0005-0000-0000-000062070000}"/>
    <cellStyle name="Followed Hyperlink 56" xfId="7973" hidden="1" xr:uid="{00000000-0005-0000-0000-000064070000}"/>
    <cellStyle name="Followed Hyperlink 56" xfId="13955" hidden="1" xr:uid="{00000000-0005-0000-0000-000065070000}"/>
    <cellStyle name="Followed Hyperlink 56" xfId="14029" hidden="1" xr:uid="{00000000-0005-0000-0000-000066070000}"/>
    <cellStyle name="Followed Hyperlink 56" xfId="14078" hidden="1" xr:uid="{00000000-0005-0000-0000-000067070000}"/>
    <cellStyle name="Followed Hyperlink 56" xfId="19233" hidden="1" xr:uid="{00000000-0005-0000-0000-00006A070000}"/>
    <cellStyle name="Followed Hyperlink 56" xfId="19282" hidden="1" xr:uid="{00000000-0005-0000-0000-00006B070000}"/>
    <cellStyle name="Followed Hyperlink 56" xfId="18205" hidden="1" xr:uid="{00000000-0005-0000-0000-00006C070000}"/>
    <cellStyle name="Followed Hyperlink 56" xfId="19365" hidden="1" xr:uid="{00000000-0005-0000-0000-00006D070000}"/>
    <cellStyle name="Followed Hyperlink 56" xfId="19439" hidden="1" xr:uid="{00000000-0005-0000-0000-00006E070000}"/>
    <cellStyle name="Followed Hyperlink 56" xfId="14755" hidden="1" xr:uid="{00000000-0005-0000-0000-000054070000}"/>
    <cellStyle name="Followed Hyperlink 56" xfId="16332" hidden="1" xr:uid="{00000000-0005-0000-0000-000055070000}"/>
    <cellStyle name="Followed Hyperlink 56" xfId="39437" hidden="1" xr:uid="{00000000-0005-0000-0000-000065070000}"/>
    <cellStyle name="Followed Hyperlink 56" xfId="39511" hidden="1" xr:uid="{00000000-0005-0000-0000-000066070000}"/>
    <cellStyle name="Followed Hyperlink 56" xfId="39560" hidden="1" xr:uid="{00000000-0005-0000-0000-000067070000}"/>
    <cellStyle name="Followed Hyperlink 56" xfId="38680" hidden="1" xr:uid="{00000000-0005-0000-0000-000068070000}"/>
    <cellStyle name="Followed Hyperlink 56" xfId="39648" hidden="1" xr:uid="{00000000-0005-0000-0000-000069070000}"/>
    <cellStyle name="Followed Hyperlink 56" xfId="39722" hidden="1" xr:uid="{00000000-0005-0000-0000-00006A070000}"/>
    <cellStyle name="Followed Hyperlink 56" xfId="39771" hidden="1" xr:uid="{00000000-0005-0000-0000-00006B070000}"/>
    <cellStyle name="Followed Hyperlink 56" xfId="33680" hidden="1" xr:uid="{00000000-0005-0000-0000-000064070000}"/>
    <cellStyle name="Followed Hyperlink 56" xfId="34482" hidden="1" xr:uid="{00000000-0005-0000-0000-000062070000}"/>
    <cellStyle name="Followed Hyperlink 56" xfId="25775" hidden="1" xr:uid="{00000000-0005-0000-0000-00006E070000}"/>
    <cellStyle name="Followed Hyperlink 56" xfId="7956" hidden="1" xr:uid="{00000000-0005-0000-0000-00005C070000}"/>
    <cellStyle name="Followed Hyperlink 56" xfId="15195" hidden="1" xr:uid="{00000000-0005-0000-0000-00005D070000}"/>
    <cellStyle name="Followed Hyperlink 56" xfId="15269" hidden="1" xr:uid="{00000000-0005-0000-0000-00005E070000}"/>
    <cellStyle name="Followed Hyperlink 56" xfId="15318" hidden="1" xr:uid="{00000000-0005-0000-0000-00005F070000}"/>
    <cellStyle name="Followed Hyperlink 56" xfId="14875" hidden="1" xr:uid="{00000000-0005-0000-0000-000060070000}"/>
    <cellStyle name="Followed Hyperlink 56" xfId="15411" hidden="1" xr:uid="{00000000-0005-0000-0000-000061070000}"/>
    <cellStyle name="Followed Hyperlink 56" xfId="15485" hidden="1" xr:uid="{00000000-0005-0000-0000-000062070000}"/>
    <cellStyle name="Followed Hyperlink 56" xfId="15534" hidden="1" xr:uid="{00000000-0005-0000-0000-000063070000}"/>
    <cellStyle name="Followed Hyperlink 56" xfId="9653" hidden="1" xr:uid="{00000000-0005-0000-0000-000064070000}"/>
    <cellStyle name="Followed Hyperlink 56" xfId="15623" hidden="1" xr:uid="{00000000-0005-0000-0000-000065070000}"/>
    <cellStyle name="Followed Hyperlink 56" xfId="15697" hidden="1" xr:uid="{00000000-0005-0000-0000-000066070000}"/>
    <cellStyle name="Followed Hyperlink 56" xfId="15746" hidden="1" xr:uid="{00000000-0005-0000-0000-000067070000}"/>
    <cellStyle name="Followed Hyperlink 56" xfId="14866" hidden="1" xr:uid="{00000000-0005-0000-0000-000068070000}"/>
    <cellStyle name="Followed Hyperlink 56" xfId="15834" hidden="1" xr:uid="{00000000-0005-0000-0000-000069070000}"/>
    <cellStyle name="Followed Hyperlink 56" xfId="15908" hidden="1" xr:uid="{00000000-0005-0000-0000-00006A070000}"/>
    <cellStyle name="Followed Hyperlink 56" xfId="15957" hidden="1" xr:uid="{00000000-0005-0000-0000-00006B070000}"/>
    <cellStyle name="Followed Hyperlink 56" xfId="14880" hidden="1" xr:uid="{00000000-0005-0000-0000-00006C070000}"/>
    <cellStyle name="Followed Hyperlink 56" xfId="16040" hidden="1" xr:uid="{00000000-0005-0000-0000-00006D070000}"/>
    <cellStyle name="Followed Hyperlink 56" xfId="16114" hidden="1" xr:uid="{00000000-0005-0000-0000-00006E070000}"/>
    <cellStyle name="Followed Hyperlink 56" xfId="16163" hidden="1" xr:uid="{00000000-0005-0000-0000-00006F070000}"/>
    <cellStyle name="Followed Hyperlink 56" xfId="14694" hidden="1" xr:uid="{00000000-0005-0000-0000-000054070000}"/>
    <cellStyle name="Followed Hyperlink 56" xfId="14669" hidden="1" xr:uid="{00000000-0005-0000-0000-000055070000}"/>
    <cellStyle name="Followed Hyperlink 56" xfId="2606" hidden="1" xr:uid="{00000000-0005-0000-0000-000057070000}"/>
    <cellStyle name="Followed Hyperlink 56" xfId="16516" hidden="1" xr:uid="{00000000-0005-0000-0000-000058070000}"/>
    <cellStyle name="Followed Hyperlink 56" xfId="16633" hidden="1" xr:uid="{00000000-0005-0000-0000-000059070000}"/>
    <cellStyle name="Followed Hyperlink 56" xfId="16707" hidden="1" xr:uid="{00000000-0005-0000-0000-00005A070000}"/>
    <cellStyle name="Followed Hyperlink 56" xfId="16756" hidden="1" xr:uid="{00000000-0005-0000-0000-00005B070000}"/>
    <cellStyle name="Followed Hyperlink 56" xfId="9636" hidden="1" xr:uid="{00000000-0005-0000-0000-00005C070000}"/>
    <cellStyle name="Followed Hyperlink 56" xfId="16854" hidden="1" xr:uid="{00000000-0005-0000-0000-00005D070000}"/>
    <cellStyle name="Followed Hyperlink 56" xfId="16928" hidden="1" xr:uid="{00000000-0005-0000-0000-00005E070000}"/>
    <cellStyle name="Followed Hyperlink 56" xfId="16977" hidden="1" xr:uid="{00000000-0005-0000-0000-00005F070000}"/>
    <cellStyle name="Followed Hyperlink 56" xfId="16534" hidden="1" xr:uid="{00000000-0005-0000-0000-000060070000}"/>
    <cellStyle name="Followed Hyperlink 56" xfId="17070" hidden="1" xr:uid="{00000000-0005-0000-0000-000061070000}"/>
    <cellStyle name="Followed Hyperlink 56" xfId="17144" hidden="1" xr:uid="{00000000-0005-0000-0000-000062070000}"/>
    <cellStyle name="Followed Hyperlink 56" xfId="17193" hidden="1" xr:uid="{00000000-0005-0000-0000-000063070000}"/>
    <cellStyle name="Followed Hyperlink 56" xfId="11330" hidden="1" xr:uid="{00000000-0005-0000-0000-000064070000}"/>
    <cellStyle name="Followed Hyperlink 56" xfId="17282" hidden="1" xr:uid="{00000000-0005-0000-0000-000065070000}"/>
    <cellStyle name="Followed Hyperlink 56" xfId="17356" hidden="1" xr:uid="{00000000-0005-0000-0000-000066070000}"/>
    <cellStyle name="Followed Hyperlink 56" xfId="17405" hidden="1" xr:uid="{00000000-0005-0000-0000-000067070000}"/>
    <cellStyle name="Followed Hyperlink 56" xfId="16525" hidden="1" xr:uid="{00000000-0005-0000-0000-000068070000}"/>
    <cellStyle name="Followed Hyperlink 56" xfId="17493" hidden="1" xr:uid="{00000000-0005-0000-0000-000069070000}"/>
    <cellStyle name="Followed Hyperlink 56" xfId="17567" hidden="1" xr:uid="{00000000-0005-0000-0000-00006A070000}"/>
    <cellStyle name="Followed Hyperlink 56" xfId="17616" hidden="1" xr:uid="{00000000-0005-0000-0000-00006B070000}"/>
    <cellStyle name="Followed Hyperlink 56" xfId="16539" hidden="1" xr:uid="{00000000-0005-0000-0000-00006C070000}"/>
    <cellStyle name="Followed Hyperlink 56" xfId="17699" hidden="1" xr:uid="{00000000-0005-0000-0000-00006D070000}"/>
    <cellStyle name="Followed Hyperlink 56" xfId="17773" hidden="1" xr:uid="{00000000-0005-0000-0000-00006E070000}"/>
    <cellStyle name="Followed Hyperlink 56" xfId="17822" hidden="1" xr:uid="{00000000-0005-0000-0000-00006F070000}"/>
    <cellStyle name="Followed Hyperlink 56" xfId="17975" hidden="1" xr:uid="{00000000-0005-0000-0000-000054070000}"/>
    <cellStyle name="Followed Hyperlink 56" xfId="16317" hidden="1" xr:uid="{00000000-0005-0000-0000-000055070000}"/>
    <cellStyle name="Followed Hyperlink 56" xfId="17874" hidden="1" xr:uid="{00000000-0005-0000-0000-000056070000}"/>
    <cellStyle name="Followed Hyperlink 56" xfId="18109" hidden="1" xr:uid="{00000000-0005-0000-0000-000057070000}"/>
    <cellStyle name="Followed Hyperlink 56" xfId="18182" hidden="1" xr:uid="{00000000-0005-0000-0000-000058070000}"/>
    <cellStyle name="Followed Hyperlink 56" xfId="18299" hidden="1" xr:uid="{00000000-0005-0000-0000-000059070000}"/>
    <cellStyle name="Followed Hyperlink 56" xfId="18373" hidden="1" xr:uid="{00000000-0005-0000-0000-00005A070000}"/>
    <cellStyle name="Followed Hyperlink 56" xfId="18422" hidden="1" xr:uid="{00000000-0005-0000-0000-00005B070000}"/>
    <cellStyle name="Followed Hyperlink 56" xfId="9656" hidden="1" xr:uid="{00000000-0005-0000-0000-00005C070000}"/>
    <cellStyle name="Followed Hyperlink 56" xfId="18520" hidden="1" xr:uid="{00000000-0005-0000-0000-00005D070000}"/>
    <cellStyle name="Followed Hyperlink 56" xfId="18594" hidden="1" xr:uid="{00000000-0005-0000-0000-00005E070000}"/>
    <cellStyle name="Followed Hyperlink 56" xfId="18643" hidden="1" xr:uid="{00000000-0005-0000-0000-00005F070000}"/>
    <cellStyle name="Followed Hyperlink 56" xfId="18200" hidden="1" xr:uid="{00000000-0005-0000-0000-000060070000}"/>
    <cellStyle name="Followed Hyperlink 56" xfId="18736" hidden="1" xr:uid="{00000000-0005-0000-0000-000061070000}"/>
    <cellStyle name="Followed Hyperlink 56" xfId="18810" hidden="1" xr:uid="{00000000-0005-0000-0000-000062070000}"/>
    <cellStyle name="Followed Hyperlink 56" xfId="5568" hidden="1" xr:uid="{00000000-0005-0000-0000-000065070000}"/>
    <cellStyle name="Followed Hyperlink 56" xfId="5642" hidden="1" xr:uid="{00000000-0005-0000-0000-000066070000}"/>
    <cellStyle name="Followed Hyperlink 56" xfId="5691" hidden="1" xr:uid="{00000000-0005-0000-0000-000067070000}"/>
    <cellStyle name="Followed Hyperlink 56" xfId="4811" hidden="1" xr:uid="{00000000-0005-0000-0000-000068070000}"/>
    <cellStyle name="Followed Hyperlink 56" xfId="5779" hidden="1" xr:uid="{00000000-0005-0000-0000-000069070000}"/>
    <cellStyle name="Followed Hyperlink 56" xfId="5853" hidden="1" xr:uid="{00000000-0005-0000-0000-00006A070000}"/>
    <cellStyle name="Followed Hyperlink 56" xfId="5902" hidden="1" xr:uid="{00000000-0005-0000-0000-00006B070000}"/>
    <cellStyle name="Followed Hyperlink 56" xfId="5985" hidden="1" xr:uid="{00000000-0005-0000-0000-00006D070000}"/>
    <cellStyle name="Followed Hyperlink 56" xfId="6059" hidden="1" xr:uid="{00000000-0005-0000-0000-00006E070000}"/>
    <cellStyle name="Followed Hyperlink 56" xfId="6108" hidden="1" xr:uid="{00000000-0005-0000-0000-00006F070000}"/>
    <cellStyle name="Followed Hyperlink 56" xfId="4633" hidden="1" xr:uid="{00000000-0005-0000-0000-000054070000}"/>
    <cellStyle name="Followed Hyperlink 56" xfId="4607" hidden="1" xr:uid="{00000000-0005-0000-0000-000055070000}"/>
    <cellStyle name="Followed Hyperlink 56" xfId="6162" hidden="1" xr:uid="{00000000-0005-0000-0000-000056070000}"/>
    <cellStyle name="Followed Hyperlink 56" xfId="66" hidden="1" xr:uid="{00000000-0005-0000-0000-000057070000}"/>
    <cellStyle name="Followed Hyperlink 56" xfId="4825" hidden="1" xr:uid="{00000000-0005-0000-0000-00006C070000}"/>
    <cellStyle name="Followed Hyperlink 56" xfId="11706" hidden="1" xr:uid="{00000000-0005-0000-0000-00005A070000}"/>
    <cellStyle name="Followed Hyperlink 56" xfId="31508" hidden="1" xr:uid="{00000000-0005-0000-0000-000069070000}"/>
    <cellStyle name="Followed Hyperlink 56" xfId="19542" hidden="1" xr:uid="{00000000-0005-0000-0000-000056070000}"/>
    <cellStyle name="Followed Hyperlink 56" xfId="14718" hidden="1" xr:uid="{00000000-0005-0000-0000-000057070000}"/>
    <cellStyle name="Followed Hyperlink 56" xfId="19823" hidden="1" xr:uid="{00000000-0005-0000-0000-000058070000}"/>
    <cellStyle name="Followed Hyperlink 56" xfId="19940" hidden="1" xr:uid="{00000000-0005-0000-0000-000059070000}"/>
    <cellStyle name="Followed Hyperlink 56" xfId="20014" hidden="1" xr:uid="{00000000-0005-0000-0000-00005A070000}"/>
    <cellStyle name="Followed Hyperlink 56" xfId="20063" hidden="1" xr:uid="{00000000-0005-0000-0000-00005B070000}"/>
    <cellStyle name="Followed Hyperlink 56" xfId="14762" hidden="1" xr:uid="{00000000-0005-0000-0000-00005C070000}"/>
    <cellStyle name="Followed Hyperlink 56" xfId="20161" hidden="1" xr:uid="{00000000-0005-0000-0000-00005D070000}"/>
    <cellStyle name="Followed Hyperlink 56" xfId="20235" hidden="1" xr:uid="{00000000-0005-0000-0000-00005E070000}"/>
    <cellStyle name="Followed Hyperlink 56" xfId="20284" hidden="1" xr:uid="{00000000-0005-0000-0000-00005F070000}"/>
    <cellStyle name="Followed Hyperlink 56" xfId="19841" hidden="1" xr:uid="{00000000-0005-0000-0000-000060070000}"/>
    <cellStyle name="Followed Hyperlink 56" xfId="20377" hidden="1" xr:uid="{00000000-0005-0000-0000-000061070000}"/>
    <cellStyle name="Followed Hyperlink 56" xfId="20451" hidden="1" xr:uid="{00000000-0005-0000-0000-000062070000}"/>
    <cellStyle name="Followed Hyperlink 56" xfId="20500" hidden="1" xr:uid="{00000000-0005-0000-0000-000063070000}"/>
    <cellStyle name="Followed Hyperlink 56" xfId="13097" hidden="1" xr:uid="{00000000-0005-0000-0000-000064070000}"/>
    <cellStyle name="Followed Hyperlink 56" xfId="20589" hidden="1" xr:uid="{00000000-0005-0000-0000-000065070000}"/>
    <cellStyle name="Followed Hyperlink 56" xfId="20663" hidden="1" xr:uid="{00000000-0005-0000-0000-000066070000}"/>
    <cellStyle name="Followed Hyperlink 56" xfId="20712" hidden="1" xr:uid="{00000000-0005-0000-0000-000067070000}"/>
    <cellStyle name="Followed Hyperlink 56" xfId="19832" hidden="1" xr:uid="{00000000-0005-0000-0000-000068070000}"/>
    <cellStyle name="Followed Hyperlink 56" xfId="20800" hidden="1" xr:uid="{00000000-0005-0000-0000-000069070000}"/>
    <cellStyle name="Followed Hyperlink 56" xfId="20874" hidden="1" xr:uid="{00000000-0005-0000-0000-00006A070000}"/>
    <cellStyle name="Followed Hyperlink 56" xfId="20923" hidden="1" xr:uid="{00000000-0005-0000-0000-00006B070000}"/>
    <cellStyle name="Followed Hyperlink 56" xfId="21006" hidden="1" xr:uid="{00000000-0005-0000-0000-00006D070000}"/>
    <cellStyle name="Followed Hyperlink 56" xfId="21080" hidden="1" xr:uid="{00000000-0005-0000-0000-00006E070000}"/>
    <cellStyle name="Followed Hyperlink 56" xfId="21129" hidden="1" xr:uid="{00000000-0005-0000-0000-00006F070000}"/>
    <cellStyle name="Followed Hyperlink 56" xfId="19676" hidden="1" xr:uid="{00000000-0005-0000-0000-000054070000}"/>
    <cellStyle name="Followed Hyperlink 56" xfId="28441" hidden="1" xr:uid="{00000000-0005-0000-0000-000057070000}"/>
    <cellStyle name="Followed Hyperlink 56" xfId="40190" hidden="1" xr:uid="{00000000-0005-0000-0000-000058070000}"/>
    <cellStyle name="Followed Hyperlink 56" xfId="40307" hidden="1" xr:uid="{00000000-0005-0000-0000-000059070000}"/>
    <cellStyle name="Followed Hyperlink 56" xfId="40381" hidden="1" xr:uid="{00000000-0005-0000-0000-00005A070000}"/>
    <cellStyle name="Followed Hyperlink 56" xfId="40430" hidden="1" xr:uid="{00000000-0005-0000-0000-00005B070000}"/>
    <cellStyle name="Followed Hyperlink 56" xfId="40528" hidden="1" xr:uid="{00000000-0005-0000-0000-00005D070000}"/>
    <cellStyle name="Followed Hyperlink 56" xfId="40602" hidden="1" xr:uid="{00000000-0005-0000-0000-00005E070000}"/>
    <cellStyle name="Followed Hyperlink 56" xfId="40651" hidden="1" xr:uid="{00000000-0005-0000-0000-00005F070000}"/>
    <cellStyle name="Followed Hyperlink 56" xfId="40208" hidden="1" xr:uid="{00000000-0005-0000-0000-000060070000}"/>
    <cellStyle name="Followed Hyperlink 56" xfId="40744" hidden="1" xr:uid="{00000000-0005-0000-0000-000061070000}"/>
    <cellStyle name="Followed Hyperlink 56" xfId="40867" hidden="1" xr:uid="{00000000-0005-0000-0000-000063070000}"/>
    <cellStyle name="Followed Hyperlink 56" xfId="35331" hidden="1" xr:uid="{00000000-0005-0000-0000-000064070000}"/>
    <cellStyle name="Followed Hyperlink 56" xfId="40956" hidden="1" xr:uid="{00000000-0005-0000-0000-000065070000}"/>
    <cellStyle name="Followed Hyperlink 56" xfId="41030" hidden="1" xr:uid="{00000000-0005-0000-0000-000066070000}"/>
    <cellStyle name="Followed Hyperlink 56" xfId="40818" hidden="1" xr:uid="{00000000-0005-0000-0000-000062070000}"/>
    <cellStyle name="Followed Hyperlink 56" xfId="13212" hidden="1" xr:uid="{00000000-0005-0000-0000-00006C070000}"/>
    <cellStyle name="Followed Hyperlink 56" xfId="34315" hidden="1" xr:uid="{00000000-0005-0000-0000-00005F070000}"/>
    <cellStyle name="Followed Hyperlink 56" xfId="22196" hidden="1" xr:uid="{00000000-0005-0000-0000-000065070000}"/>
    <cellStyle name="Followed Hyperlink 56" xfId="22270" hidden="1" xr:uid="{00000000-0005-0000-0000-000066070000}"/>
    <cellStyle name="Followed Hyperlink 56" xfId="22319" hidden="1" xr:uid="{00000000-0005-0000-0000-000067070000}"/>
    <cellStyle name="Followed Hyperlink 56" xfId="21439" hidden="1" xr:uid="{00000000-0005-0000-0000-000068070000}"/>
    <cellStyle name="Followed Hyperlink 56" xfId="22407" hidden="1" xr:uid="{00000000-0005-0000-0000-000069070000}"/>
    <cellStyle name="Followed Hyperlink 56" xfId="22481" hidden="1" xr:uid="{00000000-0005-0000-0000-00006A070000}"/>
    <cellStyle name="Followed Hyperlink 56" xfId="22530" hidden="1" xr:uid="{00000000-0005-0000-0000-00006B070000}"/>
    <cellStyle name="Followed Hyperlink 56" xfId="21453" hidden="1" xr:uid="{00000000-0005-0000-0000-00006C070000}"/>
    <cellStyle name="Followed Hyperlink 56" xfId="22613" hidden="1" xr:uid="{00000000-0005-0000-0000-00006D070000}"/>
    <cellStyle name="Followed Hyperlink 56" xfId="22687" hidden="1" xr:uid="{00000000-0005-0000-0000-00006E070000}"/>
    <cellStyle name="Followed Hyperlink 56" xfId="22736" hidden="1" xr:uid="{00000000-0005-0000-0000-00006F070000}"/>
    <cellStyle name="Followed Hyperlink 56" xfId="21305" hidden="1" xr:uid="{00000000-0005-0000-0000-000054070000}"/>
    <cellStyle name="Followed Hyperlink 56" xfId="21289" hidden="1" xr:uid="{00000000-0005-0000-0000-000055070000}"/>
    <cellStyle name="Followed Hyperlink 56" xfId="22790" hidden="1" xr:uid="{00000000-0005-0000-0000-000056070000}"/>
    <cellStyle name="Followed Hyperlink 56" xfId="7963" hidden="1" xr:uid="{00000000-0005-0000-0000-000057070000}"/>
    <cellStyle name="Followed Hyperlink 56" xfId="22999" hidden="1" xr:uid="{00000000-0005-0000-0000-000058070000}"/>
    <cellStyle name="Followed Hyperlink 56" xfId="23116" hidden="1" xr:uid="{00000000-0005-0000-0000-000059070000}"/>
    <cellStyle name="Followed Hyperlink 56" xfId="23190" hidden="1" xr:uid="{00000000-0005-0000-0000-00005A070000}"/>
    <cellStyle name="Followed Hyperlink 56" xfId="23239" hidden="1" xr:uid="{00000000-0005-0000-0000-00005B070000}"/>
    <cellStyle name="Followed Hyperlink 56" xfId="18099" hidden="1" xr:uid="{00000000-0005-0000-0000-00005C070000}"/>
    <cellStyle name="Followed Hyperlink 56" xfId="23337" hidden="1" xr:uid="{00000000-0005-0000-0000-00005D070000}"/>
    <cellStyle name="Followed Hyperlink 56" xfId="23411" hidden="1" xr:uid="{00000000-0005-0000-0000-00005E070000}"/>
    <cellStyle name="Followed Hyperlink 56" xfId="23017" hidden="1" xr:uid="{00000000-0005-0000-0000-000060070000}"/>
    <cellStyle name="Followed Hyperlink 56" xfId="23553" hidden="1" xr:uid="{00000000-0005-0000-0000-000061070000}"/>
    <cellStyle name="Followed Hyperlink 56" xfId="23627" hidden="1" xr:uid="{00000000-0005-0000-0000-000062070000}"/>
    <cellStyle name="Followed Hyperlink 56" xfId="23676" hidden="1" xr:uid="{00000000-0005-0000-0000-000063070000}"/>
    <cellStyle name="Followed Hyperlink 56" xfId="29749" hidden="1" xr:uid="{00000000-0005-0000-0000-000067070000}"/>
    <cellStyle name="Followed Hyperlink 56" xfId="28869" hidden="1" xr:uid="{00000000-0005-0000-0000-000068070000}"/>
    <cellStyle name="Followed Hyperlink 56" xfId="29837" hidden="1" xr:uid="{00000000-0005-0000-0000-000069070000}"/>
    <cellStyle name="Followed Hyperlink 56" xfId="29911" hidden="1" xr:uid="{00000000-0005-0000-0000-00006A070000}"/>
    <cellStyle name="Followed Hyperlink 56" xfId="29960" hidden="1" xr:uid="{00000000-0005-0000-0000-00006B070000}"/>
    <cellStyle name="Followed Hyperlink 56" xfId="30043" hidden="1" xr:uid="{00000000-0005-0000-0000-00006D070000}"/>
    <cellStyle name="Followed Hyperlink 56" xfId="30117" hidden="1" xr:uid="{00000000-0005-0000-0000-00006E070000}"/>
    <cellStyle name="Followed Hyperlink 56" xfId="8180" hidden="1" xr:uid="{00000000-0005-0000-0000-000060070000}"/>
    <cellStyle name="Followed Hyperlink 56" xfId="8716" hidden="1" xr:uid="{00000000-0005-0000-0000-000061070000}"/>
    <cellStyle name="Followed Hyperlink 56" xfId="8790" hidden="1" xr:uid="{00000000-0005-0000-0000-000062070000}"/>
    <cellStyle name="Followed Hyperlink 56" xfId="8839" hidden="1" xr:uid="{00000000-0005-0000-0000-000063070000}"/>
    <cellStyle name="Followed Hyperlink 56" xfId="2680" hidden="1" xr:uid="{00000000-0005-0000-0000-000064070000}"/>
    <cellStyle name="Followed Hyperlink 56" xfId="8928" hidden="1" xr:uid="{00000000-0005-0000-0000-000065070000}"/>
    <cellStyle name="Followed Hyperlink 56" xfId="9002" hidden="1" xr:uid="{00000000-0005-0000-0000-000066070000}"/>
    <cellStyle name="Followed Hyperlink 56" xfId="9051" hidden="1" xr:uid="{00000000-0005-0000-0000-000067070000}"/>
    <cellStyle name="Followed Hyperlink 56" xfId="8171" hidden="1" xr:uid="{00000000-0005-0000-0000-000068070000}"/>
    <cellStyle name="Followed Hyperlink 56" xfId="9139" hidden="1" xr:uid="{00000000-0005-0000-0000-000069070000}"/>
    <cellStyle name="Followed Hyperlink 56" xfId="9213" hidden="1" xr:uid="{00000000-0005-0000-0000-00006A070000}"/>
    <cellStyle name="Followed Hyperlink 56" xfId="9262" hidden="1" xr:uid="{00000000-0005-0000-0000-00006B070000}"/>
    <cellStyle name="Followed Hyperlink 56" xfId="8185" hidden="1" xr:uid="{00000000-0005-0000-0000-00006C070000}"/>
    <cellStyle name="Followed Hyperlink 56" xfId="9345" hidden="1" xr:uid="{00000000-0005-0000-0000-00006D070000}"/>
    <cellStyle name="Followed Hyperlink 56" xfId="9419" hidden="1" xr:uid="{00000000-0005-0000-0000-00006E070000}"/>
    <cellStyle name="Followed Hyperlink 56" xfId="2927" hidden="1" xr:uid="{00000000-0005-0000-0000-000055070000}"/>
    <cellStyle name="Followed Hyperlink 56" xfId="3001" hidden="1" xr:uid="{00000000-0005-0000-0000-000056070000}"/>
    <cellStyle name="Followed Hyperlink 56" xfId="3050" hidden="1" xr:uid="{00000000-0005-0000-0000-000057070000}"/>
    <cellStyle name="Followed Hyperlink 56" xfId="3123" hidden="1" xr:uid="{00000000-0005-0000-0000-000058070000}"/>
    <cellStyle name="Followed Hyperlink 56" xfId="3240" hidden="1" xr:uid="{00000000-0005-0000-0000-000059070000}"/>
    <cellStyle name="Followed Hyperlink 56" xfId="3314" hidden="1" xr:uid="{00000000-0005-0000-0000-00005A070000}"/>
    <cellStyle name="Followed Hyperlink 56" xfId="3363" hidden="1" xr:uid="{00000000-0005-0000-0000-00005B070000}"/>
    <cellStyle name="Followed Hyperlink 56" xfId="1160" hidden="1" xr:uid="{00000000-0005-0000-0000-00005D070000}"/>
    <cellStyle name="Followed Hyperlink 56" xfId="1234" hidden="1" xr:uid="{00000000-0005-0000-0000-00005E070000}"/>
    <cellStyle name="Followed Hyperlink 56" xfId="1283" hidden="1" xr:uid="{00000000-0005-0000-0000-00005F070000}"/>
    <cellStyle name="Followed Hyperlink 56" xfId="840" hidden="1" xr:uid="{00000000-0005-0000-0000-000060070000}"/>
    <cellStyle name="Followed Hyperlink 56" xfId="1376" hidden="1" xr:uid="{00000000-0005-0000-0000-000061070000}"/>
    <cellStyle name="Followed Hyperlink 56" xfId="1450" hidden="1" xr:uid="{00000000-0005-0000-0000-000062070000}"/>
    <cellStyle name="Followed Hyperlink 56" xfId="439" hidden="1" xr:uid="{00000000-0005-0000-0000-000064070000}"/>
    <cellStyle name="Followed Hyperlink 56" xfId="1588" hidden="1" xr:uid="{00000000-0005-0000-0000-000065070000}"/>
    <cellStyle name="Followed Hyperlink 56" xfId="822" hidden="1" xr:uid="{00000000-0005-0000-0000-000058070000}"/>
    <cellStyle name="Followed Hyperlink 56" xfId="939" hidden="1" xr:uid="{00000000-0005-0000-0000-000059070000}"/>
    <cellStyle name="Followed Hyperlink 56" xfId="1013" hidden="1" xr:uid="{00000000-0005-0000-0000-00005A070000}"/>
    <cellStyle name="Followed Hyperlink 56" xfId="831" hidden="1" xr:uid="{00000000-0005-0000-0000-000068070000}"/>
    <cellStyle name="Followed Hyperlink 56" xfId="1799" hidden="1" xr:uid="{00000000-0005-0000-0000-000069070000}"/>
    <cellStyle name="Followed Hyperlink 56" xfId="1873" hidden="1" xr:uid="{00000000-0005-0000-0000-00006A070000}"/>
    <cellStyle name="Followed Hyperlink 56" xfId="1922" hidden="1" xr:uid="{00000000-0005-0000-0000-00006B070000}"/>
    <cellStyle name="Followed Hyperlink 56" xfId="845" hidden="1" xr:uid="{00000000-0005-0000-0000-00006C070000}"/>
    <cellStyle name="Followed Hyperlink 56" xfId="2005" hidden="1" xr:uid="{00000000-0005-0000-0000-00006D070000}"/>
    <cellStyle name="Followed Hyperlink 56" xfId="2128" hidden="1" xr:uid="{00000000-0005-0000-0000-00006F070000}"/>
    <cellStyle name="Followed Hyperlink 56" xfId="2779" hidden="1" xr:uid="{00000000-0005-0000-0000-000054070000}"/>
    <cellStyle name="Followed Hyperlink 56" xfId="5430" hidden="1" xr:uid="{00000000-0005-0000-0000-000062070000}"/>
    <cellStyle name="Followed Hyperlink 56" xfId="5479" hidden="1" xr:uid="{00000000-0005-0000-0000-000063070000}"/>
    <cellStyle name="Followed Hyperlink 56" xfId="248" hidden="1" xr:uid="{00000000-0005-0000-0000-000064070000}"/>
    <cellStyle name="Followed Hyperlink 56" xfId="1662" hidden="1" xr:uid="{00000000-0005-0000-0000-000066070000}"/>
    <cellStyle name="Followed Hyperlink 56" xfId="1711" hidden="1" xr:uid="{00000000-0005-0000-0000-000067070000}"/>
    <cellStyle name="Followed Hyperlink 56" xfId="4820" hidden="1" xr:uid="{00000000-0005-0000-0000-000060070000}"/>
    <cellStyle name="Followed Hyperlink 56" xfId="5356" hidden="1" xr:uid="{00000000-0005-0000-0000-000061070000}"/>
    <cellStyle name="Followed Hyperlink 56" xfId="5263" hidden="1" xr:uid="{00000000-0005-0000-0000-00005F070000}"/>
    <cellStyle name="Followed Hyperlink 56" xfId="5214" hidden="1" xr:uid="{00000000-0005-0000-0000-00005E070000}"/>
    <cellStyle name="Followed Hyperlink 56" xfId="2079" hidden="1" xr:uid="{00000000-0005-0000-0000-00006E070000}"/>
    <cellStyle name="Followed Hyperlink 56" xfId="22058" hidden="1" xr:uid="{00000000-0005-0000-0000-000062070000}"/>
    <cellStyle name="Followed Hyperlink 56" xfId="13198" hidden="1" xr:uid="{00000000-0005-0000-0000-000068070000}"/>
    <cellStyle name="Followed Hyperlink 56" xfId="14166" hidden="1" xr:uid="{00000000-0005-0000-0000-000069070000}"/>
    <cellStyle name="Followed Hyperlink 56" xfId="14240" hidden="1" xr:uid="{00000000-0005-0000-0000-00006A070000}"/>
    <cellStyle name="Followed Hyperlink 56" xfId="14289" hidden="1" xr:uid="{00000000-0005-0000-0000-00006B070000}"/>
    <cellStyle name="Followed Hyperlink 56" xfId="14372" hidden="1" xr:uid="{00000000-0005-0000-0000-00006D070000}"/>
    <cellStyle name="Followed Hyperlink 56" xfId="14446" hidden="1" xr:uid="{00000000-0005-0000-0000-00006E070000}"/>
    <cellStyle name="Followed Hyperlink 56" xfId="14495" hidden="1" xr:uid="{00000000-0005-0000-0000-00006F070000}"/>
    <cellStyle name="Followed Hyperlink 56" xfId="13023" hidden="1" xr:uid="{00000000-0005-0000-0000-000054070000}"/>
    <cellStyle name="Followed Hyperlink 56" xfId="12997" hidden="1" xr:uid="{00000000-0005-0000-0000-000055070000}"/>
    <cellStyle name="Followed Hyperlink 56" xfId="14549" hidden="1" xr:uid="{00000000-0005-0000-0000-000056070000}"/>
    <cellStyle name="Followed Hyperlink 56" xfId="2698" hidden="1" xr:uid="{00000000-0005-0000-0000-000057070000}"/>
    <cellStyle name="Followed Hyperlink 56" xfId="14857" hidden="1" xr:uid="{00000000-0005-0000-0000-000058070000}"/>
    <cellStyle name="Followed Hyperlink 56" xfId="14974" hidden="1" xr:uid="{00000000-0005-0000-0000-000059070000}"/>
    <cellStyle name="Followed Hyperlink 56" xfId="15048" hidden="1" xr:uid="{00000000-0005-0000-0000-00005A070000}"/>
    <cellStyle name="Followed Hyperlink 56" xfId="15097" hidden="1" xr:uid="{00000000-0005-0000-0000-00005B070000}"/>
    <cellStyle name="Followed Hyperlink 56" xfId="6943" hidden="1" xr:uid="{00000000-0005-0000-0000-00005F070000}"/>
    <cellStyle name="Followed Hyperlink 56" xfId="6500" hidden="1" xr:uid="{00000000-0005-0000-0000-000060070000}"/>
    <cellStyle name="Followed Hyperlink 56" xfId="6673" hidden="1" xr:uid="{00000000-0005-0000-0000-00005A070000}"/>
    <cellStyle name="Followed Hyperlink 56" xfId="6722" hidden="1" xr:uid="{00000000-0005-0000-0000-00005B070000}"/>
    <cellStyle name="Followed Hyperlink 56" xfId="6599" hidden="1" xr:uid="{00000000-0005-0000-0000-000059070000}"/>
    <cellStyle name="Followed Hyperlink 56" xfId="6482" hidden="1" xr:uid="{00000000-0005-0000-0000-000058070000}"/>
    <cellStyle name="Followed Hyperlink 56" xfId="7371" hidden="1" xr:uid="{00000000-0005-0000-0000-000067070000}"/>
    <cellStyle name="Followed Hyperlink 56" xfId="28883" hidden="1" xr:uid="{00000000-0005-0000-0000-00006C070000}"/>
    <cellStyle name="Followed Hyperlink 56" xfId="19654" hidden="1" xr:uid="{00000000-0005-0000-0000-000055070000}"/>
    <cellStyle name="Followed Hyperlink 56" xfId="4557" hidden="1" xr:uid="{00000000-0005-0000-0000-000057070000}"/>
    <cellStyle name="Followed Hyperlink 56" xfId="21430" hidden="1" xr:uid="{00000000-0005-0000-0000-000058070000}"/>
    <cellStyle name="Followed Hyperlink 56" xfId="21547" hidden="1" xr:uid="{00000000-0005-0000-0000-000059070000}"/>
    <cellStyle name="Followed Hyperlink 56" xfId="21621" hidden="1" xr:uid="{00000000-0005-0000-0000-00005A070000}"/>
    <cellStyle name="Followed Hyperlink 56" xfId="21670" hidden="1" xr:uid="{00000000-0005-0000-0000-00005B070000}"/>
    <cellStyle name="Followed Hyperlink 56" xfId="11416" hidden="1" xr:uid="{00000000-0005-0000-0000-00005C070000}"/>
    <cellStyle name="Followed Hyperlink 56" xfId="21768" hidden="1" xr:uid="{00000000-0005-0000-0000-00005D070000}"/>
    <cellStyle name="Followed Hyperlink 56" xfId="21842" hidden="1" xr:uid="{00000000-0005-0000-0000-00005E070000}"/>
    <cellStyle name="Followed Hyperlink 56" xfId="21891" hidden="1" xr:uid="{00000000-0005-0000-0000-00005F070000}"/>
    <cellStyle name="Followed Hyperlink 56" xfId="21448" hidden="1" xr:uid="{00000000-0005-0000-0000-000060070000}"/>
    <cellStyle name="Followed Hyperlink 56" xfId="21984" hidden="1" xr:uid="{00000000-0005-0000-0000-000061070000}"/>
    <cellStyle name="Followed Hyperlink 56" xfId="22107" hidden="1" xr:uid="{00000000-0005-0000-0000-000063070000}"/>
    <cellStyle name="Followed Hyperlink 56" xfId="16344" hidden="1" xr:uid="{00000000-0005-0000-0000-000064070000}"/>
    <cellStyle name="Followed Hyperlink 56" xfId="1062" hidden="1" xr:uid="{00000000-0005-0000-0000-00005B070000}"/>
    <cellStyle name="Followed Hyperlink 56" xfId="372" hidden="1" xr:uid="{00000000-0005-0000-0000-00005C070000}"/>
    <cellStyle name="Followed Hyperlink 56" xfId="700" hidden="1" xr:uid="{00000000-0005-0000-0000-000056070000}"/>
    <cellStyle name="Followed Hyperlink 56" xfId="749" hidden="1" xr:uid="{00000000-0005-0000-0000-000057070000}"/>
    <cellStyle name="Followed Hyperlink 56" xfId="626" hidden="1" xr:uid="{00000000-0005-0000-0000-000055070000}"/>
    <cellStyle name="Followed Hyperlink 56" xfId="478" hidden="1" xr:uid="{00000000-0005-0000-0000-000054070000}"/>
    <cellStyle name="Followed Hyperlink 56" xfId="1499" hidden="1" xr:uid="{00000000-0005-0000-0000-000063070000}"/>
    <cellStyle name="Followed Hyperlink 56" xfId="9840" hidden="1" xr:uid="{00000000-0005-0000-0000-000058070000}"/>
    <cellStyle name="Followed Hyperlink 56" xfId="29321" hidden="1" xr:uid="{00000000-0005-0000-0000-00005F070000}"/>
    <cellStyle name="Followed Hyperlink 56" xfId="29414" hidden="1" xr:uid="{00000000-0005-0000-0000-000061070000}"/>
    <cellStyle name="Followed Hyperlink 56" xfId="29488" hidden="1" xr:uid="{00000000-0005-0000-0000-000062070000}"/>
    <cellStyle name="Followed Hyperlink 56" xfId="29537" hidden="1" xr:uid="{00000000-0005-0000-0000-000063070000}"/>
    <cellStyle name="Followed Hyperlink 56" xfId="28479" hidden="1" xr:uid="{00000000-0005-0000-0000-000064070000}"/>
    <cellStyle name="Followed Hyperlink 56" xfId="29626" hidden="1" xr:uid="{00000000-0005-0000-0000-000065070000}"/>
    <cellStyle name="Followed Hyperlink 56" xfId="29700" hidden="1" xr:uid="{00000000-0005-0000-0000-000066070000}"/>
    <cellStyle name="Followed Hyperlink 56" xfId="8279" hidden="1" xr:uid="{00000000-0005-0000-0000-000059070000}"/>
    <cellStyle name="Followed Hyperlink 56" xfId="8353" hidden="1" xr:uid="{00000000-0005-0000-0000-00005A070000}"/>
    <cellStyle name="Followed Hyperlink 56" xfId="8402" hidden="1" xr:uid="{00000000-0005-0000-0000-00005B070000}"/>
    <cellStyle name="Followed Hyperlink 56" xfId="34" hidden="1" xr:uid="{00000000-0005-0000-0000-00005C070000}"/>
    <cellStyle name="Followed Hyperlink 56" xfId="8500" hidden="1" xr:uid="{00000000-0005-0000-0000-00005D070000}"/>
    <cellStyle name="Followed Hyperlink 56" xfId="8574" hidden="1" xr:uid="{00000000-0005-0000-0000-00005E070000}"/>
    <cellStyle name="Followed Hyperlink 56" xfId="8623" hidden="1" xr:uid="{00000000-0005-0000-0000-00005F070000}"/>
    <cellStyle name="Followed Hyperlink 56" xfId="7036" hidden="1" xr:uid="{00000000-0005-0000-0000-000061070000}"/>
    <cellStyle name="Followed Hyperlink 56" xfId="7110" hidden="1" xr:uid="{00000000-0005-0000-0000-000062070000}"/>
    <cellStyle name="Followed Hyperlink 56" xfId="7159" hidden="1" xr:uid="{00000000-0005-0000-0000-000063070000}"/>
    <cellStyle name="Followed Hyperlink 56" xfId="2549" hidden="1" xr:uid="{00000000-0005-0000-0000-000064070000}"/>
    <cellStyle name="Followed Hyperlink 56" xfId="7248" hidden="1" xr:uid="{00000000-0005-0000-0000-000065070000}"/>
    <cellStyle name="Followed Hyperlink 56" xfId="7322" hidden="1" xr:uid="{00000000-0005-0000-0000-000066070000}"/>
    <cellStyle name="Followed Hyperlink 56" xfId="6491" hidden="1" xr:uid="{00000000-0005-0000-0000-000068070000}"/>
    <cellStyle name="Followed Hyperlink 56" xfId="7459" hidden="1" xr:uid="{00000000-0005-0000-0000-000069070000}"/>
    <cellStyle name="Followed Hyperlink 56" xfId="2824" hidden="1" xr:uid="{00000000-0005-0000-0000-00005C070000}"/>
    <cellStyle name="Followed Hyperlink 56" xfId="6820" hidden="1" xr:uid="{00000000-0005-0000-0000-00005D070000}"/>
    <cellStyle name="Followed Hyperlink 56" xfId="6894" hidden="1" xr:uid="{00000000-0005-0000-0000-00005E070000}"/>
    <cellStyle name="Followed Hyperlink 56" xfId="6505" hidden="1" xr:uid="{00000000-0005-0000-0000-00006C070000}"/>
    <cellStyle name="Followed Hyperlink 56" xfId="7665" hidden="1" xr:uid="{00000000-0005-0000-0000-00006D070000}"/>
    <cellStyle name="Followed Hyperlink 56" xfId="7739" hidden="1" xr:uid="{00000000-0005-0000-0000-00006E070000}"/>
    <cellStyle name="Followed Hyperlink 56" xfId="7788" hidden="1" xr:uid="{00000000-0005-0000-0000-00006F070000}"/>
    <cellStyle name="Followed Hyperlink 56" xfId="6312" hidden="1" xr:uid="{00000000-0005-0000-0000-000054070000}"/>
    <cellStyle name="Followed Hyperlink 56" xfId="6286" hidden="1" xr:uid="{00000000-0005-0000-0000-000055070000}"/>
    <cellStyle name="Followed Hyperlink 56" xfId="7842" hidden="1" xr:uid="{00000000-0005-0000-0000-000056070000}"/>
    <cellStyle name="Followed Hyperlink 56" xfId="296" hidden="1" xr:uid="{00000000-0005-0000-0000-000057070000}"/>
    <cellStyle name="Followed Hyperlink 56" xfId="8162" hidden="1" xr:uid="{00000000-0005-0000-0000-000058070000}"/>
    <cellStyle name="Followed Hyperlink 56" xfId="3132" hidden="1" xr:uid="{00000000-0005-0000-0000-000068070000}"/>
    <cellStyle name="Followed Hyperlink 56" xfId="4100" hidden="1" xr:uid="{00000000-0005-0000-0000-000069070000}"/>
    <cellStyle name="Followed Hyperlink 56" xfId="4174" hidden="1" xr:uid="{00000000-0005-0000-0000-00006A070000}"/>
    <cellStyle name="Followed Hyperlink 56" xfId="7533" hidden="1" xr:uid="{00000000-0005-0000-0000-00006A070000}"/>
    <cellStyle name="Followed Hyperlink 56" xfId="7582" hidden="1" xr:uid="{00000000-0005-0000-0000-00006B070000}"/>
    <cellStyle name="Followed Hyperlink 56" xfId="3963" hidden="1" xr:uid="{00000000-0005-0000-0000-000066070000}"/>
    <cellStyle name="Followed Hyperlink 56" xfId="4012" hidden="1" xr:uid="{00000000-0005-0000-0000-000067070000}"/>
    <cellStyle name="Followed Hyperlink 56" xfId="3889" hidden="1" xr:uid="{00000000-0005-0000-0000-000065070000}"/>
    <cellStyle name="Followed Hyperlink 56" xfId="2740" hidden="1" xr:uid="{00000000-0005-0000-0000-000064070000}"/>
    <cellStyle name="Followed Hyperlink 57" xfId="45151" hidden="1" xr:uid="{00000000-0005-0000-0000-000087070000}"/>
    <cellStyle name="Followed Hyperlink 57" xfId="45233" hidden="1" xr:uid="{00000000-0005-0000-0000-000088070000}"/>
    <cellStyle name="Followed Hyperlink 57" xfId="45382" hidden="1" xr:uid="{00000000-0005-0000-0000-00008A070000}"/>
    <cellStyle name="Followed Hyperlink 57" xfId="45357" hidden="1" xr:uid="{00000000-0005-0000-0000-00008B070000}"/>
    <cellStyle name="Followed Hyperlink 57" xfId="43075" hidden="1" xr:uid="{00000000-0005-0000-0000-000084070000}"/>
    <cellStyle name="Followed Hyperlink 57" xfId="39163" hidden="1" xr:uid="{00000000-0005-0000-0000-00007C070000}"/>
    <cellStyle name="Followed Hyperlink 57" xfId="19162" hidden="1" xr:uid="{00000000-0005-0000-0000-000085070000}"/>
    <cellStyle name="Followed Hyperlink 57" xfId="44810" hidden="1" xr:uid="{00000000-0005-0000-0000-000080070000}"/>
    <cellStyle name="Followed Hyperlink 57" xfId="44871" hidden="1" xr:uid="{00000000-0005-0000-0000-000081070000}"/>
    <cellStyle name="Followed Hyperlink 57" xfId="44965" hidden="1" xr:uid="{00000000-0005-0000-0000-000082070000}"/>
    <cellStyle name="Followed Hyperlink 57" xfId="44940" hidden="1" xr:uid="{00000000-0005-0000-0000-000083070000}"/>
    <cellStyle name="Followed Hyperlink 57" xfId="45022" hidden="1" xr:uid="{00000000-0005-0000-0000-000084070000}"/>
    <cellStyle name="Followed Hyperlink 57" xfId="44753" hidden="1" xr:uid="{00000000-0005-0000-0000-00007E070000}"/>
    <cellStyle name="Followed Hyperlink 57" xfId="44659" hidden="1" xr:uid="{00000000-0005-0000-0000-00007D070000}"/>
    <cellStyle name="Followed Hyperlink 57" xfId="44594" hidden="1" xr:uid="{00000000-0005-0000-0000-00007C070000}"/>
    <cellStyle name="Followed Hyperlink 57" xfId="19437" hidden="1" xr:uid="{00000000-0005-0000-0000-00008B070000}"/>
    <cellStyle name="Followed Hyperlink 57" xfId="13897" hidden="1" xr:uid="{00000000-0005-0000-0000-000080070000}"/>
    <cellStyle name="Followed Hyperlink 57" xfId="35767" hidden="1" xr:uid="{00000000-0005-0000-0000-000078070000}"/>
    <cellStyle name="Followed Hyperlink 57" xfId="35836" hidden="1" xr:uid="{00000000-0005-0000-0000-000079070000}"/>
    <cellStyle name="Followed Hyperlink 57" xfId="35930" hidden="1" xr:uid="{00000000-0005-0000-0000-00007A070000}"/>
    <cellStyle name="Followed Hyperlink 57" xfId="35905" hidden="1" xr:uid="{00000000-0005-0000-0000-00007B070000}"/>
    <cellStyle name="Followed Hyperlink 57" xfId="36052" hidden="1" xr:uid="{00000000-0005-0000-0000-00007D070000}"/>
    <cellStyle name="Followed Hyperlink 57" xfId="36146" hidden="1" xr:uid="{00000000-0005-0000-0000-00007E070000}"/>
    <cellStyle name="Followed Hyperlink 57" xfId="36121" hidden="1" xr:uid="{00000000-0005-0000-0000-00007F070000}"/>
    <cellStyle name="Followed Hyperlink 57" xfId="36203" hidden="1" xr:uid="{00000000-0005-0000-0000-000080070000}"/>
    <cellStyle name="Followed Hyperlink 57" xfId="36264" hidden="1" xr:uid="{00000000-0005-0000-0000-000081070000}"/>
    <cellStyle name="Followed Hyperlink 57" xfId="36358" hidden="1" xr:uid="{00000000-0005-0000-0000-000082070000}"/>
    <cellStyle name="Followed Hyperlink 57" xfId="36333" hidden="1" xr:uid="{00000000-0005-0000-0000-000083070000}"/>
    <cellStyle name="Followed Hyperlink 57" xfId="36415" hidden="1" xr:uid="{00000000-0005-0000-0000-000084070000}"/>
    <cellStyle name="Followed Hyperlink 57" xfId="36475" hidden="1" xr:uid="{00000000-0005-0000-0000-000085070000}"/>
    <cellStyle name="Followed Hyperlink 57" xfId="36569" hidden="1" xr:uid="{00000000-0005-0000-0000-000086070000}"/>
    <cellStyle name="Followed Hyperlink 57" xfId="36544" hidden="1" xr:uid="{00000000-0005-0000-0000-000087070000}"/>
    <cellStyle name="Followed Hyperlink 57" xfId="36626" hidden="1" xr:uid="{00000000-0005-0000-0000-000088070000}"/>
    <cellStyle name="Followed Hyperlink 57" xfId="36681" hidden="1" xr:uid="{00000000-0005-0000-0000-000089070000}"/>
    <cellStyle name="Followed Hyperlink 57" xfId="36750" hidden="1" xr:uid="{00000000-0005-0000-0000-00008B070000}"/>
    <cellStyle name="Followed Hyperlink 57" xfId="32085" hidden="1" xr:uid="{00000000-0005-0000-0000-000070070000}"/>
    <cellStyle name="Followed Hyperlink 57" xfId="36888" hidden="1" xr:uid="{00000000-0005-0000-0000-000071070000}"/>
    <cellStyle name="Followed Hyperlink 57" xfId="25870" hidden="1" xr:uid="{00000000-0005-0000-0000-000072070000}"/>
    <cellStyle name="Followed Hyperlink 57" xfId="30403" hidden="1" xr:uid="{00000000-0005-0000-0000-000073070000}"/>
    <cellStyle name="Followed Hyperlink 57" xfId="37149" hidden="1" xr:uid="{00000000-0005-0000-0000-000074070000}"/>
    <cellStyle name="Followed Hyperlink 57" xfId="37222" hidden="1" xr:uid="{00000000-0005-0000-0000-000075070000}"/>
    <cellStyle name="Followed Hyperlink 57" xfId="37316" hidden="1" xr:uid="{00000000-0005-0000-0000-000076070000}"/>
    <cellStyle name="Followed Hyperlink 57" xfId="37291" hidden="1" xr:uid="{00000000-0005-0000-0000-000077070000}"/>
    <cellStyle name="Followed Hyperlink 57" xfId="37374" hidden="1" xr:uid="{00000000-0005-0000-0000-000078070000}"/>
    <cellStyle name="Followed Hyperlink 57" xfId="37443" hidden="1" xr:uid="{00000000-0005-0000-0000-000079070000}"/>
    <cellStyle name="Followed Hyperlink 57" xfId="44728" hidden="1" xr:uid="{00000000-0005-0000-0000-00007F070000}"/>
    <cellStyle name="Followed Hyperlink 57" xfId="8032" hidden="1" xr:uid="{00000000-0005-0000-0000-000073070000}"/>
    <cellStyle name="Followed Hyperlink 57" xfId="14904" hidden="1" xr:uid="{00000000-0005-0000-0000-000074070000}"/>
    <cellStyle name="Followed Hyperlink 57" xfId="14977" hidden="1" xr:uid="{00000000-0005-0000-0000-000075070000}"/>
    <cellStyle name="Followed Hyperlink 57" xfId="15071" hidden="1" xr:uid="{00000000-0005-0000-0000-000076070000}"/>
    <cellStyle name="Followed Hyperlink 57" xfId="15046" hidden="1" xr:uid="{00000000-0005-0000-0000-000077070000}"/>
    <cellStyle name="Followed Hyperlink 57" xfId="15129" hidden="1" xr:uid="{00000000-0005-0000-0000-000078070000}"/>
    <cellStyle name="Followed Hyperlink 57" xfId="15198" hidden="1" xr:uid="{00000000-0005-0000-0000-000079070000}"/>
    <cellStyle name="Followed Hyperlink 57" xfId="15292" hidden="1" xr:uid="{00000000-0005-0000-0000-00007A070000}"/>
    <cellStyle name="Followed Hyperlink 57" xfId="38176" hidden="1" xr:uid="{00000000-0005-0000-0000-000086070000}"/>
    <cellStyle name="Followed Hyperlink 57" xfId="20474" hidden="1" xr:uid="{00000000-0005-0000-0000-00007E070000}"/>
    <cellStyle name="Followed Hyperlink 57" xfId="20449" hidden="1" xr:uid="{00000000-0005-0000-0000-00007F070000}"/>
    <cellStyle name="Followed Hyperlink 57" xfId="20531" hidden="1" xr:uid="{00000000-0005-0000-0000-000080070000}"/>
    <cellStyle name="Followed Hyperlink 57" xfId="20592" hidden="1" xr:uid="{00000000-0005-0000-0000-000081070000}"/>
    <cellStyle name="Followed Hyperlink 57" xfId="20686" hidden="1" xr:uid="{00000000-0005-0000-0000-000082070000}"/>
    <cellStyle name="Followed Hyperlink 57" xfId="20661" hidden="1" xr:uid="{00000000-0005-0000-0000-000083070000}"/>
    <cellStyle name="Followed Hyperlink 57" xfId="20743" hidden="1" xr:uid="{00000000-0005-0000-0000-000084070000}"/>
    <cellStyle name="Followed Hyperlink 57" xfId="20803" hidden="1" xr:uid="{00000000-0005-0000-0000-000085070000}"/>
    <cellStyle name="Followed Hyperlink 57" xfId="45288" hidden="1" xr:uid="{00000000-0005-0000-0000-000089070000}"/>
    <cellStyle name="Followed Hyperlink 57" xfId="40064" hidden="1" xr:uid="{00000000-0005-0000-0000-000071070000}"/>
    <cellStyle name="Followed Hyperlink 57" xfId="26005" hidden="1" xr:uid="{00000000-0005-0000-0000-000072070000}"/>
    <cellStyle name="Followed Hyperlink 57" xfId="33730" hidden="1" xr:uid="{00000000-0005-0000-0000-000073070000}"/>
    <cellStyle name="Followed Hyperlink 57" xfId="40237" hidden="1" xr:uid="{00000000-0005-0000-0000-000074070000}"/>
    <cellStyle name="Followed Hyperlink 57" xfId="40310" hidden="1" xr:uid="{00000000-0005-0000-0000-000075070000}"/>
    <cellStyle name="Followed Hyperlink 57" xfId="40404" hidden="1" xr:uid="{00000000-0005-0000-0000-000076070000}"/>
    <cellStyle name="Followed Hyperlink 57" xfId="40379" hidden="1" xr:uid="{00000000-0005-0000-0000-000077070000}"/>
    <cellStyle name="Followed Hyperlink 57" xfId="40462" hidden="1" xr:uid="{00000000-0005-0000-0000-000078070000}"/>
    <cellStyle name="Followed Hyperlink 57" xfId="40531" hidden="1" xr:uid="{00000000-0005-0000-0000-000079070000}"/>
    <cellStyle name="Followed Hyperlink 57" xfId="40625" hidden="1" xr:uid="{00000000-0005-0000-0000-00007A070000}"/>
    <cellStyle name="Followed Hyperlink 57" xfId="40600" hidden="1" xr:uid="{00000000-0005-0000-0000-00007B070000}"/>
    <cellStyle name="Followed Hyperlink 57" xfId="40682" hidden="1" xr:uid="{00000000-0005-0000-0000-00007C070000}"/>
    <cellStyle name="Followed Hyperlink 57" xfId="40747" hidden="1" xr:uid="{00000000-0005-0000-0000-00007D070000}"/>
    <cellStyle name="Followed Hyperlink 57" xfId="40841" hidden="1" xr:uid="{00000000-0005-0000-0000-00007E070000}"/>
    <cellStyle name="Followed Hyperlink 57" xfId="40816" hidden="1" xr:uid="{00000000-0005-0000-0000-00007F070000}"/>
    <cellStyle name="Followed Hyperlink 57" xfId="40898" hidden="1" xr:uid="{00000000-0005-0000-0000-000080070000}"/>
    <cellStyle name="Followed Hyperlink 57" xfId="40959" hidden="1" xr:uid="{00000000-0005-0000-0000-000081070000}"/>
    <cellStyle name="Followed Hyperlink 57" xfId="41053" hidden="1" xr:uid="{00000000-0005-0000-0000-000082070000}"/>
    <cellStyle name="Followed Hyperlink 57" xfId="41028" hidden="1" xr:uid="{00000000-0005-0000-0000-000083070000}"/>
    <cellStyle name="Followed Hyperlink 57" xfId="13624" hidden="1" xr:uid="{00000000-0005-0000-0000-00007A070000}"/>
    <cellStyle name="Followed Hyperlink 57" xfId="13681" hidden="1" xr:uid="{00000000-0005-0000-0000-00007C070000}"/>
    <cellStyle name="Followed Hyperlink 57" xfId="13746" hidden="1" xr:uid="{00000000-0005-0000-0000-00007D070000}"/>
    <cellStyle name="Followed Hyperlink 57" xfId="13840" hidden="1" xr:uid="{00000000-0005-0000-0000-00007E070000}"/>
    <cellStyle name="Followed Hyperlink 57" xfId="13815" hidden="1" xr:uid="{00000000-0005-0000-0000-00007F070000}"/>
    <cellStyle name="Followed Hyperlink 57" xfId="13958" hidden="1" xr:uid="{00000000-0005-0000-0000-000081070000}"/>
    <cellStyle name="Followed Hyperlink 57" xfId="14052" hidden="1" xr:uid="{00000000-0005-0000-0000-000082070000}"/>
    <cellStyle name="Followed Hyperlink 57" xfId="14027" hidden="1" xr:uid="{00000000-0005-0000-0000-000083070000}"/>
    <cellStyle name="Followed Hyperlink 57" xfId="14109" hidden="1" xr:uid="{00000000-0005-0000-0000-000084070000}"/>
    <cellStyle name="Followed Hyperlink 57" xfId="14169" hidden="1" xr:uid="{00000000-0005-0000-0000-000085070000}"/>
    <cellStyle name="Followed Hyperlink 57" xfId="14263" hidden="1" xr:uid="{00000000-0005-0000-0000-000086070000}"/>
    <cellStyle name="Followed Hyperlink 57" xfId="14238" hidden="1" xr:uid="{00000000-0005-0000-0000-000087070000}"/>
    <cellStyle name="Followed Hyperlink 57" xfId="14320" hidden="1" xr:uid="{00000000-0005-0000-0000-000088070000}"/>
    <cellStyle name="Followed Hyperlink 57" xfId="14375" hidden="1" xr:uid="{00000000-0005-0000-0000-000089070000}"/>
    <cellStyle name="Followed Hyperlink 57" xfId="14469" hidden="1" xr:uid="{00000000-0005-0000-0000-00008A070000}"/>
    <cellStyle name="Followed Hyperlink 57" xfId="9725" hidden="1" xr:uid="{00000000-0005-0000-0000-000070070000}"/>
    <cellStyle name="Followed Hyperlink 57" xfId="14582" hidden="1" xr:uid="{00000000-0005-0000-0000-000071070000}"/>
    <cellStyle name="Followed Hyperlink 57" xfId="2450" hidden="1" xr:uid="{00000000-0005-0000-0000-000072070000}"/>
    <cellStyle name="Followed Hyperlink 57" xfId="38288" hidden="1" xr:uid="{00000000-0005-0000-0000-000089070000}"/>
    <cellStyle name="Followed Hyperlink 57" xfId="38382" hidden="1" xr:uid="{00000000-0005-0000-0000-00008A070000}"/>
    <cellStyle name="Followed Hyperlink 57" xfId="38357" hidden="1" xr:uid="{00000000-0005-0000-0000-00008B070000}"/>
    <cellStyle name="Followed Hyperlink 57" xfId="38082" hidden="1" xr:uid="{00000000-0005-0000-0000-000085070000}"/>
    <cellStyle name="Followed Hyperlink 57" xfId="38022" hidden="1" xr:uid="{00000000-0005-0000-0000-000084070000}"/>
    <cellStyle name="Followed Hyperlink 57" xfId="37940" hidden="1" xr:uid="{00000000-0005-0000-0000-000083070000}"/>
    <cellStyle name="Followed Hyperlink 57" xfId="39106" hidden="1" xr:uid="{00000000-0005-0000-0000-00007A070000}"/>
    <cellStyle name="Followed Hyperlink 57" xfId="19368" hidden="1" xr:uid="{00000000-0005-0000-0000-000089070000}"/>
    <cellStyle name="Followed Hyperlink 57" xfId="13530" hidden="1" xr:uid="{00000000-0005-0000-0000-000079070000}"/>
    <cellStyle name="Followed Hyperlink 57" xfId="38885" hidden="1" xr:uid="{00000000-0005-0000-0000-000076070000}"/>
    <cellStyle name="Followed Hyperlink 57" xfId="38860" hidden="1" xr:uid="{00000000-0005-0000-0000-000077070000}"/>
    <cellStyle name="Followed Hyperlink 57" xfId="38943" hidden="1" xr:uid="{00000000-0005-0000-0000-000078070000}"/>
    <cellStyle name="Followed Hyperlink 57" xfId="38151" hidden="1" xr:uid="{00000000-0005-0000-0000-000087070000}"/>
    <cellStyle name="Followed Hyperlink 57" xfId="38233" hidden="1" xr:uid="{00000000-0005-0000-0000-000088070000}"/>
    <cellStyle name="Followed Hyperlink 57" xfId="38718" hidden="1" xr:uid="{00000000-0005-0000-0000-000074070000}"/>
    <cellStyle name="Followed Hyperlink 57" xfId="38791" hidden="1" xr:uid="{00000000-0005-0000-0000-000075070000}"/>
    <cellStyle name="Followed Hyperlink 57" xfId="32071" hidden="1" xr:uid="{00000000-0005-0000-0000-000073070000}"/>
    <cellStyle name="Followed Hyperlink 57" xfId="25860" hidden="1" xr:uid="{00000000-0005-0000-0000-000072070000}"/>
    <cellStyle name="Followed Hyperlink 57" xfId="13599" hidden="1" xr:uid="{00000000-0005-0000-0000-00007B070000}"/>
    <cellStyle name="Followed Hyperlink 57" xfId="35987" hidden="1" xr:uid="{00000000-0005-0000-0000-00007C070000}"/>
    <cellStyle name="Followed Hyperlink 57" xfId="29991" hidden="1" xr:uid="{00000000-0005-0000-0000-000088070000}"/>
    <cellStyle name="Followed Hyperlink 57" xfId="30046" hidden="1" xr:uid="{00000000-0005-0000-0000-000089070000}"/>
    <cellStyle name="Followed Hyperlink 57" xfId="30140" hidden="1" xr:uid="{00000000-0005-0000-0000-00008A070000}"/>
    <cellStyle name="Followed Hyperlink 57" xfId="30115" hidden="1" xr:uid="{00000000-0005-0000-0000-00008B070000}"/>
    <cellStyle name="Followed Hyperlink 57" xfId="28375" hidden="1" xr:uid="{00000000-0005-0000-0000-000070070000}"/>
    <cellStyle name="Followed Hyperlink 57" xfId="30253" hidden="1" xr:uid="{00000000-0005-0000-0000-000071070000}"/>
    <cellStyle name="Followed Hyperlink 57" xfId="25939" hidden="1" xr:uid="{00000000-0005-0000-0000-000072070000}"/>
    <cellStyle name="Followed Hyperlink 57" xfId="25881" hidden="1" xr:uid="{00000000-0005-0000-0000-000073070000}"/>
    <cellStyle name="Followed Hyperlink 57" xfId="30578" hidden="1" xr:uid="{00000000-0005-0000-0000-000074070000}"/>
    <cellStyle name="Followed Hyperlink 57" xfId="30651" hidden="1" xr:uid="{00000000-0005-0000-0000-000075070000}"/>
    <cellStyle name="Followed Hyperlink 57" xfId="42590" hidden="1" xr:uid="{00000000-0005-0000-0000-00007A070000}"/>
    <cellStyle name="Followed Hyperlink 57" xfId="42565" hidden="1" xr:uid="{00000000-0005-0000-0000-00007B070000}"/>
    <cellStyle name="Followed Hyperlink 57" xfId="42647" hidden="1" xr:uid="{00000000-0005-0000-0000-00007C070000}"/>
    <cellStyle name="Followed Hyperlink 57" xfId="42712" hidden="1" xr:uid="{00000000-0005-0000-0000-00007D070000}"/>
    <cellStyle name="Followed Hyperlink 57" xfId="42806" hidden="1" xr:uid="{00000000-0005-0000-0000-00007E070000}"/>
    <cellStyle name="Followed Hyperlink 57" xfId="42781" hidden="1" xr:uid="{00000000-0005-0000-0000-00007F070000}"/>
    <cellStyle name="Followed Hyperlink 57" xfId="42863" hidden="1" xr:uid="{00000000-0005-0000-0000-000080070000}"/>
    <cellStyle name="Followed Hyperlink 57" xfId="42924" hidden="1" xr:uid="{00000000-0005-0000-0000-000081070000}"/>
    <cellStyle name="Followed Hyperlink 57" xfId="42993" hidden="1" xr:uid="{00000000-0005-0000-0000-000083070000}"/>
    <cellStyle name="Followed Hyperlink 57" xfId="43135" hidden="1" xr:uid="{00000000-0005-0000-0000-000085070000}"/>
    <cellStyle name="Followed Hyperlink 57" xfId="43229" hidden="1" xr:uid="{00000000-0005-0000-0000-000086070000}"/>
    <cellStyle name="Followed Hyperlink 57" xfId="43204" hidden="1" xr:uid="{00000000-0005-0000-0000-000087070000}"/>
    <cellStyle name="Followed Hyperlink 57" xfId="43286" hidden="1" xr:uid="{00000000-0005-0000-0000-000088070000}"/>
    <cellStyle name="Followed Hyperlink 57" xfId="43341" hidden="1" xr:uid="{00000000-0005-0000-0000-000089070000}"/>
    <cellStyle name="Followed Hyperlink 57" xfId="43435" hidden="1" xr:uid="{00000000-0005-0000-0000-00008A070000}"/>
    <cellStyle name="Followed Hyperlink 57" xfId="43410" hidden="1" xr:uid="{00000000-0005-0000-0000-00008B070000}"/>
    <cellStyle name="Followed Hyperlink 57" xfId="43837" hidden="1" xr:uid="{00000000-0005-0000-0000-000070070000}"/>
    <cellStyle name="Followed Hyperlink 57" xfId="43909" hidden="1" xr:uid="{00000000-0005-0000-0000-000071070000}"/>
    <cellStyle name="Followed Hyperlink 57" xfId="44003" hidden="1" xr:uid="{00000000-0005-0000-0000-000072070000}"/>
    <cellStyle name="Followed Hyperlink 57" xfId="43978" hidden="1" xr:uid="{00000000-0005-0000-0000-000073070000}"/>
    <cellStyle name="Followed Hyperlink 57" xfId="44149" hidden="1" xr:uid="{00000000-0005-0000-0000-000074070000}"/>
    <cellStyle name="Followed Hyperlink 57" xfId="44222" hidden="1" xr:uid="{00000000-0005-0000-0000-000075070000}"/>
    <cellStyle name="Followed Hyperlink 57" xfId="44316" hidden="1" xr:uid="{00000000-0005-0000-0000-000076070000}"/>
    <cellStyle name="Followed Hyperlink 57" xfId="44291" hidden="1" xr:uid="{00000000-0005-0000-0000-000077070000}"/>
    <cellStyle name="Followed Hyperlink 57" xfId="44374" hidden="1" xr:uid="{00000000-0005-0000-0000-000078070000}"/>
    <cellStyle name="Followed Hyperlink 57" xfId="44443" hidden="1" xr:uid="{00000000-0005-0000-0000-000079070000}"/>
    <cellStyle name="Followed Hyperlink 57" xfId="44537" hidden="1" xr:uid="{00000000-0005-0000-0000-00007A070000}"/>
    <cellStyle name="Followed Hyperlink 57" xfId="44512" hidden="1" xr:uid="{00000000-0005-0000-0000-00007B070000}"/>
    <cellStyle name="Followed Hyperlink 57" xfId="25010" hidden="1" xr:uid="{00000000-0005-0000-0000-00007C070000}"/>
    <cellStyle name="Followed Hyperlink 57" xfId="17702" hidden="1" xr:uid="{00000000-0005-0000-0000-000089070000}"/>
    <cellStyle name="Followed Hyperlink 57" xfId="32471" hidden="1" xr:uid="{00000000-0005-0000-0000-000078070000}"/>
    <cellStyle name="Followed Hyperlink 57" xfId="32540" hidden="1" xr:uid="{00000000-0005-0000-0000-000079070000}"/>
    <cellStyle name="Followed Hyperlink 57" xfId="32634" hidden="1" xr:uid="{00000000-0005-0000-0000-00007A070000}"/>
    <cellStyle name="Followed Hyperlink 57" xfId="32609" hidden="1" xr:uid="{00000000-0005-0000-0000-00007B070000}"/>
    <cellStyle name="Followed Hyperlink 57" xfId="32691" hidden="1" xr:uid="{00000000-0005-0000-0000-00007C070000}"/>
    <cellStyle name="Followed Hyperlink 57" xfId="32756" hidden="1" xr:uid="{00000000-0005-0000-0000-00007D070000}"/>
    <cellStyle name="Followed Hyperlink 57" xfId="32850" hidden="1" xr:uid="{00000000-0005-0000-0000-00007E070000}"/>
    <cellStyle name="Followed Hyperlink 57" xfId="32825" hidden="1" xr:uid="{00000000-0005-0000-0000-00007F070000}"/>
    <cellStyle name="Followed Hyperlink 57" xfId="32907" hidden="1" xr:uid="{00000000-0005-0000-0000-000080070000}"/>
    <cellStyle name="Followed Hyperlink 57" xfId="32968" hidden="1" xr:uid="{00000000-0005-0000-0000-000081070000}"/>
    <cellStyle name="Followed Hyperlink 57" xfId="33062" hidden="1" xr:uid="{00000000-0005-0000-0000-000082070000}"/>
    <cellStyle name="Followed Hyperlink 57" xfId="33037" hidden="1" xr:uid="{00000000-0005-0000-0000-000083070000}"/>
    <cellStyle name="Followed Hyperlink 57" xfId="33119" hidden="1" xr:uid="{00000000-0005-0000-0000-000084070000}"/>
    <cellStyle name="Followed Hyperlink 57" xfId="33179" hidden="1" xr:uid="{00000000-0005-0000-0000-000085070000}"/>
    <cellStyle name="Followed Hyperlink 57" xfId="33273" hidden="1" xr:uid="{00000000-0005-0000-0000-000086070000}"/>
    <cellStyle name="Followed Hyperlink 57" xfId="33248" hidden="1" xr:uid="{00000000-0005-0000-0000-000087070000}"/>
    <cellStyle name="Followed Hyperlink 57" xfId="33330" hidden="1" xr:uid="{00000000-0005-0000-0000-000088070000}"/>
    <cellStyle name="Followed Hyperlink 57" xfId="33385" hidden="1" xr:uid="{00000000-0005-0000-0000-000089070000}"/>
    <cellStyle name="Followed Hyperlink 57" xfId="33479" hidden="1" xr:uid="{00000000-0005-0000-0000-00008A070000}"/>
    <cellStyle name="Followed Hyperlink 57" xfId="33454" hidden="1" xr:uid="{00000000-0005-0000-0000-00008B070000}"/>
    <cellStyle name="Followed Hyperlink 57" xfId="25902" hidden="1" xr:uid="{00000000-0005-0000-0000-000070070000}"/>
    <cellStyle name="Followed Hyperlink 57" xfId="33592" hidden="1" xr:uid="{00000000-0005-0000-0000-000071070000}"/>
    <cellStyle name="Followed Hyperlink 57" xfId="25868" hidden="1" xr:uid="{00000000-0005-0000-0000-000072070000}"/>
    <cellStyle name="Followed Hyperlink 57" xfId="28313" hidden="1" xr:uid="{00000000-0005-0000-0000-000073070000}"/>
    <cellStyle name="Followed Hyperlink 57" xfId="33901" hidden="1" xr:uid="{00000000-0005-0000-0000-000074070000}"/>
    <cellStyle name="Followed Hyperlink 57" xfId="33974" hidden="1" xr:uid="{00000000-0005-0000-0000-000075070000}"/>
    <cellStyle name="Followed Hyperlink 57" xfId="34068" hidden="1" xr:uid="{00000000-0005-0000-0000-000076070000}"/>
    <cellStyle name="Followed Hyperlink 57" xfId="34043" hidden="1" xr:uid="{00000000-0005-0000-0000-000077070000}"/>
    <cellStyle name="Followed Hyperlink 57" xfId="34126" hidden="1" xr:uid="{00000000-0005-0000-0000-000078070000}"/>
    <cellStyle name="Followed Hyperlink 57" xfId="34195" hidden="1" xr:uid="{00000000-0005-0000-0000-000079070000}"/>
    <cellStyle name="Followed Hyperlink 57" xfId="34289" hidden="1" xr:uid="{00000000-0005-0000-0000-00007A070000}"/>
    <cellStyle name="Followed Hyperlink 57" xfId="34346" hidden="1" xr:uid="{00000000-0005-0000-0000-00007C070000}"/>
    <cellStyle name="Followed Hyperlink 57" xfId="34411" hidden="1" xr:uid="{00000000-0005-0000-0000-00007D070000}"/>
    <cellStyle name="Followed Hyperlink 57" xfId="34505" hidden="1" xr:uid="{00000000-0005-0000-0000-00007E070000}"/>
    <cellStyle name="Followed Hyperlink 57" xfId="34480" hidden="1" xr:uid="{00000000-0005-0000-0000-00007F070000}"/>
    <cellStyle name="Followed Hyperlink 57" xfId="34562" hidden="1" xr:uid="{00000000-0005-0000-0000-000080070000}"/>
    <cellStyle name="Followed Hyperlink 57" xfId="34623" hidden="1" xr:uid="{00000000-0005-0000-0000-000081070000}"/>
    <cellStyle name="Followed Hyperlink 57" xfId="34717" hidden="1" xr:uid="{00000000-0005-0000-0000-000082070000}"/>
    <cellStyle name="Followed Hyperlink 57" xfId="34692" hidden="1" xr:uid="{00000000-0005-0000-0000-000083070000}"/>
    <cellStyle name="Followed Hyperlink 57" xfId="34774" hidden="1" xr:uid="{00000000-0005-0000-0000-000084070000}"/>
    <cellStyle name="Followed Hyperlink 57" xfId="34834" hidden="1" xr:uid="{00000000-0005-0000-0000-000085070000}"/>
    <cellStyle name="Followed Hyperlink 57" xfId="34903" hidden="1" xr:uid="{00000000-0005-0000-0000-000087070000}"/>
    <cellStyle name="Followed Hyperlink 57" xfId="34985" hidden="1" xr:uid="{00000000-0005-0000-0000-000088070000}"/>
    <cellStyle name="Followed Hyperlink 57" xfId="35040" hidden="1" xr:uid="{00000000-0005-0000-0000-000089070000}"/>
    <cellStyle name="Followed Hyperlink 57" xfId="35134" hidden="1" xr:uid="{00000000-0005-0000-0000-00008A070000}"/>
    <cellStyle name="Followed Hyperlink 57" xfId="35109" hidden="1" xr:uid="{00000000-0005-0000-0000-00008B070000}"/>
    <cellStyle name="Followed Hyperlink 57" xfId="30417" hidden="1" xr:uid="{00000000-0005-0000-0000-000070070000}"/>
    <cellStyle name="Followed Hyperlink 57" xfId="35247" hidden="1" xr:uid="{00000000-0005-0000-0000-000071070000}"/>
    <cellStyle name="Followed Hyperlink 57" xfId="25869" hidden="1" xr:uid="{00000000-0005-0000-0000-000072070000}"/>
    <cellStyle name="Followed Hyperlink 57" xfId="28536" hidden="1" xr:uid="{00000000-0005-0000-0000-000073070000}"/>
    <cellStyle name="Followed Hyperlink 57" xfId="35542" hidden="1" xr:uid="{00000000-0005-0000-0000-000074070000}"/>
    <cellStyle name="Followed Hyperlink 57" xfId="35615" hidden="1" xr:uid="{00000000-0005-0000-0000-000075070000}"/>
    <cellStyle name="Followed Hyperlink 57" xfId="35709" hidden="1" xr:uid="{00000000-0005-0000-0000-000076070000}"/>
    <cellStyle name="Followed Hyperlink 57" xfId="35684" hidden="1" xr:uid="{00000000-0005-0000-0000-000077070000}"/>
    <cellStyle name="Followed Hyperlink 57" xfId="2632" hidden="1" xr:uid="{00000000-0005-0000-0000-000070070000}"/>
    <cellStyle name="Followed Hyperlink 57" xfId="4516" hidden="1" xr:uid="{00000000-0005-0000-0000-000071070000}"/>
    <cellStyle name="Followed Hyperlink 57" xfId="118" hidden="1" xr:uid="{00000000-0005-0000-0000-000072070000}"/>
    <cellStyle name="Followed Hyperlink 57" xfId="60" hidden="1" xr:uid="{00000000-0005-0000-0000-000073070000}"/>
    <cellStyle name="Followed Hyperlink 57" xfId="4849" hidden="1" xr:uid="{00000000-0005-0000-0000-000074070000}"/>
    <cellStyle name="Followed Hyperlink 57" xfId="4922" hidden="1" xr:uid="{00000000-0005-0000-0000-000075070000}"/>
    <cellStyle name="Followed Hyperlink 57" xfId="5016" hidden="1" xr:uid="{00000000-0005-0000-0000-000076070000}"/>
    <cellStyle name="Followed Hyperlink 57" xfId="4991" hidden="1" xr:uid="{00000000-0005-0000-0000-000077070000}"/>
    <cellStyle name="Followed Hyperlink 57" xfId="5074" hidden="1" xr:uid="{00000000-0005-0000-0000-000078070000}"/>
    <cellStyle name="Followed Hyperlink 57" xfId="8597" hidden="1" xr:uid="{00000000-0005-0000-0000-00007A070000}"/>
    <cellStyle name="Followed Hyperlink 57" xfId="8654" hidden="1" xr:uid="{00000000-0005-0000-0000-00007C070000}"/>
    <cellStyle name="Followed Hyperlink 57" xfId="8813" hidden="1" xr:uid="{00000000-0005-0000-0000-00007E070000}"/>
    <cellStyle name="Followed Hyperlink 57" xfId="8788" hidden="1" xr:uid="{00000000-0005-0000-0000-00007F070000}"/>
    <cellStyle name="Followed Hyperlink 57" xfId="8870" hidden="1" xr:uid="{00000000-0005-0000-0000-000080070000}"/>
    <cellStyle name="Followed Hyperlink 57" xfId="8931" hidden="1" xr:uid="{00000000-0005-0000-0000-000081070000}"/>
    <cellStyle name="Followed Hyperlink 57" xfId="9025" hidden="1" xr:uid="{00000000-0005-0000-0000-000082070000}"/>
    <cellStyle name="Followed Hyperlink 57" xfId="9000" hidden="1" xr:uid="{00000000-0005-0000-0000-000083070000}"/>
    <cellStyle name="Followed Hyperlink 57" xfId="9082" hidden="1" xr:uid="{00000000-0005-0000-0000-000084070000}"/>
    <cellStyle name="Followed Hyperlink 57" xfId="9142" hidden="1" xr:uid="{00000000-0005-0000-0000-000085070000}"/>
    <cellStyle name="Followed Hyperlink 57" xfId="9236" hidden="1" xr:uid="{00000000-0005-0000-0000-000086070000}"/>
    <cellStyle name="Followed Hyperlink 57" xfId="9211" hidden="1" xr:uid="{00000000-0005-0000-0000-000087070000}"/>
    <cellStyle name="Followed Hyperlink 57" xfId="9293" hidden="1" xr:uid="{00000000-0005-0000-0000-000088070000}"/>
    <cellStyle name="Followed Hyperlink 57" xfId="9348" hidden="1" xr:uid="{00000000-0005-0000-0000-000089070000}"/>
    <cellStyle name="Followed Hyperlink 57" xfId="9442" hidden="1" xr:uid="{00000000-0005-0000-0000-00008A070000}"/>
    <cellStyle name="Followed Hyperlink 57" xfId="9417" hidden="1" xr:uid="{00000000-0005-0000-0000-00008B070000}"/>
    <cellStyle name="Followed Hyperlink 57" xfId="4688" hidden="1" xr:uid="{00000000-0005-0000-0000-000070070000}"/>
    <cellStyle name="Followed Hyperlink 57" xfId="9555" hidden="1" xr:uid="{00000000-0005-0000-0000-000071070000}"/>
    <cellStyle name="Followed Hyperlink 57" xfId="2485" hidden="1" xr:uid="{00000000-0005-0000-0000-000070070000}"/>
    <cellStyle name="Followed Hyperlink 57" xfId="7875" hidden="1" xr:uid="{00000000-0005-0000-0000-000071070000}"/>
    <cellStyle name="Followed Hyperlink 57" xfId="43018" hidden="1" xr:uid="{00000000-0005-0000-0000-000082070000}"/>
    <cellStyle name="Followed Hyperlink 57" xfId="22616" hidden="1" xr:uid="{00000000-0005-0000-0000-000089070000}"/>
    <cellStyle name="Followed Hyperlink 57" xfId="37537" hidden="1" xr:uid="{00000000-0005-0000-0000-00007A070000}"/>
    <cellStyle name="Followed Hyperlink 57" xfId="37512" hidden="1" xr:uid="{00000000-0005-0000-0000-00007B070000}"/>
    <cellStyle name="Followed Hyperlink 57" xfId="37594" hidden="1" xr:uid="{00000000-0005-0000-0000-00007C070000}"/>
    <cellStyle name="Followed Hyperlink 57" xfId="37659" hidden="1" xr:uid="{00000000-0005-0000-0000-00007D070000}"/>
    <cellStyle name="Followed Hyperlink 57" xfId="37753" hidden="1" xr:uid="{00000000-0005-0000-0000-00007E070000}"/>
    <cellStyle name="Followed Hyperlink 57" xfId="37728" hidden="1" xr:uid="{00000000-0005-0000-0000-00007F070000}"/>
    <cellStyle name="Followed Hyperlink 57" xfId="37810" hidden="1" xr:uid="{00000000-0005-0000-0000-000080070000}"/>
    <cellStyle name="Followed Hyperlink 57" xfId="37871" hidden="1" xr:uid="{00000000-0005-0000-0000-000081070000}"/>
    <cellStyle name="Followed Hyperlink 57" xfId="37965" hidden="1" xr:uid="{00000000-0005-0000-0000-000082070000}"/>
    <cellStyle name="Followed Hyperlink 57" xfId="31662" hidden="1" xr:uid="{00000000-0005-0000-0000-000088070000}"/>
    <cellStyle name="Followed Hyperlink 57" xfId="23271" hidden="1" xr:uid="{00000000-0005-0000-0000-000078070000}"/>
    <cellStyle name="Followed Hyperlink 57" xfId="10275" hidden="1" xr:uid="{00000000-0005-0000-0000-00007A070000}"/>
    <cellStyle name="Followed Hyperlink 57" xfId="10250" hidden="1" xr:uid="{00000000-0005-0000-0000-00007B070000}"/>
    <cellStyle name="Followed Hyperlink 57" xfId="10332" hidden="1" xr:uid="{00000000-0005-0000-0000-00007C070000}"/>
    <cellStyle name="Followed Hyperlink 57" xfId="10397" hidden="1" xr:uid="{00000000-0005-0000-0000-00007D070000}"/>
    <cellStyle name="Followed Hyperlink 57" xfId="10491" hidden="1" xr:uid="{00000000-0005-0000-0000-00007E070000}"/>
    <cellStyle name="Followed Hyperlink 57" xfId="10466" hidden="1" xr:uid="{00000000-0005-0000-0000-00007F070000}"/>
    <cellStyle name="Followed Hyperlink 57" xfId="10548" hidden="1" xr:uid="{00000000-0005-0000-0000-000080070000}"/>
    <cellStyle name="Followed Hyperlink 57" xfId="10609" hidden="1" xr:uid="{00000000-0005-0000-0000-000081070000}"/>
    <cellStyle name="Followed Hyperlink 57" xfId="10703" hidden="1" xr:uid="{00000000-0005-0000-0000-000082070000}"/>
    <cellStyle name="Followed Hyperlink 57" xfId="10678" hidden="1" xr:uid="{00000000-0005-0000-0000-000083070000}"/>
    <cellStyle name="Followed Hyperlink 57" xfId="10760" hidden="1" xr:uid="{00000000-0005-0000-0000-000084070000}"/>
    <cellStyle name="Followed Hyperlink 57" xfId="10820" hidden="1" xr:uid="{00000000-0005-0000-0000-000085070000}"/>
    <cellStyle name="Followed Hyperlink 57" xfId="10914" hidden="1" xr:uid="{00000000-0005-0000-0000-000086070000}"/>
    <cellStyle name="Followed Hyperlink 57" xfId="10889" hidden="1" xr:uid="{00000000-0005-0000-0000-000087070000}"/>
    <cellStyle name="Followed Hyperlink 57" xfId="10971" hidden="1" xr:uid="{00000000-0005-0000-0000-000088070000}"/>
    <cellStyle name="Followed Hyperlink 57" xfId="11026" hidden="1" xr:uid="{00000000-0005-0000-0000-000089070000}"/>
    <cellStyle name="Followed Hyperlink 57" xfId="11120" hidden="1" xr:uid="{00000000-0005-0000-0000-00008A070000}"/>
    <cellStyle name="Followed Hyperlink 57" xfId="11095" hidden="1" xr:uid="{00000000-0005-0000-0000-00008B070000}"/>
    <cellStyle name="Followed Hyperlink 57" xfId="6367" hidden="1" xr:uid="{00000000-0005-0000-0000-000070070000}"/>
    <cellStyle name="Followed Hyperlink 57" xfId="11233" hidden="1" xr:uid="{00000000-0005-0000-0000-000071070000}"/>
    <cellStyle name="Followed Hyperlink 57" xfId="69" hidden="1" xr:uid="{00000000-0005-0000-0000-000072070000}"/>
    <cellStyle name="Followed Hyperlink 57" xfId="4673" hidden="1" xr:uid="{00000000-0005-0000-0000-000073070000}"/>
    <cellStyle name="Followed Hyperlink 57" xfId="11562" hidden="1" xr:uid="{00000000-0005-0000-0000-000074070000}"/>
    <cellStyle name="Followed Hyperlink 57" xfId="11635" hidden="1" xr:uid="{00000000-0005-0000-0000-000075070000}"/>
    <cellStyle name="Followed Hyperlink 57" xfId="11729" hidden="1" xr:uid="{00000000-0005-0000-0000-000076070000}"/>
    <cellStyle name="Followed Hyperlink 57" xfId="11704" hidden="1" xr:uid="{00000000-0005-0000-0000-000077070000}"/>
    <cellStyle name="Followed Hyperlink 57" xfId="11787" hidden="1" xr:uid="{00000000-0005-0000-0000-000078070000}"/>
    <cellStyle name="Followed Hyperlink 57" xfId="11856" hidden="1" xr:uid="{00000000-0005-0000-0000-000079070000}"/>
    <cellStyle name="Followed Hyperlink 57" xfId="11950" hidden="1" xr:uid="{00000000-0005-0000-0000-00007A070000}"/>
    <cellStyle name="Followed Hyperlink 57" xfId="11925" hidden="1" xr:uid="{00000000-0005-0000-0000-00007B070000}"/>
    <cellStyle name="Followed Hyperlink 57" xfId="12007" hidden="1" xr:uid="{00000000-0005-0000-0000-00007C070000}"/>
    <cellStyle name="Followed Hyperlink 57" xfId="12072" hidden="1" xr:uid="{00000000-0005-0000-0000-00007D070000}"/>
    <cellStyle name="Followed Hyperlink 57" xfId="12166" hidden="1" xr:uid="{00000000-0005-0000-0000-00007E070000}"/>
    <cellStyle name="Followed Hyperlink 57" xfId="12141" hidden="1" xr:uid="{00000000-0005-0000-0000-00007F070000}"/>
    <cellStyle name="Followed Hyperlink 57" xfId="12284" hidden="1" xr:uid="{00000000-0005-0000-0000-000081070000}"/>
    <cellStyle name="Followed Hyperlink 57" xfId="12378" hidden="1" xr:uid="{00000000-0005-0000-0000-000082070000}"/>
    <cellStyle name="Followed Hyperlink 57" xfId="12353" hidden="1" xr:uid="{00000000-0005-0000-0000-000083070000}"/>
    <cellStyle name="Followed Hyperlink 57" xfId="12435" hidden="1" xr:uid="{00000000-0005-0000-0000-000084070000}"/>
    <cellStyle name="Followed Hyperlink 57" xfId="12495" hidden="1" xr:uid="{00000000-0005-0000-0000-000085070000}"/>
    <cellStyle name="Followed Hyperlink 57" xfId="12589" hidden="1" xr:uid="{00000000-0005-0000-0000-000086070000}"/>
    <cellStyle name="Followed Hyperlink 57" xfId="12564" hidden="1" xr:uid="{00000000-0005-0000-0000-000087070000}"/>
    <cellStyle name="Followed Hyperlink 57" xfId="12646" hidden="1" xr:uid="{00000000-0005-0000-0000-000088070000}"/>
    <cellStyle name="Followed Hyperlink 57" xfId="12701" hidden="1" xr:uid="{00000000-0005-0000-0000-000089070000}"/>
    <cellStyle name="Followed Hyperlink 57" xfId="12795" hidden="1" xr:uid="{00000000-0005-0000-0000-00008A070000}"/>
    <cellStyle name="Followed Hyperlink 57" xfId="12770" hidden="1" xr:uid="{00000000-0005-0000-0000-00008B070000}"/>
    <cellStyle name="Followed Hyperlink 57" xfId="8047" hidden="1" xr:uid="{00000000-0005-0000-0000-000070070000}"/>
    <cellStyle name="Followed Hyperlink 57" xfId="12908" hidden="1" xr:uid="{00000000-0005-0000-0000-000071070000}"/>
    <cellStyle name="Followed Hyperlink 57" xfId="2439" hidden="1" xr:uid="{00000000-0005-0000-0000-000072070000}"/>
    <cellStyle name="Followed Hyperlink 57" xfId="6352" hidden="1" xr:uid="{00000000-0005-0000-0000-000073070000}"/>
    <cellStyle name="Followed Hyperlink 57" xfId="13236" hidden="1" xr:uid="{00000000-0005-0000-0000-000074070000}"/>
    <cellStyle name="Followed Hyperlink 57" xfId="13309" hidden="1" xr:uid="{00000000-0005-0000-0000-000075070000}"/>
    <cellStyle name="Followed Hyperlink 57" xfId="13403" hidden="1" xr:uid="{00000000-0005-0000-0000-000076070000}"/>
    <cellStyle name="Followed Hyperlink 57" xfId="13378" hidden="1" xr:uid="{00000000-0005-0000-0000-000077070000}"/>
    <cellStyle name="Followed Hyperlink 57" xfId="13461" hidden="1" xr:uid="{00000000-0005-0000-0000-000078070000}"/>
    <cellStyle name="Followed Hyperlink 57" xfId="5143" hidden="1" xr:uid="{00000000-0005-0000-0000-000079070000}"/>
    <cellStyle name="Followed Hyperlink 57" xfId="5237" hidden="1" xr:uid="{00000000-0005-0000-0000-00007A070000}"/>
    <cellStyle name="Followed Hyperlink 57" xfId="5212" hidden="1" xr:uid="{00000000-0005-0000-0000-00007B070000}"/>
    <cellStyle name="Followed Hyperlink 57" xfId="5294" hidden="1" xr:uid="{00000000-0005-0000-0000-00007C070000}"/>
    <cellStyle name="Followed Hyperlink 57" xfId="5359" hidden="1" xr:uid="{00000000-0005-0000-0000-00007D070000}"/>
    <cellStyle name="Followed Hyperlink 57" xfId="5453" hidden="1" xr:uid="{00000000-0005-0000-0000-00007E070000}"/>
    <cellStyle name="Followed Hyperlink 57" xfId="5428" hidden="1" xr:uid="{00000000-0005-0000-0000-00007F070000}"/>
    <cellStyle name="Followed Hyperlink 57" xfId="5510" hidden="1" xr:uid="{00000000-0005-0000-0000-000080070000}"/>
    <cellStyle name="Followed Hyperlink 57" xfId="1685" hidden="1" xr:uid="{00000000-0005-0000-0000-000082070000}"/>
    <cellStyle name="Followed Hyperlink 57" xfId="1742" hidden="1" xr:uid="{00000000-0005-0000-0000-000084070000}"/>
    <cellStyle name="Followed Hyperlink 57" xfId="1802" hidden="1" xr:uid="{00000000-0005-0000-0000-000085070000}"/>
    <cellStyle name="Followed Hyperlink 57" xfId="1896" hidden="1" xr:uid="{00000000-0005-0000-0000-000086070000}"/>
    <cellStyle name="Followed Hyperlink 57" xfId="1871" hidden="1" xr:uid="{00000000-0005-0000-0000-000087070000}"/>
    <cellStyle name="Followed Hyperlink 57" xfId="1953" hidden="1" xr:uid="{00000000-0005-0000-0000-000088070000}"/>
    <cellStyle name="Followed Hyperlink 57" xfId="2008" hidden="1" xr:uid="{00000000-0005-0000-0000-000089070000}"/>
    <cellStyle name="Followed Hyperlink 57" xfId="2102" hidden="1" xr:uid="{00000000-0005-0000-0000-00008A070000}"/>
    <cellStyle name="Followed Hyperlink 57" xfId="2077" hidden="1" xr:uid="{00000000-0005-0000-0000-00008B070000}"/>
    <cellStyle name="Followed Hyperlink 57" xfId="2854" hidden="1" xr:uid="{00000000-0005-0000-0000-000070070000}"/>
    <cellStyle name="Followed Hyperlink 57" xfId="2930" hidden="1" xr:uid="{00000000-0005-0000-0000-000071070000}"/>
    <cellStyle name="Followed Hyperlink 57" xfId="3024" hidden="1" xr:uid="{00000000-0005-0000-0000-000072070000}"/>
    <cellStyle name="Followed Hyperlink 57" xfId="2999" hidden="1" xr:uid="{00000000-0005-0000-0000-000073070000}"/>
    <cellStyle name="Followed Hyperlink 57" xfId="3170" hidden="1" xr:uid="{00000000-0005-0000-0000-000074070000}"/>
    <cellStyle name="Followed Hyperlink 57" xfId="3243" hidden="1" xr:uid="{00000000-0005-0000-0000-000075070000}"/>
    <cellStyle name="Followed Hyperlink 57" xfId="3337" hidden="1" xr:uid="{00000000-0005-0000-0000-000076070000}"/>
    <cellStyle name="Followed Hyperlink 57" xfId="3312" hidden="1" xr:uid="{00000000-0005-0000-0000-000077070000}"/>
    <cellStyle name="Followed Hyperlink 57" xfId="3395" hidden="1" xr:uid="{00000000-0005-0000-0000-000078070000}"/>
    <cellStyle name="Followed Hyperlink 57" xfId="1163" hidden="1" xr:uid="{00000000-0005-0000-0000-000079070000}"/>
    <cellStyle name="Followed Hyperlink 57" xfId="1257" hidden="1" xr:uid="{00000000-0005-0000-0000-00007A070000}"/>
    <cellStyle name="Followed Hyperlink 57" xfId="36775" hidden="1" xr:uid="{00000000-0005-0000-0000-00008A070000}"/>
    <cellStyle name="Followed Hyperlink 57" xfId="29295" hidden="1" xr:uid="{00000000-0005-0000-0000-00007A070000}"/>
    <cellStyle name="Followed Hyperlink 57" xfId="15267" hidden="1" xr:uid="{00000000-0005-0000-0000-00007B070000}"/>
    <cellStyle name="Followed Hyperlink 57" xfId="15349" hidden="1" xr:uid="{00000000-0005-0000-0000-00007C070000}"/>
    <cellStyle name="Followed Hyperlink 57" xfId="15414" hidden="1" xr:uid="{00000000-0005-0000-0000-00007D070000}"/>
    <cellStyle name="Followed Hyperlink 57" xfId="15508" hidden="1" xr:uid="{00000000-0005-0000-0000-00007E070000}"/>
    <cellStyle name="Followed Hyperlink 57" xfId="15483" hidden="1" xr:uid="{00000000-0005-0000-0000-00007F070000}"/>
    <cellStyle name="Followed Hyperlink 57" xfId="15565" hidden="1" xr:uid="{00000000-0005-0000-0000-000080070000}"/>
    <cellStyle name="Followed Hyperlink 57" xfId="15626" hidden="1" xr:uid="{00000000-0005-0000-0000-000081070000}"/>
    <cellStyle name="Followed Hyperlink 57" xfId="15720" hidden="1" xr:uid="{00000000-0005-0000-0000-000082070000}"/>
    <cellStyle name="Followed Hyperlink 57" xfId="15695" hidden="1" xr:uid="{00000000-0005-0000-0000-000083070000}"/>
    <cellStyle name="Followed Hyperlink 57" xfId="15777" hidden="1" xr:uid="{00000000-0005-0000-0000-000084070000}"/>
    <cellStyle name="Followed Hyperlink 57" xfId="15837" hidden="1" xr:uid="{00000000-0005-0000-0000-000085070000}"/>
    <cellStyle name="Followed Hyperlink 57" xfId="15931" hidden="1" xr:uid="{00000000-0005-0000-0000-000086070000}"/>
    <cellStyle name="Followed Hyperlink 57" xfId="15906" hidden="1" xr:uid="{00000000-0005-0000-0000-000087070000}"/>
    <cellStyle name="Followed Hyperlink 57" xfId="15988" hidden="1" xr:uid="{00000000-0005-0000-0000-000088070000}"/>
    <cellStyle name="Followed Hyperlink 57" xfId="16043" hidden="1" xr:uid="{00000000-0005-0000-0000-000089070000}"/>
    <cellStyle name="Followed Hyperlink 57" xfId="16137" hidden="1" xr:uid="{00000000-0005-0000-0000-00008A070000}"/>
    <cellStyle name="Followed Hyperlink 57" xfId="16112" hidden="1" xr:uid="{00000000-0005-0000-0000-00008B070000}"/>
    <cellStyle name="Followed Hyperlink 57" xfId="11401" hidden="1" xr:uid="{00000000-0005-0000-0000-000070070000}"/>
    <cellStyle name="Followed Hyperlink 57" xfId="16250" hidden="1" xr:uid="{00000000-0005-0000-0000-000071070000}"/>
    <cellStyle name="Followed Hyperlink 57" xfId="294" hidden="1" xr:uid="{00000000-0005-0000-0000-000072070000}"/>
    <cellStyle name="Followed Hyperlink 57" xfId="9711" hidden="1" xr:uid="{00000000-0005-0000-0000-000073070000}"/>
    <cellStyle name="Followed Hyperlink 57" xfId="16563" hidden="1" xr:uid="{00000000-0005-0000-0000-000074070000}"/>
    <cellStyle name="Followed Hyperlink 57" xfId="16636" hidden="1" xr:uid="{00000000-0005-0000-0000-000075070000}"/>
    <cellStyle name="Followed Hyperlink 57" xfId="16730" hidden="1" xr:uid="{00000000-0005-0000-0000-000076070000}"/>
    <cellStyle name="Followed Hyperlink 57" xfId="16705" hidden="1" xr:uid="{00000000-0005-0000-0000-000077070000}"/>
    <cellStyle name="Followed Hyperlink 57" xfId="16788" hidden="1" xr:uid="{00000000-0005-0000-0000-000078070000}"/>
    <cellStyle name="Followed Hyperlink 57" xfId="16857" hidden="1" xr:uid="{00000000-0005-0000-0000-000079070000}"/>
    <cellStyle name="Followed Hyperlink 57" xfId="16951" hidden="1" xr:uid="{00000000-0005-0000-0000-00007A070000}"/>
    <cellStyle name="Followed Hyperlink 57" xfId="16926" hidden="1" xr:uid="{00000000-0005-0000-0000-00007B070000}"/>
    <cellStyle name="Followed Hyperlink 57" xfId="17008" hidden="1" xr:uid="{00000000-0005-0000-0000-00007C070000}"/>
    <cellStyle name="Followed Hyperlink 57" xfId="17073" hidden="1" xr:uid="{00000000-0005-0000-0000-00007D070000}"/>
    <cellStyle name="Followed Hyperlink 57" xfId="17167" hidden="1" xr:uid="{00000000-0005-0000-0000-00007E070000}"/>
    <cellStyle name="Followed Hyperlink 57" xfId="17142" hidden="1" xr:uid="{00000000-0005-0000-0000-00007F070000}"/>
    <cellStyle name="Followed Hyperlink 57" xfId="17224" hidden="1" xr:uid="{00000000-0005-0000-0000-000080070000}"/>
    <cellStyle name="Followed Hyperlink 57" xfId="17285" hidden="1" xr:uid="{00000000-0005-0000-0000-000081070000}"/>
    <cellStyle name="Followed Hyperlink 57" xfId="17379" hidden="1" xr:uid="{00000000-0005-0000-0000-000082070000}"/>
    <cellStyle name="Followed Hyperlink 57" xfId="17354" hidden="1" xr:uid="{00000000-0005-0000-0000-000083070000}"/>
    <cellStyle name="Followed Hyperlink 57" xfId="17436" hidden="1" xr:uid="{00000000-0005-0000-0000-000084070000}"/>
    <cellStyle name="Followed Hyperlink 57" xfId="17496" hidden="1" xr:uid="{00000000-0005-0000-0000-000085070000}"/>
    <cellStyle name="Followed Hyperlink 57" xfId="17590" hidden="1" xr:uid="{00000000-0005-0000-0000-000086070000}"/>
    <cellStyle name="Followed Hyperlink 57" xfId="17565" hidden="1" xr:uid="{00000000-0005-0000-0000-000087070000}"/>
    <cellStyle name="Followed Hyperlink 57" xfId="17647" hidden="1" xr:uid="{00000000-0005-0000-0000-000088070000}"/>
    <cellStyle name="Followed Hyperlink 57" xfId="17796" hidden="1" xr:uid="{00000000-0005-0000-0000-00008A070000}"/>
    <cellStyle name="Followed Hyperlink 57" xfId="17771" hidden="1" xr:uid="{00000000-0005-0000-0000-00008B070000}"/>
    <cellStyle name="Followed Hyperlink 57" xfId="17941" hidden="1" xr:uid="{00000000-0005-0000-0000-000070070000}"/>
    <cellStyle name="Followed Hyperlink 57" xfId="17908" hidden="1" xr:uid="{00000000-0005-0000-0000-000071070000}"/>
    <cellStyle name="Followed Hyperlink 57" xfId="17862" hidden="1" xr:uid="{00000000-0005-0000-0000-000072070000}"/>
    <cellStyle name="Followed Hyperlink 57" xfId="13043" hidden="1" xr:uid="{00000000-0005-0000-0000-000073070000}"/>
    <cellStyle name="Followed Hyperlink 57" xfId="18229" hidden="1" xr:uid="{00000000-0005-0000-0000-000074070000}"/>
    <cellStyle name="Followed Hyperlink 57" xfId="18302" hidden="1" xr:uid="{00000000-0005-0000-0000-000075070000}"/>
    <cellStyle name="Followed Hyperlink 57" xfId="18396" hidden="1" xr:uid="{00000000-0005-0000-0000-000076070000}"/>
    <cellStyle name="Followed Hyperlink 57" xfId="18371" hidden="1" xr:uid="{00000000-0005-0000-0000-000077070000}"/>
    <cellStyle name="Followed Hyperlink 57" xfId="18454" hidden="1" xr:uid="{00000000-0005-0000-0000-000078070000}"/>
    <cellStyle name="Followed Hyperlink 57" xfId="18523" hidden="1" xr:uid="{00000000-0005-0000-0000-000079070000}"/>
    <cellStyle name="Followed Hyperlink 57" xfId="18617" hidden="1" xr:uid="{00000000-0005-0000-0000-00007A070000}"/>
    <cellStyle name="Followed Hyperlink 57" xfId="41110" hidden="1" xr:uid="{00000000-0005-0000-0000-000084070000}"/>
    <cellStyle name="Followed Hyperlink 57" xfId="41170" hidden="1" xr:uid="{00000000-0005-0000-0000-000085070000}"/>
    <cellStyle name="Followed Hyperlink 57" xfId="41264" hidden="1" xr:uid="{00000000-0005-0000-0000-000086070000}"/>
    <cellStyle name="Followed Hyperlink 57" xfId="41239" hidden="1" xr:uid="{00000000-0005-0000-0000-000087070000}"/>
    <cellStyle name="Followed Hyperlink 57" xfId="41321" hidden="1" xr:uid="{00000000-0005-0000-0000-000088070000}"/>
    <cellStyle name="Followed Hyperlink 57" xfId="41376" hidden="1" xr:uid="{00000000-0005-0000-0000-000089070000}"/>
    <cellStyle name="Followed Hyperlink 57" xfId="41470" hidden="1" xr:uid="{00000000-0005-0000-0000-00008A070000}"/>
    <cellStyle name="Followed Hyperlink 57" xfId="41445" hidden="1" xr:uid="{00000000-0005-0000-0000-00008B070000}"/>
    <cellStyle name="Followed Hyperlink 57" xfId="41886" hidden="1" xr:uid="{00000000-0005-0000-0000-000070070000}"/>
    <cellStyle name="Followed Hyperlink 57" xfId="19256" hidden="1" xr:uid="{00000000-0005-0000-0000-000086070000}"/>
    <cellStyle name="Followed Hyperlink 57" xfId="19231" hidden="1" xr:uid="{00000000-0005-0000-0000-000087070000}"/>
    <cellStyle name="Followed Hyperlink 57" xfId="19313" hidden="1" xr:uid="{00000000-0005-0000-0000-000088070000}"/>
    <cellStyle name="Followed Hyperlink 57" xfId="19462" hidden="1" xr:uid="{00000000-0005-0000-0000-00008A070000}"/>
    <cellStyle name="Followed Hyperlink 57" xfId="6283" hidden="1" xr:uid="{00000000-0005-0000-0000-000070070000}"/>
    <cellStyle name="Followed Hyperlink 57" xfId="19575" hidden="1" xr:uid="{00000000-0005-0000-0000-000071070000}"/>
    <cellStyle name="Followed Hyperlink 57" xfId="16328" hidden="1" xr:uid="{00000000-0005-0000-0000-000072070000}"/>
    <cellStyle name="Followed Hyperlink 57" xfId="18098" hidden="1" xr:uid="{00000000-0005-0000-0000-000073070000}"/>
    <cellStyle name="Followed Hyperlink 57" xfId="19870" hidden="1" xr:uid="{00000000-0005-0000-0000-000074070000}"/>
    <cellStyle name="Followed Hyperlink 57" xfId="19943" hidden="1" xr:uid="{00000000-0005-0000-0000-000075070000}"/>
    <cellStyle name="Followed Hyperlink 57" xfId="20037" hidden="1" xr:uid="{00000000-0005-0000-0000-000076070000}"/>
    <cellStyle name="Followed Hyperlink 57" xfId="20012" hidden="1" xr:uid="{00000000-0005-0000-0000-000077070000}"/>
    <cellStyle name="Followed Hyperlink 57" xfId="20095" hidden="1" xr:uid="{00000000-0005-0000-0000-000078070000}"/>
    <cellStyle name="Followed Hyperlink 57" xfId="20164" hidden="1" xr:uid="{00000000-0005-0000-0000-000079070000}"/>
    <cellStyle name="Followed Hyperlink 57" xfId="20258" hidden="1" xr:uid="{00000000-0005-0000-0000-00007A070000}"/>
    <cellStyle name="Followed Hyperlink 57" xfId="20233" hidden="1" xr:uid="{00000000-0005-0000-0000-00007B070000}"/>
    <cellStyle name="Followed Hyperlink 57" xfId="20315" hidden="1" xr:uid="{00000000-0005-0000-0000-00007C070000}"/>
    <cellStyle name="Followed Hyperlink 57" xfId="20380" hidden="1" xr:uid="{00000000-0005-0000-0000-00007D070000}"/>
    <cellStyle name="Followed Hyperlink 57" xfId="45082" hidden="1" xr:uid="{00000000-0005-0000-0000-000085070000}"/>
    <cellStyle name="Followed Hyperlink 57" xfId="45176" hidden="1" xr:uid="{00000000-0005-0000-0000-000086070000}"/>
    <cellStyle name="Followed Hyperlink 57" xfId="5571" hidden="1" xr:uid="{00000000-0005-0000-0000-000081070000}"/>
    <cellStyle name="Followed Hyperlink 57" xfId="34264" hidden="1" xr:uid="{00000000-0005-0000-0000-00007B070000}"/>
    <cellStyle name="Followed Hyperlink 57" xfId="6917" hidden="1" xr:uid="{00000000-0005-0000-0000-00007A070000}"/>
    <cellStyle name="Followed Hyperlink 57" xfId="6892" hidden="1" xr:uid="{00000000-0005-0000-0000-00007B070000}"/>
    <cellStyle name="Followed Hyperlink 57" xfId="6974" hidden="1" xr:uid="{00000000-0005-0000-0000-00007C070000}"/>
    <cellStyle name="Followed Hyperlink 57" xfId="7039" hidden="1" xr:uid="{00000000-0005-0000-0000-00007D070000}"/>
    <cellStyle name="Followed Hyperlink 57" xfId="7133" hidden="1" xr:uid="{00000000-0005-0000-0000-00007E070000}"/>
    <cellStyle name="Followed Hyperlink 57" xfId="7108" hidden="1" xr:uid="{00000000-0005-0000-0000-00007F070000}"/>
    <cellStyle name="Followed Hyperlink 57" xfId="7190" hidden="1" xr:uid="{00000000-0005-0000-0000-000080070000}"/>
    <cellStyle name="Followed Hyperlink 57" xfId="7251" hidden="1" xr:uid="{00000000-0005-0000-0000-000081070000}"/>
    <cellStyle name="Followed Hyperlink 57" xfId="7345" hidden="1" xr:uid="{00000000-0005-0000-0000-000082070000}"/>
    <cellStyle name="Followed Hyperlink 57" xfId="14444" hidden="1" xr:uid="{00000000-0005-0000-0000-00008B070000}"/>
    <cellStyle name="Followed Hyperlink 57" xfId="34928" hidden="1" xr:uid="{00000000-0005-0000-0000-000086070000}"/>
    <cellStyle name="Followed Hyperlink 57" xfId="20897" hidden="1" xr:uid="{00000000-0005-0000-0000-000086070000}"/>
    <cellStyle name="Followed Hyperlink 57" xfId="20872" hidden="1" xr:uid="{00000000-0005-0000-0000-000087070000}"/>
    <cellStyle name="Followed Hyperlink 57" xfId="20954" hidden="1" xr:uid="{00000000-0005-0000-0000-000088070000}"/>
    <cellStyle name="Followed Hyperlink 57" xfId="21009" hidden="1" xr:uid="{00000000-0005-0000-0000-000089070000}"/>
    <cellStyle name="Followed Hyperlink 57" xfId="21103" hidden="1" xr:uid="{00000000-0005-0000-0000-00008A070000}"/>
    <cellStyle name="Followed Hyperlink 57" xfId="21078" hidden="1" xr:uid="{00000000-0005-0000-0000-00008B070000}"/>
    <cellStyle name="Followed Hyperlink 57" xfId="14769" hidden="1" xr:uid="{00000000-0005-0000-0000-000070070000}"/>
    <cellStyle name="Followed Hyperlink 57" xfId="21216" hidden="1" xr:uid="{00000000-0005-0000-0000-000071070000}"/>
    <cellStyle name="Followed Hyperlink 57" xfId="2706" hidden="1" xr:uid="{00000000-0005-0000-0000-000072070000}"/>
    <cellStyle name="Followed Hyperlink 57" xfId="14688" hidden="1" xr:uid="{00000000-0005-0000-0000-000073070000}"/>
    <cellStyle name="Followed Hyperlink 57" xfId="21477" hidden="1" xr:uid="{00000000-0005-0000-0000-000074070000}"/>
    <cellStyle name="Followed Hyperlink 57" xfId="21550" hidden="1" xr:uid="{00000000-0005-0000-0000-000075070000}"/>
    <cellStyle name="Followed Hyperlink 57" xfId="21644" hidden="1" xr:uid="{00000000-0005-0000-0000-000076070000}"/>
    <cellStyle name="Followed Hyperlink 57" xfId="21619" hidden="1" xr:uid="{00000000-0005-0000-0000-000077070000}"/>
    <cellStyle name="Followed Hyperlink 57" xfId="21702" hidden="1" xr:uid="{00000000-0005-0000-0000-000078070000}"/>
    <cellStyle name="Followed Hyperlink 57" xfId="21771" hidden="1" xr:uid="{00000000-0005-0000-0000-000079070000}"/>
    <cellStyle name="Followed Hyperlink 57" xfId="21865" hidden="1" xr:uid="{00000000-0005-0000-0000-00007A070000}"/>
    <cellStyle name="Followed Hyperlink 57" xfId="21840" hidden="1" xr:uid="{00000000-0005-0000-0000-00007B070000}"/>
    <cellStyle name="Followed Hyperlink 57" xfId="21922" hidden="1" xr:uid="{00000000-0005-0000-0000-00007C070000}"/>
    <cellStyle name="Followed Hyperlink 57" xfId="21987" hidden="1" xr:uid="{00000000-0005-0000-0000-00007D070000}"/>
    <cellStyle name="Followed Hyperlink 57" xfId="22081" hidden="1" xr:uid="{00000000-0005-0000-0000-00007E070000}"/>
    <cellStyle name="Followed Hyperlink 57" xfId="22056" hidden="1" xr:uid="{00000000-0005-0000-0000-00007F070000}"/>
    <cellStyle name="Followed Hyperlink 57" xfId="22138" hidden="1" xr:uid="{00000000-0005-0000-0000-000080070000}"/>
    <cellStyle name="Followed Hyperlink 57" xfId="22199" hidden="1" xr:uid="{00000000-0005-0000-0000-000081070000}"/>
    <cellStyle name="Followed Hyperlink 57" xfId="22293" hidden="1" xr:uid="{00000000-0005-0000-0000-000082070000}"/>
    <cellStyle name="Followed Hyperlink 57" xfId="22268" hidden="1" xr:uid="{00000000-0005-0000-0000-000083070000}"/>
    <cellStyle name="Followed Hyperlink 57" xfId="22350" hidden="1" xr:uid="{00000000-0005-0000-0000-000084070000}"/>
    <cellStyle name="Followed Hyperlink 57" xfId="22410" hidden="1" xr:uid="{00000000-0005-0000-0000-000085070000}"/>
    <cellStyle name="Followed Hyperlink 57" xfId="22504" hidden="1" xr:uid="{00000000-0005-0000-0000-000086070000}"/>
    <cellStyle name="Followed Hyperlink 57" xfId="22479" hidden="1" xr:uid="{00000000-0005-0000-0000-000087070000}"/>
    <cellStyle name="Followed Hyperlink 57" xfId="22561" hidden="1" xr:uid="{00000000-0005-0000-0000-000088070000}"/>
    <cellStyle name="Followed Hyperlink 57" xfId="22710" hidden="1" xr:uid="{00000000-0005-0000-0000-00008A070000}"/>
    <cellStyle name="Followed Hyperlink 57" xfId="22685" hidden="1" xr:uid="{00000000-0005-0000-0000-00008B070000}"/>
    <cellStyle name="Followed Hyperlink 57" xfId="18066" hidden="1" xr:uid="{00000000-0005-0000-0000-000070070000}"/>
    <cellStyle name="Followed Hyperlink 57" xfId="22823" hidden="1" xr:uid="{00000000-0005-0000-0000-000071070000}"/>
    <cellStyle name="Followed Hyperlink 57" xfId="6257" hidden="1" xr:uid="{00000000-0005-0000-0000-000072070000}"/>
    <cellStyle name="Followed Hyperlink 57" xfId="16410" hidden="1" xr:uid="{00000000-0005-0000-0000-000073070000}"/>
    <cellStyle name="Followed Hyperlink 57" xfId="23046" hidden="1" xr:uid="{00000000-0005-0000-0000-000074070000}"/>
    <cellStyle name="Followed Hyperlink 57" xfId="23119" hidden="1" xr:uid="{00000000-0005-0000-0000-000075070000}"/>
    <cellStyle name="Followed Hyperlink 57" xfId="23213" hidden="1" xr:uid="{00000000-0005-0000-0000-000076070000}"/>
    <cellStyle name="Followed Hyperlink 57" xfId="23188" hidden="1" xr:uid="{00000000-0005-0000-0000-000077070000}"/>
    <cellStyle name="Followed Hyperlink 57" xfId="23340" hidden="1" xr:uid="{00000000-0005-0000-0000-000079070000}"/>
    <cellStyle name="Followed Hyperlink 57" xfId="23434" hidden="1" xr:uid="{00000000-0005-0000-0000-00007A070000}"/>
    <cellStyle name="Followed Hyperlink 57" xfId="23409" hidden="1" xr:uid="{00000000-0005-0000-0000-00007B070000}"/>
    <cellStyle name="Followed Hyperlink 57" xfId="23491" hidden="1" xr:uid="{00000000-0005-0000-0000-00007C070000}"/>
    <cellStyle name="Followed Hyperlink 57" xfId="23556" hidden="1" xr:uid="{00000000-0005-0000-0000-00007D070000}"/>
    <cellStyle name="Followed Hyperlink 57" xfId="23650" hidden="1" xr:uid="{00000000-0005-0000-0000-00007E070000}"/>
    <cellStyle name="Followed Hyperlink 57" xfId="23625" hidden="1" xr:uid="{00000000-0005-0000-0000-00007F070000}"/>
    <cellStyle name="Followed Hyperlink 57" xfId="23707" hidden="1" xr:uid="{00000000-0005-0000-0000-000080070000}"/>
    <cellStyle name="Followed Hyperlink 57" xfId="23768" hidden="1" xr:uid="{00000000-0005-0000-0000-000081070000}"/>
    <cellStyle name="Followed Hyperlink 57" xfId="23862" hidden="1" xr:uid="{00000000-0005-0000-0000-000082070000}"/>
    <cellStyle name="Followed Hyperlink 57" xfId="23837" hidden="1" xr:uid="{00000000-0005-0000-0000-000083070000}"/>
    <cellStyle name="Followed Hyperlink 57" xfId="23919" hidden="1" xr:uid="{00000000-0005-0000-0000-000084070000}"/>
    <cellStyle name="Followed Hyperlink 57" xfId="23979" hidden="1" xr:uid="{00000000-0005-0000-0000-000085070000}"/>
    <cellStyle name="Followed Hyperlink 57" xfId="41962" hidden="1" xr:uid="{00000000-0005-0000-0000-000071070000}"/>
    <cellStyle name="Followed Hyperlink 57" xfId="42056" hidden="1" xr:uid="{00000000-0005-0000-0000-000072070000}"/>
    <cellStyle name="Followed Hyperlink 57" xfId="42031" hidden="1" xr:uid="{00000000-0005-0000-0000-000073070000}"/>
    <cellStyle name="Followed Hyperlink 57" xfId="42202" hidden="1" xr:uid="{00000000-0005-0000-0000-000074070000}"/>
    <cellStyle name="Followed Hyperlink 57" xfId="42275" hidden="1" xr:uid="{00000000-0005-0000-0000-000075070000}"/>
    <cellStyle name="Followed Hyperlink 57" xfId="42369" hidden="1" xr:uid="{00000000-0005-0000-0000-000076070000}"/>
    <cellStyle name="Followed Hyperlink 57" xfId="42344" hidden="1" xr:uid="{00000000-0005-0000-0000-000077070000}"/>
    <cellStyle name="Followed Hyperlink 57" xfId="42427" hidden="1" xr:uid="{00000000-0005-0000-0000-000078070000}"/>
    <cellStyle name="Followed Hyperlink 57" xfId="42496" hidden="1" xr:uid="{00000000-0005-0000-0000-000079070000}"/>
    <cellStyle name="Followed Hyperlink 57" xfId="39012" hidden="1" xr:uid="{00000000-0005-0000-0000-000079070000}"/>
    <cellStyle name="Followed Hyperlink 57" xfId="39081" hidden="1" xr:uid="{00000000-0005-0000-0000-00007B070000}"/>
    <cellStyle name="Followed Hyperlink 57" xfId="39228" hidden="1" xr:uid="{00000000-0005-0000-0000-00007D070000}"/>
    <cellStyle name="Followed Hyperlink 57" xfId="39322" hidden="1" xr:uid="{00000000-0005-0000-0000-00007E070000}"/>
    <cellStyle name="Followed Hyperlink 57" xfId="39297" hidden="1" xr:uid="{00000000-0005-0000-0000-00007F070000}"/>
    <cellStyle name="Followed Hyperlink 57" xfId="39379" hidden="1" xr:uid="{00000000-0005-0000-0000-000080070000}"/>
    <cellStyle name="Followed Hyperlink 57" xfId="39440" hidden="1" xr:uid="{00000000-0005-0000-0000-000081070000}"/>
    <cellStyle name="Followed Hyperlink 57" xfId="39534" hidden="1" xr:uid="{00000000-0005-0000-0000-000082070000}"/>
    <cellStyle name="Followed Hyperlink 57" xfId="39509" hidden="1" xr:uid="{00000000-0005-0000-0000-000083070000}"/>
    <cellStyle name="Followed Hyperlink 57" xfId="39591" hidden="1" xr:uid="{00000000-0005-0000-0000-000084070000}"/>
    <cellStyle name="Followed Hyperlink 57" xfId="39651" hidden="1" xr:uid="{00000000-0005-0000-0000-000085070000}"/>
    <cellStyle name="Followed Hyperlink 57" xfId="39745" hidden="1" xr:uid="{00000000-0005-0000-0000-000086070000}"/>
    <cellStyle name="Followed Hyperlink 57" xfId="39720" hidden="1" xr:uid="{00000000-0005-0000-0000-000087070000}"/>
    <cellStyle name="Followed Hyperlink 57" xfId="39802" hidden="1" xr:uid="{00000000-0005-0000-0000-000088070000}"/>
    <cellStyle name="Followed Hyperlink 57" xfId="39857" hidden="1" xr:uid="{00000000-0005-0000-0000-000089070000}"/>
    <cellStyle name="Followed Hyperlink 57" xfId="39951" hidden="1" xr:uid="{00000000-0005-0000-0000-00008A070000}"/>
    <cellStyle name="Followed Hyperlink 57" xfId="39926" hidden="1" xr:uid="{00000000-0005-0000-0000-00008B070000}"/>
    <cellStyle name="Followed Hyperlink 57" xfId="35391" hidden="1" xr:uid="{00000000-0005-0000-0000-000070070000}"/>
    <cellStyle name="Followed Hyperlink 57" xfId="33744" hidden="1" xr:uid="{00000000-0005-0000-0000-000070070000}"/>
    <cellStyle name="Followed Hyperlink 57" xfId="38495" hidden="1" xr:uid="{00000000-0005-0000-0000-000071070000}"/>
    <cellStyle name="Followed Hyperlink 57" xfId="6195" hidden="1" xr:uid="{00000000-0005-0000-0000-000071070000}"/>
    <cellStyle name="Followed Hyperlink 57" xfId="12223" hidden="1" xr:uid="{00000000-0005-0000-0000-000080070000}"/>
    <cellStyle name="Followed Hyperlink 57" xfId="25649" hidden="1" xr:uid="{00000000-0005-0000-0000-000088070000}"/>
    <cellStyle name="Followed Hyperlink 57" xfId="25704" hidden="1" xr:uid="{00000000-0005-0000-0000-000089070000}"/>
    <cellStyle name="Followed Hyperlink 57" xfId="25798" hidden="1" xr:uid="{00000000-0005-0000-0000-00008A070000}"/>
    <cellStyle name="Followed Hyperlink 57" xfId="25773" hidden="1" xr:uid="{00000000-0005-0000-0000-00008B070000}"/>
    <cellStyle name="Followed Hyperlink 57" xfId="26369" hidden="1" xr:uid="{00000000-0005-0000-0000-000070070000}"/>
    <cellStyle name="Followed Hyperlink 57" xfId="26445" hidden="1" xr:uid="{00000000-0005-0000-0000-000071070000}"/>
    <cellStyle name="Followed Hyperlink 57" xfId="26539" hidden="1" xr:uid="{00000000-0005-0000-0000-000072070000}"/>
    <cellStyle name="Followed Hyperlink 57" xfId="26514" hidden="1" xr:uid="{00000000-0005-0000-0000-000073070000}"/>
    <cellStyle name="Followed Hyperlink 57" xfId="26685" hidden="1" xr:uid="{00000000-0005-0000-0000-000074070000}"/>
    <cellStyle name="Followed Hyperlink 57" xfId="26758" hidden="1" xr:uid="{00000000-0005-0000-0000-000075070000}"/>
    <cellStyle name="Followed Hyperlink 57" xfId="26852" hidden="1" xr:uid="{00000000-0005-0000-0000-000076070000}"/>
    <cellStyle name="Followed Hyperlink 57" xfId="26827" hidden="1" xr:uid="{00000000-0005-0000-0000-000077070000}"/>
    <cellStyle name="Followed Hyperlink 57" xfId="26910" hidden="1" xr:uid="{00000000-0005-0000-0000-000078070000}"/>
    <cellStyle name="Followed Hyperlink 57" xfId="26979" hidden="1" xr:uid="{00000000-0005-0000-0000-000079070000}"/>
    <cellStyle name="Followed Hyperlink 57" xfId="27073" hidden="1" xr:uid="{00000000-0005-0000-0000-00007A070000}"/>
    <cellStyle name="Followed Hyperlink 57" xfId="27048" hidden="1" xr:uid="{00000000-0005-0000-0000-00007B070000}"/>
    <cellStyle name="Followed Hyperlink 57" xfId="27130" hidden="1" xr:uid="{00000000-0005-0000-0000-00007C070000}"/>
    <cellStyle name="Followed Hyperlink 57" xfId="27195" hidden="1" xr:uid="{00000000-0005-0000-0000-00007D070000}"/>
    <cellStyle name="Followed Hyperlink 57" xfId="27289" hidden="1" xr:uid="{00000000-0005-0000-0000-00007E070000}"/>
    <cellStyle name="Followed Hyperlink 57" xfId="27264" hidden="1" xr:uid="{00000000-0005-0000-0000-00007F070000}"/>
    <cellStyle name="Followed Hyperlink 57" xfId="27346" hidden="1" xr:uid="{00000000-0005-0000-0000-000080070000}"/>
    <cellStyle name="Followed Hyperlink 57" xfId="27407" hidden="1" xr:uid="{00000000-0005-0000-0000-000081070000}"/>
    <cellStyle name="Followed Hyperlink 57" xfId="27501" hidden="1" xr:uid="{00000000-0005-0000-0000-000082070000}"/>
    <cellStyle name="Followed Hyperlink 57" xfId="27476" hidden="1" xr:uid="{00000000-0005-0000-0000-000083070000}"/>
    <cellStyle name="Followed Hyperlink 57" xfId="27558" hidden="1" xr:uid="{00000000-0005-0000-0000-000084070000}"/>
    <cellStyle name="Followed Hyperlink 57" xfId="27618" hidden="1" xr:uid="{00000000-0005-0000-0000-000085070000}"/>
    <cellStyle name="Followed Hyperlink 57" xfId="27712" hidden="1" xr:uid="{00000000-0005-0000-0000-000086070000}"/>
    <cellStyle name="Followed Hyperlink 57" xfId="27687" hidden="1" xr:uid="{00000000-0005-0000-0000-000087070000}"/>
    <cellStyle name="Followed Hyperlink 57" xfId="27769" hidden="1" xr:uid="{00000000-0005-0000-0000-000088070000}"/>
    <cellStyle name="Followed Hyperlink 57" xfId="27824" hidden="1" xr:uid="{00000000-0005-0000-0000-000089070000}"/>
    <cellStyle name="Followed Hyperlink 57" xfId="27918" hidden="1" xr:uid="{00000000-0005-0000-0000-00008A070000}"/>
    <cellStyle name="Followed Hyperlink 57" xfId="27893" hidden="1" xr:uid="{00000000-0005-0000-0000-00008B070000}"/>
    <cellStyle name="Followed Hyperlink 57" xfId="28591" hidden="1" xr:uid="{00000000-0005-0000-0000-000070070000}"/>
    <cellStyle name="Followed Hyperlink 57" xfId="28667" hidden="1" xr:uid="{00000000-0005-0000-0000-000071070000}"/>
    <cellStyle name="Followed Hyperlink 57" xfId="28761" hidden="1" xr:uid="{00000000-0005-0000-0000-000072070000}"/>
    <cellStyle name="Followed Hyperlink 57" xfId="28736" hidden="1" xr:uid="{00000000-0005-0000-0000-000073070000}"/>
    <cellStyle name="Followed Hyperlink 57" xfId="28907" hidden="1" xr:uid="{00000000-0005-0000-0000-000074070000}"/>
    <cellStyle name="Followed Hyperlink 57" xfId="28980" hidden="1" xr:uid="{00000000-0005-0000-0000-000075070000}"/>
    <cellStyle name="Followed Hyperlink 57" xfId="29074" hidden="1" xr:uid="{00000000-0005-0000-0000-000076070000}"/>
    <cellStyle name="Followed Hyperlink 57" xfId="29049" hidden="1" xr:uid="{00000000-0005-0000-0000-000077070000}"/>
    <cellStyle name="Followed Hyperlink 57" xfId="29132" hidden="1" xr:uid="{00000000-0005-0000-0000-000078070000}"/>
    <cellStyle name="Followed Hyperlink 57" xfId="29201" hidden="1" xr:uid="{00000000-0005-0000-0000-000079070000}"/>
    <cellStyle name="Followed Hyperlink 57" xfId="29270" hidden="1" xr:uid="{00000000-0005-0000-0000-00007B070000}"/>
    <cellStyle name="Followed Hyperlink 57" xfId="29352" hidden="1" xr:uid="{00000000-0005-0000-0000-00007C070000}"/>
    <cellStyle name="Followed Hyperlink 57" xfId="29417" hidden="1" xr:uid="{00000000-0005-0000-0000-00007D070000}"/>
    <cellStyle name="Followed Hyperlink 57" xfId="29511" hidden="1" xr:uid="{00000000-0005-0000-0000-00007E070000}"/>
    <cellStyle name="Followed Hyperlink 57" xfId="29486" hidden="1" xr:uid="{00000000-0005-0000-0000-00007F070000}"/>
    <cellStyle name="Followed Hyperlink 57" xfId="29568" hidden="1" xr:uid="{00000000-0005-0000-0000-000080070000}"/>
    <cellStyle name="Followed Hyperlink 57" xfId="29629" hidden="1" xr:uid="{00000000-0005-0000-0000-000081070000}"/>
    <cellStyle name="Followed Hyperlink 57" xfId="29723" hidden="1" xr:uid="{00000000-0005-0000-0000-000082070000}"/>
    <cellStyle name="Followed Hyperlink 57" xfId="29698" hidden="1" xr:uid="{00000000-0005-0000-0000-000083070000}"/>
    <cellStyle name="Followed Hyperlink 57" xfId="29780" hidden="1" xr:uid="{00000000-0005-0000-0000-000084070000}"/>
    <cellStyle name="Followed Hyperlink 57" xfId="29840" hidden="1" xr:uid="{00000000-0005-0000-0000-000085070000}"/>
    <cellStyle name="Followed Hyperlink 57" xfId="29934" hidden="1" xr:uid="{00000000-0005-0000-0000-000086070000}"/>
    <cellStyle name="Followed Hyperlink 57" xfId="29909" hidden="1" xr:uid="{00000000-0005-0000-0000-000087070000}"/>
    <cellStyle name="Followed Hyperlink 57" xfId="3961" hidden="1" xr:uid="{00000000-0005-0000-0000-000083070000}"/>
    <cellStyle name="Followed Hyperlink 57" xfId="4043" hidden="1" xr:uid="{00000000-0005-0000-0000-000084070000}"/>
    <cellStyle name="Followed Hyperlink 57" xfId="4103" hidden="1" xr:uid="{00000000-0005-0000-0000-000085070000}"/>
    <cellStyle name="Followed Hyperlink 57" xfId="4197" hidden="1" xr:uid="{00000000-0005-0000-0000-000086070000}"/>
    <cellStyle name="Followed Hyperlink 57" xfId="4172" hidden="1" xr:uid="{00000000-0005-0000-0000-000087070000}"/>
    <cellStyle name="Followed Hyperlink 57" xfId="4254" hidden="1" xr:uid="{00000000-0005-0000-0000-000088070000}"/>
    <cellStyle name="Followed Hyperlink 57" xfId="4309" hidden="1" xr:uid="{00000000-0005-0000-0000-000089070000}"/>
    <cellStyle name="Followed Hyperlink 57" xfId="4403" hidden="1" xr:uid="{00000000-0005-0000-0000-00008A070000}"/>
    <cellStyle name="Followed Hyperlink 57" xfId="4378" hidden="1" xr:uid="{00000000-0005-0000-0000-00008B070000}"/>
    <cellStyle name="Followed Hyperlink 57" xfId="30720" hidden="1" xr:uid="{00000000-0005-0000-0000-000077070000}"/>
    <cellStyle name="Followed Hyperlink 57" xfId="30872" hidden="1" xr:uid="{00000000-0005-0000-0000-000079070000}"/>
    <cellStyle name="Followed Hyperlink 57" xfId="30941" hidden="1" xr:uid="{00000000-0005-0000-0000-00007B070000}"/>
    <cellStyle name="Followed Hyperlink 57" xfId="31023" hidden="1" xr:uid="{00000000-0005-0000-0000-00007C070000}"/>
    <cellStyle name="Followed Hyperlink 57" xfId="31088" hidden="1" xr:uid="{00000000-0005-0000-0000-00007D070000}"/>
    <cellStyle name="Followed Hyperlink 57" xfId="31182" hidden="1" xr:uid="{00000000-0005-0000-0000-00007E070000}"/>
    <cellStyle name="Followed Hyperlink 57" xfId="31157" hidden="1" xr:uid="{00000000-0005-0000-0000-00007F070000}"/>
    <cellStyle name="Followed Hyperlink 57" xfId="31239" hidden="1" xr:uid="{00000000-0005-0000-0000-000080070000}"/>
    <cellStyle name="Followed Hyperlink 57" xfId="31300" hidden="1" xr:uid="{00000000-0005-0000-0000-000081070000}"/>
    <cellStyle name="Followed Hyperlink 57" xfId="31394" hidden="1" xr:uid="{00000000-0005-0000-0000-000082070000}"/>
    <cellStyle name="Followed Hyperlink 57" xfId="31369" hidden="1" xr:uid="{00000000-0005-0000-0000-000083070000}"/>
    <cellStyle name="Followed Hyperlink 57" xfId="31451" hidden="1" xr:uid="{00000000-0005-0000-0000-000084070000}"/>
    <cellStyle name="Followed Hyperlink 57" xfId="31511" hidden="1" xr:uid="{00000000-0005-0000-0000-000085070000}"/>
    <cellStyle name="Followed Hyperlink 57" xfId="31605" hidden="1" xr:uid="{00000000-0005-0000-0000-000086070000}"/>
    <cellStyle name="Followed Hyperlink 57" xfId="31580" hidden="1" xr:uid="{00000000-0005-0000-0000-000087070000}"/>
    <cellStyle name="Followed Hyperlink 57" xfId="31717" hidden="1" xr:uid="{00000000-0005-0000-0000-000089070000}"/>
    <cellStyle name="Followed Hyperlink 57" xfId="31811" hidden="1" xr:uid="{00000000-0005-0000-0000-00008A070000}"/>
    <cellStyle name="Followed Hyperlink 57" xfId="31786" hidden="1" xr:uid="{00000000-0005-0000-0000-00008B070000}"/>
    <cellStyle name="Followed Hyperlink 57" xfId="1036" hidden="1" xr:uid="{00000000-0005-0000-0000-000076070000}"/>
    <cellStyle name="Followed Hyperlink 57" xfId="1011" hidden="1" xr:uid="{00000000-0005-0000-0000-000077070000}"/>
    <cellStyle name="Followed Hyperlink 57" xfId="1094" hidden="1" xr:uid="{00000000-0005-0000-0000-000078070000}"/>
    <cellStyle name="Followed Hyperlink 57" xfId="723" hidden="1" xr:uid="{00000000-0005-0000-0000-000072070000}"/>
    <cellStyle name="Followed Hyperlink 57" xfId="629" hidden="1" xr:uid="{00000000-0005-0000-0000-000071070000}"/>
    <cellStyle name="Followed Hyperlink 57" xfId="553" hidden="1" xr:uid="{00000000-0005-0000-0000-000070070000}"/>
    <cellStyle name="Followed Hyperlink 57" xfId="1660" hidden="1" xr:uid="{00000000-0005-0000-0000-000083070000}"/>
    <cellStyle name="Followed Hyperlink 57" xfId="8719" hidden="1" xr:uid="{00000000-0005-0000-0000-00007D070000}"/>
    <cellStyle name="Followed Hyperlink 57" xfId="30745" hidden="1" xr:uid="{00000000-0005-0000-0000-000076070000}"/>
    <cellStyle name="Followed Hyperlink 57" xfId="1448" hidden="1" xr:uid="{00000000-0005-0000-0000-00007F070000}"/>
    <cellStyle name="Followed Hyperlink 57" xfId="1530" hidden="1" xr:uid="{00000000-0005-0000-0000-000080070000}"/>
    <cellStyle name="Followed Hyperlink 57" xfId="1591" hidden="1" xr:uid="{00000000-0005-0000-0000-000081070000}"/>
    <cellStyle name="Followed Hyperlink 57" xfId="869" hidden="1" xr:uid="{00000000-0005-0000-0000-000074070000}"/>
    <cellStyle name="Followed Hyperlink 57" xfId="942" hidden="1" xr:uid="{00000000-0005-0000-0000-000075070000}"/>
    <cellStyle name="Followed Hyperlink 57" xfId="1379" hidden="1" xr:uid="{00000000-0005-0000-0000-00007D070000}"/>
    <cellStyle name="Followed Hyperlink 57" xfId="1314" hidden="1" xr:uid="{00000000-0005-0000-0000-00007C070000}"/>
    <cellStyle name="Followed Hyperlink 57" xfId="1232" hidden="1" xr:uid="{00000000-0005-0000-0000-00007B070000}"/>
    <cellStyle name="Followed Hyperlink 57" xfId="30803" hidden="1" xr:uid="{00000000-0005-0000-0000-000078070000}"/>
    <cellStyle name="Followed Hyperlink 57" xfId="24279" hidden="1" xr:uid="{00000000-0005-0000-0000-00008A070000}"/>
    <cellStyle name="Followed Hyperlink 57" xfId="18592" hidden="1" xr:uid="{00000000-0005-0000-0000-00007B070000}"/>
    <cellStyle name="Followed Hyperlink 57" xfId="18674" hidden="1" xr:uid="{00000000-0005-0000-0000-00007C070000}"/>
    <cellStyle name="Followed Hyperlink 57" xfId="18739" hidden="1" xr:uid="{00000000-0005-0000-0000-00007D070000}"/>
    <cellStyle name="Followed Hyperlink 57" xfId="18833" hidden="1" xr:uid="{00000000-0005-0000-0000-00007E070000}"/>
    <cellStyle name="Followed Hyperlink 57" xfId="18808" hidden="1" xr:uid="{00000000-0005-0000-0000-00007F070000}"/>
    <cellStyle name="Followed Hyperlink 57" xfId="18890" hidden="1" xr:uid="{00000000-0005-0000-0000-000080070000}"/>
    <cellStyle name="Followed Hyperlink 57" xfId="18951" hidden="1" xr:uid="{00000000-0005-0000-0000-000081070000}"/>
    <cellStyle name="Followed Hyperlink 57" xfId="19045" hidden="1" xr:uid="{00000000-0005-0000-0000-000082070000}"/>
    <cellStyle name="Followed Hyperlink 57" xfId="19020" hidden="1" xr:uid="{00000000-0005-0000-0000-000083070000}"/>
    <cellStyle name="Followed Hyperlink 57" xfId="19102" hidden="1" xr:uid="{00000000-0005-0000-0000-000084070000}"/>
    <cellStyle name="Followed Hyperlink 57" xfId="5665" hidden="1" xr:uid="{00000000-0005-0000-0000-000082070000}"/>
    <cellStyle name="Followed Hyperlink 57" xfId="5640" hidden="1" xr:uid="{00000000-0005-0000-0000-000083070000}"/>
    <cellStyle name="Followed Hyperlink 57" xfId="5722" hidden="1" xr:uid="{00000000-0005-0000-0000-000084070000}"/>
    <cellStyle name="Followed Hyperlink 57" xfId="5782" hidden="1" xr:uid="{00000000-0005-0000-0000-000085070000}"/>
    <cellStyle name="Followed Hyperlink 57" xfId="5876" hidden="1" xr:uid="{00000000-0005-0000-0000-000086070000}"/>
    <cellStyle name="Followed Hyperlink 57" xfId="5851" hidden="1" xr:uid="{00000000-0005-0000-0000-000087070000}"/>
    <cellStyle name="Followed Hyperlink 57" xfId="5933" hidden="1" xr:uid="{00000000-0005-0000-0000-000088070000}"/>
    <cellStyle name="Followed Hyperlink 57" xfId="5988" hidden="1" xr:uid="{00000000-0005-0000-0000-000089070000}"/>
    <cellStyle name="Followed Hyperlink 57" xfId="6082" hidden="1" xr:uid="{00000000-0005-0000-0000-00008A070000}"/>
    <cellStyle name="Followed Hyperlink 57" xfId="6057" hidden="1" xr:uid="{00000000-0005-0000-0000-00008B070000}"/>
    <cellStyle name="Followed Hyperlink 57" xfId="2608" hidden="1" xr:uid="{00000000-0005-0000-0000-000070070000}"/>
    <cellStyle name="Followed Hyperlink 57" xfId="62" hidden="1" xr:uid="{00000000-0005-0000-0000-000072070000}"/>
    <cellStyle name="Followed Hyperlink 57" xfId="267" hidden="1" xr:uid="{00000000-0005-0000-0000-000073070000}"/>
    <cellStyle name="Followed Hyperlink 57" xfId="6529" hidden="1" xr:uid="{00000000-0005-0000-0000-000074070000}"/>
    <cellStyle name="Followed Hyperlink 57" xfId="6602" hidden="1" xr:uid="{00000000-0005-0000-0000-000075070000}"/>
    <cellStyle name="Followed Hyperlink 57" xfId="6696" hidden="1" xr:uid="{00000000-0005-0000-0000-000076070000}"/>
    <cellStyle name="Followed Hyperlink 57" xfId="6671" hidden="1" xr:uid="{00000000-0005-0000-0000-000077070000}"/>
    <cellStyle name="Followed Hyperlink 57" xfId="6754" hidden="1" xr:uid="{00000000-0005-0000-0000-000078070000}"/>
    <cellStyle name="Followed Hyperlink 57" xfId="6823" hidden="1" xr:uid="{00000000-0005-0000-0000-000079070000}"/>
    <cellStyle name="Followed Hyperlink 57" xfId="1473" hidden="1" xr:uid="{00000000-0005-0000-0000-00007E070000}"/>
    <cellStyle name="Followed Hyperlink 57" xfId="25226" hidden="1" xr:uid="{00000000-0005-0000-0000-000080070000}"/>
    <cellStyle name="Followed Hyperlink 57" xfId="25287" hidden="1" xr:uid="{00000000-0005-0000-0000-000081070000}"/>
    <cellStyle name="Followed Hyperlink 57" xfId="25381" hidden="1" xr:uid="{00000000-0005-0000-0000-000082070000}"/>
    <cellStyle name="Followed Hyperlink 57" xfId="25356" hidden="1" xr:uid="{00000000-0005-0000-0000-000083070000}"/>
    <cellStyle name="Followed Hyperlink 57" xfId="25438" hidden="1" xr:uid="{00000000-0005-0000-0000-000084070000}"/>
    <cellStyle name="Followed Hyperlink 57" xfId="25498" hidden="1" xr:uid="{00000000-0005-0000-0000-000085070000}"/>
    <cellStyle name="Followed Hyperlink 57" xfId="25592" hidden="1" xr:uid="{00000000-0005-0000-0000-000086070000}"/>
    <cellStyle name="Followed Hyperlink 57" xfId="25567" hidden="1" xr:uid="{00000000-0005-0000-0000-000087070000}"/>
    <cellStyle name="Followed Hyperlink 57" xfId="8572" hidden="1" xr:uid="{00000000-0005-0000-0000-00007B070000}"/>
    <cellStyle name="Followed Hyperlink 57" xfId="28351" hidden="1" xr:uid="{00000000-0005-0000-0000-000070070000}"/>
    <cellStyle name="Followed Hyperlink 57" xfId="31924" hidden="1" xr:uid="{00000000-0005-0000-0000-000071070000}"/>
    <cellStyle name="Followed Hyperlink 57" xfId="25859" hidden="1" xr:uid="{00000000-0005-0000-0000-000072070000}"/>
    <cellStyle name="Followed Hyperlink 57" xfId="26085" hidden="1" xr:uid="{00000000-0005-0000-0000-000073070000}"/>
    <cellStyle name="Followed Hyperlink 57" xfId="32246" hidden="1" xr:uid="{00000000-0005-0000-0000-000074070000}"/>
    <cellStyle name="Followed Hyperlink 57" xfId="32319" hidden="1" xr:uid="{00000000-0005-0000-0000-000075070000}"/>
    <cellStyle name="Followed Hyperlink 57" xfId="32413" hidden="1" xr:uid="{00000000-0005-0000-0000-000076070000}"/>
    <cellStyle name="Followed Hyperlink 57" xfId="32388" hidden="1" xr:uid="{00000000-0005-0000-0000-000077070000}"/>
    <cellStyle name="Followed Hyperlink 57" xfId="698" hidden="1" xr:uid="{00000000-0005-0000-0000-000073070000}"/>
    <cellStyle name="Followed Hyperlink 57" xfId="51" hidden="1" xr:uid="{00000000-0005-0000-0000-000072070000}"/>
    <cellStyle name="Followed Hyperlink 57" xfId="2797" hidden="1" xr:uid="{00000000-0005-0000-0000-000073070000}"/>
    <cellStyle name="Followed Hyperlink 57" xfId="9887" hidden="1" xr:uid="{00000000-0005-0000-0000-000074070000}"/>
    <cellStyle name="Followed Hyperlink 57" xfId="9960" hidden="1" xr:uid="{00000000-0005-0000-0000-000075070000}"/>
    <cellStyle name="Followed Hyperlink 57" xfId="10054" hidden="1" xr:uid="{00000000-0005-0000-0000-000076070000}"/>
    <cellStyle name="Followed Hyperlink 57" xfId="10029" hidden="1" xr:uid="{00000000-0005-0000-0000-000077070000}"/>
    <cellStyle name="Followed Hyperlink 57" xfId="10112" hidden="1" xr:uid="{00000000-0005-0000-0000-000078070000}"/>
    <cellStyle name="Followed Hyperlink 57" xfId="10181" hidden="1" xr:uid="{00000000-0005-0000-0000-000079070000}"/>
    <cellStyle name="Followed Hyperlink 57" xfId="8209" hidden="1" xr:uid="{00000000-0005-0000-0000-000074070000}"/>
    <cellStyle name="Followed Hyperlink 57" xfId="3464" hidden="1" xr:uid="{00000000-0005-0000-0000-000079070000}"/>
    <cellStyle name="Followed Hyperlink 57" xfId="3558" hidden="1" xr:uid="{00000000-0005-0000-0000-00007A070000}"/>
    <cellStyle name="Followed Hyperlink 57" xfId="3533" hidden="1" xr:uid="{00000000-0005-0000-0000-00007B070000}"/>
    <cellStyle name="Followed Hyperlink 57" xfId="3615" hidden="1" xr:uid="{00000000-0005-0000-0000-00007C070000}"/>
    <cellStyle name="Followed Hyperlink 57" xfId="3680" hidden="1" xr:uid="{00000000-0005-0000-0000-00007D070000}"/>
    <cellStyle name="Followed Hyperlink 57" xfId="3774" hidden="1" xr:uid="{00000000-0005-0000-0000-00007E070000}"/>
    <cellStyle name="Followed Hyperlink 57" xfId="3749" hidden="1" xr:uid="{00000000-0005-0000-0000-00007F070000}"/>
    <cellStyle name="Followed Hyperlink 57" xfId="3831" hidden="1" xr:uid="{00000000-0005-0000-0000-000080070000}"/>
    <cellStyle name="Followed Hyperlink 57" xfId="3892" hidden="1" xr:uid="{00000000-0005-0000-0000-000081070000}"/>
    <cellStyle name="Followed Hyperlink 57" xfId="3986" hidden="1" xr:uid="{00000000-0005-0000-0000-000082070000}"/>
    <cellStyle name="Followed Hyperlink 57" xfId="24048" hidden="1" xr:uid="{00000000-0005-0000-0000-000087070000}"/>
    <cellStyle name="Followed Hyperlink 57" xfId="24130" hidden="1" xr:uid="{00000000-0005-0000-0000-000088070000}"/>
    <cellStyle name="Followed Hyperlink 57" xfId="24185" hidden="1" xr:uid="{00000000-0005-0000-0000-000089070000}"/>
    <cellStyle name="Followed Hyperlink 57" xfId="24254" hidden="1" xr:uid="{00000000-0005-0000-0000-00008B070000}"/>
    <cellStyle name="Followed Hyperlink 57" xfId="19719" hidden="1" xr:uid="{00000000-0005-0000-0000-000070070000}"/>
    <cellStyle name="Followed Hyperlink 57" xfId="24392" hidden="1" xr:uid="{00000000-0005-0000-0000-000071070000}"/>
    <cellStyle name="Followed Hyperlink 57" xfId="6351" hidden="1" xr:uid="{00000000-0005-0000-0000-000072070000}"/>
    <cellStyle name="Followed Hyperlink 57" xfId="18006" hidden="1" xr:uid="{00000000-0005-0000-0000-000073070000}"/>
    <cellStyle name="Followed Hyperlink 57" xfId="24565" hidden="1" xr:uid="{00000000-0005-0000-0000-000074070000}"/>
    <cellStyle name="Followed Hyperlink 57" xfId="24638" hidden="1" xr:uid="{00000000-0005-0000-0000-000075070000}"/>
    <cellStyle name="Followed Hyperlink 57" xfId="24732" hidden="1" xr:uid="{00000000-0005-0000-0000-000076070000}"/>
    <cellStyle name="Followed Hyperlink 57" xfId="24707" hidden="1" xr:uid="{00000000-0005-0000-0000-000077070000}"/>
    <cellStyle name="Followed Hyperlink 57" xfId="24790" hidden="1" xr:uid="{00000000-0005-0000-0000-000078070000}"/>
    <cellStyle name="Followed Hyperlink 57" xfId="24859" hidden="1" xr:uid="{00000000-0005-0000-0000-000079070000}"/>
    <cellStyle name="Followed Hyperlink 57" xfId="24953" hidden="1" xr:uid="{00000000-0005-0000-0000-00007A070000}"/>
    <cellStyle name="Followed Hyperlink 57" xfId="24928" hidden="1" xr:uid="{00000000-0005-0000-0000-00007B070000}"/>
    <cellStyle name="Followed Hyperlink 57" xfId="25075" hidden="1" xr:uid="{00000000-0005-0000-0000-00007D070000}"/>
    <cellStyle name="Followed Hyperlink 57" xfId="25169" hidden="1" xr:uid="{00000000-0005-0000-0000-00007E070000}"/>
    <cellStyle name="Followed Hyperlink 57" xfId="25144" hidden="1" xr:uid="{00000000-0005-0000-0000-00007F070000}"/>
    <cellStyle name="Followed Hyperlink 57" xfId="7668" hidden="1" xr:uid="{00000000-0005-0000-0000-000089070000}"/>
    <cellStyle name="Followed Hyperlink 57" xfId="7762" hidden="1" xr:uid="{00000000-0005-0000-0000-00008A070000}"/>
    <cellStyle name="Followed Hyperlink 57" xfId="7737" hidden="1" xr:uid="{00000000-0005-0000-0000-00008B070000}"/>
    <cellStyle name="Followed Hyperlink 57" xfId="7462" hidden="1" xr:uid="{00000000-0005-0000-0000-000085070000}"/>
    <cellStyle name="Followed Hyperlink 57" xfId="7556" hidden="1" xr:uid="{00000000-0005-0000-0000-000086070000}"/>
    <cellStyle name="Followed Hyperlink 57" xfId="7402" hidden="1" xr:uid="{00000000-0005-0000-0000-000084070000}"/>
    <cellStyle name="Followed Hyperlink 57" xfId="7320" hidden="1" xr:uid="{00000000-0005-0000-0000-000083070000}"/>
    <cellStyle name="Followed Hyperlink 57" xfId="30966" hidden="1" xr:uid="{00000000-0005-0000-0000-00007A070000}"/>
    <cellStyle name="Followed Hyperlink 57" xfId="24073" hidden="1" xr:uid="{00000000-0005-0000-0000-000086070000}"/>
    <cellStyle name="Followed Hyperlink 57" xfId="8351" hidden="1" xr:uid="{00000000-0005-0000-0000-000077070000}"/>
    <cellStyle name="Followed Hyperlink 57" xfId="8434" hidden="1" xr:uid="{00000000-0005-0000-0000-000078070000}"/>
    <cellStyle name="Followed Hyperlink 57" xfId="8503" hidden="1" xr:uid="{00000000-0005-0000-0000-000079070000}"/>
    <cellStyle name="Followed Hyperlink 57" xfId="7531" hidden="1" xr:uid="{00000000-0005-0000-0000-000087070000}"/>
    <cellStyle name="Followed Hyperlink 57" xfId="7613" hidden="1" xr:uid="{00000000-0005-0000-0000-000088070000}"/>
    <cellStyle name="Followed Hyperlink 57" xfId="8282" hidden="1" xr:uid="{00000000-0005-0000-0000-000075070000}"/>
    <cellStyle name="Followed Hyperlink 57" xfId="8376" hidden="1" xr:uid="{00000000-0005-0000-0000-000076070000}"/>
    <cellStyle name="Followed Hyperlink 57" xfId="2568" hidden="1" xr:uid="{00000000-0005-0000-0000-000073070000}"/>
    <cellStyle name="Followed Hyperlink 57" xfId="121" hidden="1" xr:uid="{00000000-0005-0000-0000-000072070000}"/>
    <cellStyle name="Followed Hyperlink 58" xfId="11881" hidden="1" xr:uid="{00000000-0005-0000-0000-000097070000}"/>
    <cellStyle name="Followed Hyperlink 58" xfId="7979" hidden="1" xr:uid="{00000000-0005-0000-0000-000098070000}"/>
    <cellStyle name="Followed Hyperlink 58" xfId="12139" hidden="1" xr:uid="{00000000-0005-0000-0000-000099070000}"/>
    <cellStyle name="Followed Hyperlink 58" xfId="12130" hidden="1" xr:uid="{00000000-0005-0000-0000-00009A070000}"/>
    <cellStyle name="Followed Hyperlink 58" xfId="12097" hidden="1" xr:uid="{00000000-0005-0000-0000-00009B070000}"/>
    <cellStyle name="Followed Hyperlink 58" xfId="11558" hidden="1" xr:uid="{00000000-0005-0000-0000-00009C070000}"/>
    <cellStyle name="Followed Hyperlink 58" xfId="12351" hidden="1" xr:uid="{00000000-0005-0000-0000-00009D070000}"/>
    <cellStyle name="Followed Hyperlink 58" xfId="12342" hidden="1" xr:uid="{00000000-0005-0000-0000-00009E070000}"/>
    <cellStyle name="Followed Hyperlink 58" xfId="12309" hidden="1" xr:uid="{00000000-0005-0000-0000-00009F070000}"/>
    <cellStyle name="Followed Hyperlink 58" xfId="11495" hidden="1" xr:uid="{00000000-0005-0000-0000-0000A0070000}"/>
    <cellStyle name="Followed Hyperlink 58" xfId="12562" hidden="1" xr:uid="{00000000-0005-0000-0000-0000A1070000}"/>
    <cellStyle name="Followed Hyperlink 58" xfId="12553" hidden="1" xr:uid="{00000000-0005-0000-0000-0000A2070000}"/>
    <cellStyle name="Followed Hyperlink 58" xfId="12520" hidden="1" xr:uid="{00000000-0005-0000-0000-0000A3070000}"/>
    <cellStyle name="Followed Hyperlink 58" xfId="11788" hidden="1" xr:uid="{00000000-0005-0000-0000-0000A4070000}"/>
    <cellStyle name="Followed Hyperlink 58" xfId="12768" hidden="1" xr:uid="{00000000-0005-0000-0000-0000A5070000}"/>
    <cellStyle name="Followed Hyperlink 58" xfId="12759" hidden="1" xr:uid="{00000000-0005-0000-0000-0000A6070000}"/>
    <cellStyle name="Followed Hyperlink 58" xfId="12726" hidden="1" xr:uid="{00000000-0005-0000-0000-0000A7070000}"/>
    <cellStyle name="Followed Hyperlink 58" xfId="4644" hidden="1" xr:uid="{00000000-0005-0000-0000-00008C070000}"/>
    <cellStyle name="Followed Hyperlink 58" xfId="6280" hidden="1" xr:uid="{00000000-0005-0000-0000-00008D070000}"/>
    <cellStyle name="Followed Hyperlink 58" xfId="12882" hidden="1" xr:uid="{00000000-0005-0000-0000-00008E070000}"/>
    <cellStyle name="Followed Hyperlink 58" xfId="12896" hidden="1" xr:uid="{00000000-0005-0000-0000-00008F070000}"/>
    <cellStyle name="Followed Hyperlink 58" xfId="13186" hidden="1" xr:uid="{00000000-0005-0000-0000-000090070000}"/>
    <cellStyle name="Followed Hyperlink 58" xfId="13376" hidden="1" xr:uid="{00000000-0005-0000-0000-000091070000}"/>
    <cellStyle name="Followed Hyperlink 58" xfId="13367" hidden="1" xr:uid="{00000000-0005-0000-0000-000092070000}"/>
    <cellStyle name="Followed Hyperlink 58" xfId="13147" hidden="1" xr:uid="{00000000-0005-0000-0000-000094070000}"/>
    <cellStyle name="Followed Hyperlink 58" xfId="13597" hidden="1" xr:uid="{00000000-0005-0000-0000-000095070000}"/>
    <cellStyle name="Followed Hyperlink 58" xfId="13588" hidden="1" xr:uid="{00000000-0005-0000-0000-000096070000}"/>
    <cellStyle name="Followed Hyperlink 58" xfId="13555" hidden="1" xr:uid="{00000000-0005-0000-0000-000097070000}"/>
    <cellStyle name="Followed Hyperlink 58" xfId="9659" hidden="1" xr:uid="{00000000-0005-0000-0000-000098070000}"/>
    <cellStyle name="Followed Hyperlink 58" xfId="13813" hidden="1" xr:uid="{00000000-0005-0000-0000-000099070000}"/>
    <cellStyle name="Followed Hyperlink 58" xfId="13804" hidden="1" xr:uid="{00000000-0005-0000-0000-00009A070000}"/>
    <cellStyle name="Followed Hyperlink 58" xfId="13771" hidden="1" xr:uid="{00000000-0005-0000-0000-00009B070000}"/>
    <cellStyle name="Followed Hyperlink 58" xfId="13232" hidden="1" xr:uid="{00000000-0005-0000-0000-00009C070000}"/>
    <cellStyle name="Followed Hyperlink 58" xfId="41195" hidden="1" xr:uid="{00000000-0005-0000-0000-0000A3070000}"/>
    <cellStyle name="Followed Hyperlink 58" xfId="41443" hidden="1" xr:uid="{00000000-0005-0000-0000-0000A5070000}"/>
    <cellStyle name="Followed Hyperlink 58" xfId="41434" hidden="1" xr:uid="{00000000-0005-0000-0000-0000A6070000}"/>
    <cellStyle name="Followed Hyperlink 58" xfId="41401" hidden="1" xr:uid="{00000000-0005-0000-0000-0000A7070000}"/>
    <cellStyle name="Followed Hyperlink 58" xfId="41807" hidden="1" xr:uid="{00000000-0005-0000-0000-00008C070000}"/>
    <cellStyle name="Followed Hyperlink 58" xfId="42029" hidden="1" xr:uid="{00000000-0005-0000-0000-00008D070000}"/>
    <cellStyle name="Followed Hyperlink 58" xfId="41987" hidden="1" xr:uid="{00000000-0005-0000-0000-00008F070000}"/>
    <cellStyle name="Followed Hyperlink 58" xfId="42152" hidden="1" xr:uid="{00000000-0005-0000-0000-000090070000}"/>
    <cellStyle name="Followed Hyperlink 58" xfId="42342" hidden="1" xr:uid="{00000000-0005-0000-0000-000091070000}"/>
    <cellStyle name="Followed Hyperlink 58" xfId="42333" hidden="1" xr:uid="{00000000-0005-0000-0000-000092070000}"/>
    <cellStyle name="Followed Hyperlink 58" xfId="42300" hidden="1" xr:uid="{00000000-0005-0000-0000-000093070000}"/>
    <cellStyle name="Followed Hyperlink 58" xfId="42113" hidden="1" xr:uid="{00000000-0005-0000-0000-000094070000}"/>
    <cellStyle name="Followed Hyperlink 58" xfId="42563" hidden="1" xr:uid="{00000000-0005-0000-0000-000095070000}"/>
    <cellStyle name="Followed Hyperlink 58" xfId="42554" hidden="1" xr:uid="{00000000-0005-0000-0000-000096070000}"/>
    <cellStyle name="Followed Hyperlink 58" xfId="41918" hidden="1" xr:uid="{00000000-0005-0000-0000-000098070000}"/>
    <cellStyle name="Followed Hyperlink 58" xfId="42779" hidden="1" xr:uid="{00000000-0005-0000-0000-000099070000}"/>
    <cellStyle name="Followed Hyperlink 58" xfId="42737" hidden="1" xr:uid="{00000000-0005-0000-0000-00009B070000}"/>
    <cellStyle name="Followed Hyperlink 58" xfId="42198" hidden="1" xr:uid="{00000000-0005-0000-0000-00009C070000}"/>
    <cellStyle name="Followed Hyperlink 58" xfId="42991" hidden="1" xr:uid="{00000000-0005-0000-0000-00009D070000}"/>
    <cellStyle name="Followed Hyperlink 58" xfId="42982" hidden="1" xr:uid="{00000000-0005-0000-0000-00009E070000}"/>
    <cellStyle name="Followed Hyperlink 58" xfId="42949" hidden="1" xr:uid="{00000000-0005-0000-0000-00009F070000}"/>
    <cellStyle name="Followed Hyperlink 58" xfId="42135" hidden="1" xr:uid="{00000000-0005-0000-0000-0000A0070000}"/>
    <cellStyle name="Followed Hyperlink 58" xfId="43202" hidden="1" xr:uid="{00000000-0005-0000-0000-0000A1070000}"/>
    <cellStyle name="Followed Hyperlink 58" xfId="43193" hidden="1" xr:uid="{00000000-0005-0000-0000-0000A2070000}"/>
    <cellStyle name="Followed Hyperlink 58" xfId="43160" hidden="1" xr:uid="{00000000-0005-0000-0000-0000A3070000}"/>
    <cellStyle name="Followed Hyperlink 58" xfId="39709" hidden="1" xr:uid="{00000000-0005-0000-0000-0000A2070000}"/>
    <cellStyle name="Followed Hyperlink 58" xfId="39676" hidden="1" xr:uid="{00000000-0005-0000-0000-0000A3070000}"/>
    <cellStyle name="Followed Hyperlink 58" xfId="38944" hidden="1" xr:uid="{00000000-0005-0000-0000-0000A4070000}"/>
    <cellStyle name="Followed Hyperlink 58" xfId="39924" hidden="1" xr:uid="{00000000-0005-0000-0000-0000A5070000}"/>
    <cellStyle name="Followed Hyperlink 58" xfId="39915" hidden="1" xr:uid="{00000000-0005-0000-0000-0000A6070000}"/>
    <cellStyle name="Followed Hyperlink 58" xfId="39882" hidden="1" xr:uid="{00000000-0005-0000-0000-0000A7070000}"/>
    <cellStyle name="Followed Hyperlink 58" xfId="12966" hidden="1" xr:uid="{00000000-0005-0000-0000-00008C070000}"/>
    <cellStyle name="Followed Hyperlink 58" xfId="18002" hidden="1" xr:uid="{00000000-0005-0000-0000-00008D070000}"/>
    <cellStyle name="Followed Hyperlink 58" xfId="21190" hidden="1" xr:uid="{00000000-0005-0000-0000-00008E070000}"/>
    <cellStyle name="Followed Hyperlink 58" xfId="21204" hidden="1" xr:uid="{00000000-0005-0000-0000-00008F070000}"/>
    <cellStyle name="Followed Hyperlink 58" xfId="21427" hidden="1" xr:uid="{00000000-0005-0000-0000-000090070000}"/>
    <cellStyle name="Followed Hyperlink 58" xfId="21617" hidden="1" xr:uid="{00000000-0005-0000-0000-000091070000}"/>
    <cellStyle name="Followed Hyperlink 58" xfId="17098" hidden="1" xr:uid="{00000000-0005-0000-0000-00009B070000}"/>
    <cellStyle name="Followed Hyperlink 58" xfId="16559" hidden="1" xr:uid="{00000000-0005-0000-0000-00009C070000}"/>
    <cellStyle name="Followed Hyperlink 58" xfId="17352" hidden="1" xr:uid="{00000000-0005-0000-0000-00009D070000}"/>
    <cellStyle name="Followed Hyperlink 58" xfId="17343" hidden="1" xr:uid="{00000000-0005-0000-0000-00009E070000}"/>
    <cellStyle name="Followed Hyperlink 58" xfId="17310" hidden="1" xr:uid="{00000000-0005-0000-0000-00009F070000}"/>
    <cellStyle name="Followed Hyperlink 58" xfId="17563" hidden="1" xr:uid="{00000000-0005-0000-0000-0000A1070000}"/>
    <cellStyle name="Followed Hyperlink 58" xfId="17554" hidden="1" xr:uid="{00000000-0005-0000-0000-0000A2070000}"/>
    <cellStyle name="Followed Hyperlink 58" xfId="17521" hidden="1" xr:uid="{00000000-0005-0000-0000-0000A3070000}"/>
    <cellStyle name="Followed Hyperlink 58" xfId="16789" hidden="1" xr:uid="{00000000-0005-0000-0000-0000A4070000}"/>
    <cellStyle name="Followed Hyperlink 58" xfId="17769" hidden="1" xr:uid="{00000000-0005-0000-0000-0000A5070000}"/>
    <cellStyle name="Followed Hyperlink 58" xfId="17760" hidden="1" xr:uid="{00000000-0005-0000-0000-0000A6070000}"/>
    <cellStyle name="Followed Hyperlink 58" xfId="17727" hidden="1" xr:uid="{00000000-0005-0000-0000-0000A7070000}"/>
    <cellStyle name="Followed Hyperlink 58" xfId="17979" hidden="1" xr:uid="{00000000-0005-0000-0000-00008C070000}"/>
    <cellStyle name="Followed Hyperlink 58" xfId="9632" hidden="1" xr:uid="{00000000-0005-0000-0000-00008D070000}"/>
    <cellStyle name="Followed Hyperlink 58" xfId="41017" hidden="1" xr:uid="{00000000-0005-0000-0000-00009E070000}"/>
    <cellStyle name="Followed Hyperlink 58" xfId="40984" hidden="1" xr:uid="{00000000-0005-0000-0000-00009F070000}"/>
    <cellStyle name="Followed Hyperlink 58" xfId="40170" hidden="1" xr:uid="{00000000-0005-0000-0000-0000A0070000}"/>
    <cellStyle name="Followed Hyperlink 58" xfId="41237" hidden="1" xr:uid="{00000000-0005-0000-0000-0000A1070000}"/>
    <cellStyle name="Followed Hyperlink 58" xfId="41228" hidden="1" xr:uid="{00000000-0005-0000-0000-0000A2070000}"/>
    <cellStyle name="Followed Hyperlink 58" xfId="16703" hidden="1" xr:uid="{00000000-0005-0000-0000-000091070000}"/>
    <cellStyle name="Followed Hyperlink 58" xfId="16694" hidden="1" xr:uid="{00000000-0005-0000-0000-000092070000}"/>
    <cellStyle name="Followed Hyperlink 58" xfId="16661" hidden="1" xr:uid="{00000000-0005-0000-0000-000093070000}"/>
    <cellStyle name="Followed Hyperlink 58" xfId="16474" hidden="1" xr:uid="{00000000-0005-0000-0000-000094070000}"/>
    <cellStyle name="Followed Hyperlink 58" xfId="16924" hidden="1" xr:uid="{00000000-0005-0000-0000-000095070000}"/>
    <cellStyle name="Followed Hyperlink 58" xfId="16915" hidden="1" xr:uid="{00000000-0005-0000-0000-000096070000}"/>
    <cellStyle name="Followed Hyperlink 58" xfId="16882" hidden="1" xr:uid="{00000000-0005-0000-0000-000097070000}"/>
    <cellStyle name="Followed Hyperlink 58" xfId="13010" hidden="1" xr:uid="{00000000-0005-0000-0000-000098070000}"/>
    <cellStyle name="Followed Hyperlink 58" xfId="17140" hidden="1" xr:uid="{00000000-0005-0000-0000-000099070000}"/>
    <cellStyle name="Followed Hyperlink 58" xfId="17131" hidden="1" xr:uid="{00000000-0005-0000-0000-00009A070000}"/>
    <cellStyle name="Followed Hyperlink 58" xfId="8003" hidden="1" xr:uid="{00000000-0005-0000-0000-00008C070000}"/>
    <cellStyle name="Followed Hyperlink 58" xfId="9640" hidden="1" xr:uid="{00000000-0005-0000-0000-00008D070000}"/>
    <cellStyle name="Followed Hyperlink 58" xfId="16224" hidden="1" xr:uid="{00000000-0005-0000-0000-00008E070000}"/>
    <cellStyle name="Followed Hyperlink 58" xfId="16238" hidden="1" xr:uid="{00000000-0005-0000-0000-00008F070000}"/>
    <cellStyle name="Followed Hyperlink 58" xfId="16513" hidden="1" xr:uid="{00000000-0005-0000-0000-000090070000}"/>
    <cellStyle name="Followed Hyperlink 58" xfId="16101" hidden="1" xr:uid="{00000000-0005-0000-0000-0000A6070000}"/>
    <cellStyle name="Followed Hyperlink 58" xfId="16068" hidden="1" xr:uid="{00000000-0005-0000-0000-0000A7070000}"/>
    <cellStyle name="Followed Hyperlink 58" xfId="16110" hidden="1" xr:uid="{00000000-0005-0000-0000-0000A5070000}"/>
    <cellStyle name="Followed Hyperlink 58" xfId="15130" hidden="1" xr:uid="{00000000-0005-0000-0000-0000A4070000}"/>
    <cellStyle name="Followed Hyperlink 58" xfId="42770" hidden="1" xr:uid="{00000000-0005-0000-0000-00009A070000}"/>
    <cellStyle name="Followed Hyperlink 58" xfId="35640" hidden="1" xr:uid="{00000000-0005-0000-0000-000093070000}"/>
    <cellStyle name="Followed Hyperlink 58" xfId="35453" hidden="1" xr:uid="{00000000-0005-0000-0000-000094070000}"/>
    <cellStyle name="Followed Hyperlink 58" xfId="35903" hidden="1" xr:uid="{00000000-0005-0000-0000-000095070000}"/>
    <cellStyle name="Followed Hyperlink 58" xfId="35894" hidden="1" xr:uid="{00000000-0005-0000-0000-000096070000}"/>
    <cellStyle name="Followed Hyperlink 58" xfId="35861" hidden="1" xr:uid="{00000000-0005-0000-0000-000097070000}"/>
    <cellStyle name="Followed Hyperlink 58" xfId="32021" hidden="1" xr:uid="{00000000-0005-0000-0000-000098070000}"/>
    <cellStyle name="Followed Hyperlink 58" xfId="36119" hidden="1" xr:uid="{00000000-0005-0000-0000-000099070000}"/>
    <cellStyle name="Followed Hyperlink 58" xfId="36110" hidden="1" xr:uid="{00000000-0005-0000-0000-00009A070000}"/>
    <cellStyle name="Followed Hyperlink 58" xfId="36077" hidden="1" xr:uid="{00000000-0005-0000-0000-00009B070000}"/>
    <cellStyle name="Followed Hyperlink 58" xfId="35538" hidden="1" xr:uid="{00000000-0005-0000-0000-00009C070000}"/>
    <cellStyle name="Followed Hyperlink 58" xfId="36331" hidden="1" xr:uid="{00000000-0005-0000-0000-00009D070000}"/>
    <cellStyle name="Followed Hyperlink 58" xfId="36322" hidden="1" xr:uid="{00000000-0005-0000-0000-00009E070000}"/>
    <cellStyle name="Followed Hyperlink 58" xfId="36289" hidden="1" xr:uid="{00000000-0005-0000-0000-00009F070000}"/>
    <cellStyle name="Followed Hyperlink 58" xfId="35475" hidden="1" xr:uid="{00000000-0005-0000-0000-0000A0070000}"/>
    <cellStyle name="Followed Hyperlink 58" xfId="36542" hidden="1" xr:uid="{00000000-0005-0000-0000-0000A1070000}"/>
    <cellStyle name="Followed Hyperlink 58" xfId="36533" hidden="1" xr:uid="{00000000-0005-0000-0000-0000A2070000}"/>
    <cellStyle name="Followed Hyperlink 58" xfId="36500" hidden="1" xr:uid="{00000000-0005-0000-0000-0000A3070000}"/>
    <cellStyle name="Followed Hyperlink 58" xfId="35768" hidden="1" xr:uid="{00000000-0005-0000-0000-0000A4070000}"/>
    <cellStyle name="Followed Hyperlink 58" xfId="36748" hidden="1" xr:uid="{00000000-0005-0000-0000-0000A5070000}"/>
    <cellStyle name="Followed Hyperlink 58" xfId="36739" hidden="1" xr:uid="{00000000-0005-0000-0000-0000A6070000}"/>
    <cellStyle name="Followed Hyperlink 58" xfId="36706" hidden="1" xr:uid="{00000000-0005-0000-0000-0000A7070000}"/>
    <cellStyle name="Followed Hyperlink 58" xfId="28525" hidden="1" xr:uid="{00000000-0005-0000-0000-00008C070000}"/>
    <cellStyle name="Followed Hyperlink 58" xfId="30335" hidden="1" xr:uid="{00000000-0005-0000-0000-00008D070000}"/>
    <cellStyle name="Followed Hyperlink 58" xfId="36862" hidden="1" xr:uid="{00000000-0005-0000-0000-00008E070000}"/>
    <cellStyle name="Followed Hyperlink 58" xfId="36876" hidden="1" xr:uid="{00000000-0005-0000-0000-00008F070000}"/>
    <cellStyle name="Followed Hyperlink 58" xfId="37099" hidden="1" xr:uid="{00000000-0005-0000-0000-000090070000}"/>
    <cellStyle name="Followed Hyperlink 58" xfId="37289" hidden="1" xr:uid="{00000000-0005-0000-0000-000091070000}"/>
    <cellStyle name="Followed Hyperlink 58" xfId="37280" hidden="1" xr:uid="{00000000-0005-0000-0000-000092070000}"/>
    <cellStyle name="Followed Hyperlink 58" xfId="37247" hidden="1" xr:uid="{00000000-0005-0000-0000-000093070000}"/>
    <cellStyle name="Followed Hyperlink 58" xfId="37060" hidden="1" xr:uid="{00000000-0005-0000-0000-000094070000}"/>
    <cellStyle name="Followed Hyperlink 58" xfId="37510" hidden="1" xr:uid="{00000000-0005-0000-0000-000095070000}"/>
    <cellStyle name="Followed Hyperlink 58" xfId="37501" hidden="1" xr:uid="{00000000-0005-0000-0000-000096070000}"/>
    <cellStyle name="Followed Hyperlink 58" xfId="37468" hidden="1" xr:uid="{00000000-0005-0000-0000-000097070000}"/>
    <cellStyle name="Followed Hyperlink 58" xfId="33685" hidden="1" xr:uid="{00000000-0005-0000-0000-000098070000}"/>
    <cellStyle name="Followed Hyperlink 58" xfId="37717" hidden="1" xr:uid="{00000000-0005-0000-0000-00009A070000}"/>
    <cellStyle name="Followed Hyperlink 58" xfId="37684" hidden="1" xr:uid="{00000000-0005-0000-0000-00009B070000}"/>
    <cellStyle name="Followed Hyperlink 58" xfId="37145" hidden="1" xr:uid="{00000000-0005-0000-0000-00009C070000}"/>
    <cellStyle name="Followed Hyperlink 58" xfId="37938" hidden="1" xr:uid="{00000000-0005-0000-0000-00009D070000}"/>
    <cellStyle name="Followed Hyperlink 58" xfId="37929" hidden="1" xr:uid="{00000000-0005-0000-0000-00009E070000}"/>
    <cellStyle name="Followed Hyperlink 58" xfId="37896" hidden="1" xr:uid="{00000000-0005-0000-0000-00009F070000}"/>
    <cellStyle name="Followed Hyperlink 58" xfId="37082" hidden="1" xr:uid="{00000000-0005-0000-0000-0000A0070000}"/>
    <cellStyle name="Followed Hyperlink 58" xfId="38149" hidden="1" xr:uid="{00000000-0005-0000-0000-0000A1070000}"/>
    <cellStyle name="Followed Hyperlink 58" xfId="38140" hidden="1" xr:uid="{00000000-0005-0000-0000-0000A2070000}"/>
    <cellStyle name="Followed Hyperlink 58" xfId="38107" hidden="1" xr:uid="{00000000-0005-0000-0000-0000A3070000}"/>
    <cellStyle name="Followed Hyperlink 58" xfId="38355" hidden="1" xr:uid="{00000000-0005-0000-0000-0000A5070000}"/>
    <cellStyle name="Followed Hyperlink 58" xfId="38346" hidden="1" xr:uid="{00000000-0005-0000-0000-0000A6070000}"/>
    <cellStyle name="Followed Hyperlink 58" xfId="38313" hidden="1" xr:uid="{00000000-0005-0000-0000-0000A7070000}"/>
    <cellStyle name="Followed Hyperlink 58" xfId="30376" hidden="1" xr:uid="{00000000-0005-0000-0000-00008C070000}"/>
    <cellStyle name="Followed Hyperlink 58" xfId="32005" hidden="1" xr:uid="{00000000-0005-0000-0000-00008D070000}"/>
    <cellStyle name="Followed Hyperlink 58" xfId="38469" hidden="1" xr:uid="{00000000-0005-0000-0000-00008E070000}"/>
    <cellStyle name="Followed Hyperlink 58" xfId="33812" hidden="1" xr:uid="{00000000-0005-0000-0000-000094070000}"/>
    <cellStyle name="Followed Hyperlink 58" xfId="24498" hidden="1" xr:uid="{00000000-0005-0000-0000-0000A0070000}"/>
    <cellStyle name="Followed Hyperlink 58" xfId="6299" hidden="1" xr:uid="{00000000-0005-0000-0000-000098070000}"/>
    <cellStyle name="Followed Hyperlink 58" xfId="10464" hidden="1" xr:uid="{00000000-0005-0000-0000-000099070000}"/>
    <cellStyle name="Followed Hyperlink 58" xfId="10455" hidden="1" xr:uid="{00000000-0005-0000-0000-00009A070000}"/>
    <cellStyle name="Followed Hyperlink 58" xfId="10422" hidden="1" xr:uid="{00000000-0005-0000-0000-00009B070000}"/>
    <cellStyle name="Followed Hyperlink 58" xfId="10676" hidden="1" xr:uid="{00000000-0005-0000-0000-00009D070000}"/>
    <cellStyle name="Followed Hyperlink 58" xfId="10667" hidden="1" xr:uid="{00000000-0005-0000-0000-00009E070000}"/>
    <cellStyle name="Followed Hyperlink 58" xfId="10634" hidden="1" xr:uid="{00000000-0005-0000-0000-00009F070000}"/>
    <cellStyle name="Followed Hyperlink 58" xfId="9820" hidden="1" xr:uid="{00000000-0005-0000-0000-0000A0070000}"/>
    <cellStyle name="Followed Hyperlink 58" xfId="10887" hidden="1" xr:uid="{00000000-0005-0000-0000-0000A1070000}"/>
    <cellStyle name="Followed Hyperlink 58" xfId="10878" hidden="1" xr:uid="{00000000-0005-0000-0000-0000A2070000}"/>
    <cellStyle name="Followed Hyperlink 58" xfId="10845" hidden="1" xr:uid="{00000000-0005-0000-0000-0000A3070000}"/>
    <cellStyle name="Followed Hyperlink 58" xfId="10113" hidden="1" xr:uid="{00000000-0005-0000-0000-0000A4070000}"/>
    <cellStyle name="Followed Hyperlink 58" xfId="11093" hidden="1" xr:uid="{00000000-0005-0000-0000-0000A5070000}"/>
    <cellStyle name="Followed Hyperlink 58" xfId="11084" hidden="1" xr:uid="{00000000-0005-0000-0000-0000A6070000}"/>
    <cellStyle name="Followed Hyperlink 58" xfId="11051" hidden="1" xr:uid="{00000000-0005-0000-0000-0000A7070000}"/>
    <cellStyle name="Followed Hyperlink 58" xfId="2786" hidden="1" xr:uid="{00000000-0005-0000-0000-00008C070000}"/>
    <cellStyle name="Followed Hyperlink 58" xfId="28458" hidden="1" xr:uid="{00000000-0005-0000-0000-000098070000}"/>
    <cellStyle name="Followed Hyperlink 58" xfId="9837" hidden="1" xr:uid="{00000000-0005-0000-0000-000090070000}"/>
    <cellStyle name="Followed Hyperlink 58" xfId="10027" hidden="1" xr:uid="{00000000-0005-0000-0000-000091070000}"/>
    <cellStyle name="Followed Hyperlink 58" xfId="10018" hidden="1" xr:uid="{00000000-0005-0000-0000-000092070000}"/>
    <cellStyle name="Followed Hyperlink 58" xfId="9985" hidden="1" xr:uid="{00000000-0005-0000-0000-000093070000}"/>
    <cellStyle name="Followed Hyperlink 58" xfId="9798" hidden="1" xr:uid="{00000000-0005-0000-0000-000094070000}"/>
    <cellStyle name="Followed Hyperlink 58" xfId="10248" hidden="1" xr:uid="{00000000-0005-0000-0000-000095070000}"/>
    <cellStyle name="Followed Hyperlink 58" xfId="10239" hidden="1" xr:uid="{00000000-0005-0000-0000-000096070000}"/>
    <cellStyle name="Followed Hyperlink 58" xfId="10206" hidden="1" xr:uid="{00000000-0005-0000-0000-000097070000}"/>
    <cellStyle name="Followed Hyperlink 58" xfId="3522" hidden="1" xr:uid="{00000000-0005-0000-0000-000096070000}"/>
    <cellStyle name="Followed Hyperlink 58" xfId="3489" hidden="1" xr:uid="{00000000-0005-0000-0000-000097070000}"/>
    <cellStyle name="Followed Hyperlink 58" xfId="2886" hidden="1" xr:uid="{00000000-0005-0000-0000-000098070000}"/>
    <cellStyle name="Followed Hyperlink 58" xfId="3747" hidden="1" xr:uid="{00000000-0005-0000-0000-000099070000}"/>
    <cellStyle name="Followed Hyperlink 58" xfId="3738" hidden="1" xr:uid="{00000000-0005-0000-0000-00009A070000}"/>
    <cellStyle name="Followed Hyperlink 58" xfId="8205" hidden="1" xr:uid="{00000000-0005-0000-0000-00009C070000}"/>
    <cellStyle name="Followed Hyperlink 58" xfId="8998" hidden="1" xr:uid="{00000000-0005-0000-0000-00009D070000}"/>
    <cellStyle name="Followed Hyperlink 58" xfId="8989" hidden="1" xr:uid="{00000000-0005-0000-0000-00009E070000}"/>
    <cellStyle name="Followed Hyperlink 58" xfId="8956" hidden="1" xr:uid="{00000000-0005-0000-0000-00009F070000}"/>
    <cellStyle name="Followed Hyperlink 58" xfId="8142" hidden="1" xr:uid="{00000000-0005-0000-0000-0000A0070000}"/>
    <cellStyle name="Followed Hyperlink 58" xfId="9209" hidden="1" xr:uid="{00000000-0005-0000-0000-0000A1070000}"/>
    <cellStyle name="Followed Hyperlink 58" xfId="9200" hidden="1" xr:uid="{00000000-0005-0000-0000-0000A2070000}"/>
    <cellStyle name="Followed Hyperlink 58" xfId="9167" hidden="1" xr:uid="{00000000-0005-0000-0000-0000A3070000}"/>
    <cellStyle name="Followed Hyperlink 58" xfId="8435" hidden="1" xr:uid="{00000000-0005-0000-0000-0000A4070000}"/>
    <cellStyle name="Followed Hyperlink 58" xfId="9415" hidden="1" xr:uid="{00000000-0005-0000-0000-0000A5070000}"/>
    <cellStyle name="Followed Hyperlink 58" xfId="8528" hidden="1" xr:uid="{00000000-0005-0000-0000-000097070000}"/>
    <cellStyle name="Followed Hyperlink 58" xfId="4620" hidden="1" xr:uid="{00000000-0005-0000-0000-000098070000}"/>
    <cellStyle name="Followed Hyperlink 58" xfId="8786" hidden="1" xr:uid="{00000000-0005-0000-0000-000099070000}"/>
    <cellStyle name="Followed Hyperlink 58" xfId="8777" hidden="1" xr:uid="{00000000-0005-0000-0000-00009A070000}"/>
    <cellStyle name="Followed Hyperlink 58" xfId="8744" hidden="1" xr:uid="{00000000-0005-0000-0000-00009B070000}"/>
    <cellStyle name="Followed Hyperlink 58" xfId="8570" hidden="1" xr:uid="{00000000-0005-0000-0000-000095070000}"/>
    <cellStyle name="Followed Hyperlink 58" xfId="8561" hidden="1" xr:uid="{00000000-0005-0000-0000-000096070000}"/>
    <cellStyle name="Followed Hyperlink 58" xfId="8120" hidden="1" xr:uid="{00000000-0005-0000-0000-000094070000}"/>
    <cellStyle name="Followed Hyperlink 58" xfId="8307" hidden="1" xr:uid="{00000000-0005-0000-0000-000093070000}"/>
    <cellStyle name="Followed Hyperlink 58" xfId="4799" hidden="1" xr:uid="{00000000-0005-0000-0000-000090070000}"/>
    <cellStyle name="Followed Hyperlink 58" xfId="27474" hidden="1" xr:uid="{00000000-0005-0000-0000-00009D070000}"/>
    <cellStyle name="Followed Hyperlink 58" xfId="27465" hidden="1" xr:uid="{00000000-0005-0000-0000-00009E070000}"/>
    <cellStyle name="Followed Hyperlink 58" xfId="27432" hidden="1" xr:uid="{00000000-0005-0000-0000-00009F070000}"/>
    <cellStyle name="Followed Hyperlink 58" xfId="27685" hidden="1" xr:uid="{00000000-0005-0000-0000-0000A1070000}"/>
    <cellStyle name="Followed Hyperlink 58" xfId="27676" hidden="1" xr:uid="{00000000-0005-0000-0000-0000A2070000}"/>
    <cellStyle name="Followed Hyperlink 58" xfId="27643" hidden="1" xr:uid="{00000000-0005-0000-0000-0000A3070000}"/>
    <cellStyle name="Followed Hyperlink 58" xfId="26911" hidden="1" xr:uid="{00000000-0005-0000-0000-0000A4070000}"/>
    <cellStyle name="Followed Hyperlink 58" xfId="27891" hidden="1" xr:uid="{00000000-0005-0000-0000-0000A5070000}"/>
    <cellStyle name="Followed Hyperlink 58" xfId="27882" hidden="1" xr:uid="{00000000-0005-0000-0000-0000A6070000}"/>
    <cellStyle name="Followed Hyperlink 58" xfId="37726" hidden="1" xr:uid="{00000000-0005-0000-0000-000099070000}"/>
    <cellStyle name="Followed Hyperlink 58" xfId="15693" hidden="1" xr:uid="{00000000-0005-0000-0000-00009D070000}"/>
    <cellStyle name="Followed Hyperlink 58" xfId="14025" hidden="1" xr:uid="{00000000-0005-0000-0000-00009D070000}"/>
    <cellStyle name="Followed Hyperlink 58" xfId="14016" hidden="1" xr:uid="{00000000-0005-0000-0000-00009E070000}"/>
    <cellStyle name="Followed Hyperlink 58" xfId="13983" hidden="1" xr:uid="{00000000-0005-0000-0000-00009F070000}"/>
    <cellStyle name="Followed Hyperlink 58" xfId="13169" hidden="1" xr:uid="{00000000-0005-0000-0000-0000A0070000}"/>
    <cellStyle name="Followed Hyperlink 58" xfId="14227" hidden="1" xr:uid="{00000000-0005-0000-0000-0000A2070000}"/>
    <cellStyle name="Followed Hyperlink 58" xfId="14194" hidden="1" xr:uid="{00000000-0005-0000-0000-0000A3070000}"/>
    <cellStyle name="Followed Hyperlink 58" xfId="13462" hidden="1" xr:uid="{00000000-0005-0000-0000-0000A4070000}"/>
    <cellStyle name="Followed Hyperlink 58" xfId="14442" hidden="1" xr:uid="{00000000-0005-0000-0000-0000A5070000}"/>
    <cellStyle name="Followed Hyperlink 58" xfId="14433" hidden="1" xr:uid="{00000000-0005-0000-0000-0000A6070000}"/>
    <cellStyle name="Followed Hyperlink 58" xfId="14400" hidden="1" xr:uid="{00000000-0005-0000-0000-0000A7070000}"/>
    <cellStyle name="Followed Hyperlink 58" xfId="6323" hidden="1" xr:uid="{00000000-0005-0000-0000-00008C070000}"/>
    <cellStyle name="Followed Hyperlink 58" xfId="7960" hidden="1" xr:uid="{00000000-0005-0000-0000-00008D070000}"/>
    <cellStyle name="Followed Hyperlink 58" xfId="14556" hidden="1" xr:uid="{00000000-0005-0000-0000-00008E070000}"/>
    <cellStyle name="Followed Hyperlink 58" xfId="14570" hidden="1" xr:uid="{00000000-0005-0000-0000-00008F070000}"/>
    <cellStyle name="Followed Hyperlink 58" xfId="14854" hidden="1" xr:uid="{00000000-0005-0000-0000-000090070000}"/>
    <cellStyle name="Followed Hyperlink 58" xfId="15044" hidden="1" xr:uid="{00000000-0005-0000-0000-000091070000}"/>
    <cellStyle name="Followed Hyperlink 58" xfId="15035" hidden="1" xr:uid="{00000000-0005-0000-0000-000092070000}"/>
    <cellStyle name="Followed Hyperlink 58" xfId="15002" hidden="1" xr:uid="{00000000-0005-0000-0000-000093070000}"/>
    <cellStyle name="Followed Hyperlink 58" xfId="14815" hidden="1" xr:uid="{00000000-0005-0000-0000-000094070000}"/>
    <cellStyle name="Followed Hyperlink 58" xfId="15265" hidden="1" xr:uid="{00000000-0005-0000-0000-000095070000}"/>
    <cellStyle name="Followed Hyperlink 58" xfId="15256" hidden="1" xr:uid="{00000000-0005-0000-0000-000096070000}"/>
    <cellStyle name="Followed Hyperlink 58" xfId="15223" hidden="1" xr:uid="{00000000-0005-0000-0000-000097070000}"/>
    <cellStyle name="Followed Hyperlink 58" xfId="11336" hidden="1" xr:uid="{00000000-0005-0000-0000-000098070000}"/>
    <cellStyle name="Followed Hyperlink 58" xfId="15481" hidden="1" xr:uid="{00000000-0005-0000-0000-000099070000}"/>
    <cellStyle name="Followed Hyperlink 58" xfId="34892" hidden="1" xr:uid="{00000000-0005-0000-0000-0000A2070000}"/>
    <cellStyle name="Followed Hyperlink 58" xfId="2075" hidden="1" xr:uid="{00000000-0005-0000-0000-0000A5070000}"/>
    <cellStyle name="Followed Hyperlink 58" xfId="2066" hidden="1" xr:uid="{00000000-0005-0000-0000-0000A6070000}"/>
    <cellStyle name="Followed Hyperlink 58" xfId="2033" hidden="1" xr:uid="{00000000-0005-0000-0000-0000A7070000}"/>
    <cellStyle name="Followed Hyperlink 58" xfId="2775" hidden="1" xr:uid="{00000000-0005-0000-0000-00008C070000}"/>
    <cellStyle name="Followed Hyperlink 58" xfId="2997" hidden="1" xr:uid="{00000000-0005-0000-0000-00008D070000}"/>
    <cellStyle name="Followed Hyperlink 58" xfId="2988" hidden="1" xr:uid="{00000000-0005-0000-0000-00008E070000}"/>
    <cellStyle name="Followed Hyperlink 58" xfId="2955" hidden="1" xr:uid="{00000000-0005-0000-0000-00008F070000}"/>
    <cellStyle name="Followed Hyperlink 58" xfId="3120" hidden="1" xr:uid="{00000000-0005-0000-0000-000090070000}"/>
    <cellStyle name="Followed Hyperlink 58" xfId="3310" hidden="1" xr:uid="{00000000-0005-0000-0000-000091070000}"/>
    <cellStyle name="Followed Hyperlink 58" xfId="3301" hidden="1" xr:uid="{00000000-0005-0000-0000-000092070000}"/>
    <cellStyle name="Followed Hyperlink 58" xfId="3268" hidden="1" xr:uid="{00000000-0005-0000-0000-000093070000}"/>
    <cellStyle name="Followed Hyperlink 58" xfId="3081" hidden="1" xr:uid="{00000000-0005-0000-0000-000094070000}"/>
    <cellStyle name="Followed Hyperlink 58" xfId="3531" hidden="1" xr:uid="{00000000-0005-0000-0000-000095070000}"/>
    <cellStyle name="Followed Hyperlink 58" xfId="1230" hidden="1" xr:uid="{00000000-0005-0000-0000-000095070000}"/>
    <cellStyle name="Followed Hyperlink 58" xfId="1221" hidden="1" xr:uid="{00000000-0005-0000-0000-000096070000}"/>
    <cellStyle name="Followed Hyperlink 58" xfId="1188" hidden="1" xr:uid="{00000000-0005-0000-0000-000097070000}"/>
    <cellStyle name="Followed Hyperlink 58" xfId="585" hidden="1" xr:uid="{00000000-0005-0000-0000-000098070000}"/>
    <cellStyle name="Followed Hyperlink 58" xfId="1446" hidden="1" xr:uid="{00000000-0005-0000-0000-000099070000}"/>
    <cellStyle name="Followed Hyperlink 58" xfId="1437" hidden="1" xr:uid="{00000000-0005-0000-0000-00009A070000}"/>
    <cellStyle name="Followed Hyperlink 58" xfId="1404" hidden="1" xr:uid="{00000000-0005-0000-0000-00009B070000}"/>
    <cellStyle name="Followed Hyperlink 58" xfId="865" hidden="1" xr:uid="{00000000-0005-0000-0000-00009C070000}"/>
    <cellStyle name="Followed Hyperlink 58" xfId="1658" hidden="1" xr:uid="{00000000-0005-0000-0000-00009D070000}"/>
    <cellStyle name="Followed Hyperlink 58" xfId="1649" hidden="1" xr:uid="{00000000-0005-0000-0000-00009E070000}"/>
    <cellStyle name="Followed Hyperlink 58" xfId="819" hidden="1" xr:uid="{00000000-0005-0000-0000-000090070000}"/>
    <cellStyle name="Followed Hyperlink 58" xfId="1009" hidden="1" xr:uid="{00000000-0005-0000-0000-000091070000}"/>
    <cellStyle name="Followed Hyperlink 58" xfId="1000" hidden="1" xr:uid="{00000000-0005-0000-0000-000092070000}"/>
    <cellStyle name="Followed Hyperlink 58" xfId="967" hidden="1" xr:uid="{00000000-0005-0000-0000-000093070000}"/>
    <cellStyle name="Followed Hyperlink 58" xfId="780" hidden="1" xr:uid="{00000000-0005-0000-0000-000094070000}"/>
    <cellStyle name="Followed Hyperlink 58" xfId="687" hidden="1" xr:uid="{00000000-0005-0000-0000-00008E070000}"/>
    <cellStyle name="Followed Hyperlink 58" xfId="654" hidden="1" xr:uid="{00000000-0005-0000-0000-00008F070000}"/>
    <cellStyle name="Followed Hyperlink 58" xfId="696" hidden="1" xr:uid="{00000000-0005-0000-0000-00008D070000}"/>
    <cellStyle name="Followed Hyperlink 58" xfId="474" hidden="1" xr:uid="{00000000-0005-0000-0000-00008C070000}"/>
    <cellStyle name="Followed Hyperlink 58" xfId="4367" hidden="1" xr:uid="{00000000-0005-0000-0000-0000A6070000}"/>
    <cellStyle name="Followed Hyperlink 58" xfId="31898" hidden="1" xr:uid="{00000000-0005-0000-0000-00008E070000}"/>
    <cellStyle name="Followed Hyperlink 58" xfId="31912" hidden="1" xr:uid="{00000000-0005-0000-0000-00008F070000}"/>
    <cellStyle name="Followed Hyperlink 58" xfId="32196" hidden="1" xr:uid="{00000000-0005-0000-0000-000090070000}"/>
    <cellStyle name="Followed Hyperlink 58" xfId="32386" hidden="1" xr:uid="{00000000-0005-0000-0000-000091070000}"/>
    <cellStyle name="Followed Hyperlink 58" xfId="32377" hidden="1" xr:uid="{00000000-0005-0000-0000-000092070000}"/>
    <cellStyle name="Followed Hyperlink 58" xfId="32344" hidden="1" xr:uid="{00000000-0005-0000-0000-000093070000}"/>
    <cellStyle name="Followed Hyperlink 58" xfId="32607" hidden="1" xr:uid="{00000000-0005-0000-0000-000095070000}"/>
    <cellStyle name="Followed Hyperlink 58" xfId="32598" hidden="1" xr:uid="{00000000-0005-0000-0000-000096070000}"/>
    <cellStyle name="Followed Hyperlink 58" xfId="32565" hidden="1" xr:uid="{00000000-0005-0000-0000-000097070000}"/>
    <cellStyle name="Followed Hyperlink 58" xfId="13334" hidden="1" xr:uid="{00000000-0005-0000-0000-000093070000}"/>
    <cellStyle name="Followed Hyperlink 58" xfId="19549" hidden="1" xr:uid="{00000000-0005-0000-0000-00008E070000}"/>
    <cellStyle name="Followed Hyperlink 58" xfId="17880" hidden="1" xr:uid="{00000000-0005-0000-0000-00008E070000}"/>
    <cellStyle name="Followed Hyperlink 58" xfId="17896" hidden="1" xr:uid="{00000000-0005-0000-0000-00008F070000}"/>
    <cellStyle name="Followed Hyperlink 58" xfId="18179" hidden="1" xr:uid="{00000000-0005-0000-0000-000090070000}"/>
    <cellStyle name="Followed Hyperlink 58" xfId="18369" hidden="1" xr:uid="{00000000-0005-0000-0000-000091070000}"/>
    <cellStyle name="Followed Hyperlink 58" xfId="18327" hidden="1" xr:uid="{00000000-0005-0000-0000-000093070000}"/>
    <cellStyle name="Followed Hyperlink 58" xfId="18140" hidden="1" xr:uid="{00000000-0005-0000-0000-000094070000}"/>
    <cellStyle name="Followed Hyperlink 58" xfId="18590" hidden="1" xr:uid="{00000000-0005-0000-0000-000095070000}"/>
    <cellStyle name="Followed Hyperlink 58" xfId="18581" hidden="1" xr:uid="{00000000-0005-0000-0000-000096070000}"/>
    <cellStyle name="Followed Hyperlink 58" xfId="18548" hidden="1" xr:uid="{00000000-0005-0000-0000-000097070000}"/>
    <cellStyle name="Followed Hyperlink 58" xfId="2803" hidden="1" xr:uid="{00000000-0005-0000-0000-000098070000}"/>
    <cellStyle name="Followed Hyperlink 58" xfId="18806" hidden="1" xr:uid="{00000000-0005-0000-0000-000099070000}"/>
    <cellStyle name="Followed Hyperlink 58" xfId="18797" hidden="1" xr:uid="{00000000-0005-0000-0000-00009A070000}"/>
    <cellStyle name="Followed Hyperlink 58" xfId="18764" hidden="1" xr:uid="{00000000-0005-0000-0000-00009B070000}"/>
    <cellStyle name="Followed Hyperlink 58" xfId="18225" hidden="1" xr:uid="{00000000-0005-0000-0000-00009C070000}"/>
    <cellStyle name="Followed Hyperlink 58" xfId="19018" hidden="1" xr:uid="{00000000-0005-0000-0000-00009D070000}"/>
    <cellStyle name="Followed Hyperlink 58" xfId="19009" hidden="1" xr:uid="{00000000-0005-0000-0000-00009E070000}"/>
    <cellStyle name="Followed Hyperlink 58" xfId="18976" hidden="1" xr:uid="{00000000-0005-0000-0000-00009F070000}"/>
    <cellStyle name="Followed Hyperlink 58" xfId="18162" hidden="1" xr:uid="{00000000-0005-0000-0000-0000A0070000}"/>
    <cellStyle name="Followed Hyperlink 58" xfId="19229" hidden="1" xr:uid="{00000000-0005-0000-0000-0000A1070000}"/>
    <cellStyle name="Followed Hyperlink 58" xfId="19220" hidden="1" xr:uid="{00000000-0005-0000-0000-0000A2070000}"/>
    <cellStyle name="Followed Hyperlink 58" xfId="19187" hidden="1" xr:uid="{00000000-0005-0000-0000-0000A3070000}"/>
    <cellStyle name="Followed Hyperlink 58" xfId="18455" hidden="1" xr:uid="{00000000-0005-0000-0000-0000A4070000}"/>
    <cellStyle name="Followed Hyperlink 58" xfId="19435" hidden="1" xr:uid="{00000000-0005-0000-0000-0000A5070000}"/>
    <cellStyle name="Followed Hyperlink 58" xfId="19426" hidden="1" xr:uid="{00000000-0005-0000-0000-0000A6070000}"/>
    <cellStyle name="Followed Hyperlink 58" xfId="9883" hidden="1" xr:uid="{00000000-0005-0000-0000-00009C070000}"/>
    <cellStyle name="Followed Hyperlink 58" xfId="4782" hidden="1" xr:uid="{00000000-0005-0000-0000-0000A0070000}"/>
    <cellStyle name="Followed Hyperlink 58" xfId="5849" hidden="1" xr:uid="{00000000-0005-0000-0000-0000A1070000}"/>
    <cellStyle name="Followed Hyperlink 58" xfId="5840" hidden="1" xr:uid="{00000000-0005-0000-0000-0000A2070000}"/>
    <cellStyle name="Followed Hyperlink 58" xfId="5807" hidden="1" xr:uid="{00000000-0005-0000-0000-0000A3070000}"/>
    <cellStyle name="Followed Hyperlink 58" xfId="5075" hidden="1" xr:uid="{00000000-0005-0000-0000-0000A4070000}"/>
    <cellStyle name="Followed Hyperlink 58" xfId="6055" hidden="1" xr:uid="{00000000-0005-0000-0000-0000A5070000}"/>
    <cellStyle name="Followed Hyperlink 58" xfId="6046" hidden="1" xr:uid="{00000000-0005-0000-0000-0000A6070000}"/>
    <cellStyle name="Followed Hyperlink 58" xfId="6013" hidden="1" xr:uid="{00000000-0005-0000-0000-0000A7070000}"/>
    <cellStyle name="Followed Hyperlink 58" xfId="82" hidden="1" xr:uid="{00000000-0005-0000-0000-00008C070000}"/>
    <cellStyle name="Followed Hyperlink 58" xfId="2690" hidden="1" xr:uid="{00000000-0005-0000-0000-00008D070000}"/>
    <cellStyle name="Followed Hyperlink 58" xfId="6169" hidden="1" xr:uid="{00000000-0005-0000-0000-00008E070000}"/>
    <cellStyle name="Followed Hyperlink 58" xfId="6183" hidden="1" xr:uid="{00000000-0005-0000-0000-00008F070000}"/>
    <cellStyle name="Followed Hyperlink 58" xfId="6479" hidden="1" xr:uid="{00000000-0005-0000-0000-000090070000}"/>
    <cellStyle name="Followed Hyperlink 58" xfId="6669" hidden="1" xr:uid="{00000000-0005-0000-0000-000091070000}"/>
    <cellStyle name="Followed Hyperlink 58" xfId="6660" hidden="1" xr:uid="{00000000-0005-0000-0000-000092070000}"/>
    <cellStyle name="Followed Hyperlink 58" xfId="6627" hidden="1" xr:uid="{00000000-0005-0000-0000-000093070000}"/>
    <cellStyle name="Followed Hyperlink 58" xfId="6440" hidden="1" xr:uid="{00000000-0005-0000-0000-000094070000}"/>
    <cellStyle name="Followed Hyperlink 58" xfId="6890" hidden="1" xr:uid="{00000000-0005-0000-0000-000095070000}"/>
    <cellStyle name="Followed Hyperlink 58" xfId="6881" hidden="1" xr:uid="{00000000-0005-0000-0000-000096070000}"/>
    <cellStyle name="Followed Hyperlink 58" xfId="6848" hidden="1" xr:uid="{00000000-0005-0000-0000-000097070000}"/>
    <cellStyle name="Followed Hyperlink 58" xfId="2674" hidden="1" xr:uid="{00000000-0005-0000-0000-000098070000}"/>
    <cellStyle name="Followed Hyperlink 58" xfId="7106" hidden="1" xr:uid="{00000000-0005-0000-0000-000099070000}"/>
    <cellStyle name="Followed Hyperlink 58" xfId="7097" hidden="1" xr:uid="{00000000-0005-0000-0000-00009A070000}"/>
    <cellStyle name="Followed Hyperlink 58" xfId="7064" hidden="1" xr:uid="{00000000-0005-0000-0000-00009B070000}"/>
    <cellStyle name="Followed Hyperlink 58" xfId="6525" hidden="1" xr:uid="{00000000-0005-0000-0000-00009C070000}"/>
    <cellStyle name="Followed Hyperlink 58" xfId="7309" hidden="1" xr:uid="{00000000-0005-0000-0000-00009E070000}"/>
    <cellStyle name="Followed Hyperlink 58" xfId="7276" hidden="1" xr:uid="{00000000-0005-0000-0000-00009F070000}"/>
    <cellStyle name="Followed Hyperlink 58" xfId="6462" hidden="1" xr:uid="{00000000-0005-0000-0000-0000A0070000}"/>
    <cellStyle name="Followed Hyperlink 58" xfId="7529" hidden="1" xr:uid="{00000000-0005-0000-0000-0000A1070000}"/>
    <cellStyle name="Followed Hyperlink 58" xfId="7520" hidden="1" xr:uid="{00000000-0005-0000-0000-0000A2070000}"/>
    <cellStyle name="Followed Hyperlink 58" xfId="7487" hidden="1" xr:uid="{00000000-0005-0000-0000-0000A3070000}"/>
    <cellStyle name="Followed Hyperlink 58" xfId="6755" hidden="1" xr:uid="{00000000-0005-0000-0000-0000A4070000}"/>
    <cellStyle name="Followed Hyperlink 58" xfId="7735" hidden="1" xr:uid="{00000000-0005-0000-0000-0000A5070000}"/>
    <cellStyle name="Followed Hyperlink 58" xfId="7726" hidden="1" xr:uid="{00000000-0005-0000-0000-0000A6070000}"/>
    <cellStyle name="Followed Hyperlink 58" xfId="7693" hidden="1" xr:uid="{00000000-0005-0000-0000-0000A7070000}"/>
    <cellStyle name="Followed Hyperlink 58" xfId="2696" hidden="1" xr:uid="{00000000-0005-0000-0000-00008D070000}"/>
    <cellStyle name="Followed Hyperlink 58" xfId="7849" hidden="1" xr:uid="{00000000-0005-0000-0000-00008E070000}"/>
    <cellStyle name="Followed Hyperlink 58" xfId="7863" hidden="1" xr:uid="{00000000-0005-0000-0000-00008F070000}"/>
    <cellStyle name="Followed Hyperlink 58" xfId="8159" hidden="1" xr:uid="{00000000-0005-0000-0000-000090070000}"/>
    <cellStyle name="Followed Hyperlink 58" xfId="8349" hidden="1" xr:uid="{00000000-0005-0000-0000-000091070000}"/>
    <cellStyle name="Followed Hyperlink 58" xfId="8340" hidden="1" xr:uid="{00000000-0005-0000-0000-000092070000}"/>
    <cellStyle name="Followed Hyperlink 58" xfId="16496" hidden="1" xr:uid="{00000000-0005-0000-0000-0000A0070000}"/>
    <cellStyle name="Followed Hyperlink 58" xfId="37375" hidden="1" xr:uid="{00000000-0005-0000-0000-0000A4070000}"/>
    <cellStyle name="Followed Hyperlink 58" xfId="22045" hidden="1" xr:uid="{00000000-0005-0000-0000-00009A070000}"/>
    <cellStyle name="Followed Hyperlink 58" xfId="22012" hidden="1" xr:uid="{00000000-0005-0000-0000-00009B070000}"/>
    <cellStyle name="Followed Hyperlink 58" xfId="21473" hidden="1" xr:uid="{00000000-0005-0000-0000-00009C070000}"/>
    <cellStyle name="Followed Hyperlink 58" xfId="22266" hidden="1" xr:uid="{00000000-0005-0000-0000-00009D070000}"/>
    <cellStyle name="Followed Hyperlink 58" xfId="22224" hidden="1" xr:uid="{00000000-0005-0000-0000-00009F070000}"/>
    <cellStyle name="Followed Hyperlink 58" xfId="21410" hidden="1" xr:uid="{00000000-0005-0000-0000-0000A0070000}"/>
    <cellStyle name="Followed Hyperlink 58" xfId="22477" hidden="1" xr:uid="{00000000-0005-0000-0000-0000A1070000}"/>
    <cellStyle name="Followed Hyperlink 58" xfId="22468" hidden="1" xr:uid="{00000000-0005-0000-0000-0000A2070000}"/>
    <cellStyle name="Followed Hyperlink 58" xfId="22435" hidden="1" xr:uid="{00000000-0005-0000-0000-0000A3070000}"/>
    <cellStyle name="Followed Hyperlink 58" xfId="21703" hidden="1" xr:uid="{00000000-0005-0000-0000-0000A4070000}"/>
    <cellStyle name="Followed Hyperlink 58" xfId="22683" hidden="1" xr:uid="{00000000-0005-0000-0000-0000A5070000}"/>
    <cellStyle name="Followed Hyperlink 58" xfId="22674" hidden="1" xr:uid="{00000000-0005-0000-0000-0000A6070000}"/>
    <cellStyle name="Followed Hyperlink 58" xfId="22641" hidden="1" xr:uid="{00000000-0005-0000-0000-0000A7070000}"/>
    <cellStyle name="Followed Hyperlink 58" xfId="13117" hidden="1" xr:uid="{00000000-0005-0000-0000-00008C070000}"/>
    <cellStyle name="Followed Hyperlink 58" xfId="16418" hidden="1" xr:uid="{00000000-0005-0000-0000-00008D070000}"/>
    <cellStyle name="Followed Hyperlink 58" xfId="22797" hidden="1" xr:uid="{00000000-0005-0000-0000-00008E070000}"/>
    <cellStyle name="Followed Hyperlink 58" xfId="14236" hidden="1" xr:uid="{00000000-0005-0000-0000-0000A1070000}"/>
    <cellStyle name="Followed Hyperlink 58" xfId="21608" hidden="1" xr:uid="{00000000-0005-0000-0000-000092070000}"/>
    <cellStyle name="Followed Hyperlink 58" xfId="21575" hidden="1" xr:uid="{00000000-0005-0000-0000-000093070000}"/>
    <cellStyle name="Followed Hyperlink 58" xfId="21388" hidden="1" xr:uid="{00000000-0005-0000-0000-000094070000}"/>
    <cellStyle name="Followed Hyperlink 58" xfId="21838" hidden="1" xr:uid="{00000000-0005-0000-0000-000095070000}"/>
    <cellStyle name="Followed Hyperlink 58" xfId="21829" hidden="1" xr:uid="{00000000-0005-0000-0000-000096070000}"/>
    <cellStyle name="Followed Hyperlink 58" xfId="21796" hidden="1" xr:uid="{00000000-0005-0000-0000-000097070000}"/>
    <cellStyle name="Followed Hyperlink 58" xfId="14705" hidden="1" xr:uid="{00000000-0005-0000-0000-000098070000}"/>
    <cellStyle name="Followed Hyperlink 58" xfId="22054" hidden="1" xr:uid="{00000000-0005-0000-0000-000099070000}"/>
    <cellStyle name="Followed Hyperlink 58" xfId="40814" hidden="1" xr:uid="{00000000-0005-0000-0000-000099070000}"/>
    <cellStyle name="Followed Hyperlink 58" xfId="40805" hidden="1" xr:uid="{00000000-0005-0000-0000-00009A070000}"/>
    <cellStyle name="Followed Hyperlink 58" xfId="40772" hidden="1" xr:uid="{00000000-0005-0000-0000-00009B070000}"/>
    <cellStyle name="Followed Hyperlink 58" xfId="40233" hidden="1" xr:uid="{00000000-0005-0000-0000-00009C070000}"/>
    <cellStyle name="Followed Hyperlink 58" xfId="41026" hidden="1" xr:uid="{00000000-0005-0000-0000-00009D070000}"/>
    <cellStyle name="Followed Hyperlink 58" xfId="20650" hidden="1" xr:uid="{00000000-0005-0000-0000-00009E070000}"/>
    <cellStyle name="Followed Hyperlink 58" xfId="20617" hidden="1" xr:uid="{00000000-0005-0000-0000-00009F070000}"/>
    <cellStyle name="Followed Hyperlink 58" xfId="19803" hidden="1" xr:uid="{00000000-0005-0000-0000-0000A0070000}"/>
    <cellStyle name="Followed Hyperlink 58" xfId="20870" hidden="1" xr:uid="{00000000-0005-0000-0000-0000A1070000}"/>
    <cellStyle name="Followed Hyperlink 58" xfId="20861" hidden="1" xr:uid="{00000000-0005-0000-0000-0000A2070000}"/>
    <cellStyle name="Followed Hyperlink 58" xfId="20828" hidden="1" xr:uid="{00000000-0005-0000-0000-0000A3070000}"/>
    <cellStyle name="Followed Hyperlink 58" xfId="20096" hidden="1" xr:uid="{00000000-0005-0000-0000-0000A4070000}"/>
    <cellStyle name="Followed Hyperlink 58" xfId="21076" hidden="1" xr:uid="{00000000-0005-0000-0000-0000A5070000}"/>
    <cellStyle name="Followed Hyperlink 58" xfId="21067" hidden="1" xr:uid="{00000000-0005-0000-0000-0000A6070000}"/>
    <cellStyle name="Followed Hyperlink 58" xfId="21034" hidden="1" xr:uid="{00000000-0005-0000-0000-0000A7070000}"/>
    <cellStyle name="Followed Hyperlink 58" xfId="20447" hidden="1" xr:uid="{00000000-0005-0000-0000-000099070000}"/>
    <cellStyle name="Followed Hyperlink 58" xfId="20438" hidden="1" xr:uid="{00000000-0005-0000-0000-00009A070000}"/>
    <cellStyle name="Followed Hyperlink 58" xfId="20405" hidden="1" xr:uid="{00000000-0005-0000-0000-00009B070000}"/>
    <cellStyle name="Followed Hyperlink 58" xfId="19866" hidden="1" xr:uid="{00000000-0005-0000-0000-00009C070000}"/>
    <cellStyle name="Followed Hyperlink 58" xfId="20659" hidden="1" xr:uid="{00000000-0005-0000-0000-00009D070000}"/>
    <cellStyle name="Followed Hyperlink 58" xfId="20189" hidden="1" xr:uid="{00000000-0005-0000-0000-000097070000}"/>
    <cellStyle name="Followed Hyperlink 58" xfId="11429" hidden="1" xr:uid="{00000000-0005-0000-0000-000098070000}"/>
    <cellStyle name="Followed Hyperlink 58" xfId="20222" hidden="1" xr:uid="{00000000-0005-0000-0000-000096070000}"/>
    <cellStyle name="Followed Hyperlink 58" xfId="20231" hidden="1" xr:uid="{00000000-0005-0000-0000-000095070000}"/>
    <cellStyle name="Followed Hyperlink 58" xfId="42521" hidden="1" xr:uid="{00000000-0005-0000-0000-000097070000}"/>
    <cellStyle name="Followed Hyperlink 58" xfId="4601" hidden="1" xr:uid="{00000000-0005-0000-0000-00008D070000}"/>
    <cellStyle name="Followed Hyperlink 58" xfId="11207" hidden="1" xr:uid="{00000000-0005-0000-0000-00008E070000}"/>
    <cellStyle name="Followed Hyperlink 58" xfId="11221" hidden="1" xr:uid="{00000000-0005-0000-0000-00008F070000}"/>
    <cellStyle name="Followed Hyperlink 58" xfId="11512" hidden="1" xr:uid="{00000000-0005-0000-0000-000090070000}"/>
    <cellStyle name="Followed Hyperlink 58" xfId="11702" hidden="1" xr:uid="{00000000-0005-0000-0000-000091070000}"/>
    <cellStyle name="Followed Hyperlink 58" xfId="11693" hidden="1" xr:uid="{00000000-0005-0000-0000-000092070000}"/>
    <cellStyle name="Followed Hyperlink 58" xfId="11660" hidden="1" xr:uid="{00000000-0005-0000-0000-000093070000}"/>
    <cellStyle name="Followed Hyperlink 58" xfId="11473" hidden="1" xr:uid="{00000000-0005-0000-0000-000094070000}"/>
    <cellStyle name="Followed Hyperlink 58" xfId="11923" hidden="1" xr:uid="{00000000-0005-0000-0000-000095070000}"/>
    <cellStyle name="Followed Hyperlink 58" xfId="11914" hidden="1" xr:uid="{00000000-0005-0000-0000-000096070000}"/>
    <cellStyle name="Followed Hyperlink 58" xfId="7318" hidden="1" xr:uid="{00000000-0005-0000-0000-00009D070000}"/>
    <cellStyle name="Followed Hyperlink 58" xfId="26618" hidden="1" xr:uid="{00000000-0005-0000-0000-0000A0070000}"/>
    <cellStyle name="Followed Hyperlink 58" xfId="25312" hidden="1" xr:uid="{00000000-0005-0000-0000-00009F070000}"/>
    <cellStyle name="Followed Hyperlink 58" xfId="25565" hidden="1" xr:uid="{00000000-0005-0000-0000-0000A1070000}"/>
    <cellStyle name="Followed Hyperlink 58" xfId="25556" hidden="1" xr:uid="{00000000-0005-0000-0000-0000A2070000}"/>
    <cellStyle name="Followed Hyperlink 58" xfId="25523" hidden="1" xr:uid="{00000000-0005-0000-0000-0000A3070000}"/>
    <cellStyle name="Followed Hyperlink 58" xfId="25771" hidden="1" xr:uid="{00000000-0005-0000-0000-0000A5070000}"/>
    <cellStyle name="Followed Hyperlink 58" xfId="25762" hidden="1" xr:uid="{00000000-0005-0000-0000-0000A6070000}"/>
    <cellStyle name="Followed Hyperlink 58" xfId="25729" hidden="1" xr:uid="{00000000-0005-0000-0000-0000A7070000}"/>
    <cellStyle name="Followed Hyperlink 58" xfId="26290" hidden="1" xr:uid="{00000000-0005-0000-0000-00008C070000}"/>
    <cellStyle name="Followed Hyperlink 58" xfId="26512" hidden="1" xr:uid="{00000000-0005-0000-0000-00008D070000}"/>
    <cellStyle name="Followed Hyperlink 58" xfId="26503" hidden="1" xr:uid="{00000000-0005-0000-0000-00008E070000}"/>
    <cellStyle name="Followed Hyperlink 58" xfId="26470" hidden="1" xr:uid="{00000000-0005-0000-0000-00008F070000}"/>
    <cellStyle name="Followed Hyperlink 58" xfId="26635" hidden="1" xr:uid="{00000000-0005-0000-0000-000090070000}"/>
    <cellStyle name="Followed Hyperlink 58" xfId="26825" hidden="1" xr:uid="{00000000-0005-0000-0000-000091070000}"/>
    <cellStyle name="Followed Hyperlink 58" xfId="26816" hidden="1" xr:uid="{00000000-0005-0000-0000-000092070000}"/>
    <cellStyle name="Followed Hyperlink 58" xfId="26783" hidden="1" xr:uid="{00000000-0005-0000-0000-000093070000}"/>
    <cellStyle name="Followed Hyperlink 58" xfId="26596" hidden="1" xr:uid="{00000000-0005-0000-0000-000094070000}"/>
    <cellStyle name="Followed Hyperlink 58" xfId="27046" hidden="1" xr:uid="{00000000-0005-0000-0000-000095070000}"/>
    <cellStyle name="Followed Hyperlink 58" xfId="27037" hidden="1" xr:uid="{00000000-0005-0000-0000-000096070000}"/>
    <cellStyle name="Followed Hyperlink 58" xfId="27004" hidden="1" xr:uid="{00000000-0005-0000-0000-000097070000}"/>
    <cellStyle name="Followed Hyperlink 58" xfId="26401" hidden="1" xr:uid="{00000000-0005-0000-0000-000098070000}"/>
    <cellStyle name="Followed Hyperlink 58" xfId="27262" hidden="1" xr:uid="{00000000-0005-0000-0000-000099070000}"/>
    <cellStyle name="Followed Hyperlink 58" xfId="27253" hidden="1" xr:uid="{00000000-0005-0000-0000-00009A070000}"/>
    <cellStyle name="Followed Hyperlink 58" xfId="27220" hidden="1" xr:uid="{00000000-0005-0000-0000-00009B070000}"/>
    <cellStyle name="Followed Hyperlink 58" xfId="26681" hidden="1" xr:uid="{00000000-0005-0000-0000-00009C070000}"/>
    <cellStyle name="Followed Hyperlink 58" xfId="18360" hidden="1" xr:uid="{00000000-0005-0000-0000-000092070000}"/>
    <cellStyle name="Followed Hyperlink 58" xfId="32045" hidden="1" xr:uid="{00000000-0005-0000-0000-00008C070000}"/>
    <cellStyle name="Followed Hyperlink 58" xfId="33670" hidden="1" xr:uid="{00000000-0005-0000-0000-00008D070000}"/>
    <cellStyle name="Followed Hyperlink 58" xfId="40038" hidden="1" xr:uid="{00000000-0005-0000-0000-00008E070000}"/>
    <cellStyle name="Followed Hyperlink 58" xfId="40052" hidden="1" xr:uid="{00000000-0005-0000-0000-00008F070000}"/>
    <cellStyle name="Followed Hyperlink 58" xfId="40187" hidden="1" xr:uid="{00000000-0005-0000-0000-000090070000}"/>
    <cellStyle name="Followed Hyperlink 58" xfId="40377" hidden="1" xr:uid="{00000000-0005-0000-0000-000091070000}"/>
    <cellStyle name="Followed Hyperlink 58" xfId="40368" hidden="1" xr:uid="{00000000-0005-0000-0000-000092070000}"/>
    <cellStyle name="Followed Hyperlink 58" xfId="40335" hidden="1" xr:uid="{00000000-0005-0000-0000-000093070000}"/>
    <cellStyle name="Followed Hyperlink 58" xfId="40148" hidden="1" xr:uid="{00000000-0005-0000-0000-000094070000}"/>
    <cellStyle name="Followed Hyperlink 58" xfId="40598" hidden="1" xr:uid="{00000000-0005-0000-0000-000095070000}"/>
    <cellStyle name="Followed Hyperlink 58" xfId="40589" hidden="1" xr:uid="{00000000-0005-0000-0000-000096070000}"/>
    <cellStyle name="Followed Hyperlink 58" xfId="40556" hidden="1" xr:uid="{00000000-0005-0000-0000-000097070000}"/>
    <cellStyle name="Followed Hyperlink 58" xfId="36968" hidden="1" xr:uid="{00000000-0005-0000-0000-000098070000}"/>
    <cellStyle name="Followed Hyperlink 58" xfId="35336" hidden="1" xr:uid="{00000000-0005-0000-0000-000098070000}"/>
    <cellStyle name="Followed Hyperlink 58" xfId="39295" hidden="1" xr:uid="{00000000-0005-0000-0000-000099070000}"/>
    <cellStyle name="Followed Hyperlink 58" xfId="39286" hidden="1" xr:uid="{00000000-0005-0000-0000-00009A070000}"/>
    <cellStyle name="Followed Hyperlink 58" xfId="39253" hidden="1" xr:uid="{00000000-0005-0000-0000-00009B070000}"/>
    <cellStyle name="Followed Hyperlink 58" xfId="38714" hidden="1" xr:uid="{00000000-0005-0000-0000-00009C070000}"/>
    <cellStyle name="Followed Hyperlink 58" xfId="39507" hidden="1" xr:uid="{00000000-0005-0000-0000-00009D070000}"/>
    <cellStyle name="Followed Hyperlink 58" xfId="39498" hidden="1" xr:uid="{00000000-0005-0000-0000-00009E070000}"/>
    <cellStyle name="Followed Hyperlink 58" xfId="39465" hidden="1" xr:uid="{00000000-0005-0000-0000-00009F070000}"/>
    <cellStyle name="Followed Hyperlink 58" xfId="38651" hidden="1" xr:uid="{00000000-0005-0000-0000-0000A0070000}"/>
    <cellStyle name="Followed Hyperlink 58" xfId="39718" hidden="1" xr:uid="{00000000-0005-0000-0000-0000A1070000}"/>
    <cellStyle name="Followed Hyperlink 58" xfId="38816" hidden="1" xr:uid="{00000000-0005-0000-0000-000093070000}"/>
    <cellStyle name="Followed Hyperlink 58" xfId="38629" hidden="1" xr:uid="{00000000-0005-0000-0000-000094070000}"/>
    <cellStyle name="Followed Hyperlink 58" xfId="39079" hidden="1" xr:uid="{00000000-0005-0000-0000-000095070000}"/>
    <cellStyle name="Followed Hyperlink 58" xfId="39070" hidden="1" xr:uid="{00000000-0005-0000-0000-000096070000}"/>
    <cellStyle name="Followed Hyperlink 58" xfId="39037" hidden="1" xr:uid="{00000000-0005-0000-0000-000097070000}"/>
    <cellStyle name="Followed Hyperlink 58" xfId="38858" hidden="1" xr:uid="{00000000-0005-0000-0000-000091070000}"/>
    <cellStyle name="Followed Hyperlink 58" xfId="38849" hidden="1" xr:uid="{00000000-0005-0000-0000-000092070000}"/>
    <cellStyle name="Followed Hyperlink 58" xfId="38668" hidden="1" xr:uid="{00000000-0005-0000-0000-000090070000}"/>
    <cellStyle name="Followed Hyperlink 58" xfId="38483" hidden="1" xr:uid="{00000000-0005-0000-0000-00008F070000}"/>
    <cellStyle name="Followed Hyperlink 58" xfId="42020" hidden="1" xr:uid="{00000000-0005-0000-0000-00008E070000}"/>
    <cellStyle name="Followed Hyperlink 58" xfId="15472" hidden="1" xr:uid="{00000000-0005-0000-0000-00009A070000}"/>
    <cellStyle name="Followed Hyperlink 58" xfId="15439" hidden="1" xr:uid="{00000000-0005-0000-0000-00009B070000}"/>
    <cellStyle name="Followed Hyperlink 58" xfId="14900" hidden="1" xr:uid="{00000000-0005-0000-0000-00009C070000}"/>
    <cellStyle name="Followed Hyperlink 58" xfId="15684" hidden="1" xr:uid="{00000000-0005-0000-0000-00009E070000}"/>
    <cellStyle name="Followed Hyperlink 58" xfId="15651" hidden="1" xr:uid="{00000000-0005-0000-0000-00009F070000}"/>
    <cellStyle name="Followed Hyperlink 58" xfId="14837" hidden="1" xr:uid="{00000000-0005-0000-0000-0000A0070000}"/>
    <cellStyle name="Followed Hyperlink 58" xfId="15904" hidden="1" xr:uid="{00000000-0005-0000-0000-0000A1070000}"/>
    <cellStyle name="Followed Hyperlink 58" xfId="15895" hidden="1" xr:uid="{00000000-0005-0000-0000-0000A2070000}"/>
    <cellStyle name="Followed Hyperlink 58" xfId="15862" hidden="1" xr:uid="{00000000-0005-0000-0000-0000A3070000}"/>
    <cellStyle name="Followed Hyperlink 58" xfId="21296" hidden="1" xr:uid="{00000000-0005-0000-0000-000098070000}"/>
    <cellStyle name="Followed Hyperlink 58" xfId="32157" hidden="1" xr:uid="{00000000-0005-0000-0000-000094070000}"/>
    <cellStyle name="Followed Hyperlink 58" xfId="30718" hidden="1" xr:uid="{00000000-0005-0000-0000-000091070000}"/>
    <cellStyle name="Followed Hyperlink 58" xfId="30709" hidden="1" xr:uid="{00000000-0005-0000-0000-000092070000}"/>
    <cellStyle name="Followed Hyperlink 58" xfId="30676" hidden="1" xr:uid="{00000000-0005-0000-0000-000093070000}"/>
    <cellStyle name="Followed Hyperlink 58" xfId="30489" hidden="1" xr:uid="{00000000-0005-0000-0000-000094070000}"/>
    <cellStyle name="Followed Hyperlink 58" xfId="30939" hidden="1" xr:uid="{00000000-0005-0000-0000-000095070000}"/>
    <cellStyle name="Followed Hyperlink 58" xfId="30930" hidden="1" xr:uid="{00000000-0005-0000-0000-000096070000}"/>
    <cellStyle name="Followed Hyperlink 58" xfId="30897" hidden="1" xr:uid="{00000000-0005-0000-0000-000097070000}"/>
    <cellStyle name="Followed Hyperlink 58" xfId="31155" hidden="1" xr:uid="{00000000-0005-0000-0000-000099070000}"/>
    <cellStyle name="Followed Hyperlink 58" xfId="31146" hidden="1" xr:uid="{00000000-0005-0000-0000-00009A070000}"/>
    <cellStyle name="Followed Hyperlink 58" xfId="31113" hidden="1" xr:uid="{00000000-0005-0000-0000-00009B070000}"/>
    <cellStyle name="Followed Hyperlink 58" xfId="30574" hidden="1" xr:uid="{00000000-0005-0000-0000-00009C070000}"/>
    <cellStyle name="Followed Hyperlink 58" xfId="31367" hidden="1" xr:uid="{00000000-0005-0000-0000-00009D070000}"/>
    <cellStyle name="Followed Hyperlink 58" xfId="31358" hidden="1" xr:uid="{00000000-0005-0000-0000-00009E070000}"/>
    <cellStyle name="Followed Hyperlink 58" xfId="31325" hidden="1" xr:uid="{00000000-0005-0000-0000-00009F070000}"/>
    <cellStyle name="Followed Hyperlink 58" xfId="30511" hidden="1" xr:uid="{00000000-0005-0000-0000-0000A0070000}"/>
    <cellStyle name="Followed Hyperlink 58" xfId="31578" hidden="1" xr:uid="{00000000-0005-0000-0000-0000A1070000}"/>
    <cellStyle name="Followed Hyperlink 58" xfId="31569" hidden="1" xr:uid="{00000000-0005-0000-0000-0000A2070000}"/>
    <cellStyle name="Followed Hyperlink 58" xfId="31536" hidden="1" xr:uid="{00000000-0005-0000-0000-0000A3070000}"/>
    <cellStyle name="Followed Hyperlink 58" xfId="30804" hidden="1" xr:uid="{00000000-0005-0000-0000-0000A4070000}"/>
    <cellStyle name="Followed Hyperlink 58" xfId="31784" hidden="1" xr:uid="{00000000-0005-0000-0000-0000A5070000}"/>
    <cellStyle name="Followed Hyperlink 58" xfId="31775" hidden="1" xr:uid="{00000000-0005-0000-0000-0000A6070000}"/>
    <cellStyle name="Followed Hyperlink 58" xfId="31742" hidden="1" xr:uid="{00000000-0005-0000-0000-0000A7070000}"/>
    <cellStyle name="Followed Hyperlink 58" xfId="26001" hidden="1" xr:uid="{00000000-0005-0000-0000-00008C070000}"/>
    <cellStyle name="Followed Hyperlink 58" xfId="28433" hidden="1" xr:uid="{00000000-0005-0000-0000-00008D070000}"/>
    <cellStyle name="Followed Hyperlink 58" xfId="22257" hidden="1" xr:uid="{00000000-0005-0000-0000-00009E070000}"/>
    <cellStyle name="Followed Hyperlink 58" xfId="42428" hidden="1" xr:uid="{00000000-0005-0000-0000-0000A4070000}"/>
    <cellStyle name="Followed Hyperlink 58" xfId="43408" hidden="1" xr:uid="{00000000-0005-0000-0000-0000A5070000}"/>
    <cellStyle name="Followed Hyperlink 58" xfId="43399" hidden="1" xr:uid="{00000000-0005-0000-0000-0000A6070000}"/>
    <cellStyle name="Followed Hyperlink 58" xfId="43366" hidden="1" xr:uid="{00000000-0005-0000-0000-0000A7070000}"/>
    <cellStyle name="Followed Hyperlink 58" xfId="43818" hidden="1" xr:uid="{00000000-0005-0000-0000-00008C070000}"/>
    <cellStyle name="Followed Hyperlink 58" xfId="43976" hidden="1" xr:uid="{00000000-0005-0000-0000-00008D070000}"/>
    <cellStyle name="Followed Hyperlink 58" xfId="43967" hidden="1" xr:uid="{00000000-0005-0000-0000-00008E070000}"/>
    <cellStyle name="Followed Hyperlink 58" xfId="43934" hidden="1" xr:uid="{00000000-0005-0000-0000-00008F070000}"/>
    <cellStyle name="Followed Hyperlink 58" xfId="44099" hidden="1" xr:uid="{00000000-0005-0000-0000-000090070000}"/>
    <cellStyle name="Followed Hyperlink 58" xfId="44289" hidden="1" xr:uid="{00000000-0005-0000-0000-000091070000}"/>
    <cellStyle name="Followed Hyperlink 58" xfId="44280" hidden="1" xr:uid="{00000000-0005-0000-0000-000092070000}"/>
    <cellStyle name="Followed Hyperlink 58" xfId="44247" hidden="1" xr:uid="{00000000-0005-0000-0000-000093070000}"/>
    <cellStyle name="Followed Hyperlink 58" xfId="44060" hidden="1" xr:uid="{00000000-0005-0000-0000-000094070000}"/>
    <cellStyle name="Followed Hyperlink 58" xfId="44510" hidden="1" xr:uid="{00000000-0005-0000-0000-000095070000}"/>
    <cellStyle name="Followed Hyperlink 58" xfId="44501" hidden="1" xr:uid="{00000000-0005-0000-0000-000096070000}"/>
    <cellStyle name="Followed Hyperlink 58" xfId="44468" hidden="1" xr:uid="{00000000-0005-0000-0000-000097070000}"/>
    <cellStyle name="Followed Hyperlink 58" xfId="43865" hidden="1" xr:uid="{00000000-0005-0000-0000-000098070000}"/>
    <cellStyle name="Followed Hyperlink 58" xfId="44726" hidden="1" xr:uid="{00000000-0005-0000-0000-000099070000}"/>
    <cellStyle name="Followed Hyperlink 58" xfId="44717" hidden="1" xr:uid="{00000000-0005-0000-0000-00009A070000}"/>
    <cellStyle name="Followed Hyperlink 58" xfId="44684" hidden="1" xr:uid="{00000000-0005-0000-0000-00009B070000}"/>
    <cellStyle name="Followed Hyperlink 58" xfId="44145" hidden="1" xr:uid="{00000000-0005-0000-0000-00009C070000}"/>
    <cellStyle name="Followed Hyperlink 58" xfId="44938" hidden="1" xr:uid="{00000000-0005-0000-0000-00009D070000}"/>
    <cellStyle name="Followed Hyperlink 58" xfId="44929" hidden="1" xr:uid="{00000000-0005-0000-0000-00009E070000}"/>
    <cellStyle name="Followed Hyperlink 58" xfId="44896" hidden="1" xr:uid="{00000000-0005-0000-0000-00009F070000}"/>
    <cellStyle name="Followed Hyperlink 58" xfId="44082" hidden="1" xr:uid="{00000000-0005-0000-0000-0000A0070000}"/>
    <cellStyle name="Followed Hyperlink 58" xfId="45149" hidden="1" xr:uid="{00000000-0005-0000-0000-0000A1070000}"/>
    <cellStyle name="Followed Hyperlink 58" xfId="45140" hidden="1" xr:uid="{00000000-0005-0000-0000-0000A2070000}"/>
    <cellStyle name="Followed Hyperlink 58" xfId="45107" hidden="1" xr:uid="{00000000-0005-0000-0000-0000A3070000}"/>
    <cellStyle name="Followed Hyperlink 58" xfId="44375" hidden="1" xr:uid="{00000000-0005-0000-0000-0000A4070000}"/>
    <cellStyle name="Followed Hyperlink 58" xfId="45355" hidden="1" xr:uid="{00000000-0005-0000-0000-0000A5070000}"/>
    <cellStyle name="Followed Hyperlink 58" xfId="45346" hidden="1" xr:uid="{00000000-0005-0000-0000-0000A6070000}"/>
    <cellStyle name="Followed Hyperlink 58" xfId="45313" hidden="1" xr:uid="{00000000-0005-0000-0000-0000A7070000}"/>
    <cellStyle name="Followed Hyperlink 58" xfId="40463" hidden="1" xr:uid="{00000000-0005-0000-0000-0000A4070000}"/>
    <cellStyle name="Followed Hyperlink 58" xfId="19393" hidden="1" xr:uid="{00000000-0005-0000-0000-0000A7070000}"/>
    <cellStyle name="Followed Hyperlink 58" xfId="8039" hidden="1" xr:uid="{00000000-0005-0000-0000-00008C070000}"/>
    <cellStyle name="Followed Hyperlink 58" xfId="14666" hidden="1" xr:uid="{00000000-0005-0000-0000-00008D070000}"/>
    <cellStyle name="Followed Hyperlink 58" xfId="19563" hidden="1" xr:uid="{00000000-0005-0000-0000-00008F070000}"/>
    <cellStyle name="Followed Hyperlink 58" xfId="19820" hidden="1" xr:uid="{00000000-0005-0000-0000-000090070000}"/>
    <cellStyle name="Followed Hyperlink 58" xfId="20010" hidden="1" xr:uid="{00000000-0005-0000-0000-000091070000}"/>
    <cellStyle name="Followed Hyperlink 58" xfId="20001" hidden="1" xr:uid="{00000000-0005-0000-0000-000092070000}"/>
    <cellStyle name="Followed Hyperlink 58" xfId="19968" hidden="1" xr:uid="{00000000-0005-0000-0000-000093070000}"/>
    <cellStyle name="Followed Hyperlink 58" xfId="19781" hidden="1" xr:uid="{00000000-0005-0000-0000-000094070000}"/>
    <cellStyle name="Followed Hyperlink 58" xfId="29865" hidden="1" xr:uid="{00000000-0005-0000-0000-0000A3070000}"/>
    <cellStyle name="Followed Hyperlink 58" xfId="2512" hidden="1" xr:uid="{00000000-0005-0000-0000-00008C070000}"/>
    <cellStyle name="Followed Hyperlink 58" xfId="34681" hidden="1" xr:uid="{00000000-0005-0000-0000-00009E070000}"/>
    <cellStyle name="Followed Hyperlink 58" xfId="34648" hidden="1" xr:uid="{00000000-0005-0000-0000-00009F070000}"/>
    <cellStyle name="Followed Hyperlink 58" xfId="33834" hidden="1" xr:uid="{00000000-0005-0000-0000-0000A0070000}"/>
    <cellStyle name="Followed Hyperlink 58" xfId="34901" hidden="1" xr:uid="{00000000-0005-0000-0000-0000A1070000}"/>
    <cellStyle name="Followed Hyperlink 58" xfId="34859" hidden="1" xr:uid="{00000000-0005-0000-0000-0000A3070000}"/>
    <cellStyle name="Followed Hyperlink 58" xfId="34127" hidden="1" xr:uid="{00000000-0005-0000-0000-0000A4070000}"/>
    <cellStyle name="Followed Hyperlink 58" xfId="35107" hidden="1" xr:uid="{00000000-0005-0000-0000-0000A5070000}"/>
    <cellStyle name="Followed Hyperlink 58" xfId="35098" hidden="1" xr:uid="{00000000-0005-0000-0000-0000A6070000}"/>
    <cellStyle name="Followed Hyperlink 58" xfId="35065" hidden="1" xr:uid="{00000000-0005-0000-0000-0000A7070000}"/>
    <cellStyle name="Followed Hyperlink 58" xfId="28318" hidden="1" xr:uid="{00000000-0005-0000-0000-00008C070000}"/>
    <cellStyle name="Followed Hyperlink 58" xfId="28495" hidden="1" xr:uid="{00000000-0005-0000-0000-00008D070000}"/>
    <cellStyle name="Followed Hyperlink 58" xfId="35221" hidden="1" xr:uid="{00000000-0005-0000-0000-00008E070000}"/>
    <cellStyle name="Followed Hyperlink 58" xfId="35235" hidden="1" xr:uid="{00000000-0005-0000-0000-00008F070000}"/>
    <cellStyle name="Followed Hyperlink 58" xfId="35492" hidden="1" xr:uid="{00000000-0005-0000-0000-000090070000}"/>
    <cellStyle name="Followed Hyperlink 58" xfId="35682" hidden="1" xr:uid="{00000000-0005-0000-0000-000091070000}"/>
    <cellStyle name="Followed Hyperlink 58" xfId="35673" hidden="1" xr:uid="{00000000-0005-0000-0000-000092070000}"/>
    <cellStyle name="Followed Hyperlink 58" xfId="24791" hidden="1" xr:uid="{00000000-0005-0000-0000-0000A4070000}"/>
    <cellStyle name="Followed Hyperlink 58" xfId="34253" hidden="1" xr:uid="{00000000-0005-0000-0000-000096070000}"/>
    <cellStyle name="Followed Hyperlink 58" xfId="34220" hidden="1" xr:uid="{00000000-0005-0000-0000-000097070000}"/>
    <cellStyle name="Followed Hyperlink 58" xfId="30352" hidden="1" xr:uid="{00000000-0005-0000-0000-000098070000}"/>
    <cellStyle name="Followed Hyperlink 58" xfId="34478" hidden="1" xr:uid="{00000000-0005-0000-0000-000099070000}"/>
    <cellStyle name="Followed Hyperlink 58" xfId="34469" hidden="1" xr:uid="{00000000-0005-0000-0000-00009A070000}"/>
    <cellStyle name="Followed Hyperlink 58" xfId="34436" hidden="1" xr:uid="{00000000-0005-0000-0000-00009B070000}"/>
    <cellStyle name="Followed Hyperlink 58" xfId="33897" hidden="1" xr:uid="{00000000-0005-0000-0000-00009C070000}"/>
    <cellStyle name="Followed Hyperlink 58" xfId="34690" hidden="1" xr:uid="{00000000-0005-0000-0000-00009D070000}"/>
    <cellStyle name="Followed Hyperlink 58" xfId="3705" hidden="1" xr:uid="{00000000-0005-0000-0000-00009B070000}"/>
    <cellStyle name="Followed Hyperlink 58" xfId="3166" hidden="1" xr:uid="{00000000-0005-0000-0000-00009C070000}"/>
    <cellStyle name="Followed Hyperlink 58" xfId="3959" hidden="1" xr:uid="{00000000-0005-0000-0000-00009D070000}"/>
    <cellStyle name="Followed Hyperlink 58" xfId="3950" hidden="1" xr:uid="{00000000-0005-0000-0000-00009E070000}"/>
    <cellStyle name="Followed Hyperlink 58" xfId="3917" hidden="1" xr:uid="{00000000-0005-0000-0000-00009F070000}"/>
    <cellStyle name="Followed Hyperlink 58" xfId="33246" hidden="1" xr:uid="{00000000-0005-0000-0000-0000A1070000}"/>
    <cellStyle name="Followed Hyperlink 58" xfId="33237" hidden="1" xr:uid="{00000000-0005-0000-0000-0000A2070000}"/>
    <cellStyle name="Followed Hyperlink 58" xfId="33204" hidden="1" xr:uid="{00000000-0005-0000-0000-0000A3070000}"/>
    <cellStyle name="Followed Hyperlink 58" xfId="32472" hidden="1" xr:uid="{00000000-0005-0000-0000-0000A4070000}"/>
    <cellStyle name="Followed Hyperlink 58" xfId="33452" hidden="1" xr:uid="{00000000-0005-0000-0000-0000A5070000}"/>
    <cellStyle name="Followed Hyperlink 58" xfId="33443" hidden="1" xr:uid="{00000000-0005-0000-0000-0000A6070000}"/>
    <cellStyle name="Followed Hyperlink 58" xfId="33410" hidden="1" xr:uid="{00000000-0005-0000-0000-0000A7070000}"/>
    <cellStyle name="Followed Hyperlink 58" xfId="28259" hidden="1" xr:uid="{00000000-0005-0000-0000-00008C070000}"/>
    <cellStyle name="Followed Hyperlink 58" xfId="28439" hidden="1" xr:uid="{00000000-0005-0000-0000-00008D070000}"/>
    <cellStyle name="Followed Hyperlink 58" xfId="33566" hidden="1" xr:uid="{00000000-0005-0000-0000-00008E070000}"/>
    <cellStyle name="Followed Hyperlink 58" xfId="32242" hidden="1" xr:uid="{00000000-0005-0000-0000-00009C070000}"/>
    <cellStyle name="Followed Hyperlink 58" xfId="33035" hidden="1" xr:uid="{00000000-0005-0000-0000-00009D070000}"/>
    <cellStyle name="Followed Hyperlink 58" xfId="33026" hidden="1" xr:uid="{00000000-0005-0000-0000-00009E070000}"/>
    <cellStyle name="Followed Hyperlink 58" xfId="32993" hidden="1" xr:uid="{00000000-0005-0000-0000-00009F070000}"/>
    <cellStyle name="Followed Hyperlink 58" xfId="32179" hidden="1" xr:uid="{00000000-0005-0000-0000-0000A0070000}"/>
    <cellStyle name="Followed Hyperlink 58" xfId="32814" hidden="1" xr:uid="{00000000-0005-0000-0000-00009A070000}"/>
    <cellStyle name="Followed Hyperlink 58" xfId="32781" hidden="1" xr:uid="{00000000-0005-0000-0000-00009B070000}"/>
    <cellStyle name="Followed Hyperlink 58" xfId="32823" hidden="1" xr:uid="{00000000-0005-0000-0000-000099070000}"/>
    <cellStyle name="Followed Hyperlink 58" xfId="28417" hidden="1" xr:uid="{00000000-0005-0000-0000-000098070000}"/>
    <cellStyle name="Followed Hyperlink 58" xfId="5201" hidden="1" xr:uid="{00000000-0005-0000-0000-000096070000}"/>
    <cellStyle name="Followed Hyperlink 58" xfId="22811" hidden="1" xr:uid="{00000000-0005-0000-0000-00008F070000}"/>
    <cellStyle name="Followed Hyperlink 58" xfId="22996" hidden="1" xr:uid="{00000000-0005-0000-0000-000090070000}"/>
    <cellStyle name="Followed Hyperlink 58" xfId="23186" hidden="1" xr:uid="{00000000-0005-0000-0000-000091070000}"/>
    <cellStyle name="Followed Hyperlink 58" xfId="23177" hidden="1" xr:uid="{00000000-0005-0000-0000-000092070000}"/>
    <cellStyle name="Followed Hyperlink 58" xfId="23144" hidden="1" xr:uid="{00000000-0005-0000-0000-000093070000}"/>
    <cellStyle name="Followed Hyperlink 58" xfId="22957" hidden="1" xr:uid="{00000000-0005-0000-0000-000094070000}"/>
    <cellStyle name="Followed Hyperlink 58" xfId="23407" hidden="1" xr:uid="{00000000-0005-0000-0000-000095070000}"/>
    <cellStyle name="Followed Hyperlink 58" xfId="23398" hidden="1" xr:uid="{00000000-0005-0000-0000-000096070000}"/>
    <cellStyle name="Followed Hyperlink 58" xfId="23365" hidden="1" xr:uid="{00000000-0005-0000-0000-000097070000}"/>
    <cellStyle name="Followed Hyperlink 58" xfId="19664" hidden="1" xr:uid="{00000000-0005-0000-0000-000098070000}"/>
    <cellStyle name="Followed Hyperlink 58" xfId="23623" hidden="1" xr:uid="{00000000-0005-0000-0000-000099070000}"/>
    <cellStyle name="Followed Hyperlink 58" xfId="23614" hidden="1" xr:uid="{00000000-0005-0000-0000-00009A070000}"/>
    <cellStyle name="Followed Hyperlink 58" xfId="23581" hidden="1" xr:uid="{00000000-0005-0000-0000-00009B070000}"/>
    <cellStyle name="Followed Hyperlink 58" xfId="23042" hidden="1" xr:uid="{00000000-0005-0000-0000-00009C070000}"/>
    <cellStyle name="Followed Hyperlink 58" xfId="23835" hidden="1" xr:uid="{00000000-0005-0000-0000-00009D070000}"/>
    <cellStyle name="Followed Hyperlink 58" xfId="23826" hidden="1" xr:uid="{00000000-0005-0000-0000-00009E070000}"/>
    <cellStyle name="Followed Hyperlink 58" xfId="23793" hidden="1" xr:uid="{00000000-0005-0000-0000-00009F070000}"/>
    <cellStyle name="Followed Hyperlink 58" xfId="22979" hidden="1" xr:uid="{00000000-0005-0000-0000-0000A0070000}"/>
    <cellStyle name="Followed Hyperlink 58" xfId="24046" hidden="1" xr:uid="{00000000-0005-0000-0000-0000A1070000}"/>
    <cellStyle name="Followed Hyperlink 58" xfId="24037" hidden="1" xr:uid="{00000000-0005-0000-0000-0000A2070000}"/>
    <cellStyle name="Followed Hyperlink 58" xfId="24004" hidden="1" xr:uid="{00000000-0005-0000-0000-0000A3070000}"/>
    <cellStyle name="Followed Hyperlink 58" xfId="23272" hidden="1" xr:uid="{00000000-0005-0000-0000-0000A4070000}"/>
    <cellStyle name="Followed Hyperlink 58" xfId="24252" hidden="1" xr:uid="{00000000-0005-0000-0000-0000A5070000}"/>
    <cellStyle name="Followed Hyperlink 58" xfId="24243" hidden="1" xr:uid="{00000000-0005-0000-0000-0000A6070000}"/>
    <cellStyle name="Followed Hyperlink 58" xfId="24210" hidden="1" xr:uid="{00000000-0005-0000-0000-0000A7070000}"/>
    <cellStyle name="Followed Hyperlink 58" xfId="16435" hidden="1" xr:uid="{00000000-0005-0000-0000-00008C070000}"/>
    <cellStyle name="Followed Hyperlink 58" xfId="13103" hidden="1" xr:uid="{00000000-0005-0000-0000-00008D070000}"/>
    <cellStyle name="Followed Hyperlink 58" xfId="24366" hidden="1" xr:uid="{00000000-0005-0000-0000-00008E070000}"/>
    <cellStyle name="Followed Hyperlink 58" xfId="24380" hidden="1" xr:uid="{00000000-0005-0000-0000-00008F070000}"/>
    <cellStyle name="Followed Hyperlink 58" xfId="24515" hidden="1" xr:uid="{00000000-0005-0000-0000-000090070000}"/>
    <cellStyle name="Followed Hyperlink 58" xfId="24705" hidden="1" xr:uid="{00000000-0005-0000-0000-000091070000}"/>
    <cellStyle name="Followed Hyperlink 58" xfId="24696" hidden="1" xr:uid="{00000000-0005-0000-0000-000092070000}"/>
    <cellStyle name="Followed Hyperlink 58" xfId="24663" hidden="1" xr:uid="{00000000-0005-0000-0000-000093070000}"/>
    <cellStyle name="Followed Hyperlink 58" xfId="24476" hidden="1" xr:uid="{00000000-0005-0000-0000-000094070000}"/>
    <cellStyle name="Followed Hyperlink 58" xfId="24926" hidden="1" xr:uid="{00000000-0005-0000-0000-000095070000}"/>
    <cellStyle name="Followed Hyperlink 58" xfId="24917" hidden="1" xr:uid="{00000000-0005-0000-0000-000096070000}"/>
    <cellStyle name="Followed Hyperlink 58" xfId="24884" hidden="1" xr:uid="{00000000-0005-0000-0000-000097070000}"/>
    <cellStyle name="Followed Hyperlink 58" xfId="25142" hidden="1" xr:uid="{00000000-0005-0000-0000-000099070000}"/>
    <cellStyle name="Followed Hyperlink 58" xfId="25133" hidden="1" xr:uid="{00000000-0005-0000-0000-00009A070000}"/>
    <cellStyle name="Followed Hyperlink 58" xfId="25100" hidden="1" xr:uid="{00000000-0005-0000-0000-00009B070000}"/>
    <cellStyle name="Followed Hyperlink 58" xfId="24561" hidden="1" xr:uid="{00000000-0005-0000-0000-00009C070000}"/>
    <cellStyle name="Followed Hyperlink 58" xfId="25354" hidden="1" xr:uid="{00000000-0005-0000-0000-00009D070000}"/>
    <cellStyle name="Followed Hyperlink 58" xfId="25345" hidden="1" xr:uid="{00000000-0005-0000-0000-00009E070000}"/>
    <cellStyle name="Followed Hyperlink 58" xfId="4376" hidden="1" xr:uid="{00000000-0005-0000-0000-0000A5070000}"/>
    <cellStyle name="Followed Hyperlink 58" xfId="4334" hidden="1" xr:uid="{00000000-0005-0000-0000-0000A7070000}"/>
    <cellStyle name="Followed Hyperlink 58" xfId="128" hidden="1" xr:uid="{00000000-0005-0000-0000-00008C070000}"/>
    <cellStyle name="Followed Hyperlink 58" xfId="2802" hidden="1" xr:uid="{00000000-0005-0000-0000-00008D070000}"/>
    <cellStyle name="Followed Hyperlink 58" xfId="4490" hidden="1" xr:uid="{00000000-0005-0000-0000-00008E070000}"/>
    <cellStyle name="Followed Hyperlink 58" xfId="4504" hidden="1" xr:uid="{00000000-0005-0000-0000-00008F070000}"/>
    <cellStyle name="Followed Hyperlink 58" xfId="4989" hidden="1" xr:uid="{00000000-0005-0000-0000-000091070000}"/>
    <cellStyle name="Followed Hyperlink 58" xfId="4980" hidden="1" xr:uid="{00000000-0005-0000-0000-000092070000}"/>
    <cellStyle name="Followed Hyperlink 58" xfId="4947" hidden="1" xr:uid="{00000000-0005-0000-0000-000093070000}"/>
    <cellStyle name="Followed Hyperlink 58" xfId="4760" hidden="1" xr:uid="{00000000-0005-0000-0000-000094070000}"/>
    <cellStyle name="Followed Hyperlink 58" xfId="5210" hidden="1" xr:uid="{00000000-0005-0000-0000-000095070000}"/>
    <cellStyle name="Followed Hyperlink 58" xfId="5168" hidden="1" xr:uid="{00000000-0005-0000-0000-000097070000}"/>
    <cellStyle name="Followed Hyperlink 58" xfId="2717" hidden="1" xr:uid="{00000000-0005-0000-0000-000098070000}"/>
    <cellStyle name="Followed Hyperlink 58" xfId="5426" hidden="1" xr:uid="{00000000-0005-0000-0000-000099070000}"/>
    <cellStyle name="Followed Hyperlink 58" xfId="5417" hidden="1" xr:uid="{00000000-0005-0000-0000-00009A070000}"/>
    <cellStyle name="Followed Hyperlink 58" xfId="5384" hidden="1" xr:uid="{00000000-0005-0000-0000-00009B070000}"/>
    <cellStyle name="Followed Hyperlink 58" xfId="4845" hidden="1" xr:uid="{00000000-0005-0000-0000-00009C070000}"/>
    <cellStyle name="Followed Hyperlink 58" xfId="5638" hidden="1" xr:uid="{00000000-0005-0000-0000-00009D070000}"/>
    <cellStyle name="Followed Hyperlink 58" xfId="5629" hidden="1" xr:uid="{00000000-0005-0000-0000-00009E070000}"/>
    <cellStyle name="Followed Hyperlink 58" xfId="5596" hidden="1" xr:uid="{00000000-0005-0000-0000-00009F070000}"/>
    <cellStyle name="Followed Hyperlink 58" xfId="1616" hidden="1" xr:uid="{00000000-0005-0000-0000-00009F070000}"/>
    <cellStyle name="Followed Hyperlink 58" xfId="802" hidden="1" xr:uid="{00000000-0005-0000-0000-0000A0070000}"/>
    <cellStyle name="Followed Hyperlink 58" xfId="1869" hidden="1" xr:uid="{00000000-0005-0000-0000-0000A1070000}"/>
    <cellStyle name="Followed Hyperlink 58" xfId="1860" hidden="1" xr:uid="{00000000-0005-0000-0000-0000A2070000}"/>
    <cellStyle name="Followed Hyperlink 58" xfId="1827" hidden="1" xr:uid="{00000000-0005-0000-0000-0000A3070000}"/>
    <cellStyle name="Followed Hyperlink 58" xfId="1095" hidden="1" xr:uid="{00000000-0005-0000-0000-0000A4070000}"/>
    <cellStyle name="Followed Hyperlink 58" xfId="9406" hidden="1" xr:uid="{00000000-0005-0000-0000-0000A6070000}"/>
    <cellStyle name="Followed Hyperlink 58" xfId="9373" hidden="1" xr:uid="{00000000-0005-0000-0000-0000A7070000}"/>
    <cellStyle name="Followed Hyperlink 58" xfId="2573" hidden="1" xr:uid="{00000000-0005-0000-0000-00008C070000}"/>
    <cellStyle name="Followed Hyperlink 58" xfId="2756" hidden="1" xr:uid="{00000000-0005-0000-0000-00008D070000}"/>
    <cellStyle name="Followed Hyperlink 58" xfId="9529" hidden="1" xr:uid="{00000000-0005-0000-0000-00008E070000}"/>
    <cellStyle name="Followed Hyperlink 58" xfId="9543" hidden="1" xr:uid="{00000000-0005-0000-0000-00008F070000}"/>
    <cellStyle name="Followed Hyperlink 58" xfId="33580" hidden="1" xr:uid="{00000000-0005-0000-0000-00008F070000}"/>
    <cellStyle name="Followed Hyperlink 58" xfId="33851" hidden="1" xr:uid="{00000000-0005-0000-0000-000090070000}"/>
    <cellStyle name="Followed Hyperlink 58" xfId="34041" hidden="1" xr:uid="{00000000-0005-0000-0000-000091070000}"/>
    <cellStyle name="Followed Hyperlink 58" xfId="34032" hidden="1" xr:uid="{00000000-0005-0000-0000-000092070000}"/>
    <cellStyle name="Followed Hyperlink 58" xfId="33999" hidden="1" xr:uid="{00000000-0005-0000-0000-000093070000}"/>
    <cellStyle name="Followed Hyperlink 58" xfId="34262" hidden="1" xr:uid="{00000000-0005-0000-0000-000095070000}"/>
    <cellStyle name="Followed Hyperlink 58" xfId="29687" hidden="1" xr:uid="{00000000-0005-0000-0000-00009E070000}"/>
    <cellStyle name="Followed Hyperlink 58" xfId="29654" hidden="1" xr:uid="{00000000-0005-0000-0000-00009F070000}"/>
    <cellStyle name="Followed Hyperlink 58" xfId="28840" hidden="1" xr:uid="{00000000-0005-0000-0000-0000A0070000}"/>
    <cellStyle name="Followed Hyperlink 58" xfId="29907" hidden="1" xr:uid="{00000000-0005-0000-0000-0000A1070000}"/>
    <cellStyle name="Followed Hyperlink 58" xfId="29898" hidden="1" xr:uid="{00000000-0005-0000-0000-0000A2070000}"/>
    <cellStyle name="Followed Hyperlink 58" xfId="29133" hidden="1" xr:uid="{00000000-0005-0000-0000-0000A4070000}"/>
    <cellStyle name="Followed Hyperlink 58" xfId="30113" hidden="1" xr:uid="{00000000-0005-0000-0000-0000A5070000}"/>
    <cellStyle name="Followed Hyperlink 58" xfId="30104" hidden="1" xr:uid="{00000000-0005-0000-0000-0000A6070000}"/>
    <cellStyle name="Followed Hyperlink 58" xfId="30071" hidden="1" xr:uid="{00000000-0005-0000-0000-0000A7070000}"/>
    <cellStyle name="Followed Hyperlink 58" xfId="25949" hidden="1" xr:uid="{00000000-0005-0000-0000-00008C070000}"/>
    <cellStyle name="Followed Hyperlink 58" xfId="28541" hidden="1" xr:uid="{00000000-0005-0000-0000-00008D070000}"/>
    <cellStyle name="Followed Hyperlink 58" xfId="30227" hidden="1" xr:uid="{00000000-0005-0000-0000-00008E070000}"/>
    <cellStyle name="Followed Hyperlink 58" xfId="30241" hidden="1" xr:uid="{00000000-0005-0000-0000-00008F070000}"/>
    <cellStyle name="Followed Hyperlink 58" xfId="30528" hidden="1" xr:uid="{00000000-0005-0000-0000-000090070000}"/>
    <cellStyle name="Followed Hyperlink 58" xfId="3103" hidden="1" xr:uid="{00000000-0005-0000-0000-0000A0070000}"/>
    <cellStyle name="Followed Hyperlink 58" xfId="4170" hidden="1" xr:uid="{00000000-0005-0000-0000-0000A1070000}"/>
    <cellStyle name="Followed Hyperlink 58" xfId="4161" hidden="1" xr:uid="{00000000-0005-0000-0000-0000A2070000}"/>
    <cellStyle name="Followed Hyperlink 58" xfId="4128" hidden="1" xr:uid="{00000000-0005-0000-0000-0000A3070000}"/>
    <cellStyle name="Followed Hyperlink 58" xfId="3396" hidden="1" xr:uid="{00000000-0005-0000-0000-0000A4070000}"/>
    <cellStyle name="Followed Hyperlink 58" xfId="28818" hidden="1" xr:uid="{00000000-0005-0000-0000-000094070000}"/>
    <cellStyle name="Followed Hyperlink 58" xfId="29268" hidden="1" xr:uid="{00000000-0005-0000-0000-000095070000}"/>
    <cellStyle name="Followed Hyperlink 58" xfId="29259" hidden="1" xr:uid="{00000000-0005-0000-0000-000096070000}"/>
    <cellStyle name="Followed Hyperlink 58" xfId="29226" hidden="1" xr:uid="{00000000-0005-0000-0000-000097070000}"/>
    <cellStyle name="Followed Hyperlink 58" xfId="28623" hidden="1" xr:uid="{00000000-0005-0000-0000-000098070000}"/>
    <cellStyle name="Followed Hyperlink 58" xfId="29484" hidden="1" xr:uid="{00000000-0005-0000-0000-000099070000}"/>
    <cellStyle name="Followed Hyperlink 58" xfId="29475" hidden="1" xr:uid="{00000000-0005-0000-0000-00009A070000}"/>
    <cellStyle name="Followed Hyperlink 58" xfId="29442" hidden="1" xr:uid="{00000000-0005-0000-0000-00009B070000}"/>
    <cellStyle name="Followed Hyperlink 58" xfId="28903" hidden="1" xr:uid="{00000000-0005-0000-0000-00009C070000}"/>
    <cellStyle name="Followed Hyperlink 58" xfId="29696" hidden="1" xr:uid="{00000000-0005-0000-0000-00009D070000}"/>
    <cellStyle name="Followed Hyperlink 58" xfId="28692" hidden="1" xr:uid="{00000000-0005-0000-0000-00008F070000}"/>
    <cellStyle name="Followed Hyperlink 58" xfId="28857" hidden="1" xr:uid="{00000000-0005-0000-0000-000090070000}"/>
    <cellStyle name="Followed Hyperlink 58" xfId="29047" hidden="1" xr:uid="{00000000-0005-0000-0000-000091070000}"/>
    <cellStyle name="Followed Hyperlink 58" xfId="29038" hidden="1" xr:uid="{00000000-0005-0000-0000-000092070000}"/>
    <cellStyle name="Followed Hyperlink 58" xfId="29005" hidden="1" xr:uid="{00000000-0005-0000-0000-000093070000}"/>
    <cellStyle name="Followed Hyperlink 58" xfId="28734" hidden="1" xr:uid="{00000000-0005-0000-0000-00008D070000}"/>
    <cellStyle name="Followed Hyperlink 58" xfId="28725" hidden="1" xr:uid="{00000000-0005-0000-0000-00008E070000}"/>
    <cellStyle name="Followed Hyperlink 58" xfId="28514" hidden="1" xr:uid="{00000000-0005-0000-0000-00008C070000}"/>
    <cellStyle name="Followed Hyperlink 58" xfId="27849" hidden="1" xr:uid="{00000000-0005-0000-0000-0000A7070000}"/>
    <cellStyle name="Followed Hyperlink 59" xfId="16964" hidden="1" xr:uid="{00000000-0005-0000-0000-0000B1070000}"/>
    <cellStyle name="Followed Hyperlink 59" xfId="16994" hidden="1" xr:uid="{00000000-0005-0000-0000-0000B2070000}"/>
    <cellStyle name="Followed Hyperlink 59" xfId="17005" hidden="1" xr:uid="{00000000-0005-0000-0000-0000B3070000}"/>
    <cellStyle name="Followed Hyperlink 59" xfId="16495" hidden="1" xr:uid="{00000000-0005-0000-0000-0000B4070000}"/>
    <cellStyle name="Followed Hyperlink 59" xfId="17180" hidden="1" xr:uid="{00000000-0005-0000-0000-0000B5070000}"/>
    <cellStyle name="Followed Hyperlink 59" xfId="17210" hidden="1" xr:uid="{00000000-0005-0000-0000-0000B6070000}"/>
    <cellStyle name="Followed Hyperlink 59" xfId="17221" hidden="1" xr:uid="{00000000-0005-0000-0000-0000B7070000}"/>
    <cellStyle name="Followed Hyperlink 59" xfId="38650" hidden="1" xr:uid="{00000000-0005-0000-0000-0000B4070000}"/>
    <cellStyle name="Followed Hyperlink 59" xfId="1270" hidden="1" xr:uid="{00000000-0005-0000-0000-0000B1070000}"/>
    <cellStyle name="Followed Hyperlink 59" xfId="1300" hidden="1" xr:uid="{00000000-0005-0000-0000-0000B2070000}"/>
    <cellStyle name="Followed Hyperlink 59" xfId="1311" hidden="1" xr:uid="{00000000-0005-0000-0000-0000B3070000}"/>
    <cellStyle name="Followed Hyperlink 59" xfId="801" hidden="1" xr:uid="{00000000-0005-0000-0000-0000B4070000}"/>
    <cellStyle name="Followed Hyperlink 59" xfId="1486" hidden="1" xr:uid="{00000000-0005-0000-0000-0000B5070000}"/>
    <cellStyle name="Followed Hyperlink 59" xfId="1516" hidden="1" xr:uid="{00000000-0005-0000-0000-0000B6070000}"/>
    <cellStyle name="Followed Hyperlink 59" xfId="1698" hidden="1" xr:uid="{00000000-0005-0000-0000-0000B9070000}"/>
    <cellStyle name="Followed Hyperlink 59" xfId="1728" hidden="1" xr:uid="{00000000-0005-0000-0000-0000BA070000}"/>
    <cellStyle name="Followed Hyperlink 59" xfId="859" hidden="1" xr:uid="{00000000-0005-0000-0000-0000AC070000}"/>
    <cellStyle name="Followed Hyperlink 59" xfId="1049" hidden="1" xr:uid="{00000000-0005-0000-0000-0000AD070000}"/>
    <cellStyle name="Followed Hyperlink 59" xfId="1079" hidden="1" xr:uid="{00000000-0005-0000-0000-0000AE070000}"/>
    <cellStyle name="Followed Hyperlink 59" xfId="1090" hidden="1" xr:uid="{00000000-0005-0000-0000-0000AF070000}"/>
    <cellStyle name="Followed Hyperlink 59" xfId="44329" hidden="1" xr:uid="{00000000-0005-0000-0000-0000AD070000}"/>
    <cellStyle name="Followed Hyperlink 59" xfId="44359" hidden="1" xr:uid="{00000000-0005-0000-0000-0000AE070000}"/>
    <cellStyle name="Followed Hyperlink 59" xfId="44370" hidden="1" xr:uid="{00000000-0005-0000-0000-0000AF070000}"/>
    <cellStyle name="Followed Hyperlink 59" xfId="40447" hidden="1" xr:uid="{00000000-0005-0000-0000-0000AE070000}"/>
    <cellStyle name="Followed Hyperlink 59" xfId="40458" hidden="1" xr:uid="{00000000-0005-0000-0000-0000AF070000}"/>
    <cellStyle name="Followed Hyperlink 59" xfId="40191" hidden="1" xr:uid="{00000000-0005-0000-0000-0000B0070000}"/>
    <cellStyle name="Followed Hyperlink 59" xfId="40638" hidden="1" xr:uid="{00000000-0005-0000-0000-0000B1070000}"/>
    <cellStyle name="Followed Hyperlink 59" xfId="40668" hidden="1" xr:uid="{00000000-0005-0000-0000-0000B2070000}"/>
    <cellStyle name="Followed Hyperlink 59" xfId="40679" hidden="1" xr:uid="{00000000-0005-0000-0000-0000B3070000}"/>
    <cellStyle name="Followed Hyperlink 59" xfId="40169" hidden="1" xr:uid="{00000000-0005-0000-0000-0000B4070000}"/>
    <cellStyle name="Followed Hyperlink 59" xfId="40854" hidden="1" xr:uid="{00000000-0005-0000-0000-0000B5070000}"/>
    <cellStyle name="Followed Hyperlink 59" xfId="40884" hidden="1" xr:uid="{00000000-0005-0000-0000-0000B6070000}"/>
    <cellStyle name="Followed Hyperlink 59" xfId="40895" hidden="1" xr:uid="{00000000-0005-0000-0000-0000B7070000}"/>
    <cellStyle name="Followed Hyperlink 59" xfId="40712" hidden="1" xr:uid="{00000000-0005-0000-0000-0000B8070000}"/>
    <cellStyle name="Followed Hyperlink 59" xfId="41066" hidden="1" xr:uid="{00000000-0005-0000-0000-0000B9070000}"/>
    <cellStyle name="Followed Hyperlink 59" xfId="41096" hidden="1" xr:uid="{00000000-0005-0000-0000-0000BA070000}"/>
    <cellStyle name="Followed Hyperlink 59" xfId="41107" hidden="1" xr:uid="{00000000-0005-0000-0000-0000BB070000}"/>
    <cellStyle name="Followed Hyperlink 59" xfId="40082" hidden="1" xr:uid="{00000000-0005-0000-0000-0000BC070000}"/>
    <cellStyle name="Followed Hyperlink 59" xfId="41277" hidden="1" xr:uid="{00000000-0005-0000-0000-0000BD070000}"/>
    <cellStyle name="Followed Hyperlink 59" xfId="41307" hidden="1" xr:uid="{00000000-0005-0000-0000-0000BE070000}"/>
    <cellStyle name="Followed Hyperlink 59" xfId="41318" hidden="1" xr:uid="{00000000-0005-0000-0000-0000BF070000}"/>
    <cellStyle name="Followed Hyperlink 59" xfId="23226" hidden="1" xr:uid="{00000000-0005-0000-0000-0000AD070000}"/>
    <cellStyle name="Followed Hyperlink 59" xfId="41483" hidden="1" xr:uid="{00000000-0005-0000-0000-0000C1070000}"/>
    <cellStyle name="Followed Hyperlink 59" xfId="41513" hidden="1" xr:uid="{00000000-0005-0000-0000-0000C2070000}"/>
    <cellStyle name="Followed Hyperlink 59" xfId="41524" hidden="1" xr:uid="{00000000-0005-0000-0000-0000C3070000}"/>
    <cellStyle name="Followed Hyperlink 59" xfId="41869" hidden="1" xr:uid="{00000000-0005-0000-0000-0000A8070000}"/>
    <cellStyle name="Followed Hyperlink 59" xfId="42069" hidden="1" xr:uid="{00000000-0005-0000-0000-0000A9070000}"/>
    <cellStyle name="Followed Hyperlink 59" xfId="42099" hidden="1" xr:uid="{00000000-0005-0000-0000-0000AA070000}"/>
    <cellStyle name="Followed Hyperlink 59" xfId="42110" hidden="1" xr:uid="{00000000-0005-0000-0000-0000AB070000}"/>
    <cellStyle name="Followed Hyperlink 59" xfId="42192" hidden="1" xr:uid="{00000000-0005-0000-0000-0000AC070000}"/>
    <cellStyle name="Followed Hyperlink 59" xfId="42382" hidden="1" xr:uid="{00000000-0005-0000-0000-0000AD070000}"/>
    <cellStyle name="Followed Hyperlink 59" xfId="42412" hidden="1" xr:uid="{00000000-0005-0000-0000-0000AE070000}"/>
    <cellStyle name="Followed Hyperlink 59" xfId="42423" hidden="1" xr:uid="{00000000-0005-0000-0000-0000AF070000}"/>
    <cellStyle name="Followed Hyperlink 59" xfId="42156" hidden="1" xr:uid="{00000000-0005-0000-0000-0000B0070000}"/>
    <cellStyle name="Followed Hyperlink 59" xfId="42603" hidden="1" xr:uid="{00000000-0005-0000-0000-0000B1070000}"/>
    <cellStyle name="Followed Hyperlink 59" xfId="42633" hidden="1" xr:uid="{00000000-0005-0000-0000-0000B2070000}"/>
    <cellStyle name="Followed Hyperlink 59" xfId="42644" hidden="1" xr:uid="{00000000-0005-0000-0000-0000B3070000}"/>
    <cellStyle name="Followed Hyperlink 59" xfId="42134" hidden="1" xr:uid="{00000000-0005-0000-0000-0000B4070000}"/>
    <cellStyle name="Followed Hyperlink 59" xfId="42819" hidden="1" xr:uid="{00000000-0005-0000-0000-0000B5070000}"/>
    <cellStyle name="Followed Hyperlink 59" xfId="6739" hidden="1" xr:uid="{00000000-0005-0000-0000-0000AE070000}"/>
    <cellStyle name="Followed Hyperlink 59" xfId="42860" hidden="1" xr:uid="{00000000-0005-0000-0000-0000B7070000}"/>
    <cellStyle name="Followed Hyperlink 59" xfId="42677" hidden="1" xr:uid="{00000000-0005-0000-0000-0000B8070000}"/>
    <cellStyle name="Followed Hyperlink 59" xfId="43031" hidden="1" xr:uid="{00000000-0005-0000-0000-0000B9070000}"/>
    <cellStyle name="Followed Hyperlink 59" xfId="43061" hidden="1" xr:uid="{00000000-0005-0000-0000-0000BA070000}"/>
    <cellStyle name="Followed Hyperlink 59" xfId="43072" hidden="1" xr:uid="{00000000-0005-0000-0000-0000BB070000}"/>
    <cellStyle name="Followed Hyperlink 59" xfId="41928" hidden="1" xr:uid="{00000000-0005-0000-0000-0000BC070000}"/>
    <cellStyle name="Followed Hyperlink 59" xfId="43242" hidden="1" xr:uid="{00000000-0005-0000-0000-0000BD070000}"/>
    <cellStyle name="Followed Hyperlink 59" xfId="43272" hidden="1" xr:uid="{00000000-0005-0000-0000-0000BE070000}"/>
    <cellStyle name="Followed Hyperlink 59" xfId="43283" hidden="1" xr:uid="{00000000-0005-0000-0000-0000BF070000}"/>
    <cellStyle name="Followed Hyperlink 59" xfId="42144" hidden="1" xr:uid="{00000000-0005-0000-0000-0000C0070000}"/>
    <cellStyle name="Followed Hyperlink 59" xfId="43448" hidden="1" xr:uid="{00000000-0005-0000-0000-0000C1070000}"/>
    <cellStyle name="Followed Hyperlink 59" xfId="43478" hidden="1" xr:uid="{00000000-0005-0000-0000-0000C2070000}"/>
    <cellStyle name="Followed Hyperlink 59" xfId="43489" hidden="1" xr:uid="{00000000-0005-0000-0000-0000C3070000}"/>
    <cellStyle name="Followed Hyperlink 59" xfId="43835" hidden="1" xr:uid="{00000000-0005-0000-0000-0000A8070000}"/>
    <cellStyle name="Followed Hyperlink 59" xfId="44016" hidden="1" xr:uid="{00000000-0005-0000-0000-0000A9070000}"/>
    <cellStyle name="Followed Hyperlink 59" xfId="44046" hidden="1" xr:uid="{00000000-0005-0000-0000-0000AA070000}"/>
    <cellStyle name="Followed Hyperlink 59" xfId="44057" hidden="1" xr:uid="{00000000-0005-0000-0000-0000AB070000}"/>
    <cellStyle name="Followed Hyperlink 59" xfId="5919" hidden="1" xr:uid="{00000000-0005-0000-0000-0000BE070000}"/>
    <cellStyle name="Followed Hyperlink 59" xfId="5930" hidden="1" xr:uid="{00000000-0005-0000-0000-0000BF070000}"/>
    <cellStyle name="Followed Hyperlink 59" xfId="4791" hidden="1" xr:uid="{00000000-0005-0000-0000-0000C0070000}"/>
    <cellStyle name="Followed Hyperlink 59" xfId="6095" hidden="1" xr:uid="{00000000-0005-0000-0000-0000C1070000}"/>
    <cellStyle name="Followed Hyperlink 59" xfId="6125" hidden="1" xr:uid="{00000000-0005-0000-0000-0000C2070000}"/>
    <cellStyle name="Followed Hyperlink 59" xfId="6136" hidden="1" xr:uid="{00000000-0005-0000-0000-0000C3070000}"/>
    <cellStyle name="Followed Hyperlink 59" xfId="6146" hidden="1" xr:uid="{00000000-0005-0000-0000-0000A9070000}"/>
    <cellStyle name="Followed Hyperlink 59" xfId="6426" hidden="1" xr:uid="{00000000-0005-0000-0000-0000AA070000}"/>
    <cellStyle name="Followed Hyperlink 59" xfId="6519" hidden="1" xr:uid="{00000000-0005-0000-0000-0000AC070000}"/>
    <cellStyle name="Followed Hyperlink 59" xfId="6709" hidden="1" xr:uid="{00000000-0005-0000-0000-0000AD070000}"/>
    <cellStyle name="Followed Hyperlink 59" xfId="19526" hidden="1" xr:uid="{00000000-0005-0000-0000-0000A9070000}"/>
    <cellStyle name="Followed Hyperlink 59" xfId="19767" hidden="1" xr:uid="{00000000-0005-0000-0000-0000AA070000}"/>
    <cellStyle name="Followed Hyperlink 59" xfId="19778" hidden="1" xr:uid="{00000000-0005-0000-0000-0000AB070000}"/>
    <cellStyle name="Followed Hyperlink 59" xfId="12952" hidden="1" xr:uid="{00000000-0005-0000-0000-0000A8070000}"/>
    <cellStyle name="Followed Hyperlink 59" xfId="5889" hidden="1" xr:uid="{00000000-0005-0000-0000-0000BD070000}"/>
    <cellStyle name="Followed Hyperlink 59" xfId="19516" hidden="1" xr:uid="{00000000-0005-0000-0000-0000C3070000}"/>
    <cellStyle name="Followed Hyperlink 59" xfId="19616" hidden="1" xr:uid="{00000000-0005-0000-0000-0000A8070000}"/>
    <cellStyle name="Followed Hyperlink 59" xfId="19505" hidden="1" xr:uid="{00000000-0005-0000-0000-0000C2070000}"/>
    <cellStyle name="Followed Hyperlink 59" xfId="19475" hidden="1" xr:uid="{00000000-0005-0000-0000-0000C1070000}"/>
    <cellStyle name="Followed Hyperlink 59" xfId="44139" hidden="1" xr:uid="{00000000-0005-0000-0000-0000AC070000}"/>
    <cellStyle name="Followed Hyperlink 59" xfId="1527" hidden="1" xr:uid="{00000000-0005-0000-0000-0000B7070000}"/>
    <cellStyle name="Followed Hyperlink 59" xfId="11993" hidden="1" xr:uid="{00000000-0005-0000-0000-0000B2070000}"/>
    <cellStyle name="Followed Hyperlink 59" xfId="12004" hidden="1" xr:uid="{00000000-0005-0000-0000-0000B3070000}"/>
    <cellStyle name="Followed Hyperlink 59" xfId="11494" hidden="1" xr:uid="{00000000-0005-0000-0000-0000B4070000}"/>
    <cellStyle name="Followed Hyperlink 59" xfId="12179" hidden="1" xr:uid="{00000000-0005-0000-0000-0000B5070000}"/>
    <cellStyle name="Followed Hyperlink 59" xfId="12209" hidden="1" xr:uid="{00000000-0005-0000-0000-0000B6070000}"/>
    <cellStyle name="Followed Hyperlink 59" xfId="12220" hidden="1" xr:uid="{00000000-0005-0000-0000-0000B7070000}"/>
    <cellStyle name="Followed Hyperlink 59" xfId="12037" hidden="1" xr:uid="{00000000-0005-0000-0000-0000B8070000}"/>
    <cellStyle name="Followed Hyperlink 59" xfId="12391" hidden="1" xr:uid="{00000000-0005-0000-0000-0000B9070000}"/>
    <cellStyle name="Followed Hyperlink 59" xfId="12421" hidden="1" xr:uid="{00000000-0005-0000-0000-0000BA070000}"/>
    <cellStyle name="Followed Hyperlink 59" xfId="12432" hidden="1" xr:uid="{00000000-0005-0000-0000-0000BB070000}"/>
    <cellStyle name="Followed Hyperlink 59" xfId="11251" hidden="1" xr:uid="{00000000-0005-0000-0000-0000BC070000}"/>
    <cellStyle name="Followed Hyperlink 59" xfId="12602" hidden="1" xr:uid="{00000000-0005-0000-0000-0000BD070000}"/>
    <cellStyle name="Followed Hyperlink 59" xfId="11504" hidden="1" xr:uid="{00000000-0005-0000-0000-0000C0070000}"/>
    <cellStyle name="Followed Hyperlink 59" xfId="12808" hidden="1" xr:uid="{00000000-0005-0000-0000-0000C1070000}"/>
    <cellStyle name="Followed Hyperlink 59" xfId="12838" hidden="1" xr:uid="{00000000-0005-0000-0000-0000C2070000}"/>
    <cellStyle name="Followed Hyperlink 59" xfId="12849" hidden="1" xr:uid="{00000000-0005-0000-0000-0000C3070000}"/>
    <cellStyle name="Followed Hyperlink 59" xfId="12859" hidden="1" xr:uid="{00000000-0005-0000-0000-0000A9070000}"/>
    <cellStyle name="Followed Hyperlink 59" xfId="13133" hidden="1" xr:uid="{00000000-0005-0000-0000-0000AA070000}"/>
    <cellStyle name="Followed Hyperlink 59" xfId="13144" hidden="1" xr:uid="{00000000-0005-0000-0000-0000AB070000}"/>
    <cellStyle name="Followed Hyperlink 59" xfId="13226" hidden="1" xr:uid="{00000000-0005-0000-0000-0000AC070000}"/>
    <cellStyle name="Followed Hyperlink 59" xfId="13416" hidden="1" xr:uid="{00000000-0005-0000-0000-0000AD070000}"/>
    <cellStyle name="Followed Hyperlink 59" xfId="13446" hidden="1" xr:uid="{00000000-0005-0000-0000-0000AE070000}"/>
    <cellStyle name="Followed Hyperlink 59" xfId="13457" hidden="1" xr:uid="{00000000-0005-0000-0000-0000AF070000}"/>
    <cellStyle name="Followed Hyperlink 59" xfId="13190" hidden="1" xr:uid="{00000000-0005-0000-0000-0000B0070000}"/>
    <cellStyle name="Followed Hyperlink 59" xfId="13637" hidden="1" xr:uid="{00000000-0005-0000-0000-0000B1070000}"/>
    <cellStyle name="Followed Hyperlink 59" xfId="13667" hidden="1" xr:uid="{00000000-0005-0000-0000-0000B2070000}"/>
    <cellStyle name="Followed Hyperlink 59" xfId="13678" hidden="1" xr:uid="{00000000-0005-0000-0000-0000B3070000}"/>
    <cellStyle name="Followed Hyperlink 59" xfId="13168" hidden="1" xr:uid="{00000000-0005-0000-0000-0000B4070000}"/>
    <cellStyle name="Followed Hyperlink 59" xfId="13853" hidden="1" xr:uid="{00000000-0005-0000-0000-0000B5070000}"/>
    <cellStyle name="Followed Hyperlink 59" xfId="13883" hidden="1" xr:uid="{00000000-0005-0000-0000-0000B6070000}"/>
    <cellStyle name="Followed Hyperlink 59" xfId="13894" hidden="1" xr:uid="{00000000-0005-0000-0000-0000B7070000}"/>
    <cellStyle name="Followed Hyperlink 59" xfId="13711" hidden="1" xr:uid="{00000000-0005-0000-0000-0000B8070000}"/>
    <cellStyle name="Followed Hyperlink 59" xfId="14065" hidden="1" xr:uid="{00000000-0005-0000-0000-0000B9070000}"/>
    <cellStyle name="Followed Hyperlink 59" xfId="14095" hidden="1" xr:uid="{00000000-0005-0000-0000-0000BA070000}"/>
    <cellStyle name="Followed Hyperlink 59" xfId="14106" hidden="1" xr:uid="{00000000-0005-0000-0000-0000BB070000}"/>
    <cellStyle name="Followed Hyperlink 59" xfId="12926" hidden="1" xr:uid="{00000000-0005-0000-0000-0000BC070000}"/>
    <cellStyle name="Followed Hyperlink 59" xfId="14276" hidden="1" xr:uid="{00000000-0005-0000-0000-0000BD070000}"/>
    <cellStyle name="Followed Hyperlink 59" xfId="14306" hidden="1" xr:uid="{00000000-0005-0000-0000-0000BE070000}"/>
    <cellStyle name="Followed Hyperlink 59" xfId="14317" hidden="1" xr:uid="{00000000-0005-0000-0000-0000BF070000}"/>
    <cellStyle name="Followed Hyperlink 59" xfId="13178" hidden="1" xr:uid="{00000000-0005-0000-0000-0000C0070000}"/>
    <cellStyle name="Followed Hyperlink 59" xfId="14482" hidden="1" xr:uid="{00000000-0005-0000-0000-0000C1070000}"/>
    <cellStyle name="Followed Hyperlink 59" xfId="14512" hidden="1" xr:uid="{00000000-0005-0000-0000-0000C2070000}"/>
    <cellStyle name="Followed Hyperlink 59" xfId="14523" hidden="1" xr:uid="{00000000-0005-0000-0000-0000C3070000}"/>
    <cellStyle name="Followed Hyperlink 59" xfId="25212" hidden="1" xr:uid="{00000000-0005-0000-0000-0000B6070000}"/>
    <cellStyle name="Followed Hyperlink 59" xfId="9795" hidden="1" xr:uid="{00000000-0005-0000-0000-0000AB070000}"/>
    <cellStyle name="Followed Hyperlink 59" xfId="9877" hidden="1" xr:uid="{00000000-0005-0000-0000-0000AC070000}"/>
    <cellStyle name="Followed Hyperlink 59" xfId="10067" hidden="1" xr:uid="{00000000-0005-0000-0000-0000AD070000}"/>
    <cellStyle name="Followed Hyperlink 59" xfId="10097" hidden="1" xr:uid="{00000000-0005-0000-0000-0000AE070000}"/>
    <cellStyle name="Followed Hyperlink 59" xfId="10108" hidden="1" xr:uid="{00000000-0005-0000-0000-0000AF070000}"/>
    <cellStyle name="Followed Hyperlink 59" xfId="10288" hidden="1" xr:uid="{00000000-0005-0000-0000-0000B1070000}"/>
    <cellStyle name="Followed Hyperlink 59" xfId="10318" hidden="1" xr:uid="{00000000-0005-0000-0000-0000B2070000}"/>
    <cellStyle name="Followed Hyperlink 59" xfId="9819" hidden="1" xr:uid="{00000000-0005-0000-0000-0000B4070000}"/>
    <cellStyle name="Followed Hyperlink 59" xfId="10504" hidden="1" xr:uid="{00000000-0005-0000-0000-0000B5070000}"/>
    <cellStyle name="Followed Hyperlink 59" xfId="9485" hidden="1" xr:uid="{00000000-0005-0000-0000-0000C2070000}"/>
    <cellStyle name="Followed Hyperlink 59" xfId="9496" hidden="1" xr:uid="{00000000-0005-0000-0000-0000C3070000}"/>
    <cellStyle name="Followed Hyperlink 59" xfId="9600" hidden="1" xr:uid="{00000000-0005-0000-0000-0000A8070000}"/>
    <cellStyle name="Followed Hyperlink 59" xfId="9506" hidden="1" xr:uid="{00000000-0005-0000-0000-0000A9070000}"/>
    <cellStyle name="Followed Hyperlink 59" xfId="9784" hidden="1" xr:uid="{00000000-0005-0000-0000-0000AA070000}"/>
    <cellStyle name="Followed Hyperlink 59" xfId="8151" hidden="1" xr:uid="{00000000-0005-0000-0000-0000C0070000}"/>
    <cellStyle name="Followed Hyperlink 59" xfId="9455" hidden="1" xr:uid="{00000000-0005-0000-0000-0000C1070000}"/>
    <cellStyle name="Followed Hyperlink 59" xfId="9290" hidden="1" xr:uid="{00000000-0005-0000-0000-0000BF070000}"/>
    <cellStyle name="Followed Hyperlink 59" xfId="9279" hidden="1" xr:uid="{00000000-0005-0000-0000-0000BE070000}"/>
    <cellStyle name="Followed Hyperlink 59" xfId="4457" hidden="1" xr:uid="{00000000-0005-0000-0000-0000C3070000}"/>
    <cellStyle name="Followed Hyperlink 59" xfId="36412" hidden="1" xr:uid="{00000000-0005-0000-0000-0000BB070000}"/>
    <cellStyle name="Followed Hyperlink 59" xfId="30532" hidden="1" xr:uid="{00000000-0005-0000-0000-0000B0070000}"/>
    <cellStyle name="Followed Hyperlink 59" xfId="30979" hidden="1" xr:uid="{00000000-0005-0000-0000-0000B1070000}"/>
    <cellStyle name="Followed Hyperlink 59" xfId="31009" hidden="1" xr:uid="{00000000-0005-0000-0000-0000B2070000}"/>
    <cellStyle name="Followed Hyperlink 59" xfId="31020" hidden="1" xr:uid="{00000000-0005-0000-0000-0000B3070000}"/>
    <cellStyle name="Followed Hyperlink 59" xfId="30510" hidden="1" xr:uid="{00000000-0005-0000-0000-0000B4070000}"/>
    <cellStyle name="Followed Hyperlink 59" xfId="31195" hidden="1" xr:uid="{00000000-0005-0000-0000-0000B5070000}"/>
    <cellStyle name="Followed Hyperlink 59" xfId="31225" hidden="1" xr:uid="{00000000-0005-0000-0000-0000B6070000}"/>
    <cellStyle name="Followed Hyperlink 59" xfId="31236" hidden="1" xr:uid="{00000000-0005-0000-0000-0000B7070000}"/>
    <cellStyle name="Followed Hyperlink 59" xfId="31053" hidden="1" xr:uid="{00000000-0005-0000-0000-0000B8070000}"/>
    <cellStyle name="Followed Hyperlink 59" xfId="31407" hidden="1" xr:uid="{00000000-0005-0000-0000-0000B9070000}"/>
    <cellStyle name="Followed Hyperlink 59" xfId="31437" hidden="1" xr:uid="{00000000-0005-0000-0000-0000BA070000}"/>
    <cellStyle name="Followed Hyperlink 59" xfId="31448" hidden="1" xr:uid="{00000000-0005-0000-0000-0000BB070000}"/>
    <cellStyle name="Followed Hyperlink 59" xfId="31618" hidden="1" xr:uid="{00000000-0005-0000-0000-0000BD070000}"/>
    <cellStyle name="Followed Hyperlink 59" xfId="31648" hidden="1" xr:uid="{00000000-0005-0000-0000-0000BE070000}"/>
    <cellStyle name="Followed Hyperlink 59" xfId="31659" hidden="1" xr:uid="{00000000-0005-0000-0000-0000BF070000}"/>
    <cellStyle name="Followed Hyperlink 59" xfId="30520" hidden="1" xr:uid="{00000000-0005-0000-0000-0000C0070000}"/>
    <cellStyle name="Followed Hyperlink 59" xfId="31824" hidden="1" xr:uid="{00000000-0005-0000-0000-0000C1070000}"/>
    <cellStyle name="Followed Hyperlink 59" xfId="31854" hidden="1" xr:uid="{00000000-0005-0000-0000-0000C2070000}"/>
    <cellStyle name="Followed Hyperlink 59" xfId="31865" hidden="1" xr:uid="{00000000-0005-0000-0000-0000C3070000}"/>
    <cellStyle name="Followed Hyperlink 59" xfId="31967" hidden="1" xr:uid="{00000000-0005-0000-0000-0000A8070000}"/>
    <cellStyle name="Followed Hyperlink 59" xfId="31875" hidden="1" xr:uid="{00000000-0005-0000-0000-0000A9070000}"/>
    <cellStyle name="Followed Hyperlink 59" xfId="32143" hidden="1" xr:uid="{00000000-0005-0000-0000-0000AA070000}"/>
    <cellStyle name="Followed Hyperlink 59" xfId="32154" hidden="1" xr:uid="{00000000-0005-0000-0000-0000AB070000}"/>
    <cellStyle name="Followed Hyperlink 59" xfId="32236" hidden="1" xr:uid="{00000000-0005-0000-0000-0000AC070000}"/>
    <cellStyle name="Followed Hyperlink 59" xfId="32426" hidden="1" xr:uid="{00000000-0005-0000-0000-0000AD070000}"/>
    <cellStyle name="Followed Hyperlink 59" xfId="32456" hidden="1" xr:uid="{00000000-0005-0000-0000-0000AE070000}"/>
    <cellStyle name="Followed Hyperlink 59" xfId="32467" hidden="1" xr:uid="{00000000-0005-0000-0000-0000AF070000}"/>
    <cellStyle name="Followed Hyperlink 59" xfId="32200" hidden="1" xr:uid="{00000000-0005-0000-0000-0000B0070000}"/>
    <cellStyle name="Followed Hyperlink 59" xfId="32647" hidden="1" xr:uid="{00000000-0005-0000-0000-0000B1070000}"/>
    <cellStyle name="Followed Hyperlink 59" xfId="32677" hidden="1" xr:uid="{00000000-0005-0000-0000-0000B2070000}"/>
    <cellStyle name="Followed Hyperlink 59" xfId="32688" hidden="1" xr:uid="{00000000-0005-0000-0000-0000B3070000}"/>
    <cellStyle name="Followed Hyperlink 59" xfId="32178" hidden="1" xr:uid="{00000000-0005-0000-0000-0000B4070000}"/>
    <cellStyle name="Followed Hyperlink 59" xfId="32863" hidden="1" xr:uid="{00000000-0005-0000-0000-0000B5070000}"/>
    <cellStyle name="Followed Hyperlink 59" xfId="32893" hidden="1" xr:uid="{00000000-0005-0000-0000-0000B6070000}"/>
    <cellStyle name="Followed Hyperlink 59" xfId="32904" hidden="1" xr:uid="{00000000-0005-0000-0000-0000B7070000}"/>
    <cellStyle name="Followed Hyperlink 59" xfId="32721" hidden="1" xr:uid="{00000000-0005-0000-0000-0000B8070000}"/>
    <cellStyle name="Followed Hyperlink 59" xfId="10329" hidden="1" xr:uid="{00000000-0005-0000-0000-0000B3070000}"/>
    <cellStyle name="Followed Hyperlink 59" xfId="21687" hidden="1" xr:uid="{00000000-0005-0000-0000-0000AE070000}"/>
    <cellStyle name="Followed Hyperlink 59" xfId="28815" hidden="1" xr:uid="{00000000-0005-0000-0000-0000AB070000}"/>
    <cellStyle name="Followed Hyperlink 59" xfId="823" hidden="1" xr:uid="{00000000-0005-0000-0000-0000B0070000}"/>
    <cellStyle name="Followed Hyperlink 59" xfId="766" hidden="1" xr:uid="{00000000-0005-0000-0000-0000AA070000}"/>
    <cellStyle name="Followed Hyperlink 59" xfId="777" hidden="1" xr:uid="{00000000-0005-0000-0000-0000AB070000}"/>
    <cellStyle name="Followed Hyperlink 59" xfId="736" hidden="1" xr:uid="{00000000-0005-0000-0000-0000A9070000}"/>
    <cellStyle name="Followed Hyperlink 59" xfId="536" hidden="1" xr:uid="{00000000-0005-0000-0000-0000A8070000}"/>
    <cellStyle name="Followed Hyperlink 59" xfId="3571" hidden="1" xr:uid="{00000000-0005-0000-0000-0000B1070000}"/>
    <cellStyle name="Followed Hyperlink 59" xfId="9841" hidden="1" xr:uid="{00000000-0005-0000-0000-0000B0070000}"/>
    <cellStyle name="Followed Hyperlink 59" xfId="32188" hidden="1" xr:uid="{00000000-0005-0000-0000-0000C0070000}"/>
    <cellStyle name="Followed Hyperlink 59" xfId="33492" hidden="1" xr:uid="{00000000-0005-0000-0000-0000C1070000}"/>
    <cellStyle name="Followed Hyperlink 59" xfId="33522" hidden="1" xr:uid="{00000000-0005-0000-0000-0000C2070000}"/>
    <cellStyle name="Followed Hyperlink 59" xfId="33533" hidden="1" xr:uid="{00000000-0005-0000-0000-0000C3070000}"/>
    <cellStyle name="Followed Hyperlink 59" xfId="33634" hidden="1" xr:uid="{00000000-0005-0000-0000-0000A8070000}"/>
    <cellStyle name="Followed Hyperlink 59" xfId="33543" hidden="1" xr:uid="{00000000-0005-0000-0000-0000A9070000}"/>
    <cellStyle name="Followed Hyperlink 59" xfId="33798" hidden="1" xr:uid="{00000000-0005-0000-0000-0000AA070000}"/>
    <cellStyle name="Followed Hyperlink 59" xfId="33809" hidden="1" xr:uid="{00000000-0005-0000-0000-0000AB070000}"/>
    <cellStyle name="Followed Hyperlink 59" xfId="33891" hidden="1" xr:uid="{00000000-0005-0000-0000-0000AC070000}"/>
    <cellStyle name="Followed Hyperlink 59" xfId="34081" hidden="1" xr:uid="{00000000-0005-0000-0000-0000AD070000}"/>
    <cellStyle name="Followed Hyperlink 59" xfId="34111" hidden="1" xr:uid="{00000000-0005-0000-0000-0000AE070000}"/>
    <cellStyle name="Followed Hyperlink 59" xfId="34122" hidden="1" xr:uid="{00000000-0005-0000-0000-0000AF070000}"/>
    <cellStyle name="Followed Hyperlink 59" xfId="34302" hidden="1" xr:uid="{00000000-0005-0000-0000-0000B1070000}"/>
    <cellStyle name="Followed Hyperlink 59" xfId="34332" hidden="1" xr:uid="{00000000-0005-0000-0000-0000B2070000}"/>
    <cellStyle name="Followed Hyperlink 59" xfId="34343" hidden="1" xr:uid="{00000000-0005-0000-0000-0000B3070000}"/>
    <cellStyle name="Followed Hyperlink 59" xfId="33833" hidden="1" xr:uid="{00000000-0005-0000-0000-0000B4070000}"/>
    <cellStyle name="Followed Hyperlink 59" xfId="34518" hidden="1" xr:uid="{00000000-0005-0000-0000-0000B5070000}"/>
    <cellStyle name="Followed Hyperlink 59" xfId="34548" hidden="1" xr:uid="{00000000-0005-0000-0000-0000B6070000}"/>
    <cellStyle name="Followed Hyperlink 59" xfId="34559" hidden="1" xr:uid="{00000000-0005-0000-0000-0000B7070000}"/>
    <cellStyle name="Followed Hyperlink 59" xfId="34376" hidden="1" xr:uid="{00000000-0005-0000-0000-0000B8070000}"/>
    <cellStyle name="Followed Hyperlink 59" xfId="34730" hidden="1" xr:uid="{00000000-0005-0000-0000-0000B9070000}"/>
    <cellStyle name="Followed Hyperlink 59" xfId="34760" hidden="1" xr:uid="{00000000-0005-0000-0000-0000BA070000}"/>
    <cellStyle name="Followed Hyperlink 59" xfId="34771" hidden="1" xr:uid="{00000000-0005-0000-0000-0000BB070000}"/>
    <cellStyle name="Followed Hyperlink 59" xfId="33610" hidden="1" xr:uid="{00000000-0005-0000-0000-0000BC070000}"/>
    <cellStyle name="Followed Hyperlink 59" xfId="34941" hidden="1" xr:uid="{00000000-0005-0000-0000-0000BD070000}"/>
    <cellStyle name="Followed Hyperlink 59" xfId="34971" hidden="1" xr:uid="{00000000-0005-0000-0000-0000BE070000}"/>
    <cellStyle name="Followed Hyperlink 59" xfId="34982" hidden="1" xr:uid="{00000000-0005-0000-0000-0000BF070000}"/>
    <cellStyle name="Followed Hyperlink 59" xfId="33843" hidden="1" xr:uid="{00000000-0005-0000-0000-0000C0070000}"/>
    <cellStyle name="Followed Hyperlink 59" xfId="35147" hidden="1" xr:uid="{00000000-0005-0000-0000-0000C1070000}"/>
    <cellStyle name="Followed Hyperlink 59" xfId="35188" hidden="1" xr:uid="{00000000-0005-0000-0000-0000C3070000}"/>
    <cellStyle name="Followed Hyperlink 59" xfId="35288" hidden="1" xr:uid="{00000000-0005-0000-0000-0000A8070000}"/>
    <cellStyle name="Followed Hyperlink 59" xfId="35198" hidden="1" xr:uid="{00000000-0005-0000-0000-0000A9070000}"/>
    <cellStyle name="Followed Hyperlink 59" xfId="35439" hidden="1" xr:uid="{00000000-0005-0000-0000-0000AA070000}"/>
    <cellStyle name="Followed Hyperlink 59" xfId="35532" hidden="1" xr:uid="{00000000-0005-0000-0000-0000AC070000}"/>
    <cellStyle name="Followed Hyperlink 59" xfId="1344" hidden="1" xr:uid="{00000000-0005-0000-0000-0000B8070000}"/>
    <cellStyle name="Followed Hyperlink 59" xfId="38939" hidden="1" xr:uid="{00000000-0005-0000-0000-0000AF070000}"/>
    <cellStyle name="Followed Hyperlink 59" xfId="30271" hidden="1" xr:uid="{00000000-0005-0000-0000-0000BC070000}"/>
    <cellStyle name="Followed Hyperlink 59" xfId="6750" hidden="1" xr:uid="{00000000-0005-0000-0000-0000AF070000}"/>
    <cellStyle name="Followed Hyperlink 59" xfId="6483" hidden="1" xr:uid="{00000000-0005-0000-0000-0000B0070000}"/>
    <cellStyle name="Followed Hyperlink 59" xfId="6930" hidden="1" xr:uid="{00000000-0005-0000-0000-0000B1070000}"/>
    <cellStyle name="Followed Hyperlink 59" xfId="6960" hidden="1" xr:uid="{00000000-0005-0000-0000-0000B2070000}"/>
    <cellStyle name="Followed Hyperlink 59" xfId="6971" hidden="1" xr:uid="{00000000-0005-0000-0000-0000B3070000}"/>
    <cellStyle name="Followed Hyperlink 59" xfId="6461" hidden="1" xr:uid="{00000000-0005-0000-0000-0000B4070000}"/>
    <cellStyle name="Followed Hyperlink 59" xfId="7146" hidden="1" xr:uid="{00000000-0005-0000-0000-0000B5070000}"/>
    <cellStyle name="Followed Hyperlink 59" xfId="7176" hidden="1" xr:uid="{00000000-0005-0000-0000-0000B6070000}"/>
    <cellStyle name="Followed Hyperlink 59" xfId="7187" hidden="1" xr:uid="{00000000-0005-0000-0000-0000B7070000}"/>
    <cellStyle name="Followed Hyperlink 59" xfId="7004" hidden="1" xr:uid="{00000000-0005-0000-0000-0000B8070000}"/>
    <cellStyle name="Followed Hyperlink 59" xfId="7358" hidden="1" xr:uid="{00000000-0005-0000-0000-0000B9070000}"/>
    <cellStyle name="Followed Hyperlink 59" xfId="7388" hidden="1" xr:uid="{00000000-0005-0000-0000-0000BA070000}"/>
    <cellStyle name="Followed Hyperlink 59" xfId="7399" hidden="1" xr:uid="{00000000-0005-0000-0000-0000BB070000}"/>
    <cellStyle name="Followed Hyperlink 59" xfId="6213" hidden="1" xr:uid="{00000000-0005-0000-0000-0000BC070000}"/>
    <cellStyle name="Followed Hyperlink 59" xfId="7569" hidden="1" xr:uid="{00000000-0005-0000-0000-0000BD070000}"/>
    <cellStyle name="Followed Hyperlink 59" xfId="7599" hidden="1" xr:uid="{00000000-0005-0000-0000-0000BE070000}"/>
    <cellStyle name="Followed Hyperlink 59" xfId="7610" hidden="1" xr:uid="{00000000-0005-0000-0000-0000BF070000}"/>
    <cellStyle name="Followed Hyperlink 59" xfId="6471" hidden="1" xr:uid="{00000000-0005-0000-0000-0000C0070000}"/>
    <cellStyle name="Followed Hyperlink 59" xfId="7775" hidden="1" xr:uid="{00000000-0005-0000-0000-0000C1070000}"/>
    <cellStyle name="Followed Hyperlink 59" xfId="7805" hidden="1" xr:uid="{00000000-0005-0000-0000-0000C2070000}"/>
    <cellStyle name="Followed Hyperlink 59" xfId="7816" hidden="1" xr:uid="{00000000-0005-0000-0000-0000C3070000}"/>
    <cellStyle name="Followed Hyperlink 59" xfId="7920" hidden="1" xr:uid="{00000000-0005-0000-0000-0000A8070000}"/>
    <cellStyle name="Followed Hyperlink 59" xfId="7826" hidden="1" xr:uid="{00000000-0005-0000-0000-0000A9070000}"/>
    <cellStyle name="Followed Hyperlink 59" xfId="8106" hidden="1" xr:uid="{00000000-0005-0000-0000-0000AA070000}"/>
    <cellStyle name="Followed Hyperlink 59" xfId="8117" hidden="1" xr:uid="{00000000-0005-0000-0000-0000AB070000}"/>
    <cellStyle name="Followed Hyperlink 59" xfId="8199" hidden="1" xr:uid="{00000000-0005-0000-0000-0000AC070000}"/>
    <cellStyle name="Followed Hyperlink 59" xfId="8389" hidden="1" xr:uid="{00000000-0005-0000-0000-0000AD070000}"/>
    <cellStyle name="Followed Hyperlink 59" xfId="8419" hidden="1" xr:uid="{00000000-0005-0000-0000-0000AE070000}"/>
    <cellStyle name="Followed Hyperlink 59" xfId="8430" hidden="1" xr:uid="{00000000-0005-0000-0000-0000AF070000}"/>
    <cellStyle name="Followed Hyperlink 59" xfId="8163" hidden="1" xr:uid="{00000000-0005-0000-0000-0000B0070000}"/>
    <cellStyle name="Followed Hyperlink 59" xfId="8610" hidden="1" xr:uid="{00000000-0005-0000-0000-0000B1070000}"/>
    <cellStyle name="Followed Hyperlink 59" xfId="8640" hidden="1" xr:uid="{00000000-0005-0000-0000-0000B2070000}"/>
    <cellStyle name="Followed Hyperlink 59" xfId="8651" hidden="1" xr:uid="{00000000-0005-0000-0000-0000B3070000}"/>
    <cellStyle name="Followed Hyperlink 59" xfId="8141" hidden="1" xr:uid="{00000000-0005-0000-0000-0000B4070000}"/>
    <cellStyle name="Followed Hyperlink 59" xfId="8826" hidden="1" xr:uid="{00000000-0005-0000-0000-0000B5070000}"/>
    <cellStyle name="Followed Hyperlink 59" xfId="8856" hidden="1" xr:uid="{00000000-0005-0000-0000-0000B6070000}"/>
    <cellStyle name="Followed Hyperlink 59" xfId="8867" hidden="1" xr:uid="{00000000-0005-0000-0000-0000B7070000}"/>
    <cellStyle name="Followed Hyperlink 59" xfId="8684" hidden="1" xr:uid="{00000000-0005-0000-0000-0000B8070000}"/>
    <cellStyle name="Followed Hyperlink 59" xfId="9038" hidden="1" xr:uid="{00000000-0005-0000-0000-0000B9070000}"/>
    <cellStyle name="Followed Hyperlink 59" xfId="9079" hidden="1" xr:uid="{00000000-0005-0000-0000-0000BB070000}"/>
    <cellStyle name="Followed Hyperlink 59" xfId="9249" hidden="1" xr:uid="{00000000-0005-0000-0000-0000BD070000}"/>
    <cellStyle name="Followed Hyperlink 59" xfId="6240" hidden="1" xr:uid="{00000000-0005-0000-0000-0000A8070000}"/>
    <cellStyle name="Followed Hyperlink 59" xfId="12643" hidden="1" xr:uid="{00000000-0005-0000-0000-0000BF070000}"/>
    <cellStyle name="Followed Hyperlink 59" xfId="33855" hidden="1" xr:uid="{00000000-0005-0000-0000-0000B0070000}"/>
    <cellStyle name="Followed Hyperlink 59" xfId="23256" hidden="1" xr:uid="{00000000-0005-0000-0000-0000AE070000}"/>
    <cellStyle name="Followed Hyperlink 59" xfId="23267" hidden="1" xr:uid="{00000000-0005-0000-0000-0000AF070000}"/>
    <cellStyle name="Followed Hyperlink 59" xfId="23000" hidden="1" xr:uid="{00000000-0005-0000-0000-0000B0070000}"/>
    <cellStyle name="Followed Hyperlink 59" xfId="23447" hidden="1" xr:uid="{00000000-0005-0000-0000-0000B1070000}"/>
    <cellStyle name="Followed Hyperlink 59" xfId="23477" hidden="1" xr:uid="{00000000-0005-0000-0000-0000B2070000}"/>
    <cellStyle name="Followed Hyperlink 59" xfId="23488" hidden="1" xr:uid="{00000000-0005-0000-0000-0000B3070000}"/>
    <cellStyle name="Followed Hyperlink 59" xfId="22978" hidden="1" xr:uid="{00000000-0005-0000-0000-0000B4070000}"/>
    <cellStyle name="Followed Hyperlink 59" xfId="23663" hidden="1" xr:uid="{00000000-0005-0000-0000-0000B5070000}"/>
    <cellStyle name="Followed Hyperlink 59" xfId="23693" hidden="1" xr:uid="{00000000-0005-0000-0000-0000B6070000}"/>
    <cellStyle name="Followed Hyperlink 59" xfId="23704" hidden="1" xr:uid="{00000000-0005-0000-0000-0000B7070000}"/>
    <cellStyle name="Followed Hyperlink 59" xfId="23521" hidden="1" xr:uid="{00000000-0005-0000-0000-0000B8070000}"/>
    <cellStyle name="Followed Hyperlink 59" xfId="23875" hidden="1" xr:uid="{00000000-0005-0000-0000-0000B9070000}"/>
    <cellStyle name="Followed Hyperlink 59" xfId="23905" hidden="1" xr:uid="{00000000-0005-0000-0000-0000BA070000}"/>
    <cellStyle name="Followed Hyperlink 59" xfId="23916" hidden="1" xr:uid="{00000000-0005-0000-0000-0000BB070000}"/>
    <cellStyle name="Followed Hyperlink 59" xfId="22841" hidden="1" xr:uid="{00000000-0005-0000-0000-0000BC070000}"/>
    <cellStyle name="Followed Hyperlink 59" xfId="24086" hidden="1" xr:uid="{00000000-0005-0000-0000-0000BD070000}"/>
    <cellStyle name="Followed Hyperlink 59" xfId="24116" hidden="1" xr:uid="{00000000-0005-0000-0000-0000BE070000}"/>
    <cellStyle name="Followed Hyperlink 59" xfId="24127" hidden="1" xr:uid="{00000000-0005-0000-0000-0000BF070000}"/>
    <cellStyle name="Followed Hyperlink 59" xfId="22988" hidden="1" xr:uid="{00000000-0005-0000-0000-0000C0070000}"/>
    <cellStyle name="Followed Hyperlink 59" xfId="24292" hidden="1" xr:uid="{00000000-0005-0000-0000-0000C1070000}"/>
    <cellStyle name="Followed Hyperlink 59" xfId="24322" hidden="1" xr:uid="{00000000-0005-0000-0000-0000C2070000}"/>
    <cellStyle name="Followed Hyperlink 59" xfId="24333" hidden="1" xr:uid="{00000000-0005-0000-0000-0000C3070000}"/>
    <cellStyle name="Followed Hyperlink 59" xfId="24429" hidden="1" xr:uid="{00000000-0005-0000-0000-0000A8070000}"/>
    <cellStyle name="Followed Hyperlink 59" xfId="24343" hidden="1" xr:uid="{00000000-0005-0000-0000-0000A9070000}"/>
    <cellStyle name="Followed Hyperlink 59" xfId="24462" hidden="1" xr:uid="{00000000-0005-0000-0000-0000AA070000}"/>
    <cellStyle name="Followed Hyperlink 59" xfId="24473" hidden="1" xr:uid="{00000000-0005-0000-0000-0000AB070000}"/>
    <cellStyle name="Followed Hyperlink 59" xfId="24555" hidden="1" xr:uid="{00000000-0005-0000-0000-0000AC070000}"/>
    <cellStyle name="Followed Hyperlink 59" xfId="24745" hidden="1" xr:uid="{00000000-0005-0000-0000-0000AD070000}"/>
    <cellStyle name="Followed Hyperlink 59" xfId="24775" hidden="1" xr:uid="{00000000-0005-0000-0000-0000AE070000}"/>
    <cellStyle name="Followed Hyperlink 59" xfId="24786" hidden="1" xr:uid="{00000000-0005-0000-0000-0000AF070000}"/>
    <cellStyle name="Followed Hyperlink 59" xfId="24519" hidden="1" xr:uid="{00000000-0005-0000-0000-0000B0070000}"/>
    <cellStyle name="Followed Hyperlink 59" xfId="24966" hidden="1" xr:uid="{00000000-0005-0000-0000-0000B1070000}"/>
    <cellStyle name="Followed Hyperlink 59" xfId="24996" hidden="1" xr:uid="{00000000-0005-0000-0000-0000B2070000}"/>
    <cellStyle name="Followed Hyperlink 59" xfId="25007" hidden="1" xr:uid="{00000000-0005-0000-0000-0000B3070000}"/>
    <cellStyle name="Followed Hyperlink 59" xfId="24497" hidden="1" xr:uid="{00000000-0005-0000-0000-0000B4070000}"/>
    <cellStyle name="Followed Hyperlink 59" xfId="25182" hidden="1" xr:uid="{00000000-0005-0000-0000-0000B5070000}"/>
    <cellStyle name="Followed Hyperlink 59" xfId="25223" hidden="1" xr:uid="{00000000-0005-0000-0000-0000B7070000}"/>
    <cellStyle name="Followed Hyperlink 59" xfId="25040" hidden="1" xr:uid="{00000000-0005-0000-0000-0000B8070000}"/>
    <cellStyle name="Followed Hyperlink 59" xfId="25394" hidden="1" xr:uid="{00000000-0005-0000-0000-0000B9070000}"/>
    <cellStyle name="Followed Hyperlink 59" xfId="25424" hidden="1" xr:uid="{00000000-0005-0000-0000-0000BA070000}"/>
    <cellStyle name="Followed Hyperlink 59" xfId="24410" hidden="1" xr:uid="{00000000-0005-0000-0000-0000BC070000}"/>
    <cellStyle name="Followed Hyperlink 59" xfId="25605" hidden="1" xr:uid="{00000000-0005-0000-0000-0000BD070000}"/>
    <cellStyle name="Followed Hyperlink 59" xfId="25635" hidden="1" xr:uid="{00000000-0005-0000-0000-0000BE070000}"/>
    <cellStyle name="Followed Hyperlink 59" xfId="25646" hidden="1" xr:uid="{00000000-0005-0000-0000-0000BF070000}"/>
    <cellStyle name="Followed Hyperlink 59" xfId="24507" hidden="1" xr:uid="{00000000-0005-0000-0000-0000C0070000}"/>
    <cellStyle name="Followed Hyperlink 59" xfId="25811" hidden="1" xr:uid="{00000000-0005-0000-0000-0000C1070000}"/>
    <cellStyle name="Followed Hyperlink 59" xfId="25841" hidden="1" xr:uid="{00000000-0005-0000-0000-0000C2070000}"/>
    <cellStyle name="Followed Hyperlink 59" xfId="25852" hidden="1" xr:uid="{00000000-0005-0000-0000-0000C3070000}"/>
    <cellStyle name="Followed Hyperlink 59" xfId="26352" hidden="1" xr:uid="{00000000-0005-0000-0000-0000A8070000}"/>
    <cellStyle name="Followed Hyperlink 59" xfId="26552" hidden="1" xr:uid="{00000000-0005-0000-0000-0000A9070000}"/>
    <cellStyle name="Followed Hyperlink 59" xfId="26582" hidden="1" xr:uid="{00000000-0005-0000-0000-0000AA070000}"/>
    <cellStyle name="Followed Hyperlink 59" xfId="26593" hidden="1" xr:uid="{00000000-0005-0000-0000-0000AB070000}"/>
    <cellStyle name="Followed Hyperlink 59" xfId="26675" hidden="1" xr:uid="{00000000-0005-0000-0000-0000AC070000}"/>
    <cellStyle name="Followed Hyperlink 59" xfId="26865" hidden="1" xr:uid="{00000000-0005-0000-0000-0000AD070000}"/>
    <cellStyle name="Followed Hyperlink 59" xfId="26895" hidden="1" xr:uid="{00000000-0005-0000-0000-0000AE070000}"/>
    <cellStyle name="Followed Hyperlink 59" xfId="26906" hidden="1" xr:uid="{00000000-0005-0000-0000-0000AF070000}"/>
    <cellStyle name="Followed Hyperlink 59" xfId="26639" hidden="1" xr:uid="{00000000-0005-0000-0000-0000B0070000}"/>
    <cellStyle name="Followed Hyperlink 59" xfId="27086" hidden="1" xr:uid="{00000000-0005-0000-0000-0000B1070000}"/>
    <cellStyle name="Followed Hyperlink 59" xfId="27116" hidden="1" xr:uid="{00000000-0005-0000-0000-0000B2070000}"/>
    <cellStyle name="Followed Hyperlink 59" xfId="27127" hidden="1" xr:uid="{00000000-0005-0000-0000-0000B3070000}"/>
    <cellStyle name="Followed Hyperlink 59" xfId="26617" hidden="1" xr:uid="{00000000-0005-0000-0000-0000B4070000}"/>
    <cellStyle name="Followed Hyperlink 59" xfId="27302" hidden="1" xr:uid="{00000000-0005-0000-0000-0000B5070000}"/>
    <cellStyle name="Followed Hyperlink 59" xfId="27332" hidden="1" xr:uid="{00000000-0005-0000-0000-0000B6070000}"/>
    <cellStyle name="Followed Hyperlink 59" xfId="27343" hidden="1" xr:uid="{00000000-0005-0000-0000-0000B7070000}"/>
    <cellStyle name="Followed Hyperlink 59" xfId="27160" hidden="1" xr:uid="{00000000-0005-0000-0000-0000B8070000}"/>
    <cellStyle name="Followed Hyperlink 59" xfId="27514" hidden="1" xr:uid="{00000000-0005-0000-0000-0000B9070000}"/>
    <cellStyle name="Followed Hyperlink 59" xfId="27544" hidden="1" xr:uid="{00000000-0005-0000-0000-0000BA070000}"/>
    <cellStyle name="Followed Hyperlink 59" xfId="35450" hidden="1" xr:uid="{00000000-0005-0000-0000-0000AB070000}"/>
    <cellStyle name="Followed Hyperlink 59" xfId="42849" hidden="1" xr:uid="{00000000-0005-0000-0000-0000B6070000}"/>
    <cellStyle name="Followed Hyperlink 59" xfId="22547" hidden="1" xr:uid="{00000000-0005-0000-0000-0000BE070000}"/>
    <cellStyle name="Followed Hyperlink 59" xfId="22558" hidden="1" xr:uid="{00000000-0005-0000-0000-0000BF070000}"/>
    <cellStyle name="Followed Hyperlink 59" xfId="22723" hidden="1" xr:uid="{00000000-0005-0000-0000-0000C1070000}"/>
    <cellStyle name="Followed Hyperlink 59" xfId="22753" hidden="1" xr:uid="{00000000-0005-0000-0000-0000C2070000}"/>
    <cellStyle name="Followed Hyperlink 59" xfId="22861" hidden="1" xr:uid="{00000000-0005-0000-0000-0000A8070000}"/>
    <cellStyle name="Followed Hyperlink 59" xfId="22774" hidden="1" xr:uid="{00000000-0005-0000-0000-0000A9070000}"/>
    <cellStyle name="Followed Hyperlink 59" xfId="22954" hidden="1" xr:uid="{00000000-0005-0000-0000-0000AB070000}"/>
    <cellStyle name="Followed Hyperlink 59" xfId="23036" hidden="1" xr:uid="{00000000-0005-0000-0000-0000AC070000}"/>
    <cellStyle name="Followed Hyperlink 59" xfId="22306" hidden="1" xr:uid="{00000000-0005-0000-0000-0000B9070000}"/>
    <cellStyle name="Followed Hyperlink 59" xfId="22336" hidden="1" xr:uid="{00000000-0005-0000-0000-0000BA070000}"/>
    <cellStyle name="Followed Hyperlink 59" xfId="22347" hidden="1" xr:uid="{00000000-0005-0000-0000-0000BB070000}"/>
    <cellStyle name="Followed Hyperlink 59" xfId="21234" hidden="1" xr:uid="{00000000-0005-0000-0000-0000BC070000}"/>
    <cellStyle name="Followed Hyperlink 59" xfId="22517" hidden="1" xr:uid="{00000000-0005-0000-0000-0000BD070000}"/>
    <cellStyle name="Followed Hyperlink 59" xfId="22135" hidden="1" xr:uid="{00000000-0005-0000-0000-0000B7070000}"/>
    <cellStyle name="Followed Hyperlink 59" xfId="21952" hidden="1" xr:uid="{00000000-0005-0000-0000-0000B8070000}"/>
    <cellStyle name="Followed Hyperlink 59" xfId="22124" hidden="1" xr:uid="{00000000-0005-0000-0000-0000B6070000}"/>
    <cellStyle name="Followed Hyperlink 59" xfId="22094" hidden="1" xr:uid="{00000000-0005-0000-0000-0000B5070000}"/>
    <cellStyle name="Followed Hyperlink 59" xfId="21419" hidden="1" xr:uid="{00000000-0005-0000-0000-0000C0070000}"/>
    <cellStyle name="Followed Hyperlink 59" xfId="6437" hidden="1" xr:uid="{00000000-0005-0000-0000-0000AB070000}"/>
    <cellStyle name="Followed Hyperlink 59" xfId="14626" hidden="1" xr:uid="{00000000-0005-0000-0000-0000A8070000}"/>
    <cellStyle name="Followed Hyperlink 59" xfId="14533" hidden="1" xr:uid="{00000000-0005-0000-0000-0000A9070000}"/>
    <cellStyle name="Followed Hyperlink 59" xfId="14801" hidden="1" xr:uid="{00000000-0005-0000-0000-0000AA070000}"/>
    <cellStyle name="Followed Hyperlink 59" xfId="14812" hidden="1" xr:uid="{00000000-0005-0000-0000-0000AB070000}"/>
    <cellStyle name="Followed Hyperlink 59" xfId="14894" hidden="1" xr:uid="{00000000-0005-0000-0000-0000AC070000}"/>
    <cellStyle name="Followed Hyperlink 59" xfId="15084" hidden="1" xr:uid="{00000000-0005-0000-0000-0000AD070000}"/>
    <cellStyle name="Followed Hyperlink 59" xfId="15114" hidden="1" xr:uid="{00000000-0005-0000-0000-0000AE070000}"/>
    <cellStyle name="Followed Hyperlink 59" xfId="15125" hidden="1" xr:uid="{00000000-0005-0000-0000-0000AF070000}"/>
    <cellStyle name="Followed Hyperlink 59" xfId="14858" hidden="1" xr:uid="{00000000-0005-0000-0000-0000B0070000}"/>
    <cellStyle name="Followed Hyperlink 59" xfId="15305" hidden="1" xr:uid="{00000000-0005-0000-0000-0000B1070000}"/>
    <cellStyle name="Followed Hyperlink 59" xfId="15335" hidden="1" xr:uid="{00000000-0005-0000-0000-0000B2070000}"/>
    <cellStyle name="Followed Hyperlink 59" xfId="15346" hidden="1" xr:uid="{00000000-0005-0000-0000-0000B3070000}"/>
    <cellStyle name="Followed Hyperlink 59" xfId="14836" hidden="1" xr:uid="{00000000-0005-0000-0000-0000B4070000}"/>
    <cellStyle name="Followed Hyperlink 59" xfId="15521" hidden="1" xr:uid="{00000000-0005-0000-0000-0000B5070000}"/>
    <cellStyle name="Followed Hyperlink 59" xfId="15551" hidden="1" xr:uid="{00000000-0005-0000-0000-0000B6070000}"/>
    <cellStyle name="Followed Hyperlink 59" xfId="15379" hidden="1" xr:uid="{00000000-0005-0000-0000-0000B8070000}"/>
    <cellStyle name="Followed Hyperlink 59" xfId="15733" hidden="1" xr:uid="{00000000-0005-0000-0000-0000B9070000}"/>
    <cellStyle name="Followed Hyperlink 59" xfId="15763" hidden="1" xr:uid="{00000000-0005-0000-0000-0000BA070000}"/>
    <cellStyle name="Followed Hyperlink 59" xfId="15774" hidden="1" xr:uid="{00000000-0005-0000-0000-0000BB070000}"/>
    <cellStyle name="Followed Hyperlink 59" xfId="14600" hidden="1" xr:uid="{00000000-0005-0000-0000-0000BC070000}"/>
    <cellStyle name="Followed Hyperlink 59" xfId="15944" hidden="1" xr:uid="{00000000-0005-0000-0000-0000BD070000}"/>
    <cellStyle name="Followed Hyperlink 59" xfId="15974" hidden="1" xr:uid="{00000000-0005-0000-0000-0000BE070000}"/>
    <cellStyle name="Followed Hyperlink 59" xfId="15985" hidden="1" xr:uid="{00000000-0005-0000-0000-0000BF070000}"/>
    <cellStyle name="Followed Hyperlink 59" xfId="14846" hidden="1" xr:uid="{00000000-0005-0000-0000-0000C0070000}"/>
    <cellStyle name="Followed Hyperlink 59" xfId="16150" hidden="1" xr:uid="{00000000-0005-0000-0000-0000C1070000}"/>
    <cellStyle name="Followed Hyperlink 59" xfId="16180" hidden="1" xr:uid="{00000000-0005-0000-0000-0000C2070000}"/>
    <cellStyle name="Followed Hyperlink 59" xfId="16191" hidden="1" xr:uid="{00000000-0005-0000-0000-0000C3070000}"/>
    <cellStyle name="Followed Hyperlink 59" xfId="16294" hidden="1" xr:uid="{00000000-0005-0000-0000-0000A8070000}"/>
    <cellStyle name="Followed Hyperlink 59" xfId="16201" hidden="1" xr:uid="{00000000-0005-0000-0000-0000A9070000}"/>
    <cellStyle name="Followed Hyperlink 59" xfId="16460" hidden="1" xr:uid="{00000000-0005-0000-0000-0000AA070000}"/>
    <cellStyle name="Followed Hyperlink 59" xfId="16471" hidden="1" xr:uid="{00000000-0005-0000-0000-0000AB070000}"/>
    <cellStyle name="Followed Hyperlink 59" xfId="16553" hidden="1" xr:uid="{00000000-0005-0000-0000-0000AC070000}"/>
    <cellStyle name="Followed Hyperlink 59" xfId="16743" hidden="1" xr:uid="{00000000-0005-0000-0000-0000AD070000}"/>
    <cellStyle name="Followed Hyperlink 59" xfId="16773" hidden="1" xr:uid="{00000000-0005-0000-0000-0000AE070000}"/>
    <cellStyle name="Followed Hyperlink 59" xfId="16784" hidden="1" xr:uid="{00000000-0005-0000-0000-0000AF070000}"/>
    <cellStyle name="Followed Hyperlink 59" xfId="16517" hidden="1" xr:uid="{00000000-0005-0000-0000-0000B0070000}"/>
    <cellStyle name="Followed Hyperlink 59" xfId="22943" hidden="1" xr:uid="{00000000-0005-0000-0000-0000AA070000}"/>
    <cellStyle name="Followed Hyperlink 59" xfId="35177" hidden="1" xr:uid="{00000000-0005-0000-0000-0000C2070000}"/>
    <cellStyle name="Followed Hyperlink 59" xfId="12632" hidden="1" xr:uid="{00000000-0005-0000-0000-0000BE070000}"/>
    <cellStyle name="Followed Hyperlink 59" xfId="39788" hidden="1" xr:uid="{00000000-0005-0000-0000-0000BE070000}"/>
    <cellStyle name="Followed Hyperlink 59" xfId="39193" hidden="1" xr:uid="{00000000-0005-0000-0000-0000B8070000}"/>
    <cellStyle name="Followed Hyperlink 59" xfId="39547" hidden="1" xr:uid="{00000000-0005-0000-0000-0000B9070000}"/>
    <cellStyle name="Followed Hyperlink 59" xfId="39376" hidden="1" xr:uid="{00000000-0005-0000-0000-0000B7070000}"/>
    <cellStyle name="Followed Hyperlink 59" xfId="39365" hidden="1" xr:uid="{00000000-0005-0000-0000-0000B6070000}"/>
    <cellStyle name="Followed Hyperlink 59" xfId="40179" hidden="1" xr:uid="{00000000-0005-0000-0000-0000C0070000}"/>
    <cellStyle name="Followed Hyperlink 59" xfId="22764" hidden="1" xr:uid="{00000000-0005-0000-0000-0000C3070000}"/>
    <cellStyle name="Followed Hyperlink 59" xfId="17038" hidden="1" xr:uid="{00000000-0005-0000-0000-0000B8070000}"/>
    <cellStyle name="Followed Hyperlink 59" xfId="17392" hidden="1" xr:uid="{00000000-0005-0000-0000-0000B9070000}"/>
    <cellStyle name="Followed Hyperlink 59" xfId="17422" hidden="1" xr:uid="{00000000-0005-0000-0000-0000BA070000}"/>
    <cellStyle name="Followed Hyperlink 59" xfId="17433" hidden="1" xr:uid="{00000000-0005-0000-0000-0000BB070000}"/>
    <cellStyle name="Followed Hyperlink 59" xfId="16268" hidden="1" xr:uid="{00000000-0005-0000-0000-0000BC070000}"/>
    <cellStyle name="Followed Hyperlink 59" xfId="17603" hidden="1" xr:uid="{00000000-0005-0000-0000-0000BD070000}"/>
    <cellStyle name="Followed Hyperlink 59" xfId="17633" hidden="1" xr:uid="{00000000-0005-0000-0000-0000BE070000}"/>
    <cellStyle name="Followed Hyperlink 59" xfId="17644" hidden="1" xr:uid="{00000000-0005-0000-0000-0000BF070000}"/>
    <cellStyle name="Followed Hyperlink 59" xfId="16505" hidden="1" xr:uid="{00000000-0005-0000-0000-0000C0070000}"/>
    <cellStyle name="Followed Hyperlink 59" xfId="17809" hidden="1" xr:uid="{00000000-0005-0000-0000-0000C1070000}"/>
    <cellStyle name="Followed Hyperlink 59" xfId="17839" hidden="1" xr:uid="{00000000-0005-0000-0000-0000C2070000}"/>
    <cellStyle name="Followed Hyperlink 59" xfId="17850" hidden="1" xr:uid="{00000000-0005-0000-0000-0000C3070000}"/>
    <cellStyle name="Followed Hyperlink 59" xfId="17857" hidden="1" xr:uid="{00000000-0005-0000-0000-0000A9070000}"/>
    <cellStyle name="Followed Hyperlink 59" xfId="18126" hidden="1" xr:uid="{00000000-0005-0000-0000-0000AA070000}"/>
    <cellStyle name="Followed Hyperlink 59" xfId="18137" hidden="1" xr:uid="{00000000-0005-0000-0000-0000AB070000}"/>
    <cellStyle name="Followed Hyperlink 59" xfId="18219" hidden="1" xr:uid="{00000000-0005-0000-0000-0000AC070000}"/>
    <cellStyle name="Followed Hyperlink 59" xfId="18409" hidden="1" xr:uid="{00000000-0005-0000-0000-0000AD070000}"/>
    <cellStyle name="Followed Hyperlink 59" xfId="18439" hidden="1" xr:uid="{00000000-0005-0000-0000-0000AE070000}"/>
    <cellStyle name="Followed Hyperlink 59" xfId="18450" hidden="1" xr:uid="{00000000-0005-0000-0000-0000AF070000}"/>
    <cellStyle name="Followed Hyperlink 59" xfId="18183" hidden="1" xr:uid="{00000000-0005-0000-0000-0000B0070000}"/>
    <cellStyle name="Followed Hyperlink 59" xfId="18630" hidden="1" xr:uid="{00000000-0005-0000-0000-0000B1070000}"/>
    <cellStyle name="Followed Hyperlink 59" xfId="18660" hidden="1" xr:uid="{00000000-0005-0000-0000-0000B2070000}"/>
    <cellStyle name="Followed Hyperlink 59" xfId="18671" hidden="1" xr:uid="{00000000-0005-0000-0000-0000B3070000}"/>
    <cellStyle name="Followed Hyperlink 59" xfId="18161" hidden="1" xr:uid="{00000000-0005-0000-0000-0000B4070000}"/>
    <cellStyle name="Followed Hyperlink 59" xfId="18846" hidden="1" xr:uid="{00000000-0005-0000-0000-0000B5070000}"/>
    <cellStyle name="Followed Hyperlink 59" xfId="18876" hidden="1" xr:uid="{00000000-0005-0000-0000-0000B6070000}"/>
    <cellStyle name="Followed Hyperlink 59" xfId="18887" hidden="1" xr:uid="{00000000-0005-0000-0000-0000B7070000}"/>
    <cellStyle name="Followed Hyperlink 59" xfId="18704" hidden="1" xr:uid="{00000000-0005-0000-0000-0000B8070000}"/>
    <cellStyle name="Followed Hyperlink 59" xfId="19058" hidden="1" xr:uid="{00000000-0005-0000-0000-0000B9070000}"/>
    <cellStyle name="Followed Hyperlink 59" xfId="19088" hidden="1" xr:uid="{00000000-0005-0000-0000-0000BA070000}"/>
    <cellStyle name="Followed Hyperlink 59" xfId="19099" hidden="1" xr:uid="{00000000-0005-0000-0000-0000BB070000}"/>
    <cellStyle name="Followed Hyperlink 59" xfId="17924" hidden="1" xr:uid="{00000000-0005-0000-0000-0000BC070000}"/>
    <cellStyle name="Followed Hyperlink 59" xfId="19269" hidden="1" xr:uid="{00000000-0005-0000-0000-0000BD070000}"/>
    <cellStyle name="Followed Hyperlink 59" xfId="19299" hidden="1" xr:uid="{00000000-0005-0000-0000-0000BE070000}"/>
    <cellStyle name="Followed Hyperlink 59" xfId="18171" hidden="1" xr:uid="{00000000-0005-0000-0000-0000C0070000}"/>
    <cellStyle name="Followed Hyperlink 59" xfId="39577" hidden="1" xr:uid="{00000000-0005-0000-0000-0000BA070000}"/>
    <cellStyle name="Followed Hyperlink 59" xfId="9068" hidden="1" xr:uid="{00000000-0005-0000-0000-0000BA070000}"/>
    <cellStyle name="Followed Hyperlink 59" xfId="15562" hidden="1" xr:uid="{00000000-0005-0000-0000-0000B7070000}"/>
    <cellStyle name="Followed Hyperlink 59" xfId="45230" hidden="1" xr:uid="{00000000-0005-0000-0000-0000BF070000}"/>
    <cellStyle name="Followed Hyperlink 59" xfId="44091" hidden="1" xr:uid="{00000000-0005-0000-0000-0000C0070000}"/>
    <cellStyle name="Followed Hyperlink 59" xfId="45395" hidden="1" xr:uid="{00000000-0005-0000-0000-0000C1070000}"/>
    <cellStyle name="Followed Hyperlink 59" xfId="45425" hidden="1" xr:uid="{00000000-0005-0000-0000-0000C2070000}"/>
    <cellStyle name="Followed Hyperlink 59" xfId="45436" hidden="1" xr:uid="{00000000-0005-0000-0000-0000C3070000}"/>
    <cellStyle name="Followed Hyperlink 59" xfId="44103" hidden="1" xr:uid="{00000000-0005-0000-0000-0000B0070000}"/>
    <cellStyle name="Followed Hyperlink 59" xfId="40101" hidden="1" xr:uid="{00000000-0005-0000-0000-0000A8070000}"/>
    <cellStyle name="Followed Hyperlink 59" xfId="19860" hidden="1" xr:uid="{00000000-0005-0000-0000-0000AC070000}"/>
    <cellStyle name="Followed Hyperlink 59" xfId="20050" hidden="1" xr:uid="{00000000-0005-0000-0000-0000AD070000}"/>
    <cellStyle name="Followed Hyperlink 59" xfId="20080" hidden="1" xr:uid="{00000000-0005-0000-0000-0000AE070000}"/>
    <cellStyle name="Followed Hyperlink 59" xfId="20091" hidden="1" xr:uid="{00000000-0005-0000-0000-0000AF070000}"/>
    <cellStyle name="Followed Hyperlink 59" xfId="19824" hidden="1" xr:uid="{00000000-0005-0000-0000-0000B0070000}"/>
    <cellStyle name="Followed Hyperlink 59" xfId="20271" hidden="1" xr:uid="{00000000-0005-0000-0000-0000B1070000}"/>
    <cellStyle name="Followed Hyperlink 59" xfId="20301" hidden="1" xr:uid="{00000000-0005-0000-0000-0000B2070000}"/>
    <cellStyle name="Followed Hyperlink 59" xfId="20312" hidden="1" xr:uid="{00000000-0005-0000-0000-0000B3070000}"/>
    <cellStyle name="Followed Hyperlink 59" xfId="19802" hidden="1" xr:uid="{00000000-0005-0000-0000-0000B4070000}"/>
    <cellStyle name="Followed Hyperlink 59" xfId="20487" hidden="1" xr:uid="{00000000-0005-0000-0000-0000B5070000}"/>
    <cellStyle name="Followed Hyperlink 59" xfId="20517" hidden="1" xr:uid="{00000000-0005-0000-0000-0000B6070000}"/>
    <cellStyle name="Followed Hyperlink 59" xfId="20528" hidden="1" xr:uid="{00000000-0005-0000-0000-0000B7070000}"/>
    <cellStyle name="Followed Hyperlink 59" xfId="20699" hidden="1" xr:uid="{00000000-0005-0000-0000-0000B9070000}"/>
    <cellStyle name="Followed Hyperlink 59" xfId="20729" hidden="1" xr:uid="{00000000-0005-0000-0000-0000BA070000}"/>
    <cellStyle name="Followed Hyperlink 59" xfId="20740" hidden="1" xr:uid="{00000000-0005-0000-0000-0000BB070000}"/>
    <cellStyle name="Followed Hyperlink 59" xfId="19593" hidden="1" xr:uid="{00000000-0005-0000-0000-0000BC070000}"/>
    <cellStyle name="Followed Hyperlink 59" xfId="20910" hidden="1" xr:uid="{00000000-0005-0000-0000-0000BD070000}"/>
    <cellStyle name="Followed Hyperlink 59" xfId="20940" hidden="1" xr:uid="{00000000-0005-0000-0000-0000BE070000}"/>
    <cellStyle name="Followed Hyperlink 59" xfId="20951" hidden="1" xr:uid="{00000000-0005-0000-0000-0000BF070000}"/>
    <cellStyle name="Followed Hyperlink 59" xfId="19812" hidden="1" xr:uid="{00000000-0005-0000-0000-0000C0070000}"/>
    <cellStyle name="Followed Hyperlink 59" xfId="21116" hidden="1" xr:uid="{00000000-0005-0000-0000-0000C1070000}"/>
    <cellStyle name="Followed Hyperlink 59" xfId="21146" hidden="1" xr:uid="{00000000-0005-0000-0000-0000C2070000}"/>
    <cellStyle name="Followed Hyperlink 59" xfId="21157" hidden="1" xr:uid="{00000000-0005-0000-0000-0000C3070000}"/>
    <cellStyle name="Followed Hyperlink 59" xfId="21256" hidden="1" xr:uid="{00000000-0005-0000-0000-0000A8070000}"/>
    <cellStyle name="Followed Hyperlink 59" xfId="21167" hidden="1" xr:uid="{00000000-0005-0000-0000-0000A9070000}"/>
    <cellStyle name="Followed Hyperlink 59" xfId="21374" hidden="1" xr:uid="{00000000-0005-0000-0000-0000AA070000}"/>
    <cellStyle name="Followed Hyperlink 59" xfId="21385" hidden="1" xr:uid="{00000000-0005-0000-0000-0000AB070000}"/>
    <cellStyle name="Followed Hyperlink 59" xfId="21467" hidden="1" xr:uid="{00000000-0005-0000-0000-0000AC070000}"/>
    <cellStyle name="Followed Hyperlink 59" xfId="21657" hidden="1" xr:uid="{00000000-0005-0000-0000-0000AD070000}"/>
    <cellStyle name="Followed Hyperlink 59" xfId="21698" hidden="1" xr:uid="{00000000-0005-0000-0000-0000AF070000}"/>
    <cellStyle name="Followed Hyperlink 59" xfId="21431" hidden="1" xr:uid="{00000000-0005-0000-0000-0000B0070000}"/>
    <cellStyle name="Followed Hyperlink 59" xfId="21878" hidden="1" xr:uid="{00000000-0005-0000-0000-0000B1070000}"/>
    <cellStyle name="Followed Hyperlink 59" xfId="21908" hidden="1" xr:uid="{00000000-0005-0000-0000-0000B2070000}"/>
    <cellStyle name="Followed Hyperlink 59" xfId="21919" hidden="1" xr:uid="{00000000-0005-0000-0000-0000B3070000}"/>
    <cellStyle name="Followed Hyperlink 59" xfId="21409" hidden="1" xr:uid="{00000000-0005-0000-0000-0000B4070000}"/>
    <cellStyle name="Followed Hyperlink 59" xfId="44624" hidden="1" xr:uid="{00000000-0005-0000-0000-0000B8070000}"/>
    <cellStyle name="Followed Hyperlink 59" xfId="17949" hidden="1" xr:uid="{00000000-0005-0000-0000-0000A8070000}"/>
    <cellStyle name="Followed Hyperlink 59" xfId="36829" hidden="1" xr:uid="{00000000-0005-0000-0000-0000C3070000}"/>
    <cellStyle name="Followed Hyperlink 59" xfId="36928" hidden="1" xr:uid="{00000000-0005-0000-0000-0000A8070000}"/>
    <cellStyle name="Followed Hyperlink 59" xfId="36839" hidden="1" xr:uid="{00000000-0005-0000-0000-0000A9070000}"/>
    <cellStyle name="Followed Hyperlink 59" xfId="37046" hidden="1" xr:uid="{00000000-0005-0000-0000-0000AA070000}"/>
    <cellStyle name="Followed Hyperlink 59" xfId="37057" hidden="1" xr:uid="{00000000-0005-0000-0000-0000AB070000}"/>
    <cellStyle name="Followed Hyperlink 59" xfId="37139" hidden="1" xr:uid="{00000000-0005-0000-0000-0000AC070000}"/>
    <cellStyle name="Followed Hyperlink 59" xfId="37329" hidden="1" xr:uid="{00000000-0005-0000-0000-0000AD070000}"/>
    <cellStyle name="Followed Hyperlink 59" xfId="37359" hidden="1" xr:uid="{00000000-0005-0000-0000-0000AE070000}"/>
    <cellStyle name="Followed Hyperlink 59" xfId="37370" hidden="1" xr:uid="{00000000-0005-0000-0000-0000AF070000}"/>
    <cellStyle name="Followed Hyperlink 59" xfId="37103" hidden="1" xr:uid="{00000000-0005-0000-0000-0000B0070000}"/>
    <cellStyle name="Followed Hyperlink 59" xfId="37550" hidden="1" xr:uid="{00000000-0005-0000-0000-0000B1070000}"/>
    <cellStyle name="Followed Hyperlink 59" xfId="37580" hidden="1" xr:uid="{00000000-0005-0000-0000-0000B2070000}"/>
    <cellStyle name="Followed Hyperlink 59" xfId="37591" hidden="1" xr:uid="{00000000-0005-0000-0000-0000B3070000}"/>
    <cellStyle name="Followed Hyperlink 59" xfId="37081" hidden="1" xr:uid="{00000000-0005-0000-0000-0000B4070000}"/>
    <cellStyle name="Followed Hyperlink 59" xfId="37766" hidden="1" xr:uid="{00000000-0005-0000-0000-0000B5070000}"/>
    <cellStyle name="Followed Hyperlink 59" xfId="37796" hidden="1" xr:uid="{00000000-0005-0000-0000-0000B6070000}"/>
    <cellStyle name="Followed Hyperlink 59" xfId="37807" hidden="1" xr:uid="{00000000-0005-0000-0000-0000B7070000}"/>
    <cellStyle name="Followed Hyperlink 59" xfId="37624" hidden="1" xr:uid="{00000000-0005-0000-0000-0000B8070000}"/>
    <cellStyle name="Followed Hyperlink 59" xfId="37978" hidden="1" xr:uid="{00000000-0005-0000-0000-0000B9070000}"/>
    <cellStyle name="Followed Hyperlink 59" xfId="38008" hidden="1" xr:uid="{00000000-0005-0000-0000-0000BA070000}"/>
    <cellStyle name="Followed Hyperlink 59" xfId="38019" hidden="1" xr:uid="{00000000-0005-0000-0000-0000BB070000}"/>
    <cellStyle name="Followed Hyperlink 59" xfId="36906" hidden="1" xr:uid="{00000000-0005-0000-0000-0000BC070000}"/>
    <cellStyle name="Followed Hyperlink 59" xfId="38189" hidden="1" xr:uid="{00000000-0005-0000-0000-0000BD070000}"/>
    <cellStyle name="Followed Hyperlink 59" xfId="38219" hidden="1" xr:uid="{00000000-0005-0000-0000-0000BE070000}"/>
    <cellStyle name="Followed Hyperlink 59" xfId="38230" hidden="1" xr:uid="{00000000-0005-0000-0000-0000BF070000}"/>
    <cellStyle name="Followed Hyperlink 59" xfId="37091" hidden="1" xr:uid="{00000000-0005-0000-0000-0000C0070000}"/>
    <cellStyle name="Followed Hyperlink 59" xfId="38395" hidden="1" xr:uid="{00000000-0005-0000-0000-0000C1070000}"/>
    <cellStyle name="Followed Hyperlink 59" xfId="38425" hidden="1" xr:uid="{00000000-0005-0000-0000-0000C2070000}"/>
    <cellStyle name="Followed Hyperlink 59" xfId="38436" hidden="1" xr:uid="{00000000-0005-0000-0000-0000C3070000}"/>
    <cellStyle name="Followed Hyperlink 59" xfId="38533" hidden="1" xr:uid="{00000000-0005-0000-0000-0000A8070000}"/>
    <cellStyle name="Followed Hyperlink 59" xfId="38446" hidden="1" xr:uid="{00000000-0005-0000-0000-0000A9070000}"/>
    <cellStyle name="Followed Hyperlink 59" xfId="38615" hidden="1" xr:uid="{00000000-0005-0000-0000-0000AA070000}"/>
    <cellStyle name="Followed Hyperlink 59" xfId="38626" hidden="1" xr:uid="{00000000-0005-0000-0000-0000AB070000}"/>
    <cellStyle name="Followed Hyperlink 59" xfId="38708" hidden="1" xr:uid="{00000000-0005-0000-0000-0000AC070000}"/>
    <cellStyle name="Followed Hyperlink 59" xfId="38898" hidden="1" xr:uid="{00000000-0005-0000-0000-0000AD070000}"/>
    <cellStyle name="Followed Hyperlink 59" xfId="38928" hidden="1" xr:uid="{00000000-0005-0000-0000-0000AE070000}"/>
    <cellStyle name="Followed Hyperlink 59" xfId="38672" hidden="1" xr:uid="{00000000-0005-0000-0000-0000B0070000}"/>
    <cellStyle name="Followed Hyperlink 59" xfId="39119" hidden="1" xr:uid="{00000000-0005-0000-0000-0000B1070000}"/>
    <cellStyle name="Followed Hyperlink 59" xfId="39149" hidden="1" xr:uid="{00000000-0005-0000-0000-0000B2070000}"/>
    <cellStyle name="Followed Hyperlink 59" xfId="39160" hidden="1" xr:uid="{00000000-0005-0000-0000-0000B3070000}"/>
    <cellStyle name="Followed Hyperlink 59" xfId="39335" hidden="1" xr:uid="{00000000-0005-0000-0000-0000B5070000}"/>
    <cellStyle name="Followed Hyperlink 59" xfId="35265" hidden="1" xr:uid="{00000000-0005-0000-0000-0000BC070000}"/>
    <cellStyle name="Followed Hyperlink 59" xfId="28897" hidden="1" xr:uid="{00000000-0005-0000-0000-0000AC070000}"/>
    <cellStyle name="Followed Hyperlink 59" xfId="20345" hidden="1" xr:uid="{00000000-0005-0000-0000-0000B8070000}"/>
    <cellStyle name="Followed Hyperlink 59" xfId="10545" hidden="1" xr:uid="{00000000-0005-0000-0000-0000B7070000}"/>
    <cellStyle name="Followed Hyperlink 59" xfId="10362" hidden="1" xr:uid="{00000000-0005-0000-0000-0000B8070000}"/>
    <cellStyle name="Followed Hyperlink 59" xfId="10716" hidden="1" xr:uid="{00000000-0005-0000-0000-0000B9070000}"/>
    <cellStyle name="Followed Hyperlink 59" xfId="10746" hidden="1" xr:uid="{00000000-0005-0000-0000-0000BA070000}"/>
    <cellStyle name="Followed Hyperlink 59" xfId="10757" hidden="1" xr:uid="{00000000-0005-0000-0000-0000BB070000}"/>
    <cellStyle name="Followed Hyperlink 59" xfId="9573" hidden="1" xr:uid="{00000000-0005-0000-0000-0000BC070000}"/>
    <cellStyle name="Followed Hyperlink 59" xfId="10927" hidden="1" xr:uid="{00000000-0005-0000-0000-0000BD070000}"/>
    <cellStyle name="Followed Hyperlink 59" xfId="10957" hidden="1" xr:uid="{00000000-0005-0000-0000-0000BE070000}"/>
    <cellStyle name="Followed Hyperlink 59" xfId="10968" hidden="1" xr:uid="{00000000-0005-0000-0000-0000BF070000}"/>
    <cellStyle name="Followed Hyperlink 59" xfId="9829" hidden="1" xr:uid="{00000000-0005-0000-0000-0000C0070000}"/>
    <cellStyle name="Followed Hyperlink 59" xfId="11133" hidden="1" xr:uid="{00000000-0005-0000-0000-0000C1070000}"/>
    <cellStyle name="Followed Hyperlink 59" xfId="11163" hidden="1" xr:uid="{00000000-0005-0000-0000-0000C2070000}"/>
    <cellStyle name="Followed Hyperlink 59" xfId="11174" hidden="1" xr:uid="{00000000-0005-0000-0000-0000C3070000}"/>
    <cellStyle name="Followed Hyperlink 59" xfId="11278" hidden="1" xr:uid="{00000000-0005-0000-0000-0000A8070000}"/>
    <cellStyle name="Followed Hyperlink 59" xfId="11184" hidden="1" xr:uid="{00000000-0005-0000-0000-0000A9070000}"/>
    <cellStyle name="Followed Hyperlink 59" xfId="11459" hidden="1" xr:uid="{00000000-0005-0000-0000-0000AA070000}"/>
    <cellStyle name="Followed Hyperlink 59" xfId="11470" hidden="1" xr:uid="{00000000-0005-0000-0000-0000AB070000}"/>
    <cellStyle name="Followed Hyperlink 59" xfId="11552" hidden="1" xr:uid="{00000000-0005-0000-0000-0000AC070000}"/>
    <cellStyle name="Followed Hyperlink 59" xfId="11742" hidden="1" xr:uid="{00000000-0005-0000-0000-0000AD070000}"/>
    <cellStyle name="Followed Hyperlink 59" xfId="11772" hidden="1" xr:uid="{00000000-0005-0000-0000-0000AE070000}"/>
    <cellStyle name="Followed Hyperlink 59" xfId="11783" hidden="1" xr:uid="{00000000-0005-0000-0000-0000AF070000}"/>
    <cellStyle name="Followed Hyperlink 59" xfId="11516" hidden="1" xr:uid="{00000000-0005-0000-0000-0000B0070000}"/>
    <cellStyle name="Followed Hyperlink 59" xfId="11963" hidden="1" xr:uid="{00000000-0005-0000-0000-0000B1070000}"/>
    <cellStyle name="Followed Hyperlink 59" xfId="19310" hidden="1" xr:uid="{00000000-0005-0000-0000-0000BF070000}"/>
    <cellStyle name="Followed Hyperlink 59" xfId="36189" hidden="1" xr:uid="{00000000-0005-0000-0000-0000B6070000}"/>
    <cellStyle name="Followed Hyperlink 59" xfId="36200" hidden="1" xr:uid="{00000000-0005-0000-0000-0000B7070000}"/>
    <cellStyle name="Followed Hyperlink 59" xfId="36017" hidden="1" xr:uid="{00000000-0005-0000-0000-0000B8070000}"/>
    <cellStyle name="Followed Hyperlink 59" xfId="36371" hidden="1" xr:uid="{00000000-0005-0000-0000-0000B9070000}"/>
    <cellStyle name="Followed Hyperlink 59" xfId="36401" hidden="1" xr:uid="{00000000-0005-0000-0000-0000BA070000}"/>
    <cellStyle name="Followed Hyperlink 59" xfId="36582" hidden="1" xr:uid="{00000000-0005-0000-0000-0000BD070000}"/>
    <cellStyle name="Followed Hyperlink 59" xfId="36612" hidden="1" xr:uid="{00000000-0005-0000-0000-0000BE070000}"/>
    <cellStyle name="Followed Hyperlink 59" xfId="36623" hidden="1" xr:uid="{00000000-0005-0000-0000-0000BF070000}"/>
    <cellStyle name="Followed Hyperlink 59" xfId="35484" hidden="1" xr:uid="{00000000-0005-0000-0000-0000C0070000}"/>
    <cellStyle name="Followed Hyperlink 59" xfId="36788" hidden="1" xr:uid="{00000000-0005-0000-0000-0000C1070000}"/>
    <cellStyle name="Followed Hyperlink 59" xfId="35943" hidden="1" xr:uid="{00000000-0005-0000-0000-0000B1070000}"/>
    <cellStyle name="Followed Hyperlink 59" xfId="35973" hidden="1" xr:uid="{00000000-0005-0000-0000-0000B2070000}"/>
    <cellStyle name="Followed Hyperlink 59" xfId="35984" hidden="1" xr:uid="{00000000-0005-0000-0000-0000B3070000}"/>
    <cellStyle name="Followed Hyperlink 59" xfId="35474" hidden="1" xr:uid="{00000000-0005-0000-0000-0000B4070000}"/>
    <cellStyle name="Followed Hyperlink 59" xfId="36159" hidden="1" xr:uid="{00000000-0005-0000-0000-0000B5070000}"/>
    <cellStyle name="Followed Hyperlink 59" xfId="35763" hidden="1" xr:uid="{00000000-0005-0000-0000-0000AF070000}"/>
    <cellStyle name="Followed Hyperlink 59" xfId="35496" hidden="1" xr:uid="{00000000-0005-0000-0000-0000B0070000}"/>
    <cellStyle name="Followed Hyperlink 59" xfId="35752" hidden="1" xr:uid="{00000000-0005-0000-0000-0000AE070000}"/>
    <cellStyle name="Followed Hyperlink 59" xfId="35722" hidden="1" xr:uid="{00000000-0005-0000-0000-0000AD070000}"/>
    <cellStyle name="Followed Hyperlink 59" xfId="5678" hidden="1" xr:uid="{00000000-0005-0000-0000-0000B9070000}"/>
    <cellStyle name="Followed Hyperlink 59" xfId="44807" hidden="1" xr:uid="{00000000-0005-0000-0000-0000B7070000}"/>
    <cellStyle name="Followed Hyperlink 59" xfId="27555" hidden="1" xr:uid="{00000000-0005-0000-0000-0000BB070000}"/>
    <cellStyle name="Followed Hyperlink 59" xfId="26411" hidden="1" xr:uid="{00000000-0005-0000-0000-0000BC070000}"/>
    <cellStyle name="Followed Hyperlink 59" xfId="27725" hidden="1" xr:uid="{00000000-0005-0000-0000-0000BD070000}"/>
    <cellStyle name="Followed Hyperlink 59" xfId="27755" hidden="1" xr:uid="{00000000-0005-0000-0000-0000BE070000}"/>
    <cellStyle name="Followed Hyperlink 59" xfId="27766" hidden="1" xr:uid="{00000000-0005-0000-0000-0000BF070000}"/>
    <cellStyle name="Followed Hyperlink 59" xfId="26627" hidden="1" xr:uid="{00000000-0005-0000-0000-0000C0070000}"/>
    <cellStyle name="Followed Hyperlink 59" xfId="27931" hidden="1" xr:uid="{00000000-0005-0000-0000-0000C1070000}"/>
    <cellStyle name="Followed Hyperlink 59" xfId="27961" hidden="1" xr:uid="{00000000-0005-0000-0000-0000C2070000}"/>
    <cellStyle name="Followed Hyperlink 59" xfId="27972" hidden="1" xr:uid="{00000000-0005-0000-0000-0000C3070000}"/>
    <cellStyle name="Followed Hyperlink 59" xfId="28575" hidden="1" xr:uid="{00000000-0005-0000-0000-0000A8070000}"/>
    <cellStyle name="Followed Hyperlink 59" xfId="28774" hidden="1" xr:uid="{00000000-0005-0000-0000-0000A9070000}"/>
    <cellStyle name="Followed Hyperlink 59" xfId="28804" hidden="1" xr:uid="{00000000-0005-0000-0000-0000AA070000}"/>
    <cellStyle name="Followed Hyperlink 59" xfId="29087" hidden="1" xr:uid="{00000000-0005-0000-0000-0000AD070000}"/>
    <cellStyle name="Followed Hyperlink 59" xfId="29117" hidden="1" xr:uid="{00000000-0005-0000-0000-0000AE070000}"/>
    <cellStyle name="Followed Hyperlink 59" xfId="29128" hidden="1" xr:uid="{00000000-0005-0000-0000-0000AF070000}"/>
    <cellStyle name="Followed Hyperlink 59" xfId="28861" hidden="1" xr:uid="{00000000-0005-0000-0000-0000B0070000}"/>
    <cellStyle name="Followed Hyperlink 59" xfId="29308" hidden="1" xr:uid="{00000000-0005-0000-0000-0000B1070000}"/>
    <cellStyle name="Followed Hyperlink 59" xfId="29338" hidden="1" xr:uid="{00000000-0005-0000-0000-0000B2070000}"/>
    <cellStyle name="Followed Hyperlink 59" xfId="29349" hidden="1" xr:uid="{00000000-0005-0000-0000-0000B3070000}"/>
    <cellStyle name="Followed Hyperlink 59" xfId="28839" hidden="1" xr:uid="{00000000-0005-0000-0000-0000B4070000}"/>
    <cellStyle name="Followed Hyperlink 59" xfId="29524" hidden="1" xr:uid="{00000000-0005-0000-0000-0000B5070000}"/>
    <cellStyle name="Followed Hyperlink 59" xfId="29554" hidden="1" xr:uid="{00000000-0005-0000-0000-0000B6070000}"/>
    <cellStyle name="Followed Hyperlink 59" xfId="29565" hidden="1" xr:uid="{00000000-0005-0000-0000-0000B7070000}"/>
    <cellStyle name="Followed Hyperlink 59" xfId="29382" hidden="1" xr:uid="{00000000-0005-0000-0000-0000B8070000}"/>
    <cellStyle name="Followed Hyperlink 59" xfId="29736" hidden="1" xr:uid="{00000000-0005-0000-0000-0000B9070000}"/>
    <cellStyle name="Followed Hyperlink 59" xfId="29766" hidden="1" xr:uid="{00000000-0005-0000-0000-0000BA070000}"/>
    <cellStyle name="Followed Hyperlink 59" xfId="29777" hidden="1" xr:uid="{00000000-0005-0000-0000-0000BB070000}"/>
    <cellStyle name="Followed Hyperlink 59" xfId="28633" hidden="1" xr:uid="{00000000-0005-0000-0000-0000BC070000}"/>
    <cellStyle name="Followed Hyperlink 59" xfId="29947" hidden="1" xr:uid="{00000000-0005-0000-0000-0000BD070000}"/>
    <cellStyle name="Followed Hyperlink 59" xfId="29977" hidden="1" xr:uid="{00000000-0005-0000-0000-0000BE070000}"/>
    <cellStyle name="Followed Hyperlink 59" xfId="29988" hidden="1" xr:uid="{00000000-0005-0000-0000-0000BF070000}"/>
    <cellStyle name="Followed Hyperlink 59" xfId="28849" hidden="1" xr:uid="{00000000-0005-0000-0000-0000C0070000}"/>
    <cellStyle name="Followed Hyperlink 59" xfId="30153" hidden="1" xr:uid="{00000000-0005-0000-0000-0000C1070000}"/>
    <cellStyle name="Followed Hyperlink 59" xfId="30183" hidden="1" xr:uid="{00000000-0005-0000-0000-0000C2070000}"/>
    <cellStyle name="Followed Hyperlink 59" xfId="30194" hidden="1" xr:uid="{00000000-0005-0000-0000-0000C3070000}"/>
    <cellStyle name="Followed Hyperlink 59" xfId="30296" hidden="1" xr:uid="{00000000-0005-0000-0000-0000A8070000}"/>
    <cellStyle name="Followed Hyperlink 59" xfId="30204" hidden="1" xr:uid="{00000000-0005-0000-0000-0000A9070000}"/>
    <cellStyle name="Followed Hyperlink 59" xfId="30475" hidden="1" xr:uid="{00000000-0005-0000-0000-0000AA070000}"/>
    <cellStyle name="Followed Hyperlink 59" xfId="30486" hidden="1" xr:uid="{00000000-0005-0000-0000-0000AB070000}"/>
    <cellStyle name="Followed Hyperlink 59" xfId="30568" hidden="1" xr:uid="{00000000-0005-0000-0000-0000AC070000}"/>
    <cellStyle name="Followed Hyperlink 59" xfId="30758" hidden="1" xr:uid="{00000000-0005-0000-0000-0000AD070000}"/>
    <cellStyle name="Followed Hyperlink 59" xfId="30788" hidden="1" xr:uid="{00000000-0005-0000-0000-0000AE070000}"/>
    <cellStyle name="Followed Hyperlink 59" xfId="30799" hidden="1" xr:uid="{00000000-0005-0000-0000-0000AF070000}"/>
    <cellStyle name="Followed Hyperlink 59" xfId="7893" hidden="1" xr:uid="{00000000-0005-0000-0000-0000BC070000}"/>
    <cellStyle name="Followed Hyperlink 59" xfId="39799" hidden="1" xr:uid="{00000000-0005-0000-0000-0000BF070000}"/>
    <cellStyle name="Followed Hyperlink 59" xfId="38660" hidden="1" xr:uid="{00000000-0005-0000-0000-0000C0070000}"/>
    <cellStyle name="Followed Hyperlink 59" xfId="39964" hidden="1" xr:uid="{00000000-0005-0000-0000-0000C1070000}"/>
    <cellStyle name="Followed Hyperlink 59" xfId="39994" hidden="1" xr:uid="{00000000-0005-0000-0000-0000C2070000}"/>
    <cellStyle name="Followed Hyperlink 59" xfId="40005" hidden="1" xr:uid="{00000000-0005-0000-0000-0000C3070000}"/>
    <cellStyle name="Followed Hyperlink 59" xfId="40015" hidden="1" xr:uid="{00000000-0005-0000-0000-0000A9070000}"/>
    <cellStyle name="Followed Hyperlink 59" xfId="40134" hidden="1" xr:uid="{00000000-0005-0000-0000-0000AA070000}"/>
    <cellStyle name="Followed Hyperlink 59" xfId="40145" hidden="1" xr:uid="{00000000-0005-0000-0000-0000AB070000}"/>
    <cellStyle name="Followed Hyperlink 59" xfId="40227" hidden="1" xr:uid="{00000000-0005-0000-0000-0000AC070000}"/>
    <cellStyle name="Followed Hyperlink 59" xfId="40417" hidden="1" xr:uid="{00000000-0005-0000-0000-0000AD070000}"/>
    <cellStyle name="Followed Hyperlink 59" xfId="39588" hidden="1" xr:uid="{00000000-0005-0000-0000-0000BB070000}"/>
    <cellStyle name="Followed Hyperlink 59" xfId="38513" hidden="1" xr:uid="{00000000-0005-0000-0000-0000BC070000}"/>
    <cellStyle name="Followed Hyperlink 59" xfId="39758" hidden="1" xr:uid="{00000000-0005-0000-0000-0000BD070000}"/>
    <cellStyle name="Followed Hyperlink 59" xfId="3380" hidden="1" xr:uid="{00000000-0005-0000-0000-0000AE070000}"/>
    <cellStyle name="Followed Hyperlink 59" xfId="3391" hidden="1" xr:uid="{00000000-0005-0000-0000-0000AF070000}"/>
    <cellStyle name="Followed Hyperlink 59" xfId="3124" hidden="1" xr:uid="{00000000-0005-0000-0000-0000B0070000}"/>
    <cellStyle name="Followed Hyperlink 59" xfId="10534" hidden="1" xr:uid="{00000000-0005-0000-0000-0000B6070000}"/>
    <cellStyle name="Followed Hyperlink 59" xfId="3601" hidden="1" xr:uid="{00000000-0005-0000-0000-0000B2070000}"/>
    <cellStyle name="Followed Hyperlink 59" xfId="3612" hidden="1" xr:uid="{00000000-0005-0000-0000-0000B3070000}"/>
    <cellStyle name="Followed Hyperlink 59" xfId="3102" hidden="1" xr:uid="{00000000-0005-0000-0000-0000B4070000}"/>
    <cellStyle name="Followed Hyperlink 59" xfId="3787" hidden="1" xr:uid="{00000000-0005-0000-0000-0000B5070000}"/>
    <cellStyle name="Followed Hyperlink 59" xfId="3817" hidden="1" xr:uid="{00000000-0005-0000-0000-0000B6070000}"/>
    <cellStyle name="Followed Hyperlink 59" xfId="3828" hidden="1" xr:uid="{00000000-0005-0000-0000-0000B7070000}"/>
    <cellStyle name="Followed Hyperlink 59" xfId="3645" hidden="1" xr:uid="{00000000-0005-0000-0000-0000B8070000}"/>
    <cellStyle name="Followed Hyperlink 59" xfId="3999" hidden="1" xr:uid="{00000000-0005-0000-0000-0000B9070000}"/>
    <cellStyle name="Followed Hyperlink 59" xfId="4029" hidden="1" xr:uid="{00000000-0005-0000-0000-0000BA070000}"/>
    <cellStyle name="Followed Hyperlink 59" xfId="4040" hidden="1" xr:uid="{00000000-0005-0000-0000-0000BB070000}"/>
    <cellStyle name="Followed Hyperlink 59" xfId="2896" hidden="1" xr:uid="{00000000-0005-0000-0000-0000BC070000}"/>
    <cellStyle name="Followed Hyperlink 59" xfId="4210" hidden="1" xr:uid="{00000000-0005-0000-0000-0000BD070000}"/>
    <cellStyle name="Followed Hyperlink 59" xfId="4240" hidden="1" xr:uid="{00000000-0005-0000-0000-0000BE070000}"/>
    <cellStyle name="Followed Hyperlink 59" xfId="4251" hidden="1" xr:uid="{00000000-0005-0000-0000-0000BF070000}"/>
    <cellStyle name="Followed Hyperlink 59" xfId="3112" hidden="1" xr:uid="{00000000-0005-0000-0000-0000C0070000}"/>
    <cellStyle name="Followed Hyperlink 59" xfId="4416" hidden="1" xr:uid="{00000000-0005-0000-0000-0000C1070000}"/>
    <cellStyle name="Followed Hyperlink 59" xfId="4446" hidden="1" xr:uid="{00000000-0005-0000-0000-0000C2070000}"/>
    <cellStyle name="Followed Hyperlink 59" xfId="36818" hidden="1" xr:uid="{00000000-0005-0000-0000-0000C2070000}"/>
    <cellStyle name="Followed Hyperlink 59" xfId="4561" hidden="1" xr:uid="{00000000-0005-0000-0000-0000A8070000}"/>
    <cellStyle name="Followed Hyperlink 59" xfId="4467" hidden="1" xr:uid="{00000000-0005-0000-0000-0000A9070000}"/>
    <cellStyle name="Followed Hyperlink 59" xfId="4746" hidden="1" xr:uid="{00000000-0005-0000-0000-0000AA070000}"/>
    <cellStyle name="Followed Hyperlink 59" xfId="4757" hidden="1" xr:uid="{00000000-0005-0000-0000-0000AB070000}"/>
    <cellStyle name="Followed Hyperlink 59" xfId="4839" hidden="1" xr:uid="{00000000-0005-0000-0000-0000AC070000}"/>
    <cellStyle name="Followed Hyperlink 59" xfId="5029" hidden="1" xr:uid="{00000000-0005-0000-0000-0000AD070000}"/>
    <cellStyle name="Followed Hyperlink 59" xfId="5059" hidden="1" xr:uid="{00000000-0005-0000-0000-0000AE070000}"/>
    <cellStyle name="Followed Hyperlink 59" xfId="5070" hidden="1" xr:uid="{00000000-0005-0000-0000-0000AF070000}"/>
    <cellStyle name="Followed Hyperlink 59" xfId="4803" hidden="1" xr:uid="{00000000-0005-0000-0000-0000B0070000}"/>
    <cellStyle name="Followed Hyperlink 59" xfId="5250" hidden="1" xr:uid="{00000000-0005-0000-0000-0000B1070000}"/>
    <cellStyle name="Followed Hyperlink 59" xfId="5280" hidden="1" xr:uid="{00000000-0005-0000-0000-0000B2070000}"/>
    <cellStyle name="Followed Hyperlink 59" xfId="5291" hidden="1" xr:uid="{00000000-0005-0000-0000-0000B3070000}"/>
    <cellStyle name="Followed Hyperlink 59" xfId="4781" hidden="1" xr:uid="{00000000-0005-0000-0000-0000B4070000}"/>
    <cellStyle name="Followed Hyperlink 59" xfId="5466" hidden="1" xr:uid="{00000000-0005-0000-0000-0000B5070000}"/>
    <cellStyle name="Followed Hyperlink 59" xfId="5496" hidden="1" xr:uid="{00000000-0005-0000-0000-0000B6070000}"/>
    <cellStyle name="Followed Hyperlink 59" xfId="5507" hidden="1" xr:uid="{00000000-0005-0000-0000-0000B7070000}"/>
    <cellStyle name="Followed Hyperlink 59" xfId="5324" hidden="1" xr:uid="{00000000-0005-0000-0000-0000B8070000}"/>
    <cellStyle name="Followed Hyperlink 59" xfId="45219" hidden="1" xr:uid="{00000000-0005-0000-0000-0000BE070000}"/>
    <cellStyle name="Followed Hyperlink 59" xfId="5708" hidden="1" xr:uid="{00000000-0005-0000-0000-0000BA070000}"/>
    <cellStyle name="Followed Hyperlink 59" xfId="5719" hidden="1" xr:uid="{00000000-0005-0000-0000-0000BB070000}"/>
    <cellStyle name="Followed Hyperlink 59" xfId="4534" hidden="1" xr:uid="{00000000-0005-0000-0000-0000BC070000}"/>
    <cellStyle name="Followed Hyperlink 59" xfId="1739" hidden="1" xr:uid="{00000000-0005-0000-0000-0000BB070000}"/>
    <cellStyle name="Followed Hyperlink 59" xfId="595" hidden="1" xr:uid="{00000000-0005-0000-0000-0000BC070000}"/>
    <cellStyle name="Followed Hyperlink 59" xfId="1909" hidden="1" xr:uid="{00000000-0005-0000-0000-0000BD070000}"/>
    <cellStyle name="Followed Hyperlink 59" xfId="1939" hidden="1" xr:uid="{00000000-0005-0000-0000-0000BE070000}"/>
    <cellStyle name="Followed Hyperlink 59" xfId="1950" hidden="1" xr:uid="{00000000-0005-0000-0000-0000BF070000}"/>
    <cellStyle name="Followed Hyperlink 59" xfId="811" hidden="1" xr:uid="{00000000-0005-0000-0000-0000C0070000}"/>
    <cellStyle name="Followed Hyperlink 59" xfId="2115" hidden="1" xr:uid="{00000000-0005-0000-0000-0000C1070000}"/>
    <cellStyle name="Followed Hyperlink 59" xfId="2145" hidden="1" xr:uid="{00000000-0005-0000-0000-0000C2070000}"/>
    <cellStyle name="Followed Hyperlink 59" xfId="2156" hidden="1" xr:uid="{00000000-0005-0000-0000-0000C3070000}"/>
    <cellStyle name="Followed Hyperlink 59" xfId="2837" hidden="1" xr:uid="{00000000-0005-0000-0000-0000A8070000}"/>
    <cellStyle name="Followed Hyperlink 59" xfId="3037" hidden="1" xr:uid="{00000000-0005-0000-0000-0000A9070000}"/>
    <cellStyle name="Followed Hyperlink 59" xfId="3067" hidden="1" xr:uid="{00000000-0005-0000-0000-0000AA070000}"/>
    <cellStyle name="Followed Hyperlink 59" xfId="3078" hidden="1" xr:uid="{00000000-0005-0000-0000-0000AB070000}"/>
    <cellStyle name="Followed Hyperlink 59" xfId="3160" hidden="1" xr:uid="{00000000-0005-0000-0000-0000AC070000}"/>
    <cellStyle name="Followed Hyperlink 59" xfId="3350" hidden="1" xr:uid="{00000000-0005-0000-0000-0000AD070000}"/>
    <cellStyle name="Followed Hyperlink 59" xfId="44580" hidden="1" xr:uid="{00000000-0005-0000-0000-0000B2070000}"/>
    <cellStyle name="Followed Hyperlink 59" xfId="44591" hidden="1" xr:uid="{00000000-0005-0000-0000-0000B3070000}"/>
    <cellStyle name="Followed Hyperlink 59" xfId="44081" hidden="1" xr:uid="{00000000-0005-0000-0000-0000B4070000}"/>
    <cellStyle name="Followed Hyperlink 59" xfId="44766" hidden="1" xr:uid="{00000000-0005-0000-0000-0000B5070000}"/>
    <cellStyle name="Followed Hyperlink 59" xfId="44796" hidden="1" xr:uid="{00000000-0005-0000-0000-0000B6070000}"/>
    <cellStyle name="Followed Hyperlink 59" xfId="44978" hidden="1" xr:uid="{00000000-0005-0000-0000-0000B9070000}"/>
    <cellStyle name="Followed Hyperlink 59" xfId="45008" hidden="1" xr:uid="{00000000-0005-0000-0000-0000BA070000}"/>
    <cellStyle name="Followed Hyperlink 59" xfId="45019" hidden="1" xr:uid="{00000000-0005-0000-0000-0000BB070000}"/>
    <cellStyle name="Followed Hyperlink 59" xfId="43875" hidden="1" xr:uid="{00000000-0005-0000-0000-0000BC070000}"/>
    <cellStyle name="Followed Hyperlink 59" xfId="45189" hidden="1" xr:uid="{00000000-0005-0000-0000-0000BD070000}"/>
    <cellStyle name="Followed Hyperlink 59" xfId="33286" hidden="1" xr:uid="{00000000-0005-0000-0000-0000BD070000}"/>
    <cellStyle name="Followed Hyperlink 59" xfId="33316" hidden="1" xr:uid="{00000000-0005-0000-0000-0000BE070000}"/>
    <cellStyle name="Followed Hyperlink 59" xfId="33327" hidden="1" xr:uid="{00000000-0005-0000-0000-0000BF070000}"/>
    <cellStyle name="Followed Hyperlink 59" xfId="25435" hidden="1" xr:uid="{00000000-0005-0000-0000-0000BB070000}"/>
    <cellStyle name="Followed Hyperlink 59" xfId="44550" hidden="1" xr:uid="{00000000-0005-0000-0000-0000B1070000}"/>
    <cellStyle name="Followed Hyperlink 59" xfId="33116" hidden="1" xr:uid="{00000000-0005-0000-0000-0000BB070000}"/>
    <cellStyle name="Followed Hyperlink 59" xfId="31942" hidden="1" xr:uid="{00000000-0005-0000-0000-0000BC070000}"/>
    <cellStyle name="Followed Hyperlink 59" xfId="33105" hidden="1" xr:uid="{00000000-0005-0000-0000-0000BA070000}"/>
    <cellStyle name="Followed Hyperlink 59" xfId="33075" hidden="1" xr:uid="{00000000-0005-0000-0000-0000B9070000}"/>
    <cellStyle name="Followed Hyperlink 6" xfId="37262" hidden="1" xr:uid="{00000000-0005-0000-0000-0000C9070000}"/>
    <cellStyle name="Followed Hyperlink 6" xfId="37245" hidden="1" xr:uid="{00000000-0005-0000-0000-0000CA070000}"/>
    <cellStyle name="Followed Hyperlink 6" xfId="37180" hidden="1" xr:uid="{00000000-0005-0000-0000-0000CC070000}"/>
    <cellStyle name="Followed Hyperlink 6" xfId="37483" hidden="1" xr:uid="{00000000-0005-0000-0000-0000CD070000}"/>
    <cellStyle name="Followed Hyperlink 6" xfId="37444" hidden="1" xr:uid="{00000000-0005-0000-0000-0000CF070000}"/>
    <cellStyle name="Followed Hyperlink 6" xfId="37191" hidden="1" xr:uid="{00000000-0005-0000-0000-0000D0070000}"/>
    <cellStyle name="Followed Hyperlink 6" xfId="37699" hidden="1" xr:uid="{00000000-0005-0000-0000-0000D1070000}"/>
    <cellStyle name="Followed Hyperlink 6" xfId="40279" hidden="1" xr:uid="{00000000-0005-0000-0000-0000D0070000}"/>
    <cellStyle name="Followed Hyperlink 6" xfId="40787" hidden="1" xr:uid="{00000000-0005-0000-0000-0000D1070000}"/>
    <cellStyle name="Followed Hyperlink 6" xfId="40770" hidden="1" xr:uid="{00000000-0005-0000-0000-0000D2070000}"/>
    <cellStyle name="Followed Hyperlink 6" xfId="40748" hidden="1" xr:uid="{00000000-0005-0000-0000-0000D3070000}"/>
    <cellStyle name="Followed Hyperlink 6" xfId="40206" hidden="1" xr:uid="{00000000-0005-0000-0000-0000D4070000}"/>
    <cellStyle name="Followed Hyperlink 6" xfId="40054" hidden="1" xr:uid="{00000000-0005-0000-0000-0000C6070000}"/>
    <cellStyle name="Followed Hyperlink 6" xfId="40155" hidden="1" xr:uid="{00000000-0005-0000-0000-0000C8070000}"/>
    <cellStyle name="Followed Hyperlink 6" xfId="43158" hidden="1" xr:uid="{00000000-0005-0000-0000-0000DA070000}"/>
    <cellStyle name="Followed Hyperlink 6" xfId="43136" hidden="1" xr:uid="{00000000-0005-0000-0000-0000DB070000}"/>
    <cellStyle name="Followed Hyperlink 6" xfId="42464" hidden="1" xr:uid="{00000000-0005-0000-0000-0000DC070000}"/>
    <cellStyle name="Followed Hyperlink 6" xfId="43381" hidden="1" xr:uid="{00000000-0005-0000-0000-0000DD070000}"/>
    <cellStyle name="Followed Hyperlink 6" xfId="43364" hidden="1" xr:uid="{00000000-0005-0000-0000-0000DE070000}"/>
    <cellStyle name="Followed Hyperlink 6" xfId="43342" hidden="1" xr:uid="{00000000-0005-0000-0000-0000DF070000}"/>
    <cellStyle name="Followed Hyperlink 6" xfId="43801" hidden="1" xr:uid="{00000000-0005-0000-0000-0000C4070000}"/>
    <cellStyle name="Followed Hyperlink 6" xfId="43949" hidden="1" xr:uid="{00000000-0005-0000-0000-0000C5070000}"/>
    <cellStyle name="Followed Hyperlink 6" xfId="43932" hidden="1" xr:uid="{00000000-0005-0000-0000-0000C6070000}"/>
    <cellStyle name="Followed Hyperlink 6" xfId="43910" hidden="1" xr:uid="{00000000-0005-0000-0000-0000C7070000}"/>
    <cellStyle name="Followed Hyperlink 6" xfId="44067" hidden="1" xr:uid="{00000000-0005-0000-0000-0000C8070000}"/>
    <cellStyle name="Followed Hyperlink 6" xfId="44262" hidden="1" xr:uid="{00000000-0005-0000-0000-0000C9070000}"/>
    <cellStyle name="Followed Hyperlink 6" xfId="44245" hidden="1" xr:uid="{00000000-0005-0000-0000-0000CA070000}"/>
    <cellStyle name="Followed Hyperlink 6" xfId="44223" hidden="1" xr:uid="{00000000-0005-0000-0000-0000CB070000}"/>
    <cellStyle name="Followed Hyperlink 6" xfId="44180" hidden="1" xr:uid="{00000000-0005-0000-0000-0000CC070000}"/>
    <cellStyle name="Followed Hyperlink 6" xfId="44483" hidden="1" xr:uid="{00000000-0005-0000-0000-0000CD070000}"/>
    <cellStyle name="Followed Hyperlink 6" xfId="44466" hidden="1" xr:uid="{00000000-0005-0000-0000-0000CE070000}"/>
    <cellStyle name="Followed Hyperlink 6" xfId="44444" hidden="1" xr:uid="{00000000-0005-0000-0000-0000CF070000}"/>
    <cellStyle name="Followed Hyperlink 6" xfId="44191" hidden="1" xr:uid="{00000000-0005-0000-0000-0000D0070000}"/>
    <cellStyle name="Followed Hyperlink 6" xfId="44699" hidden="1" xr:uid="{00000000-0005-0000-0000-0000D1070000}"/>
    <cellStyle name="Followed Hyperlink 6" xfId="42497" hidden="1" xr:uid="{00000000-0005-0000-0000-0000CF070000}"/>
    <cellStyle name="Followed Hyperlink 6" xfId="42752" hidden="1" xr:uid="{00000000-0005-0000-0000-0000D1070000}"/>
    <cellStyle name="Followed Hyperlink 6" xfId="42735" hidden="1" xr:uid="{00000000-0005-0000-0000-0000D2070000}"/>
    <cellStyle name="Followed Hyperlink 6" xfId="42713" hidden="1" xr:uid="{00000000-0005-0000-0000-0000D3070000}"/>
    <cellStyle name="Followed Hyperlink 6" xfId="42171" hidden="1" xr:uid="{00000000-0005-0000-0000-0000D4070000}"/>
    <cellStyle name="Followed Hyperlink 6" xfId="42964" hidden="1" xr:uid="{00000000-0005-0000-0000-0000D5070000}"/>
    <cellStyle name="Followed Hyperlink 6" xfId="42947" hidden="1" xr:uid="{00000000-0005-0000-0000-0000D6070000}"/>
    <cellStyle name="Followed Hyperlink 6" xfId="42925" hidden="1" xr:uid="{00000000-0005-0000-0000-0000D7070000}"/>
    <cellStyle name="Followed Hyperlink 6" xfId="43175" hidden="1" xr:uid="{00000000-0005-0000-0000-0000D9070000}"/>
    <cellStyle name="Followed Hyperlink 6" xfId="23308" hidden="1" xr:uid="{00000000-0005-0000-0000-0000DC070000}"/>
    <cellStyle name="Followed Hyperlink 6" xfId="24225" hidden="1" xr:uid="{00000000-0005-0000-0000-0000DD070000}"/>
    <cellStyle name="Followed Hyperlink 6" xfId="24208" hidden="1" xr:uid="{00000000-0005-0000-0000-0000DE070000}"/>
    <cellStyle name="Followed Hyperlink 6" xfId="41193" hidden="1" xr:uid="{00000000-0005-0000-0000-0000DA070000}"/>
    <cellStyle name="Followed Hyperlink 6" xfId="41171" hidden="1" xr:uid="{00000000-0005-0000-0000-0000DB070000}"/>
    <cellStyle name="Followed Hyperlink 6" xfId="40499" hidden="1" xr:uid="{00000000-0005-0000-0000-0000DC070000}"/>
    <cellStyle name="Followed Hyperlink 6" xfId="41416" hidden="1" xr:uid="{00000000-0005-0000-0000-0000DD070000}"/>
    <cellStyle name="Followed Hyperlink 6" xfId="41399" hidden="1" xr:uid="{00000000-0005-0000-0000-0000DE070000}"/>
    <cellStyle name="Followed Hyperlink 6" xfId="41377" hidden="1" xr:uid="{00000000-0005-0000-0000-0000DF070000}"/>
    <cellStyle name="Followed Hyperlink 6" xfId="41767" hidden="1" xr:uid="{00000000-0005-0000-0000-0000C4070000}"/>
    <cellStyle name="Followed Hyperlink 6" xfId="42002" hidden="1" xr:uid="{00000000-0005-0000-0000-0000C5070000}"/>
    <cellStyle name="Followed Hyperlink 6" xfId="41985" hidden="1" xr:uid="{00000000-0005-0000-0000-0000C6070000}"/>
    <cellStyle name="Followed Hyperlink 6" xfId="41963" hidden="1" xr:uid="{00000000-0005-0000-0000-0000C7070000}"/>
    <cellStyle name="Followed Hyperlink 6" xfId="42120" hidden="1" xr:uid="{00000000-0005-0000-0000-0000C8070000}"/>
    <cellStyle name="Followed Hyperlink 6" xfId="42315" hidden="1" xr:uid="{00000000-0005-0000-0000-0000C9070000}"/>
    <cellStyle name="Followed Hyperlink 6" xfId="42298" hidden="1" xr:uid="{00000000-0005-0000-0000-0000CA070000}"/>
    <cellStyle name="Followed Hyperlink 6" xfId="42276" hidden="1" xr:uid="{00000000-0005-0000-0000-0000CB070000}"/>
    <cellStyle name="Followed Hyperlink 6" xfId="42233" hidden="1" xr:uid="{00000000-0005-0000-0000-0000CC070000}"/>
    <cellStyle name="Followed Hyperlink 6" xfId="40311" hidden="1" xr:uid="{00000000-0005-0000-0000-0000CB070000}"/>
    <cellStyle name="Followed Hyperlink 6" xfId="40268" hidden="1" xr:uid="{00000000-0005-0000-0000-0000CC070000}"/>
    <cellStyle name="Followed Hyperlink 6" xfId="40571" hidden="1" xr:uid="{00000000-0005-0000-0000-0000CD070000}"/>
    <cellStyle name="Followed Hyperlink 6" xfId="40554" hidden="1" xr:uid="{00000000-0005-0000-0000-0000CE070000}"/>
    <cellStyle name="Followed Hyperlink 6" xfId="40532" hidden="1" xr:uid="{00000000-0005-0000-0000-0000CF070000}"/>
    <cellStyle name="Followed Hyperlink 6" xfId="44118" hidden="1" xr:uid="{00000000-0005-0000-0000-0000D4070000}"/>
    <cellStyle name="Followed Hyperlink 6" xfId="44894" hidden="1" xr:uid="{00000000-0005-0000-0000-0000D6070000}"/>
    <cellStyle name="Followed Hyperlink 6" xfId="44872" hidden="1" xr:uid="{00000000-0005-0000-0000-0000D7070000}"/>
    <cellStyle name="Followed Hyperlink 6" xfId="44402" hidden="1" xr:uid="{00000000-0005-0000-0000-0000D8070000}"/>
    <cellStyle name="Followed Hyperlink 6" xfId="45122" hidden="1" xr:uid="{00000000-0005-0000-0000-0000D9070000}"/>
    <cellStyle name="Followed Hyperlink 6" xfId="40999" hidden="1" xr:uid="{00000000-0005-0000-0000-0000D5070000}"/>
    <cellStyle name="Followed Hyperlink 6" xfId="40982" hidden="1" xr:uid="{00000000-0005-0000-0000-0000D6070000}"/>
    <cellStyle name="Followed Hyperlink 6" xfId="40960" hidden="1" xr:uid="{00000000-0005-0000-0000-0000D7070000}"/>
    <cellStyle name="Followed Hyperlink 6" xfId="40490" hidden="1" xr:uid="{00000000-0005-0000-0000-0000D8070000}"/>
    <cellStyle name="Followed Hyperlink 6" xfId="41210" hidden="1" xr:uid="{00000000-0005-0000-0000-0000D9070000}"/>
    <cellStyle name="Followed Hyperlink 6" xfId="8462" hidden="1" xr:uid="{00000000-0005-0000-0000-0000D8070000}"/>
    <cellStyle name="Followed Hyperlink 6" xfId="9182" hidden="1" xr:uid="{00000000-0005-0000-0000-0000D9070000}"/>
    <cellStyle name="Followed Hyperlink 6" xfId="9165" hidden="1" xr:uid="{00000000-0005-0000-0000-0000DA070000}"/>
    <cellStyle name="Followed Hyperlink 6" xfId="44682" hidden="1" xr:uid="{00000000-0005-0000-0000-0000D2070000}"/>
    <cellStyle name="Followed Hyperlink 6" xfId="44660" hidden="1" xr:uid="{00000000-0005-0000-0000-0000D3070000}"/>
    <cellStyle name="Followed Hyperlink 6" xfId="8954" hidden="1" xr:uid="{00000000-0005-0000-0000-0000D6070000}"/>
    <cellStyle name="Followed Hyperlink 6" xfId="8932" hidden="1" xr:uid="{00000000-0005-0000-0000-0000D7070000}"/>
    <cellStyle name="Followed Hyperlink 6" xfId="8178" hidden="1" xr:uid="{00000000-0005-0000-0000-0000D4070000}"/>
    <cellStyle name="Followed Hyperlink 6" xfId="8720" hidden="1" xr:uid="{00000000-0005-0000-0000-0000D3070000}"/>
    <cellStyle name="Followed Hyperlink 6" xfId="42455" hidden="1" xr:uid="{00000000-0005-0000-0000-0000D8070000}"/>
    <cellStyle name="Followed Hyperlink 6" xfId="17074" hidden="1" xr:uid="{00000000-0005-0000-0000-0000D3070000}"/>
    <cellStyle name="Followed Hyperlink 6" xfId="16532" hidden="1" xr:uid="{00000000-0005-0000-0000-0000D4070000}"/>
    <cellStyle name="Followed Hyperlink 6" xfId="17325" hidden="1" xr:uid="{00000000-0005-0000-0000-0000D5070000}"/>
    <cellStyle name="Followed Hyperlink 6" xfId="17308" hidden="1" xr:uid="{00000000-0005-0000-0000-0000D6070000}"/>
    <cellStyle name="Followed Hyperlink 6" xfId="17286" hidden="1" xr:uid="{00000000-0005-0000-0000-0000D7070000}"/>
    <cellStyle name="Followed Hyperlink 6" xfId="16816" hidden="1" xr:uid="{00000000-0005-0000-0000-0000D8070000}"/>
    <cellStyle name="Followed Hyperlink 6" xfId="17536" hidden="1" xr:uid="{00000000-0005-0000-0000-0000D9070000}"/>
    <cellStyle name="Followed Hyperlink 6" xfId="17519" hidden="1" xr:uid="{00000000-0005-0000-0000-0000DA070000}"/>
    <cellStyle name="Followed Hyperlink 6" xfId="17497" hidden="1" xr:uid="{00000000-0005-0000-0000-0000DB070000}"/>
    <cellStyle name="Followed Hyperlink 6" xfId="16825" hidden="1" xr:uid="{00000000-0005-0000-0000-0000DC070000}"/>
    <cellStyle name="Followed Hyperlink 6" xfId="17742" hidden="1" xr:uid="{00000000-0005-0000-0000-0000DD070000}"/>
    <cellStyle name="Followed Hyperlink 6" xfId="17725" hidden="1" xr:uid="{00000000-0005-0000-0000-0000DE070000}"/>
    <cellStyle name="Followed Hyperlink 6" xfId="17703" hidden="1" xr:uid="{00000000-0005-0000-0000-0000DF070000}"/>
    <cellStyle name="Followed Hyperlink 6" xfId="9768" hidden="1" xr:uid="{00000000-0005-0000-0000-0000C4070000}"/>
    <cellStyle name="Followed Hyperlink 6" xfId="11423" hidden="1" xr:uid="{00000000-0005-0000-0000-0000C5070000}"/>
    <cellStyle name="Followed Hyperlink 6" xfId="16401" hidden="1" xr:uid="{00000000-0005-0000-0000-0000C6070000}"/>
    <cellStyle name="Followed Hyperlink 6" xfId="14751" hidden="1" xr:uid="{00000000-0005-0000-0000-0000C7070000}"/>
    <cellStyle name="Followed Hyperlink 6" xfId="13349" hidden="1" xr:uid="{00000000-0005-0000-0000-0000C9070000}"/>
    <cellStyle name="Followed Hyperlink 6" xfId="3465" hidden="1" xr:uid="{00000000-0005-0000-0000-0000CF070000}"/>
    <cellStyle name="Followed Hyperlink 6" xfId="3212" hidden="1" xr:uid="{00000000-0005-0000-0000-0000D0070000}"/>
    <cellStyle name="Followed Hyperlink 6" xfId="10437" hidden="1" xr:uid="{00000000-0005-0000-0000-0000D1070000}"/>
    <cellStyle name="Followed Hyperlink 6" xfId="10420" hidden="1" xr:uid="{00000000-0005-0000-0000-0000D2070000}"/>
    <cellStyle name="Followed Hyperlink 6" xfId="9929" hidden="1" xr:uid="{00000000-0005-0000-0000-0000D0070000}"/>
    <cellStyle name="Followed Hyperlink 6" xfId="10182" hidden="1" xr:uid="{00000000-0005-0000-0000-0000CF070000}"/>
    <cellStyle name="Followed Hyperlink 6" xfId="1631" hidden="1" xr:uid="{00000000-0005-0000-0000-0000D5070000}"/>
    <cellStyle name="Followed Hyperlink 6" xfId="33593" hidden="1" xr:uid="{00000000-0005-0000-0000-0000C7070000}"/>
    <cellStyle name="Followed Hyperlink 6" xfId="33819" hidden="1" xr:uid="{00000000-0005-0000-0000-0000C8070000}"/>
    <cellStyle name="Followed Hyperlink 6" xfId="34014" hidden="1" xr:uid="{00000000-0005-0000-0000-0000C9070000}"/>
    <cellStyle name="Followed Hyperlink 6" xfId="33997" hidden="1" xr:uid="{00000000-0005-0000-0000-0000CA070000}"/>
    <cellStyle name="Followed Hyperlink 6" xfId="33975" hidden="1" xr:uid="{00000000-0005-0000-0000-0000CB070000}"/>
    <cellStyle name="Followed Hyperlink 6" xfId="33932" hidden="1" xr:uid="{00000000-0005-0000-0000-0000CC070000}"/>
    <cellStyle name="Followed Hyperlink 6" xfId="34235" hidden="1" xr:uid="{00000000-0005-0000-0000-0000CD070000}"/>
    <cellStyle name="Followed Hyperlink 6" xfId="34218" hidden="1" xr:uid="{00000000-0005-0000-0000-0000CE070000}"/>
    <cellStyle name="Followed Hyperlink 6" xfId="34196" hidden="1" xr:uid="{00000000-0005-0000-0000-0000CF070000}"/>
    <cellStyle name="Followed Hyperlink 6" xfId="33943" hidden="1" xr:uid="{00000000-0005-0000-0000-0000D0070000}"/>
    <cellStyle name="Followed Hyperlink 6" xfId="34451" hidden="1" xr:uid="{00000000-0005-0000-0000-0000D1070000}"/>
    <cellStyle name="Followed Hyperlink 6" xfId="34434" hidden="1" xr:uid="{00000000-0005-0000-0000-0000D2070000}"/>
    <cellStyle name="Followed Hyperlink 6" xfId="34412" hidden="1" xr:uid="{00000000-0005-0000-0000-0000D3070000}"/>
    <cellStyle name="Followed Hyperlink 6" xfId="33870" hidden="1" xr:uid="{00000000-0005-0000-0000-0000D4070000}"/>
    <cellStyle name="Followed Hyperlink 6" xfId="34663" hidden="1" xr:uid="{00000000-0005-0000-0000-0000D5070000}"/>
    <cellStyle name="Followed Hyperlink 6" xfId="34646" hidden="1" xr:uid="{00000000-0005-0000-0000-0000D6070000}"/>
    <cellStyle name="Followed Hyperlink 6" xfId="34624" hidden="1" xr:uid="{00000000-0005-0000-0000-0000D7070000}"/>
    <cellStyle name="Followed Hyperlink 6" xfId="29880" hidden="1" xr:uid="{00000000-0005-0000-0000-0000D9070000}"/>
    <cellStyle name="Followed Hyperlink 6" xfId="45105" hidden="1" xr:uid="{00000000-0005-0000-0000-0000DA070000}"/>
    <cellStyle name="Followed Hyperlink 6" xfId="45083" hidden="1" xr:uid="{00000000-0005-0000-0000-0000DB070000}"/>
    <cellStyle name="Followed Hyperlink 6" xfId="44411" hidden="1" xr:uid="{00000000-0005-0000-0000-0000DC070000}"/>
    <cellStyle name="Followed Hyperlink 6" xfId="45311" hidden="1" xr:uid="{00000000-0005-0000-0000-0000DE070000}"/>
    <cellStyle name="Followed Hyperlink 6" xfId="45289" hidden="1" xr:uid="{00000000-0005-0000-0000-0000DF070000}"/>
    <cellStyle name="Followed Hyperlink 6" xfId="42244" hidden="1" xr:uid="{00000000-0005-0000-0000-0000D0070000}"/>
    <cellStyle name="Followed Hyperlink 6" xfId="20187" hidden="1" xr:uid="{00000000-0005-0000-0000-0000CE070000}"/>
    <cellStyle name="Followed Hyperlink 6" xfId="20165" hidden="1" xr:uid="{00000000-0005-0000-0000-0000CF070000}"/>
    <cellStyle name="Followed Hyperlink 6" xfId="19912" hidden="1" xr:uid="{00000000-0005-0000-0000-0000D0070000}"/>
    <cellStyle name="Followed Hyperlink 6" xfId="20420" hidden="1" xr:uid="{00000000-0005-0000-0000-0000D1070000}"/>
    <cellStyle name="Followed Hyperlink 6" xfId="20403" hidden="1" xr:uid="{00000000-0005-0000-0000-0000D2070000}"/>
    <cellStyle name="Followed Hyperlink 6" xfId="20381" hidden="1" xr:uid="{00000000-0005-0000-0000-0000D3070000}"/>
    <cellStyle name="Followed Hyperlink 6" xfId="19839" hidden="1" xr:uid="{00000000-0005-0000-0000-0000D4070000}"/>
    <cellStyle name="Followed Hyperlink 6" xfId="20632" hidden="1" xr:uid="{00000000-0005-0000-0000-0000D5070000}"/>
    <cellStyle name="Followed Hyperlink 6" xfId="20615" hidden="1" xr:uid="{00000000-0005-0000-0000-0000D6070000}"/>
    <cellStyle name="Followed Hyperlink 6" xfId="20593" hidden="1" xr:uid="{00000000-0005-0000-0000-0000D7070000}"/>
    <cellStyle name="Followed Hyperlink 6" xfId="20123" hidden="1" xr:uid="{00000000-0005-0000-0000-0000D8070000}"/>
    <cellStyle name="Followed Hyperlink 6" xfId="20843" hidden="1" xr:uid="{00000000-0005-0000-0000-0000D9070000}"/>
    <cellStyle name="Followed Hyperlink 6" xfId="20826" hidden="1" xr:uid="{00000000-0005-0000-0000-0000DA070000}"/>
    <cellStyle name="Followed Hyperlink 6" xfId="20804" hidden="1" xr:uid="{00000000-0005-0000-0000-0000DB070000}"/>
    <cellStyle name="Followed Hyperlink 6" xfId="20132" hidden="1" xr:uid="{00000000-0005-0000-0000-0000DC070000}"/>
    <cellStyle name="Followed Hyperlink 6" xfId="21049" hidden="1" xr:uid="{00000000-0005-0000-0000-0000DD070000}"/>
    <cellStyle name="Followed Hyperlink 6" xfId="21032" hidden="1" xr:uid="{00000000-0005-0000-0000-0000DE070000}"/>
    <cellStyle name="Followed Hyperlink 6" xfId="21010" hidden="1" xr:uid="{00000000-0005-0000-0000-0000DF070000}"/>
    <cellStyle name="Followed Hyperlink 6" xfId="21197" hidden="1" xr:uid="{00000000-0005-0000-0000-0000C5070000}"/>
    <cellStyle name="Followed Hyperlink 6" xfId="21206" hidden="1" xr:uid="{00000000-0005-0000-0000-0000C6070000}"/>
    <cellStyle name="Followed Hyperlink 6" xfId="21395" hidden="1" xr:uid="{00000000-0005-0000-0000-0000C8070000}"/>
    <cellStyle name="Followed Hyperlink 6" xfId="21590" hidden="1" xr:uid="{00000000-0005-0000-0000-0000C9070000}"/>
    <cellStyle name="Followed Hyperlink 6" xfId="21573" hidden="1" xr:uid="{00000000-0005-0000-0000-0000CA070000}"/>
    <cellStyle name="Followed Hyperlink 6" xfId="21551" hidden="1" xr:uid="{00000000-0005-0000-0000-0000CB070000}"/>
    <cellStyle name="Followed Hyperlink 6" xfId="21508" hidden="1" xr:uid="{00000000-0005-0000-0000-0000CC070000}"/>
    <cellStyle name="Followed Hyperlink 6" xfId="21811" hidden="1" xr:uid="{00000000-0005-0000-0000-0000CD070000}"/>
    <cellStyle name="Followed Hyperlink 6" xfId="21794" hidden="1" xr:uid="{00000000-0005-0000-0000-0000CE070000}"/>
    <cellStyle name="Followed Hyperlink 6" xfId="21772" hidden="1" xr:uid="{00000000-0005-0000-0000-0000CF070000}"/>
    <cellStyle name="Followed Hyperlink 6" xfId="21519" hidden="1" xr:uid="{00000000-0005-0000-0000-0000D0070000}"/>
    <cellStyle name="Followed Hyperlink 6" xfId="22027" hidden="1" xr:uid="{00000000-0005-0000-0000-0000D1070000}"/>
    <cellStyle name="Followed Hyperlink 6" xfId="22010" hidden="1" xr:uid="{00000000-0005-0000-0000-0000D2070000}"/>
    <cellStyle name="Followed Hyperlink 6" xfId="21988" hidden="1" xr:uid="{00000000-0005-0000-0000-0000D3070000}"/>
    <cellStyle name="Followed Hyperlink 6" xfId="21446" hidden="1" xr:uid="{00000000-0005-0000-0000-0000D4070000}"/>
    <cellStyle name="Followed Hyperlink 6" xfId="22239" hidden="1" xr:uid="{00000000-0005-0000-0000-0000D5070000}"/>
    <cellStyle name="Followed Hyperlink 6" xfId="22222" hidden="1" xr:uid="{00000000-0005-0000-0000-0000D6070000}"/>
    <cellStyle name="Followed Hyperlink 6" xfId="22200" hidden="1" xr:uid="{00000000-0005-0000-0000-0000D7070000}"/>
    <cellStyle name="Followed Hyperlink 6" xfId="21730" hidden="1" xr:uid="{00000000-0005-0000-0000-0000D8070000}"/>
    <cellStyle name="Followed Hyperlink 6" xfId="22450" hidden="1" xr:uid="{00000000-0005-0000-0000-0000D9070000}"/>
    <cellStyle name="Followed Hyperlink 6" xfId="22433" hidden="1" xr:uid="{00000000-0005-0000-0000-0000DA070000}"/>
    <cellStyle name="Followed Hyperlink 6" xfId="19722" hidden="1" xr:uid="{00000000-0005-0000-0000-0000C4070000}"/>
    <cellStyle name="Followed Hyperlink 6" xfId="13310" hidden="1" xr:uid="{00000000-0005-0000-0000-0000CB070000}"/>
    <cellStyle name="Followed Hyperlink 6" xfId="6011" hidden="1" xr:uid="{00000000-0005-0000-0000-0000DE070000}"/>
    <cellStyle name="Followed Hyperlink 6" xfId="37682" hidden="1" xr:uid="{00000000-0005-0000-0000-0000D2070000}"/>
    <cellStyle name="Followed Hyperlink 6" xfId="37660" hidden="1" xr:uid="{00000000-0005-0000-0000-0000D3070000}"/>
    <cellStyle name="Followed Hyperlink 6" xfId="37118" hidden="1" xr:uid="{00000000-0005-0000-0000-0000D4070000}"/>
    <cellStyle name="Followed Hyperlink 6" xfId="37911" hidden="1" xr:uid="{00000000-0005-0000-0000-0000D5070000}"/>
    <cellStyle name="Followed Hyperlink 6" xfId="37894" hidden="1" xr:uid="{00000000-0005-0000-0000-0000D6070000}"/>
    <cellStyle name="Followed Hyperlink 6" xfId="37872" hidden="1" xr:uid="{00000000-0005-0000-0000-0000D7070000}"/>
    <cellStyle name="Followed Hyperlink 6" xfId="37402" hidden="1" xr:uid="{00000000-0005-0000-0000-0000D8070000}"/>
    <cellStyle name="Followed Hyperlink 6" xfId="38122" hidden="1" xr:uid="{00000000-0005-0000-0000-0000D9070000}"/>
    <cellStyle name="Followed Hyperlink 6" xfId="38105" hidden="1" xr:uid="{00000000-0005-0000-0000-0000DA070000}"/>
    <cellStyle name="Followed Hyperlink 6" xfId="38083" hidden="1" xr:uid="{00000000-0005-0000-0000-0000DB070000}"/>
    <cellStyle name="Followed Hyperlink 6" xfId="37411" hidden="1" xr:uid="{00000000-0005-0000-0000-0000DC070000}"/>
    <cellStyle name="Followed Hyperlink 6" xfId="38328" hidden="1" xr:uid="{00000000-0005-0000-0000-0000DD070000}"/>
    <cellStyle name="Followed Hyperlink 6" xfId="38311" hidden="1" xr:uid="{00000000-0005-0000-0000-0000DE070000}"/>
    <cellStyle name="Followed Hyperlink 6" xfId="38289" hidden="1" xr:uid="{00000000-0005-0000-0000-0000DF070000}"/>
    <cellStyle name="Followed Hyperlink 6" xfId="37010" hidden="1" xr:uid="{00000000-0005-0000-0000-0000C4070000}"/>
    <cellStyle name="Followed Hyperlink 6" xfId="38476" hidden="1" xr:uid="{00000000-0005-0000-0000-0000C5070000}"/>
    <cellStyle name="Followed Hyperlink 6" xfId="37223" hidden="1" xr:uid="{00000000-0005-0000-0000-0000CB070000}"/>
    <cellStyle name="Followed Hyperlink 6" xfId="14398" hidden="1" xr:uid="{00000000-0005-0000-0000-0000DE070000}"/>
    <cellStyle name="Followed Hyperlink 6" xfId="21217" hidden="1" xr:uid="{00000000-0005-0000-0000-0000C7070000}"/>
    <cellStyle name="Followed Hyperlink 6" xfId="9143" hidden="1" xr:uid="{00000000-0005-0000-0000-0000DB070000}"/>
    <cellStyle name="Followed Hyperlink 6" xfId="8471" hidden="1" xr:uid="{00000000-0005-0000-0000-0000DC070000}"/>
    <cellStyle name="Followed Hyperlink 6" xfId="9388" hidden="1" xr:uid="{00000000-0005-0000-0000-0000DD070000}"/>
    <cellStyle name="Followed Hyperlink 6" xfId="9371" hidden="1" xr:uid="{00000000-0005-0000-0000-0000DE070000}"/>
    <cellStyle name="Followed Hyperlink 6" xfId="9349" hidden="1" xr:uid="{00000000-0005-0000-0000-0000DF070000}"/>
    <cellStyle name="Followed Hyperlink 6" xfId="8051" hidden="1" xr:uid="{00000000-0005-0000-0000-0000C4070000}"/>
    <cellStyle name="Followed Hyperlink 6" xfId="9536" hidden="1" xr:uid="{00000000-0005-0000-0000-0000C5070000}"/>
    <cellStyle name="Followed Hyperlink 6" xfId="9545" hidden="1" xr:uid="{00000000-0005-0000-0000-0000C6070000}"/>
    <cellStyle name="Followed Hyperlink 6" xfId="9556" hidden="1" xr:uid="{00000000-0005-0000-0000-0000C7070000}"/>
    <cellStyle name="Followed Hyperlink 6" xfId="9805" hidden="1" xr:uid="{00000000-0005-0000-0000-0000C8070000}"/>
    <cellStyle name="Followed Hyperlink 6" xfId="10000" hidden="1" xr:uid="{00000000-0005-0000-0000-0000C9070000}"/>
    <cellStyle name="Followed Hyperlink 6" xfId="9983" hidden="1" xr:uid="{00000000-0005-0000-0000-0000CA070000}"/>
    <cellStyle name="Followed Hyperlink 6" xfId="9961" hidden="1" xr:uid="{00000000-0005-0000-0000-0000CB070000}"/>
    <cellStyle name="Followed Hyperlink 6" xfId="9918" hidden="1" xr:uid="{00000000-0005-0000-0000-0000CC070000}"/>
    <cellStyle name="Followed Hyperlink 6" xfId="10221" hidden="1" xr:uid="{00000000-0005-0000-0000-0000CD070000}"/>
    <cellStyle name="Followed Hyperlink 6" xfId="10204" hidden="1" xr:uid="{00000000-0005-0000-0000-0000CE070000}"/>
    <cellStyle name="Followed Hyperlink 6" xfId="8971" hidden="1" xr:uid="{00000000-0005-0000-0000-0000D5070000}"/>
    <cellStyle name="Followed Hyperlink 6" xfId="15666" hidden="1" xr:uid="{00000000-0005-0000-0000-0000D5070000}"/>
    <cellStyle name="Followed Hyperlink 6" xfId="37466" hidden="1" xr:uid="{00000000-0005-0000-0000-0000CE070000}"/>
    <cellStyle name="Followed Hyperlink 6" xfId="24186" hidden="1" xr:uid="{00000000-0005-0000-0000-0000DF070000}"/>
    <cellStyle name="Followed Hyperlink 6" xfId="22916" hidden="1" xr:uid="{00000000-0005-0000-0000-0000C4070000}"/>
    <cellStyle name="Followed Hyperlink 6" xfId="24373" hidden="1" xr:uid="{00000000-0005-0000-0000-0000C5070000}"/>
    <cellStyle name="Followed Hyperlink 6" xfId="24382" hidden="1" xr:uid="{00000000-0005-0000-0000-0000C6070000}"/>
    <cellStyle name="Followed Hyperlink 6" xfId="24393" hidden="1" xr:uid="{00000000-0005-0000-0000-0000C7070000}"/>
    <cellStyle name="Followed Hyperlink 6" xfId="24483" hidden="1" xr:uid="{00000000-0005-0000-0000-0000C8070000}"/>
    <cellStyle name="Followed Hyperlink 6" xfId="24678" hidden="1" xr:uid="{00000000-0005-0000-0000-0000C9070000}"/>
    <cellStyle name="Followed Hyperlink 6" xfId="24661" hidden="1" xr:uid="{00000000-0005-0000-0000-0000CA070000}"/>
    <cellStyle name="Followed Hyperlink 6" xfId="24639" hidden="1" xr:uid="{00000000-0005-0000-0000-0000CB070000}"/>
    <cellStyle name="Followed Hyperlink 6" xfId="24596" hidden="1" xr:uid="{00000000-0005-0000-0000-0000CC070000}"/>
    <cellStyle name="Followed Hyperlink 6" xfId="24899" hidden="1" xr:uid="{00000000-0005-0000-0000-0000CD070000}"/>
    <cellStyle name="Followed Hyperlink 6" xfId="24882" hidden="1" xr:uid="{00000000-0005-0000-0000-0000CE070000}"/>
    <cellStyle name="Followed Hyperlink 6" xfId="24860" hidden="1" xr:uid="{00000000-0005-0000-0000-0000CF070000}"/>
    <cellStyle name="Followed Hyperlink 6" xfId="24607" hidden="1" xr:uid="{00000000-0005-0000-0000-0000D0070000}"/>
    <cellStyle name="Followed Hyperlink 6" xfId="25115" hidden="1" xr:uid="{00000000-0005-0000-0000-0000D1070000}"/>
    <cellStyle name="Followed Hyperlink 6" xfId="25098" hidden="1" xr:uid="{00000000-0005-0000-0000-0000D2070000}"/>
    <cellStyle name="Followed Hyperlink 6" xfId="25076" hidden="1" xr:uid="{00000000-0005-0000-0000-0000D3070000}"/>
    <cellStyle name="Followed Hyperlink 6" xfId="24534" hidden="1" xr:uid="{00000000-0005-0000-0000-0000D4070000}"/>
    <cellStyle name="Followed Hyperlink 6" xfId="25327" hidden="1" xr:uid="{00000000-0005-0000-0000-0000D5070000}"/>
    <cellStyle name="Followed Hyperlink 6" xfId="25310" hidden="1" xr:uid="{00000000-0005-0000-0000-0000D6070000}"/>
    <cellStyle name="Followed Hyperlink 6" xfId="25288" hidden="1" xr:uid="{00000000-0005-0000-0000-0000D7070000}"/>
    <cellStyle name="Followed Hyperlink 6" xfId="24818" hidden="1" xr:uid="{00000000-0005-0000-0000-0000D8070000}"/>
    <cellStyle name="Followed Hyperlink 6" xfId="25538" hidden="1" xr:uid="{00000000-0005-0000-0000-0000D9070000}"/>
    <cellStyle name="Followed Hyperlink 6" xfId="25521" hidden="1" xr:uid="{00000000-0005-0000-0000-0000DA070000}"/>
    <cellStyle name="Followed Hyperlink 6" xfId="25499" hidden="1" xr:uid="{00000000-0005-0000-0000-0000DB070000}"/>
    <cellStyle name="Followed Hyperlink 6" xfId="24827" hidden="1" xr:uid="{00000000-0005-0000-0000-0000DC070000}"/>
    <cellStyle name="Followed Hyperlink 6" xfId="25744" hidden="1" xr:uid="{00000000-0005-0000-0000-0000DD070000}"/>
    <cellStyle name="Followed Hyperlink 6" xfId="25727" hidden="1" xr:uid="{00000000-0005-0000-0000-0000DE070000}"/>
    <cellStyle name="Followed Hyperlink 6" xfId="25705" hidden="1" xr:uid="{00000000-0005-0000-0000-0000DF070000}"/>
    <cellStyle name="Followed Hyperlink 6" xfId="26247" hidden="1" xr:uid="{00000000-0005-0000-0000-0000C4070000}"/>
    <cellStyle name="Followed Hyperlink 6" xfId="26485" hidden="1" xr:uid="{00000000-0005-0000-0000-0000C5070000}"/>
    <cellStyle name="Followed Hyperlink 6" xfId="26468" hidden="1" xr:uid="{00000000-0005-0000-0000-0000C6070000}"/>
    <cellStyle name="Followed Hyperlink 6" xfId="26446" hidden="1" xr:uid="{00000000-0005-0000-0000-0000C7070000}"/>
    <cellStyle name="Followed Hyperlink 6" xfId="26603" hidden="1" xr:uid="{00000000-0005-0000-0000-0000C8070000}"/>
    <cellStyle name="Followed Hyperlink 6" xfId="26798" hidden="1" xr:uid="{00000000-0005-0000-0000-0000C9070000}"/>
    <cellStyle name="Followed Hyperlink 6" xfId="26781" hidden="1" xr:uid="{00000000-0005-0000-0000-0000CA070000}"/>
    <cellStyle name="Followed Hyperlink 6" xfId="26759" hidden="1" xr:uid="{00000000-0005-0000-0000-0000CB070000}"/>
    <cellStyle name="Followed Hyperlink 6" xfId="26716" hidden="1" xr:uid="{00000000-0005-0000-0000-0000CC070000}"/>
    <cellStyle name="Followed Hyperlink 6" xfId="27019" hidden="1" xr:uid="{00000000-0005-0000-0000-0000CD070000}"/>
    <cellStyle name="Followed Hyperlink 6" xfId="27002" hidden="1" xr:uid="{00000000-0005-0000-0000-0000CE070000}"/>
    <cellStyle name="Followed Hyperlink 6" xfId="26727" hidden="1" xr:uid="{00000000-0005-0000-0000-0000D0070000}"/>
    <cellStyle name="Followed Hyperlink 6" xfId="27235" hidden="1" xr:uid="{00000000-0005-0000-0000-0000D1070000}"/>
    <cellStyle name="Followed Hyperlink 6" xfId="27218" hidden="1" xr:uid="{00000000-0005-0000-0000-0000D2070000}"/>
    <cellStyle name="Followed Hyperlink 6" xfId="27196" hidden="1" xr:uid="{00000000-0005-0000-0000-0000D3070000}"/>
    <cellStyle name="Followed Hyperlink 6" xfId="27447" hidden="1" xr:uid="{00000000-0005-0000-0000-0000D5070000}"/>
    <cellStyle name="Followed Hyperlink 6" xfId="27430" hidden="1" xr:uid="{00000000-0005-0000-0000-0000D6070000}"/>
    <cellStyle name="Followed Hyperlink 6" xfId="27408" hidden="1" xr:uid="{00000000-0005-0000-0000-0000D7070000}"/>
    <cellStyle name="Followed Hyperlink 6" xfId="26938" hidden="1" xr:uid="{00000000-0005-0000-0000-0000D8070000}"/>
    <cellStyle name="Followed Hyperlink 6" xfId="27658" hidden="1" xr:uid="{00000000-0005-0000-0000-0000D9070000}"/>
    <cellStyle name="Followed Hyperlink 6" xfId="27641" hidden="1" xr:uid="{00000000-0005-0000-0000-0000DA070000}"/>
    <cellStyle name="Followed Hyperlink 6" xfId="27619" hidden="1" xr:uid="{00000000-0005-0000-0000-0000DB070000}"/>
    <cellStyle name="Followed Hyperlink 6" xfId="26947" hidden="1" xr:uid="{00000000-0005-0000-0000-0000DC070000}"/>
    <cellStyle name="Followed Hyperlink 6" xfId="27864" hidden="1" xr:uid="{00000000-0005-0000-0000-0000DD070000}"/>
    <cellStyle name="Followed Hyperlink 6" xfId="27847" hidden="1" xr:uid="{00000000-0005-0000-0000-0000DE070000}"/>
    <cellStyle name="Followed Hyperlink 6" xfId="27825" hidden="1" xr:uid="{00000000-0005-0000-0000-0000DF070000}"/>
    <cellStyle name="Followed Hyperlink 6" xfId="28471" hidden="1" xr:uid="{00000000-0005-0000-0000-0000C4070000}"/>
    <cellStyle name="Followed Hyperlink 6" xfId="28707" hidden="1" xr:uid="{00000000-0005-0000-0000-0000C5070000}"/>
    <cellStyle name="Followed Hyperlink 6" xfId="28668" hidden="1" xr:uid="{00000000-0005-0000-0000-0000C7070000}"/>
    <cellStyle name="Followed Hyperlink 6" xfId="28825" hidden="1" xr:uid="{00000000-0005-0000-0000-0000C8070000}"/>
    <cellStyle name="Followed Hyperlink 6" xfId="29020" hidden="1" xr:uid="{00000000-0005-0000-0000-0000C9070000}"/>
    <cellStyle name="Followed Hyperlink 6" xfId="29003" hidden="1" xr:uid="{00000000-0005-0000-0000-0000CA070000}"/>
    <cellStyle name="Followed Hyperlink 6" xfId="28981" hidden="1" xr:uid="{00000000-0005-0000-0000-0000CB070000}"/>
    <cellStyle name="Followed Hyperlink 6" xfId="28938" hidden="1" xr:uid="{00000000-0005-0000-0000-0000CC070000}"/>
    <cellStyle name="Followed Hyperlink 6" xfId="29241" hidden="1" xr:uid="{00000000-0005-0000-0000-0000CD070000}"/>
    <cellStyle name="Followed Hyperlink 6" xfId="29202" hidden="1" xr:uid="{00000000-0005-0000-0000-0000CF070000}"/>
    <cellStyle name="Followed Hyperlink 6" xfId="28949" hidden="1" xr:uid="{00000000-0005-0000-0000-0000D0070000}"/>
    <cellStyle name="Followed Hyperlink 6" xfId="29457" hidden="1" xr:uid="{00000000-0005-0000-0000-0000D1070000}"/>
    <cellStyle name="Followed Hyperlink 6" xfId="29440" hidden="1" xr:uid="{00000000-0005-0000-0000-0000D2070000}"/>
    <cellStyle name="Followed Hyperlink 6" xfId="29418" hidden="1" xr:uid="{00000000-0005-0000-0000-0000D3070000}"/>
    <cellStyle name="Followed Hyperlink 6" xfId="28876" hidden="1" xr:uid="{00000000-0005-0000-0000-0000D4070000}"/>
    <cellStyle name="Followed Hyperlink 6" xfId="29669" hidden="1" xr:uid="{00000000-0005-0000-0000-0000D5070000}"/>
    <cellStyle name="Followed Hyperlink 6" xfId="29652" hidden="1" xr:uid="{00000000-0005-0000-0000-0000D6070000}"/>
    <cellStyle name="Followed Hyperlink 6" xfId="29630" hidden="1" xr:uid="{00000000-0005-0000-0000-0000D7070000}"/>
    <cellStyle name="Followed Hyperlink 6" xfId="29160" hidden="1" xr:uid="{00000000-0005-0000-0000-0000D8070000}"/>
    <cellStyle name="Followed Hyperlink 6" xfId="29863" hidden="1" xr:uid="{00000000-0005-0000-0000-0000DA070000}"/>
    <cellStyle name="Followed Hyperlink 6" xfId="29841" hidden="1" xr:uid="{00000000-0005-0000-0000-0000DB070000}"/>
    <cellStyle name="Followed Hyperlink 6" xfId="29169" hidden="1" xr:uid="{00000000-0005-0000-0000-0000DC070000}"/>
    <cellStyle name="Followed Hyperlink 6" xfId="30086" hidden="1" xr:uid="{00000000-0005-0000-0000-0000DD070000}"/>
    <cellStyle name="Followed Hyperlink 6" xfId="30047" hidden="1" xr:uid="{00000000-0005-0000-0000-0000DF070000}"/>
    <cellStyle name="Followed Hyperlink 6" xfId="28244" hidden="1" xr:uid="{00000000-0005-0000-0000-0000C4070000}"/>
    <cellStyle name="Followed Hyperlink 6" xfId="30234" hidden="1" xr:uid="{00000000-0005-0000-0000-0000C5070000}"/>
    <cellStyle name="Followed Hyperlink 6" xfId="30243" hidden="1" xr:uid="{00000000-0005-0000-0000-0000C6070000}"/>
    <cellStyle name="Followed Hyperlink 6" xfId="30254" hidden="1" xr:uid="{00000000-0005-0000-0000-0000C7070000}"/>
    <cellStyle name="Followed Hyperlink 6" xfId="30496" hidden="1" xr:uid="{00000000-0005-0000-0000-0000C8070000}"/>
    <cellStyle name="Followed Hyperlink 6" xfId="30691" hidden="1" xr:uid="{00000000-0005-0000-0000-0000C9070000}"/>
    <cellStyle name="Followed Hyperlink 6" xfId="30674" hidden="1" xr:uid="{00000000-0005-0000-0000-0000CA070000}"/>
    <cellStyle name="Followed Hyperlink 6" xfId="30652" hidden="1" xr:uid="{00000000-0005-0000-0000-0000CB070000}"/>
    <cellStyle name="Followed Hyperlink 6" xfId="30609" hidden="1" xr:uid="{00000000-0005-0000-0000-0000CC070000}"/>
    <cellStyle name="Followed Hyperlink 6" xfId="30912" hidden="1" xr:uid="{00000000-0005-0000-0000-0000CD070000}"/>
    <cellStyle name="Followed Hyperlink 6" xfId="30895" hidden="1" xr:uid="{00000000-0005-0000-0000-0000CE070000}"/>
    <cellStyle name="Followed Hyperlink 6" xfId="30873" hidden="1" xr:uid="{00000000-0005-0000-0000-0000CF070000}"/>
    <cellStyle name="Followed Hyperlink 6" xfId="30620" hidden="1" xr:uid="{00000000-0005-0000-0000-0000D0070000}"/>
    <cellStyle name="Followed Hyperlink 6" xfId="31128" hidden="1" xr:uid="{00000000-0005-0000-0000-0000D1070000}"/>
    <cellStyle name="Followed Hyperlink 6" xfId="31111" hidden="1" xr:uid="{00000000-0005-0000-0000-0000D2070000}"/>
    <cellStyle name="Followed Hyperlink 6" xfId="31089" hidden="1" xr:uid="{00000000-0005-0000-0000-0000D3070000}"/>
    <cellStyle name="Followed Hyperlink 6" xfId="31340" hidden="1" xr:uid="{00000000-0005-0000-0000-0000D5070000}"/>
    <cellStyle name="Followed Hyperlink 6" xfId="31323" hidden="1" xr:uid="{00000000-0005-0000-0000-0000D6070000}"/>
    <cellStyle name="Followed Hyperlink 6" xfId="31301" hidden="1" xr:uid="{00000000-0005-0000-0000-0000D7070000}"/>
    <cellStyle name="Followed Hyperlink 6" xfId="30831" hidden="1" xr:uid="{00000000-0005-0000-0000-0000D8070000}"/>
    <cellStyle name="Followed Hyperlink 6" xfId="31551" hidden="1" xr:uid="{00000000-0005-0000-0000-0000D9070000}"/>
    <cellStyle name="Followed Hyperlink 6" xfId="31534" hidden="1" xr:uid="{00000000-0005-0000-0000-0000DA070000}"/>
    <cellStyle name="Followed Hyperlink 6" xfId="31512" hidden="1" xr:uid="{00000000-0005-0000-0000-0000DB070000}"/>
    <cellStyle name="Followed Hyperlink 6" xfId="30840" hidden="1" xr:uid="{00000000-0005-0000-0000-0000DC070000}"/>
    <cellStyle name="Followed Hyperlink 6" xfId="31757" hidden="1" xr:uid="{00000000-0005-0000-0000-0000DD070000}"/>
    <cellStyle name="Followed Hyperlink 6" xfId="31740" hidden="1" xr:uid="{00000000-0005-0000-0000-0000DE070000}"/>
    <cellStyle name="Followed Hyperlink 6" xfId="31718" hidden="1" xr:uid="{00000000-0005-0000-0000-0000DF070000}"/>
    <cellStyle name="Followed Hyperlink 6" xfId="30421" hidden="1" xr:uid="{00000000-0005-0000-0000-0000C4070000}"/>
    <cellStyle name="Followed Hyperlink 6" xfId="31905" hidden="1" xr:uid="{00000000-0005-0000-0000-0000C5070000}"/>
    <cellStyle name="Followed Hyperlink 6" xfId="31914" hidden="1" xr:uid="{00000000-0005-0000-0000-0000C6070000}"/>
    <cellStyle name="Followed Hyperlink 6" xfId="31925" hidden="1" xr:uid="{00000000-0005-0000-0000-0000C7070000}"/>
    <cellStyle name="Followed Hyperlink 6" xfId="32164" hidden="1" xr:uid="{00000000-0005-0000-0000-0000C8070000}"/>
    <cellStyle name="Followed Hyperlink 6" xfId="32359" hidden="1" xr:uid="{00000000-0005-0000-0000-0000C9070000}"/>
    <cellStyle name="Followed Hyperlink 6" xfId="32342" hidden="1" xr:uid="{00000000-0005-0000-0000-0000CA070000}"/>
    <cellStyle name="Followed Hyperlink 6" xfId="32320" hidden="1" xr:uid="{00000000-0005-0000-0000-0000CB070000}"/>
    <cellStyle name="Followed Hyperlink 6" xfId="32277" hidden="1" xr:uid="{00000000-0005-0000-0000-0000CC070000}"/>
    <cellStyle name="Followed Hyperlink 6" xfId="32580" hidden="1" xr:uid="{00000000-0005-0000-0000-0000CD070000}"/>
    <cellStyle name="Followed Hyperlink 6" xfId="32563" hidden="1" xr:uid="{00000000-0005-0000-0000-0000CE070000}"/>
    <cellStyle name="Followed Hyperlink 6" xfId="32541" hidden="1" xr:uid="{00000000-0005-0000-0000-0000CF070000}"/>
    <cellStyle name="Followed Hyperlink 6" xfId="32288" hidden="1" xr:uid="{00000000-0005-0000-0000-0000D0070000}"/>
    <cellStyle name="Followed Hyperlink 6" xfId="32796" hidden="1" xr:uid="{00000000-0005-0000-0000-0000D1070000}"/>
    <cellStyle name="Followed Hyperlink 6" xfId="26980" hidden="1" xr:uid="{00000000-0005-0000-0000-0000CF070000}"/>
    <cellStyle name="Followed Hyperlink 6" xfId="42536" hidden="1" xr:uid="{00000000-0005-0000-0000-0000CD070000}"/>
    <cellStyle name="Followed Hyperlink 6" xfId="42519" hidden="1" xr:uid="{00000000-0005-0000-0000-0000CE070000}"/>
    <cellStyle name="Followed Hyperlink 6" xfId="24002" hidden="1" xr:uid="{00000000-0005-0000-0000-0000DA070000}"/>
    <cellStyle name="Followed Hyperlink 6" xfId="23980" hidden="1" xr:uid="{00000000-0005-0000-0000-0000DB070000}"/>
    <cellStyle name="Followed Hyperlink 6" xfId="24019" hidden="1" xr:uid="{00000000-0005-0000-0000-0000D9070000}"/>
    <cellStyle name="Followed Hyperlink 6" xfId="23299" hidden="1" xr:uid="{00000000-0005-0000-0000-0000D8070000}"/>
    <cellStyle name="Followed Hyperlink 6" xfId="40065" hidden="1" xr:uid="{00000000-0005-0000-0000-0000C7070000}"/>
    <cellStyle name="Followed Hyperlink 6" xfId="18147" hidden="1" xr:uid="{00000000-0005-0000-0000-0000C8070000}"/>
    <cellStyle name="Followed Hyperlink 6" xfId="18342" hidden="1" xr:uid="{00000000-0005-0000-0000-0000C9070000}"/>
    <cellStyle name="Followed Hyperlink 6" xfId="18325" hidden="1" xr:uid="{00000000-0005-0000-0000-0000CA070000}"/>
    <cellStyle name="Followed Hyperlink 6" xfId="18303" hidden="1" xr:uid="{00000000-0005-0000-0000-0000CB070000}"/>
    <cellStyle name="Followed Hyperlink 6" xfId="18260" hidden="1" xr:uid="{00000000-0005-0000-0000-0000CC070000}"/>
    <cellStyle name="Followed Hyperlink 6" xfId="18563" hidden="1" xr:uid="{00000000-0005-0000-0000-0000CD070000}"/>
    <cellStyle name="Followed Hyperlink 6" xfId="18546" hidden="1" xr:uid="{00000000-0005-0000-0000-0000CE070000}"/>
    <cellStyle name="Followed Hyperlink 6" xfId="18524" hidden="1" xr:uid="{00000000-0005-0000-0000-0000CF070000}"/>
    <cellStyle name="Followed Hyperlink 6" xfId="18271" hidden="1" xr:uid="{00000000-0005-0000-0000-0000D0070000}"/>
    <cellStyle name="Followed Hyperlink 6" xfId="18779" hidden="1" xr:uid="{00000000-0005-0000-0000-0000D1070000}"/>
    <cellStyle name="Followed Hyperlink 6" xfId="18762" hidden="1" xr:uid="{00000000-0005-0000-0000-0000D2070000}"/>
    <cellStyle name="Followed Hyperlink 6" xfId="18740" hidden="1" xr:uid="{00000000-0005-0000-0000-0000D3070000}"/>
    <cellStyle name="Followed Hyperlink 6" xfId="18198" hidden="1" xr:uid="{00000000-0005-0000-0000-0000D4070000}"/>
    <cellStyle name="Followed Hyperlink 6" xfId="18991" hidden="1" xr:uid="{00000000-0005-0000-0000-0000D5070000}"/>
    <cellStyle name="Followed Hyperlink 6" xfId="18974" hidden="1" xr:uid="{00000000-0005-0000-0000-0000D6070000}"/>
    <cellStyle name="Followed Hyperlink 6" xfId="18952" hidden="1" xr:uid="{00000000-0005-0000-0000-0000D7070000}"/>
    <cellStyle name="Followed Hyperlink 6" xfId="18482" hidden="1" xr:uid="{00000000-0005-0000-0000-0000D8070000}"/>
    <cellStyle name="Followed Hyperlink 6" xfId="14209" hidden="1" xr:uid="{00000000-0005-0000-0000-0000D9070000}"/>
    <cellStyle name="Followed Hyperlink 6" xfId="943" hidden="1" xr:uid="{00000000-0005-0000-0000-0000CB070000}"/>
    <cellStyle name="Followed Hyperlink 6" xfId="900" hidden="1" xr:uid="{00000000-0005-0000-0000-0000CC070000}"/>
    <cellStyle name="Followed Hyperlink 6" xfId="652" hidden="1" xr:uid="{00000000-0005-0000-0000-0000C6070000}"/>
    <cellStyle name="Followed Hyperlink 6" xfId="630" hidden="1" xr:uid="{00000000-0005-0000-0000-0000C7070000}"/>
    <cellStyle name="Followed Hyperlink 6" xfId="669" hidden="1" xr:uid="{00000000-0005-0000-0000-0000C5070000}"/>
    <cellStyle name="Followed Hyperlink 6" xfId="431" hidden="1" xr:uid="{00000000-0005-0000-0000-0000C4070000}"/>
    <cellStyle name="Followed Hyperlink 6" xfId="5594" hidden="1" xr:uid="{00000000-0005-0000-0000-0000D6070000}"/>
    <cellStyle name="Followed Hyperlink 6" xfId="34154" hidden="1" xr:uid="{00000000-0005-0000-0000-0000D8070000}"/>
    <cellStyle name="Followed Hyperlink 6" xfId="34874" hidden="1" xr:uid="{00000000-0005-0000-0000-0000D9070000}"/>
    <cellStyle name="Followed Hyperlink 6" xfId="34857" hidden="1" xr:uid="{00000000-0005-0000-0000-0000DA070000}"/>
    <cellStyle name="Followed Hyperlink 6" xfId="34835" hidden="1" xr:uid="{00000000-0005-0000-0000-0000DB070000}"/>
    <cellStyle name="Followed Hyperlink 6" xfId="34163" hidden="1" xr:uid="{00000000-0005-0000-0000-0000DC070000}"/>
    <cellStyle name="Followed Hyperlink 6" xfId="35080" hidden="1" xr:uid="{00000000-0005-0000-0000-0000DD070000}"/>
    <cellStyle name="Followed Hyperlink 6" xfId="35063" hidden="1" xr:uid="{00000000-0005-0000-0000-0000DE070000}"/>
    <cellStyle name="Followed Hyperlink 6" xfId="35041" hidden="1" xr:uid="{00000000-0005-0000-0000-0000DF070000}"/>
    <cellStyle name="Followed Hyperlink 6" xfId="33748" hidden="1" xr:uid="{00000000-0005-0000-0000-0000C4070000}"/>
    <cellStyle name="Followed Hyperlink 6" xfId="35228" hidden="1" xr:uid="{00000000-0005-0000-0000-0000C5070000}"/>
    <cellStyle name="Followed Hyperlink 6" xfId="35237" hidden="1" xr:uid="{00000000-0005-0000-0000-0000C6070000}"/>
    <cellStyle name="Followed Hyperlink 6" xfId="35248" hidden="1" xr:uid="{00000000-0005-0000-0000-0000C7070000}"/>
    <cellStyle name="Followed Hyperlink 6" xfId="35460" hidden="1" xr:uid="{00000000-0005-0000-0000-0000C8070000}"/>
    <cellStyle name="Followed Hyperlink 6" xfId="35655" hidden="1" xr:uid="{00000000-0005-0000-0000-0000C9070000}"/>
    <cellStyle name="Followed Hyperlink 6" xfId="35638" hidden="1" xr:uid="{00000000-0005-0000-0000-0000CA070000}"/>
    <cellStyle name="Followed Hyperlink 6" xfId="35616" hidden="1" xr:uid="{00000000-0005-0000-0000-0000CB070000}"/>
    <cellStyle name="Followed Hyperlink 6" xfId="35573" hidden="1" xr:uid="{00000000-0005-0000-0000-0000CC070000}"/>
    <cellStyle name="Followed Hyperlink 6" xfId="35876" hidden="1" xr:uid="{00000000-0005-0000-0000-0000CD070000}"/>
    <cellStyle name="Followed Hyperlink 6" xfId="35837" hidden="1" xr:uid="{00000000-0005-0000-0000-0000CF070000}"/>
    <cellStyle name="Followed Hyperlink 6" xfId="35584" hidden="1" xr:uid="{00000000-0005-0000-0000-0000D0070000}"/>
    <cellStyle name="Followed Hyperlink 6" xfId="36092" hidden="1" xr:uid="{00000000-0005-0000-0000-0000D1070000}"/>
    <cellStyle name="Followed Hyperlink 6" xfId="36075" hidden="1" xr:uid="{00000000-0005-0000-0000-0000D2070000}"/>
    <cellStyle name="Followed Hyperlink 6" xfId="36053" hidden="1" xr:uid="{00000000-0005-0000-0000-0000D3070000}"/>
    <cellStyle name="Followed Hyperlink 6" xfId="36304" hidden="1" xr:uid="{00000000-0005-0000-0000-0000D5070000}"/>
    <cellStyle name="Followed Hyperlink 6" xfId="36287" hidden="1" xr:uid="{00000000-0005-0000-0000-0000D6070000}"/>
    <cellStyle name="Followed Hyperlink 6" xfId="36265" hidden="1" xr:uid="{00000000-0005-0000-0000-0000D7070000}"/>
    <cellStyle name="Followed Hyperlink 6" xfId="35795" hidden="1" xr:uid="{00000000-0005-0000-0000-0000D8070000}"/>
    <cellStyle name="Followed Hyperlink 6" xfId="36515" hidden="1" xr:uid="{00000000-0005-0000-0000-0000D9070000}"/>
    <cellStyle name="Followed Hyperlink 6" xfId="36498" hidden="1" xr:uid="{00000000-0005-0000-0000-0000DA070000}"/>
    <cellStyle name="Followed Hyperlink 6" xfId="36476" hidden="1" xr:uid="{00000000-0005-0000-0000-0000DB070000}"/>
    <cellStyle name="Followed Hyperlink 6" xfId="35804" hidden="1" xr:uid="{00000000-0005-0000-0000-0000DC070000}"/>
    <cellStyle name="Followed Hyperlink 6" xfId="36721" hidden="1" xr:uid="{00000000-0005-0000-0000-0000DD070000}"/>
    <cellStyle name="Followed Hyperlink 6" xfId="36704" hidden="1" xr:uid="{00000000-0005-0000-0000-0000DE070000}"/>
    <cellStyle name="Followed Hyperlink 6" xfId="36682" hidden="1" xr:uid="{00000000-0005-0000-0000-0000DF070000}"/>
    <cellStyle name="Followed Hyperlink 6" xfId="35394" hidden="1" xr:uid="{00000000-0005-0000-0000-0000C4070000}"/>
    <cellStyle name="Followed Hyperlink 6" xfId="36869" hidden="1" xr:uid="{00000000-0005-0000-0000-0000C5070000}"/>
    <cellStyle name="Followed Hyperlink 6" xfId="36878" hidden="1" xr:uid="{00000000-0005-0000-0000-0000C6070000}"/>
    <cellStyle name="Followed Hyperlink 6" xfId="36889" hidden="1" xr:uid="{00000000-0005-0000-0000-0000C7070000}"/>
    <cellStyle name="Followed Hyperlink 6" xfId="37067" hidden="1" xr:uid="{00000000-0005-0000-0000-0000C8070000}"/>
    <cellStyle name="Followed Hyperlink 6" xfId="35859" hidden="1" xr:uid="{00000000-0005-0000-0000-0000CE070000}"/>
    <cellStyle name="Followed Hyperlink 6" xfId="26654" hidden="1" xr:uid="{00000000-0005-0000-0000-0000D4070000}"/>
    <cellStyle name="Followed Hyperlink 6" xfId="45328" hidden="1" xr:uid="{00000000-0005-0000-0000-0000DD070000}"/>
    <cellStyle name="Followed Hyperlink 6" xfId="7669" hidden="1" xr:uid="{00000000-0005-0000-0000-0000DF070000}"/>
    <cellStyle name="Followed Hyperlink 6" xfId="6371" hidden="1" xr:uid="{00000000-0005-0000-0000-0000C4070000}"/>
    <cellStyle name="Followed Hyperlink 6" xfId="7856" hidden="1" xr:uid="{00000000-0005-0000-0000-0000C5070000}"/>
    <cellStyle name="Followed Hyperlink 6" xfId="7865" hidden="1" xr:uid="{00000000-0005-0000-0000-0000C6070000}"/>
    <cellStyle name="Followed Hyperlink 6" xfId="7876" hidden="1" xr:uid="{00000000-0005-0000-0000-0000C7070000}"/>
    <cellStyle name="Followed Hyperlink 6" xfId="8127" hidden="1" xr:uid="{00000000-0005-0000-0000-0000C8070000}"/>
    <cellStyle name="Followed Hyperlink 6" xfId="8322" hidden="1" xr:uid="{00000000-0005-0000-0000-0000C9070000}"/>
    <cellStyle name="Followed Hyperlink 6" xfId="8305" hidden="1" xr:uid="{00000000-0005-0000-0000-0000CA070000}"/>
    <cellStyle name="Followed Hyperlink 6" xfId="8283" hidden="1" xr:uid="{00000000-0005-0000-0000-0000CB070000}"/>
    <cellStyle name="Followed Hyperlink 6" xfId="8240" hidden="1" xr:uid="{00000000-0005-0000-0000-0000CC070000}"/>
    <cellStyle name="Followed Hyperlink 6" xfId="8543" hidden="1" xr:uid="{00000000-0005-0000-0000-0000CD070000}"/>
    <cellStyle name="Followed Hyperlink 6" xfId="8526" hidden="1" xr:uid="{00000000-0005-0000-0000-0000CE070000}"/>
    <cellStyle name="Followed Hyperlink 6" xfId="8504" hidden="1" xr:uid="{00000000-0005-0000-0000-0000CF070000}"/>
    <cellStyle name="Followed Hyperlink 6" xfId="8251" hidden="1" xr:uid="{00000000-0005-0000-0000-0000D0070000}"/>
    <cellStyle name="Followed Hyperlink 6" xfId="8759" hidden="1" xr:uid="{00000000-0005-0000-0000-0000D1070000}"/>
    <cellStyle name="Followed Hyperlink 6" xfId="8742" hidden="1" xr:uid="{00000000-0005-0000-0000-0000D2070000}"/>
    <cellStyle name="Followed Hyperlink 6" xfId="6791" hidden="1" xr:uid="{00000000-0005-0000-0000-0000DC070000}"/>
    <cellStyle name="Followed Hyperlink 6" xfId="29224" hidden="1" xr:uid="{00000000-0005-0000-0000-0000CE070000}"/>
    <cellStyle name="Followed Hyperlink 6" xfId="35511" hidden="1" xr:uid="{00000000-0005-0000-0000-0000D4070000}"/>
    <cellStyle name="Followed Hyperlink 6" xfId="22964" hidden="1" xr:uid="{00000000-0005-0000-0000-0000C8070000}"/>
    <cellStyle name="Followed Hyperlink 6" xfId="23159" hidden="1" xr:uid="{00000000-0005-0000-0000-0000C9070000}"/>
    <cellStyle name="Followed Hyperlink 6" xfId="23142" hidden="1" xr:uid="{00000000-0005-0000-0000-0000CA070000}"/>
    <cellStyle name="Followed Hyperlink 6" xfId="23120" hidden="1" xr:uid="{00000000-0005-0000-0000-0000CB070000}"/>
    <cellStyle name="Followed Hyperlink 6" xfId="23077" hidden="1" xr:uid="{00000000-0005-0000-0000-0000CC070000}"/>
    <cellStyle name="Followed Hyperlink 6" xfId="23380" hidden="1" xr:uid="{00000000-0005-0000-0000-0000CD070000}"/>
    <cellStyle name="Followed Hyperlink 6" xfId="23363" hidden="1" xr:uid="{00000000-0005-0000-0000-0000CE070000}"/>
    <cellStyle name="Followed Hyperlink 6" xfId="23341" hidden="1" xr:uid="{00000000-0005-0000-0000-0000CF070000}"/>
    <cellStyle name="Followed Hyperlink 6" xfId="23088" hidden="1" xr:uid="{00000000-0005-0000-0000-0000D0070000}"/>
    <cellStyle name="Followed Hyperlink 6" xfId="23596" hidden="1" xr:uid="{00000000-0005-0000-0000-0000D1070000}"/>
    <cellStyle name="Followed Hyperlink 6" xfId="23579" hidden="1" xr:uid="{00000000-0005-0000-0000-0000D2070000}"/>
    <cellStyle name="Followed Hyperlink 6" xfId="23557" hidden="1" xr:uid="{00000000-0005-0000-0000-0000D3070000}"/>
    <cellStyle name="Followed Hyperlink 6" xfId="23015" hidden="1" xr:uid="{00000000-0005-0000-0000-0000D4070000}"/>
    <cellStyle name="Followed Hyperlink 6" xfId="23808" hidden="1" xr:uid="{00000000-0005-0000-0000-0000D5070000}"/>
    <cellStyle name="Followed Hyperlink 6" xfId="23791" hidden="1" xr:uid="{00000000-0005-0000-0000-0000D6070000}"/>
    <cellStyle name="Followed Hyperlink 6" xfId="23769" hidden="1" xr:uid="{00000000-0005-0000-0000-0000D7070000}"/>
    <cellStyle name="Followed Hyperlink 6" xfId="22656" hidden="1" xr:uid="{00000000-0005-0000-0000-0000DD070000}"/>
    <cellStyle name="Followed Hyperlink 6" xfId="30069" hidden="1" xr:uid="{00000000-0005-0000-0000-0000DE070000}"/>
    <cellStyle name="Followed Hyperlink 6" xfId="7463" hidden="1" xr:uid="{00000000-0005-0000-0000-0000DB070000}"/>
    <cellStyle name="Followed Hyperlink 6" xfId="39035" hidden="1" xr:uid="{00000000-0005-0000-0000-0000CE070000}"/>
    <cellStyle name="Followed Hyperlink 6" xfId="39013" hidden="1" xr:uid="{00000000-0005-0000-0000-0000CF070000}"/>
    <cellStyle name="Followed Hyperlink 6" xfId="38760" hidden="1" xr:uid="{00000000-0005-0000-0000-0000D0070000}"/>
    <cellStyle name="Followed Hyperlink 6" xfId="39268" hidden="1" xr:uid="{00000000-0005-0000-0000-0000D1070000}"/>
    <cellStyle name="Followed Hyperlink 6" xfId="39251" hidden="1" xr:uid="{00000000-0005-0000-0000-0000D2070000}"/>
    <cellStyle name="Followed Hyperlink 6" xfId="39229" hidden="1" xr:uid="{00000000-0005-0000-0000-0000D3070000}"/>
    <cellStyle name="Followed Hyperlink 6" xfId="38687" hidden="1" xr:uid="{00000000-0005-0000-0000-0000D4070000}"/>
    <cellStyle name="Followed Hyperlink 6" xfId="39480" hidden="1" xr:uid="{00000000-0005-0000-0000-0000D5070000}"/>
    <cellStyle name="Followed Hyperlink 6" xfId="39463" hidden="1" xr:uid="{00000000-0005-0000-0000-0000D6070000}"/>
    <cellStyle name="Followed Hyperlink 6" xfId="39441" hidden="1" xr:uid="{00000000-0005-0000-0000-0000D7070000}"/>
    <cellStyle name="Followed Hyperlink 6" xfId="38971" hidden="1" xr:uid="{00000000-0005-0000-0000-0000D8070000}"/>
    <cellStyle name="Followed Hyperlink 6" xfId="39691" hidden="1" xr:uid="{00000000-0005-0000-0000-0000D9070000}"/>
    <cellStyle name="Followed Hyperlink 6" xfId="39674" hidden="1" xr:uid="{00000000-0005-0000-0000-0000DA070000}"/>
    <cellStyle name="Followed Hyperlink 6" xfId="39652" hidden="1" xr:uid="{00000000-0005-0000-0000-0000DB070000}"/>
    <cellStyle name="Followed Hyperlink 6" xfId="38980" hidden="1" xr:uid="{00000000-0005-0000-0000-0000DC070000}"/>
    <cellStyle name="Followed Hyperlink 6" xfId="39897" hidden="1" xr:uid="{00000000-0005-0000-0000-0000DD070000}"/>
    <cellStyle name="Followed Hyperlink 6" xfId="38636" hidden="1" xr:uid="{00000000-0005-0000-0000-0000C8070000}"/>
    <cellStyle name="Followed Hyperlink 6" xfId="30547" hidden="1" xr:uid="{00000000-0005-0000-0000-0000D4070000}"/>
    <cellStyle name="Followed Hyperlink 6" xfId="21338" hidden="1" xr:uid="{00000000-0005-0000-0000-0000C4070000}"/>
    <cellStyle name="Followed Hyperlink 6" xfId="10632" hidden="1" xr:uid="{00000000-0005-0000-0000-0000D6070000}"/>
    <cellStyle name="Followed Hyperlink 6" xfId="10610" hidden="1" xr:uid="{00000000-0005-0000-0000-0000D7070000}"/>
    <cellStyle name="Followed Hyperlink 6" xfId="10140" hidden="1" xr:uid="{00000000-0005-0000-0000-0000D8070000}"/>
    <cellStyle name="Followed Hyperlink 6" xfId="10860" hidden="1" xr:uid="{00000000-0005-0000-0000-0000D9070000}"/>
    <cellStyle name="Followed Hyperlink 6" xfId="10843" hidden="1" xr:uid="{00000000-0005-0000-0000-0000DA070000}"/>
    <cellStyle name="Followed Hyperlink 6" xfId="10821" hidden="1" xr:uid="{00000000-0005-0000-0000-0000DB070000}"/>
    <cellStyle name="Followed Hyperlink 6" xfId="10149" hidden="1" xr:uid="{00000000-0005-0000-0000-0000DC070000}"/>
    <cellStyle name="Followed Hyperlink 6" xfId="11066" hidden="1" xr:uid="{00000000-0005-0000-0000-0000DD070000}"/>
    <cellStyle name="Followed Hyperlink 6" xfId="11049" hidden="1" xr:uid="{00000000-0005-0000-0000-0000DE070000}"/>
    <cellStyle name="Followed Hyperlink 6" xfId="11027" hidden="1" xr:uid="{00000000-0005-0000-0000-0000DF070000}"/>
    <cellStyle name="Followed Hyperlink 6" xfId="9729" hidden="1" xr:uid="{00000000-0005-0000-0000-0000C4070000}"/>
    <cellStyle name="Followed Hyperlink 6" xfId="11214" hidden="1" xr:uid="{00000000-0005-0000-0000-0000C5070000}"/>
    <cellStyle name="Followed Hyperlink 6" xfId="11223" hidden="1" xr:uid="{00000000-0005-0000-0000-0000C6070000}"/>
    <cellStyle name="Followed Hyperlink 6" xfId="11234" hidden="1" xr:uid="{00000000-0005-0000-0000-0000C7070000}"/>
    <cellStyle name="Followed Hyperlink 6" xfId="11480" hidden="1" xr:uid="{00000000-0005-0000-0000-0000C8070000}"/>
    <cellStyle name="Followed Hyperlink 6" xfId="11675" hidden="1" xr:uid="{00000000-0005-0000-0000-0000C9070000}"/>
    <cellStyle name="Followed Hyperlink 6" xfId="11658" hidden="1" xr:uid="{00000000-0005-0000-0000-0000CA070000}"/>
    <cellStyle name="Followed Hyperlink 6" xfId="11636" hidden="1" xr:uid="{00000000-0005-0000-0000-0000CB070000}"/>
    <cellStyle name="Followed Hyperlink 6" xfId="11593" hidden="1" xr:uid="{00000000-0005-0000-0000-0000CC070000}"/>
    <cellStyle name="Followed Hyperlink 6" xfId="11896" hidden="1" xr:uid="{00000000-0005-0000-0000-0000CD070000}"/>
    <cellStyle name="Followed Hyperlink 6" xfId="11879" hidden="1" xr:uid="{00000000-0005-0000-0000-0000CE070000}"/>
    <cellStyle name="Followed Hyperlink 6" xfId="11604" hidden="1" xr:uid="{00000000-0005-0000-0000-0000D0070000}"/>
    <cellStyle name="Followed Hyperlink 6" xfId="12112" hidden="1" xr:uid="{00000000-0005-0000-0000-0000D1070000}"/>
    <cellStyle name="Followed Hyperlink 6" xfId="12095" hidden="1" xr:uid="{00000000-0005-0000-0000-0000D2070000}"/>
    <cellStyle name="Followed Hyperlink 6" xfId="12073" hidden="1" xr:uid="{00000000-0005-0000-0000-0000D3070000}"/>
    <cellStyle name="Followed Hyperlink 6" xfId="11531" hidden="1" xr:uid="{00000000-0005-0000-0000-0000D4070000}"/>
    <cellStyle name="Followed Hyperlink 6" xfId="12324" hidden="1" xr:uid="{00000000-0005-0000-0000-0000D5070000}"/>
    <cellStyle name="Followed Hyperlink 6" xfId="12307" hidden="1" xr:uid="{00000000-0005-0000-0000-0000D6070000}"/>
    <cellStyle name="Followed Hyperlink 6" xfId="12285" hidden="1" xr:uid="{00000000-0005-0000-0000-0000D7070000}"/>
    <cellStyle name="Followed Hyperlink 6" xfId="11815" hidden="1" xr:uid="{00000000-0005-0000-0000-0000D8070000}"/>
    <cellStyle name="Followed Hyperlink 6" xfId="12535" hidden="1" xr:uid="{00000000-0005-0000-0000-0000D9070000}"/>
    <cellStyle name="Followed Hyperlink 6" xfId="12518" hidden="1" xr:uid="{00000000-0005-0000-0000-0000DA070000}"/>
    <cellStyle name="Followed Hyperlink 6" xfId="12496" hidden="1" xr:uid="{00000000-0005-0000-0000-0000DB070000}"/>
    <cellStyle name="Followed Hyperlink 6" xfId="11824" hidden="1" xr:uid="{00000000-0005-0000-0000-0000DC070000}"/>
    <cellStyle name="Followed Hyperlink 6" xfId="12741" hidden="1" xr:uid="{00000000-0005-0000-0000-0000DD070000}"/>
    <cellStyle name="Followed Hyperlink 6" xfId="12724" hidden="1" xr:uid="{00000000-0005-0000-0000-0000DE070000}"/>
    <cellStyle name="Followed Hyperlink 6" xfId="12702" hidden="1" xr:uid="{00000000-0005-0000-0000-0000DF070000}"/>
    <cellStyle name="Followed Hyperlink 6" xfId="11405" hidden="1" xr:uid="{00000000-0005-0000-0000-0000C4070000}"/>
    <cellStyle name="Followed Hyperlink 6" xfId="12889" hidden="1" xr:uid="{00000000-0005-0000-0000-0000C5070000}"/>
    <cellStyle name="Followed Hyperlink 6" xfId="12898" hidden="1" xr:uid="{00000000-0005-0000-0000-0000C6070000}"/>
    <cellStyle name="Followed Hyperlink 6" xfId="12909" hidden="1" xr:uid="{00000000-0005-0000-0000-0000C7070000}"/>
    <cellStyle name="Followed Hyperlink 6" xfId="13154" hidden="1" xr:uid="{00000000-0005-0000-0000-0000C8070000}"/>
    <cellStyle name="Followed Hyperlink 6" xfId="13332" hidden="1" xr:uid="{00000000-0005-0000-0000-0000CA070000}"/>
    <cellStyle name="Followed Hyperlink 6" xfId="13267" hidden="1" xr:uid="{00000000-0005-0000-0000-0000CC070000}"/>
    <cellStyle name="Followed Hyperlink 6" xfId="13570" hidden="1" xr:uid="{00000000-0005-0000-0000-0000CD070000}"/>
    <cellStyle name="Followed Hyperlink 6" xfId="13553" hidden="1" xr:uid="{00000000-0005-0000-0000-0000CE070000}"/>
    <cellStyle name="Followed Hyperlink 6" xfId="13531" hidden="1" xr:uid="{00000000-0005-0000-0000-0000CF070000}"/>
    <cellStyle name="Followed Hyperlink 6" xfId="13278" hidden="1" xr:uid="{00000000-0005-0000-0000-0000D0070000}"/>
    <cellStyle name="Followed Hyperlink 6" xfId="13786" hidden="1" xr:uid="{00000000-0005-0000-0000-0000D1070000}"/>
    <cellStyle name="Followed Hyperlink 6" xfId="13769" hidden="1" xr:uid="{00000000-0005-0000-0000-0000D2070000}"/>
    <cellStyle name="Followed Hyperlink 6" xfId="13747" hidden="1" xr:uid="{00000000-0005-0000-0000-0000D3070000}"/>
    <cellStyle name="Followed Hyperlink 6" xfId="13205" hidden="1" xr:uid="{00000000-0005-0000-0000-0000D4070000}"/>
    <cellStyle name="Followed Hyperlink 6" xfId="13998" hidden="1" xr:uid="{00000000-0005-0000-0000-0000D5070000}"/>
    <cellStyle name="Followed Hyperlink 6" xfId="13981" hidden="1" xr:uid="{00000000-0005-0000-0000-0000D6070000}"/>
    <cellStyle name="Followed Hyperlink 6" xfId="13959" hidden="1" xr:uid="{00000000-0005-0000-0000-0000D7070000}"/>
    <cellStyle name="Followed Hyperlink 6" xfId="13489" hidden="1" xr:uid="{00000000-0005-0000-0000-0000D8070000}"/>
    <cellStyle name="Followed Hyperlink 6" xfId="14192" hidden="1" xr:uid="{00000000-0005-0000-0000-0000DA070000}"/>
    <cellStyle name="Followed Hyperlink 6" xfId="14170" hidden="1" xr:uid="{00000000-0005-0000-0000-0000DB070000}"/>
    <cellStyle name="Followed Hyperlink 6" xfId="13498" hidden="1" xr:uid="{00000000-0005-0000-0000-0000DC070000}"/>
    <cellStyle name="Followed Hyperlink 6" xfId="14415" hidden="1" xr:uid="{00000000-0005-0000-0000-0000DD070000}"/>
    <cellStyle name="Followed Hyperlink 6" xfId="14376" hidden="1" xr:uid="{00000000-0005-0000-0000-0000DF070000}"/>
    <cellStyle name="Followed Hyperlink 6" xfId="13079" hidden="1" xr:uid="{00000000-0005-0000-0000-0000C4070000}"/>
    <cellStyle name="Followed Hyperlink 6" xfId="14563" hidden="1" xr:uid="{00000000-0005-0000-0000-0000C5070000}"/>
    <cellStyle name="Followed Hyperlink 6" xfId="14572" hidden="1" xr:uid="{00000000-0005-0000-0000-0000C6070000}"/>
    <cellStyle name="Followed Hyperlink 6" xfId="14583" hidden="1" xr:uid="{00000000-0005-0000-0000-0000C7070000}"/>
    <cellStyle name="Followed Hyperlink 6" xfId="14822" hidden="1" xr:uid="{00000000-0005-0000-0000-0000C8070000}"/>
    <cellStyle name="Followed Hyperlink 6" xfId="15017" hidden="1" xr:uid="{00000000-0005-0000-0000-0000C9070000}"/>
    <cellStyle name="Followed Hyperlink 6" xfId="15000" hidden="1" xr:uid="{00000000-0005-0000-0000-0000CA070000}"/>
    <cellStyle name="Followed Hyperlink 6" xfId="14978" hidden="1" xr:uid="{00000000-0005-0000-0000-0000CB070000}"/>
    <cellStyle name="Followed Hyperlink 6" xfId="14935" hidden="1" xr:uid="{00000000-0005-0000-0000-0000CC070000}"/>
    <cellStyle name="Followed Hyperlink 6" xfId="15238" hidden="1" xr:uid="{00000000-0005-0000-0000-0000CD070000}"/>
    <cellStyle name="Followed Hyperlink 6" xfId="15221" hidden="1" xr:uid="{00000000-0005-0000-0000-0000CE070000}"/>
    <cellStyle name="Followed Hyperlink 6" xfId="15199" hidden="1" xr:uid="{00000000-0005-0000-0000-0000CF070000}"/>
    <cellStyle name="Followed Hyperlink 6" xfId="15454" hidden="1" xr:uid="{00000000-0005-0000-0000-0000D1070000}"/>
    <cellStyle name="Followed Hyperlink 6" xfId="15437" hidden="1" xr:uid="{00000000-0005-0000-0000-0000D2070000}"/>
    <cellStyle name="Followed Hyperlink 6" xfId="15415" hidden="1" xr:uid="{00000000-0005-0000-0000-0000D3070000}"/>
    <cellStyle name="Followed Hyperlink 6" xfId="14873" hidden="1" xr:uid="{00000000-0005-0000-0000-0000D4070000}"/>
    <cellStyle name="Followed Hyperlink 6" xfId="15649" hidden="1" xr:uid="{00000000-0005-0000-0000-0000D6070000}"/>
    <cellStyle name="Followed Hyperlink 6" xfId="15627" hidden="1" xr:uid="{00000000-0005-0000-0000-0000D7070000}"/>
    <cellStyle name="Followed Hyperlink 6" xfId="15157" hidden="1" xr:uid="{00000000-0005-0000-0000-0000D8070000}"/>
    <cellStyle name="Followed Hyperlink 6" xfId="15877" hidden="1" xr:uid="{00000000-0005-0000-0000-0000D9070000}"/>
    <cellStyle name="Followed Hyperlink 6" xfId="15860" hidden="1" xr:uid="{00000000-0005-0000-0000-0000DA070000}"/>
    <cellStyle name="Followed Hyperlink 6" xfId="15838" hidden="1" xr:uid="{00000000-0005-0000-0000-0000DB070000}"/>
    <cellStyle name="Followed Hyperlink 6" xfId="15166" hidden="1" xr:uid="{00000000-0005-0000-0000-0000DC070000}"/>
    <cellStyle name="Followed Hyperlink 6" xfId="16083" hidden="1" xr:uid="{00000000-0005-0000-0000-0000DD070000}"/>
    <cellStyle name="Followed Hyperlink 6" xfId="16066" hidden="1" xr:uid="{00000000-0005-0000-0000-0000DE070000}"/>
    <cellStyle name="Followed Hyperlink 6" xfId="16044" hidden="1" xr:uid="{00000000-0005-0000-0000-0000DF070000}"/>
    <cellStyle name="Followed Hyperlink 6" xfId="14749" hidden="1" xr:uid="{00000000-0005-0000-0000-0000C4070000}"/>
    <cellStyle name="Followed Hyperlink 6" xfId="16231" hidden="1" xr:uid="{00000000-0005-0000-0000-0000C5070000}"/>
    <cellStyle name="Followed Hyperlink 6" xfId="16240" hidden="1" xr:uid="{00000000-0005-0000-0000-0000C6070000}"/>
    <cellStyle name="Followed Hyperlink 6" xfId="16251" hidden="1" xr:uid="{00000000-0005-0000-0000-0000C7070000}"/>
    <cellStyle name="Followed Hyperlink 6" xfId="16481" hidden="1" xr:uid="{00000000-0005-0000-0000-0000C8070000}"/>
    <cellStyle name="Followed Hyperlink 6" xfId="16676" hidden="1" xr:uid="{00000000-0005-0000-0000-0000C9070000}"/>
    <cellStyle name="Followed Hyperlink 6" xfId="16659" hidden="1" xr:uid="{00000000-0005-0000-0000-0000CA070000}"/>
    <cellStyle name="Followed Hyperlink 6" xfId="16637" hidden="1" xr:uid="{00000000-0005-0000-0000-0000CB070000}"/>
    <cellStyle name="Followed Hyperlink 6" xfId="16594" hidden="1" xr:uid="{00000000-0005-0000-0000-0000CC070000}"/>
    <cellStyle name="Followed Hyperlink 6" xfId="16897" hidden="1" xr:uid="{00000000-0005-0000-0000-0000CD070000}"/>
    <cellStyle name="Followed Hyperlink 6" xfId="16880" hidden="1" xr:uid="{00000000-0005-0000-0000-0000CE070000}"/>
    <cellStyle name="Followed Hyperlink 6" xfId="16858" hidden="1" xr:uid="{00000000-0005-0000-0000-0000CF070000}"/>
    <cellStyle name="Followed Hyperlink 6" xfId="16605" hidden="1" xr:uid="{00000000-0005-0000-0000-0000D0070000}"/>
    <cellStyle name="Followed Hyperlink 6" xfId="17113" hidden="1" xr:uid="{00000000-0005-0000-0000-0000D1070000}"/>
    <cellStyle name="Followed Hyperlink 6" xfId="17096" hidden="1" xr:uid="{00000000-0005-0000-0000-0000D2070000}"/>
    <cellStyle name="Followed Hyperlink 6" xfId="11857" hidden="1" xr:uid="{00000000-0005-0000-0000-0000CF070000}"/>
    <cellStyle name="Followed Hyperlink 6" xfId="5360" hidden="1" xr:uid="{00000000-0005-0000-0000-0000D3070000}"/>
    <cellStyle name="Followed Hyperlink 6" xfId="4818" hidden="1" xr:uid="{00000000-0005-0000-0000-0000D4070000}"/>
    <cellStyle name="Followed Hyperlink 6" xfId="38831" hidden="1" xr:uid="{00000000-0005-0000-0000-0000C9070000}"/>
    <cellStyle name="Followed Hyperlink 6" xfId="38814" hidden="1" xr:uid="{00000000-0005-0000-0000-0000CA070000}"/>
    <cellStyle name="Followed Hyperlink 6" xfId="38496" hidden="1" xr:uid="{00000000-0005-0000-0000-0000C7070000}"/>
    <cellStyle name="Followed Hyperlink 6" xfId="38485" hidden="1" xr:uid="{00000000-0005-0000-0000-0000C6070000}"/>
    <cellStyle name="Followed Hyperlink 6" xfId="4143" hidden="1" xr:uid="{00000000-0005-0000-0000-0000D9070000}"/>
    <cellStyle name="Followed Hyperlink 6" xfId="32779" hidden="1" xr:uid="{00000000-0005-0000-0000-0000D2070000}"/>
    <cellStyle name="Followed Hyperlink 6" xfId="32757" hidden="1" xr:uid="{00000000-0005-0000-0000-0000D3070000}"/>
    <cellStyle name="Followed Hyperlink 6" xfId="32215" hidden="1" xr:uid="{00000000-0005-0000-0000-0000D4070000}"/>
    <cellStyle name="Followed Hyperlink 6" xfId="33008" hidden="1" xr:uid="{00000000-0005-0000-0000-0000D5070000}"/>
    <cellStyle name="Followed Hyperlink 6" xfId="32991" hidden="1" xr:uid="{00000000-0005-0000-0000-0000D6070000}"/>
    <cellStyle name="Followed Hyperlink 6" xfId="32969" hidden="1" xr:uid="{00000000-0005-0000-0000-0000D7070000}"/>
    <cellStyle name="Followed Hyperlink 6" xfId="32499" hidden="1" xr:uid="{00000000-0005-0000-0000-0000D8070000}"/>
    <cellStyle name="Followed Hyperlink 6" xfId="33219" hidden="1" xr:uid="{00000000-0005-0000-0000-0000D9070000}"/>
    <cellStyle name="Followed Hyperlink 6" xfId="33202" hidden="1" xr:uid="{00000000-0005-0000-0000-0000DA070000}"/>
    <cellStyle name="Followed Hyperlink 6" xfId="33180" hidden="1" xr:uid="{00000000-0005-0000-0000-0000DB070000}"/>
    <cellStyle name="Followed Hyperlink 6" xfId="32508" hidden="1" xr:uid="{00000000-0005-0000-0000-0000DC070000}"/>
    <cellStyle name="Followed Hyperlink 6" xfId="33425" hidden="1" xr:uid="{00000000-0005-0000-0000-0000DD070000}"/>
    <cellStyle name="Followed Hyperlink 6" xfId="33408" hidden="1" xr:uid="{00000000-0005-0000-0000-0000DE070000}"/>
    <cellStyle name="Followed Hyperlink 6" xfId="33386" hidden="1" xr:uid="{00000000-0005-0000-0000-0000DF070000}"/>
    <cellStyle name="Followed Hyperlink 6" xfId="32089" hidden="1" xr:uid="{00000000-0005-0000-0000-0000C4070000}"/>
    <cellStyle name="Followed Hyperlink 6" xfId="33573" hidden="1" xr:uid="{00000000-0005-0000-0000-0000C5070000}"/>
    <cellStyle name="Followed Hyperlink 6" xfId="33582" hidden="1" xr:uid="{00000000-0005-0000-0000-0000C6070000}"/>
    <cellStyle name="Followed Hyperlink 6" xfId="28690" hidden="1" xr:uid="{00000000-0005-0000-0000-0000C6070000}"/>
    <cellStyle name="Followed Hyperlink 6" xfId="40350" hidden="1" xr:uid="{00000000-0005-0000-0000-0000C9070000}"/>
    <cellStyle name="Followed Hyperlink 6" xfId="40333" hidden="1" xr:uid="{00000000-0005-0000-0000-0000CA070000}"/>
    <cellStyle name="Followed Hyperlink 6" xfId="38588" hidden="1" xr:uid="{00000000-0005-0000-0000-0000C4070000}"/>
    <cellStyle name="Followed Hyperlink 6" xfId="40045" hidden="1" xr:uid="{00000000-0005-0000-0000-0000C5070000}"/>
    <cellStyle name="Followed Hyperlink 6" xfId="39858" hidden="1" xr:uid="{00000000-0005-0000-0000-0000DF070000}"/>
    <cellStyle name="Followed Hyperlink 6" xfId="39880" hidden="1" xr:uid="{00000000-0005-0000-0000-0000DE070000}"/>
    <cellStyle name="Followed Hyperlink 6" xfId="44911" hidden="1" xr:uid="{00000000-0005-0000-0000-0000D5070000}"/>
    <cellStyle name="Followed Hyperlink 6" xfId="19202" hidden="1" xr:uid="{00000000-0005-0000-0000-0000D9070000}"/>
    <cellStyle name="Followed Hyperlink 6" xfId="19185" hidden="1" xr:uid="{00000000-0005-0000-0000-0000DA070000}"/>
    <cellStyle name="Followed Hyperlink 6" xfId="19163" hidden="1" xr:uid="{00000000-0005-0000-0000-0000DB070000}"/>
    <cellStyle name="Followed Hyperlink 6" xfId="18491" hidden="1" xr:uid="{00000000-0005-0000-0000-0000DC070000}"/>
    <cellStyle name="Followed Hyperlink 6" xfId="19408" hidden="1" xr:uid="{00000000-0005-0000-0000-0000DD070000}"/>
    <cellStyle name="Followed Hyperlink 6" xfId="19391" hidden="1" xr:uid="{00000000-0005-0000-0000-0000DE070000}"/>
    <cellStyle name="Followed Hyperlink 6" xfId="19369" hidden="1" xr:uid="{00000000-0005-0000-0000-0000DF070000}"/>
    <cellStyle name="Followed Hyperlink 6" xfId="16285" hidden="1" xr:uid="{00000000-0005-0000-0000-0000C4070000}"/>
    <cellStyle name="Followed Hyperlink 6" xfId="19556" hidden="1" xr:uid="{00000000-0005-0000-0000-0000C5070000}"/>
    <cellStyle name="Followed Hyperlink 6" xfId="19565" hidden="1" xr:uid="{00000000-0005-0000-0000-0000C6070000}"/>
    <cellStyle name="Followed Hyperlink 6" xfId="19576" hidden="1" xr:uid="{00000000-0005-0000-0000-0000C7070000}"/>
    <cellStyle name="Followed Hyperlink 6" xfId="19788" hidden="1" xr:uid="{00000000-0005-0000-0000-0000C8070000}"/>
    <cellStyle name="Followed Hyperlink 6" xfId="19983" hidden="1" xr:uid="{00000000-0005-0000-0000-0000C9070000}"/>
    <cellStyle name="Followed Hyperlink 6" xfId="19966" hidden="1" xr:uid="{00000000-0005-0000-0000-0000CA070000}"/>
    <cellStyle name="Followed Hyperlink 6" xfId="19944" hidden="1" xr:uid="{00000000-0005-0000-0000-0000CB070000}"/>
    <cellStyle name="Followed Hyperlink 6" xfId="19901" hidden="1" xr:uid="{00000000-0005-0000-0000-0000CC070000}"/>
    <cellStyle name="Followed Hyperlink 6" xfId="20204" hidden="1" xr:uid="{00000000-0005-0000-0000-0000CD070000}"/>
    <cellStyle name="Followed Hyperlink 6" xfId="14946" hidden="1" xr:uid="{00000000-0005-0000-0000-0000D0070000}"/>
    <cellStyle name="Followed Hyperlink 6" xfId="5783" hidden="1" xr:uid="{00000000-0005-0000-0000-0000DB070000}"/>
    <cellStyle name="Followed Hyperlink 6" xfId="5111" hidden="1" xr:uid="{00000000-0005-0000-0000-0000DC070000}"/>
    <cellStyle name="Followed Hyperlink 6" xfId="6028" hidden="1" xr:uid="{00000000-0005-0000-0000-0000DD070000}"/>
    <cellStyle name="Followed Hyperlink 6" xfId="5989" hidden="1" xr:uid="{00000000-0005-0000-0000-0000DF070000}"/>
    <cellStyle name="Followed Hyperlink 6" xfId="4692" hidden="1" xr:uid="{00000000-0005-0000-0000-0000C4070000}"/>
    <cellStyle name="Followed Hyperlink 6" xfId="6176" hidden="1" xr:uid="{00000000-0005-0000-0000-0000C5070000}"/>
    <cellStyle name="Followed Hyperlink 6" xfId="6185" hidden="1" xr:uid="{00000000-0005-0000-0000-0000C6070000}"/>
    <cellStyle name="Followed Hyperlink 6" xfId="6196" hidden="1" xr:uid="{00000000-0005-0000-0000-0000C7070000}"/>
    <cellStyle name="Followed Hyperlink 6" xfId="6447" hidden="1" xr:uid="{00000000-0005-0000-0000-0000C8070000}"/>
    <cellStyle name="Followed Hyperlink 6" xfId="6642" hidden="1" xr:uid="{00000000-0005-0000-0000-0000C9070000}"/>
    <cellStyle name="Followed Hyperlink 6" xfId="6625" hidden="1" xr:uid="{00000000-0005-0000-0000-0000CA070000}"/>
    <cellStyle name="Followed Hyperlink 6" xfId="6603" hidden="1" xr:uid="{00000000-0005-0000-0000-0000CB070000}"/>
    <cellStyle name="Followed Hyperlink 6" xfId="6560" hidden="1" xr:uid="{00000000-0005-0000-0000-0000CC070000}"/>
    <cellStyle name="Followed Hyperlink 6" xfId="6863" hidden="1" xr:uid="{00000000-0005-0000-0000-0000CD070000}"/>
    <cellStyle name="Followed Hyperlink 6" xfId="6846" hidden="1" xr:uid="{00000000-0005-0000-0000-0000CE070000}"/>
    <cellStyle name="Followed Hyperlink 6" xfId="6824" hidden="1" xr:uid="{00000000-0005-0000-0000-0000CF070000}"/>
    <cellStyle name="Followed Hyperlink 6" xfId="6571" hidden="1" xr:uid="{00000000-0005-0000-0000-0000D0070000}"/>
    <cellStyle name="Followed Hyperlink 6" xfId="7079" hidden="1" xr:uid="{00000000-0005-0000-0000-0000D1070000}"/>
    <cellStyle name="Followed Hyperlink 6" xfId="7062" hidden="1" xr:uid="{00000000-0005-0000-0000-0000D2070000}"/>
    <cellStyle name="Followed Hyperlink 6" xfId="7040" hidden="1" xr:uid="{00000000-0005-0000-0000-0000D3070000}"/>
    <cellStyle name="Followed Hyperlink 6" xfId="6498" hidden="1" xr:uid="{00000000-0005-0000-0000-0000D4070000}"/>
    <cellStyle name="Followed Hyperlink 6" xfId="7291" hidden="1" xr:uid="{00000000-0005-0000-0000-0000D5070000}"/>
    <cellStyle name="Followed Hyperlink 6" xfId="7274" hidden="1" xr:uid="{00000000-0005-0000-0000-0000D6070000}"/>
    <cellStyle name="Followed Hyperlink 6" xfId="7252" hidden="1" xr:uid="{00000000-0005-0000-0000-0000D7070000}"/>
    <cellStyle name="Followed Hyperlink 6" xfId="6782" hidden="1" xr:uid="{00000000-0005-0000-0000-0000D8070000}"/>
    <cellStyle name="Followed Hyperlink 6" xfId="7502" hidden="1" xr:uid="{00000000-0005-0000-0000-0000D9070000}"/>
    <cellStyle name="Followed Hyperlink 6" xfId="7485" hidden="1" xr:uid="{00000000-0005-0000-0000-0000DA070000}"/>
    <cellStyle name="Followed Hyperlink 6" xfId="7708" hidden="1" xr:uid="{00000000-0005-0000-0000-0000DD070000}"/>
    <cellStyle name="Followed Hyperlink 6" xfId="7691" hidden="1" xr:uid="{00000000-0005-0000-0000-0000DE070000}"/>
    <cellStyle name="Followed Hyperlink 6" xfId="3915" hidden="1" xr:uid="{00000000-0005-0000-0000-0000D6070000}"/>
    <cellStyle name="Followed Hyperlink 6" xfId="3893" hidden="1" xr:uid="{00000000-0005-0000-0000-0000D7070000}"/>
    <cellStyle name="Followed Hyperlink 6" xfId="3423" hidden="1" xr:uid="{00000000-0005-0000-0000-0000D8070000}"/>
    <cellStyle name="Followed Hyperlink 6" xfId="4126" hidden="1" xr:uid="{00000000-0005-0000-0000-0000DA070000}"/>
    <cellStyle name="Followed Hyperlink 6" xfId="10398" hidden="1" xr:uid="{00000000-0005-0000-0000-0000D3070000}"/>
    <cellStyle name="Followed Hyperlink 6" xfId="9856" hidden="1" xr:uid="{00000000-0005-0000-0000-0000D4070000}"/>
    <cellStyle name="Followed Hyperlink 6" xfId="10649" hidden="1" xr:uid="{00000000-0005-0000-0000-0000D5070000}"/>
    <cellStyle name="Followed Hyperlink 6" xfId="1131" hidden="1" xr:uid="{00000000-0005-0000-0000-0000DC070000}"/>
    <cellStyle name="Followed Hyperlink 6" xfId="2048" hidden="1" xr:uid="{00000000-0005-0000-0000-0000DD070000}"/>
    <cellStyle name="Followed Hyperlink 6" xfId="2031" hidden="1" xr:uid="{00000000-0005-0000-0000-0000DE070000}"/>
    <cellStyle name="Followed Hyperlink 6" xfId="2009" hidden="1" xr:uid="{00000000-0005-0000-0000-0000DF070000}"/>
    <cellStyle name="Followed Hyperlink 6" xfId="2732" hidden="1" xr:uid="{00000000-0005-0000-0000-0000C4070000}"/>
    <cellStyle name="Followed Hyperlink 6" xfId="2970" hidden="1" xr:uid="{00000000-0005-0000-0000-0000C5070000}"/>
    <cellStyle name="Followed Hyperlink 6" xfId="2953" hidden="1" xr:uid="{00000000-0005-0000-0000-0000C6070000}"/>
    <cellStyle name="Followed Hyperlink 6" xfId="2931" hidden="1" xr:uid="{00000000-0005-0000-0000-0000C7070000}"/>
    <cellStyle name="Followed Hyperlink 6" xfId="3088" hidden="1" xr:uid="{00000000-0005-0000-0000-0000C8070000}"/>
    <cellStyle name="Followed Hyperlink 6" xfId="3283" hidden="1" xr:uid="{00000000-0005-0000-0000-0000C9070000}"/>
    <cellStyle name="Followed Hyperlink 6" xfId="3266" hidden="1" xr:uid="{00000000-0005-0000-0000-0000CA070000}"/>
    <cellStyle name="Followed Hyperlink 6" xfId="3244" hidden="1" xr:uid="{00000000-0005-0000-0000-0000CB070000}"/>
    <cellStyle name="Followed Hyperlink 6" xfId="3201" hidden="1" xr:uid="{00000000-0005-0000-0000-0000CC070000}"/>
    <cellStyle name="Followed Hyperlink 6" xfId="3504" hidden="1" xr:uid="{00000000-0005-0000-0000-0000CD070000}"/>
    <cellStyle name="Followed Hyperlink 6" xfId="3487" hidden="1" xr:uid="{00000000-0005-0000-0000-0000CE070000}"/>
    <cellStyle name="Followed Hyperlink 6" xfId="1203" hidden="1" xr:uid="{00000000-0005-0000-0000-0000CD070000}"/>
    <cellStyle name="Followed Hyperlink 6" xfId="1186" hidden="1" xr:uid="{00000000-0005-0000-0000-0000CE070000}"/>
    <cellStyle name="Followed Hyperlink 6" xfId="1164" hidden="1" xr:uid="{00000000-0005-0000-0000-0000CF070000}"/>
    <cellStyle name="Followed Hyperlink 6" xfId="911" hidden="1" xr:uid="{00000000-0005-0000-0000-0000D0070000}"/>
    <cellStyle name="Followed Hyperlink 6" xfId="1419" hidden="1" xr:uid="{00000000-0005-0000-0000-0000D1070000}"/>
    <cellStyle name="Followed Hyperlink 6" xfId="5611" hidden="1" xr:uid="{00000000-0005-0000-0000-0000D5070000}"/>
    <cellStyle name="Followed Hyperlink 6" xfId="5572" hidden="1" xr:uid="{00000000-0005-0000-0000-0000D7070000}"/>
    <cellStyle name="Followed Hyperlink 6" xfId="5102" hidden="1" xr:uid="{00000000-0005-0000-0000-0000D8070000}"/>
    <cellStyle name="Followed Hyperlink 6" xfId="5822" hidden="1" xr:uid="{00000000-0005-0000-0000-0000D9070000}"/>
    <cellStyle name="Followed Hyperlink 6" xfId="5805" hidden="1" xr:uid="{00000000-0005-0000-0000-0000DA070000}"/>
    <cellStyle name="Followed Hyperlink 6" xfId="1592" hidden="1" xr:uid="{00000000-0005-0000-0000-0000D7070000}"/>
    <cellStyle name="Followed Hyperlink 6" xfId="1122" hidden="1" xr:uid="{00000000-0005-0000-0000-0000D8070000}"/>
    <cellStyle name="Followed Hyperlink 6" xfId="1842" hidden="1" xr:uid="{00000000-0005-0000-0000-0000D9070000}"/>
    <cellStyle name="Followed Hyperlink 6" xfId="1825" hidden="1" xr:uid="{00000000-0005-0000-0000-0000DA070000}"/>
    <cellStyle name="Followed Hyperlink 6" xfId="1803" hidden="1" xr:uid="{00000000-0005-0000-0000-0000DB070000}"/>
    <cellStyle name="Followed Hyperlink 6" xfId="38792" hidden="1" xr:uid="{00000000-0005-0000-0000-0000CB070000}"/>
    <cellStyle name="Followed Hyperlink 6" xfId="38749" hidden="1" xr:uid="{00000000-0005-0000-0000-0000CC070000}"/>
    <cellStyle name="Followed Hyperlink 6" xfId="39052" hidden="1" xr:uid="{00000000-0005-0000-0000-0000CD070000}"/>
    <cellStyle name="Followed Hyperlink 6" xfId="2470" hidden="1" xr:uid="{00000000-0005-0000-0000-0000C4070000}"/>
    <cellStyle name="Followed Hyperlink 6" xfId="4497" hidden="1" xr:uid="{00000000-0005-0000-0000-0000C5070000}"/>
    <cellStyle name="Followed Hyperlink 6" xfId="4506" hidden="1" xr:uid="{00000000-0005-0000-0000-0000C6070000}"/>
    <cellStyle name="Followed Hyperlink 6" xfId="4517" hidden="1" xr:uid="{00000000-0005-0000-0000-0000C7070000}"/>
    <cellStyle name="Followed Hyperlink 6" xfId="4767" hidden="1" xr:uid="{00000000-0005-0000-0000-0000C8070000}"/>
    <cellStyle name="Followed Hyperlink 6" xfId="4962" hidden="1" xr:uid="{00000000-0005-0000-0000-0000C9070000}"/>
    <cellStyle name="Followed Hyperlink 6" xfId="4945" hidden="1" xr:uid="{00000000-0005-0000-0000-0000CA070000}"/>
    <cellStyle name="Followed Hyperlink 6" xfId="4923" hidden="1" xr:uid="{00000000-0005-0000-0000-0000CB070000}"/>
    <cellStyle name="Followed Hyperlink 6" xfId="4880" hidden="1" xr:uid="{00000000-0005-0000-0000-0000CC070000}"/>
    <cellStyle name="Followed Hyperlink 6" xfId="5183" hidden="1" xr:uid="{00000000-0005-0000-0000-0000CD070000}"/>
    <cellStyle name="Followed Hyperlink 6" xfId="5166" hidden="1" xr:uid="{00000000-0005-0000-0000-0000CE070000}"/>
    <cellStyle name="Followed Hyperlink 6" xfId="5144" hidden="1" xr:uid="{00000000-0005-0000-0000-0000CF070000}"/>
    <cellStyle name="Followed Hyperlink 6" xfId="4891" hidden="1" xr:uid="{00000000-0005-0000-0000-0000D0070000}"/>
    <cellStyle name="Followed Hyperlink 6" xfId="5399" hidden="1" xr:uid="{00000000-0005-0000-0000-0000D1070000}"/>
    <cellStyle name="Followed Hyperlink 6" xfId="5382" hidden="1" xr:uid="{00000000-0005-0000-0000-0000D2070000}"/>
    <cellStyle name="Followed Hyperlink 6" xfId="3720" hidden="1" xr:uid="{00000000-0005-0000-0000-0000D1070000}"/>
    <cellStyle name="Followed Hyperlink 6" xfId="3703" hidden="1" xr:uid="{00000000-0005-0000-0000-0000D2070000}"/>
    <cellStyle name="Followed Hyperlink 6" xfId="3681" hidden="1" xr:uid="{00000000-0005-0000-0000-0000D3070000}"/>
    <cellStyle name="Followed Hyperlink 6" xfId="3139" hidden="1" xr:uid="{00000000-0005-0000-0000-0000D4070000}"/>
    <cellStyle name="Followed Hyperlink 6" xfId="3932" hidden="1" xr:uid="{00000000-0005-0000-0000-0000D5070000}"/>
    <cellStyle name="Followed Hyperlink 6" xfId="838" hidden="1" xr:uid="{00000000-0005-0000-0000-0000D4070000}"/>
    <cellStyle name="Followed Hyperlink 6" xfId="1614" hidden="1" xr:uid="{00000000-0005-0000-0000-0000D6070000}"/>
    <cellStyle name="Followed Hyperlink 6" xfId="787" hidden="1" xr:uid="{00000000-0005-0000-0000-0000C8070000}"/>
    <cellStyle name="Followed Hyperlink 6" xfId="982" hidden="1" xr:uid="{00000000-0005-0000-0000-0000C9070000}"/>
    <cellStyle name="Followed Hyperlink 6" xfId="965" hidden="1" xr:uid="{00000000-0005-0000-0000-0000CA070000}"/>
    <cellStyle name="Followed Hyperlink 6" xfId="4104" hidden="1" xr:uid="{00000000-0005-0000-0000-0000DB070000}"/>
    <cellStyle name="Followed Hyperlink 6" xfId="3432" hidden="1" xr:uid="{00000000-0005-0000-0000-0000DC070000}"/>
    <cellStyle name="Followed Hyperlink 6" xfId="4349" hidden="1" xr:uid="{00000000-0005-0000-0000-0000DD070000}"/>
    <cellStyle name="Followed Hyperlink 6" xfId="4332" hidden="1" xr:uid="{00000000-0005-0000-0000-0000DE070000}"/>
    <cellStyle name="Followed Hyperlink 6" xfId="4310" hidden="1" xr:uid="{00000000-0005-0000-0000-0000DF070000}"/>
    <cellStyle name="Followed Hyperlink 6" xfId="22804" hidden="1" xr:uid="{00000000-0005-0000-0000-0000C5070000}"/>
    <cellStyle name="Followed Hyperlink 6" xfId="22813" hidden="1" xr:uid="{00000000-0005-0000-0000-0000C6070000}"/>
    <cellStyle name="Followed Hyperlink 6" xfId="22824" hidden="1" xr:uid="{00000000-0005-0000-0000-0000C7070000}"/>
    <cellStyle name="Followed Hyperlink 6" xfId="1402" hidden="1" xr:uid="{00000000-0005-0000-0000-0000D2070000}"/>
    <cellStyle name="Followed Hyperlink 6" xfId="1380" hidden="1" xr:uid="{00000000-0005-0000-0000-0000D3070000}"/>
    <cellStyle name="Followed Hyperlink 6" xfId="22639" hidden="1" xr:uid="{00000000-0005-0000-0000-0000DE070000}"/>
    <cellStyle name="Followed Hyperlink 6" xfId="22617" hidden="1" xr:uid="{00000000-0005-0000-0000-0000DF070000}"/>
    <cellStyle name="Followed Hyperlink 6" xfId="21739" hidden="1" xr:uid="{00000000-0005-0000-0000-0000DC070000}"/>
    <cellStyle name="Followed Hyperlink 6" xfId="22411" hidden="1" xr:uid="{00000000-0005-0000-0000-0000DB070000}"/>
    <cellStyle name="Followed Hyperlink 60" xfId="20710" hidden="1" xr:uid="{00000000-0005-0000-0000-0000F2070000}"/>
    <cellStyle name="Followed Hyperlink 60" xfId="20608" hidden="1" xr:uid="{00000000-0005-0000-0000-0000F3070000}"/>
    <cellStyle name="Followed Hyperlink 60" xfId="19897" hidden="1" xr:uid="{00000000-0005-0000-0000-0000F4070000}"/>
    <cellStyle name="Followed Hyperlink 60" xfId="42080" hidden="1" xr:uid="{00000000-0005-0000-0000-0000E2070000}"/>
    <cellStyle name="Followed Hyperlink 60" xfId="41978" hidden="1" xr:uid="{00000000-0005-0000-0000-0000E3070000}"/>
    <cellStyle name="Followed Hyperlink 60" xfId="42150" hidden="1" xr:uid="{00000000-0005-0000-0000-0000E4070000}"/>
    <cellStyle name="Followed Hyperlink 60" xfId="42357" hidden="1" xr:uid="{00000000-0005-0000-0000-0000E5070000}"/>
    <cellStyle name="Followed Hyperlink 60" xfId="42291" hidden="1" xr:uid="{00000000-0005-0000-0000-0000E7070000}"/>
    <cellStyle name="Followed Hyperlink 60" xfId="44561" hidden="1" xr:uid="{00000000-0005-0000-0000-0000EA070000}"/>
    <cellStyle name="Followed Hyperlink 60" xfId="44459" hidden="1" xr:uid="{00000000-0005-0000-0000-0000EB070000}"/>
    <cellStyle name="Followed Hyperlink 60" xfId="43792" hidden="1" xr:uid="{00000000-0005-0000-0000-0000EC070000}"/>
    <cellStyle name="Followed Hyperlink 60" xfId="44741" hidden="1" xr:uid="{00000000-0005-0000-0000-0000ED070000}"/>
    <cellStyle name="Followed Hyperlink 60" xfId="44777" hidden="1" xr:uid="{00000000-0005-0000-0000-0000EE070000}"/>
    <cellStyle name="Followed Hyperlink 60" xfId="44675" hidden="1" xr:uid="{00000000-0005-0000-0000-0000EF070000}"/>
    <cellStyle name="Followed Hyperlink 60" xfId="44627" hidden="1" xr:uid="{00000000-0005-0000-0000-0000F0070000}"/>
    <cellStyle name="Followed Hyperlink 60" xfId="44953" hidden="1" xr:uid="{00000000-0005-0000-0000-0000F1070000}"/>
    <cellStyle name="Followed Hyperlink 60" xfId="44989" hidden="1" xr:uid="{00000000-0005-0000-0000-0000F2070000}"/>
    <cellStyle name="Followed Hyperlink 60" xfId="44887" hidden="1" xr:uid="{00000000-0005-0000-0000-0000F3070000}"/>
    <cellStyle name="Followed Hyperlink 60" xfId="44097" hidden="1" xr:uid="{00000000-0005-0000-0000-0000E4070000}"/>
    <cellStyle name="Followed Hyperlink 60" xfId="44304" hidden="1" xr:uid="{00000000-0005-0000-0000-0000E5070000}"/>
    <cellStyle name="Followed Hyperlink 60" xfId="44238" hidden="1" xr:uid="{00000000-0005-0000-0000-0000E7070000}"/>
    <cellStyle name="Followed Hyperlink 60" xfId="44107" hidden="1" xr:uid="{00000000-0005-0000-0000-0000E8070000}"/>
    <cellStyle name="Followed Hyperlink 60" xfId="44525" hidden="1" xr:uid="{00000000-0005-0000-0000-0000E9070000}"/>
    <cellStyle name="Followed Hyperlink 60" xfId="43991" hidden="1" xr:uid="{00000000-0005-0000-0000-0000E1070000}"/>
    <cellStyle name="Followed Hyperlink 60" xfId="44027" hidden="1" xr:uid="{00000000-0005-0000-0000-0000E2070000}"/>
    <cellStyle name="Followed Hyperlink 60" xfId="43925" hidden="1" xr:uid="{00000000-0005-0000-0000-0000E3070000}"/>
    <cellStyle name="Followed Hyperlink 60" xfId="43816" hidden="1" xr:uid="{00000000-0005-0000-0000-0000E0070000}"/>
    <cellStyle name="Followed Hyperlink 60" xfId="43357" hidden="1" xr:uid="{00000000-0005-0000-0000-0000FB070000}"/>
    <cellStyle name="Followed Hyperlink 60" xfId="41252" hidden="1" xr:uid="{00000000-0005-0000-0000-0000F5070000}"/>
    <cellStyle name="Followed Hyperlink 60" xfId="32074" hidden="1" xr:uid="{00000000-0005-0000-0000-0000E0070000}"/>
    <cellStyle name="Followed Hyperlink 60" xfId="36849" hidden="1" xr:uid="{00000000-0005-0000-0000-0000E1070000}"/>
    <cellStyle name="Followed Hyperlink 60" xfId="33724" hidden="1" xr:uid="{00000000-0005-0000-0000-0000E2070000}"/>
    <cellStyle name="Followed Hyperlink 60" xfId="36882" hidden="1" xr:uid="{00000000-0005-0000-0000-0000E3070000}"/>
    <cellStyle name="Followed Hyperlink 60" xfId="37097" hidden="1" xr:uid="{00000000-0005-0000-0000-0000E4070000}"/>
    <cellStyle name="Followed Hyperlink 60" xfId="41041" hidden="1" xr:uid="{00000000-0005-0000-0000-0000F1070000}"/>
    <cellStyle name="Followed Hyperlink 60" xfId="41077" hidden="1" xr:uid="{00000000-0005-0000-0000-0000F2070000}"/>
    <cellStyle name="Followed Hyperlink 60" xfId="40975" hidden="1" xr:uid="{00000000-0005-0000-0000-0000F3070000}"/>
    <cellStyle name="Followed Hyperlink 60" xfId="40547" hidden="1" xr:uid="{00000000-0005-0000-0000-0000EB070000}"/>
    <cellStyle name="Followed Hyperlink 60" xfId="40829" hidden="1" xr:uid="{00000000-0005-0000-0000-0000ED070000}"/>
    <cellStyle name="Followed Hyperlink 60" xfId="40649" hidden="1" xr:uid="{00000000-0005-0000-0000-0000EA070000}"/>
    <cellStyle name="Followed Hyperlink 60" xfId="40613" hidden="1" xr:uid="{00000000-0005-0000-0000-0000E9070000}"/>
    <cellStyle name="Followed Hyperlink 60" xfId="38530" hidden="1" xr:uid="{00000000-0005-0000-0000-0000EC070000}"/>
    <cellStyle name="Followed Hyperlink 60" xfId="44340" hidden="1" xr:uid="{00000000-0005-0000-0000-0000E6070000}"/>
    <cellStyle name="Followed Hyperlink 60" xfId="6477" hidden="1" xr:uid="{00000000-0005-0000-0000-0000E4070000}"/>
    <cellStyle name="Followed Hyperlink 60" xfId="6684" hidden="1" xr:uid="{00000000-0005-0000-0000-0000E5070000}"/>
    <cellStyle name="Followed Hyperlink 60" xfId="6720" hidden="1" xr:uid="{00000000-0005-0000-0000-0000E6070000}"/>
    <cellStyle name="Followed Hyperlink 60" xfId="6618" hidden="1" xr:uid="{00000000-0005-0000-0000-0000E7070000}"/>
    <cellStyle name="Followed Hyperlink 60" xfId="6487" hidden="1" xr:uid="{00000000-0005-0000-0000-0000E8070000}"/>
    <cellStyle name="Followed Hyperlink 60" xfId="44176" hidden="1" xr:uid="{00000000-0005-0000-0000-0000F4070000}"/>
    <cellStyle name="Followed Hyperlink 60" xfId="45164" hidden="1" xr:uid="{00000000-0005-0000-0000-0000F5070000}"/>
    <cellStyle name="Followed Hyperlink 60" xfId="45200" hidden="1" xr:uid="{00000000-0005-0000-0000-0000F6070000}"/>
    <cellStyle name="Followed Hyperlink 60" xfId="45098" hidden="1" xr:uid="{00000000-0005-0000-0000-0000F7070000}"/>
    <cellStyle name="Followed Hyperlink 60" xfId="45370" hidden="1" xr:uid="{00000000-0005-0000-0000-0000F9070000}"/>
    <cellStyle name="Followed Hyperlink 60" xfId="45406" hidden="1" xr:uid="{00000000-0005-0000-0000-0000FA070000}"/>
    <cellStyle name="Followed Hyperlink 60" xfId="41288" hidden="1" xr:uid="{00000000-0005-0000-0000-0000F6070000}"/>
    <cellStyle name="Followed Hyperlink 60" xfId="41186" hidden="1" xr:uid="{00000000-0005-0000-0000-0000F7070000}"/>
    <cellStyle name="Followed Hyperlink 60" xfId="40461" hidden="1" xr:uid="{00000000-0005-0000-0000-0000F8070000}"/>
    <cellStyle name="Followed Hyperlink 60" xfId="41458" hidden="1" xr:uid="{00000000-0005-0000-0000-0000F9070000}"/>
    <cellStyle name="Followed Hyperlink 60" xfId="41494" hidden="1" xr:uid="{00000000-0005-0000-0000-0000FA070000}"/>
    <cellStyle name="Followed Hyperlink 60" xfId="41392" hidden="1" xr:uid="{00000000-0005-0000-0000-0000FB070000}"/>
    <cellStyle name="Followed Hyperlink 60" xfId="41805" hidden="1" xr:uid="{00000000-0005-0000-0000-0000E0070000}"/>
    <cellStyle name="Followed Hyperlink 60" xfId="42044" hidden="1" xr:uid="{00000000-0005-0000-0000-0000E1070000}"/>
    <cellStyle name="Followed Hyperlink 60" xfId="40865" hidden="1" xr:uid="{00000000-0005-0000-0000-0000EE070000}"/>
    <cellStyle name="Followed Hyperlink 60" xfId="40763" hidden="1" xr:uid="{00000000-0005-0000-0000-0000EF070000}"/>
    <cellStyle name="Followed Hyperlink 60" xfId="43042" hidden="1" xr:uid="{00000000-0005-0000-0000-0000F2070000}"/>
    <cellStyle name="Followed Hyperlink 60" xfId="42940" hidden="1" xr:uid="{00000000-0005-0000-0000-0000F3070000}"/>
    <cellStyle name="Followed Hyperlink 60" xfId="42229" hidden="1" xr:uid="{00000000-0005-0000-0000-0000F4070000}"/>
    <cellStyle name="Followed Hyperlink 60" xfId="43217" hidden="1" xr:uid="{00000000-0005-0000-0000-0000F5070000}"/>
    <cellStyle name="Followed Hyperlink 60" xfId="40264" hidden="1" xr:uid="{00000000-0005-0000-0000-0000F4070000}"/>
    <cellStyle name="Followed Hyperlink 60" xfId="42728" hidden="1" xr:uid="{00000000-0005-0000-0000-0000EF070000}"/>
    <cellStyle name="Followed Hyperlink 60" xfId="43006" hidden="1" xr:uid="{00000000-0005-0000-0000-0000F1070000}"/>
    <cellStyle name="Followed Hyperlink 60" xfId="42830" hidden="1" xr:uid="{00000000-0005-0000-0000-0000EE070000}"/>
    <cellStyle name="Followed Hyperlink 60" xfId="42794" hidden="1" xr:uid="{00000000-0005-0000-0000-0000ED070000}"/>
    <cellStyle name="Followed Hyperlink 60" xfId="42680" hidden="1" xr:uid="{00000000-0005-0000-0000-0000F0070000}"/>
    <cellStyle name="Followed Hyperlink 60" xfId="42393" hidden="1" xr:uid="{00000000-0005-0000-0000-0000E6070000}"/>
    <cellStyle name="Followed Hyperlink 60" xfId="22105" hidden="1" xr:uid="{00000000-0005-0000-0000-0000EE070000}"/>
    <cellStyle name="Followed Hyperlink 60" xfId="22003" hidden="1" xr:uid="{00000000-0005-0000-0000-0000EF070000}"/>
    <cellStyle name="Followed Hyperlink 60" xfId="21955" hidden="1" xr:uid="{00000000-0005-0000-0000-0000F0070000}"/>
    <cellStyle name="Followed Hyperlink 60" xfId="22281" hidden="1" xr:uid="{00000000-0005-0000-0000-0000F1070000}"/>
    <cellStyle name="Followed Hyperlink 60" xfId="22317" hidden="1" xr:uid="{00000000-0005-0000-0000-0000F2070000}"/>
    <cellStyle name="Followed Hyperlink 60" xfId="22215" hidden="1" xr:uid="{00000000-0005-0000-0000-0000F3070000}"/>
    <cellStyle name="Followed Hyperlink 60" xfId="21504" hidden="1" xr:uid="{00000000-0005-0000-0000-0000F4070000}"/>
    <cellStyle name="Followed Hyperlink 60" xfId="22492" hidden="1" xr:uid="{00000000-0005-0000-0000-0000F5070000}"/>
    <cellStyle name="Followed Hyperlink 60" xfId="22528" hidden="1" xr:uid="{00000000-0005-0000-0000-0000F6070000}"/>
    <cellStyle name="Followed Hyperlink 60" xfId="22426" hidden="1" xr:uid="{00000000-0005-0000-0000-0000F7070000}"/>
    <cellStyle name="Followed Hyperlink 60" xfId="21701" hidden="1" xr:uid="{00000000-0005-0000-0000-0000F8070000}"/>
    <cellStyle name="Followed Hyperlink 60" xfId="22698" hidden="1" xr:uid="{00000000-0005-0000-0000-0000F9070000}"/>
    <cellStyle name="Followed Hyperlink 60" xfId="22734" hidden="1" xr:uid="{00000000-0005-0000-0000-0000FA070000}"/>
    <cellStyle name="Followed Hyperlink 60" xfId="22632" hidden="1" xr:uid="{00000000-0005-0000-0000-0000FB070000}"/>
    <cellStyle name="Followed Hyperlink 60" xfId="16286" hidden="1" xr:uid="{00000000-0005-0000-0000-0000E0070000}"/>
    <cellStyle name="Followed Hyperlink 60" xfId="22784" hidden="1" xr:uid="{00000000-0005-0000-0000-0000E1070000}"/>
    <cellStyle name="Followed Hyperlink 60" xfId="19702" hidden="1" xr:uid="{00000000-0005-0000-0000-0000E2070000}"/>
    <cellStyle name="Followed Hyperlink 60" xfId="22817" hidden="1" xr:uid="{00000000-0005-0000-0000-0000E3070000}"/>
    <cellStyle name="Followed Hyperlink 60" xfId="22994" hidden="1" xr:uid="{00000000-0005-0000-0000-0000E4070000}"/>
    <cellStyle name="Followed Hyperlink 60" xfId="23201" hidden="1" xr:uid="{00000000-0005-0000-0000-0000E5070000}"/>
    <cellStyle name="Followed Hyperlink 60" xfId="23237" hidden="1" xr:uid="{00000000-0005-0000-0000-0000E6070000}"/>
    <cellStyle name="Followed Hyperlink 60" xfId="23135" hidden="1" xr:uid="{00000000-0005-0000-0000-0000E7070000}"/>
    <cellStyle name="Followed Hyperlink 60" xfId="23004" hidden="1" xr:uid="{00000000-0005-0000-0000-0000E8070000}"/>
    <cellStyle name="Followed Hyperlink 60" xfId="23422" hidden="1" xr:uid="{00000000-0005-0000-0000-0000E9070000}"/>
    <cellStyle name="Followed Hyperlink 60" xfId="23458" hidden="1" xr:uid="{00000000-0005-0000-0000-0000EA070000}"/>
    <cellStyle name="Followed Hyperlink 60" xfId="23356" hidden="1" xr:uid="{00000000-0005-0000-0000-0000EB070000}"/>
    <cellStyle name="Followed Hyperlink 60" xfId="21253" hidden="1" xr:uid="{00000000-0005-0000-0000-0000EC070000}"/>
    <cellStyle name="Followed Hyperlink 60" xfId="23638" hidden="1" xr:uid="{00000000-0005-0000-0000-0000ED070000}"/>
    <cellStyle name="Followed Hyperlink 60" xfId="23674" hidden="1" xr:uid="{00000000-0005-0000-0000-0000EE070000}"/>
    <cellStyle name="Followed Hyperlink 60" xfId="23572" hidden="1" xr:uid="{00000000-0005-0000-0000-0000EF070000}"/>
    <cellStyle name="Followed Hyperlink 60" xfId="23524" hidden="1" xr:uid="{00000000-0005-0000-0000-0000F0070000}"/>
    <cellStyle name="Followed Hyperlink 60" xfId="23850" hidden="1" xr:uid="{00000000-0005-0000-0000-0000F1070000}"/>
    <cellStyle name="Followed Hyperlink 60" xfId="23886" hidden="1" xr:uid="{00000000-0005-0000-0000-0000F2070000}"/>
    <cellStyle name="Followed Hyperlink 60" xfId="23784" hidden="1" xr:uid="{00000000-0005-0000-0000-0000F3070000}"/>
    <cellStyle name="Followed Hyperlink 60" xfId="23073" hidden="1" xr:uid="{00000000-0005-0000-0000-0000F4070000}"/>
    <cellStyle name="Followed Hyperlink 60" xfId="24061" hidden="1" xr:uid="{00000000-0005-0000-0000-0000F5070000}"/>
    <cellStyle name="Followed Hyperlink 60" xfId="24097" hidden="1" xr:uid="{00000000-0005-0000-0000-0000F6070000}"/>
    <cellStyle name="Followed Hyperlink 60" xfId="23995" hidden="1" xr:uid="{00000000-0005-0000-0000-0000F7070000}"/>
    <cellStyle name="Followed Hyperlink 60" xfId="23270" hidden="1" xr:uid="{00000000-0005-0000-0000-0000F8070000}"/>
    <cellStyle name="Followed Hyperlink 60" xfId="24267" hidden="1" xr:uid="{00000000-0005-0000-0000-0000F9070000}"/>
    <cellStyle name="Followed Hyperlink 60" xfId="24303" hidden="1" xr:uid="{00000000-0005-0000-0000-0000FA070000}"/>
    <cellStyle name="Followed Hyperlink 60" xfId="24201" hidden="1" xr:uid="{00000000-0005-0000-0000-0000FB070000}"/>
    <cellStyle name="Followed Hyperlink 60" xfId="19710" hidden="1" xr:uid="{00000000-0005-0000-0000-0000E0070000}"/>
    <cellStyle name="Followed Hyperlink 60" xfId="24353" hidden="1" xr:uid="{00000000-0005-0000-0000-0000E1070000}"/>
    <cellStyle name="Followed Hyperlink 60" xfId="21321" hidden="1" xr:uid="{00000000-0005-0000-0000-0000E2070000}"/>
    <cellStyle name="Followed Hyperlink 60" xfId="24386" hidden="1" xr:uid="{00000000-0005-0000-0000-0000E3070000}"/>
    <cellStyle name="Followed Hyperlink 60" xfId="24513" hidden="1" xr:uid="{00000000-0005-0000-0000-0000E4070000}"/>
    <cellStyle name="Followed Hyperlink 60" xfId="24720" hidden="1" xr:uid="{00000000-0005-0000-0000-0000E5070000}"/>
    <cellStyle name="Followed Hyperlink 60" xfId="24756" hidden="1" xr:uid="{00000000-0005-0000-0000-0000E6070000}"/>
    <cellStyle name="Followed Hyperlink 60" xfId="24654" hidden="1" xr:uid="{00000000-0005-0000-0000-0000E7070000}"/>
    <cellStyle name="Followed Hyperlink 60" xfId="24523" hidden="1" xr:uid="{00000000-0005-0000-0000-0000E8070000}"/>
    <cellStyle name="Followed Hyperlink 60" xfId="24941" hidden="1" xr:uid="{00000000-0005-0000-0000-0000E9070000}"/>
    <cellStyle name="Followed Hyperlink 60" xfId="24977" hidden="1" xr:uid="{00000000-0005-0000-0000-0000EA070000}"/>
    <cellStyle name="Followed Hyperlink 60" xfId="24875" hidden="1" xr:uid="{00000000-0005-0000-0000-0000EB070000}"/>
    <cellStyle name="Followed Hyperlink 60" xfId="25157" hidden="1" xr:uid="{00000000-0005-0000-0000-0000ED070000}"/>
    <cellStyle name="Followed Hyperlink 60" xfId="25193" hidden="1" xr:uid="{00000000-0005-0000-0000-0000EE070000}"/>
    <cellStyle name="Followed Hyperlink 60" xfId="25091" hidden="1" xr:uid="{00000000-0005-0000-0000-0000EF070000}"/>
    <cellStyle name="Followed Hyperlink 60" xfId="25043" hidden="1" xr:uid="{00000000-0005-0000-0000-0000F0070000}"/>
    <cellStyle name="Followed Hyperlink 60" xfId="25369" hidden="1" xr:uid="{00000000-0005-0000-0000-0000F1070000}"/>
    <cellStyle name="Followed Hyperlink 60" xfId="25405" hidden="1" xr:uid="{00000000-0005-0000-0000-0000F2070000}"/>
    <cellStyle name="Followed Hyperlink 60" xfId="43253" hidden="1" xr:uid="{00000000-0005-0000-0000-0000F6070000}"/>
    <cellStyle name="Followed Hyperlink 60" xfId="43151" hidden="1" xr:uid="{00000000-0005-0000-0000-0000F7070000}"/>
    <cellStyle name="Followed Hyperlink 60" xfId="42426" hidden="1" xr:uid="{00000000-0005-0000-0000-0000F8070000}"/>
    <cellStyle name="Followed Hyperlink 60" xfId="43423" hidden="1" xr:uid="{00000000-0005-0000-0000-0000F9070000}"/>
    <cellStyle name="Followed Hyperlink 60" xfId="43459" hidden="1" xr:uid="{00000000-0005-0000-0000-0000FA070000}"/>
    <cellStyle name="Followed Hyperlink 60" xfId="34277" hidden="1" xr:uid="{00000000-0005-0000-0000-0000E9070000}"/>
    <cellStyle name="Followed Hyperlink 60" xfId="25303" hidden="1" xr:uid="{00000000-0005-0000-0000-0000F3070000}"/>
    <cellStyle name="Followed Hyperlink 60" xfId="11194" hidden="1" xr:uid="{00000000-0005-0000-0000-0000E1070000}"/>
    <cellStyle name="Followed Hyperlink 60" xfId="8025" hidden="1" xr:uid="{00000000-0005-0000-0000-0000E2070000}"/>
    <cellStyle name="Followed Hyperlink 60" xfId="11227" hidden="1" xr:uid="{00000000-0005-0000-0000-0000E3070000}"/>
    <cellStyle name="Followed Hyperlink 60" xfId="11510" hidden="1" xr:uid="{00000000-0005-0000-0000-0000E4070000}"/>
    <cellStyle name="Followed Hyperlink 60" xfId="11717" hidden="1" xr:uid="{00000000-0005-0000-0000-0000E5070000}"/>
    <cellStyle name="Followed Hyperlink 60" xfId="11753" hidden="1" xr:uid="{00000000-0005-0000-0000-0000E6070000}"/>
    <cellStyle name="Followed Hyperlink 60" xfId="5327" hidden="1" xr:uid="{00000000-0005-0000-0000-0000F0070000}"/>
    <cellStyle name="Followed Hyperlink 60" xfId="5653" hidden="1" xr:uid="{00000000-0005-0000-0000-0000F1070000}"/>
    <cellStyle name="Followed Hyperlink 60" xfId="5689" hidden="1" xr:uid="{00000000-0005-0000-0000-0000F2070000}"/>
    <cellStyle name="Followed Hyperlink 60" xfId="5587" hidden="1" xr:uid="{00000000-0005-0000-0000-0000F3070000}"/>
    <cellStyle name="Followed Hyperlink 60" xfId="4876" hidden="1" xr:uid="{00000000-0005-0000-0000-0000F4070000}"/>
    <cellStyle name="Followed Hyperlink 60" xfId="14693" hidden="1" xr:uid="{00000000-0005-0000-0000-0000E0070000}"/>
    <cellStyle name="Followed Hyperlink 60" xfId="11651" hidden="1" xr:uid="{00000000-0005-0000-0000-0000E7070000}"/>
    <cellStyle name="Followed Hyperlink 60" xfId="26876" hidden="1" xr:uid="{00000000-0005-0000-0000-0000E6070000}"/>
    <cellStyle name="Followed Hyperlink 60" xfId="26774" hidden="1" xr:uid="{00000000-0005-0000-0000-0000E7070000}"/>
    <cellStyle name="Followed Hyperlink 60" xfId="26643" hidden="1" xr:uid="{00000000-0005-0000-0000-0000E8070000}"/>
    <cellStyle name="Followed Hyperlink 60" xfId="27061" hidden="1" xr:uid="{00000000-0005-0000-0000-0000E9070000}"/>
    <cellStyle name="Followed Hyperlink 60" xfId="27097" hidden="1" xr:uid="{00000000-0005-0000-0000-0000EA070000}"/>
    <cellStyle name="Followed Hyperlink 60" xfId="26995" hidden="1" xr:uid="{00000000-0005-0000-0000-0000EB070000}"/>
    <cellStyle name="Followed Hyperlink 60" xfId="26184" hidden="1" xr:uid="{00000000-0005-0000-0000-0000EC070000}"/>
    <cellStyle name="Followed Hyperlink 60" xfId="27277" hidden="1" xr:uid="{00000000-0005-0000-0000-0000ED070000}"/>
    <cellStyle name="Followed Hyperlink 60" xfId="27313" hidden="1" xr:uid="{00000000-0005-0000-0000-0000EE070000}"/>
    <cellStyle name="Followed Hyperlink 60" xfId="27211" hidden="1" xr:uid="{00000000-0005-0000-0000-0000EF070000}"/>
    <cellStyle name="Followed Hyperlink 60" xfId="27163" hidden="1" xr:uid="{00000000-0005-0000-0000-0000F0070000}"/>
    <cellStyle name="Followed Hyperlink 60" xfId="27489" hidden="1" xr:uid="{00000000-0005-0000-0000-0000F1070000}"/>
    <cellStyle name="Followed Hyperlink 60" xfId="27525" hidden="1" xr:uid="{00000000-0005-0000-0000-0000F2070000}"/>
    <cellStyle name="Followed Hyperlink 60" xfId="27423" hidden="1" xr:uid="{00000000-0005-0000-0000-0000F3070000}"/>
    <cellStyle name="Followed Hyperlink 60" xfId="26712" hidden="1" xr:uid="{00000000-0005-0000-0000-0000F4070000}"/>
    <cellStyle name="Followed Hyperlink 60" xfId="27700" hidden="1" xr:uid="{00000000-0005-0000-0000-0000F5070000}"/>
    <cellStyle name="Followed Hyperlink 60" xfId="27736" hidden="1" xr:uid="{00000000-0005-0000-0000-0000F6070000}"/>
    <cellStyle name="Followed Hyperlink 60" xfId="27634" hidden="1" xr:uid="{00000000-0005-0000-0000-0000F7070000}"/>
    <cellStyle name="Followed Hyperlink 60" xfId="26909" hidden="1" xr:uid="{00000000-0005-0000-0000-0000F8070000}"/>
    <cellStyle name="Followed Hyperlink 60" xfId="27906" hidden="1" xr:uid="{00000000-0005-0000-0000-0000F9070000}"/>
    <cellStyle name="Followed Hyperlink 60" xfId="27942" hidden="1" xr:uid="{00000000-0005-0000-0000-0000FA070000}"/>
    <cellStyle name="Followed Hyperlink 60" xfId="27840" hidden="1" xr:uid="{00000000-0005-0000-0000-0000FB070000}"/>
    <cellStyle name="Followed Hyperlink 60" xfId="28512" hidden="1" xr:uid="{00000000-0005-0000-0000-0000E0070000}"/>
    <cellStyle name="Followed Hyperlink 60" xfId="28749" hidden="1" xr:uid="{00000000-0005-0000-0000-0000E1070000}"/>
    <cellStyle name="Followed Hyperlink 60" xfId="28785" hidden="1" xr:uid="{00000000-0005-0000-0000-0000E2070000}"/>
    <cellStyle name="Followed Hyperlink 60" xfId="28683" hidden="1" xr:uid="{00000000-0005-0000-0000-0000E3070000}"/>
    <cellStyle name="Followed Hyperlink 60" xfId="28855" hidden="1" xr:uid="{00000000-0005-0000-0000-0000E4070000}"/>
    <cellStyle name="Followed Hyperlink 60" xfId="29062" hidden="1" xr:uid="{00000000-0005-0000-0000-0000E5070000}"/>
    <cellStyle name="Followed Hyperlink 60" xfId="29098" hidden="1" xr:uid="{00000000-0005-0000-0000-0000E6070000}"/>
    <cellStyle name="Followed Hyperlink 60" xfId="28996" hidden="1" xr:uid="{00000000-0005-0000-0000-0000E7070000}"/>
    <cellStyle name="Followed Hyperlink 60" xfId="28865" hidden="1" xr:uid="{00000000-0005-0000-0000-0000E8070000}"/>
    <cellStyle name="Followed Hyperlink 60" xfId="29283" hidden="1" xr:uid="{00000000-0005-0000-0000-0000E9070000}"/>
    <cellStyle name="Followed Hyperlink 60" xfId="29319" hidden="1" xr:uid="{00000000-0005-0000-0000-0000EA070000}"/>
    <cellStyle name="Followed Hyperlink 60" xfId="29217" hidden="1" xr:uid="{00000000-0005-0000-0000-0000EB070000}"/>
    <cellStyle name="Followed Hyperlink 60" xfId="28412" hidden="1" xr:uid="{00000000-0005-0000-0000-0000EC070000}"/>
    <cellStyle name="Followed Hyperlink 60" xfId="29499" hidden="1" xr:uid="{00000000-0005-0000-0000-0000ED070000}"/>
    <cellStyle name="Followed Hyperlink 60" xfId="29535" hidden="1" xr:uid="{00000000-0005-0000-0000-0000EE070000}"/>
    <cellStyle name="Followed Hyperlink 60" xfId="29433" hidden="1" xr:uid="{00000000-0005-0000-0000-0000EF070000}"/>
    <cellStyle name="Followed Hyperlink 60" xfId="29385" hidden="1" xr:uid="{00000000-0005-0000-0000-0000F0070000}"/>
    <cellStyle name="Followed Hyperlink 60" xfId="29711" hidden="1" xr:uid="{00000000-0005-0000-0000-0000F1070000}"/>
    <cellStyle name="Followed Hyperlink 60" xfId="29747" hidden="1" xr:uid="{00000000-0005-0000-0000-0000F2070000}"/>
    <cellStyle name="Followed Hyperlink 60" xfId="29645" hidden="1" xr:uid="{00000000-0005-0000-0000-0000F3070000}"/>
    <cellStyle name="Followed Hyperlink 60" xfId="28934" hidden="1" xr:uid="{00000000-0005-0000-0000-0000F4070000}"/>
    <cellStyle name="Followed Hyperlink 60" xfId="29922" hidden="1" xr:uid="{00000000-0005-0000-0000-0000F5070000}"/>
    <cellStyle name="Followed Hyperlink 60" xfId="29958" hidden="1" xr:uid="{00000000-0005-0000-0000-0000F6070000}"/>
    <cellStyle name="Followed Hyperlink 60" xfId="29856" hidden="1" xr:uid="{00000000-0005-0000-0000-0000F7070000}"/>
    <cellStyle name="Followed Hyperlink 60" xfId="29131" hidden="1" xr:uid="{00000000-0005-0000-0000-0000F8070000}"/>
    <cellStyle name="Followed Hyperlink 60" xfId="30128" hidden="1" xr:uid="{00000000-0005-0000-0000-0000F9070000}"/>
    <cellStyle name="Followed Hyperlink 60" xfId="30164" hidden="1" xr:uid="{00000000-0005-0000-0000-0000FA070000}"/>
    <cellStyle name="Followed Hyperlink 60" xfId="30062" hidden="1" xr:uid="{00000000-0005-0000-0000-0000FB070000}"/>
    <cellStyle name="Followed Hyperlink 60" xfId="28275" hidden="1" xr:uid="{00000000-0005-0000-0000-0000E0070000}"/>
    <cellStyle name="Followed Hyperlink 60" xfId="30214" hidden="1" xr:uid="{00000000-0005-0000-0000-0000E1070000}"/>
    <cellStyle name="Followed Hyperlink 60" xfId="28537" hidden="1" xr:uid="{00000000-0005-0000-0000-0000E2070000}"/>
    <cellStyle name="Followed Hyperlink 60" xfId="30247" hidden="1" xr:uid="{00000000-0005-0000-0000-0000E3070000}"/>
    <cellStyle name="Followed Hyperlink 60" xfId="30526" hidden="1" xr:uid="{00000000-0005-0000-0000-0000E4070000}"/>
    <cellStyle name="Followed Hyperlink 60" xfId="30733" hidden="1" xr:uid="{00000000-0005-0000-0000-0000E5070000}"/>
    <cellStyle name="Followed Hyperlink 60" xfId="30769" hidden="1" xr:uid="{00000000-0005-0000-0000-0000E6070000}"/>
    <cellStyle name="Followed Hyperlink 60" xfId="30667" hidden="1" xr:uid="{00000000-0005-0000-0000-0000E7070000}"/>
    <cellStyle name="Followed Hyperlink 60" xfId="30536" hidden="1" xr:uid="{00000000-0005-0000-0000-0000E8070000}"/>
    <cellStyle name="Followed Hyperlink 60" xfId="30954" hidden="1" xr:uid="{00000000-0005-0000-0000-0000E9070000}"/>
    <cellStyle name="Followed Hyperlink 60" xfId="30990" hidden="1" xr:uid="{00000000-0005-0000-0000-0000EA070000}"/>
    <cellStyle name="Followed Hyperlink 60" xfId="30888" hidden="1" xr:uid="{00000000-0005-0000-0000-0000EB070000}"/>
    <cellStyle name="Followed Hyperlink 60" xfId="28580" hidden="1" xr:uid="{00000000-0005-0000-0000-0000EC070000}"/>
    <cellStyle name="Followed Hyperlink 60" xfId="31170" hidden="1" xr:uid="{00000000-0005-0000-0000-0000ED070000}"/>
    <cellStyle name="Followed Hyperlink 60" xfId="31206" hidden="1" xr:uid="{00000000-0005-0000-0000-0000EE070000}"/>
    <cellStyle name="Followed Hyperlink 60" xfId="31104" hidden="1" xr:uid="{00000000-0005-0000-0000-0000EF070000}"/>
    <cellStyle name="Followed Hyperlink 60" xfId="31056" hidden="1" xr:uid="{00000000-0005-0000-0000-0000F0070000}"/>
    <cellStyle name="Followed Hyperlink 60" xfId="31382" hidden="1" xr:uid="{00000000-0005-0000-0000-0000F1070000}"/>
    <cellStyle name="Followed Hyperlink 60" xfId="31418" hidden="1" xr:uid="{00000000-0005-0000-0000-0000F2070000}"/>
    <cellStyle name="Followed Hyperlink 60" xfId="31316" hidden="1" xr:uid="{00000000-0005-0000-0000-0000F3070000}"/>
    <cellStyle name="Followed Hyperlink 60" xfId="30605" hidden="1" xr:uid="{00000000-0005-0000-0000-0000F4070000}"/>
    <cellStyle name="Followed Hyperlink 60" xfId="31593" hidden="1" xr:uid="{00000000-0005-0000-0000-0000F5070000}"/>
    <cellStyle name="Followed Hyperlink 60" xfId="31629" hidden="1" xr:uid="{00000000-0005-0000-0000-0000F6070000}"/>
    <cellStyle name="Followed Hyperlink 60" xfId="31527" hidden="1" xr:uid="{00000000-0005-0000-0000-0000F7070000}"/>
    <cellStyle name="Followed Hyperlink 60" xfId="30802" hidden="1" xr:uid="{00000000-0005-0000-0000-0000F8070000}"/>
    <cellStyle name="Followed Hyperlink 60" xfId="31799" hidden="1" xr:uid="{00000000-0005-0000-0000-0000F9070000}"/>
    <cellStyle name="Followed Hyperlink 60" xfId="31835" hidden="1" xr:uid="{00000000-0005-0000-0000-0000FA070000}"/>
    <cellStyle name="Followed Hyperlink 60" xfId="31733" hidden="1" xr:uid="{00000000-0005-0000-0000-0000FB070000}"/>
    <cellStyle name="Followed Hyperlink 60" xfId="28595" hidden="1" xr:uid="{00000000-0005-0000-0000-0000E0070000}"/>
    <cellStyle name="Followed Hyperlink 60" xfId="31885" hidden="1" xr:uid="{00000000-0005-0000-0000-0000E1070000}"/>
    <cellStyle name="Followed Hyperlink 60" xfId="28273" hidden="1" xr:uid="{00000000-0005-0000-0000-0000E2070000}"/>
    <cellStyle name="Followed Hyperlink 60" xfId="31918" hidden="1" xr:uid="{00000000-0005-0000-0000-0000E3070000}"/>
    <cellStyle name="Followed Hyperlink 60" xfId="32194" hidden="1" xr:uid="{00000000-0005-0000-0000-0000E4070000}"/>
    <cellStyle name="Followed Hyperlink 60" xfId="32401" hidden="1" xr:uid="{00000000-0005-0000-0000-0000E5070000}"/>
    <cellStyle name="Followed Hyperlink 60" xfId="32437" hidden="1" xr:uid="{00000000-0005-0000-0000-0000E6070000}"/>
    <cellStyle name="Followed Hyperlink 60" xfId="32335" hidden="1" xr:uid="{00000000-0005-0000-0000-0000E7070000}"/>
    <cellStyle name="Followed Hyperlink 60" xfId="32204" hidden="1" xr:uid="{00000000-0005-0000-0000-0000E8070000}"/>
    <cellStyle name="Followed Hyperlink 60" xfId="32622" hidden="1" xr:uid="{00000000-0005-0000-0000-0000E9070000}"/>
    <cellStyle name="Followed Hyperlink 60" xfId="32658" hidden="1" xr:uid="{00000000-0005-0000-0000-0000EA070000}"/>
    <cellStyle name="Followed Hyperlink 60" xfId="32556" hidden="1" xr:uid="{00000000-0005-0000-0000-0000EB070000}"/>
    <cellStyle name="Followed Hyperlink 60" xfId="30293" hidden="1" xr:uid="{00000000-0005-0000-0000-0000EC070000}"/>
    <cellStyle name="Followed Hyperlink 60" xfId="32838" hidden="1" xr:uid="{00000000-0005-0000-0000-0000ED070000}"/>
    <cellStyle name="Followed Hyperlink 60" xfId="32874" hidden="1" xr:uid="{00000000-0005-0000-0000-0000EE070000}"/>
    <cellStyle name="Followed Hyperlink 60" xfId="32772" hidden="1" xr:uid="{00000000-0005-0000-0000-0000EF070000}"/>
    <cellStyle name="Followed Hyperlink 60" xfId="32724" hidden="1" xr:uid="{00000000-0005-0000-0000-0000F0070000}"/>
    <cellStyle name="Followed Hyperlink 60" xfId="33050" hidden="1" xr:uid="{00000000-0005-0000-0000-0000F1070000}"/>
    <cellStyle name="Followed Hyperlink 60" xfId="33086" hidden="1" xr:uid="{00000000-0005-0000-0000-0000F2070000}"/>
    <cellStyle name="Followed Hyperlink 60" xfId="32984" hidden="1" xr:uid="{00000000-0005-0000-0000-0000F3070000}"/>
    <cellStyle name="Followed Hyperlink 60" xfId="32273" hidden="1" xr:uid="{00000000-0005-0000-0000-0000F4070000}"/>
    <cellStyle name="Followed Hyperlink 60" xfId="33261" hidden="1" xr:uid="{00000000-0005-0000-0000-0000F5070000}"/>
    <cellStyle name="Followed Hyperlink 60" xfId="33195" hidden="1" xr:uid="{00000000-0005-0000-0000-0000F7070000}"/>
    <cellStyle name="Followed Hyperlink 60" xfId="32470" hidden="1" xr:uid="{00000000-0005-0000-0000-0000F8070000}"/>
    <cellStyle name="Followed Hyperlink 60" xfId="33467" hidden="1" xr:uid="{00000000-0005-0000-0000-0000F9070000}"/>
    <cellStyle name="Followed Hyperlink 60" xfId="33503" hidden="1" xr:uid="{00000000-0005-0000-0000-0000FA070000}"/>
    <cellStyle name="Followed Hyperlink 60" xfId="33401" hidden="1" xr:uid="{00000000-0005-0000-0000-0000FB070000}"/>
    <cellStyle name="Followed Hyperlink 60" xfId="33553" hidden="1" xr:uid="{00000000-0005-0000-0000-0000E1070000}"/>
    <cellStyle name="Followed Hyperlink 60" xfId="30397" hidden="1" xr:uid="{00000000-0005-0000-0000-0000E2070000}"/>
    <cellStyle name="Followed Hyperlink 60" xfId="33849" hidden="1" xr:uid="{00000000-0005-0000-0000-0000E4070000}"/>
    <cellStyle name="Followed Hyperlink 60" xfId="34056" hidden="1" xr:uid="{00000000-0005-0000-0000-0000E5070000}"/>
    <cellStyle name="Followed Hyperlink 60" xfId="34092" hidden="1" xr:uid="{00000000-0005-0000-0000-0000E6070000}"/>
    <cellStyle name="Followed Hyperlink 60" xfId="33990" hidden="1" xr:uid="{00000000-0005-0000-0000-0000E7070000}"/>
    <cellStyle name="Followed Hyperlink 60" xfId="33859" hidden="1" xr:uid="{00000000-0005-0000-0000-0000E8070000}"/>
    <cellStyle name="Followed Hyperlink 60" xfId="34313" hidden="1" xr:uid="{00000000-0005-0000-0000-0000EA070000}"/>
    <cellStyle name="Followed Hyperlink 60" xfId="34211" hidden="1" xr:uid="{00000000-0005-0000-0000-0000EB070000}"/>
    <cellStyle name="Followed Hyperlink 60" xfId="34493" hidden="1" xr:uid="{00000000-0005-0000-0000-0000ED070000}"/>
    <cellStyle name="Followed Hyperlink 60" xfId="34529" hidden="1" xr:uid="{00000000-0005-0000-0000-0000EE070000}"/>
    <cellStyle name="Followed Hyperlink 60" xfId="34427" hidden="1" xr:uid="{00000000-0005-0000-0000-0000EF070000}"/>
    <cellStyle name="Followed Hyperlink 60" xfId="34379" hidden="1" xr:uid="{00000000-0005-0000-0000-0000F0070000}"/>
    <cellStyle name="Followed Hyperlink 60" xfId="34705" hidden="1" xr:uid="{00000000-0005-0000-0000-0000F1070000}"/>
    <cellStyle name="Followed Hyperlink 60" xfId="34741" hidden="1" xr:uid="{00000000-0005-0000-0000-0000F2070000}"/>
    <cellStyle name="Followed Hyperlink 60" xfId="34639" hidden="1" xr:uid="{00000000-0005-0000-0000-0000F3070000}"/>
    <cellStyle name="Followed Hyperlink 60" xfId="33928" hidden="1" xr:uid="{00000000-0005-0000-0000-0000F4070000}"/>
    <cellStyle name="Followed Hyperlink 60" xfId="34952" hidden="1" xr:uid="{00000000-0005-0000-0000-0000F6070000}"/>
    <cellStyle name="Followed Hyperlink 60" xfId="34850" hidden="1" xr:uid="{00000000-0005-0000-0000-0000F7070000}"/>
    <cellStyle name="Followed Hyperlink 60" xfId="34125" hidden="1" xr:uid="{00000000-0005-0000-0000-0000F8070000}"/>
    <cellStyle name="Followed Hyperlink 60" xfId="35122" hidden="1" xr:uid="{00000000-0005-0000-0000-0000F9070000}"/>
    <cellStyle name="Followed Hyperlink 60" xfId="35158" hidden="1" xr:uid="{00000000-0005-0000-0000-0000FA070000}"/>
    <cellStyle name="Followed Hyperlink 60" xfId="30406" hidden="1" xr:uid="{00000000-0005-0000-0000-0000E0070000}"/>
    <cellStyle name="Followed Hyperlink 60" xfId="35208" hidden="1" xr:uid="{00000000-0005-0000-0000-0000E1070000}"/>
    <cellStyle name="Followed Hyperlink 60" xfId="32065" hidden="1" xr:uid="{00000000-0005-0000-0000-0000E2070000}"/>
    <cellStyle name="Followed Hyperlink 60" xfId="35241" hidden="1" xr:uid="{00000000-0005-0000-0000-0000E3070000}"/>
    <cellStyle name="Followed Hyperlink 60" xfId="35490" hidden="1" xr:uid="{00000000-0005-0000-0000-0000E4070000}"/>
    <cellStyle name="Followed Hyperlink 60" xfId="35697" hidden="1" xr:uid="{00000000-0005-0000-0000-0000E5070000}"/>
    <cellStyle name="Followed Hyperlink 60" xfId="35733" hidden="1" xr:uid="{00000000-0005-0000-0000-0000E6070000}"/>
    <cellStyle name="Followed Hyperlink 60" xfId="35631" hidden="1" xr:uid="{00000000-0005-0000-0000-0000E7070000}"/>
    <cellStyle name="Followed Hyperlink 60" xfId="35500" hidden="1" xr:uid="{00000000-0005-0000-0000-0000E8070000}"/>
    <cellStyle name="Followed Hyperlink 60" xfId="35918" hidden="1" xr:uid="{00000000-0005-0000-0000-0000E9070000}"/>
    <cellStyle name="Followed Hyperlink 60" xfId="35954" hidden="1" xr:uid="{00000000-0005-0000-0000-0000EA070000}"/>
    <cellStyle name="Followed Hyperlink 60" xfId="35852" hidden="1" xr:uid="{00000000-0005-0000-0000-0000EB070000}"/>
    <cellStyle name="Followed Hyperlink 60" xfId="33631" hidden="1" xr:uid="{00000000-0005-0000-0000-0000EC070000}"/>
    <cellStyle name="Followed Hyperlink 60" xfId="36134" hidden="1" xr:uid="{00000000-0005-0000-0000-0000ED070000}"/>
    <cellStyle name="Followed Hyperlink 60" xfId="36170" hidden="1" xr:uid="{00000000-0005-0000-0000-0000EE070000}"/>
    <cellStyle name="Followed Hyperlink 60" xfId="33297" hidden="1" xr:uid="{00000000-0005-0000-0000-0000F6070000}"/>
    <cellStyle name="Followed Hyperlink 60" xfId="20885" hidden="1" xr:uid="{00000000-0005-0000-0000-0000F5070000}"/>
    <cellStyle name="Followed Hyperlink 60" xfId="20921" hidden="1" xr:uid="{00000000-0005-0000-0000-0000F6070000}"/>
    <cellStyle name="Followed Hyperlink 60" xfId="20819" hidden="1" xr:uid="{00000000-0005-0000-0000-0000F7070000}"/>
    <cellStyle name="Followed Hyperlink 60" xfId="20094" hidden="1" xr:uid="{00000000-0005-0000-0000-0000F8070000}"/>
    <cellStyle name="Followed Hyperlink 60" xfId="21091" hidden="1" xr:uid="{00000000-0005-0000-0000-0000F9070000}"/>
    <cellStyle name="Followed Hyperlink 60" xfId="21127" hidden="1" xr:uid="{00000000-0005-0000-0000-0000FA070000}"/>
    <cellStyle name="Followed Hyperlink 60" xfId="21025" hidden="1" xr:uid="{00000000-0005-0000-0000-0000FB070000}"/>
    <cellStyle name="Followed Hyperlink 60" xfId="17943" hidden="1" xr:uid="{00000000-0005-0000-0000-0000E0070000}"/>
    <cellStyle name="Followed Hyperlink 60" xfId="33586" hidden="1" xr:uid="{00000000-0005-0000-0000-0000E3070000}"/>
    <cellStyle name="Followed Hyperlink 60" xfId="6905" hidden="1" xr:uid="{00000000-0005-0000-0000-0000E9070000}"/>
    <cellStyle name="Followed Hyperlink 60" xfId="6941" hidden="1" xr:uid="{00000000-0005-0000-0000-0000EA070000}"/>
    <cellStyle name="Followed Hyperlink 60" xfId="6839" hidden="1" xr:uid="{00000000-0005-0000-0000-0000EB070000}"/>
    <cellStyle name="Followed Hyperlink 60" xfId="4556" hidden="1" xr:uid="{00000000-0005-0000-0000-0000EC070000}"/>
    <cellStyle name="Followed Hyperlink 60" xfId="7121" hidden="1" xr:uid="{00000000-0005-0000-0000-0000ED070000}"/>
    <cellStyle name="Followed Hyperlink 60" xfId="7157" hidden="1" xr:uid="{00000000-0005-0000-0000-0000EE070000}"/>
    <cellStyle name="Followed Hyperlink 60" xfId="7055" hidden="1" xr:uid="{00000000-0005-0000-0000-0000EF070000}"/>
    <cellStyle name="Followed Hyperlink 60" xfId="7007" hidden="1" xr:uid="{00000000-0005-0000-0000-0000F0070000}"/>
    <cellStyle name="Followed Hyperlink 60" xfId="31964" hidden="1" xr:uid="{00000000-0005-0000-0000-0000EC070000}"/>
    <cellStyle name="Followed Hyperlink 60" xfId="37304" hidden="1" xr:uid="{00000000-0005-0000-0000-0000E5070000}"/>
    <cellStyle name="Followed Hyperlink 60" xfId="37340" hidden="1" xr:uid="{00000000-0005-0000-0000-0000E6070000}"/>
    <cellStyle name="Followed Hyperlink 60" xfId="37238" hidden="1" xr:uid="{00000000-0005-0000-0000-0000E7070000}"/>
    <cellStyle name="Followed Hyperlink 60" xfId="37107" hidden="1" xr:uid="{00000000-0005-0000-0000-0000E8070000}"/>
    <cellStyle name="Followed Hyperlink 60" xfId="37525" hidden="1" xr:uid="{00000000-0005-0000-0000-0000E9070000}"/>
    <cellStyle name="Followed Hyperlink 60" xfId="37561" hidden="1" xr:uid="{00000000-0005-0000-0000-0000EA070000}"/>
    <cellStyle name="Followed Hyperlink 60" xfId="37459" hidden="1" xr:uid="{00000000-0005-0000-0000-0000EB070000}"/>
    <cellStyle name="Followed Hyperlink 60" xfId="35285" hidden="1" xr:uid="{00000000-0005-0000-0000-0000EC070000}"/>
    <cellStyle name="Followed Hyperlink 60" xfId="37741" hidden="1" xr:uid="{00000000-0005-0000-0000-0000ED070000}"/>
    <cellStyle name="Followed Hyperlink 60" xfId="37777" hidden="1" xr:uid="{00000000-0005-0000-0000-0000EE070000}"/>
    <cellStyle name="Followed Hyperlink 60" xfId="37675" hidden="1" xr:uid="{00000000-0005-0000-0000-0000EF070000}"/>
    <cellStyle name="Followed Hyperlink 60" xfId="37627" hidden="1" xr:uid="{00000000-0005-0000-0000-0000F0070000}"/>
    <cellStyle name="Followed Hyperlink 60" xfId="37953" hidden="1" xr:uid="{00000000-0005-0000-0000-0000F1070000}"/>
    <cellStyle name="Followed Hyperlink 60" xfId="37989" hidden="1" xr:uid="{00000000-0005-0000-0000-0000F2070000}"/>
    <cellStyle name="Followed Hyperlink 60" xfId="37887" hidden="1" xr:uid="{00000000-0005-0000-0000-0000F3070000}"/>
    <cellStyle name="Followed Hyperlink 60" xfId="37176" hidden="1" xr:uid="{00000000-0005-0000-0000-0000F4070000}"/>
    <cellStyle name="Followed Hyperlink 60" xfId="38164" hidden="1" xr:uid="{00000000-0005-0000-0000-0000F5070000}"/>
    <cellStyle name="Followed Hyperlink 60" xfId="38200" hidden="1" xr:uid="{00000000-0005-0000-0000-0000F6070000}"/>
    <cellStyle name="Followed Hyperlink 60" xfId="38098" hidden="1" xr:uid="{00000000-0005-0000-0000-0000F7070000}"/>
    <cellStyle name="Followed Hyperlink 60" xfId="37373" hidden="1" xr:uid="{00000000-0005-0000-0000-0000F8070000}"/>
    <cellStyle name="Followed Hyperlink 60" xfId="38370" hidden="1" xr:uid="{00000000-0005-0000-0000-0000F9070000}"/>
    <cellStyle name="Followed Hyperlink 60" xfId="38406" hidden="1" xr:uid="{00000000-0005-0000-0000-0000FA070000}"/>
    <cellStyle name="Followed Hyperlink 60" xfId="38304" hidden="1" xr:uid="{00000000-0005-0000-0000-0000FB070000}"/>
    <cellStyle name="Followed Hyperlink 60" xfId="33733" hidden="1" xr:uid="{00000000-0005-0000-0000-0000E0070000}"/>
    <cellStyle name="Followed Hyperlink 60" xfId="38456" hidden="1" xr:uid="{00000000-0005-0000-0000-0000E1070000}"/>
    <cellStyle name="Followed Hyperlink 60" xfId="35374" hidden="1" xr:uid="{00000000-0005-0000-0000-0000E2070000}"/>
    <cellStyle name="Followed Hyperlink 60" xfId="38489" hidden="1" xr:uid="{00000000-0005-0000-0000-0000E3070000}"/>
    <cellStyle name="Followed Hyperlink 60" xfId="38666" hidden="1" xr:uid="{00000000-0005-0000-0000-0000E4070000}"/>
    <cellStyle name="Followed Hyperlink 60" xfId="38873" hidden="1" xr:uid="{00000000-0005-0000-0000-0000E5070000}"/>
    <cellStyle name="Followed Hyperlink 60" xfId="38909" hidden="1" xr:uid="{00000000-0005-0000-0000-0000E6070000}"/>
    <cellStyle name="Followed Hyperlink 60" xfId="38807" hidden="1" xr:uid="{00000000-0005-0000-0000-0000E7070000}"/>
    <cellStyle name="Followed Hyperlink 60" xfId="38676" hidden="1" xr:uid="{00000000-0005-0000-0000-0000E8070000}"/>
    <cellStyle name="Followed Hyperlink 60" xfId="39094" hidden="1" xr:uid="{00000000-0005-0000-0000-0000E9070000}"/>
    <cellStyle name="Followed Hyperlink 60" xfId="39130" hidden="1" xr:uid="{00000000-0005-0000-0000-0000EA070000}"/>
    <cellStyle name="Followed Hyperlink 60" xfId="39028" hidden="1" xr:uid="{00000000-0005-0000-0000-0000EB070000}"/>
    <cellStyle name="Followed Hyperlink 60" xfId="36925" hidden="1" xr:uid="{00000000-0005-0000-0000-0000EC070000}"/>
    <cellStyle name="Followed Hyperlink 60" xfId="39310" hidden="1" xr:uid="{00000000-0005-0000-0000-0000ED070000}"/>
    <cellStyle name="Followed Hyperlink 60" xfId="39346" hidden="1" xr:uid="{00000000-0005-0000-0000-0000EE070000}"/>
    <cellStyle name="Followed Hyperlink 60" xfId="39244" hidden="1" xr:uid="{00000000-0005-0000-0000-0000EF070000}"/>
    <cellStyle name="Followed Hyperlink 60" xfId="39196" hidden="1" xr:uid="{00000000-0005-0000-0000-0000F0070000}"/>
    <cellStyle name="Followed Hyperlink 60" xfId="39522" hidden="1" xr:uid="{00000000-0005-0000-0000-0000F1070000}"/>
    <cellStyle name="Followed Hyperlink 60" xfId="39558" hidden="1" xr:uid="{00000000-0005-0000-0000-0000F2070000}"/>
    <cellStyle name="Followed Hyperlink 60" xfId="39456" hidden="1" xr:uid="{00000000-0005-0000-0000-0000F3070000}"/>
    <cellStyle name="Followed Hyperlink 60" xfId="38745" hidden="1" xr:uid="{00000000-0005-0000-0000-0000F4070000}"/>
    <cellStyle name="Followed Hyperlink 60" xfId="39733" hidden="1" xr:uid="{00000000-0005-0000-0000-0000F5070000}"/>
    <cellStyle name="Followed Hyperlink 60" xfId="39769" hidden="1" xr:uid="{00000000-0005-0000-0000-0000F6070000}"/>
    <cellStyle name="Followed Hyperlink 60" xfId="39667" hidden="1" xr:uid="{00000000-0005-0000-0000-0000F7070000}"/>
    <cellStyle name="Followed Hyperlink 60" xfId="38942" hidden="1" xr:uid="{00000000-0005-0000-0000-0000F8070000}"/>
    <cellStyle name="Followed Hyperlink 60" xfId="39939" hidden="1" xr:uid="{00000000-0005-0000-0000-0000F9070000}"/>
    <cellStyle name="Followed Hyperlink 60" xfId="39975" hidden="1" xr:uid="{00000000-0005-0000-0000-0000FA070000}"/>
    <cellStyle name="Followed Hyperlink 60" xfId="39873" hidden="1" xr:uid="{00000000-0005-0000-0000-0000FB070000}"/>
    <cellStyle name="Followed Hyperlink 60" xfId="35382" hidden="1" xr:uid="{00000000-0005-0000-0000-0000E0070000}"/>
    <cellStyle name="Followed Hyperlink 60" xfId="40025" hidden="1" xr:uid="{00000000-0005-0000-0000-0000E1070000}"/>
    <cellStyle name="Followed Hyperlink 60" xfId="36993" hidden="1" xr:uid="{00000000-0005-0000-0000-0000E2070000}"/>
    <cellStyle name="Followed Hyperlink 60" xfId="40058" hidden="1" xr:uid="{00000000-0005-0000-0000-0000E3070000}"/>
    <cellStyle name="Followed Hyperlink 60" xfId="40185" hidden="1" xr:uid="{00000000-0005-0000-0000-0000E4070000}"/>
    <cellStyle name="Followed Hyperlink 60" xfId="40392" hidden="1" xr:uid="{00000000-0005-0000-0000-0000E5070000}"/>
    <cellStyle name="Followed Hyperlink 60" xfId="40428" hidden="1" xr:uid="{00000000-0005-0000-0000-0000E6070000}"/>
    <cellStyle name="Followed Hyperlink 60" xfId="40326" hidden="1" xr:uid="{00000000-0005-0000-0000-0000E7070000}"/>
    <cellStyle name="Followed Hyperlink 60" xfId="40195" hidden="1" xr:uid="{00000000-0005-0000-0000-0000E8070000}"/>
    <cellStyle name="Followed Hyperlink 60" xfId="28248" hidden="1" xr:uid="{00000000-0005-0000-0000-0000E0070000}"/>
    <cellStyle name="Followed Hyperlink 60" xfId="22858" hidden="1" xr:uid="{00000000-0005-0000-0000-0000EC070000}"/>
    <cellStyle name="Followed Hyperlink 60" xfId="10938" hidden="1" xr:uid="{00000000-0005-0000-0000-0000F6070000}"/>
    <cellStyle name="Followed Hyperlink 60" xfId="10836" hidden="1" xr:uid="{00000000-0005-0000-0000-0000F7070000}"/>
    <cellStyle name="Followed Hyperlink 60" xfId="10111" hidden="1" xr:uid="{00000000-0005-0000-0000-0000F8070000}"/>
    <cellStyle name="Followed Hyperlink 60" xfId="11108" hidden="1" xr:uid="{00000000-0005-0000-0000-0000F9070000}"/>
    <cellStyle name="Followed Hyperlink 60" xfId="11144" hidden="1" xr:uid="{00000000-0005-0000-0000-0000FA070000}"/>
    <cellStyle name="Followed Hyperlink 60" xfId="11042" hidden="1" xr:uid="{00000000-0005-0000-0000-0000FB070000}"/>
    <cellStyle name="Followed Hyperlink 60" xfId="2126" hidden="1" xr:uid="{00000000-0005-0000-0000-0000FA070000}"/>
    <cellStyle name="Followed Hyperlink 60" xfId="2024" hidden="1" xr:uid="{00000000-0005-0000-0000-0000FB070000}"/>
    <cellStyle name="Followed Hyperlink 60" xfId="2773" hidden="1" xr:uid="{00000000-0005-0000-0000-0000E0070000}"/>
    <cellStyle name="Followed Hyperlink 60" xfId="3012" hidden="1" xr:uid="{00000000-0005-0000-0000-0000E1070000}"/>
    <cellStyle name="Followed Hyperlink 60" xfId="3048" hidden="1" xr:uid="{00000000-0005-0000-0000-0000E2070000}"/>
    <cellStyle name="Followed Hyperlink 60" xfId="18967" hidden="1" xr:uid="{00000000-0005-0000-0000-0000F3070000}"/>
    <cellStyle name="Followed Hyperlink 60" xfId="6355" hidden="1" xr:uid="{00000000-0005-0000-0000-0000E0070000}"/>
    <cellStyle name="Followed Hyperlink 60" xfId="25822" hidden="1" xr:uid="{00000000-0005-0000-0000-0000FA070000}"/>
    <cellStyle name="Followed Hyperlink 60" xfId="25720" hidden="1" xr:uid="{00000000-0005-0000-0000-0000FB070000}"/>
    <cellStyle name="Followed Hyperlink 60" xfId="26288" hidden="1" xr:uid="{00000000-0005-0000-0000-0000E0070000}"/>
    <cellStyle name="Followed Hyperlink 60" xfId="26563" hidden="1" xr:uid="{00000000-0005-0000-0000-0000E2070000}"/>
    <cellStyle name="Followed Hyperlink 60" xfId="26461" hidden="1" xr:uid="{00000000-0005-0000-0000-0000E3070000}"/>
    <cellStyle name="Followed Hyperlink 60" xfId="26633" hidden="1" xr:uid="{00000000-0005-0000-0000-0000E4070000}"/>
    <cellStyle name="Followed Hyperlink 60" xfId="45304" hidden="1" xr:uid="{00000000-0005-0000-0000-0000FB070000}"/>
    <cellStyle name="Followed Hyperlink 60" xfId="44373" hidden="1" xr:uid="{00000000-0005-0000-0000-0000F8070000}"/>
    <cellStyle name="Followed Hyperlink 60" xfId="40715" hidden="1" xr:uid="{00000000-0005-0000-0000-0000F0070000}"/>
    <cellStyle name="Followed Hyperlink 60" xfId="20348" hidden="1" xr:uid="{00000000-0005-0000-0000-0000F0070000}"/>
    <cellStyle name="Followed Hyperlink 60" xfId="20674" hidden="1" xr:uid="{00000000-0005-0000-0000-0000F1070000}"/>
    <cellStyle name="Followed Hyperlink 60" xfId="35056" hidden="1" xr:uid="{00000000-0005-0000-0000-0000FB070000}"/>
    <cellStyle name="Followed Hyperlink 60" xfId="26840" hidden="1" xr:uid="{00000000-0005-0000-0000-0000E5070000}"/>
    <cellStyle name="Followed Hyperlink 60" xfId="12190" hidden="1" xr:uid="{00000000-0005-0000-0000-0000EE070000}"/>
    <cellStyle name="Followed Hyperlink 60" xfId="12088" hidden="1" xr:uid="{00000000-0005-0000-0000-0000EF070000}"/>
    <cellStyle name="Followed Hyperlink 60" xfId="12040" hidden="1" xr:uid="{00000000-0005-0000-0000-0000F0070000}"/>
    <cellStyle name="Followed Hyperlink 60" xfId="12366" hidden="1" xr:uid="{00000000-0005-0000-0000-0000F1070000}"/>
    <cellStyle name="Followed Hyperlink 60" xfId="12402" hidden="1" xr:uid="{00000000-0005-0000-0000-0000F2070000}"/>
    <cellStyle name="Followed Hyperlink 60" xfId="12300" hidden="1" xr:uid="{00000000-0005-0000-0000-0000F3070000}"/>
    <cellStyle name="Followed Hyperlink 60" xfId="11589" hidden="1" xr:uid="{00000000-0005-0000-0000-0000F4070000}"/>
    <cellStyle name="Followed Hyperlink 60" xfId="12577" hidden="1" xr:uid="{00000000-0005-0000-0000-0000F5070000}"/>
    <cellStyle name="Followed Hyperlink 60" xfId="12613" hidden="1" xr:uid="{00000000-0005-0000-0000-0000F6070000}"/>
    <cellStyle name="Followed Hyperlink 60" xfId="12511" hidden="1" xr:uid="{00000000-0005-0000-0000-0000F7070000}"/>
    <cellStyle name="Followed Hyperlink 60" xfId="11786" hidden="1" xr:uid="{00000000-0005-0000-0000-0000F8070000}"/>
    <cellStyle name="Followed Hyperlink 60" xfId="12783" hidden="1" xr:uid="{00000000-0005-0000-0000-0000F9070000}"/>
    <cellStyle name="Followed Hyperlink 60" xfId="12819" hidden="1" xr:uid="{00000000-0005-0000-0000-0000FA070000}"/>
    <cellStyle name="Followed Hyperlink 60" xfId="12717" hidden="1" xr:uid="{00000000-0005-0000-0000-0000FB070000}"/>
    <cellStyle name="Followed Hyperlink 60" xfId="8035" hidden="1" xr:uid="{00000000-0005-0000-0000-0000E0070000}"/>
    <cellStyle name="Followed Hyperlink 60" xfId="12869" hidden="1" xr:uid="{00000000-0005-0000-0000-0000E1070000}"/>
    <cellStyle name="Followed Hyperlink 60" xfId="9704" hidden="1" xr:uid="{00000000-0005-0000-0000-0000E2070000}"/>
    <cellStyle name="Followed Hyperlink 60" xfId="12902" hidden="1" xr:uid="{00000000-0005-0000-0000-0000E3070000}"/>
    <cellStyle name="Followed Hyperlink 60" xfId="13184" hidden="1" xr:uid="{00000000-0005-0000-0000-0000E4070000}"/>
    <cellStyle name="Followed Hyperlink 60" xfId="13391" hidden="1" xr:uid="{00000000-0005-0000-0000-0000E5070000}"/>
    <cellStyle name="Followed Hyperlink 60" xfId="13427" hidden="1" xr:uid="{00000000-0005-0000-0000-0000E6070000}"/>
    <cellStyle name="Followed Hyperlink 60" xfId="13325" hidden="1" xr:uid="{00000000-0005-0000-0000-0000E7070000}"/>
    <cellStyle name="Followed Hyperlink 60" xfId="13194" hidden="1" xr:uid="{00000000-0005-0000-0000-0000E8070000}"/>
    <cellStyle name="Followed Hyperlink 60" xfId="13612" hidden="1" xr:uid="{00000000-0005-0000-0000-0000E9070000}"/>
    <cellStyle name="Followed Hyperlink 60" xfId="13648" hidden="1" xr:uid="{00000000-0005-0000-0000-0000EA070000}"/>
    <cellStyle name="Followed Hyperlink 60" xfId="13546" hidden="1" xr:uid="{00000000-0005-0000-0000-0000EB070000}"/>
    <cellStyle name="Followed Hyperlink 60" xfId="11273" hidden="1" xr:uid="{00000000-0005-0000-0000-0000EC070000}"/>
    <cellStyle name="Followed Hyperlink 60" xfId="13828" hidden="1" xr:uid="{00000000-0005-0000-0000-0000ED070000}"/>
    <cellStyle name="Followed Hyperlink 60" xfId="13864" hidden="1" xr:uid="{00000000-0005-0000-0000-0000EE070000}"/>
    <cellStyle name="Followed Hyperlink 60" xfId="13762" hidden="1" xr:uid="{00000000-0005-0000-0000-0000EF070000}"/>
    <cellStyle name="Followed Hyperlink 60" xfId="13714" hidden="1" xr:uid="{00000000-0005-0000-0000-0000F0070000}"/>
    <cellStyle name="Followed Hyperlink 60" xfId="14040" hidden="1" xr:uid="{00000000-0005-0000-0000-0000F1070000}"/>
    <cellStyle name="Followed Hyperlink 60" xfId="14076" hidden="1" xr:uid="{00000000-0005-0000-0000-0000F2070000}"/>
    <cellStyle name="Followed Hyperlink 60" xfId="13974" hidden="1" xr:uid="{00000000-0005-0000-0000-0000F3070000}"/>
    <cellStyle name="Followed Hyperlink 60" xfId="13263" hidden="1" xr:uid="{00000000-0005-0000-0000-0000F4070000}"/>
    <cellStyle name="Followed Hyperlink 60" xfId="14251" hidden="1" xr:uid="{00000000-0005-0000-0000-0000F5070000}"/>
    <cellStyle name="Followed Hyperlink 60" xfId="14287" hidden="1" xr:uid="{00000000-0005-0000-0000-0000F6070000}"/>
    <cellStyle name="Followed Hyperlink 60" xfId="14185" hidden="1" xr:uid="{00000000-0005-0000-0000-0000F7070000}"/>
    <cellStyle name="Followed Hyperlink 60" xfId="13460" hidden="1" xr:uid="{00000000-0005-0000-0000-0000F8070000}"/>
    <cellStyle name="Followed Hyperlink 60" xfId="14457" hidden="1" xr:uid="{00000000-0005-0000-0000-0000F9070000}"/>
    <cellStyle name="Followed Hyperlink 60" xfId="14493" hidden="1" xr:uid="{00000000-0005-0000-0000-0000FA070000}"/>
    <cellStyle name="Followed Hyperlink 60" xfId="14391" hidden="1" xr:uid="{00000000-0005-0000-0000-0000FB070000}"/>
    <cellStyle name="Followed Hyperlink 60" xfId="9714" hidden="1" xr:uid="{00000000-0005-0000-0000-0000E0070000}"/>
    <cellStyle name="Followed Hyperlink 60" xfId="14543" hidden="1" xr:uid="{00000000-0005-0000-0000-0000E1070000}"/>
    <cellStyle name="Followed Hyperlink 60" xfId="11379" hidden="1" xr:uid="{00000000-0005-0000-0000-0000E2070000}"/>
    <cellStyle name="Followed Hyperlink 60" xfId="14576" hidden="1" xr:uid="{00000000-0005-0000-0000-0000E3070000}"/>
    <cellStyle name="Followed Hyperlink 60" xfId="14852" hidden="1" xr:uid="{00000000-0005-0000-0000-0000E4070000}"/>
    <cellStyle name="Followed Hyperlink 60" xfId="15059" hidden="1" xr:uid="{00000000-0005-0000-0000-0000E5070000}"/>
    <cellStyle name="Followed Hyperlink 60" xfId="15095" hidden="1" xr:uid="{00000000-0005-0000-0000-0000E6070000}"/>
    <cellStyle name="Followed Hyperlink 60" xfId="14993" hidden="1" xr:uid="{00000000-0005-0000-0000-0000E7070000}"/>
    <cellStyle name="Followed Hyperlink 60" xfId="14862" hidden="1" xr:uid="{00000000-0005-0000-0000-0000E8070000}"/>
    <cellStyle name="Followed Hyperlink 60" xfId="15280" hidden="1" xr:uid="{00000000-0005-0000-0000-0000E9070000}"/>
    <cellStyle name="Followed Hyperlink 60" xfId="15316" hidden="1" xr:uid="{00000000-0005-0000-0000-0000EA070000}"/>
    <cellStyle name="Followed Hyperlink 60" xfId="15214" hidden="1" xr:uid="{00000000-0005-0000-0000-0000EB070000}"/>
    <cellStyle name="Followed Hyperlink 60" xfId="12947" hidden="1" xr:uid="{00000000-0005-0000-0000-0000EC070000}"/>
    <cellStyle name="Followed Hyperlink 60" xfId="15496" hidden="1" xr:uid="{00000000-0005-0000-0000-0000ED070000}"/>
    <cellStyle name="Followed Hyperlink 60" xfId="15532" hidden="1" xr:uid="{00000000-0005-0000-0000-0000EE070000}"/>
    <cellStyle name="Followed Hyperlink 60" xfId="15430" hidden="1" xr:uid="{00000000-0005-0000-0000-0000EF070000}"/>
    <cellStyle name="Followed Hyperlink 60" xfId="15382" hidden="1" xr:uid="{00000000-0005-0000-0000-0000F0070000}"/>
    <cellStyle name="Followed Hyperlink 60" xfId="15708" hidden="1" xr:uid="{00000000-0005-0000-0000-0000F1070000}"/>
    <cellStyle name="Followed Hyperlink 60" xfId="15744" hidden="1" xr:uid="{00000000-0005-0000-0000-0000F2070000}"/>
    <cellStyle name="Followed Hyperlink 60" xfId="15642" hidden="1" xr:uid="{00000000-0005-0000-0000-0000F3070000}"/>
    <cellStyle name="Followed Hyperlink 60" xfId="14931" hidden="1" xr:uid="{00000000-0005-0000-0000-0000F4070000}"/>
    <cellStyle name="Followed Hyperlink 60" xfId="15919" hidden="1" xr:uid="{00000000-0005-0000-0000-0000F5070000}"/>
    <cellStyle name="Followed Hyperlink 60" xfId="15955" hidden="1" xr:uid="{00000000-0005-0000-0000-0000F6070000}"/>
    <cellStyle name="Followed Hyperlink 60" xfId="15853" hidden="1" xr:uid="{00000000-0005-0000-0000-0000F7070000}"/>
    <cellStyle name="Followed Hyperlink 60" xfId="15128" hidden="1" xr:uid="{00000000-0005-0000-0000-0000F8070000}"/>
    <cellStyle name="Followed Hyperlink 60" xfId="16125" hidden="1" xr:uid="{00000000-0005-0000-0000-0000F9070000}"/>
    <cellStyle name="Followed Hyperlink 60" xfId="16161" hidden="1" xr:uid="{00000000-0005-0000-0000-0000FA070000}"/>
    <cellStyle name="Followed Hyperlink 60" xfId="16059" hidden="1" xr:uid="{00000000-0005-0000-0000-0000FB070000}"/>
    <cellStyle name="Followed Hyperlink 60" xfId="11389" hidden="1" xr:uid="{00000000-0005-0000-0000-0000E0070000}"/>
    <cellStyle name="Followed Hyperlink 60" xfId="16211" hidden="1" xr:uid="{00000000-0005-0000-0000-0000E1070000}"/>
    <cellStyle name="Followed Hyperlink 60" xfId="13053" hidden="1" xr:uid="{00000000-0005-0000-0000-0000E2070000}"/>
    <cellStyle name="Followed Hyperlink 60" xfId="16244" hidden="1" xr:uid="{00000000-0005-0000-0000-0000E3070000}"/>
    <cellStyle name="Followed Hyperlink 60" xfId="16511" hidden="1" xr:uid="{00000000-0005-0000-0000-0000E4070000}"/>
    <cellStyle name="Followed Hyperlink 60" xfId="16718" hidden="1" xr:uid="{00000000-0005-0000-0000-0000E5070000}"/>
    <cellStyle name="Followed Hyperlink 60" xfId="16754" hidden="1" xr:uid="{00000000-0005-0000-0000-0000E6070000}"/>
    <cellStyle name="Followed Hyperlink 60" xfId="16652" hidden="1" xr:uid="{00000000-0005-0000-0000-0000E7070000}"/>
    <cellStyle name="Followed Hyperlink 60" xfId="16521" hidden="1" xr:uid="{00000000-0005-0000-0000-0000E8070000}"/>
    <cellStyle name="Followed Hyperlink 60" xfId="16939" hidden="1" xr:uid="{00000000-0005-0000-0000-0000E9070000}"/>
    <cellStyle name="Followed Hyperlink 60" xfId="16975" hidden="1" xr:uid="{00000000-0005-0000-0000-0000EA070000}"/>
    <cellStyle name="Followed Hyperlink 60" xfId="16873" hidden="1" xr:uid="{00000000-0005-0000-0000-0000EB070000}"/>
    <cellStyle name="Followed Hyperlink 60" xfId="14621" hidden="1" xr:uid="{00000000-0005-0000-0000-0000EC070000}"/>
    <cellStyle name="Followed Hyperlink 60" xfId="17155" hidden="1" xr:uid="{00000000-0005-0000-0000-0000ED070000}"/>
    <cellStyle name="Followed Hyperlink 60" xfId="17191" hidden="1" xr:uid="{00000000-0005-0000-0000-0000EE070000}"/>
    <cellStyle name="Followed Hyperlink 60" xfId="17089" hidden="1" xr:uid="{00000000-0005-0000-0000-0000EF070000}"/>
    <cellStyle name="Followed Hyperlink 60" xfId="17041" hidden="1" xr:uid="{00000000-0005-0000-0000-0000F0070000}"/>
    <cellStyle name="Followed Hyperlink 60" xfId="17367" hidden="1" xr:uid="{00000000-0005-0000-0000-0000F1070000}"/>
    <cellStyle name="Followed Hyperlink 60" xfId="17403" hidden="1" xr:uid="{00000000-0005-0000-0000-0000F2070000}"/>
    <cellStyle name="Followed Hyperlink 60" xfId="17301" hidden="1" xr:uid="{00000000-0005-0000-0000-0000F3070000}"/>
    <cellStyle name="Followed Hyperlink 60" xfId="16590" hidden="1" xr:uid="{00000000-0005-0000-0000-0000F4070000}"/>
    <cellStyle name="Followed Hyperlink 60" xfId="17578" hidden="1" xr:uid="{00000000-0005-0000-0000-0000F5070000}"/>
    <cellStyle name="Followed Hyperlink 60" xfId="17614" hidden="1" xr:uid="{00000000-0005-0000-0000-0000F6070000}"/>
    <cellStyle name="Followed Hyperlink 60" xfId="17512" hidden="1" xr:uid="{00000000-0005-0000-0000-0000F7070000}"/>
    <cellStyle name="Followed Hyperlink 60" xfId="17784" hidden="1" xr:uid="{00000000-0005-0000-0000-0000F9070000}"/>
    <cellStyle name="Followed Hyperlink 60" xfId="17820" hidden="1" xr:uid="{00000000-0005-0000-0000-0000FA070000}"/>
    <cellStyle name="Followed Hyperlink 60" xfId="17718" hidden="1" xr:uid="{00000000-0005-0000-0000-0000FB070000}"/>
    <cellStyle name="Followed Hyperlink 60" xfId="17981" hidden="1" xr:uid="{00000000-0005-0000-0000-0000E0070000}"/>
    <cellStyle name="Followed Hyperlink 60" xfId="17865" hidden="1" xr:uid="{00000000-0005-0000-0000-0000E1070000}"/>
    <cellStyle name="Followed Hyperlink 60" xfId="18107" hidden="1" xr:uid="{00000000-0005-0000-0000-0000E2070000}"/>
    <cellStyle name="Followed Hyperlink 60" xfId="17900" hidden="1" xr:uid="{00000000-0005-0000-0000-0000E3070000}"/>
    <cellStyle name="Followed Hyperlink 60" xfId="18384" hidden="1" xr:uid="{00000000-0005-0000-0000-0000E5070000}"/>
    <cellStyle name="Followed Hyperlink 60" xfId="18420" hidden="1" xr:uid="{00000000-0005-0000-0000-0000E6070000}"/>
    <cellStyle name="Followed Hyperlink 60" xfId="18318" hidden="1" xr:uid="{00000000-0005-0000-0000-0000E7070000}"/>
    <cellStyle name="Followed Hyperlink 60" xfId="18187" hidden="1" xr:uid="{00000000-0005-0000-0000-0000E8070000}"/>
    <cellStyle name="Followed Hyperlink 60" xfId="18605" hidden="1" xr:uid="{00000000-0005-0000-0000-0000E9070000}"/>
    <cellStyle name="Followed Hyperlink 60" xfId="18539" hidden="1" xr:uid="{00000000-0005-0000-0000-0000EB070000}"/>
    <cellStyle name="Followed Hyperlink 60" xfId="18010" hidden="1" xr:uid="{00000000-0005-0000-0000-0000EC070000}"/>
    <cellStyle name="Followed Hyperlink 60" xfId="18821" hidden="1" xr:uid="{00000000-0005-0000-0000-0000ED070000}"/>
    <cellStyle name="Followed Hyperlink 60" xfId="18857" hidden="1" xr:uid="{00000000-0005-0000-0000-0000EE070000}"/>
    <cellStyle name="Followed Hyperlink 60" xfId="18755" hidden="1" xr:uid="{00000000-0005-0000-0000-0000EF070000}"/>
    <cellStyle name="Followed Hyperlink 60" xfId="19033" hidden="1" xr:uid="{00000000-0005-0000-0000-0000F1070000}"/>
    <cellStyle name="Followed Hyperlink 60" xfId="19069" hidden="1" xr:uid="{00000000-0005-0000-0000-0000F2070000}"/>
    <cellStyle name="Followed Hyperlink 60" xfId="18256" hidden="1" xr:uid="{00000000-0005-0000-0000-0000F4070000}"/>
    <cellStyle name="Followed Hyperlink 60" xfId="19244" hidden="1" xr:uid="{00000000-0005-0000-0000-0000F5070000}"/>
    <cellStyle name="Followed Hyperlink 60" xfId="19178" hidden="1" xr:uid="{00000000-0005-0000-0000-0000F7070000}"/>
    <cellStyle name="Followed Hyperlink 60" xfId="18453" hidden="1" xr:uid="{00000000-0005-0000-0000-0000F8070000}"/>
    <cellStyle name="Followed Hyperlink 60" xfId="19450" hidden="1" xr:uid="{00000000-0005-0000-0000-0000F9070000}"/>
    <cellStyle name="Followed Hyperlink 60" xfId="19486" hidden="1" xr:uid="{00000000-0005-0000-0000-0000FA070000}"/>
    <cellStyle name="Followed Hyperlink 60" xfId="19384" hidden="1" xr:uid="{00000000-0005-0000-0000-0000FB070000}"/>
    <cellStyle name="Followed Hyperlink 60" xfId="19536" hidden="1" xr:uid="{00000000-0005-0000-0000-0000E1070000}"/>
    <cellStyle name="Followed Hyperlink 60" xfId="17969" hidden="1" xr:uid="{00000000-0005-0000-0000-0000E2070000}"/>
    <cellStyle name="Followed Hyperlink 60" xfId="19569" hidden="1" xr:uid="{00000000-0005-0000-0000-0000E3070000}"/>
    <cellStyle name="Followed Hyperlink 60" xfId="19818" hidden="1" xr:uid="{00000000-0005-0000-0000-0000E4070000}"/>
    <cellStyle name="Followed Hyperlink 60" xfId="20025" hidden="1" xr:uid="{00000000-0005-0000-0000-0000E5070000}"/>
    <cellStyle name="Followed Hyperlink 60" xfId="20061" hidden="1" xr:uid="{00000000-0005-0000-0000-0000E6070000}"/>
    <cellStyle name="Followed Hyperlink 60" xfId="19959" hidden="1" xr:uid="{00000000-0005-0000-0000-0000E7070000}"/>
    <cellStyle name="Followed Hyperlink 60" xfId="19828" hidden="1" xr:uid="{00000000-0005-0000-0000-0000E8070000}"/>
    <cellStyle name="Followed Hyperlink 60" xfId="20246" hidden="1" xr:uid="{00000000-0005-0000-0000-0000E9070000}"/>
    <cellStyle name="Followed Hyperlink 60" xfId="20282" hidden="1" xr:uid="{00000000-0005-0000-0000-0000EA070000}"/>
    <cellStyle name="Followed Hyperlink 60" xfId="20180" hidden="1" xr:uid="{00000000-0005-0000-0000-0000EB070000}"/>
    <cellStyle name="Followed Hyperlink 60" xfId="16311" hidden="1" xr:uid="{00000000-0005-0000-0000-0000EC070000}"/>
    <cellStyle name="Followed Hyperlink 60" xfId="20462" hidden="1" xr:uid="{00000000-0005-0000-0000-0000ED070000}"/>
    <cellStyle name="Followed Hyperlink 60" xfId="20498" hidden="1" xr:uid="{00000000-0005-0000-0000-0000EE070000}"/>
    <cellStyle name="Followed Hyperlink 60" xfId="20396" hidden="1" xr:uid="{00000000-0005-0000-0000-0000EF070000}"/>
    <cellStyle name="Followed Hyperlink 60" xfId="16787" hidden="1" xr:uid="{00000000-0005-0000-0000-0000F8070000}"/>
    <cellStyle name="Followed Hyperlink 60" xfId="5073" hidden="1" xr:uid="{00000000-0005-0000-0000-0000F8070000}"/>
    <cellStyle name="Followed Hyperlink 60" xfId="6070" hidden="1" xr:uid="{00000000-0005-0000-0000-0000F9070000}"/>
    <cellStyle name="Followed Hyperlink 60" xfId="6106" hidden="1" xr:uid="{00000000-0005-0000-0000-0000FA070000}"/>
    <cellStyle name="Followed Hyperlink 60" xfId="6004" hidden="1" xr:uid="{00000000-0005-0000-0000-0000FB070000}"/>
    <cellStyle name="Followed Hyperlink 60" xfId="2858" hidden="1" xr:uid="{00000000-0005-0000-0000-0000E0070000}"/>
    <cellStyle name="Followed Hyperlink 60" xfId="6156" hidden="1" xr:uid="{00000000-0005-0000-0000-0000E1070000}"/>
    <cellStyle name="Followed Hyperlink 60" xfId="2527" hidden="1" xr:uid="{00000000-0005-0000-0000-0000E2070000}"/>
    <cellStyle name="Followed Hyperlink 60" xfId="6189" hidden="1" xr:uid="{00000000-0005-0000-0000-0000E3070000}"/>
    <cellStyle name="Followed Hyperlink 60" xfId="18177" hidden="1" xr:uid="{00000000-0005-0000-0000-0000E4070000}"/>
    <cellStyle name="Followed Hyperlink 60" xfId="35569" hidden="1" xr:uid="{00000000-0005-0000-0000-0000F4070000}"/>
    <cellStyle name="Followed Hyperlink 60" xfId="36557" hidden="1" xr:uid="{00000000-0005-0000-0000-0000F5070000}"/>
    <cellStyle name="Followed Hyperlink 60" xfId="36593" hidden="1" xr:uid="{00000000-0005-0000-0000-0000F6070000}"/>
    <cellStyle name="Followed Hyperlink 60" xfId="36491" hidden="1" xr:uid="{00000000-0005-0000-0000-0000F7070000}"/>
    <cellStyle name="Followed Hyperlink 60" xfId="35766" hidden="1" xr:uid="{00000000-0005-0000-0000-0000F8070000}"/>
    <cellStyle name="Followed Hyperlink 60" xfId="36763" hidden="1" xr:uid="{00000000-0005-0000-0000-0000F9070000}"/>
    <cellStyle name="Followed Hyperlink 60" xfId="36799" hidden="1" xr:uid="{00000000-0005-0000-0000-0000FA070000}"/>
    <cellStyle name="Followed Hyperlink 60" xfId="36697" hidden="1" xr:uid="{00000000-0005-0000-0000-0000FB070000}"/>
    <cellStyle name="Followed Hyperlink 60" xfId="18707" hidden="1" xr:uid="{00000000-0005-0000-0000-0000F0070000}"/>
    <cellStyle name="Followed Hyperlink 60" xfId="21668" hidden="1" xr:uid="{00000000-0005-0000-0000-0000E6070000}"/>
    <cellStyle name="Followed Hyperlink 60" xfId="21566" hidden="1" xr:uid="{00000000-0005-0000-0000-0000E7070000}"/>
    <cellStyle name="Followed Hyperlink 60" xfId="21435" hidden="1" xr:uid="{00000000-0005-0000-0000-0000E8070000}"/>
    <cellStyle name="Followed Hyperlink 60" xfId="21853" hidden="1" xr:uid="{00000000-0005-0000-0000-0000E9070000}"/>
    <cellStyle name="Followed Hyperlink 60" xfId="21889" hidden="1" xr:uid="{00000000-0005-0000-0000-0000EA070000}"/>
    <cellStyle name="Followed Hyperlink 60" xfId="21787" hidden="1" xr:uid="{00000000-0005-0000-0000-0000EB070000}"/>
    <cellStyle name="Followed Hyperlink 60" xfId="19613" hidden="1" xr:uid="{00000000-0005-0000-0000-0000EC070000}"/>
    <cellStyle name="Followed Hyperlink 60" xfId="22069" hidden="1" xr:uid="{00000000-0005-0000-0000-0000ED070000}"/>
    <cellStyle name="Followed Hyperlink 60" xfId="19280" hidden="1" xr:uid="{00000000-0005-0000-0000-0000F6070000}"/>
    <cellStyle name="Followed Hyperlink 60" xfId="7580" hidden="1" xr:uid="{00000000-0005-0000-0000-0000F6070000}"/>
    <cellStyle name="Followed Hyperlink 60" xfId="7478" hidden="1" xr:uid="{00000000-0005-0000-0000-0000F7070000}"/>
    <cellStyle name="Followed Hyperlink 60" xfId="6753" hidden="1" xr:uid="{00000000-0005-0000-0000-0000F8070000}"/>
    <cellStyle name="Followed Hyperlink 60" xfId="7750" hidden="1" xr:uid="{00000000-0005-0000-0000-0000F9070000}"/>
    <cellStyle name="Followed Hyperlink 60" xfId="7786" hidden="1" xr:uid="{00000000-0005-0000-0000-0000FA070000}"/>
    <cellStyle name="Followed Hyperlink 60" xfId="7684" hidden="1" xr:uid="{00000000-0005-0000-0000-0000FB070000}"/>
    <cellStyle name="Followed Hyperlink 60" xfId="2501" hidden="1" xr:uid="{00000000-0005-0000-0000-0000E0070000}"/>
    <cellStyle name="Followed Hyperlink 60" xfId="7836" hidden="1" xr:uid="{00000000-0005-0000-0000-0000E1070000}"/>
    <cellStyle name="Followed Hyperlink 60" xfId="4666" hidden="1" xr:uid="{00000000-0005-0000-0000-0000E2070000}"/>
    <cellStyle name="Followed Hyperlink 60" xfId="7869" hidden="1" xr:uid="{00000000-0005-0000-0000-0000E3070000}"/>
    <cellStyle name="Followed Hyperlink 60" xfId="8157" hidden="1" xr:uid="{00000000-0005-0000-0000-0000E4070000}"/>
    <cellStyle name="Followed Hyperlink 60" xfId="8364" hidden="1" xr:uid="{00000000-0005-0000-0000-0000E5070000}"/>
    <cellStyle name="Followed Hyperlink 60" xfId="8400" hidden="1" xr:uid="{00000000-0005-0000-0000-0000E6070000}"/>
    <cellStyle name="Followed Hyperlink 60" xfId="8298" hidden="1" xr:uid="{00000000-0005-0000-0000-0000E7070000}"/>
    <cellStyle name="Followed Hyperlink 60" xfId="8167" hidden="1" xr:uid="{00000000-0005-0000-0000-0000E8070000}"/>
    <cellStyle name="Followed Hyperlink 60" xfId="8585" hidden="1" xr:uid="{00000000-0005-0000-0000-0000E9070000}"/>
    <cellStyle name="Followed Hyperlink 60" xfId="8621" hidden="1" xr:uid="{00000000-0005-0000-0000-0000EA070000}"/>
    <cellStyle name="Followed Hyperlink 60" xfId="8519" hidden="1" xr:uid="{00000000-0005-0000-0000-0000EB070000}"/>
    <cellStyle name="Followed Hyperlink 60" xfId="6235" hidden="1" xr:uid="{00000000-0005-0000-0000-0000EC070000}"/>
    <cellStyle name="Followed Hyperlink 60" xfId="8801" hidden="1" xr:uid="{00000000-0005-0000-0000-0000ED070000}"/>
    <cellStyle name="Followed Hyperlink 60" xfId="8837" hidden="1" xr:uid="{00000000-0005-0000-0000-0000EE070000}"/>
    <cellStyle name="Followed Hyperlink 60" xfId="8735" hidden="1" xr:uid="{00000000-0005-0000-0000-0000EF070000}"/>
    <cellStyle name="Followed Hyperlink 60" xfId="8687" hidden="1" xr:uid="{00000000-0005-0000-0000-0000F0070000}"/>
    <cellStyle name="Followed Hyperlink 60" xfId="9013" hidden="1" xr:uid="{00000000-0005-0000-0000-0000F1070000}"/>
    <cellStyle name="Followed Hyperlink 60" xfId="9049" hidden="1" xr:uid="{00000000-0005-0000-0000-0000F2070000}"/>
    <cellStyle name="Followed Hyperlink 60" xfId="8947" hidden="1" xr:uid="{00000000-0005-0000-0000-0000F3070000}"/>
    <cellStyle name="Followed Hyperlink 60" xfId="8236" hidden="1" xr:uid="{00000000-0005-0000-0000-0000F4070000}"/>
    <cellStyle name="Followed Hyperlink 60" xfId="9224" hidden="1" xr:uid="{00000000-0005-0000-0000-0000F5070000}"/>
    <cellStyle name="Followed Hyperlink 60" xfId="9260" hidden="1" xr:uid="{00000000-0005-0000-0000-0000F6070000}"/>
    <cellStyle name="Followed Hyperlink 60" xfId="9158" hidden="1" xr:uid="{00000000-0005-0000-0000-0000F7070000}"/>
    <cellStyle name="Followed Hyperlink 60" xfId="8433" hidden="1" xr:uid="{00000000-0005-0000-0000-0000F8070000}"/>
    <cellStyle name="Followed Hyperlink 60" xfId="9430" hidden="1" xr:uid="{00000000-0005-0000-0000-0000F9070000}"/>
    <cellStyle name="Followed Hyperlink 60" xfId="9466" hidden="1" xr:uid="{00000000-0005-0000-0000-0000FA070000}"/>
    <cellStyle name="Followed Hyperlink 60" xfId="9364" hidden="1" xr:uid="{00000000-0005-0000-0000-0000FB070000}"/>
    <cellStyle name="Followed Hyperlink 60" xfId="4676" hidden="1" xr:uid="{00000000-0005-0000-0000-0000E0070000}"/>
    <cellStyle name="Followed Hyperlink 60" xfId="9516" hidden="1" xr:uid="{00000000-0005-0000-0000-0000E1070000}"/>
    <cellStyle name="Followed Hyperlink 60" xfId="6345" hidden="1" xr:uid="{00000000-0005-0000-0000-0000E2070000}"/>
    <cellStyle name="Followed Hyperlink 60" xfId="9549" hidden="1" xr:uid="{00000000-0005-0000-0000-0000E3070000}"/>
    <cellStyle name="Followed Hyperlink 60" xfId="9835" hidden="1" xr:uid="{00000000-0005-0000-0000-0000E4070000}"/>
    <cellStyle name="Followed Hyperlink 60" xfId="10042" hidden="1" xr:uid="{00000000-0005-0000-0000-0000E5070000}"/>
    <cellStyle name="Followed Hyperlink 60" xfId="10078" hidden="1" xr:uid="{00000000-0005-0000-0000-0000E6070000}"/>
    <cellStyle name="Followed Hyperlink 60" xfId="9976" hidden="1" xr:uid="{00000000-0005-0000-0000-0000E7070000}"/>
    <cellStyle name="Followed Hyperlink 60" xfId="9845" hidden="1" xr:uid="{00000000-0005-0000-0000-0000E8070000}"/>
    <cellStyle name="Followed Hyperlink 60" xfId="10263" hidden="1" xr:uid="{00000000-0005-0000-0000-0000E9070000}"/>
    <cellStyle name="Followed Hyperlink 60" xfId="10299" hidden="1" xr:uid="{00000000-0005-0000-0000-0000EA070000}"/>
    <cellStyle name="Followed Hyperlink 60" xfId="10197" hidden="1" xr:uid="{00000000-0005-0000-0000-0000EB070000}"/>
    <cellStyle name="Followed Hyperlink 60" xfId="7915" hidden="1" xr:uid="{00000000-0005-0000-0000-0000EC070000}"/>
    <cellStyle name="Followed Hyperlink 60" xfId="10479" hidden="1" xr:uid="{00000000-0005-0000-0000-0000ED070000}"/>
    <cellStyle name="Followed Hyperlink 60" xfId="10515" hidden="1" xr:uid="{00000000-0005-0000-0000-0000EE070000}"/>
    <cellStyle name="Followed Hyperlink 60" xfId="10413" hidden="1" xr:uid="{00000000-0005-0000-0000-0000EF070000}"/>
    <cellStyle name="Followed Hyperlink 60" xfId="10365" hidden="1" xr:uid="{00000000-0005-0000-0000-0000F0070000}"/>
    <cellStyle name="Followed Hyperlink 60" xfId="10691" hidden="1" xr:uid="{00000000-0005-0000-0000-0000F1070000}"/>
    <cellStyle name="Followed Hyperlink 60" xfId="10727" hidden="1" xr:uid="{00000000-0005-0000-0000-0000F2070000}"/>
    <cellStyle name="Followed Hyperlink 60" xfId="10625" hidden="1" xr:uid="{00000000-0005-0000-0000-0000F3070000}"/>
    <cellStyle name="Followed Hyperlink 60" xfId="9914" hidden="1" xr:uid="{00000000-0005-0000-0000-0000F4070000}"/>
    <cellStyle name="Followed Hyperlink 60" xfId="2669" hidden="1" xr:uid="{00000000-0005-0000-0000-0000EC070000}"/>
    <cellStyle name="Followed Hyperlink 60" xfId="3762" hidden="1" xr:uid="{00000000-0005-0000-0000-0000ED070000}"/>
    <cellStyle name="Followed Hyperlink 60" xfId="3798" hidden="1" xr:uid="{00000000-0005-0000-0000-0000EE070000}"/>
    <cellStyle name="Followed Hyperlink 60" xfId="3696" hidden="1" xr:uid="{00000000-0005-0000-0000-0000EF070000}"/>
    <cellStyle name="Followed Hyperlink 60" xfId="3648" hidden="1" xr:uid="{00000000-0005-0000-0000-0000F0070000}"/>
    <cellStyle name="Followed Hyperlink 60" xfId="18641" hidden="1" xr:uid="{00000000-0005-0000-0000-0000EA070000}"/>
    <cellStyle name="Followed Hyperlink 60" xfId="10902" hidden="1" xr:uid="{00000000-0005-0000-0000-0000F5070000}"/>
    <cellStyle name="Followed Hyperlink 60" xfId="24592" hidden="1" xr:uid="{00000000-0005-0000-0000-0000F4070000}"/>
    <cellStyle name="Followed Hyperlink 60" xfId="25580" hidden="1" xr:uid="{00000000-0005-0000-0000-0000F5070000}"/>
    <cellStyle name="Followed Hyperlink 60" xfId="25616" hidden="1" xr:uid="{00000000-0005-0000-0000-0000F6070000}"/>
    <cellStyle name="Followed Hyperlink 60" xfId="25514" hidden="1" xr:uid="{00000000-0005-0000-0000-0000F7070000}"/>
    <cellStyle name="Followed Hyperlink 60" xfId="24789" hidden="1" xr:uid="{00000000-0005-0000-0000-0000F8070000}"/>
    <cellStyle name="Followed Hyperlink 60" xfId="25786" hidden="1" xr:uid="{00000000-0005-0000-0000-0000F9070000}"/>
    <cellStyle name="Followed Hyperlink 60" xfId="42160" hidden="1" xr:uid="{00000000-0005-0000-0000-0000E8070000}"/>
    <cellStyle name="Followed Hyperlink 60" xfId="42578" hidden="1" xr:uid="{00000000-0005-0000-0000-0000E9070000}"/>
    <cellStyle name="Followed Hyperlink 60" xfId="42614" hidden="1" xr:uid="{00000000-0005-0000-0000-0000EA070000}"/>
    <cellStyle name="Followed Hyperlink 60" xfId="42512" hidden="1" xr:uid="{00000000-0005-0000-0000-0000EB070000}"/>
    <cellStyle name="Followed Hyperlink 60" xfId="41713" hidden="1" xr:uid="{00000000-0005-0000-0000-0000EC070000}"/>
    <cellStyle name="Followed Hyperlink 60" xfId="34916" hidden="1" xr:uid="{00000000-0005-0000-0000-0000F5070000}"/>
    <cellStyle name="Followed Hyperlink 60" xfId="26527" hidden="1" xr:uid="{00000000-0005-0000-0000-0000E1070000}"/>
    <cellStyle name="Followed Hyperlink 60" xfId="11520" hidden="1" xr:uid="{00000000-0005-0000-0000-0000E8070000}"/>
    <cellStyle name="Followed Hyperlink 60" xfId="11938" hidden="1" xr:uid="{00000000-0005-0000-0000-0000E9070000}"/>
    <cellStyle name="Followed Hyperlink 60" xfId="11974" hidden="1" xr:uid="{00000000-0005-0000-0000-0000EA070000}"/>
    <cellStyle name="Followed Hyperlink 60" xfId="11872" hidden="1" xr:uid="{00000000-0005-0000-0000-0000EB070000}"/>
    <cellStyle name="Followed Hyperlink 60" xfId="9595" hidden="1" xr:uid="{00000000-0005-0000-0000-0000EC070000}"/>
    <cellStyle name="Followed Hyperlink 60" xfId="12154" hidden="1" xr:uid="{00000000-0005-0000-0000-0000ED070000}"/>
    <cellStyle name="Followed Hyperlink 60" xfId="472" hidden="1" xr:uid="{00000000-0005-0000-0000-0000E0070000}"/>
    <cellStyle name="Followed Hyperlink 60" xfId="645" hidden="1" xr:uid="{00000000-0005-0000-0000-0000E3070000}"/>
    <cellStyle name="Followed Hyperlink 60" xfId="3394" hidden="1" xr:uid="{00000000-0005-0000-0000-0000F8070000}"/>
    <cellStyle name="Followed Hyperlink 60" xfId="36068" hidden="1" xr:uid="{00000000-0005-0000-0000-0000EF070000}"/>
    <cellStyle name="Followed Hyperlink 60" xfId="36020" hidden="1" xr:uid="{00000000-0005-0000-0000-0000F0070000}"/>
    <cellStyle name="Followed Hyperlink 60" xfId="36346" hidden="1" xr:uid="{00000000-0005-0000-0000-0000F1070000}"/>
    <cellStyle name="Followed Hyperlink 60" xfId="36382" hidden="1" xr:uid="{00000000-0005-0000-0000-0000F2070000}"/>
    <cellStyle name="Followed Hyperlink 60" xfId="36280" hidden="1" xr:uid="{00000000-0005-0000-0000-0000F3070000}"/>
    <cellStyle name="Followed Hyperlink 60" xfId="5261" hidden="1" xr:uid="{00000000-0005-0000-0000-0000EA070000}"/>
    <cellStyle name="Followed Hyperlink 60" xfId="5159" hidden="1" xr:uid="{00000000-0005-0000-0000-0000EB070000}"/>
    <cellStyle name="Followed Hyperlink 60" xfId="2842" hidden="1" xr:uid="{00000000-0005-0000-0000-0000EC070000}"/>
    <cellStyle name="Followed Hyperlink 60" xfId="5441" hidden="1" xr:uid="{00000000-0005-0000-0000-0000ED070000}"/>
    <cellStyle name="Followed Hyperlink 60" xfId="5477" hidden="1" xr:uid="{00000000-0005-0000-0000-0000EE070000}"/>
    <cellStyle name="Followed Hyperlink 60" xfId="5375" hidden="1" xr:uid="{00000000-0005-0000-0000-0000EF070000}"/>
    <cellStyle name="Followed Hyperlink 60" xfId="368" hidden="1" xr:uid="{00000000-0005-0000-0000-0000EC070000}"/>
    <cellStyle name="Followed Hyperlink 60" xfId="1461" hidden="1" xr:uid="{00000000-0005-0000-0000-0000ED070000}"/>
    <cellStyle name="Followed Hyperlink 60" xfId="1497" hidden="1" xr:uid="{00000000-0005-0000-0000-0000EE070000}"/>
    <cellStyle name="Followed Hyperlink 60" xfId="1395" hidden="1" xr:uid="{00000000-0005-0000-0000-0000EF070000}"/>
    <cellStyle name="Followed Hyperlink 60" xfId="1347" hidden="1" xr:uid="{00000000-0005-0000-0000-0000F0070000}"/>
    <cellStyle name="Followed Hyperlink 60" xfId="1673" hidden="1" xr:uid="{00000000-0005-0000-0000-0000F1070000}"/>
    <cellStyle name="Followed Hyperlink 60" xfId="1709" hidden="1" xr:uid="{00000000-0005-0000-0000-0000F2070000}"/>
    <cellStyle name="Followed Hyperlink 60" xfId="1607" hidden="1" xr:uid="{00000000-0005-0000-0000-0000F3070000}"/>
    <cellStyle name="Followed Hyperlink 60" xfId="1024" hidden="1" xr:uid="{00000000-0005-0000-0000-0000E5070000}"/>
    <cellStyle name="Followed Hyperlink 60" xfId="1060" hidden="1" xr:uid="{00000000-0005-0000-0000-0000E6070000}"/>
    <cellStyle name="Followed Hyperlink 60" xfId="3128" hidden="1" xr:uid="{00000000-0005-0000-0000-0000E8070000}"/>
    <cellStyle name="Followed Hyperlink 60" xfId="3546" hidden="1" xr:uid="{00000000-0005-0000-0000-0000E9070000}"/>
    <cellStyle name="Followed Hyperlink 60" xfId="3480" hidden="1" xr:uid="{00000000-0005-0000-0000-0000EB070000}"/>
    <cellStyle name="Followed Hyperlink 60" xfId="1281" hidden="1" xr:uid="{00000000-0005-0000-0000-0000EA070000}"/>
    <cellStyle name="Followed Hyperlink 60" xfId="1179" hidden="1" xr:uid="{00000000-0005-0000-0000-0000EB070000}"/>
    <cellStyle name="Followed Hyperlink 60" xfId="3325" hidden="1" xr:uid="{00000000-0005-0000-0000-0000E5070000}"/>
    <cellStyle name="Followed Hyperlink 60" xfId="3259" hidden="1" xr:uid="{00000000-0005-0000-0000-0000E7070000}"/>
    <cellStyle name="Followed Hyperlink 60" xfId="3118" hidden="1" xr:uid="{00000000-0005-0000-0000-0000E4070000}"/>
    <cellStyle name="Followed Hyperlink 60" xfId="2946" hidden="1" xr:uid="{00000000-0005-0000-0000-0000E3070000}"/>
    <cellStyle name="Followed Hyperlink 60" xfId="3361" hidden="1" xr:uid="{00000000-0005-0000-0000-0000E6070000}"/>
    <cellStyle name="Followed Hyperlink 60" xfId="1093" hidden="1" xr:uid="{00000000-0005-0000-0000-0000F8070000}"/>
    <cellStyle name="Followed Hyperlink 60" xfId="7333" hidden="1" xr:uid="{00000000-0005-0000-0000-0000F1070000}"/>
    <cellStyle name="Followed Hyperlink 60" xfId="7369" hidden="1" xr:uid="{00000000-0005-0000-0000-0000F2070000}"/>
    <cellStyle name="Followed Hyperlink 60" xfId="7267" hidden="1" xr:uid="{00000000-0005-0000-0000-0000F3070000}"/>
    <cellStyle name="Followed Hyperlink 60" xfId="6556" hidden="1" xr:uid="{00000000-0005-0000-0000-0000F4070000}"/>
    <cellStyle name="Followed Hyperlink 60" xfId="7544" hidden="1" xr:uid="{00000000-0005-0000-0000-0000F5070000}"/>
    <cellStyle name="Followed Hyperlink 60" xfId="4391" hidden="1" xr:uid="{00000000-0005-0000-0000-0000F9070000}"/>
    <cellStyle name="Followed Hyperlink 60" xfId="4427" hidden="1" xr:uid="{00000000-0005-0000-0000-0000FA070000}"/>
    <cellStyle name="Followed Hyperlink 60" xfId="4325" hidden="1" xr:uid="{00000000-0005-0000-0000-0000FB070000}"/>
    <cellStyle name="Followed Hyperlink 60" xfId="3908" hidden="1" xr:uid="{00000000-0005-0000-0000-0000F3070000}"/>
    <cellStyle name="Followed Hyperlink 60" xfId="4185" hidden="1" xr:uid="{00000000-0005-0000-0000-0000F5070000}"/>
    <cellStyle name="Followed Hyperlink 60" xfId="4010" hidden="1" xr:uid="{00000000-0005-0000-0000-0000F2070000}"/>
    <cellStyle name="Followed Hyperlink 60" xfId="3974" hidden="1" xr:uid="{00000000-0005-0000-0000-0000F1070000}"/>
    <cellStyle name="Followed Hyperlink 60" xfId="3197" hidden="1" xr:uid="{00000000-0005-0000-0000-0000F4070000}"/>
    <cellStyle name="Followed Hyperlink 60" xfId="3582" hidden="1" xr:uid="{00000000-0005-0000-0000-0000EA070000}"/>
    <cellStyle name="Followed Hyperlink 60" xfId="21177" hidden="1" xr:uid="{00000000-0005-0000-0000-0000E1070000}"/>
    <cellStyle name="Followed Hyperlink 60" xfId="18044" hidden="1" xr:uid="{00000000-0005-0000-0000-0000E2070000}"/>
    <cellStyle name="Followed Hyperlink 60" xfId="21210" hidden="1" xr:uid="{00000000-0005-0000-0000-0000E3070000}"/>
    <cellStyle name="Followed Hyperlink 60" xfId="21425" hidden="1" xr:uid="{00000000-0005-0000-0000-0000E4070000}"/>
    <cellStyle name="Followed Hyperlink 60" xfId="21632" hidden="1" xr:uid="{00000000-0005-0000-0000-0000E5070000}"/>
    <cellStyle name="Followed Hyperlink 60" xfId="958" hidden="1" xr:uid="{00000000-0005-0000-0000-0000E7070000}"/>
    <cellStyle name="Followed Hyperlink 60" xfId="827" hidden="1" xr:uid="{00000000-0005-0000-0000-0000E8070000}"/>
    <cellStyle name="Followed Hyperlink 60" xfId="1245" hidden="1" xr:uid="{00000000-0005-0000-0000-0000E9070000}"/>
    <cellStyle name="Followed Hyperlink 60" xfId="747" hidden="1" xr:uid="{00000000-0005-0000-0000-0000E2070000}"/>
    <cellStyle name="Followed Hyperlink 60" xfId="817" hidden="1" xr:uid="{00000000-0005-0000-0000-0000E4070000}"/>
    <cellStyle name="Followed Hyperlink 60" xfId="711" hidden="1" xr:uid="{00000000-0005-0000-0000-0000E1070000}"/>
    <cellStyle name="Followed Hyperlink 60" xfId="2798" hidden="1" xr:uid="{00000000-0005-0000-0000-0000E2070000}"/>
    <cellStyle name="Followed Hyperlink 60" xfId="4510" hidden="1" xr:uid="{00000000-0005-0000-0000-0000E3070000}"/>
    <cellStyle name="Followed Hyperlink 60" xfId="4797" hidden="1" xr:uid="{00000000-0005-0000-0000-0000E4070000}"/>
    <cellStyle name="Followed Hyperlink 60" xfId="5004" hidden="1" xr:uid="{00000000-0005-0000-0000-0000E5070000}"/>
    <cellStyle name="Followed Hyperlink 60" xfId="5040" hidden="1" xr:uid="{00000000-0005-0000-0000-0000E6070000}"/>
    <cellStyle name="Followed Hyperlink 60" xfId="4938" hidden="1" xr:uid="{00000000-0005-0000-0000-0000E7070000}"/>
    <cellStyle name="Followed Hyperlink 60" xfId="4807" hidden="1" xr:uid="{00000000-0005-0000-0000-0000E8070000}"/>
    <cellStyle name="Followed Hyperlink 60" xfId="5225" hidden="1" xr:uid="{00000000-0005-0000-0000-0000E9070000}"/>
    <cellStyle name="Followed Hyperlink 60" xfId="4221" hidden="1" xr:uid="{00000000-0005-0000-0000-0000F6070000}"/>
    <cellStyle name="Followed Hyperlink 60" xfId="4119" hidden="1" xr:uid="{00000000-0005-0000-0000-0000F7070000}"/>
    <cellStyle name="Followed Hyperlink 60" xfId="1920" hidden="1" xr:uid="{00000000-0005-0000-0000-0000F6070000}"/>
    <cellStyle name="Followed Hyperlink 60" xfId="1818" hidden="1" xr:uid="{00000000-0005-0000-0000-0000F7070000}"/>
    <cellStyle name="Followed Hyperlink 60" xfId="2090" hidden="1" xr:uid="{00000000-0005-0000-0000-0000F9070000}"/>
    <cellStyle name="Followed Hyperlink 60" xfId="2529" hidden="1" xr:uid="{00000000-0005-0000-0000-0000E0070000}"/>
    <cellStyle name="Followed Hyperlink 60" xfId="4477" hidden="1" xr:uid="{00000000-0005-0000-0000-0000E1070000}"/>
    <cellStyle name="Followed Hyperlink 60" xfId="5798" hidden="1" xr:uid="{00000000-0005-0000-0000-0000F7070000}"/>
    <cellStyle name="Followed Hyperlink 60" xfId="896" hidden="1" xr:uid="{00000000-0005-0000-0000-0000F4070000}"/>
    <cellStyle name="Followed Hyperlink 60" xfId="1884" hidden="1" xr:uid="{00000000-0005-0000-0000-0000F5070000}"/>
    <cellStyle name="Followed Hyperlink 60" xfId="5900" hidden="1" xr:uid="{00000000-0005-0000-0000-0000F6070000}"/>
    <cellStyle name="Followed Hyperlink 60" xfId="5864" hidden="1" xr:uid="{00000000-0005-0000-0000-0000F5070000}"/>
    <cellStyle name="Followed Hyperlink 61" xfId="20896" hidden="1" xr:uid="{00000000-0005-0000-0000-000013080000}"/>
    <cellStyle name="Followed Hyperlink 61" xfId="45352" hidden="1" xr:uid="{00000000-0005-0000-0000-000015080000}"/>
    <cellStyle name="Followed Hyperlink 61" xfId="43315" hidden="1" xr:uid="{00000000-0005-0000-0000-000016080000}"/>
    <cellStyle name="Followed Hyperlink 61" xfId="40595" hidden="1" xr:uid="{00000000-0005-0000-0000-000005080000}"/>
    <cellStyle name="Followed Hyperlink 61" xfId="40505" hidden="1" xr:uid="{00000000-0005-0000-0000-000006080000}"/>
    <cellStyle name="Followed Hyperlink 61" xfId="40624" hidden="1" xr:uid="{00000000-0005-0000-0000-000007080000}"/>
    <cellStyle name="Followed Hyperlink 61" xfId="40706" hidden="1" xr:uid="{00000000-0005-0000-0000-000008080000}"/>
    <cellStyle name="Followed Hyperlink 61" xfId="40811" hidden="1" xr:uid="{00000000-0005-0000-0000-000009080000}"/>
    <cellStyle name="Followed Hyperlink 61" xfId="40721" hidden="1" xr:uid="{00000000-0005-0000-0000-00000A080000}"/>
    <cellStyle name="Followed Hyperlink 61" xfId="40840" hidden="1" xr:uid="{00000000-0005-0000-0000-00000B080000}"/>
    <cellStyle name="Followed Hyperlink 61" xfId="40921" hidden="1" xr:uid="{00000000-0005-0000-0000-00000C080000}"/>
    <cellStyle name="Followed Hyperlink 61" xfId="41023" hidden="1" xr:uid="{00000000-0005-0000-0000-00000D080000}"/>
    <cellStyle name="Followed Hyperlink 61" xfId="40933" hidden="1" xr:uid="{00000000-0005-0000-0000-00000E080000}"/>
    <cellStyle name="Followed Hyperlink 61" xfId="41052" hidden="1" xr:uid="{00000000-0005-0000-0000-00000F080000}"/>
    <cellStyle name="Followed Hyperlink 61" xfId="41133" hidden="1" xr:uid="{00000000-0005-0000-0000-000010080000}"/>
    <cellStyle name="Followed Hyperlink 61" xfId="36011" hidden="1" xr:uid="{00000000-0005-0000-0000-000008080000}"/>
    <cellStyle name="Followed Hyperlink 61" xfId="27792" hidden="1" xr:uid="{00000000-0005-0000-0000-000014080000}"/>
    <cellStyle name="Followed Hyperlink 61" xfId="10994" hidden="1" xr:uid="{00000000-0005-0000-0000-000014080000}"/>
    <cellStyle name="Followed Hyperlink 61" xfId="11090" hidden="1" xr:uid="{00000000-0005-0000-0000-000015080000}"/>
    <cellStyle name="Followed Hyperlink 61" xfId="11000" hidden="1" xr:uid="{00000000-0005-0000-0000-000016080000}"/>
    <cellStyle name="Followed Hyperlink 61" xfId="11119" hidden="1" xr:uid="{00000000-0005-0000-0000-000017080000}"/>
    <cellStyle name="Followed Hyperlink 61" xfId="11258" hidden="1" xr:uid="{00000000-0005-0000-0000-0000FC070000}"/>
    <cellStyle name="Followed Hyperlink 61" xfId="45381" hidden="1" xr:uid="{00000000-0005-0000-0000-000017080000}"/>
    <cellStyle name="Followed Hyperlink 61" xfId="9116" hidden="1" xr:uid="{00000000-0005-0000-0000-000012080000}"/>
    <cellStyle name="Followed Hyperlink 61" xfId="9235" hidden="1" xr:uid="{00000000-0005-0000-0000-000013080000}"/>
    <cellStyle name="Followed Hyperlink 61" xfId="41144" hidden="1" xr:uid="{00000000-0005-0000-0000-000012080000}"/>
    <cellStyle name="Followed Hyperlink 61" xfId="21864" hidden="1" xr:uid="{00000000-0005-0000-0000-000007080000}"/>
    <cellStyle name="Followed Hyperlink 61" xfId="21946" hidden="1" xr:uid="{00000000-0005-0000-0000-000008080000}"/>
    <cellStyle name="Followed Hyperlink 61" xfId="45262" hidden="1" xr:uid="{00000000-0005-0000-0000-000016080000}"/>
    <cellStyle name="Followed Hyperlink 61" xfId="42776" hidden="1" xr:uid="{00000000-0005-0000-0000-000009080000}"/>
    <cellStyle name="Followed Hyperlink 61" xfId="42686" hidden="1" xr:uid="{00000000-0005-0000-0000-00000A080000}"/>
    <cellStyle name="Followed Hyperlink 61" xfId="42805" hidden="1" xr:uid="{00000000-0005-0000-0000-00000B080000}"/>
    <cellStyle name="Followed Hyperlink 61" xfId="42886" hidden="1" xr:uid="{00000000-0005-0000-0000-00000C080000}"/>
    <cellStyle name="Followed Hyperlink 61" xfId="42988" hidden="1" xr:uid="{00000000-0005-0000-0000-00000D080000}"/>
    <cellStyle name="Followed Hyperlink 61" xfId="42898" hidden="1" xr:uid="{00000000-0005-0000-0000-00000E080000}"/>
    <cellStyle name="Followed Hyperlink 61" xfId="43098" hidden="1" xr:uid="{00000000-0005-0000-0000-000010080000}"/>
    <cellStyle name="Followed Hyperlink 61" xfId="43199" hidden="1" xr:uid="{00000000-0005-0000-0000-000011080000}"/>
    <cellStyle name="Followed Hyperlink 61" xfId="43109" hidden="1" xr:uid="{00000000-0005-0000-0000-000012080000}"/>
    <cellStyle name="Followed Hyperlink 61" xfId="43228" hidden="1" xr:uid="{00000000-0005-0000-0000-000013080000}"/>
    <cellStyle name="Followed Hyperlink 61" xfId="43309" hidden="1" xr:uid="{00000000-0005-0000-0000-000014080000}"/>
    <cellStyle name="Followed Hyperlink 61" xfId="43434" hidden="1" xr:uid="{00000000-0005-0000-0000-000017080000}"/>
    <cellStyle name="Followed Hyperlink 61" xfId="43973" hidden="1" xr:uid="{00000000-0005-0000-0000-0000FD070000}"/>
    <cellStyle name="Followed Hyperlink 61" xfId="8678" hidden="1" xr:uid="{00000000-0005-0000-0000-000008080000}"/>
    <cellStyle name="Followed Hyperlink 61" xfId="8783" hidden="1" xr:uid="{00000000-0005-0000-0000-000009080000}"/>
    <cellStyle name="Followed Hyperlink 61" xfId="8693" hidden="1" xr:uid="{00000000-0005-0000-0000-00000A080000}"/>
    <cellStyle name="Followed Hyperlink 61" xfId="8812" hidden="1" xr:uid="{00000000-0005-0000-0000-00000B080000}"/>
    <cellStyle name="Followed Hyperlink 61" xfId="8893" hidden="1" xr:uid="{00000000-0005-0000-0000-00000C080000}"/>
    <cellStyle name="Followed Hyperlink 61" xfId="8995" hidden="1" xr:uid="{00000000-0005-0000-0000-00000D080000}"/>
    <cellStyle name="Followed Hyperlink 61" xfId="8905" hidden="1" xr:uid="{00000000-0005-0000-0000-00000E080000}"/>
    <cellStyle name="Followed Hyperlink 61" xfId="9024" hidden="1" xr:uid="{00000000-0005-0000-0000-00000F080000}"/>
    <cellStyle name="Followed Hyperlink 61" xfId="9105" hidden="1" xr:uid="{00000000-0005-0000-0000-000010080000}"/>
    <cellStyle name="Followed Hyperlink 61" xfId="9206" hidden="1" xr:uid="{00000000-0005-0000-0000-000011080000}"/>
    <cellStyle name="Followed Hyperlink 61" xfId="8375" hidden="1" xr:uid="{00000000-0005-0000-0000-000003080000}"/>
    <cellStyle name="Followed Hyperlink 61" xfId="8459" hidden="1" xr:uid="{00000000-0005-0000-0000-000004080000}"/>
    <cellStyle name="Followed Hyperlink 61" xfId="8567" hidden="1" xr:uid="{00000000-0005-0000-0000-000005080000}"/>
    <cellStyle name="Followed Hyperlink 61" xfId="8477" hidden="1" xr:uid="{00000000-0005-0000-0000-000006080000}"/>
    <cellStyle name="Followed Hyperlink 61" xfId="8596" hidden="1" xr:uid="{00000000-0005-0000-0000-000007080000}"/>
    <cellStyle name="Followed Hyperlink 61" xfId="43405" hidden="1" xr:uid="{00000000-0005-0000-0000-000015080000}"/>
    <cellStyle name="Followed Hyperlink 61" xfId="8346" hidden="1" xr:uid="{00000000-0005-0000-0000-000001080000}"/>
    <cellStyle name="Followed Hyperlink 61" xfId="8256" hidden="1" xr:uid="{00000000-0005-0000-0000-000002080000}"/>
    <cellStyle name="Followed Hyperlink 61" xfId="41234" hidden="1" xr:uid="{00000000-0005-0000-0000-000011080000}"/>
    <cellStyle name="Followed Hyperlink 61" xfId="41440" hidden="1" xr:uid="{00000000-0005-0000-0000-000015080000}"/>
    <cellStyle name="Followed Hyperlink 61" xfId="43017" hidden="1" xr:uid="{00000000-0005-0000-0000-00000F080000}"/>
    <cellStyle name="Followed Hyperlink 61" xfId="44723" hidden="1" xr:uid="{00000000-0005-0000-0000-000009080000}"/>
    <cellStyle name="Followed Hyperlink 61" xfId="44633" hidden="1" xr:uid="{00000000-0005-0000-0000-00000A080000}"/>
    <cellStyle name="Followed Hyperlink 61" xfId="44752" hidden="1" xr:uid="{00000000-0005-0000-0000-00000B080000}"/>
    <cellStyle name="Followed Hyperlink 61" xfId="44833" hidden="1" xr:uid="{00000000-0005-0000-0000-00000C080000}"/>
    <cellStyle name="Followed Hyperlink 61" xfId="44935" hidden="1" xr:uid="{00000000-0005-0000-0000-00000D080000}"/>
    <cellStyle name="Followed Hyperlink 61" xfId="44845" hidden="1" xr:uid="{00000000-0005-0000-0000-00000E080000}"/>
    <cellStyle name="Followed Hyperlink 61" xfId="44964" hidden="1" xr:uid="{00000000-0005-0000-0000-00000F080000}"/>
    <cellStyle name="Followed Hyperlink 61" xfId="45045" hidden="1" xr:uid="{00000000-0005-0000-0000-000010080000}"/>
    <cellStyle name="Followed Hyperlink 61" xfId="45146" hidden="1" xr:uid="{00000000-0005-0000-0000-000011080000}"/>
    <cellStyle name="Followed Hyperlink 61" xfId="45056" hidden="1" xr:uid="{00000000-0005-0000-0000-000012080000}"/>
    <cellStyle name="Followed Hyperlink 61" xfId="45175" hidden="1" xr:uid="{00000000-0005-0000-0000-000013080000}"/>
    <cellStyle name="Followed Hyperlink 61" xfId="45256" hidden="1" xr:uid="{00000000-0005-0000-0000-000014080000}"/>
    <cellStyle name="Followed Hyperlink 61" xfId="22474" hidden="1" xr:uid="{00000000-0005-0000-0000-000011080000}"/>
    <cellStyle name="Followed Hyperlink 61" xfId="28388" hidden="1" xr:uid="{00000000-0005-0000-0000-0000FE070000}"/>
    <cellStyle name="Followed Hyperlink 61" xfId="8056" hidden="1" xr:uid="{00000000-0005-0000-0000-0000FD070000}"/>
    <cellStyle name="Followed Hyperlink 61" xfId="11347" hidden="1" xr:uid="{00000000-0005-0000-0000-0000FE070000}"/>
    <cellStyle name="Followed Hyperlink 61" xfId="11382" hidden="1" xr:uid="{00000000-0005-0000-0000-0000FF070000}"/>
    <cellStyle name="Followed Hyperlink 61" xfId="13259" hidden="1" xr:uid="{00000000-0005-0000-0000-000000080000}"/>
    <cellStyle name="Followed Hyperlink 61" xfId="13373" hidden="1" xr:uid="{00000000-0005-0000-0000-000001080000}"/>
    <cellStyle name="Followed Hyperlink 61" xfId="13283" hidden="1" xr:uid="{00000000-0005-0000-0000-000002080000}"/>
    <cellStyle name="Followed Hyperlink 61" xfId="13402" hidden="1" xr:uid="{00000000-0005-0000-0000-000003080000}"/>
    <cellStyle name="Followed Hyperlink 61" xfId="13486" hidden="1" xr:uid="{00000000-0005-0000-0000-000004080000}"/>
    <cellStyle name="Followed Hyperlink 61" xfId="13594" hidden="1" xr:uid="{00000000-0005-0000-0000-000005080000}"/>
    <cellStyle name="Followed Hyperlink 61" xfId="13504" hidden="1" xr:uid="{00000000-0005-0000-0000-000006080000}"/>
    <cellStyle name="Followed Hyperlink 61" xfId="13623" hidden="1" xr:uid="{00000000-0005-0000-0000-000007080000}"/>
    <cellStyle name="Followed Hyperlink 61" xfId="13705" hidden="1" xr:uid="{00000000-0005-0000-0000-000008080000}"/>
    <cellStyle name="Followed Hyperlink 61" xfId="13810" hidden="1" xr:uid="{00000000-0005-0000-0000-000009080000}"/>
    <cellStyle name="Followed Hyperlink 61" xfId="13839" hidden="1" xr:uid="{00000000-0005-0000-0000-00000B080000}"/>
    <cellStyle name="Followed Hyperlink 61" xfId="13920" hidden="1" xr:uid="{00000000-0005-0000-0000-00000C080000}"/>
    <cellStyle name="Followed Hyperlink 61" xfId="14022" hidden="1" xr:uid="{00000000-0005-0000-0000-00000D080000}"/>
    <cellStyle name="Followed Hyperlink 61" xfId="13932" hidden="1" xr:uid="{00000000-0005-0000-0000-00000E080000}"/>
    <cellStyle name="Followed Hyperlink 61" xfId="14051" hidden="1" xr:uid="{00000000-0005-0000-0000-00000F080000}"/>
    <cellStyle name="Followed Hyperlink 61" xfId="14132" hidden="1" xr:uid="{00000000-0005-0000-0000-000010080000}"/>
    <cellStyle name="Followed Hyperlink 61" xfId="14233" hidden="1" xr:uid="{00000000-0005-0000-0000-000011080000}"/>
    <cellStyle name="Followed Hyperlink 61" xfId="14143" hidden="1" xr:uid="{00000000-0005-0000-0000-000012080000}"/>
    <cellStyle name="Followed Hyperlink 61" xfId="14262" hidden="1" xr:uid="{00000000-0005-0000-0000-000013080000}"/>
    <cellStyle name="Followed Hyperlink 61" xfId="14343" hidden="1" xr:uid="{00000000-0005-0000-0000-000014080000}"/>
    <cellStyle name="Followed Hyperlink 61" xfId="14439" hidden="1" xr:uid="{00000000-0005-0000-0000-000015080000}"/>
    <cellStyle name="Followed Hyperlink 61" xfId="14349" hidden="1" xr:uid="{00000000-0005-0000-0000-000016080000}"/>
    <cellStyle name="Followed Hyperlink 61" xfId="14468" hidden="1" xr:uid="{00000000-0005-0000-0000-000017080000}"/>
    <cellStyle name="Followed Hyperlink 61" xfId="14607" hidden="1" xr:uid="{00000000-0005-0000-0000-0000FC070000}"/>
    <cellStyle name="Followed Hyperlink 61" xfId="9734" hidden="1" xr:uid="{00000000-0005-0000-0000-0000FD070000}"/>
    <cellStyle name="Followed Hyperlink 61" xfId="13021" hidden="1" xr:uid="{00000000-0005-0000-0000-0000FE070000}"/>
    <cellStyle name="Followed Hyperlink 61" xfId="13056" hidden="1" xr:uid="{00000000-0005-0000-0000-0000FF070000}"/>
    <cellStyle name="Followed Hyperlink 61" xfId="14927" hidden="1" xr:uid="{00000000-0005-0000-0000-000000080000}"/>
    <cellStyle name="Followed Hyperlink 61" xfId="15041" hidden="1" xr:uid="{00000000-0005-0000-0000-000001080000}"/>
    <cellStyle name="Followed Hyperlink 61" xfId="14951" hidden="1" xr:uid="{00000000-0005-0000-0000-000002080000}"/>
    <cellStyle name="Followed Hyperlink 61" xfId="3420" hidden="1" xr:uid="{00000000-0005-0000-0000-000004080000}"/>
    <cellStyle name="Followed Hyperlink 61" xfId="3528" hidden="1" xr:uid="{00000000-0005-0000-0000-000005080000}"/>
    <cellStyle name="Followed Hyperlink 61" xfId="5333" hidden="1" xr:uid="{00000000-0005-0000-0000-00000A080000}"/>
    <cellStyle name="Followed Hyperlink 61" xfId="5452" hidden="1" xr:uid="{00000000-0005-0000-0000-00000B080000}"/>
    <cellStyle name="Followed Hyperlink 61" xfId="5533" hidden="1" xr:uid="{00000000-0005-0000-0000-00000C080000}"/>
    <cellStyle name="Followed Hyperlink 61" xfId="5635" hidden="1" xr:uid="{00000000-0005-0000-0000-00000D080000}"/>
    <cellStyle name="Followed Hyperlink 61" xfId="5545" hidden="1" xr:uid="{00000000-0005-0000-0000-00000E080000}"/>
    <cellStyle name="Followed Hyperlink 61" xfId="5664" hidden="1" xr:uid="{00000000-0005-0000-0000-00000F080000}"/>
    <cellStyle name="Followed Hyperlink 61" xfId="5745" hidden="1" xr:uid="{00000000-0005-0000-0000-000010080000}"/>
    <cellStyle name="Followed Hyperlink 61" xfId="5846" hidden="1" xr:uid="{00000000-0005-0000-0000-000011080000}"/>
    <cellStyle name="Followed Hyperlink 61" xfId="5756" hidden="1" xr:uid="{00000000-0005-0000-0000-000012080000}"/>
    <cellStyle name="Followed Hyperlink 61" xfId="5875" hidden="1" xr:uid="{00000000-0005-0000-0000-000013080000}"/>
    <cellStyle name="Followed Hyperlink 61" xfId="5207" hidden="1" xr:uid="{00000000-0005-0000-0000-000005080000}"/>
    <cellStyle name="Followed Hyperlink 61" xfId="5117" hidden="1" xr:uid="{00000000-0005-0000-0000-000006080000}"/>
    <cellStyle name="Followed Hyperlink 61" xfId="5236" hidden="1" xr:uid="{00000000-0005-0000-0000-000007080000}"/>
    <cellStyle name="Followed Hyperlink 61" xfId="5318" hidden="1" xr:uid="{00000000-0005-0000-0000-000008080000}"/>
    <cellStyle name="Followed Hyperlink 61" xfId="5423" hidden="1" xr:uid="{00000000-0005-0000-0000-000009080000}"/>
    <cellStyle name="Followed Hyperlink 61" xfId="4896" hidden="1" xr:uid="{00000000-0005-0000-0000-000002080000}"/>
    <cellStyle name="Followed Hyperlink 61" xfId="5015" hidden="1" xr:uid="{00000000-0005-0000-0000-000003080000}"/>
    <cellStyle name="Followed Hyperlink 61" xfId="25380" hidden="1" xr:uid="{00000000-0005-0000-0000-00000F080000}"/>
    <cellStyle name="Followed Hyperlink 61" xfId="17676" hidden="1" xr:uid="{00000000-0005-0000-0000-000016080000}"/>
    <cellStyle name="Followed Hyperlink 61" xfId="31604" hidden="1" xr:uid="{00000000-0005-0000-0000-000013080000}"/>
    <cellStyle name="Followed Hyperlink 61" xfId="31685" hidden="1" xr:uid="{00000000-0005-0000-0000-000014080000}"/>
    <cellStyle name="Followed Hyperlink 61" xfId="31781" hidden="1" xr:uid="{00000000-0005-0000-0000-000015080000}"/>
    <cellStyle name="Followed Hyperlink 61" xfId="31691" hidden="1" xr:uid="{00000000-0005-0000-0000-000016080000}"/>
    <cellStyle name="Followed Hyperlink 61" xfId="31810" hidden="1" xr:uid="{00000000-0005-0000-0000-000017080000}"/>
    <cellStyle name="Followed Hyperlink 61" xfId="31949" hidden="1" xr:uid="{00000000-0005-0000-0000-0000FC070000}"/>
    <cellStyle name="Followed Hyperlink 61" xfId="28361" hidden="1" xr:uid="{00000000-0005-0000-0000-0000FD070000}"/>
    <cellStyle name="Followed Hyperlink 61" xfId="30363" hidden="1" xr:uid="{00000000-0005-0000-0000-0000FE070000}"/>
    <cellStyle name="Followed Hyperlink 61" xfId="30400" hidden="1" xr:uid="{00000000-0005-0000-0000-0000FF070000}"/>
    <cellStyle name="Followed Hyperlink 61" xfId="32269" hidden="1" xr:uid="{00000000-0005-0000-0000-000000080000}"/>
    <cellStyle name="Followed Hyperlink 61" xfId="32383" hidden="1" xr:uid="{00000000-0005-0000-0000-000001080000}"/>
    <cellStyle name="Followed Hyperlink 61" xfId="32293" hidden="1" xr:uid="{00000000-0005-0000-0000-000002080000}"/>
    <cellStyle name="Followed Hyperlink 61" xfId="32412" hidden="1" xr:uid="{00000000-0005-0000-0000-000003080000}"/>
    <cellStyle name="Followed Hyperlink 61" xfId="32496" hidden="1" xr:uid="{00000000-0005-0000-0000-000004080000}"/>
    <cellStyle name="Followed Hyperlink 61" xfId="32604" hidden="1" xr:uid="{00000000-0005-0000-0000-000005080000}"/>
    <cellStyle name="Followed Hyperlink 61" xfId="32514" hidden="1" xr:uid="{00000000-0005-0000-0000-000006080000}"/>
    <cellStyle name="Followed Hyperlink 61" xfId="32715" hidden="1" xr:uid="{00000000-0005-0000-0000-000008080000}"/>
    <cellStyle name="Followed Hyperlink 61" xfId="32820" hidden="1" xr:uid="{00000000-0005-0000-0000-000009080000}"/>
    <cellStyle name="Followed Hyperlink 61" xfId="32730" hidden="1" xr:uid="{00000000-0005-0000-0000-00000A080000}"/>
    <cellStyle name="Followed Hyperlink 61" xfId="32849" hidden="1" xr:uid="{00000000-0005-0000-0000-00000B080000}"/>
    <cellStyle name="Followed Hyperlink 61" xfId="32930" hidden="1" xr:uid="{00000000-0005-0000-0000-00000C080000}"/>
    <cellStyle name="Followed Hyperlink 61" xfId="33032" hidden="1" xr:uid="{00000000-0005-0000-0000-00000D080000}"/>
    <cellStyle name="Followed Hyperlink 61" xfId="32942" hidden="1" xr:uid="{00000000-0005-0000-0000-00000E080000}"/>
    <cellStyle name="Followed Hyperlink 61" xfId="33061" hidden="1" xr:uid="{00000000-0005-0000-0000-00000F080000}"/>
    <cellStyle name="Followed Hyperlink 61" xfId="33142" hidden="1" xr:uid="{00000000-0005-0000-0000-000010080000}"/>
    <cellStyle name="Followed Hyperlink 61" xfId="33243" hidden="1" xr:uid="{00000000-0005-0000-0000-000011080000}"/>
    <cellStyle name="Followed Hyperlink 61" xfId="33153" hidden="1" xr:uid="{00000000-0005-0000-0000-000012080000}"/>
    <cellStyle name="Followed Hyperlink 61" xfId="33272" hidden="1" xr:uid="{00000000-0005-0000-0000-000013080000}"/>
    <cellStyle name="Followed Hyperlink 61" xfId="33353" hidden="1" xr:uid="{00000000-0005-0000-0000-000014080000}"/>
    <cellStyle name="Followed Hyperlink 61" xfId="33449" hidden="1" xr:uid="{00000000-0005-0000-0000-000015080000}"/>
    <cellStyle name="Followed Hyperlink 61" xfId="33359" hidden="1" xr:uid="{00000000-0005-0000-0000-000016080000}"/>
    <cellStyle name="Followed Hyperlink 61" xfId="33478" hidden="1" xr:uid="{00000000-0005-0000-0000-000017080000}"/>
    <cellStyle name="Followed Hyperlink 61" xfId="33617" hidden="1" xr:uid="{00000000-0005-0000-0000-0000FC070000}"/>
    <cellStyle name="Followed Hyperlink 61" xfId="25969" hidden="1" xr:uid="{00000000-0005-0000-0000-0000FD070000}"/>
    <cellStyle name="Followed Hyperlink 61" xfId="32032" hidden="1" xr:uid="{00000000-0005-0000-0000-0000FE070000}"/>
    <cellStyle name="Followed Hyperlink 61" xfId="32068" hidden="1" xr:uid="{00000000-0005-0000-0000-0000FF070000}"/>
    <cellStyle name="Followed Hyperlink 61" xfId="33924" hidden="1" xr:uid="{00000000-0005-0000-0000-000000080000}"/>
    <cellStyle name="Followed Hyperlink 61" xfId="34038" hidden="1" xr:uid="{00000000-0005-0000-0000-000001080000}"/>
    <cellStyle name="Followed Hyperlink 61" xfId="33948" hidden="1" xr:uid="{00000000-0005-0000-0000-000002080000}"/>
    <cellStyle name="Followed Hyperlink 61" xfId="34067" hidden="1" xr:uid="{00000000-0005-0000-0000-000003080000}"/>
    <cellStyle name="Followed Hyperlink 61" xfId="34151" hidden="1" xr:uid="{00000000-0005-0000-0000-000004080000}"/>
    <cellStyle name="Followed Hyperlink 61" xfId="34259" hidden="1" xr:uid="{00000000-0005-0000-0000-000005080000}"/>
    <cellStyle name="Followed Hyperlink 61" xfId="34169" hidden="1" xr:uid="{00000000-0005-0000-0000-000006080000}"/>
    <cellStyle name="Followed Hyperlink 61" xfId="34288" hidden="1" xr:uid="{00000000-0005-0000-0000-000007080000}"/>
    <cellStyle name="Followed Hyperlink 61" xfId="34370" hidden="1" xr:uid="{00000000-0005-0000-0000-000008080000}"/>
    <cellStyle name="Followed Hyperlink 61" xfId="34475" hidden="1" xr:uid="{00000000-0005-0000-0000-000009080000}"/>
    <cellStyle name="Followed Hyperlink 61" xfId="34504" hidden="1" xr:uid="{00000000-0005-0000-0000-00000B080000}"/>
    <cellStyle name="Followed Hyperlink 61" xfId="34585" hidden="1" xr:uid="{00000000-0005-0000-0000-00000C080000}"/>
    <cellStyle name="Followed Hyperlink 61" xfId="34687" hidden="1" xr:uid="{00000000-0005-0000-0000-00000D080000}"/>
    <cellStyle name="Followed Hyperlink 61" xfId="34597" hidden="1" xr:uid="{00000000-0005-0000-0000-00000E080000}"/>
    <cellStyle name="Followed Hyperlink 61" xfId="34716" hidden="1" xr:uid="{00000000-0005-0000-0000-00000F080000}"/>
    <cellStyle name="Followed Hyperlink 61" xfId="34797" hidden="1" xr:uid="{00000000-0005-0000-0000-000010080000}"/>
    <cellStyle name="Followed Hyperlink 61" xfId="34898" hidden="1" xr:uid="{00000000-0005-0000-0000-000011080000}"/>
    <cellStyle name="Followed Hyperlink 61" xfId="34808" hidden="1" xr:uid="{00000000-0005-0000-0000-000012080000}"/>
    <cellStyle name="Followed Hyperlink 61" xfId="34927" hidden="1" xr:uid="{00000000-0005-0000-0000-000013080000}"/>
    <cellStyle name="Followed Hyperlink 61" xfId="35008" hidden="1" xr:uid="{00000000-0005-0000-0000-000014080000}"/>
    <cellStyle name="Followed Hyperlink 61" xfId="35104" hidden="1" xr:uid="{00000000-0005-0000-0000-000015080000}"/>
    <cellStyle name="Followed Hyperlink 61" xfId="35014" hidden="1" xr:uid="{00000000-0005-0000-0000-000016080000}"/>
    <cellStyle name="Followed Hyperlink 61" xfId="35133" hidden="1" xr:uid="{00000000-0005-0000-0000-000017080000}"/>
    <cellStyle name="Followed Hyperlink 61" xfId="35272" hidden="1" xr:uid="{00000000-0005-0000-0000-0000FC070000}"/>
    <cellStyle name="Followed Hyperlink 61" xfId="30426" hidden="1" xr:uid="{00000000-0005-0000-0000-0000FD070000}"/>
    <cellStyle name="Followed Hyperlink 61" xfId="33695" hidden="1" xr:uid="{00000000-0005-0000-0000-0000FE070000}"/>
    <cellStyle name="Followed Hyperlink 61" xfId="33727" hidden="1" xr:uid="{00000000-0005-0000-0000-0000FF070000}"/>
    <cellStyle name="Followed Hyperlink 61" xfId="35565" hidden="1" xr:uid="{00000000-0005-0000-0000-000000080000}"/>
    <cellStyle name="Followed Hyperlink 61" xfId="35679" hidden="1" xr:uid="{00000000-0005-0000-0000-000001080000}"/>
    <cellStyle name="Followed Hyperlink 61" xfId="35589" hidden="1" xr:uid="{00000000-0005-0000-0000-000002080000}"/>
    <cellStyle name="Followed Hyperlink 61" xfId="35708" hidden="1" xr:uid="{00000000-0005-0000-0000-000003080000}"/>
    <cellStyle name="Followed Hyperlink 61" xfId="35792" hidden="1" xr:uid="{00000000-0005-0000-0000-000004080000}"/>
    <cellStyle name="Followed Hyperlink 61" xfId="35900" hidden="1" xr:uid="{00000000-0005-0000-0000-000005080000}"/>
    <cellStyle name="Followed Hyperlink 61" xfId="35810" hidden="1" xr:uid="{00000000-0005-0000-0000-000006080000}"/>
    <cellStyle name="Followed Hyperlink 61" xfId="35929" hidden="1" xr:uid="{00000000-0005-0000-0000-000007080000}"/>
    <cellStyle name="Followed Hyperlink 61" xfId="36116" hidden="1" xr:uid="{00000000-0005-0000-0000-000009080000}"/>
    <cellStyle name="Followed Hyperlink 61" xfId="36026" hidden="1" xr:uid="{00000000-0005-0000-0000-00000A080000}"/>
    <cellStyle name="Followed Hyperlink 61" xfId="36145" hidden="1" xr:uid="{00000000-0005-0000-0000-00000B080000}"/>
    <cellStyle name="Followed Hyperlink 61" xfId="36226" hidden="1" xr:uid="{00000000-0005-0000-0000-00000C080000}"/>
    <cellStyle name="Followed Hyperlink 61" xfId="36328" hidden="1" xr:uid="{00000000-0005-0000-0000-00000D080000}"/>
    <cellStyle name="Followed Hyperlink 61" xfId="36238" hidden="1" xr:uid="{00000000-0005-0000-0000-00000E080000}"/>
    <cellStyle name="Followed Hyperlink 61" xfId="36357" hidden="1" xr:uid="{00000000-0005-0000-0000-00000F080000}"/>
    <cellStyle name="Followed Hyperlink 61" xfId="36438" hidden="1" xr:uid="{00000000-0005-0000-0000-000010080000}"/>
    <cellStyle name="Followed Hyperlink 61" xfId="36539" hidden="1" xr:uid="{00000000-0005-0000-0000-000011080000}"/>
    <cellStyle name="Followed Hyperlink 61" xfId="36449" hidden="1" xr:uid="{00000000-0005-0000-0000-000012080000}"/>
    <cellStyle name="Followed Hyperlink 61" xfId="36568" hidden="1" xr:uid="{00000000-0005-0000-0000-000013080000}"/>
    <cellStyle name="Followed Hyperlink 61" xfId="36649" hidden="1" xr:uid="{00000000-0005-0000-0000-000014080000}"/>
    <cellStyle name="Followed Hyperlink 61" xfId="36655" hidden="1" xr:uid="{00000000-0005-0000-0000-000016080000}"/>
    <cellStyle name="Followed Hyperlink 61" xfId="36774" hidden="1" xr:uid="{00000000-0005-0000-0000-000017080000}"/>
    <cellStyle name="Followed Hyperlink 61" xfId="36913" hidden="1" xr:uid="{00000000-0005-0000-0000-0000FC070000}"/>
    <cellStyle name="Followed Hyperlink 61" xfId="32094" hidden="1" xr:uid="{00000000-0005-0000-0000-0000FD070000}"/>
    <cellStyle name="Followed Hyperlink 61" xfId="35346" hidden="1" xr:uid="{00000000-0005-0000-0000-0000FE070000}"/>
    <cellStyle name="Followed Hyperlink 61" xfId="35377" hidden="1" xr:uid="{00000000-0005-0000-0000-0000FF070000}"/>
    <cellStyle name="Followed Hyperlink 61" xfId="37172" hidden="1" xr:uid="{00000000-0005-0000-0000-000000080000}"/>
    <cellStyle name="Followed Hyperlink 61" xfId="37286" hidden="1" xr:uid="{00000000-0005-0000-0000-000001080000}"/>
    <cellStyle name="Followed Hyperlink 61" xfId="37196" hidden="1" xr:uid="{00000000-0005-0000-0000-000002080000}"/>
    <cellStyle name="Followed Hyperlink 61" xfId="37315" hidden="1" xr:uid="{00000000-0005-0000-0000-000003080000}"/>
    <cellStyle name="Followed Hyperlink 61" xfId="37399" hidden="1" xr:uid="{00000000-0005-0000-0000-000004080000}"/>
    <cellStyle name="Followed Hyperlink 61" xfId="37507" hidden="1" xr:uid="{00000000-0005-0000-0000-000005080000}"/>
    <cellStyle name="Followed Hyperlink 61" xfId="37417" hidden="1" xr:uid="{00000000-0005-0000-0000-000006080000}"/>
    <cellStyle name="Followed Hyperlink 61" xfId="36745" hidden="1" xr:uid="{00000000-0005-0000-0000-000015080000}"/>
    <cellStyle name="Followed Hyperlink 61" xfId="22051" hidden="1" xr:uid="{00000000-0005-0000-0000-000009080000}"/>
    <cellStyle name="Followed Hyperlink 61" xfId="21961" hidden="1" xr:uid="{00000000-0005-0000-0000-00000A080000}"/>
    <cellStyle name="Followed Hyperlink 61" xfId="22080" hidden="1" xr:uid="{00000000-0005-0000-0000-00000B080000}"/>
    <cellStyle name="Followed Hyperlink 61" xfId="22161" hidden="1" xr:uid="{00000000-0005-0000-0000-00000C080000}"/>
    <cellStyle name="Followed Hyperlink 61" xfId="22263" hidden="1" xr:uid="{00000000-0005-0000-0000-00000D080000}"/>
    <cellStyle name="Followed Hyperlink 61" xfId="22173" hidden="1" xr:uid="{00000000-0005-0000-0000-00000E080000}"/>
    <cellStyle name="Followed Hyperlink 61" xfId="22292" hidden="1" xr:uid="{00000000-0005-0000-0000-00000F080000}"/>
    <cellStyle name="Followed Hyperlink 61" xfId="22373" hidden="1" xr:uid="{00000000-0005-0000-0000-000010080000}"/>
    <cellStyle name="Followed Hyperlink 61" xfId="22384" hidden="1" xr:uid="{00000000-0005-0000-0000-000012080000}"/>
    <cellStyle name="Followed Hyperlink 61" xfId="22503" hidden="1" xr:uid="{00000000-0005-0000-0000-000013080000}"/>
    <cellStyle name="Followed Hyperlink 61" xfId="22584" hidden="1" xr:uid="{00000000-0005-0000-0000-000014080000}"/>
    <cellStyle name="Followed Hyperlink 61" xfId="22680" hidden="1" xr:uid="{00000000-0005-0000-0000-000015080000}"/>
    <cellStyle name="Followed Hyperlink 61" xfId="22590" hidden="1" xr:uid="{00000000-0005-0000-0000-000016080000}"/>
    <cellStyle name="Followed Hyperlink 61" xfId="22709" hidden="1" xr:uid="{00000000-0005-0000-0000-000017080000}"/>
    <cellStyle name="Followed Hyperlink 61" xfId="22848" hidden="1" xr:uid="{00000000-0005-0000-0000-0000FC070000}"/>
    <cellStyle name="Followed Hyperlink 61" xfId="14717" hidden="1" xr:uid="{00000000-0005-0000-0000-0000FD070000}"/>
    <cellStyle name="Followed Hyperlink 61" xfId="21304" hidden="1" xr:uid="{00000000-0005-0000-0000-0000FE070000}"/>
    <cellStyle name="Followed Hyperlink 61" xfId="21324" hidden="1" xr:uid="{00000000-0005-0000-0000-0000FF070000}"/>
    <cellStyle name="Followed Hyperlink 61" xfId="23069" hidden="1" xr:uid="{00000000-0005-0000-0000-000000080000}"/>
    <cellStyle name="Followed Hyperlink 61" xfId="23183" hidden="1" xr:uid="{00000000-0005-0000-0000-000001080000}"/>
    <cellStyle name="Followed Hyperlink 61" xfId="23212" hidden="1" xr:uid="{00000000-0005-0000-0000-000003080000}"/>
    <cellStyle name="Followed Hyperlink 61" xfId="23296" hidden="1" xr:uid="{00000000-0005-0000-0000-000004080000}"/>
    <cellStyle name="Followed Hyperlink 61" xfId="23404" hidden="1" xr:uid="{00000000-0005-0000-0000-000005080000}"/>
    <cellStyle name="Followed Hyperlink 61" xfId="23314" hidden="1" xr:uid="{00000000-0005-0000-0000-000006080000}"/>
    <cellStyle name="Followed Hyperlink 61" xfId="23433" hidden="1" xr:uid="{00000000-0005-0000-0000-000007080000}"/>
    <cellStyle name="Followed Hyperlink 61" xfId="23515" hidden="1" xr:uid="{00000000-0005-0000-0000-000008080000}"/>
    <cellStyle name="Followed Hyperlink 61" xfId="23620" hidden="1" xr:uid="{00000000-0005-0000-0000-000009080000}"/>
    <cellStyle name="Followed Hyperlink 61" xfId="23530" hidden="1" xr:uid="{00000000-0005-0000-0000-00000A080000}"/>
    <cellStyle name="Followed Hyperlink 61" xfId="23649" hidden="1" xr:uid="{00000000-0005-0000-0000-00000B080000}"/>
    <cellStyle name="Followed Hyperlink 61" xfId="23730" hidden="1" xr:uid="{00000000-0005-0000-0000-00000C080000}"/>
    <cellStyle name="Followed Hyperlink 61" xfId="23832" hidden="1" xr:uid="{00000000-0005-0000-0000-00000D080000}"/>
    <cellStyle name="Followed Hyperlink 61" xfId="23742" hidden="1" xr:uid="{00000000-0005-0000-0000-00000E080000}"/>
    <cellStyle name="Followed Hyperlink 61" xfId="23861" hidden="1" xr:uid="{00000000-0005-0000-0000-00000F080000}"/>
    <cellStyle name="Followed Hyperlink 61" xfId="23093" hidden="1" xr:uid="{00000000-0005-0000-0000-000002080000}"/>
    <cellStyle name="Followed Hyperlink 61" xfId="9316" hidden="1" xr:uid="{00000000-0005-0000-0000-000014080000}"/>
    <cellStyle name="Followed Hyperlink 61" xfId="9412" hidden="1" xr:uid="{00000000-0005-0000-0000-000015080000}"/>
    <cellStyle name="Followed Hyperlink 61" xfId="9322" hidden="1" xr:uid="{00000000-0005-0000-0000-000016080000}"/>
    <cellStyle name="Followed Hyperlink 61" xfId="9441" hidden="1" xr:uid="{00000000-0005-0000-0000-000017080000}"/>
    <cellStyle name="Followed Hyperlink 61" xfId="9580" hidden="1" xr:uid="{00000000-0005-0000-0000-0000FC070000}"/>
    <cellStyle name="Followed Hyperlink 61" xfId="4697" hidden="1" xr:uid="{00000000-0005-0000-0000-0000FD070000}"/>
    <cellStyle name="Followed Hyperlink 61" xfId="7990" hidden="1" xr:uid="{00000000-0005-0000-0000-0000FE070000}"/>
    <cellStyle name="Followed Hyperlink 61" xfId="8028" hidden="1" xr:uid="{00000000-0005-0000-0000-0000FF070000}"/>
    <cellStyle name="Followed Hyperlink 61" xfId="9910" hidden="1" xr:uid="{00000000-0005-0000-0000-000000080000}"/>
    <cellStyle name="Followed Hyperlink 61" xfId="10024" hidden="1" xr:uid="{00000000-0005-0000-0000-000001080000}"/>
    <cellStyle name="Followed Hyperlink 61" xfId="9934" hidden="1" xr:uid="{00000000-0005-0000-0000-000002080000}"/>
    <cellStyle name="Followed Hyperlink 61" xfId="10137" hidden="1" xr:uid="{00000000-0005-0000-0000-000004080000}"/>
    <cellStyle name="Followed Hyperlink 61" xfId="10245" hidden="1" xr:uid="{00000000-0005-0000-0000-000005080000}"/>
    <cellStyle name="Followed Hyperlink 61" xfId="10155" hidden="1" xr:uid="{00000000-0005-0000-0000-000006080000}"/>
    <cellStyle name="Followed Hyperlink 61" xfId="10274" hidden="1" xr:uid="{00000000-0005-0000-0000-000007080000}"/>
    <cellStyle name="Followed Hyperlink 61" xfId="10356" hidden="1" xr:uid="{00000000-0005-0000-0000-000008080000}"/>
    <cellStyle name="Followed Hyperlink 61" xfId="10461" hidden="1" xr:uid="{00000000-0005-0000-0000-000009080000}"/>
    <cellStyle name="Followed Hyperlink 61" xfId="10371" hidden="1" xr:uid="{00000000-0005-0000-0000-00000A080000}"/>
    <cellStyle name="Followed Hyperlink 61" xfId="10490" hidden="1" xr:uid="{00000000-0005-0000-0000-00000B080000}"/>
    <cellStyle name="Followed Hyperlink 61" xfId="10571" hidden="1" xr:uid="{00000000-0005-0000-0000-00000C080000}"/>
    <cellStyle name="Followed Hyperlink 61" xfId="10583" hidden="1" xr:uid="{00000000-0005-0000-0000-00000E080000}"/>
    <cellStyle name="Followed Hyperlink 61" xfId="10702" hidden="1" xr:uid="{00000000-0005-0000-0000-00000F080000}"/>
    <cellStyle name="Followed Hyperlink 61" xfId="10783" hidden="1" xr:uid="{00000000-0005-0000-0000-000010080000}"/>
    <cellStyle name="Followed Hyperlink 61" xfId="10884" hidden="1" xr:uid="{00000000-0005-0000-0000-000011080000}"/>
    <cellStyle name="Followed Hyperlink 61" xfId="10794" hidden="1" xr:uid="{00000000-0005-0000-0000-000012080000}"/>
    <cellStyle name="Followed Hyperlink 61" xfId="10913" hidden="1" xr:uid="{00000000-0005-0000-0000-000013080000}"/>
    <cellStyle name="Followed Hyperlink 61" xfId="3639" hidden="1" xr:uid="{00000000-0005-0000-0000-000008080000}"/>
    <cellStyle name="Followed Hyperlink 61" xfId="3744" hidden="1" xr:uid="{00000000-0005-0000-0000-000009080000}"/>
    <cellStyle name="Followed Hyperlink 61" xfId="3654" hidden="1" xr:uid="{00000000-0005-0000-0000-00000A080000}"/>
    <cellStyle name="Followed Hyperlink 61" xfId="3773" hidden="1" xr:uid="{00000000-0005-0000-0000-00000B080000}"/>
    <cellStyle name="Followed Hyperlink 61" xfId="3854" hidden="1" xr:uid="{00000000-0005-0000-0000-00000C080000}"/>
    <cellStyle name="Followed Hyperlink 61" xfId="3956" hidden="1" xr:uid="{00000000-0005-0000-0000-00000D080000}"/>
    <cellStyle name="Followed Hyperlink 61" xfId="3866" hidden="1" xr:uid="{00000000-0005-0000-0000-00000E080000}"/>
    <cellStyle name="Followed Hyperlink 61" xfId="10673" hidden="1" xr:uid="{00000000-0005-0000-0000-00000D080000}"/>
    <cellStyle name="Followed Hyperlink 61" xfId="6376" hidden="1" xr:uid="{00000000-0005-0000-0000-0000FD070000}"/>
    <cellStyle name="Followed Hyperlink 61" xfId="9670" hidden="1" xr:uid="{00000000-0005-0000-0000-0000FE070000}"/>
    <cellStyle name="Followed Hyperlink 61" xfId="9707" hidden="1" xr:uid="{00000000-0005-0000-0000-0000FF070000}"/>
    <cellStyle name="Followed Hyperlink 61" xfId="11585" hidden="1" xr:uid="{00000000-0005-0000-0000-000000080000}"/>
    <cellStyle name="Followed Hyperlink 61" xfId="11699" hidden="1" xr:uid="{00000000-0005-0000-0000-000001080000}"/>
    <cellStyle name="Followed Hyperlink 61" xfId="11609" hidden="1" xr:uid="{00000000-0005-0000-0000-000002080000}"/>
    <cellStyle name="Followed Hyperlink 61" xfId="11728" hidden="1" xr:uid="{00000000-0005-0000-0000-000003080000}"/>
    <cellStyle name="Followed Hyperlink 61" xfId="11812" hidden="1" xr:uid="{00000000-0005-0000-0000-000004080000}"/>
    <cellStyle name="Followed Hyperlink 61" xfId="11830" hidden="1" xr:uid="{00000000-0005-0000-0000-000006080000}"/>
    <cellStyle name="Followed Hyperlink 61" xfId="11949" hidden="1" xr:uid="{00000000-0005-0000-0000-000007080000}"/>
    <cellStyle name="Followed Hyperlink 61" xfId="12031" hidden="1" xr:uid="{00000000-0005-0000-0000-000008080000}"/>
    <cellStyle name="Followed Hyperlink 61" xfId="12136" hidden="1" xr:uid="{00000000-0005-0000-0000-000009080000}"/>
    <cellStyle name="Followed Hyperlink 61" xfId="12046" hidden="1" xr:uid="{00000000-0005-0000-0000-00000A080000}"/>
    <cellStyle name="Followed Hyperlink 61" xfId="12165" hidden="1" xr:uid="{00000000-0005-0000-0000-00000B080000}"/>
    <cellStyle name="Followed Hyperlink 61" xfId="12246" hidden="1" xr:uid="{00000000-0005-0000-0000-00000C080000}"/>
    <cellStyle name="Followed Hyperlink 61" xfId="12348" hidden="1" xr:uid="{00000000-0005-0000-0000-00000D080000}"/>
    <cellStyle name="Followed Hyperlink 61" xfId="12258" hidden="1" xr:uid="{00000000-0005-0000-0000-00000E080000}"/>
    <cellStyle name="Followed Hyperlink 61" xfId="12377" hidden="1" xr:uid="{00000000-0005-0000-0000-00000F080000}"/>
    <cellStyle name="Followed Hyperlink 61" xfId="12458" hidden="1" xr:uid="{00000000-0005-0000-0000-000010080000}"/>
    <cellStyle name="Followed Hyperlink 61" xfId="12559" hidden="1" xr:uid="{00000000-0005-0000-0000-000011080000}"/>
    <cellStyle name="Followed Hyperlink 61" xfId="12469" hidden="1" xr:uid="{00000000-0005-0000-0000-000012080000}"/>
    <cellStyle name="Followed Hyperlink 61" xfId="12588" hidden="1" xr:uid="{00000000-0005-0000-0000-000013080000}"/>
    <cellStyle name="Followed Hyperlink 61" xfId="12669" hidden="1" xr:uid="{00000000-0005-0000-0000-000014080000}"/>
    <cellStyle name="Followed Hyperlink 61" xfId="12765" hidden="1" xr:uid="{00000000-0005-0000-0000-000015080000}"/>
    <cellStyle name="Followed Hyperlink 61" xfId="12675" hidden="1" xr:uid="{00000000-0005-0000-0000-000016080000}"/>
    <cellStyle name="Followed Hyperlink 61" xfId="12794" hidden="1" xr:uid="{00000000-0005-0000-0000-000017080000}"/>
    <cellStyle name="Followed Hyperlink 61" xfId="12933" hidden="1" xr:uid="{00000000-0005-0000-0000-0000FC070000}"/>
    <cellStyle name="Followed Hyperlink 61" xfId="3438" hidden="1" xr:uid="{00000000-0005-0000-0000-000006080000}"/>
    <cellStyle name="Followed Hyperlink 61" xfId="3557" hidden="1" xr:uid="{00000000-0005-0000-0000-000007080000}"/>
    <cellStyle name="Followed Hyperlink 61" xfId="1137" hidden="1" xr:uid="{00000000-0005-0000-0000-000006080000}"/>
    <cellStyle name="Followed Hyperlink 61" xfId="1256" hidden="1" xr:uid="{00000000-0005-0000-0000-000007080000}"/>
    <cellStyle name="Followed Hyperlink 61" xfId="1338" hidden="1" xr:uid="{00000000-0005-0000-0000-000008080000}"/>
    <cellStyle name="Followed Hyperlink 61" xfId="1443" hidden="1" xr:uid="{00000000-0005-0000-0000-000009080000}"/>
    <cellStyle name="Followed Hyperlink 61" xfId="1353" hidden="1" xr:uid="{00000000-0005-0000-0000-00000A080000}"/>
    <cellStyle name="Followed Hyperlink 61" xfId="1472" hidden="1" xr:uid="{00000000-0005-0000-0000-00000B080000}"/>
    <cellStyle name="Followed Hyperlink 61" xfId="1553" hidden="1" xr:uid="{00000000-0005-0000-0000-00000C080000}"/>
    <cellStyle name="Followed Hyperlink 61" xfId="1655" hidden="1" xr:uid="{00000000-0005-0000-0000-00000D080000}"/>
    <cellStyle name="Followed Hyperlink 61" xfId="1565" hidden="1" xr:uid="{00000000-0005-0000-0000-00000E080000}"/>
    <cellStyle name="Followed Hyperlink 61" xfId="1684" hidden="1" xr:uid="{00000000-0005-0000-0000-00000F080000}"/>
    <cellStyle name="Followed Hyperlink 61" xfId="1006" hidden="1" xr:uid="{00000000-0005-0000-0000-000001080000}"/>
    <cellStyle name="Followed Hyperlink 61" xfId="916" hidden="1" xr:uid="{00000000-0005-0000-0000-000002080000}"/>
    <cellStyle name="Followed Hyperlink 61" xfId="1035" hidden="1" xr:uid="{00000000-0005-0000-0000-000003080000}"/>
    <cellStyle name="Followed Hyperlink 61" xfId="1119" hidden="1" xr:uid="{00000000-0005-0000-0000-000004080000}"/>
    <cellStyle name="Followed Hyperlink 61" xfId="1227" hidden="1" xr:uid="{00000000-0005-0000-0000-000005080000}"/>
    <cellStyle name="Followed Hyperlink 61" xfId="603" hidden="1" xr:uid="{00000000-0005-0000-0000-0000FE070000}"/>
    <cellStyle name="Followed Hyperlink 61" xfId="722" hidden="1" xr:uid="{00000000-0005-0000-0000-0000FF070000}"/>
    <cellStyle name="Followed Hyperlink 61" xfId="38986" hidden="1" xr:uid="{00000000-0005-0000-0000-000006080000}"/>
    <cellStyle name="Followed Hyperlink 61" xfId="15800" hidden="1" xr:uid="{00000000-0005-0000-0000-000010080000}"/>
    <cellStyle name="Followed Hyperlink 61" xfId="29693" hidden="1" xr:uid="{00000000-0005-0000-0000-00000D080000}"/>
    <cellStyle name="Followed Hyperlink 61" xfId="29603" hidden="1" xr:uid="{00000000-0005-0000-0000-00000E080000}"/>
    <cellStyle name="Followed Hyperlink 61" xfId="29722" hidden="1" xr:uid="{00000000-0005-0000-0000-00000F080000}"/>
    <cellStyle name="Followed Hyperlink 61" xfId="29803" hidden="1" xr:uid="{00000000-0005-0000-0000-000010080000}"/>
    <cellStyle name="Followed Hyperlink 61" xfId="29904" hidden="1" xr:uid="{00000000-0005-0000-0000-000011080000}"/>
    <cellStyle name="Followed Hyperlink 61" xfId="29814" hidden="1" xr:uid="{00000000-0005-0000-0000-000012080000}"/>
    <cellStyle name="Followed Hyperlink 61" xfId="29933" hidden="1" xr:uid="{00000000-0005-0000-0000-000013080000}"/>
    <cellStyle name="Followed Hyperlink 61" xfId="30014" hidden="1" xr:uid="{00000000-0005-0000-0000-000014080000}"/>
    <cellStyle name="Followed Hyperlink 61" xfId="30110" hidden="1" xr:uid="{00000000-0005-0000-0000-000015080000}"/>
    <cellStyle name="Followed Hyperlink 61" xfId="30020" hidden="1" xr:uid="{00000000-0005-0000-0000-000016080000}"/>
    <cellStyle name="Followed Hyperlink 61" xfId="30139" hidden="1" xr:uid="{00000000-0005-0000-0000-000017080000}"/>
    <cellStyle name="Followed Hyperlink 61" xfId="30278" hidden="1" xr:uid="{00000000-0005-0000-0000-0000FC070000}"/>
    <cellStyle name="Followed Hyperlink 61" xfId="28448" hidden="1" xr:uid="{00000000-0005-0000-0000-0000FD070000}"/>
    <cellStyle name="Followed Hyperlink 61" xfId="28266" hidden="1" xr:uid="{00000000-0005-0000-0000-0000FF070000}"/>
    <cellStyle name="Followed Hyperlink 61" xfId="30601" hidden="1" xr:uid="{00000000-0005-0000-0000-000000080000}"/>
    <cellStyle name="Followed Hyperlink 61" xfId="30715" hidden="1" xr:uid="{00000000-0005-0000-0000-000001080000}"/>
    <cellStyle name="Followed Hyperlink 61" xfId="30625" hidden="1" xr:uid="{00000000-0005-0000-0000-000002080000}"/>
    <cellStyle name="Followed Hyperlink 61" xfId="30744" hidden="1" xr:uid="{00000000-0005-0000-0000-000003080000}"/>
    <cellStyle name="Followed Hyperlink 61" xfId="30828" hidden="1" xr:uid="{00000000-0005-0000-0000-000004080000}"/>
    <cellStyle name="Followed Hyperlink 61" xfId="30936" hidden="1" xr:uid="{00000000-0005-0000-0000-000005080000}"/>
    <cellStyle name="Followed Hyperlink 61" xfId="30846" hidden="1" xr:uid="{00000000-0005-0000-0000-000006080000}"/>
    <cellStyle name="Followed Hyperlink 61" xfId="30965" hidden="1" xr:uid="{00000000-0005-0000-0000-000007080000}"/>
    <cellStyle name="Followed Hyperlink 61" xfId="31047" hidden="1" xr:uid="{00000000-0005-0000-0000-000008080000}"/>
    <cellStyle name="Followed Hyperlink 61" xfId="31152" hidden="1" xr:uid="{00000000-0005-0000-0000-000009080000}"/>
    <cellStyle name="Followed Hyperlink 61" xfId="31062" hidden="1" xr:uid="{00000000-0005-0000-0000-00000A080000}"/>
    <cellStyle name="Followed Hyperlink 61" xfId="31181" hidden="1" xr:uid="{00000000-0005-0000-0000-00000B080000}"/>
    <cellStyle name="Followed Hyperlink 61" xfId="31262" hidden="1" xr:uid="{00000000-0005-0000-0000-00000C080000}"/>
    <cellStyle name="Followed Hyperlink 61" xfId="31364" hidden="1" xr:uid="{00000000-0005-0000-0000-00000D080000}"/>
    <cellStyle name="Followed Hyperlink 61" xfId="31274" hidden="1" xr:uid="{00000000-0005-0000-0000-00000E080000}"/>
    <cellStyle name="Followed Hyperlink 61" xfId="31393" hidden="1" xr:uid="{00000000-0005-0000-0000-00000F080000}"/>
    <cellStyle name="Followed Hyperlink 61" xfId="31474" hidden="1" xr:uid="{00000000-0005-0000-0000-000010080000}"/>
    <cellStyle name="Followed Hyperlink 61" xfId="31575" hidden="1" xr:uid="{00000000-0005-0000-0000-000011080000}"/>
    <cellStyle name="Followed Hyperlink 61" xfId="31485" hidden="1" xr:uid="{00000000-0005-0000-0000-000012080000}"/>
    <cellStyle name="Followed Hyperlink 61" xfId="43883" hidden="1" xr:uid="{00000000-0005-0000-0000-0000FE070000}"/>
    <cellStyle name="Followed Hyperlink 61" xfId="44002" hidden="1" xr:uid="{00000000-0005-0000-0000-0000FF070000}"/>
    <cellStyle name="Followed Hyperlink 61" xfId="14699" hidden="1" xr:uid="{00000000-0005-0000-0000-0000FD070000}"/>
    <cellStyle name="Followed Hyperlink 61" xfId="19674" hidden="1" xr:uid="{00000000-0005-0000-0000-0000FE070000}"/>
    <cellStyle name="Followed Hyperlink 61" xfId="19705" hidden="1" xr:uid="{00000000-0005-0000-0000-0000FF070000}"/>
    <cellStyle name="Followed Hyperlink 61" xfId="21500" hidden="1" xr:uid="{00000000-0005-0000-0000-000000080000}"/>
    <cellStyle name="Followed Hyperlink 61" xfId="21614" hidden="1" xr:uid="{00000000-0005-0000-0000-000001080000}"/>
    <cellStyle name="Followed Hyperlink 61" xfId="21524" hidden="1" xr:uid="{00000000-0005-0000-0000-000002080000}"/>
    <cellStyle name="Followed Hyperlink 61" xfId="21643" hidden="1" xr:uid="{00000000-0005-0000-0000-000003080000}"/>
    <cellStyle name="Followed Hyperlink 61" xfId="21727" hidden="1" xr:uid="{00000000-0005-0000-0000-000004080000}"/>
    <cellStyle name="Followed Hyperlink 61" xfId="21835" hidden="1" xr:uid="{00000000-0005-0000-0000-000005080000}"/>
    <cellStyle name="Followed Hyperlink 61" xfId="21745" hidden="1" xr:uid="{00000000-0005-0000-0000-000006080000}"/>
    <cellStyle name="Followed Hyperlink 61" xfId="20977" hidden="1" xr:uid="{00000000-0005-0000-0000-000014080000}"/>
    <cellStyle name="Followed Hyperlink 61" xfId="21073" hidden="1" xr:uid="{00000000-0005-0000-0000-000015080000}"/>
    <cellStyle name="Followed Hyperlink 61" xfId="20983" hidden="1" xr:uid="{00000000-0005-0000-0000-000016080000}"/>
    <cellStyle name="Followed Hyperlink 61" xfId="21102" hidden="1" xr:uid="{00000000-0005-0000-0000-000017080000}"/>
    <cellStyle name="Followed Hyperlink 61" xfId="21241" hidden="1" xr:uid="{00000000-0005-0000-0000-0000FC070000}"/>
    <cellStyle name="Followed Hyperlink 61" xfId="43860" hidden="1" xr:uid="{00000000-0005-0000-0000-0000FC070000}"/>
    <cellStyle name="Followed Hyperlink 61" xfId="20777" hidden="1" xr:uid="{00000000-0005-0000-0000-000012080000}"/>
    <cellStyle name="Followed Hyperlink 61" xfId="11920" hidden="1" xr:uid="{00000000-0005-0000-0000-000005080000}"/>
    <cellStyle name="Followed Hyperlink 61" xfId="34385" hidden="1" xr:uid="{00000000-0005-0000-0000-00000A080000}"/>
    <cellStyle name="Followed Hyperlink 61" xfId="17137" hidden="1" xr:uid="{00000000-0005-0000-0000-000009080000}"/>
    <cellStyle name="Followed Hyperlink 61" xfId="17047" hidden="1" xr:uid="{00000000-0005-0000-0000-00000A080000}"/>
    <cellStyle name="Followed Hyperlink 61" xfId="17166" hidden="1" xr:uid="{00000000-0005-0000-0000-00000B080000}"/>
    <cellStyle name="Followed Hyperlink 61" xfId="17247" hidden="1" xr:uid="{00000000-0005-0000-0000-00000C080000}"/>
    <cellStyle name="Followed Hyperlink 61" xfId="17349" hidden="1" xr:uid="{00000000-0005-0000-0000-00000D080000}"/>
    <cellStyle name="Followed Hyperlink 61" xfId="17259" hidden="1" xr:uid="{00000000-0005-0000-0000-00000E080000}"/>
    <cellStyle name="Followed Hyperlink 61" xfId="17378" hidden="1" xr:uid="{00000000-0005-0000-0000-00000F080000}"/>
    <cellStyle name="Followed Hyperlink 61" xfId="17459" hidden="1" xr:uid="{00000000-0005-0000-0000-000010080000}"/>
    <cellStyle name="Followed Hyperlink 61" xfId="17560" hidden="1" xr:uid="{00000000-0005-0000-0000-000011080000}"/>
    <cellStyle name="Followed Hyperlink 61" xfId="17470" hidden="1" xr:uid="{00000000-0005-0000-0000-000012080000}"/>
    <cellStyle name="Followed Hyperlink 61" xfId="17589" hidden="1" xr:uid="{00000000-0005-0000-0000-000013080000}"/>
    <cellStyle name="Followed Hyperlink 61" xfId="17670" hidden="1" xr:uid="{00000000-0005-0000-0000-000014080000}"/>
    <cellStyle name="Followed Hyperlink 61" xfId="17766" hidden="1" xr:uid="{00000000-0005-0000-0000-000015080000}"/>
    <cellStyle name="Followed Hyperlink 61" xfId="17795" hidden="1" xr:uid="{00000000-0005-0000-0000-000017080000}"/>
    <cellStyle name="Followed Hyperlink 61" xfId="14681" hidden="1" xr:uid="{00000000-0005-0000-0000-0000FC070000}"/>
    <cellStyle name="Followed Hyperlink 61" xfId="11386" hidden="1" xr:uid="{00000000-0005-0000-0000-0000FD070000}"/>
    <cellStyle name="Followed Hyperlink 61" xfId="17917" hidden="1" xr:uid="{00000000-0005-0000-0000-0000FE070000}"/>
    <cellStyle name="Followed Hyperlink 61" xfId="12992" hidden="1" xr:uid="{00000000-0005-0000-0000-0000FF070000}"/>
    <cellStyle name="Followed Hyperlink 61" xfId="18252" hidden="1" xr:uid="{00000000-0005-0000-0000-000000080000}"/>
    <cellStyle name="Followed Hyperlink 61" xfId="18366" hidden="1" xr:uid="{00000000-0005-0000-0000-000001080000}"/>
    <cellStyle name="Followed Hyperlink 61" xfId="18276" hidden="1" xr:uid="{00000000-0005-0000-0000-000002080000}"/>
    <cellStyle name="Followed Hyperlink 61" xfId="18395" hidden="1" xr:uid="{00000000-0005-0000-0000-000003080000}"/>
    <cellStyle name="Followed Hyperlink 61" xfId="18479" hidden="1" xr:uid="{00000000-0005-0000-0000-000004080000}"/>
    <cellStyle name="Followed Hyperlink 61" xfId="18587" hidden="1" xr:uid="{00000000-0005-0000-0000-000005080000}"/>
    <cellStyle name="Followed Hyperlink 61" xfId="18497" hidden="1" xr:uid="{00000000-0005-0000-0000-000006080000}"/>
    <cellStyle name="Followed Hyperlink 61" xfId="18616" hidden="1" xr:uid="{00000000-0005-0000-0000-000007080000}"/>
    <cellStyle name="Followed Hyperlink 61" xfId="18698" hidden="1" xr:uid="{00000000-0005-0000-0000-000008080000}"/>
    <cellStyle name="Followed Hyperlink 61" xfId="18803" hidden="1" xr:uid="{00000000-0005-0000-0000-000009080000}"/>
    <cellStyle name="Followed Hyperlink 61" xfId="18713" hidden="1" xr:uid="{00000000-0005-0000-0000-00000A080000}"/>
    <cellStyle name="Followed Hyperlink 61" xfId="18832" hidden="1" xr:uid="{00000000-0005-0000-0000-00000B080000}"/>
    <cellStyle name="Followed Hyperlink 61" xfId="18913" hidden="1" xr:uid="{00000000-0005-0000-0000-00000C080000}"/>
    <cellStyle name="Followed Hyperlink 61" xfId="19015" hidden="1" xr:uid="{00000000-0005-0000-0000-00000D080000}"/>
    <cellStyle name="Followed Hyperlink 61" xfId="18925" hidden="1" xr:uid="{00000000-0005-0000-0000-00000E080000}"/>
    <cellStyle name="Followed Hyperlink 61" xfId="19044" hidden="1" xr:uid="{00000000-0005-0000-0000-00000F080000}"/>
    <cellStyle name="Followed Hyperlink 61" xfId="19125" hidden="1" xr:uid="{00000000-0005-0000-0000-000010080000}"/>
    <cellStyle name="Followed Hyperlink 61" xfId="19226" hidden="1" xr:uid="{00000000-0005-0000-0000-000011080000}"/>
    <cellStyle name="Followed Hyperlink 61" xfId="19136" hidden="1" xr:uid="{00000000-0005-0000-0000-000012080000}"/>
    <cellStyle name="Followed Hyperlink 61" xfId="19255" hidden="1" xr:uid="{00000000-0005-0000-0000-000013080000}"/>
    <cellStyle name="Followed Hyperlink 61" xfId="19336" hidden="1" xr:uid="{00000000-0005-0000-0000-000014080000}"/>
    <cellStyle name="Followed Hyperlink 61" xfId="19432" hidden="1" xr:uid="{00000000-0005-0000-0000-000015080000}"/>
    <cellStyle name="Followed Hyperlink 61" xfId="19342" hidden="1" xr:uid="{00000000-0005-0000-0000-000016080000}"/>
    <cellStyle name="Followed Hyperlink 61" xfId="19461" hidden="1" xr:uid="{00000000-0005-0000-0000-000017080000}"/>
    <cellStyle name="Followed Hyperlink 61" xfId="19600" hidden="1" xr:uid="{00000000-0005-0000-0000-0000FC070000}"/>
    <cellStyle name="Followed Hyperlink 61" xfId="6238" hidden="1" xr:uid="{00000000-0005-0000-0000-0000FD070000}"/>
    <cellStyle name="Followed Hyperlink 61" xfId="18016" hidden="1" xr:uid="{00000000-0005-0000-0000-0000FE070000}"/>
    <cellStyle name="Followed Hyperlink 61" xfId="18050" hidden="1" xr:uid="{00000000-0005-0000-0000-0000FF070000}"/>
    <cellStyle name="Followed Hyperlink 61" xfId="19893" hidden="1" xr:uid="{00000000-0005-0000-0000-000000080000}"/>
    <cellStyle name="Followed Hyperlink 61" xfId="20007" hidden="1" xr:uid="{00000000-0005-0000-0000-000001080000}"/>
    <cellStyle name="Followed Hyperlink 61" xfId="19917" hidden="1" xr:uid="{00000000-0005-0000-0000-000002080000}"/>
    <cellStyle name="Followed Hyperlink 61" xfId="20036" hidden="1" xr:uid="{00000000-0005-0000-0000-000003080000}"/>
    <cellStyle name="Followed Hyperlink 61" xfId="20228" hidden="1" xr:uid="{00000000-0005-0000-0000-000005080000}"/>
    <cellStyle name="Followed Hyperlink 61" xfId="20138" hidden="1" xr:uid="{00000000-0005-0000-0000-000006080000}"/>
    <cellStyle name="Followed Hyperlink 61" xfId="20257" hidden="1" xr:uid="{00000000-0005-0000-0000-000007080000}"/>
    <cellStyle name="Followed Hyperlink 61" xfId="20339" hidden="1" xr:uid="{00000000-0005-0000-0000-000008080000}"/>
    <cellStyle name="Followed Hyperlink 61" xfId="20444" hidden="1" xr:uid="{00000000-0005-0000-0000-000009080000}"/>
    <cellStyle name="Followed Hyperlink 61" xfId="20354" hidden="1" xr:uid="{00000000-0005-0000-0000-00000A080000}"/>
    <cellStyle name="Followed Hyperlink 61" xfId="20473" hidden="1" xr:uid="{00000000-0005-0000-0000-00000B080000}"/>
    <cellStyle name="Followed Hyperlink 61" xfId="20554" hidden="1" xr:uid="{00000000-0005-0000-0000-00000C080000}"/>
    <cellStyle name="Followed Hyperlink 61" xfId="20656" hidden="1" xr:uid="{00000000-0005-0000-0000-00000D080000}"/>
    <cellStyle name="Followed Hyperlink 61" xfId="20566" hidden="1" xr:uid="{00000000-0005-0000-0000-00000E080000}"/>
    <cellStyle name="Followed Hyperlink 61" xfId="20685" hidden="1" xr:uid="{00000000-0005-0000-0000-00000F080000}"/>
    <cellStyle name="Followed Hyperlink 61" xfId="20766" hidden="1" xr:uid="{00000000-0005-0000-0000-000010080000}"/>
    <cellStyle name="Followed Hyperlink 61" xfId="20867" hidden="1" xr:uid="{00000000-0005-0000-0000-000011080000}"/>
    <cellStyle name="Followed Hyperlink 61" xfId="20120" hidden="1" xr:uid="{00000000-0005-0000-0000-000004080000}"/>
    <cellStyle name="Followed Hyperlink 61" xfId="5962" hidden="1" xr:uid="{00000000-0005-0000-0000-000016080000}"/>
    <cellStyle name="Followed Hyperlink 61" xfId="6081" hidden="1" xr:uid="{00000000-0005-0000-0000-000017080000}"/>
    <cellStyle name="Followed Hyperlink 61" xfId="6220" hidden="1" xr:uid="{00000000-0005-0000-0000-0000FC070000}"/>
    <cellStyle name="Followed Hyperlink 61" xfId="2618" hidden="1" xr:uid="{00000000-0005-0000-0000-0000FD070000}"/>
    <cellStyle name="Followed Hyperlink 61" xfId="4631" hidden="1" xr:uid="{00000000-0005-0000-0000-0000FE070000}"/>
    <cellStyle name="Followed Hyperlink 61" xfId="4669" hidden="1" xr:uid="{00000000-0005-0000-0000-0000FF070000}"/>
    <cellStyle name="Followed Hyperlink 61" xfId="6552" hidden="1" xr:uid="{00000000-0005-0000-0000-000000080000}"/>
    <cellStyle name="Followed Hyperlink 61" xfId="6666" hidden="1" xr:uid="{00000000-0005-0000-0000-000001080000}"/>
    <cellStyle name="Followed Hyperlink 61" xfId="6695" hidden="1" xr:uid="{00000000-0005-0000-0000-000003080000}"/>
    <cellStyle name="Followed Hyperlink 61" xfId="6779" hidden="1" xr:uid="{00000000-0005-0000-0000-000004080000}"/>
    <cellStyle name="Followed Hyperlink 61" xfId="6887" hidden="1" xr:uid="{00000000-0005-0000-0000-000005080000}"/>
    <cellStyle name="Followed Hyperlink 61" xfId="6797" hidden="1" xr:uid="{00000000-0005-0000-0000-000006080000}"/>
    <cellStyle name="Followed Hyperlink 61" xfId="6916" hidden="1" xr:uid="{00000000-0005-0000-0000-000007080000}"/>
    <cellStyle name="Followed Hyperlink 61" xfId="6998" hidden="1" xr:uid="{00000000-0005-0000-0000-000008080000}"/>
    <cellStyle name="Followed Hyperlink 61" xfId="7103" hidden="1" xr:uid="{00000000-0005-0000-0000-000009080000}"/>
    <cellStyle name="Followed Hyperlink 61" xfId="7013" hidden="1" xr:uid="{00000000-0005-0000-0000-00000A080000}"/>
    <cellStyle name="Followed Hyperlink 61" xfId="7132" hidden="1" xr:uid="{00000000-0005-0000-0000-00000B080000}"/>
    <cellStyle name="Followed Hyperlink 61" xfId="7213" hidden="1" xr:uid="{00000000-0005-0000-0000-00000C080000}"/>
    <cellStyle name="Followed Hyperlink 61" xfId="7315" hidden="1" xr:uid="{00000000-0005-0000-0000-00000D080000}"/>
    <cellStyle name="Followed Hyperlink 61" xfId="7225" hidden="1" xr:uid="{00000000-0005-0000-0000-00000E080000}"/>
    <cellStyle name="Followed Hyperlink 61" xfId="7425" hidden="1" xr:uid="{00000000-0005-0000-0000-000010080000}"/>
    <cellStyle name="Followed Hyperlink 61" xfId="7526" hidden="1" xr:uid="{00000000-0005-0000-0000-000011080000}"/>
    <cellStyle name="Followed Hyperlink 61" xfId="7436" hidden="1" xr:uid="{00000000-0005-0000-0000-000012080000}"/>
    <cellStyle name="Followed Hyperlink 61" xfId="7555" hidden="1" xr:uid="{00000000-0005-0000-0000-000013080000}"/>
    <cellStyle name="Followed Hyperlink 61" xfId="7636" hidden="1" xr:uid="{00000000-0005-0000-0000-000014080000}"/>
    <cellStyle name="Followed Hyperlink 61" xfId="7732" hidden="1" xr:uid="{00000000-0005-0000-0000-000015080000}"/>
    <cellStyle name="Followed Hyperlink 61" xfId="7642" hidden="1" xr:uid="{00000000-0005-0000-0000-000016080000}"/>
    <cellStyle name="Followed Hyperlink 61" xfId="7761" hidden="1" xr:uid="{00000000-0005-0000-0000-000017080000}"/>
    <cellStyle name="Followed Hyperlink 61" xfId="7900" hidden="1" xr:uid="{00000000-0005-0000-0000-0000FC070000}"/>
    <cellStyle name="Followed Hyperlink 61" xfId="2467" hidden="1" xr:uid="{00000000-0005-0000-0000-0000FD070000}"/>
    <cellStyle name="Followed Hyperlink 61" xfId="6310" hidden="1" xr:uid="{00000000-0005-0000-0000-0000FE070000}"/>
    <cellStyle name="Followed Hyperlink 61" xfId="6348" hidden="1" xr:uid="{00000000-0005-0000-0000-0000FF070000}"/>
    <cellStyle name="Followed Hyperlink 61" xfId="8232" hidden="1" xr:uid="{00000000-0005-0000-0000-000000080000}"/>
    <cellStyle name="Followed Hyperlink 61" xfId="7344" hidden="1" xr:uid="{00000000-0005-0000-0000-00000F080000}"/>
    <cellStyle name="Followed Hyperlink 61" xfId="36976" hidden="1" xr:uid="{00000000-0005-0000-0000-0000FE070000}"/>
    <cellStyle name="Followed Hyperlink 61" xfId="36996" hidden="1" xr:uid="{00000000-0005-0000-0000-0000FF070000}"/>
    <cellStyle name="Followed Hyperlink 61" xfId="38741" hidden="1" xr:uid="{00000000-0005-0000-0000-000000080000}"/>
    <cellStyle name="Followed Hyperlink 61" xfId="38855" hidden="1" xr:uid="{00000000-0005-0000-0000-000001080000}"/>
    <cellStyle name="Followed Hyperlink 61" xfId="38765" hidden="1" xr:uid="{00000000-0005-0000-0000-000002080000}"/>
    <cellStyle name="Followed Hyperlink 61" xfId="38884" hidden="1" xr:uid="{00000000-0005-0000-0000-000003080000}"/>
    <cellStyle name="Followed Hyperlink 61" xfId="38968" hidden="1" xr:uid="{00000000-0005-0000-0000-000004080000}"/>
    <cellStyle name="Followed Hyperlink 61" xfId="39076" hidden="1" xr:uid="{00000000-0005-0000-0000-000005080000}"/>
    <cellStyle name="Followed Hyperlink 61" xfId="39105" hidden="1" xr:uid="{00000000-0005-0000-0000-000007080000}"/>
    <cellStyle name="Followed Hyperlink 61" xfId="39187" hidden="1" xr:uid="{00000000-0005-0000-0000-000008080000}"/>
    <cellStyle name="Followed Hyperlink 61" xfId="39292" hidden="1" xr:uid="{00000000-0005-0000-0000-000009080000}"/>
    <cellStyle name="Followed Hyperlink 61" xfId="39202" hidden="1" xr:uid="{00000000-0005-0000-0000-00000A080000}"/>
    <cellStyle name="Followed Hyperlink 61" xfId="39321" hidden="1" xr:uid="{00000000-0005-0000-0000-00000B080000}"/>
    <cellStyle name="Followed Hyperlink 61" xfId="39402" hidden="1" xr:uid="{00000000-0005-0000-0000-00000C080000}"/>
    <cellStyle name="Followed Hyperlink 61" xfId="39504" hidden="1" xr:uid="{00000000-0005-0000-0000-00000D080000}"/>
    <cellStyle name="Followed Hyperlink 61" xfId="39414" hidden="1" xr:uid="{00000000-0005-0000-0000-00000E080000}"/>
    <cellStyle name="Followed Hyperlink 61" xfId="39533" hidden="1" xr:uid="{00000000-0005-0000-0000-00000F080000}"/>
    <cellStyle name="Followed Hyperlink 61" xfId="39614" hidden="1" xr:uid="{00000000-0005-0000-0000-000010080000}"/>
    <cellStyle name="Followed Hyperlink 61" xfId="39715" hidden="1" xr:uid="{00000000-0005-0000-0000-000011080000}"/>
    <cellStyle name="Followed Hyperlink 61" xfId="39625" hidden="1" xr:uid="{00000000-0005-0000-0000-000012080000}"/>
    <cellStyle name="Followed Hyperlink 61" xfId="39744" hidden="1" xr:uid="{00000000-0005-0000-0000-000013080000}"/>
    <cellStyle name="Followed Hyperlink 61" xfId="39825" hidden="1" xr:uid="{00000000-0005-0000-0000-000014080000}"/>
    <cellStyle name="Followed Hyperlink 61" xfId="39921" hidden="1" xr:uid="{00000000-0005-0000-0000-000015080000}"/>
    <cellStyle name="Followed Hyperlink 61" xfId="39950" hidden="1" xr:uid="{00000000-0005-0000-0000-000017080000}"/>
    <cellStyle name="Followed Hyperlink 61" xfId="40089" hidden="1" xr:uid="{00000000-0005-0000-0000-0000FC070000}"/>
    <cellStyle name="Followed Hyperlink 61" xfId="35399" hidden="1" xr:uid="{00000000-0005-0000-0000-0000FD070000}"/>
    <cellStyle name="Followed Hyperlink 61" xfId="38570" hidden="1" xr:uid="{00000000-0005-0000-0000-0000FE070000}"/>
    <cellStyle name="Followed Hyperlink 61" xfId="38578" hidden="1" xr:uid="{00000000-0005-0000-0000-0000FF070000}"/>
    <cellStyle name="Followed Hyperlink 61" xfId="40260" hidden="1" xr:uid="{00000000-0005-0000-0000-000000080000}"/>
    <cellStyle name="Followed Hyperlink 61" xfId="40374" hidden="1" xr:uid="{00000000-0005-0000-0000-000001080000}"/>
    <cellStyle name="Followed Hyperlink 61" xfId="40284" hidden="1" xr:uid="{00000000-0005-0000-0000-000002080000}"/>
    <cellStyle name="Followed Hyperlink 61" xfId="40403" hidden="1" xr:uid="{00000000-0005-0000-0000-000003080000}"/>
    <cellStyle name="Followed Hyperlink 61" xfId="40487" hidden="1" xr:uid="{00000000-0005-0000-0000-000004080000}"/>
    <cellStyle name="Followed Hyperlink 61" xfId="39831" hidden="1" xr:uid="{00000000-0005-0000-0000-000016080000}"/>
    <cellStyle name="Followed Hyperlink 61" xfId="24952" hidden="1" xr:uid="{00000000-0005-0000-0000-000007080000}"/>
    <cellStyle name="Followed Hyperlink 61" xfId="25034" hidden="1" xr:uid="{00000000-0005-0000-0000-000008080000}"/>
    <cellStyle name="Followed Hyperlink 61" xfId="25139" hidden="1" xr:uid="{00000000-0005-0000-0000-000009080000}"/>
    <cellStyle name="Followed Hyperlink 61" xfId="25049" hidden="1" xr:uid="{00000000-0005-0000-0000-00000A080000}"/>
    <cellStyle name="Followed Hyperlink 61" xfId="25168" hidden="1" xr:uid="{00000000-0005-0000-0000-00000B080000}"/>
    <cellStyle name="Followed Hyperlink 61" xfId="25249" hidden="1" xr:uid="{00000000-0005-0000-0000-00000C080000}"/>
    <cellStyle name="Followed Hyperlink 61" xfId="25351" hidden="1" xr:uid="{00000000-0005-0000-0000-00000D080000}"/>
    <cellStyle name="Followed Hyperlink 61" xfId="25261" hidden="1" xr:uid="{00000000-0005-0000-0000-00000E080000}"/>
    <cellStyle name="Followed Hyperlink 61" xfId="25461" hidden="1" xr:uid="{00000000-0005-0000-0000-000010080000}"/>
    <cellStyle name="Followed Hyperlink 61" xfId="25562" hidden="1" xr:uid="{00000000-0005-0000-0000-000011080000}"/>
    <cellStyle name="Followed Hyperlink 61" xfId="25472" hidden="1" xr:uid="{00000000-0005-0000-0000-000012080000}"/>
    <cellStyle name="Followed Hyperlink 61" xfId="25591" hidden="1" xr:uid="{00000000-0005-0000-0000-000013080000}"/>
    <cellStyle name="Followed Hyperlink 61" xfId="25672" hidden="1" xr:uid="{00000000-0005-0000-0000-000014080000}"/>
    <cellStyle name="Followed Hyperlink 61" xfId="25768" hidden="1" xr:uid="{00000000-0005-0000-0000-000015080000}"/>
    <cellStyle name="Followed Hyperlink 61" xfId="25678" hidden="1" xr:uid="{00000000-0005-0000-0000-000016080000}"/>
    <cellStyle name="Followed Hyperlink 61" xfId="25797" hidden="1" xr:uid="{00000000-0005-0000-0000-000017080000}"/>
    <cellStyle name="Followed Hyperlink 61" xfId="26396" hidden="1" xr:uid="{00000000-0005-0000-0000-0000FC070000}"/>
    <cellStyle name="Followed Hyperlink 61" xfId="26509" hidden="1" xr:uid="{00000000-0005-0000-0000-0000FD070000}"/>
    <cellStyle name="Followed Hyperlink 61" xfId="26419" hidden="1" xr:uid="{00000000-0005-0000-0000-0000FE070000}"/>
    <cellStyle name="Followed Hyperlink 61" xfId="26538" hidden="1" xr:uid="{00000000-0005-0000-0000-0000FF070000}"/>
    <cellStyle name="Followed Hyperlink 61" xfId="26822" hidden="1" xr:uid="{00000000-0005-0000-0000-000001080000}"/>
    <cellStyle name="Followed Hyperlink 61" xfId="26732" hidden="1" xr:uid="{00000000-0005-0000-0000-000002080000}"/>
    <cellStyle name="Followed Hyperlink 61" xfId="26851" hidden="1" xr:uid="{00000000-0005-0000-0000-000003080000}"/>
    <cellStyle name="Followed Hyperlink 61" xfId="26935" hidden="1" xr:uid="{00000000-0005-0000-0000-000004080000}"/>
    <cellStyle name="Followed Hyperlink 61" xfId="27043" hidden="1" xr:uid="{00000000-0005-0000-0000-000005080000}"/>
    <cellStyle name="Followed Hyperlink 61" xfId="26953" hidden="1" xr:uid="{00000000-0005-0000-0000-000006080000}"/>
    <cellStyle name="Followed Hyperlink 61" xfId="44196" hidden="1" xr:uid="{00000000-0005-0000-0000-000002080000}"/>
    <cellStyle name="Followed Hyperlink 61" xfId="44315" hidden="1" xr:uid="{00000000-0005-0000-0000-000003080000}"/>
    <cellStyle name="Followed Hyperlink 61" xfId="44399" hidden="1" xr:uid="{00000000-0005-0000-0000-000004080000}"/>
    <cellStyle name="Followed Hyperlink 61" xfId="44507" hidden="1" xr:uid="{00000000-0005-0000-0000-000005080000}"/>
    <cellStyle name="Followed Hyperlink 61" xfId="44417" hidden="1" xr:uid="{00000000-0005-0000-0000-000006080000}"/>
    <cellStyle name="Followed Hyperlink 61" xfId="44536" hidden="1" xr:uid="{00000000-0005-0000-0000-000007080000}"/>
    <cellStyle name="Followed Hyperlink 61" xfId="44618" hidden="1" xr:uid="{00000000-0005-0000-0000-000008080000}"/>
    <cellStyle name="Followed Hyperlink 61" xfId="26708" hidden="1" xr:uid="{00000000-0005-0000-0000-000000080000}"/>
    <cellStyle name="Followed Hyperlink 61" xfId="27369" hidden="1" xr:uid="{00000000-0005-0000-0000-00000C080000}"/>
    <cellStyle name="Followed Hyperlink 61" xfId="27471" hidden="1" xr:uid="{00000000-0005-0000-0000-00000D080000}"/>
    <cellStyle name="Followed Hyperlink 61" xfId="27381" hidden="1" xr:uid="{00000000-0005-0000-0000-00000E080000}"/>
    <cellStyle name="Followed Hyperlink 61" xfId="27500" hidden="1" xr:uid="{00000000-0005-0000-0000-00000F080000}"/>
    <cellStyle name="Followed Hyperlink 61" xfId="27581" hidden="1" xr:uid="{00000000-0005-0000-0000-000010080000}"/>
    <cellStyle name="Followed Hyperlink 61" xfId="27682" hidden="1" xr:uid="{00000000-0005-0000-0000-000011080000}"/>
    <cellStyle name="Followed Hyperlink 61" xfId="27592" hidden="1" xr:uid="{00000000-0005-0000-0000-000012080000}"/>
    <cellStyle name="Followed Hyperlink 61" xfId="27711" hidden="1" xr:uid="{00000000-0005-0000-0000-000013080000}"/>
    <cellStyle name="Followed Hyperlink 61" xfId="27888" hidden="1" xr:uid="{00000000-0005-0000-0000-000015080000}"/>
    <cellStyle name="Followed Hyperlink 61" xfId="27798" hidden="1" xr:uid="{00000000-0005-0000-0000-000016080000}"/>
    <cellStyle name="Followed Hyperlink 61" xfId="27917" hidden="1" xr:uid="{00000000-0005-0000-0000-000017080000}"/>
    <cellStyle name="Followed Hyperlink 61" xfId="28618" hidden="1" xr:uid="{00000000-0005-0000-0000-0000FC070000}"/>
    <cellStyle name="Followed Hyperlink 61" xfId="28731" hidden="1" xr:uid="{00000000-0005-0000-0000-0000FD070000}"/>
    <cellStyle name="Followed Hyperlink 61" xfId="28641" hidden="1" xr:uid="{00000000-0005-0000-0000-0000FE070000}"/>
    <cellStyle name="Followed Hyperlink 61" xfId="28760" hidden="1" xr:uid="{00000000-0005-0000-0000-0000FF070000}"/>
    <cellStyle name="Followed Hyperlink 61" xfId="28930" hidden="1" xr:uid="{00000000-0005-0000-0000-000000080000}"/>
    <cellStyle name="Followed Hyperlink 61" xfId="29044" hidden="1" xr:uid="{00000000-0005-0000-0000-000001080000}"/>
    <cellStyle name="Followed Hyperlink 61" xfId="28954" hidden="1" xr:uid="{00000000-0005-0000-0000-000002080000}"/>
    <cellStyle name="Followed Hyperlink 61" xfId="29073" hidden="1" xr:uid="{00000000-0005-0000-0000-000003080000}"/>
    <cellStyle name="Followed Hyperlink 61" xfId="29157" hidden="1" xr:uid="{00000000-0005-0000-0000-000004080000}"/>
    <cellStyle name="Followed Hyperlink 61" xfId="29265" hidden="1" xr:uid="{00000000-0005-0000-0000-000005080000}"/>
    <cellStyle name="Followed Hyperlink 61" xfId="29175" hidden="1" xr:uid="{00000000-0005-0000-0000-000006080000}"/>
    <cellStyle name="Followed Hyperlink 61" xfId="29294" hidden="1" xr:uid="{00000000-0005-0000-0000-000007080000}"/>
    <cellStyle name="Followed Hyperlink 61" xfId="29376" hidden="1" xr:uid="{00000000-0005-0000-0000-000008080000}"/>
    <cellStyle name="Followed Hyperlink 61" xfId="29481" hidden="1" xr:uid="{00000000-0005-0000-0000-000009080000}"/>
    <cellStyle name="Followed Hyperlink 61" xfId="29391" hidden="1" xr:uid="{00000000-0005-0000-0000-00000A080000}"/>
    <cellStyle name="Followed Hyperlink 61" xfId="29510" hidden="1" xr:uid="{00000000-0005-0000-0000-00000B080000}"/>
    <cellStyle name="Followed Hyperlink 61" xfId="29591" hidden="1" xr:uid="{00000000-0005-0000-0000-00000C080000}"/>
    <cellStyle name="Followed Hyperlink 61" xfId="44172" hidden="1" xr:uid="{00000000-0005-0000-0000-000000080000}"/>
    <cellStyle name="Followed Hyperlink 61" xfId="44286" hidden="1" xr:uid="{00000000-0005-0000-0000-000001080000}"/>
    <cellStyle name="Followed Hyperlink 61" xfId="42055" hidden="1" xr:uid="{00000000-0005-0000-0000-0000FF070000}"/>
    <cellStyle name="Followed Hyperlink 61" xfId="42225" hidden="1" xr:uid="{00000000-0005-0000-0000-000000080000}"/>
    <cellStyle name="Followed Hyperlink 61" xfId="42339" hidden="1" xr:uid="{00000000-0005-0000-0000-000001080000}"/>
    <cellStyle name="Followed Hyperlink 61" xfId="42249" hidden="1" xr:uid="{00000000-0005-0000-0000-000002080000}"/>
    <cellStyle name="Followed Hyperlink 61" xfId="42368" hidden="1" xr:uid="{00000000-0005-0000-0000-000003080000}"/>
    <cellStyle name="Followed Hyperlink 61" xfId="42452" hidden="1" xr:uid="{00000000-0005-0000-0000-000004080000}"/>
    <cellStyle name="Followed Hyperlink 61" xfId="42560" hidden="1" xr:uid="{00000000-0005-0000-0000-000005080000}"/>
    <cellStyle name="Followed Hyperlink 61" xfId="42470" hidden="1" xr:uid="{00000000-0005-0000-0000-000006080000}"/>
    <cellStyle name="Followed Hyperlink 61" xfId="42589" hidden="1" xr:uid="{00000000-0005-0000-0000-000007080000}"/>
    <cellStyle name="Followed Hyperlink 61" xfId="42671" hidden="1" xr:uid="{00000000-0005-0000-0000-000008080000}"/>
    <cellStyle name="Followed Hyperlink 61" xfId="41350" hidden="1" xr:uid="{00000000-0005-0000-0000-000016080000}"/>
    <cellStyle name="Followed Hyperlink 61" xfId="41469" hidden="1" xr:uid="{00000000-0005-0000-0000-000017080000}"/>
    <cellStyle name="Followed Hyperlink 61" xfId="41913" hidden="1" xr:uid="{00000000-0005-0000-0000-0000FC070000}"/>
    <cellStyle name="Followed Hyperlink 61" xfId="42026" hidden="1" xr:uid="{00000000-0005-0000-0000-0000FD070000}"/>
    <cellStyle name="Followed Hyperlink 61" xfId="41936" hidden="1" xr:uid="{00000000-0005-0000-0000-0000FE070000}"/>
    <cellStyle name="Followed Hyperlink 61" xfId="41263" hidden="1" xr:uid="{00000000-0005-0000-0000-000013080000}"/>
    <cellStyle name="Followed Hyperlink 61" xfId="41344" hidden="1" xr:uid="{00000000-0005-0000-0000-000014080000}"/>
    <cellStyle name="Followed Hyperlink 61" xfId="10053" hidden="1" xr:uid="{00000000-0005-0000-0000-000003080000}"/>
    <cellStyle name="Followed Hyperlink 61" xfId="32633" hidden="1" xr:uid="{00000000-0005-0000-0000-000007080000}"/>
    <cellStyle name="Followed Hyperlink 61" xfId="15070" hidden="1" xr:uid="{00000000-0005-0000-0000-000003080000}"/>
    <cellStyle name="Followed Hyperlink 61" xfId="15154" hidden="1" xr:uid="{00000000-0005-0000-0000-000004080000}"/>
    <cellStyle name="Followed Hyperlink 61" xfId="15262" hidden="1" xr:uid="{00000000-0005-0000-0000-000005080000}"/>
    <cellStyle name="Followed Hyperlink 61" xfId="15172" hidden="1" xr:uid="{00000000-0005-0000-0000-000006080000}"/>
    <cellStyle name="Followed Hyperlink 61" xfId="15291" hidden="1" xr:uid="{00000000-0005-0000-0000-000007080000}"/>
    <cellStyle name="Followed Hyperlink 61" xfId="15373" hidden="1" xr:uid="{00000000-0005-0000-0000-000008080000}"/>
    <cellStyle name="Followed Hyperlink 61" xfId="15478" hidden="1" xr:uid="{00000000-0005-0000-0000-000009080000}"/>
    <cellStyle name="Followed Hyperlink 61" xfId="15388" hidden="1" xr:uid="{00000000-0005-0000-0000-00000A080000}"/>
    <cellStyle name="Followed Hyperlink 61" xfId="15507" hidden="1" xr:uid="{00000000-0005-0000-0000-00000B080000}"/>
    <cellStyle name="Followed Hyperlink 61" xfId="15588" hidden="1" xr:uid="{00000000-0005-0000-0000-00000C080000}"/>
    <cellStyle name="Followed Hyperlink 61" xfId="15690" hidden="1" xr:uid="{00000000-0005-0000-0000-00000D080000}"/>
    <cellStyle name="Followed Hyperlink 61" xfId="15600" hidden="1" xr:uid="{00000000-0005-0000-0000-00000E080000}"/>
    <cellStyle name="Followed Hyperlink 61" xfId="15719" hidden="1" xr:uid="{00000000-0005-0000-0000-00000F080000}"/>
    <cellStyle name="Followed Hyperlink 61" xfId="15901" hidden="1" xr:uid="{00000000-0005-0000-0000-000011080000}"/>
    <cellStyle name="Followed Hyperlink 61" xfId="15811" hidden="1" xr:uid="{00000000-0005-0000-0000-000012080000}"/>
    <cellStyle name="Followed Hyperlink 61" xfId="15930" hidden="1" xr:uid="{00000000-0005-0000-0000-000013080000}"/>
    <cellStyle name="Followed Hyperlink 61" xfId="16011" hidden="1" xr:uid="{00000000-0005-0000-0000-000014080000}"/>
    <cellStyle name="Followed Hyperlink 61" xfId="16107" hidden="1" xr:uid="{00000000-0005-0000-0000-000015080000}"/>
    <cellStyle name="Followed Hyperlink 61" xfId="16017" hidden="1" xr:uid="{00000000-0005-0000-0000-000016080000}"/>
    <cellStyle name="Followed Hyperlink 61" xfId="16136" hidden="1" xr:uid="{00000000-0005-0000-0000-000017080000}"/>
    <cellStyle name="Followed Hyperlink 61" xfId="16275" hidden="1" xr:uid="{00000000-0005-0000-0000-0000FC070000}"/>
    <cellStyle name="Followed Hyperlink 61" xfId="11410" hidden="1" xr:uid="{00000000-0005-0000-0000-0000FD070000}"/>
    <cellStyle name="Followed Hyperlink 61" xfId="14692" hidden="1" xr:uid="{00000000-0005-0000-0000-0000FE070000}"/>
    <cellStyle name="Followed Hyperlink 61" xfId="14728" hidden="1" xr:uid="{00000000-0005-0000-0000-0000FF070000}"/>
    <cellStyle name="Followed Hyperlink 61" xfId="16586" hidden="1" xr:uid="{00000000-0005-0000-0000-000000080000}"/>
    <cellStyle name="Followed Hyperlink 61" xfId="16700" hidden="1" xr:uid="{00000000-0005-0000-0000-000001080000}"/>
    <cellStyle name="Followed Hyperlink 61" xfId="16610" hidden="1" xr:uid="{00000000-0005-0000-0000-000002080000}"/>
    <cellStyle name="Followed Hyperlink 61" xfId="16729" hidden="1" xr:uid="{00000000-0005-0000-0000-000003080000}"/>
    <cellStyle name="Followed Hyperlink 61" xfId="16813" hidden="1" xr:uid="{00000000-0005-0000-0000-000004080000}"/>
    <cellStyle name="Followed Hyperlink 61" xfId="16921" hidden="1" xr:uid="{00000000-0005-0000-0000-000005080000}"/>
    <cellStyle name="Followed Hyperlink 61" xfId="16831" hidden="1" xr:uid="{00000000-0005-0000-0000-000006080000}"/>
    <cellStyle name="Followed Hyperlink 61" xfId="16950" hidden="1" xr:uid="{00000000-0005-0000-0000-000007080000}"/>
    <cellStyle name="Followed Hyperlink 61" xfId="17032" hidden="1" xr:uid="{00000000-0005-0000-0000-000008080000}"/>
    <cellStyle name="Followed Hyperlink 61" xfId="3217" hidden="1" xr:uid="{00000000-0005-0000-0000-000002080000}"/>
    <cellStyle name="Followed Hyperlink 61" xfId="3336" hidden="1" xr:uid="{00000000-0005-0000-0000-000003080000}"/>
    <cellStyle name="Followed Hyperlink 61" xfId="37845" hidden="1" xr:uid="{00000000-0005-0000-0000-00000E080000}"/>
    <cellStyle name="Followed Hyperlink 61" xfId="37964" hidden="1" xr:uid="{00000000-0005-0000-0000-00000F080000}"/>
    <cellStyle name="Followed Hyperlink 61" xfId="38045" hidden="1" xr:uid="{00000000-0005-0000-0000-000010080000}"/>
    <cellStyle name="Followed Hyperlink 61" xfId="38146" hidden="1" xr:uid="{00000000-0005-0000-0000-000011080000}"/>
    <cellStyle name="Followed Hyperlink 61" xfId="38056" hidden="1" xr:uid="{00000000-0005-0000-0000-000012080000}"/>
    <cellStyle name="Followed Hyperlink 61" xfId="38175" hidden="1" xr:uid="{00000000-0005-0000-0000-000013080000}"/>
    <cellStyle name="Followed Hyperlink 61" xfId="38256" hidden="1" xr:uid="{00000000-0005-0000-0000-000014080000}"/>
    <cellStyle name="Followed Hyperlink 61" xfId="38352" hidden="1" xr:uid="{00000000-0005-0000-0000-000015080000}"/>
    <cellStyle name="Followed Hyperlink 61" xfId="38262" hidden="1" xr:uid="{00000000-0005-0000-0000-000016080000}"/>
    <cellStyle name="Followed Hyperlink 61" xfId="38381" hidden="1" xr:uid="{00000000-0005-0000-0000-000017080000}"/>
    <cellStyle name="Followed Hyperlink 61" xfId="37723" hidden="1" xr:uid="{00000000-0005-0000-0000-000009080000}"/>
    <cellStyle name="Followed Hyperlink 61" xfId="37633" hidden="1" xr:uid="{00000000-0005-0000-0000-00000A080000}"/>
    <cellStyle name="Followed Hyperlink 61" xfId="37752" hidden="1" xr:uid="{00000000-0005-0000-0000-00000B080000}"/>
    <cellStyle name="Followed Hyperlink 61" xfId="37833" hidden="1" xr:uid="{00000000-0005-0000-0000-00000C080000}"/>
    <cellStyle name="Followed Hyperlink 61" xfId="37935" hidden="1" xr:uid="{00000000-0005-0000-0000-00000D080000}"/>
    <cellStyle name="Followed Hyperlink 61" xfId="3193" hidden="1" xr:uid="{00000000-0005-0000-0000-000000080000}"/>
    <cellStyle name="Followed Hyperlink 61" xfId="37536" hidden="1" xr:uid="{00000000-0005-0000-0000-000007080000}"/>
    <cellStyle name="Followed Hyperlink 61" xfId="37618" hidden="1" xr:uid="{00000000-0005-0000-0000-000008080000}"/>
    <cellStyle name="Followed Hyperlink 61" xfId="892" hidden="1" xr:uid="{00000000-0005-0000-0000-000000080000}"/>
    <cellStyle name="Followed Hyperlink 61" xfId="1982" hidden="1" xr:uid="{00000000-0005-0000-0000-000016080000}"/>
    <cellStyle name="Followed Hyperlink 61" xfId="3985" hidden="1" xr:uid="{00000000-0005-0000-0000-00000F080000}"/>
    <cellStyle name="Followed Hyperlink 61" xfId="4066" hidden="1" xr:uid="{00000000-0005-0000-0000-000010080000}"/>
    <cellStyle name="Followed Hyperlink 61" xfId="4167" hidden="1" xr:uid="{00000000-0005-0000-0000-000011080000}"/>
    <cellStyle name="Followed Hyperlink 61" xfId="4077" hidden="1" xr:uid="{00000000-0005-0000-0000-000012080000}"/>
    <cellStyle name="Followed Hyperlink 61" xfId="4196" hidden="1" xr:uid="{00000000-0005-0000-0000-000013080000}"/>
    <cellStyle name="Followed Hyperlink 61" xfId="4277" hidden="1" xr:uid="{00000000-0005-0000-0000-000014080000}"/>
    <cellStyle name="Followed Hyperlink 61" xfId="4373" hidden="1" xr:uid="{00000000-0005-0000-0000-000015080000}"/>
    <cellStyle name="Followed Hyperlink 61" xfId="4283" hidden="1" xr:uid="{00000000-0005-0000-0000-000016080000}"/>
    <cellStyle name="Followed Hyperlink 61" xfId="4402" hidden="1" xr:uid="{00000000-0005-0000-0000-000017080000}"/>
    <cellStyle name="Followed Hyperlink 61" xfId="4541" hidden="1" xr:uid="{00000000-0005-0000-0000-0000FC070000}"/>
    <cellStyle name="Followed Hyperlink 61" xfId="2705" hidden="1" xr:uid="{00000000-0005-0000-0000-0000FD070000}"/>
    <cellStyle name="Followed Hyperlink 61" xfId="2645" hidden="1" xr:uid="{00000000-0005-0000-0000-0000FE070000}"/>
    <cellStyle name="Followed Hyperlink 61" xfId="6576" hidden="1" xr:uid="{00000000-0005-0000-0000-000002080000}"/>
    <cellStyle name="Followed Hyperlink 61" xfId="13720" hidden="1" xr:uid="{00000000-0005-0000-0000-00000A080000}"/>
    <cellStyle name="Followed Hyperlink 61" xfId="27072" hidden="1" xr:uid="{00000000-0005-0000-0000-000007080000}"/>
    <cellStyle name="Followed Hyperlink 61" xfId="27154" hidden="1" xr:uid="{00000000-0005-0000-0000-000008080000}"/>
    <cellStyle name="Followed Hyperlink 61" xfId="27259" hidden="1" xr:uid="{00000000-0005-0000-0000-000009080000}"/>
    <cellStyle name="Followed Hyperlink 61" xfId="27169" hidden="1" xr:uid="{00000000-0005-0000-0000-00000A080000}"/>
    <cellStyle name="Followed Hyperlink 61" xfId="27288" hidden="1" xr:uid="{00000000-0005-0000-0000-00000B080000}"/>
    <cellStyle name="Followed Hyperlink 61" xfId="580" hidden="1" xr:uid="{00000000-0005-0000-0000-0000FC070000}"/>
    <cellStyle name="Followed Hyperlink 61" xfId="24923" hidden="1" xr:uid="{00000000-0005-0000-0000-000005080000}"/>
    <cellStyle name="Followed Hyperlink 61" xfId="24833" hidden="1" xr:uid="{00000000-0005-0000-0000-000006080000}"/>
    <cellStyle name="Followed Hyperlink 61" xfId="23942" hidden="1" xr:uid="{00000000-0005-0000-0000-000010080000}"/>
    <cellStyle name="Followed Hyperlink 61" xfId="38520" hidden="1" xr:uid="{00000000-0005-0000-0000-0000FC070000}"/>
    <cellStyle name="Followed Hyperlink 61" xfId="33753" hidden="1" xr:uid="{00000000-0005-0000-0000-0000FD070000}"/>
    <cellStyle name="Followed Hyperlink 61" xfId="693" hidden="1" xr:uid="{00000000-0005-0000-0000-0000FD070000}"/>
    <cellStyle name="Followed Hyperlink 61" xfId="5956" hidden="1" xr:uid="{00000000-0005-0000-0000-000014080000}"/>
    <cellStyle name="Followed Hyperlink 61" xfId="6052" hidden="1" xr:uid="{00000000-0005-0000-0000-000015080000}"/>
    <cellStyle name="Followed Hyperlink 61" xfId="4872" hidden="1" xr:uid="{00000000-0005-0000-0000-000000080000}"/>
    <cellStyle name="Followed Hyperlink 61" xfId="1765" hidden="1" xr:uid="{00000000-0005-0000-0000-000010080000}"/>
    <cellStyle name="Followed Hyperlink 61" xfId="1866" hidden="1" xr:uid="{00000000-0005-0000-0000-000011080000}"/>
    <cellStyle name="Followed Hyperlink 61" xfId="1776" hidden="1" xr:uid="{00000000-0005-0000-0000-000012080000}"/>
    <cellStyle name="Followed Hyperlink 61" xfId="1895" hidden="1" xr:uid="{00000000-0005-0000-0000-000013080000}"/>
    <cellStyle name="Followed Hyperlink 61" xfId="1976" hidden="1" xr:uid="{00000000-0005-0000-0000-000014080000}"/>
    <cellStyle name="Followed Hyperlink 61" xfId="2072" hidden="1" xr:uid="{00000000-0005-0000-0000-000015080000}"/>
    <cellStyle name="Followed Hyperlink 61" xfId="2101" hidden="1" xr:uid="{00000000-0005-0000-0000-000017080000}"/>
    <cellStyle name="Followed Hyperlink 61" xfId="2881" hidden="1" xr:uid="{00000000-0005-0000-0000-0000FC070000}"/>
    <cellStyle name="Followed Hyperlink 61" xfId="2904" hidden="1" xr:uid="{00000000-0005-0000-0000-0000FE070000}"/>
    <cellStyle name="Followed Hyperlink 61" xfId="3023" hidden="1" xr:uid="{00000000-0005-0000-0000-0000FF070000}"/>
    <cellStyle name="Followed Hyperlink 61" xfId="3307" hidden="1" xr:uid="{00000000-0005-0000-0000-000001080000}"/>
    <cellStyle name="Followed Hyperlink 61" xfId="24278" hidden="1" xr:uid="{00000000-0005-0000-0000-000017080000}"/>
    <cellStyle name="Followed Hyperlink 61" xfId="24417" hidden="1" xr:uid="{00000000-0005-0000-0000-0000FC070000}"/>
    <cellStyle name="Followed Hyperlink 61" xfId="19727" hidden="1" xr:uid="{00000000-0005-0000-0000-0000FD070000}"/>
    <cellStyle name="Followed Hyperlink 61" xfId="22898" hidden="1" xr:uid="{00000000-0005-0000-0000-0000FE070000}"/>
    <cellStyle name="Followed Hyperlink 61" xfId="22906" hidden="1" xr:uid="{00000000-0005-0000-0000-0000FF070000}"/>
    <cellStyle name="Followed Hyperlink 61" xfId="24588" hidden="1" xr:uid="{00000000-0005-0000-0000-000000080000}"/>
    <cellStyle name="Followed Hyperlink 61" xfId="24702" hidden="1" xr:uid="{00000000-0005-0000-0000-000001080000}"/>
    <cellStyle name="Followed Hyperlink 61" xfId="24612" hidden="1" xr:uid="{00000000-0005-0000-0000-000002080000}"/>
    <cellStyle name="Followed Hyperlink 61" xfId="24731" hidden="1" xr:uid="{00000000-0005-0000-0000-000003080000}"/>
    <cellStyle name="Followed Hyperlink 61" xfId="24815" hidden="1" xr:uid="{00000000-0005-0000-0000-000004080000}"/>
    <cellStyle name="Followed Hyperlink 61" xfId="23953" hidden="1" xr:uid="{00000000-0005-0000-0000-000012080000}"/>
    <cellStyle name="Followed Hyperlink 61" xfId="24072" hidden="1" xr:uid="{00000000-0005-0000-0000-000013080000}"/>
    <cellStyle name="Followed Hyperlink 61" xfId="24153" hidden="1" xr:uid="{00000000-0005-0000-0000-000014080000}"/>
    <cellStyle name="Followed Hyperlink 61" xfId="24249" hidden="1" xr:uid="{00000000-0005-0000-0000-000015080000}"/>
    <cellStyle name="Followed Hyperlink 61" xfId="24159" hidden="1" xr:uid="{00000000-0005-0000-0000-000016080000}"/>
    <cellStyle name="Followed Hyperlink 61" xfId="2520" hidden="1" xr:uid="{00000000-0005-0000-0000-0000FF070000}"/>
    <cellStyle name="Followed Hyperlink 61" xfId="2994" hidden="1" xr:uid="{00000000-0005-0000-0000-0000FD070000}"/>
    <cellStyle name="Followed Hyperlink 61" xfId="24043" hidden="1" xr:uid="{00000000-0005-0000-0000-000011080000}"/>
    <cellStyle name="Followed Hyperlink 61" xfId="4986" hidden="1" xr:uid="{00000000-0005-0000-0000-000001080000}"/>
    <cellStyle name="Followed Hyperlink 61" xfId="5099" hidden="1" xr:uid="{00000000-0005-0000-0000-000004080000}"/>
    <cellStyle name="Followed Hyperlink 7" xfId="14470" hidden="1" xr:uid="{00000000-0005-0000-0000-000032080000}"/>
    <cellStyle name="Followed Hyperlink 7" xfId="14515" hidden="1" xr:uid="{00000000-0005-0000-0000-000033080000}"/>
    <cellStyle name="Followed Hyperlink 7" xfId="9685" hidden="1" xr:uid="{00000000-0005-0000-0000-000018080000}"/>
    <cellStyle name="Followed Hyperlink 7" xfId="1037" hidden="1" xr:uid="{00000000-0005-0000-0000-00001E080000}"/>
    <cellStyle name="Followed Hyperlink 7" xfId="1082" hidden="1" xr:uid="{00000000-0005-0000-0000-00001F080000}"/>
    <cellStyle name="Followed Hyperlink 7" xfId="813" hidden="1" xr:uid="{00000000-0005-0000-0000-000020080000}"/>
    <cellStyle name="Followed Hyperlink 7" xfId="1139" hidden="1" xr:uid="{00000000-0005-0000-0000-000021080000}"/>
    <cellStyle name="Followed Hyperlink 7" xfId="724" hidden="1" xr:uid="{00000000-0005-0000-0000-00001A080000}"/>
    <cellStyle name="Followed Hyperlink 7" xfId="769" hidden="1" xr:uid="{00000000-0005-0000-0000-00001B080000}"/>
    <cellStyle name="Followed Hyperlink 7" xfId="788" hidden="1" xr:uid="{00000000-0005-0000-0000-00001C080000}"/>
    <cellStyle name="Followed Hyperlink 7" xfId="44847" hidden="1" xr:uid="{00000000-0005-0000-0000-000029080000}"/>
    <cellStyle name="Followed Hyperlink 7" xfId="42852" hidden="1" xr:uid="{00000000-0005-0000-0000-000027080000}"/>
    <cellStyle name="Followed Hyperlink 7" xfId="42675" hidden="1" xr:uid="{00000000-0005-0000-0000-000028080000}"/>
    <cellStyle name="Followed Hyperlink 7" xfId="42900" hidden="1" xr:uid="{00000000-0005-0000-0000-000029080000}"/>
    <cellStyle name="Followed Hyperlink 7" xfId="43019" hidden="1" xr:uid="{00000000-0005-0000-0000-00002A080000}"/>
    <cellStyle name="Followed Hyperlink 7" xfId="43064" hidden="1" xr:uid="{00000000-0005-0000-0000-00002B080000}"/>
    <cellStyle name="Followed Hyperlink 7" xfId="42237" hidden="1" xr:uid="{00000000-0005-0000-0000-00002C080000}"/>
    <cellStyle name="Followed Hyperlink 7" xfId="43111" hidden="1" xr:uid="{00000000-0005-0000-0000-00002D080000}"/>
    <cellStyle name="Followed Hyperlink 7" xfId="43230" hidden="1" xr:uid="{00000000-0005-0000-0000-00002E080000}"/>
    <cellStyle name="Followed Hyperlink 7" xfId="43275" hidden="1" xr:uid="{00000000-0005-0000-0000-00002F080000}"/>
    <cellStyle name="Followed Hyperlink 7" xfId="41704" hidden="1" xr:uid="{00000000-0005-0000-0000-000030080000}"/>
    <cellStyle name="Followed Hyperlink 7" xfId="43317" hidden="1" xr:uid="{00000000-0005-0000-0000-000031080000}"/>
    <cellStyle name="Followed Hyperlink 7" xfId="43436" hidden="1" xr:uid="{00000000-0005-0000-0000-000032080000}"/>
    <cellStyle name="Followed Hyperlink 7" xfId="43481" hidden="1" xr:uid="{00000000-0005-0000-0000-000033080000}"/>
    <cellStyle name="Followed Hyperlink 7" xfId="43802" hidden="1" xr:uid="{00000000-0005-0000-0000-000018080000}"/>
    <cellStyle name="Followed Hyperlink 7" xfId="43885" hidden="1" xr:uid="{00000000-0005-0000-0000-000019080000}"/>
    <cellStyle name="Followed Hyperlink 7" xfId="44004" hidden="1" xr:uid="{00000000-0005-0000-0000-00001A080000}"/>
    <cellStyle name="Followed Hyperlink 7" xfId="44049" hidden="1" xr:uid="{00000000-0005-0000-0000-00001B080000}"/>
    <cellStyle name="Followed Hyperlink 7" xfId="44068" hidden="1" xr:uid="{00000000-0005-0000-0000-00001C080000}"/>
    <cellStyle name="Followed Hyperlink 7" xfId="44198" hidden="1" xr:uid="{00000000-0005-0000-0000-00001D080000}"/>
    <cellStyle name="Followed Hyperlink 7" xfId="44317" hidden="1" xr:uid="{00000000-0005-0000-0000-00001E080000}"/>
    <cellStyle name="Followed Hyperlink 7" xfId="44362" hidden="1" xr:uid="{00000000-0005-0000-0000-00001F080000}"/>
    <cellStyle name="Followed Hyperlink 7" xfId="44093" hidden="1" xr:uid="{00000000-0005-0000-0000-000020080000}"/>
    <cellStyle name="Followed Hyperlink 7" xfId="44419" hidden="1" xr:uid="{00000000-0005-0000-0000-000021080000}"/>
    <cellStyle name="Followed Hyperlink 7" xfId="44538" hidden="1" xr:uid="{00000000-0005-0000-0000-000022080000}"/>
    <cellStyle name="Followed Hyperlink 7" xfId="44583" hidden="1" xr:uid="{00000000-0005-0000-0000-000023080000}"/>
    <cellStyle name="Followed Hyperlink 7" xfId="43769" hidden="1" xr:uid="{00000000-0005-0000-0000-000024080000}"/>
    <cellStyle name="Followed Hyperlink 7" xfId="44635" hidden="1" xr:uid="{00000000-0005-0000-0000-000025080000}"/>
    <cellStyle name="Followed Hyperlink 7" xfId="44754" hidden="1" xr:uid="{00000000-0005-0000-0000-000026080000}"/>
    <cellStyle name="Followed Hyperlink 7" xfId="44799" hidden="1" xr:uid="{00000000-0005-0000-0000-000027080000}"/>
    <cellStyle name="Followed Hyperlink 7" xfId="44622" hidden="1" xr:uid="{00000000-0005-0000-0000-000028080000}"/>
    <cellStyle name="Followed Hyperlink 7" xfId="3643" hidden="1" xr:uid="{00000000-0005-0000-0000-000028080000}"/>
    <cellStyle name="Followed Hyperlink 7" xfId="3868" hidden="1" xr:uid="{00000000-0005-0000-0000-000029080000}"/>
    <cellStyle name="Followed Hyperlink 7" xfId="3987" hidden="1" xr:uid="{00000000-0005-0000-0000-00002A080000}"/>
    <cellStyle name="Followed Hyperlink 7" xfId="4032" hidden="1" xr:uid="{00000000-0005-0000-0000-00002B080000}"/>
    <cellStyle name="Followed Hyperlink 7" xfId="3205" hidden="1" xr:uid="{00000000-0005-0000-0000-00002C080000}"/>
    <cellStyle name="Followed Hyperlink 7" xfId="11121" hidden="1" xr:uid="{00000000-0005-0000-0000-000032080000}"/>
    <cellStyle name="Followed Hyperlink 7" xfId="3775" hidden="1" xr:uid="{00000000-0005-0000-0000-000026080000}"/>
    <cellStyle name="Followed Hyperlink 7" xfId="3820" hidden="1" xr:uid="{00000000-0005-0000-0000-000027080000}"/>
    <cellStyle name="Followed Hyperlink 7" xfId="11002" hidden="1" xr:uid="{00000000-0005-0000-0000-000031080000}"/>
    <cellStyle name="Followed Hyperlink 7" xfId="10960" hidden="1" xr:uid="{00000000-0005-0000-0000-00002F080000}"/>
    <cellStyle name="Followed Hyperlink 7" xfId="14351" hidden="1" xr:uid="{00000000-0005-0000-0000-000031080000}"/>
    <cellStyle name="Followed Hyperlink 7" xfId="16507" hidden="1" xr:uid="{00000000-0005-0000-0000-000020080000}"/>
    <cellStyle name="Followed Hyperlink 7" xfId="16833" hidden="1" xr:uid="{00000000-0005-0000-0000-000021080000}"/>
    <cellStyle name="Followed Hyperlink 7" xfId="16952" hidden="1" xr:uid="{00000000-0005-0000-0000-000022080000}"/>
    <cellStyle name="Followed Hyperlink 7" xfId="16997" hidden="1" xr:uid="{00000000-0005-0000-0000-000023080000}"/>
    <cellStyle name="Followed Hyperlink 7" xfId="13074" hidden="1" xr:uid="{00000000-0005-0000-0000-000024080000}"/>
    <cellStyle name="Followed Hyperlink 7" xfId="17049" hidden="1" xr:uid="{00000000-0005-0000-0000-000025080000}"/>
    <cellStyle name="Followed Hyperlink 7" xfId="17168" hidden="1" xr:uid="{00000000-0005-0000-0000-000026080000}"/>
    <cellStyle name="Followed Hyperlink 7" xfId="17213" hidden="1" xr:uid="{00000000-0005-0000-0000-000027080000}"/>
    <cellStyle name="Followed Hyperlink 7" xfId="17036" hidden="1" xr:uid="{00000000-0005-0000-0000-000028080000}"/>
    <cellStyle name="Followed Hyperlink 7" xfId="17261" hidden="1" xr:uid="{00000000-0005-0000-0000-000029080000}"/>
    <cellStyle name="Followed Hyperlink 7" xfId="17380" hidden="1" xr:uid="{00000000-0005-0000-0000-00002A080000}"/>
    <cellStyle name="Followed Hyperlink 7" xfId="17425" hidden="1" xr:uid="{00000000-0005-0000-0000-00002B080000}"/>
    <cellStyle name="Followed Hyperlink 7" xfId="16598" hidden="1" xr:uid="{00000000-0005-0000-0000-00002C080000}"/>
    <cellStyle name="Followed Hyperlink 7" xfId="17472" hidden="1" xr:uid="{00000000-0005-0000-0000-00002D080000}"/>
    <cellStyle name="Followed Hyperlink 7" xfId="17591" hidden="1" xr:uid="{00000000-0005-0000-0000-00002E080000}"/>
    <cellStyle name="Followed Hyperlink 7" xfId="17636" hidden="1" xr:uid="{00000000-0005-0000-0000-00002F080000}"/>
    <cellStyle name="Followed Hyperlink 7" xfId="12940" hidden="1" xr:uid="{00000000-0005-0000-0000-000030080000}"/>
    <cellStyle name="Followed Hyperlink 7" xfId="17678" hidden="1" xr:uid="{00000000-0005-0000-0000-000031080000}"/>
    <cellStyle name="Followed Hyperlink 7" xfId="17797" hidden="1" xr:uid="{00000000-0005-0000-0000-000032080000}"/>
    <cellStyle name="Followed Hyperlink 7" xfId="17842" hidden="1" xr:uid="{00000000-0005-0000-0000-000033080000}"/>
    <cellStyle name="Followed Hyperlink 7" xfId="11392" hidden="1" xr:uid="{00000000-0005-0000-0000-000018080000}"/>
    <cellStyle name="Followed Hyperlink 7" xfId="17863" hidden="1" xr:uid="{00000000-0005-0000-0000-00001A080000}"/>
    <cellStyle name="Followed Hyperlink 7" xfId="18129" hidden="1" xr:uid="{00000000-0005-0000-0000-00001B080000}"/>
    <cellStyle name="Followed Hyperlink 7" xfId="5877" hidden="1" xr:uid="{00000000-0005-0000-0000-00002E080000}"/>
    <cellStyle name="Followed Hyperlink 7" xfId="5922" hidden="1" xr:uid="{00000000-0005-0000-0000-00002F080000}"/>
    <cellStyle name="Followed Hyperlink 7" xfId="2676" hidden="1" xr:uid="{00000000-0005-0000-0000-000030080000}"/>
    <cellStyle name="Followed Hyperlink 7" xfId="5964" hidden="1" xr:uid="{00000000-0005-0000-0000-000031080000}"/>
    <cellStyle name="Followed Hyperlink 7" xfId="6083" hidden="1" xr:uid="{00000000-0005-0000-0000-000032080000}"/>
    <cellStyle name="Followed Hyperlink 7" xfId="5711" hidden="1" xr:uid="{00000000-0005-0000-0000-00002B080000}"/>
    <cellStyle name="Followed Hyperlink 7" xfId="4884" hidden="1" xr:uid="{00000000-0005-0000-0000-00002C080000}"/>
    <cellStyle name="Followed Hyperlink 7" xfId="5758" hidden="1" xr:uid="{00000000-0005-0000-0000-00002D080000}"/>
    <cellStyle name="Followed Hyperlink 7" xfId="5666" hidden="1" xr:uid="{00000000-0005-0000-0000-00002A080000}"/>
    <cellStyle name="Followed Hyperlink 7" xfId="5547" hidden="1" xr:uid="{00000000-0005-0000-0000-000029080000}"/>
    <cellStyle name="Followed Hyperlink 7" xfId="39833" hidden="1" xr:uid="{00000000-0005-0000-0000-000031080000}"/>
    <cellStyle name="Followed Hyperlink 7" xfId="26898" hidden="1" xr:uid="{00000000-0005-0000-0000-00001F080000}"/>
    <cellStyle name="Followed Hyperlink 7" xfId="26629" hidden="1" xr:uid="{00000000-0005-0000-0000-000020080000}"/>
    <cellStyle name="Followed Hyperlink 7" xfId="26955" hidden="1" xr:uid="{00000000-0005-0000-0000-000021080000}"/>
    <cellStyle name="Followed Hyperlink 7" xfId="27074" hidden="1" xr:uid="{00000000-0005-0000-0000-000022080000}"/>
    <cellStyle name="Followed Hyperlink 7" xfId="27119" hidden="1" xr:uid="{00000000-0005-0000-0000-000023080000}"/>
    <cellStyle name="Followed Hyperlink 7" xfId="26144" hidden="1" xr:uid="{00000000-0005-0000-0000-000024080000}"/>
    <cellStyle name="Followed Hyperlink 7" xfId="27171" hidden="1" xr:uid="{00000000-0005-0000-0000-000025080000}"/>
    <cellStyle name="Followed Hyperlink 7" xfId="27290" hidden="1" xr:uid="{00000000-0005-0000-0000-000026080000}"/>
    <cellStyle name="Followed Hyperlink 7" xfId="27335" hidden="1" xr:uid="{00000000-0005-0000-0000-000027080000}"/>
    <cellStyle name="Followed Hyperlink 7" xfId="27158" hidden="1" xr:uid="{00000000-0005-0000-0000-000028080000}"/>
    <cellStyle name="Followed Hyperlink 7" xfId="27383" hidden="1" xr:uid="{00000000-0005-0000-0000-000029080000}"/>
    <cellStyle name="Followed Hyperlink 7" xfId="27502" hidden="1" xr:uid="{00000000-0005-0000-0000-00002A080000}"/>
    <cellStyle name="Followed Hyperlink 7" xfId="27547" hidden="1" xr:uid="{00000000-0005-0000-0000-00002B080000}"/>
    <cellStyle name="Followed Hyperlink 7" xfId="26720" hidden="1" xr:uid="{00000000-0005-0000-0000-00002C080000}"/>
    <cellStyle name="Followed Hyperlink 7" xfId="27594" hidden="1" xr:uid="{00000000-0005-0000-0000-00002D080000}"/>
    <cellStyle name="Followed Hyperlink 7" xfId="27713" hidden="1" xr:uid="{00000000-0005-0000-0000-00002E080000}"/>
    <cellStyle name="Followed Hyperlink 7" xfId="27758" hidden="1" xr:uid="{00000000-0005-0000-0000-00002F080000}"/>
    <cellStyle name="Followed Hyperlink 7" xfId="26175" hidden="1" xr:uid="{00000000-0005-0000-0000-000030080000}"/>
    <cellStyle name="Followed Hyperlink 7" xfId="27800" hidden="1" xr:uid="{00000000-0005-0000-0000-000031080000}"/>
    <cellStyle name="Followed Hyperlink 7" xfId="27919" hidden="1" xr:uid="{00000000-0005-0000-0000-000032080000}"/>
    <cellStyle name="Followed Hyperlink 7" xfId="16138" hidden="1" xr:uid="{00000000-0005-0000-0000-000032080000}"/>
    <cellStyle name="Followed Hyperlink 7" xfId="4687" hidden="1" xr:uid="{00000000-0005-0000-0000-000024080000}"/>
    <cellStyle name="Followed Hyperlink 7" xfId="32146" hidden="1" xr:uid="{00000000-0005-0000-0000-00001B080000}"/>
    <cellStyle name="Followed Hyperlink 7" xfId="35812" hidden="1" xr:uid="{00000000-0005-0000-0000-000021080000}"/>
    <cellStyle name="Followed Hyperlink 7" xfId="35931" hidden="1" xr:uid="{00000000-0005-0000-0000-000022080000}"/>
    <cellStyle name="Followed Hyperlink 7" xfId="35976" hidden="1" xr:uid="{00000000-0005-0000-0000-000023080000}"/>
    <cellStyle name="Followed Hyperlink 7" xfId="32084" hidden="1" xr:uid="{00000000-0005-0000-0000-000024080000}"/>
    <cellStyle name="Followed Hyperlink 7" xfId="36028" hidden="1" xr:uid="{00000000-0005-0000-0000-000025080000}"/>
    <cellStyle name="Followed Hyperlink 7" xfId="36147" hidden="1" xr:uid="{00000000-0005-0000-0000-000026080000}"/>
    <cellStyle name="Followed Hyperlink 7" xfId="36192" hidden="1" xr:uid="{00000000-0005-0000-0000-000027080000}"/>
    <cellStyle name="Followed Hyperlink 7" xfId="36015" hidden="1" xr:uid="{00000000-0005-0000-0000-000028080000}"/>
    <cellStyle name="Followed Hyperlink 7" xfId="36240" hidden="1" xr:uid="{00000000-0005-0000-0000-000029080000}"/>
    <cellStyle name="Followed Hyperlink 7" xfId="36359" hidden="1" xr:uid="{00000000-0005-0000-0000-00002A080000}"/>
    <cellStyle name="Followed Hyperlink 7" xfId="36404" hidden="1" xr:uid="{00000000-0005-0000-0000-00002B080000}"/>
    <cellStyle name="Followed Hyperlink 7" xfId="35577" hidden="1" xr:uid="{00000000-0005-0000-0000-00002C080000}"/>
    <cellStyle name="Followed Hyperlink 7" xfId="36451" hidden="1" xr:uid="{00000000-0005-0000-0000-00002D080000}"/>
    <cellStyle name="Followed Hyperlink 7" xfId="36570" hidden="1" xr:uid="{00000000-0005-0000-0000-00002E080000}"/>
    <cellStyle name="Followed Hyperlink 7" xfId="36615" hidden="1" xr:uid="{00000000-0005-0000-0000-00002F080000}"/>
    <cellStyle name="Followed Hyperlink 7" xfId="31956" hidden="1" xr:uid="{00000000-0005-0000-0000-000030080000}"/>
    <cellStyle name="Followed Hyperlink 7" xfId="36657" hidden="1" xr:uid="{00000000-0005-0000-0000-000031080000}"/>
    <cellStyle name="Followed Hyperlink 7" xfId="36776" hidden="1" xr:uid="{00000000-0005-0000-0000-000032080000}"/>
    <cellStyle name="Followed Hyperlink 7" xfId="36821" hidden="1" xr:uid="{00000000-0005-0000-0000-000033080000}"/>
    <cellStyle name="Followed Hyperlink 7" xfId="32048" hidden="1" xr:uid="{00000000-0005-0000-0000-000018080000}"/>
    <cellStyle name="Followed Hyperlink 7" xfId="36901" hidden="1" xr:uid="{00000000-0005-0000-0000-000019080000}"/>
    <cellStyle name="Followed Hyperlink 7" xfId="32027" hidden="1" xr:uid="{00000000-0005-0000-0000-00001A080000}"/>
    <cellStyle name="Followed Hyperlink 7" xfId="37049" hidden="1" xr:uid="{00000000-0005-0000-0000-00001B080000}"/>
    <cellStyle name="Followed Hyperlink 7" xfId="37068" hidden="1" xr:uid="{00000000-0005-0000-0000-00001C080000}"/>
    <cellStyle name="Followed Hyperlink 7" xfId="37198" hidden="1" xr:uid="{00000000-0005-0000-0000-00001D080000}"/>
    <cellStyle name="Followed Hyperlink 7" xfId="37317" hidden="1" xr:uid="{00000000-0005-0000-0000-00001E080000}"/>
    <cellStyle name="Followed Hyperlink 7" xfId="37362" hidden="1" xr:uid="{00000000-0005-0000-0000-00001F080000}"/>
    <cellStyle name="Followed Hyperlink 7" xfId="37093" hidden="1" xr:uid="{00000000-0005-0000-0000-000020080000}"/>
    <cellStyle name="Followed Hyperlink 7" xfId="37419" hidden="1" xr:uid="{00000000-0005-0000-0000-000021080000}"/>
    <cellStyle name="Followed Hyperlink 7" xfId="37538" hidden="1" xr:uid="{00000000-0005-0000-0000-000022080000}"/>
    <cellStyle name="Followed Hyperlink 7" xfId="37583" hidden="1" xr:uid="{00000000-0005-0000-0000-000023080000}"/>
    <cellStyle name="Followed Hyperlink 7" xfId="33743" hidden="1" xr:uid="{00000000-0005-0000-0000-000024080000}"/>
    <cellStyle name="Followed Hyperlink 7" xfId="37635" hidden="1" xr:uid="{00000000-0005-0000-0000-000025080000}"/>
    <cellStyle name="Followed Hyperlink 7" xfId="37754" hidden="1" xr:uid="{00000000-0005-0000-0000-000026080000}"/>
    <cellStyle name="Followed Hyperlink 7" xfId="37799" hidden="1" xr:uid="{00000000-0005-0000-0000-000027080000}"/>
    <cellStyle name="Followed Hyperlink 7" xfId="37622" hidden="1" xr:uid="{00000000-0005-0000-0000-000028080000}"/>
    <cellStyle name="Followed Hyperlink 7" xfId="37966" hidden="1" xr:uid="{00000000-0005-0000-0000-00002A080000}"/>
    <cellStyle name="Followed Hyperlink 7" xfId="38011" hidden="1" xr:uid="{00000000-0005-0000-0000-00002B080000}"/>
    <cellStyle name="Followed Hyperlink 7" xfId="37184" hidden="1" xr:uid="{00000000-0005-0000-0000-00002C080000}"/>
    <cellStyle name="Followed Hyperlink 7" xfId="38058" hidden="1" xr:uid="{00000000-0005-0000-0000-00002D080000}"/>
    <cellStyle name="Followed Hyperlink 7" xfId="38177" hidden="1" xr:uid="{00000000-0005-0000-0000-00002E080000}"/>
    <cellStyle name="Followed Hyperlink 7" xfId="38222" hidden="1" xr:uid="{00000000-0005-0000-0000-00002F080000}"/>
    <cellStyle name="Followed Hyperlink 7" xfId="38264" hidden="1" xr:uid="{00000000-0005-0000-0000-000031080000}"/>
    <cellStyle name="Followed Hyperlink 7" xfId="38383" hidden="1" xr:uid="{00000000-0005-0000-0000-000032080000}"/>
    <cellStyle name="Followed Hyperlink 7" xfId="38428" hidden="1" xr:uid="{00000000-0005-0000-0000-000033080000}"/>
    <cellStyle name="Followed Hyperlink 7" xfId="33709" hidden="1" xr:uid="{00000000-0005-0000-0000-000018080000}"/>
    <cellStyle name="Followed Hyperlink 7" xfId="38508" hidden="1" xr:uid="{00000000-0005-0000-0000-000019080000}"/>
    <cellStyle name="Followed Hyperlink 7" xfId="33691" hidden="1" xr:uid="{00000000-0005-0000-0000-00001A080000}"/>
    <cellStyle name="Followed Hyperlink 7" xfId="38618" hidden="1" xr:uid="{00000000-0005-0000-0000-00001B080000}"/>
    <cellStyle name="Followed Hyperlink 7" xfId="38637" hidden="1" xr:uid="{00000000-0005-0000-0000-00001C080000}"/>
    <cellStyle name="Followed Hyperlink 7" xfId="22946" hidden="1" xr:uid="{00000000-0005-0000-0000-00001B080000}"/>
    <cellStyle name="Followed Hyperlink 7" xfId="22965" hidden="1" xr:uid="{00000000-0005-0000-0000-00001C080000}"/>
    <cellStyle name="Followed Hyperlink 7" xfId="23095" hidden="1" xr:uid="{00000000-0005-0000-0000-00001D080000}"/>
    <cellStyle name="Followed Hyperlink 7" xfId="23214" hidden="1" xr:uid="{00000000-0005-0000-0000-00001E080000}"/>
    <cellStyle name="Followed Hyperlink 7" xfId="23259" hidden="1" xr:uid="{00000000-0005-0000-0000-00001F080000}"/>
    <cellStyle name="Followed Hyperlink 7" xfId="22990" hidden="1" xr:uid="{00000000-0005-0000-0000-000020080000}"/>
    <cellStyle name="Followed Hyperlink 7" xfId="23316" hidden="1" xr:uid="{00000000-0005-0000-0000-000021080000}"/>
    <cellStyle name="Followed Hyperlink 7" xfId="23435" hidden="1" xr:uid="{00000000-0005-0000-0000-000022080000}"/>
    <cellStyle name="Followed Hyperlink 7" xfId="23480" hidden="1" xr:uid="{00000000-0005-0000-0000-000023080000}"/>
    <cellStyle name="Followed Hyperlink 7" xfId="19718" hidden="1" xr:uid="{00000000-0005-0000-0000-000024080000}"/>
    <cellStyle name="Followed Hyperlink 7" xfId="23532" hidden="1" xr:uid="{00000000-0005-0000-0000-000025080000}"/>
    <cellStyle name="Followed Hyperlink 7" xfId="23651" hidden="1" xr:uid="{00000000-0005-0000-0000-000026080000}"/>
    <cellStyle name="Followed Hyperlink 7" xfId="23696" hidden="1" xr:uid="{00000000-0005-0000-0000-000027080000}"/>
    <cellStyle name="Followed Hyperlink 7" xfId="23519" hidden="1" xr:uid="{00000000-0005-0000-0000-000028080000}"/>
    <cellStyle name="Followed Hyperlink 7" xfId="23744" hidden="1" xr:uid="{00000000-0005-0000-0000-000029080000}"/>
    <cellStyle name="Followed Hyperlink 7" xfId="23863" hidden="1" xr:uid="{00000000-0005-0000-0000-00002A080000}"/>
    <cellStyle name="Followed Hyperlink 7" xfId="23908" hidden="1" xr:uid="{00000000-0005-0000-0000-00002B080000}"/>
    <cellStyle name="Followed Hyperlink 7" xfId="23081" hidden="1" xr:uid="{00000000-0005-0000-0000-00002C080000}"/>
    <cellStyle name="Followed Hyperlink 7" xfId="23955" hidden="1" xr:uid="{00000000-0005-0000-0000-00002D080000}"/>
    <cellStyle name="Followed Hyperlink 7" xfId="24074" hidden="1" xr:uid="{00000000-0005-0000-0000-00002E080000}"/>
    <cellStyle name="Followed Hyperlink 7" xfId="24119" hidden="1" xr:uid="{00000000-0005-0000-0000-00002F080000}"/>
    <cellStyle name="Followed Hyperlink 7" xfId="19607" hidden="1" xr:uid="{00000000-0005-0000-0000-000030080000}"/>
    <cellStyle name="Followed Hyperlink 7" xfId="24161" hidden="1" xr:uid="{00000000-0005-0000-0000-000031080000}"/>
    <cellStyle name="Followed Hyperlink 7" xfId="24280" hidden="1" xr:uid="{00000000-0005-0000-0000-000032080000}"/>
    <cellStyle name="Followed Hyperlink 7" xfId="24325" hidden="1" xr:uid="{00000000-0005-0000-0000-000033080000}"/>
    <cellStyle name="Followed Hyperlink 7" xfId="19687" hidden="1" xr:uid="{00000000-0005-0000-0000-000018080000}"/>
    <cellStyle name="Followed Hyperlink 7" xfId="24405" hidden="1" xr:uid="{00000000-0005-0000-0000-000019080000}"/>
    <cellStyle name="Followed Hyperlink 7" xfId="19670" hidden="1" xr:uid="{00000000-0005-0000-0000-00001A080000}"/>
    <cellStyle name="Followed Hyperlink 7" xfId="24465" hidden="1" xr:uid="{00000000-0005-0000-0000-00001B080000}"/>
    <cellStyle name="Followed Hyperlink 7" xfId="24484" hidden="1" xr:uid="{00000000-0005-0000-0000-00001C080000}"/>
    <cellStyle name="Followed Hyperlink 7" xfId="24614" hidden="1" xr:uid="{00000000-0005-0000-0000-00001D080000}"/>
    <cellStyle name="Followed Hyperlink 7" xfId="24733" hidden="1" xr:uid="{00000000-0005-0000-0000-00001E080000}"/>
    <cellStyle name="Followed Hyperlink 7" xfId="24778" hidden="1" xr:uid="{00000000-0005-0000-0000-00001F080000}"/>
    <cellStyle name="Followed Hyperlink 7" xfId="24509" hidden="1" xr:uid="{00000000-0005-0000-0000-000020080000}"/>
    <cellStyle name="Followed Hyperlink 7" xfId="24835" hidden="1" xr:uid="{00000000-0005-0000-0000-000021080000}"/>
    <cellStyle name="Followed Hyperlink 7" xfId="24954" hidden="1" xr:uid="{00000000-0005-0000-0000-000022080000}"/>
    <cellStyle name="Followed Hyperlink 7" xfId="24999" hidden="1" xr:uid="{00000000-0005-0000-0000-000023080000}"/>
    <cellStyle name="Followed Hyperlink 7" xfId="21335" hidden="1" xr:uid="{00000000-0005-0000-0000-000024080000}"/>
    <cellStyle name="Followed Hyperlink 7" xfId="25051" hidden="1" xr:uid="{00000000-0005-0000-0000-000025080000}"/>
    <cellStyle name="Followed Hyperlink 7" xfId="25170" hidden="1" xr:uid="{00000000-0005-0000-0000-000026080000}"/>
    <cellStyle name="Followed Hyperlink 7" xfId="25215" hidden="1" xr:uid="{00000000-0005-0000-0000-000027080000}"/>
    <cellStyle name="Followed Hyperlink 7" xfId="25263" hidden="1" xr:uid="{00000000-0005-0000-0000-000029080000}"/>
    <cellStyle name="Followed Hyperlink 7" xfId="25382" hidden="1" xr:uid="{00000000-0005-0000-0000-00002A080000}"/>
    <cellStyle name="Followed Hyperlink 7" xfId="25427" hidden="1" xr:uid="{00000000-0005-0000-0000-00002B080000}"/>
    <cellStyle name="Followed Hyperlink 7" xfId="24600" hidden="1" xr:uid="{00000000-0005-0000-0000-00002C080000}"/>
    <cellStyle name="Followed Hyperlink 7" xfId="25474" hidden="1" xr:uid="{00000000-0005-0000-0000-00002D080000}"/>
    <cellStyle name="Followed Hyperlink 7" xfId="25593" hidden="1" xr:uid="{00000000-0005-0000-0000-00002E080000}"/>
    <cellStyle name="Followed Hyperlink 7" xfId="25638" hidden="1" xr:uid="{00000000-0005-0000-0000-00002F080000}"/>
    <cellStyle name="Followed Hyperlink 7" xfId="21248" hidden="1" xr:uid="{00000000-0005-0000-0000-000030080000}"/>
    <cellStyle name="Followed Hyperlink 7" xfId="25680" hidden="1" xr:uid="{00000000-0005-0000-0000-000031080000}"/>
    <cellStyle name="Followed Hyperlink 7" xfId="25844" hidden="1" xr:uid="{00000000-0005-0000-0000-000033080000}"/>
    <cellStyle name="Followed Hyperlink 7" xfId="26248" hidden="1" xr:uid="{00000000-0005-0000-0000-000018080000}"/>
    <cellStyle name="Followed Hyperlink 7" xfId="26421" hidden="1" xr:uid="{00000000-0005-0000-0000-000019080000}"/>
    <cellStyle name="Followed Hyperlink 7" xfId="26540" hidden="1" xr:uid="{00000000-0005-0000-0000-00001A080000}"/>
    <cellStyle name="Followed Hyperlink 7" xfId="26585" hidden="1" xr:uid="{00000000-0005-0000-0000-00001B080000}"/>
    <cellStyle name="Followed Hyperlink 7" xfId="26604" hidden="1" xr:uid="{00000000-0005-0000-0000-00001C080000}"/>
    <cellStyle name="Followed Hyperlink 7" xfId="26734" hidden="1" xr:uid="{00000000-0005-0000-0000-00001D080000}"/>
    <cellStyle name="Followed Hyperlink 7" xfId="26853" hidden="1" xr:uid="{00000000-0005-0000-0000-00001E080000}"/>
    <cellStyle name="Followed Hyperlink 7" xfId="4079" hidden="1" xr:uid="{00000000-0005-0000-0000-00002D080000}"/>
    <cellStyle name="Followed Hyperlink 7" xfId="4198" hidden="1" xr:uid="{00000000-0005-0000-0000-00002E080000}"/>
    <cellStyle name="Followed Hyperlink 7" xfId="4243" hidden="1" xr:uid="{00000000-0005-0000-0000-00002F080000}"/>
    <cellStyle name="Followed Hyperlink 7" xfId="2660" hidden="1" xr:uid="{00000000-0005-0000-0000-000030080000}"/>
    <cellStyle name="Followed Hyperlink 7" xfId="4285" hidden="1" xr:uid="{00000000-0005-0000-0000-000031080000}"/>
    <cellStyle name="Followed Hyperlink 7" xfId="4404" hidden="1" xr:uid="{00000000-0005-0000-0000-000032080000}"/>
    <cellStyle name="Followed Hyperlink 7" xfId="4449" hidden="1" xr:uid="{00000000-0005-0000-0000-000033080000}"/>
    <cellStyle name="Followed Hyperlink 7" xfId="2461" hidden="1" xr:uid="{00000000-0005-0000-0000-000018080000}"/>
    <cellStyle name="Followed Hyperlink 7" xfId="4529" hidden="1" xr:uid="{00000000-0005-0000-0000-000019080000}"/>
    <cellStyle name="Followed Hyperlink 7" xfId="251" hidden="1" xr:uid="{00000000-0005-0000-0000-00001A080000}"/>
    <cellStyle name="Followed Hyperlink 7" xfId="4749" hidden="1" xr:uid="{00000000-0005-0000-0000-00001B080000}"/>
    <cellStyle name="Followed Hyperlink 7" xfId="4768" hidden="1" xr:uid="{00000000-0005-0000-0000-00001C080000}"/>
    <cellStyle name="Followed Hyperlink 7" xfId="4898" hidden="1" xr:uid="{00000000-0005-0000-0000-00001D080000}"/>
    <cellStyle name="Followed Hyperlink 7" xfId="5017" hidden="1" xr:uid="{00000000-0005-0000-0000-00001E080000}"/>
    <cellStyle name="Followed Hyperlink 7" xfId="5062" hidden="1" xr:uid="{00000000-0005-0000-0000-00001F080000}"/>
    <cellStyle name="Followed Hyperlink 7" xfId="4793" hidden="1" xr:uid="{00000000-0005-0000-0000-000020080000}"/>
    <cellStyle name="Followed Hyperlink 7" xfId="5119" hidden="1" xr:uid="{00000000-0005-0000-0000-000021080000}"/>
    <cellStyle name="Followed Hyperlink 7" xfId="5238" hidden="1" xr:uid="{00000000-0005-0000-0000-000022080000}"/>
    <cellStyle name="Followed Hyperlink 7" xfId="5283" hidden="1" xr:uid="{00000000-0005-0000-0000-000023080000}"/>
    <cellStyle name="Followed Hyperlink 7" xfId="2609" hidden="1" xr:uid="{00000000-0005-0000-0000-000024080000}"/>
    <cellStyle name="Followed Hyperlink 7" xfId="5335" hidden="1" xr:uid="{00000000-0005-0000-0000-000025080000}"/>
    <cellStyle name="Followed Hyperlink 7" xfId="5454" hidden="1" xr:uid="{00000000-0005-0000-0000-000026080000}"/>
    <cellStyle name="Followed Hyperlink 7" xfId="5499" hidden="1" xr:uid="{00000000-0005-0000-0000-000027080000}"/>
    <cellStyle name="Followed Hyperlink 7" xfId="9237" hidden="1" xr:uid="{00000000-0005-0000-0000-00002E080000}"/>
    <cellStyle name="Followed Hyperlink 7" xfId="16731" hidden="1" xr:uid="{00000000-0005-0000-0000-00001E080000}"/>
    <cellStyle name="Followed Hyperlink 7" xfId="39952" hidden="1" xr:uid="{00000000-0005-0000-0000-000032080000}"/>
    <cellStyle name="Followed Hyperlink 7" xfId="28807" hidden="1" xr:uid="{00000000-0005-0000-0000-00001B080000}"/>
    <cellStyle name="Followed Hyperlink 7" xfId="28826" hidden="1" xr:uid="{00000000-0005-0000-0000-00001C080000}"/>
    <cellStyle name="Followed Hyperlink 7" xfId="28956" hidden="1" xr:uid="{00000000-0005-0000-0000-00001D080000}"/>
    <cellStyle name="Followed Hyperlink 7" xfId="29075" hidden="1" xr:uid="{00000000-0005-0000-0000-00001E080000}"/>
    <cellStyle name="Followed Hyperlink 7" xfId="29120" hidden="1" xr:uid="{00000000-0005-0000-0000-00001F080000}"/>
    <cellStyle name="Followed Hyperlink 7" xfId="28851" hidden="1" xr:uid="{00000000-0005-0000-0000-000020080000}"/>
    <cellStyle name="Followed Hyperlink 7" xfId="29177" hidden="1" xr:uid="{00000000-0005-0000-0000-000021080000}"/>
    <cellStyle name="Followed Hyperlink 7" xfId="29296" hidden="1" xr:uid="{00000000-0005-0000-0000-000022080000}"/>
    <cellStyle name="Followed Hyperlink 7" xfId="29341" hidden="1" xr:uid="{00000000-0005-0000-0000-000023080000}"/>
    <cellStyle name="Followed Hyperlink 7" xfId="28372" hidden="1" xr:uid="{00000000-0005-0000-0000-000024080000}"/>
    <cellStyle name="Followed Hyperlink 7" xfId="29393" hidden="1" xr:uid="{00000000-0005-0000-0000-000025080000}"/>
    <cellStyle name="Followed Hyperlink 7" xfId="29512" hidden="1" xr:uid="{00000000-0005-0000-0000-000026080000}"/>
    <cellStyle name="Followed Hyperlink 7" xfId="29557" hidden="1" xr:uid="{00000000-0005-0000-0000-000027080000}"/>
    <cellStyle name="Followed Hyperlink 7" xfId="29380" hidden="1" xr:uid="{00000000-0005-0000-0000-000028080000}"/>
    <cellStyle name="Followed Hyperlink 7" xfId="29605" hidden="1" xr:uid="{00000000-0005-0000-0000-000029080000}"/>
    <cellStyle name="Followed Hyperlink 7" xfId="29724" hidden="1" xr:uid="{00000000-0005-0000-0000-00002A080000}"/>
    <cellStyle name="Followed Hyperlink 7" xfId="29769" hidden="1" xr:uid="{00000000-0005-0000-0000-00002B080000}"/>
    <cellStyle name="Followed Hyperlink 7" xfId="28942" hidden="1" xr:uid="{00000000-0005-0000-0000-00002C080000}"/>
    <cellStyle name="Followed Hyperlink 7" xfId="29816" hidden="1" xr:uid="{00000000-0005-0000-0000-00002D080000}"/>
    <cellStyle name="Followed Hyperlink 7" xfId="29935" hidden="1" xr:uid="{00000000-0005-0000-0000-00002E080000}"/>
    <cellStyle name="Followed Hyperlink 7" xfId="29980" hidden="1" xr:uid="{00000000-0005-0000-0000-00002F080000}"/>
    <cellStyle name="Followed Hyperlink 7" xfId="28403" hidden="1" xr:uid="{00000000-0005-0000-0000-000030080000}"/>
    <cellStyle name="Followed Hyperlink 7" xfId="30022" hidden="1" xr:uid="{00000000-0005-0000-0000-000031080000}"/>
    <cellStyle name="Followed Hyperlink 7" xfId="30141" hidden="1" xr:uid="{00000000-0005-0000-0000-000032080000}"/>
    <cellStyle name="Followed Hyperlink 7" xfId="30186" hidden="1" xr:uid="{00000000-0005-0000-0000-000033080000}"/>
    <cellStyle name="Followed Hyperlink 7" xfId="26197" hidden="1" xr:uid="{00000000-0005-0000-0000-000018080000}"/>
    <cellStyle name="Followed Hyperlink 7" xfId="30266" hidden="1" xr:uid="{00000000-0005-0000-0000-000019080000}"/>
    <cellStyle name="Followed Hyperlink 7" xfId="26069" hidden="1" xr:uid="{00000000-0005-0000-0000-00001A080000}"/>
    <cellStyle name="Followed Hyperlink 7" xfId="30497" hidden="1" xr:uid="{00000000-0005-0000-0000-00001C080000}"/>
    <cellStyle name="Followed Hyperlink 7" xfId="30627" hidden="1" xr:uid="{00000000-0005-0000-0000-00001D080000}"/>
    <cellStyle name="Followed Hyperlink 7" xfId="30746" hidden="1" xr:uid="{00000000-0005-0000-0000-00001E080000}"/>
    <cellStyle name="Followed Hyperlink 7" xfId="30791" hidden="1" xr:uid="{00000000-0005-0000-0000-00001F080000}"/>
    <cellStyle name="Followed Hyperlink 7" xfId="30848" hidden="1" xr:uid="{00000000-0005-0000-0000-000021080000}"/>
    <cellStyle name="Followed Hyperlink 7" xfId="605" hidden="1" xr:uid="{00000000-0005-0000-0000-000019080000}"/>
    <cellStyle name="Followed Hyperlink 7" xfId="432" hidden="1" xr:uid="{00000000-0005-0000-0000-000018080000}"/>
    <cellStyle name="Followed Hyperlink 7" xfId="5322" hidden="1" xr:uid="{00000000-0005-0000-0000-000028080000}"/>
    <cellStyle name="Followed Hyperlink 7" xfId="38767" hidden="1" xr:uid="{00000000-0005-0000-0000-00001D080000}"/>
    <cellStyle name="Followed Hyperlink 7" xfId="38886" hidden="1" xr:uid="{00000000-0005-0000-0000-00001E080000}"/>
    <cellStyle name="Followed Hyperlink 7" xfId="38931" hidden="1" xr:uid="{00000000-0005-0000-0000-00001F080000}"/>
    <cellStyle name="Followed Hyperlink 7" xfId="38662" hidden="1" xr:uid="{00000000-0005-0000-0000-000020080000}"/>
    <cellStyle name="Followed Hyperlink 7" xfId="38988" hidden="1" xr:uid="{00000000-0005-0000-0000-000021080000}"/>
    <cellStyle name="Followed Hyperlink 7" xfId="39107" hidden="1" xr:uid="{00000000-0005-0000-0000-000022080000}"/>
    <cellStyle name="Followed Hyperlink 7" xfId="39152" hidden="1" xr:uid="{00000000-0005-0000-0000-000023080000}"/>
    <cellStyle name="Followed Hyperlink 7" xfId="35390" hidden="1" xr:uid="{00000000-0005-0000-0000-000024080000}"/>
    <cellStyle name="Followed Hyperlink 7" xfId="39204" hidden="1" xr:uid="{00000000-0005-0000-0000-000025080000}"/>
    <cellStyle name="Followed Hyperlink 7" xfId="39323" hidden="1" xr:uid="{00000000-0005-0000-0000-000026080000}"/>
    <cellStyle name="Followed Hyperlink 7" xfId="39368" hidden="1" xr:uid="{00000000-0005-0000-0000-000027080000}"/>
    <cellStyle name="Followed Hyperlink 7" xfId="39191" hidden="1" xr:uid="{00000000-0005-0000-0000-000028080000}"/>
    <cellStyle name="Followed Hyperlink 7" xfId="39416" hidden="1" xr:uid="{00000000-0005-0000-0000-000029080000}"/>
    <cellStyle name="Followed Hyperlink 7" xfId="39535" hidden="1" xr:uid="{00000000-0005-0000-0000-00002A080000}"/>
    <cellStyle name="Followed Hyperlink 7" xfId="39580" hidden="1" xr:uid="{00000000-0005-0000-0000-00002B080000}"/>
    <cellStyle name="Followed Hyperlink 7" xfId="38753" hidden="1" xr:uid="{00000000-0005-0000-0000-00002C080000}"/>
    <cellStyle name="Followed Hyperlink 7" xfId="39627" hidden="1" xr:uid="{00000000-0005-0000-0000-00002D080000}"/>
    <cellStyle name="Followed Hyperlink 7" xfId="39746" hidden="1" xr:uid="{00000000-0005-0000-0000-00002E080000}"/>
    <cellStyle name="Followed Hyperlink 7" xfId="39791" hidden="1" xr:uid="{00000000-0005-0000-0000-00002F080000}"/>
    <cellStyle name="Followed Hyperlink 7" xfId="35279" hidden="1" xr:uid="{00000000-0005-0000-0000-000030080000}"/>
    <cellStyle name="Followed Hyperlink 7" xfId="7907" hidden="1" xr:uid="{00000000-0005-0000-0000-000030080000}"/>
    <cellStyle name="Followed Hyperlink 7" xfId="20140" hidden="1" xr:uid="{00000000-0005-0000-0000-000021080000}"/>
    <cellStyle name="Followed Hyperlink 7" xfId="28472" hidden="1" xr:uid="{00000000-0005-0000-0000-000018080000}"/>
    <cellStyle name="Followed Hyperlink 7" xfId="32414" hidden="1" xr:uid="{00000000-0005-0000-0000-00001E080000}"/>
    <cellStyle name="Followed Hyperlink 7" xfId="32459" hidden="1" xr:uid="{00000000-0005-0000-0000-00001F080000}"/>
    <cellStyle name="Followed Hyperlink 7" xfId="32190" hidden="1" xr:uid="{00000000-0005-0000-0000-000020080000}"/>
    <cellStyle name="Followed Hyperlink 7" xfId="32516" hidden="1" xr:uid="{00000000-0005-0000-0000-000021080000}"/>
    <cellStyle name="Followed Hyperlink 7" xfId="32635" hidden="1" xr:uid="{00000000-0005-0000-0000-000022080000}"/>
    <cellStyle name="Followed Hyperlink 7" xfId="32680" hidden="1" xr:uid="{00000000-0005-0000-0000-000023080000}"/>
    <cellStyle name="Followed Hyperlink 7" xfId="25872" hidden="1" xr:uid="{00000000-0005-0000-0000-000024080000}"/>
    <cellStyle name="Followed Hyperlink 7" xfId="32732" hidden="1" xr:uid="{00000000-0005-0000-0000-000025080000}"/>
    <cellStyle name="Followed Hyperlink 7" xfId="32851" hidden="1" xr:uid="{00000000-0005-0000-0000-000026080000}"/>
    <cellStyle name="Followed Hyperlink 7" xfId="32896" hidden="1" xr:uid="{00000000-0005-0000-0000-000027080000}"/>
    <cellStyle name="Followed Hyperlink 7" xfId="32719" hidden="1" xr:uid="{00000000-0005-0000-0000-000028080000}"/>
    <cellStyle name="Followed Hyperlink 7" xfId="32944" hidden="1" xr:uid="{00000000-0005-0000-0000-000029080000}"/>
    <cellStyle name="Followed Hyperlink 7" xfId="33063" hidden="1" xr:uid="{00000000-0005-0000-0000-00002A080000}"/>
    <cellStyle name="Followed Hyperlink 7" xfId="33108" hidden="1" xr:uid="{00000000-0005-0000-0000-00002B080000}"/>
    <cellStyle name="Followed Hyperlink 7" xfId="32281" hidden="1" xr:uid="{00000000-0005-0000-0000-00002C080000}"/>
    <cellStyle name="Followed Hyperlink 7" xfId="33155" hidden="1" xr:uid="{00000000-0005-0000-0000-00002D080000}"/>
    <cellStyle name="Followed Hyperlink 7" xfId="33274" hidden="1" xr:uid="{00000000-0005-0000-0000-00002E080000}"/>
    <cellStyle name="Followed Hyperlink 7" xfId="33319" hidden="1" xr:uid="{00000000-0005-0000-0000-00002F080000}"/>
    <cellStyle name="Followed Hyperlink 7" xfId="28596" hidden="1" xr:uid="{00000000-0005-0000-0000-000030080000}"/>
    <cellStyle name="Followed Hyperlink 7" xfId="33361" hidden="1" xr:uid="{00000000-0005-0000-0000-000031080000}"/>
    <cellStyle name="Followed Hyperlink 7" xfId="33480" hidden="1" xr:uid="{00000000-0005-0000-0000-000032080000}"/>
    <cellStyle name="Followed Hyperlink 7" xfId="33525" hidden="1" xr:uid="{00000000-0005-0000-0000-000033080000}"/>
    <cellStyle name="Followed Hyperlink 7" xfId="28312" hidden="1" xr:uid="{00000000-0005-0000-0000-000018080000}"/>
    <cellStyle name="Followed Hyperlink 7" xfId="33605" hidden="1" xr:uid="{00000000-0005-0000-0000-000019080000}"/>
    <cellStyle name="Followed Hyperlink 7" xfId="28443" hidden="1" xr:uid="{00000000-0005-0000-0000-00001A080000}"/>
    <cellStyle name="Followed Hyperlink 7" xfId="33820" hidden="1" xr:uid="{00000000-0005-0000-0000-00001C080000}"/>
    <cellStyle name="Followed Hyperlink 7" xfId="33950" hidden="1" xr:uid="{00000000-0005-0000-0000-00001D080000}"/>
    <cellStyle name="Followed Hyperlink 7" xfId="34069" hidden="1" xr:uid="{00000000-0005-0000-0000-00001E080000}"/>
    <cellStyle name="Followed Hyperlink 7" xfId="34114" hidden="1" xr:uid="{00000000-0005-0000-0000-00001F080000}"/>
    <cellStyle name="Followed Hyperlink 7" xfId="33845" hidden="1" xr:uid="{00000000-0005-0000-0000-000020080000}"/>
    <cellStyle name="Followed Hyperlink 7" xfId="34171" hidden="1" xr:uid="{00000000-0005-0000-0000-000021080000}"/>
    <cellStyle name="Followed Hyperlink 7" xfId="34290" hidden="1" xr:uid="{00000000-0005-0000-0000-000022080000}"/>
    <cellStyle name="Followed Hyperlink 7" xfId="30416" hidden="1" xr:uid="{00000000-0005-0000-0000-000024080000}"/>
    <cellStyle name="Followed Hyperlink 7" xfId="34387" hidden="1" xr:uid="{00000000-0005-0000-0000-000025080000}"/>
    <cellStyle name="Followed Hyperlink 7" xfId="34506" hidden="1" xr:uid="{00000000-0005-0000-0000-000026080000}"/>
    <cellStyle name="Followed Hyperlink 7" xfId="34551" hidden="1" xr:uid="{00000000-0005-0000-0000-000027080000}"/>
    <cellStyle name="Followed Hyperlink 7" xfId="34374" hidden="1" xr:uid="{00000000-0005-0000-0000-000028080000}"/>
    <cellStyle name="Followed Hyperlink 7" xfId="34599" hidden="1" xr:uid="{00000000-0005-0000-0000-000029080000}"/>
    <cellStyle name="Followed Hyperlink 7" xfId="34718" hidden="1" xr:uid="{00000000-0005-0000-0000-00002A080000}"/>
    <cellStyle name="Followed Hyperlink 7" xfId="34763" hidden="1" xr:uid="{00000000-0005-0000-0000-00002B080000}"/>
    <cellStyle name="Followed Hyperlink 7" xfId="33936" hidden="1" xr:uid="{00000000-0005-0000-0000-00002C080000}"/>
    <cellStyle name="Followed Hyperlink 7" xfId="34810" hidden="1" xr:uid="{00000000-0005-0000-0000-00002D080000}"/>
    <cellStyle name="Followed Hyperlink 7" xfId="34929" hidden="1" xr:uid="{00000000-0005-0000-0000-00002E080000}"/>
    <cellStyle name="Followed Hyperlink 7" xfId="34974" hidden="1" xr:uid="{00000000-0005-0000-0000-00002F080000}"/>
    <cellStyle name="Followed Hyperlink 7" xfId="30285" hidden="1" xr:uid="{00000000-0005-0000-0000-000030080000}"/>
    <cellStyle name="Followed Hyperlink 7" xfId="35016" hidden="1" xr:uid="{00000000-0005-0000-0000-000031080000}"/>
    <cellStyle name="Followed Hyperlink 7" xfId="35135" hidden="1" xr:uid="{00000000-0005-0000-0000-000032080000}"/>
    <cellStyle name="Followed Hyperlink 7" xfId="35180" hidden="1" xr:uid="{00000000-0005-0000-0000-000033080000}"/>
    <cellStyle name="Followed Hyperlink 7" xfId="30379" hidden="1" xr:uid="{00000000-0005-0000-0000-000018080000}"/>
    <cellStyle name="Followed Hyperlink 7" xfId="35260" hidden="1" xr:uid="{00000000-0005-0000-0000-000019080000}"/>
    <cellStyle name="Followed Hyperlink 7" xfId="30358" hidden="1" xr:uid="{00000000-0005-0000-0000-00001A080000}"/>
    <cellStyle name="Followed Hyperlink 7" xfId="35442" hidden="1" xr:uid="{00000000-0005-0000-0000-00001B080000}"/>
    <cellStyle name="Followed Hyperlink 7" xfId="35461" hidden="1" xr:uid="{00000000-0005-0000-0000-00001C080000}"/>
    <cellStyle name="Followed Hyperlink 7" xfId="35591" hidden="1" xr:uid="{00000000-0005-0000-0000-00001D080000}"/>
    <cellStyle name="Followed Hyperlink 7" xfId="35710" hidden="1" xr:uid="{00000000-0005-0000-0000-00001E080000}"/>
    <cellStyle name="Followed Hyperlink 7" xfId="35755" hidden="1" xr:uid="{00000000-0005-0000-0000-00001F080000}"/>
    <cellStyle name="Followed Hyperlink 7" xfId="35486" hidden="1" xr:uid="{00000000-0005-0000-0000-000020080000}"/>
    <cellStyle name="Followed Hyperlink 7" xfId="22711" hidden="1" xr:uid="{00000000-0005-0000-0000-000032080000}"/>
    <cellStyle name="Followed Hyperlink 7" xfId="22756" hidden="1" xr:uid="{00000000-0005-0000-0000-000033080000}"/>
    <cellStyle name="Followed Hyperlink 7" xfId="16371" hidden="1" xr:uid="{00000000-0005-0000-0000-000018080000}"/>
    <cellStyle name="Followed Hyperlink 7" xfId="22836" hidden="1" xr:uid="{00000000-0005-0000-0000-000019080000}"/>
    <cellStyle name="Followed Hyperlink 7" xfId="16428" hidden="1" xr:uid="{00000000-0005-0000-0000-00001A080000}"/>
    <cellStyle name="Followed Hyperlink 7" xfId="22550" hidden="1" xr:uid="{00000000-0005-0000-0000-00002F080000}"/>
    <cellStyle name="Followed Hyperlink 7" xfId="14776" hidden="1" xr:uid="{00000000-0005-0000-0000-000030080000}"/>
    <cellStyle name="Followed Hyperlink 7" xfId="22592" hidden="1" xr:uid="{00000000-0005-0000-0000-000031080000}"/>
    <cellStyle name="Followed Hyperlink 7" xfId="22505" hidden="1" xr:uid="{00000000-0005-0000-0000-00002E080000}"/>
    <cellStyle name="Followed Hyperlink 7" xfId="22386" hidden="1" xr:uid="{00000000-0005-0000-0000-00002D080000}"/>
    <cellStyle name="Followed Hyperlink 7" xfId="3656" hidden="1" xr:uid="{00000000-0005-0000-0000-000025080000}"/>
    <cellStyle name="Followed Hyperlink 7" xfId="13285" hidden="1" xr:uid="{00000000-0005-0000-0000-00001D080000}"/>
    <cellStyle name="Followed Hyperlink 7" xfId="13404" hidden="1" xr:uid="{00000000-0005-0000-0000-00001E080000}"/>
    <cellStyle name="Followed Hyperlink 7" xfId="13449" hidden="1" xr:uid="{00000000-0005-0000-0000-00001F080000}"/>
    <cellStyle name="Followed Hyperlink 7" xfId="13180" hidden="1" xr:uid="{00000000-0005-0000-0000-000020080000}"/>
    <cellStyle name="Followed Hyperlink 7" xfId="13506" hidden="1" xr:uid="{00000000-0005-0000-0000-000021080000}"/>
    <cellStyle name="Followed Hyperlink 7" xfId="13625" hidden="1" xr:uid="{00000000-0005-0000-0000-000022080000}"/>
    <cellStyle name="Followed Hyperlink 7" xfId="13670" hidden="1" xr:uid="{00000000-0005-0000-0000-000023080000}"/>
    <cellStyle name="Followed Hyperlink 7" xfId="9724" hidden="1" xr:uid="{00000000-0005-0000-0000-000024080000}"/>
    <cellStyle name="Followed Hyperlink 7" xfId="13722" hidden="1" xr:uid="{00000000-0005-0000-0000-000025080000}"/>
    <cellStyle name="Followed Hyperlink 7" xfId="13841" hidden="1" xr:uid="{00000000-0005-0000-0000-000026080000}"/>
    <cellStyle name="Followed Hyperlink 7" xfId="13886" hidden="1" xr:uid="{00000000-0005-0000-0000-000027080000}"/>
    <cellStyle name="Followed Hyperlink 7" xfId="13709" hidden="1" xr:uid="{00000000-0005-0000-0000-000028080000}"/>
    <cellStyle name="Followed Hyperlink 7" xfId="13934" hidden="1" xr:uid="{00000000-0005-0000-0000-000029080000}"/>
    <cellStyle name="Followed Hyperlink 7" xfId="14053" hidden="1" xr:uid="{00000000-0005-0000-0000-00002A080000}"/>
    <cellStyle name="Followed Hyperlink 7" xfId="14098" hidden="1" xr:uid="{00000000-0005-0000-0000-00002B080000}"/>
    <cellStyle name="Followed Hyperlink 7" xfId="13271" hidden="1" xr:uid="{00000000-0005-0000-0000-00002C080000}"/>
    <cellStyle name="Followed Hyperlink 7" xfId="14145" hidden="1" xr:uid="{00000000-0005-0000-0000-00002D080000}"/>
    <cellStyle name="Followed Hyperlink 7" xfId="14264" hidden="1" xr:uid="{00000000-0005-0000-0000-00002E080000}"/>
    <cellStyle name="Followed Hyperlink 7" xfId="14309" hidden="1" xr:uid="{00000000-0005-0000-0000-00002F080000}"/>
    <cellStyle name="Followed Hyperlink 7" xfId="9587" hidden="1" xr:uid="{00000000-0005-0000-0000-000030080000}"/>
    <cellStyle name="Followed Hyperlink 7" xfId="33801" hidden="1" xr:uid="{00000000-0005-0000-0000-00001B080000}"/>
    <cellStyle name="Followed Hyperlink 7" xfId="25038" hidden="1" xr:uid="{00000000-0005-0000-0000-000028080000}"/>
    <cellStyle name="Followed Hyperlink 7" xfId="16336" hidden="1" xr:uid="{00000000-0005-0000-0000-000019080000}"/>
    <cellStyle name="Followed Hyperlink 7" xfId="6742" hidden="1" xr:uid="{00000000-0005-0000-0000-00001F080000}"/>
    <cellStyle name="Followed Hyperlink 7" xfId="6473" hidden="1" xr:uid="{00000000-0005-0000-0000-000020080000}"/>
    <cellStyle name="Followed Hyperlink 7" xfId="6799" hidden="1" xr:uid="{00000000-0005-0000-0000-000021080000}"/>
    <cellStyle name="Followed Hyperlink 7" xfId="6918" hidden="1" xr:uid="{00000000-0005-0000-0000-000022080000}"/>
    <cellStyle name="Followed Hyperlink 7" xfId="6963" hidden="1" xr:uid="{00000000-0005-0000-0000-000023080000}"/>
    <cellStyle name="Followed Hyperlink 7" xfId="2484" hidden="1" xr:uid="{00000000-0005-0000-0000-000024080000}"/>
    <cellStyle name="Followed Hyperlink 7" xfId="7015" hidden="1" xr:uid="{00000000-0005-0000-0000-000025080000}"/>
    <cellStyle name="Followed Hyperlink 7" xfId="7134" hidden="1" xr:uid="{00000000-0005-0000-0000-000026080000}"/>
    <cellStyle name="Followed Hyperlink 7" xfId="7179" hidden="1" xr:uid="{00000000-0005-0000-0000-000027080000}"/>
    <cellStyle name="Followed Hyperlink 7" xfId="7002" hidden="1" xr:uid="{00000000-0005-0000-0000-000028080000}"/>
    <cellStyle name="Followed Hyperlink 7" xfId="7227" hidden="1" xr:uid="{00000000-0005-0000-0000-000029080000}"/>
    <cellStyle name="Followed Hyperlink 7" xfId="7346" hidden="1" xr:uid="{00000000-0005-0000-0000-00002A080000}"/>
    <cellStyle name="Followed Hyperlink 7" xfId="7391" hidden="1" xr:uid="{00000000-0005-0000-0000-00002B080000}"/>
    <cellStyle name="Followed Hyperlink 7" xfId="6564" hidden="1" xr:uid="{00000000-0005-0000-0000-00002C080000}"/>
    <cellStyle name="Followed Hyperlink 7" xfId="7438" hidden="1" xr:uid="{00000000-0005-0000-0000-00002D080000}"/>
    <cellStyle name="Followed Hyperlink 7" xfId="7557" hidden="1" xr:uid="{00000000-0005-0000-0000-00002E080000}"/>
    <cellStyle name="Followed Hyperlink 7" xfId="7602" hidden="1" xr:uid="{00000000-0005-0000-0000-00002F080000}"/>
    <cellStyle name="Followed Hyperlink 7" xfId="2859" hidden="1" xr:uid="{00000000-0005-0000-0000-000030080000}"/>
    <cellStyle name="Followed Hyperlink 7" xfId="7644" hidden="1" xr:uid="{00000000-0005-0000-0000-000031080000}"/>
    <cellStyle name="Followed Hyperlink 7" xfId="7763" hidden="1" xr:uid="{00000000-0005-0000-0000-000032080000}"/>
    <cellStyle name="Followed Hyperlink 7" xfId="7808" hidden="1" xr:uid="{00000000-0005-0000-0000-000033080000}"/>
    <cellStyle name="Followed Hyperlink 7" xfId="2567" hidden="1" xr:uid="{00000000-0005-0000-0000-000018080000}"/>
    <cellStyle name="Followed Hyperlink 7" xfId="7888" hidden="1" xr:uid="{00000000-0005-0000-0000-000019080000}"/>
    <cellStyle name="Followed Hyperlink 7" xfId="2700" hidden="1" xr:uid="{00000000-0005-0000-0000-00001A080000}"/>
    <cellStyle name="Followed Hyperlink 7" xfId="8109" hidden="1" xr:uid="{00000000-0005-0000-0000-00001B080000}"/>
    <cellStyle name="Followed Hyperlink 7" xfId="8128" hidden="1" xr:uid="{00000000-0005-0000-0000-00001C080000}"/>
    <cellStyle name="Followed Hyperlink 7" xfId="8258" hidden="1" xr:uid="{00000000-0005-0000-0000-00001D080000}"/>
    <cellStyle name="Followed Hyperlink 7" xfId="8377" hidden="1" xr:uid="{00000000-0005-0000-0000-00001E080000}"/>
    <cellStyle name="Followed Hyperlink 7" xfId="8422" hidden="1" xr:uid="{00000000-0005-0000-0000-00001F080000}"/>
    <cellStyle name="Followed Hyperlink 7" xfId="8153" hidden="1" xr:uid="{00000000-0005-0000-0000-000020080000}"/>
    <cellStyle name="Followed Hyperlink 7" xfId="8479" hidden="1" xr:uid="{00000000-0005-0000-0000-000021080000}"/>
    <cellStyle name="Followed Hyperlink 7" xfId="8598" hidden="1" xr:uid="{00000000-0005-0000-0000-000022080000}"/>
    <cellStyle name="Followed Hyperlink 7" xfId="8643" hidden="1" xr:uid="{00000000-0005-0000-0000-000023080000}"/>
    <cellStyle name="Followed Hyperlink 7" xfId="8695" hidden="1" xr:uid="{00000000-0005-0000-0000-000025080000}"/>
    <cellStyle name="Followed Hyperlink 7" xfId="8814" hidden="1" xr:uid="{00000000-0005-0000-0000-000026080000}"/>
    <cellStyle name="Followed Hyperlink 7" xfId="8859" hidden="1" xr:uid="{00000000-0005-0000-0000-000027080000}"/>
    <cellStyle name="Followed Hyperlink 7" xfId="8682" hidden="1" xr:uid="{00000000-0005-0000-0000-000028080000}"/>
    <cellStyle name="Followed Hyperlink 7" xfId="8907" hidden="1" xr:uid="{00000000-0005-0000-0000-000029080000}"/>
    <cellStyle name="Followed Hyperlink 7" xfId="9026" hidden="1" xr:uid="{00000000-0005-0000-0000-00002A080000}"/>
    <cellStyle name="Followed Hyperlink 7" xfId="9071" hidden="1" xr:uid="{00000000-0005-0000-0000-00002B080000}"/>
    <cellStyle name="Followed Hyperlink 7" xfId="8244" hidden="1" xr:uid="{00000000-0005-0000-0000-00002C080000}"/>
    <cellStyle name="Followed Hyperlink 7" xfId="9118" hidden="1" xr:uid="{00000000-0005-0000-0000-00002D080000}"/>
    <cellStyle name="Followed Hyperlink 7" xfId="9282" hidden="1" xr:uid="{00000000-0005-0000-0000-00002F080000}"/>
    <cellStyle name="Followed Hyperlink 7" xfId="4548" hidden="1" xr:uid="{00000000-0005-0000-0000-000030080000}"/>
    <cellStyle name="Followed Hyperlink 7" xfId="9324" hidden="1" xr:uid="{00000000-0005-0000-0000-000031080000}"/>
    <cellStyle name="Followed Hyperlink 7" xfId="9443" hidden="1" xr:uid="{00000000-0005-0000-0000-000032080000}"/>
    <cellStyle name="Followed Hyperlink 7" xfId="9488" hidden="1" xr:uid="{00000000-0005-0000-0000-000033080000}"/>
    <cellStyle name="Followed Hyperlink 7" xfId="4647" hidden="1" xr:uid="{00000000-0005-0000-0000-000018080000}"/>
    <cellStyle name="Followed Hyperlink 7" xfId="9568" hidden="1" xr:uid="{00000000-0005-0000-0000-000019080000}"/>
    <cellStyle name="Followed Hyperlink 7" xfId="4626" hidden="1" xr:uid="{00000000-0005-0000-0000-00001A080000}"/>
    <cellStyle name="Followed Hyperlink 7" xfId="40507" hidden="1" xr:uid="{00000000-0005-0000-0000-000021080000}"/>
    <cellStyle name="Followed Hyperlink 7" xfId="40626" hidden="1" xr:uid="{00000000-0005-0000-0000-000022080000}"/>
    <cellStyle name="Followed Hyperlink 7" xfId="40671" hidden="1" xr:uid="{00000000-0005-0000-0000-000023080000}"/>
    <cellStyle name="Followed Hyperlink 7" xfId="37007" hidden="1" xr:uid="{00000000-0005-0000-0000-000024080000}"/>
    <cellStyle name="Followed Hyperlink 7" xfId="40723" hidden="1" xr:uid="{00000000-0005-0000-0000-000025080000}"/>
    <cellStyle name="Followed Hyperlink 7" xfId="40842" hidden="1" xr:uid="{00000000-0005-0000-0000-000026080000}"/>
    <cellStyle name="Followed Hyperlink 7" xfId="40887" hidden="1" xr:uid="{00000000-0005-0000-0000-000027080000}"/>
    <cellStyle name="Followed Hyperlink 7" xfId="40710" hidden="1" xr:uid="{00000000-0005-0000-0000-000028080000}"/>
    <cellStyle name="Followed Hyperlink 7" xfId="40935" hidden="1" xr:uid="{00000000-0005-0000-0000-000029080000}"/>
    <cellStyle name="Followed Hyperlink 7" xfId="41054" hidden="1" xr:uid="{00000000-0005-0000-0000-00002A080000}"/>
    <cellStyle name="Followed Hyperlink 7" xfId="41099" hidden="1" xr:uid="{00000000-0005-0000-0000-00002B080000}"/>
    <cellStyle name="Followed Hyperlink 7" xfId="40272" hidden="1" xr:uid="{00000000-0005-0000-0000-00002C080000}"/>
    <cellStyle name="Followed Hyperlink 7" xfId="41146" hidden="1" xr:uid="{00000000-0005-0000-0000-00002D080000}"/>
    <cellStyle name="Followed Hyperlink 7" xfId="41265" hidden="1" xr:uid="{00000000-0005-0000-0000-00002E080000}"/>
    <cellStyle name="Followed Hyperlink 7" xfId="41310" hidden="1" xr:uid="{00000000-0005-0000-0000-00002F080000}"/>
    <cellStyle name="Followed Hyperlink 7" xfId="36920" hidden="1" xr:uid="{00000000-0005-0000-0000-000030080000}"/>
    <cellStyle name="Followed Hyperlink 7" xfId="41352" hidden="1" xr:uid="{00000000-0005-0000-0000-000031080000}"/>
    <cellStyle name="Followed Hyperlink 7" xfId="41471" hidden="1" xr:uid="{00000000-0005-0000-0000-000032080000}"/>
    <cellStyle name="Followed Hyperlink 7" xfId="41516" hidden="1" xr:uid="{00000000-0005-0000-0000-000033080000}"/>
    <cellStyle name="Followed Hyperlink 7" xfId="41768" hidden="1" xr:uid="{00000000-0005-0000-0000-000018080000}"/>
    <cellStyle name="Followed Hyperlink 7" xfId="41938" hidden="1" xr:uid="{00000000-0005-0000-0000-000019080000}"/>
    <cellStyle name="Followed Hyperlink 7" xfId="42057" hidden="1" xr:uid="{00000000-0005-0000-0000-00001A080000}"/>
    <cellStyle name="Followed Hyperlink 7" xfId="42102" hidden="1" xr:uid="{00000000-0005-0000-0000-00001B080000}"/>
    <cellStyle name="Followed Hyperlink 7" xfId="33624" hidden="1" xr:uid="{00000000-0005-0000-0000-000030080000}"/>
    <cellStyle name="Followed Hyperlink 7" xfId="30522" hidden="1" xr:uid="{00000000-0005-0000-0000-000020080000}"/>
    <cellStyle name="Followed Hyperlink 7" xfId="21512" hidden="1" xr:uid="{00000000-0005-0000-0000-00002C080000}"/>
    <cellStyle name="Followed Hyperlink 7" xfId="11166" hidden="1" xr:uid="{00000000-0005-0000-0000-000033080000}"/>
    <cellStyle name="Followed Hyperlink 7" xfId="6326" hidden="1" xr:uid="{00000000-0005-0000-0000-000018080000}"/>
    <cellStyle name="Followed Hyperlink 7" xfId="11246" hidden="1" xr:uid="{00000000-0005-0000-0000-000019080000}"/>
    <cellStyle name="Followed Hyperlink 7" xfId="6305" hidden="1" xr:uid="{00000000-0005-0000-0000-00001A080000}"/>
    <cellStyle name="Followed Hyperlink 7" xfId="11462" hidden="1" xr:uid="{00000000-0005-0000-0000-00001B080000}"/>
    <cellStyle name="Followed Hyperlink 7" xfId="11481" hidden="1" xr:uid="{00000000-0005-0000-0000-00001C080000}"/>
    <cellStyle name="Followed Hyperlink 7" xfId="11611" hidden="1" xr:uid="{00000000-0005-0000-0000-00001D080000}"/>
    <cellStyle name="Followed Hyperlink 7" xfId="11730" hidden="1" xr:uid="{00000000-0005-0000-0000-00001E080000}"/>
    <cellStyle name="Followed Hyperlink 7" xfId="11775" hidden="1" xr:uid="{00000000-0005-0000-0000-00001F080000}"/>
    <cellStyle name="Followed Hyperlink 7" xfId="11506" hidden="1" xr:uid="{00000000-0005-0000-0000-000020080000}"/>
    <cellStyle name="Followed Hyperlink 7" xfId="11832" hidden="1" xr:uid="{00000000-0005-0000-0000-000021080000}"/>
    <cellStyle name="Followed Hyperlink 7" xfId="11951" hidden="1" xr:uid="{00000000-0005-0000-0000-000022080000}"/>
    <cellStyle name="Followed Hyperlink 7" xfId="11996" hidden="1" xr:uid="{00000000-0005-0000-0000-000023080000}"/>
    <cellStyle name="Followed Hyperlink 7" xfId="8046" hidden="1" xr:uid="{00000000-0005-0000-0000-000024080000}"/>
    <cellStyle name="Followed Hyperlink 7" xfId="12048" hidden="1" xr:uid="{00000000-0005-0000-0000-000025080000}"/>
    <cellStyle name="Followed Hyperlink 7" xfId="12167" hidden="1" xr:uid="{00000000-0005-0000-0000-000026080000}"/>
    <cellStyle name="Followed Hyperlink 7" xfId="12212" hidden="1" xr:uid="{00000000-0005-0000-0000-000027080000}"/>
    <cellStyle name="Followed Hyperlink 7" xfId="12035" hidden="1" xr:uid="{00000000-0005-0000-0000-000028080000}"/>
    <cellStyle name="Followed Hyperlink 7" xfId="12260" hidden="1" xr:uid="{00000000-0005-0000-0000-000029080000}"/>
    <cellStyle name="Followed Hyperlink 7" xfId="12379" hidden="1" xr:uid="{00000000-0005-0000-0000-00002A080000}"/>
    <cellStyle name="Followed Hyperlink 7" xfId="12424" hidden="1" xr:uid="{00000000-0005-0000-0000-00002B080000}"/>
    <cellStyle name="Followed Hyperlink 7" xfId="11597" hidden="1" xr:uid="{00000000-0005-0000-0000-00002C080000}"/>
    <cellStyle name="Followed Hyperlink 7" xfId="12471" hidden="1" xr:uid="{00000000-0005-0000-0000-00002D080000}"/>
    <cellStyle name="Followed Hyperlink 7" xfId="12590" hidden="1" xr:uid="{00000000-0005-0000-0000-00002E080000}"/>
    <cellStyle name="Followed Hyperlink 7" xfId="12635" hidden="1" xr:uid="{00000000-0005-0000-0000-00002F080000}"/>
    <cellStyle name="Followed Hyperlink 7" xfId="12677" hidden="1" xr:uid="{00000000-0005-0000-0000-000031080000}"/>
    <cellStyle name="Followed Hyperlink 7" xfId="12796" hidden="1" xr:uid="{00000000-0005-0000-0000-000032080000}"/>
    <cellStyle name="Followed Hyperlink 7" xfId="12841" hidden="1" xr:uid="{00000000-0005-0000-0000-000033080000}"/>
    <cellStyle name="Followed Hyperlink 7" xfId="8006" hidden="1" xr:uid="{00000000-0005-0000-0000-000018080000}"/>
    <cellStyle name="Followed Hyperlink 7" xfId="12921" hidden="1" xr:uid="{00000000-0005-0000-0000-000019080000}"/>
    <cellStyle name="Followed Hyperlink 7" xfId="7985" hidden="1" xr:uid="{00000000-0005-0000-0000-00001A080000}"/>
    <cellStyle name="Followed Hyperlink 7" xfId="13136" hidden="1" xr:uid="{00000000-0005-0000-0000-00001B080000}"/>
    <cellStyle name="Followed Hyperlink 7" xfId="13155" hidden="1" xr:uid="{00000000-0005-0000-0000-00001C080000}"/>
    <cellStyle name="Followed Hyperlink 7" xfId="45383" hidden="1" xr:uid="{00000000-0005-0000-0000-000032080000}"/>
    <cellStyle name="Followed Hyperlink 7" xfId="45428" hidden="1" xr:uid="{00000000-0005-0000-0000-000033080000}"/>
    <cellStyle name="Followed Hyperlink 7" xfId="42121" hidden="1" xr:uid="{00000000-0005-0000-0000-00001C080000}"/>
    <cellStyle name="Followed Hyperlink 7" xfId="21149" hidden="1" xr:uid="{00000000-0005-0000-0000-000033080000}"/>
    <cellStyle name="Followed Hyperlink 7" xfId="18051" hidden="1" xr:uid="{00000000-0005-0000-0000-000018080000}"/>
    <cellStyle name="Followed Hyperlink 7" xfId="21229" hidden="1" xr:uid="{00000000-0005-0000-0000-000019080000}"/>
    <cellStyle name="Followed Hyperlink 7" xfId="16354" hidden="1" xr:uid="{00000000-0005-0000-0000-00001A080000}"/>
    <cellStyle name="Followed Hyperlink 7" xfId="21377" hidden="1" xr:uid="{00000000-0005-0000-0000-00001B080000}"/>
    <cellStyle name="Followed Hyperlink 7" xfId="21396" hidden="1" xr:uid="{00000000-0005-0000-0000-00001C080000}"/>
    <cellStyle name="Followed Hyperlink 7" xfId="21526" hidden="1" xr:uid="{00000000-0005-0000-0000-00001D080000}"/>
    <cellStyle name="Followed Hyperlink 7" xfId="21645" hidden="1" xr:uid="{00000000-0005-0000-0000-00001E080000}"/>
    <cellStyle name="Followed Hyperlink 7" xfId="21690" hidden="1" xr:uid="{00000000-0005-0000-0000-00001F080000}"/>
    <cellStyle name="Followed Hyperlink 7" xfId="21421" hidden="1" xr:uid="{00000000-0005-0000-0000-000020080000}"/>
    <cellStyle name="Followed Hyperlink 7" xfId="21747" hidden="1" xr:uid="{00000000-0005-0000-0000-000021080000}"/>
    <cellStyle name="Followed Hyperlink 7" xfId="21866" hidden="1" xr:uid="{00000000-0005-0000-0000-000022080000}"/>
    <cellStyle name="Followed Hyperlink 7" xfId="21911" hidden="1" xr:uid="{00000000-0005-0000-0000-000023080000}"/>
    <cellStyle name="Followed Hyperlink 7" xfId="18065" hidden="1" xr:uid="{00000000-0005-0000-0000-000024080000}"/>
    <cellStyle name="Followed Hyperlink 7" xfId="21963" hidden="1" xr:uid="{00000000-0005-0000-0000-000025080000}"/>
    <cellStyle name="Followed Hyperlink 7" xfId="22082" hidden="1" xr:uid="{00000000-0005-0000-0000-000026080000}"/>
    <cellStyle name="Followed Hyperlink 7" xfId="22127" hidden="1" xr:uid="{00000000-0005-0000-0000-000027080000}"/>
    <cellStyle name="Followed Hyperlink 7" xfId="21950" hidden="1" xr:uid="{00000000-0005-0000-0000-000028080000}"/>
    <cellStyle name="Followed Hyperlink 7" xfId="22175" hidden="1" xr:uid="{00000000-0005-0000-0000-000029080000}"/>
    <cellStyle name="Followed Hyperlink 7" xfId="22294" hidden="1" xr:uid="{00000000-0005-0000-0000-00002A080000}"/>
    <cellStyle name="Followed Hyperlink 7" xfId="25799" hidden="1" xr:uid="{00000000-0005-0000-0000-000032080000}"/>
    <cellStyle name="Followed Hyperlink 7" xfId="34335" hidden="1" xr:uid="{00000000-0005-0000-0000-000023080000}"/>
    <cellStyle name="Followed Hyperlink 7" xfId="6227" hidden="1" xr:uid="{00000000-0005-0000-0000-000030080000}"/>
    <cellStyle name="Followed Hyperlink 7" xfId="14595" hidden="1" xr:uid="{00000000-0005-0000-0000-000019080000}"/>
    <cellStyle name="Followed Hyperlink 7" xfId="9665" hidden="1" xr:uid="{00000000-0005-0000-0000-00001A080000}"/>
    <cellStyle name="Followed Hyperlink 7" xfId="14804" hidden="1" xr:uid="{00000000-0005-0000-0000-00001B080000}"/>
    <cellStyle name="Followed Hyperlink 7" xfId="14823" hidden="1" xr:uid="{00000000-0005-0000-0000-00001C080000}"/>
    <cellStyle name="Followed Hyperlink 7" xfId="14953" hidden="1" xr:uid="{00000000-0005-0000-0000-00001D080000}"/>
    <cellStyle name="Followed Hyperlink 7" xfId="15072" hidden="1" xr:uid="{00000000-0005-0000-0000-00001E080000}"/>
    <cellStyle name="Followed Hyperlink 7" xfId="15117" hidden="1" xr:uid="{00000000-0005-0000-0000-00001F080000}"/>
    <cellStyle name="Followed Hyperlink 7" xfId="14848" hidden="1" xr:uid="{00000000-0005-0000-0000-000020080000}"/>
    <cellStyle name="Followed Hyperlink 7" xfId="15174" hidden="1" xr:uid="{00000000-0005-0000-0000-000021080000}"/>
    <cellStyle name="Followed Hyperlink 7" xfId="15293" hidden="1" xr:uid="{00000000-0005-0000-0000-000022080000}"/>
    <cellStyle name="Followed Hyperlink 7" xfId="15338" hidden="1" xr:uid="{00000000-0005-0000-0000-000023080000}"/>
    <cellStyle name="Followed Hyperlink 7" xfId="11400" hidden="1" xr:uid="{00000000-0005-0000-0000-000024080000}"/>
    <cellStyle name="Followed Hyperlink 7" xfId="15390" hidden="1" xr:uid="{00000000-0005-0000-0000-000025080000}"/>
    <cellStyle name="Followed Hyperlink 7" xfId="15509" hidden="1" xr:uid="{00000000-0005-0000-0000-000026080000}"/>
    <cellStyle name="Followed Hyperlink 7" xfId="15554" hidden="1" xr:uid="{00000000-0005-0000-0000-000027080000}"/>
    <cellStyle name="Followed Hyperlink 7" xfId="15377" hidden="1" xr:uid="{00000000-0005-0000-0000-000028080000}"/>
    <cellStyle name="Followed Hyperlink 7" xfId="15602" hidden="1" xr:uid="{00000000-0005-0000-0000-000029080000}"/>
    <cellStyle name="Followed Hyperlink 7" xfId="15721" hidden="1" xr:uid="{00000000-0005-0000-0000-00002A080000}"/>
    <cellStyle name="Followed Hyperlink 7" xfId="15766" hidden="1" xr:uid="{00000000-0005-0000-0000-00002B080000}"/>
    <cellStyle name="Followed Hyperlink 7" xfId="14939" hidden="1" xr:uid="{00000000-0005-0000-0000-00002C080000}"/>
    <cellStyle name="Followed Hyperlink 7" xfId="15813" hidden="1" xr:uid="{00000000-0005-0000-0000-00002D080000}"/>
    <cellStyle name="Followed Hyperlink 7" xfId="15932" hidden="1" xr:uid="{00000000-0005-0000-0000-00002E080000}"/>
    <cellStyle name="Followed Hyperlink 7" xfId="15977" hidden="1" xr:uid="{00000000-0005-0000-0000-00002F080000}"/>
    <cellStyle name="Followed Hyperlink 7" xfId="11265" hidden="1" xr:uid="{00000000-0005-0000-0000-000030080000}"/>
    <cellStyle name="Followed Hyperlink 7" xfId="16019" hidden="1" xr:uid="{00000000-0005-0000-0000-000031080000}"/>
    <cellStyle name="Followed Hyperlink 7" xfId="16183" hidden="1" xr:uid="{00000000-0005-0000-0000-000033080000}"/>
    <cellStyle name="Followed Hyperlink 7" xfId="11363" hidden="1" xr:uid="{00000000-0005-0000-0000-000018080000}"/>
    <cellStyle name="Followed Hyperlink 7" xfId="16263" hidden="1" xr:uid="{00000000-0005-0000-0000-000019080000}"/>
    <cellStyle name="Followed Hyperlink 7" xfId="11342" hidden="1" xr:uid="{00000000-0005-0000-0000-00001A080000}"/>
    <cellStyle name="Followed Hyperlink 7" xfId="16463" hidden="1" xr:uid="{00000000-0005-0000-0000-00001B080000}"/>
    <cellStyle name="Followed Hyperlink 7" xfId="16482" hidden="1" xr:uid="{00000000-0005-0000-0000-00001C080000}"/>
    <cellStyle name="Followed Hyperlink 7" xfId="16612" hidden="1" xr:uid="{00000000-0005-0000-0000-00001D080000}"/>
    <cellStyle name="Followed Hyperlink 7" xfId="16776" hidden="1" xr:uid="{00000000-0005-0000-0000-00001F080000}"/>
    <cellStyle name="Followed Hyperlink 7" xfId="42370" hidden="1" xr:uid="{00000000-0005-0000-0000-00001E080000}"/>
    <cellStyle name="Followed Hyperlink 7" xfId="42251" hidden="1" xr:uid="{00000000-0005-0000-0000-00001D080000}"/>
    <cellStyle name="Followed Hyperlink 7" xfId="22339" hidden="1" xr:uid="{00000000-0005-0000-0000-00002B080000}"/>
    <cellStyle name="Followed Hyperlink 7" xfId="9787" hidden="1" xr:uid="{00000000-0005-0000-0000-00001B080000}"/>
    <cellStyle name="Followed Hyperlink 7" xfId="9806" hidden="1" xr:uid="{00000000-0005-0000-0000-00001C080000}"/>
    <cellStyle name="Followed Hyperlink 7" xfId="9936" hidden="1" xr:uid="{00000000-0005-0000-0000-00001D080000}"/>
    <cellStyle name="Followed Hyperlink 7" xfId="10055" hidden="1" xr:uid="{00000000-0005-0000-0000-00001E080000}"/>
    <cellStyle name="Followed Hyperlink 7" xfId="10100" hidden="1" xr:uid="{00000000-0005-0000-0000-00001F080000}"/>
    <cellStyle name="Followed Hyperlink 7" xfId="9831" hidden="1" xr:uid="{00000000-0005-0000-0000-000020080000}"/>
    <cellStyle name="Followed Hyperlink 7" xfId="10157" hidden="1" xr:uid="{00000000-0005-0000-0000-000021080000}"/>
    <cellStyle name="Followed Hyperlink 7" xfId="10276" hidden="1" xr:uid="{00000000-0005-0000-0000-000022080000}"/>
    <cellStyle name="Followed Hyperlink 7" xfId="10321" hidden="1" xr:uid="{00000000-0005-0000-0000-000023080000}"/>
    <cellStyle name="Followed Hyperlink 7" xfId="6366" hidden="1" xr:uid="{00000000-0005-0000-0000-000024080000}"/>
    <cellStyle name="Followed Hyperlink 7" xfId="10373" hidden="1" xr:uid="{00000000-0005-0000-0000-000025080000}"/>
    <cellStyle name="Followed Hyperlink 7" xfId="10492" hidden="1" xr:uid="{00000000-0005-0000-0000-000026080000}"/>
    <cellStyle name="Followed Hyperlink 7" xfId="10537" hidden="1" xr:uid="{00000000-0005-0000-0000-000027080000}"/>
    <cellStyle name="Followed Hyperlink 7" xfId="10360" hidden="1" xr:uid="{00000000-0005-0000-0000-000028080000}"/>
    <cellStyle name="Followed Hyperlink 7" xfId="10585" hidden="1" xr:uid="{00000000-0005-0000-0000-000029080000}"/>
    <cellStyle name="Followed Hyperlink 7" xfId="10704" hidden="1" xr:uid="{00000000-0005-0000-0000-00002A080000}"/>
    <cellStyle name="Followed Hyperlink 7" xfId="10749" hidden="1" xr:uid="{00000000-0005-0000-0000-00002B080000}"/>
    <cellStyle name="Followed Hyperlink 7" xfId="9922" hidden="1" xr:uid="{00000000-0005-0000-0000-00002C080000}"/>
    <cellStyle name="Followed Hyperlink 7" xfId="10796" hidden="1" xr:uid="{00000000-0005-0000-0000-00002D080000}"/>
    <cellStyle name="Followed Hyperlink 7" xfId="10915" hidden="1" xr:uid="{00000000-0005-0000-0000-00002E080000}"/>
    <cellStyle name="Followed Hyperlink 7" xfId="30478" hidden="1" xr:uid="{00000000-0005-0000-0000-00001B080000}"/>
    <cellStyle name="Followed Hyperlink 7" xfId="37847" hidden="1" xr:uid="{00000000-0005-0000-0000-000029080000}"/>
    <cellStyle name="Followed Hyperlink 7" xfId="918" hidden="1" xr:uid="{00000000-0005-0000-0000-00001D080000}"/>
    <cellStyle name="Followed Hyperlink 7" xfId="18148" hidden="1" xr:uid="{00000000-0005-0000-0000-00001C080000}"/>
    <cellStyle name="Followed Hyperlink 7" xfId="18278" hidden="1" xr:uid="{00000000-0005-0000-0000-00001D080000}"/>
    <cellStyle name="Followed Hyperlink 7" xfId="18397" hidden="1" xr:uid="{00000000-0005-0000-0000-00001E080000}"/>
    <cellStyle name="Followed Hyperlink 7" xfId="18442" hidden="1" xr:uid="{00000000-0005-0000-0000-00001F080000}"/>
    <cellStyle name="Followed Hyperlink 7" xfId="18173" hidden="1" xr:uid="{00000000-0005-0000-0000-000020080000}"/>
    <cellStyle name="Followed Hyperlink 7" xfId="18499" hidden="1" xr:uid="{00000000-0005-0000-0000-000021080000}"/>
    <cellStyle name="Followed Hyperlink 7" xfId="18618" hidden="1" xr:uid="{00000000-0005-0000-0000-000022080000}"/>
    <cellStyle name="Followed Hyperlink 7" xfId="18663" hidden="1" xr:uid="{00000000-0005-0000-0000-000023080000}"/>
    <cellStyle name="Followed Hyperlink 7" xfId="14715" hidden="1" xr:uid="{00000000-0005-0000-0000-000024080000}"/>
    <cellStyle name="Followed Hyperlink 7" xfId="18715" hidden="1" xr:uid="{00000000-0005-0000-0000-000025080000}"/>
    <cellStyle name="Followed Hyperlink 7" xfId="18834" hidden="1" xr:uid="{00000000-0005-0000-0000-000026080000}"/>
    <cellStyle name="Followed Hyperlink 7" xfId="18879" hidden="1" xr:uid="{00000000-0005-0000-0000-000027080000}"/>
    <cellStyle name="Followed Hyperlink 7" xfId="18702" hidden="1" xr:uid="{00000000-0005-0000-0000-000028080000}"/>
    <cellStyle name="Followed Hyperlink 7" xfId="18927" hidden="1" xr:uid="{00000000-0005-0000-0000-000029080000}"/>
    <cellStyle name="Followed Hyperlink 7" xfId="19046" hidden="1" xr:uid="{00000000-0005-0000-0000-00002A080000}"/>
    <cellStyle name="Followed Hyperlink 7" xfId="19091" hidden="1" xr:uid="{00000000-0005-0000-0000-00002B080000}"/>
    <cellStyle name="Followed Hyperlink 7" xfId="18264" hidden="1" xr:uid="{00000000-0005-0000-0000-00002C080000}"/>
    <cellStyle name="Followed Hyperlink 7" xfId="19138" hidden="1" xr:uid="{00000000-0005-0000-0000-00002D080000}"/>
    <cellStyle name="Followed Hyperlink 7" xfId="19257" hidden="1" xr:uid="{00000000-0005-0000-0000-00002E080000}"/>
    <cellStyle name="Followed Hyperlink 7" xfId="19302" hidden="1" xr:uid="{00000000-0005-0000-0000-00002F080000}"/>
    <cellStyle name="Followed Hyperlink 7" xfId="18015" hidden="1" xr:uid="{00000000-0005-0000-0000-000030080000}"/>
    <cellStyle name="Followed Hyperlink 7" xfId="19344" hidden="1" xr:uid="{00000000-0005-0000-0000-000031080000}"/>
    <cellStyle name="Followed Hyperlink 7" xfId="19463" hidden="1" xr:uid="{00000000-0005-0000-0000-000032080000}"/>
    <cellStyle name="Followed Hyperlink 7" xfId="19508" hidden="1" xr:uid="{00000000-0005-0000-0000-000033080000}"/>
    <cellStyle name="Followed Hyperlink 7" xfId="18075" hidden="1" xr:uid="{00000000-0005-0000-0000-000018080000}"/>
    <cellStyle name="Followed Hyperlink 7" xfId="19588" hidden="1" xr:uid="{00000000-0005-0000-0000-000019080000}"/>
    <cellStyle name="Followed Hyperlink 7" xfId="14656" hidden="1" xr:uid="{00000000-0005-0000-0000-00001A080000}"/>
    <cellStyle name="Followed Hyperlink 7" xfId="19770" hidden="1" xr:uid="{00000000-0005-0000-0000-00001B080000}"/>
    <cellStyle name="Followed Hyperlink 7" xfId="19789" hidden="1" xr:uid="{00000000-0005-0000-0000-00001C080000}"/>
    <cellStyle name="Followed Hyperlink 7" xfId="19919" hidden="1" xr:uid="{00000000-0005-0000-0000-00001D080000}"/>
    <cellStyle name="Followed Hyperlink 7" xfId="20038" hidden="1" xr:uid="{00000000-0005-0000-0000-00001E080000}"/>
    <cellStyle name="Followed Hyperlink 7" xfId="20083" hidden="1" xr:uid="{00000000-0005-0000-0000-00001F080000}"/>
    <cellStyle name="Followed Hyperlink 7" xfId="19814" hidden="1" xr:uid="{00000000-0005-0000-0000-000020080000}"/>
    <cellStyle name="Followed Hyperlink 7" xfId="20259" hidden="1" xr:uid="{00000000-0005-0000-0000-000022080000}"/>
    <cellStyle name="Followed Hyperlink 7" xfId="20304" hidden="1" xr:uid="{00000000-0005-0000-0000-000023080000}"/>
    <cellStyle name="Followed Hyperlink 7" xfId="18104" hidden="1" xr:uid="{00000000-0005-0000-0000-000024080000}"/>
    <cellStyle name="Followed Hyperlink 7" xfId="20356" hidden="1" xr:uid="{00000000-0005-0000-0000-000025080000}"/>
    <cellStyle name="Followed Hyperlink 7" xfId="20475" hidden="1" xr:uid="{00000000-0005-0000-0000-000026080000}"/>
    <cellStyle name="Followed Hyperlink 7" xfId="20520" hidden="1" xr:uid="{00000000-0005-0000-0000-000027080000}"/>
    <cellStyle name="Followed Hyperlink 7" xfId="20343" hidden="1" xr:uid="{00000000-0005-0000-0000-000028080000}"/>
    <cellStyle name="Followed Hyperlink 7" xfId="20568" hidden="1" xr:uid="{00000000-0005-0000-0000-000029080000}"/>
    <cellStyle name="Followed Hyperlink 7" xfId="20687" hidden="1" xr:uid="{00000000-0005-0000-0000-00002A080000}"/>
    <cellStyle name="Followed Hyperlink 7" xfId="20732" hidden="1" xr:uid="{00000000-0005-0000-0000-00002B080000}"/>
    <cellStyle name="Followed Hyperlink 7" xfId="19905" hidden="1" xr:uid="{00000000-0005-0000-0000-00002C080000}"/>
    <cellStyle name="Followed Hyperlink 7" xfId="20779" hidden="1" xr:uid="{00000000-0005-0000-0000-00002D080000}"/>
    <cellStyle name="Followed Hyperlink 7" xfId="20898" hidden="1" xr:uid="{00000000-0005-0000-0000-00002E080000}"/>
    <cellStyle name="Followed Hyperlink 7" xfId="20943" hidden="1" xr:uid="{00000000-0005-0000-0000-00002F080000}"/>
    <cellStyle name="Followed Hyperlink 7" xfId="18007" hidden="1" xr:uid="{00000000-0005-0000-0000-000030080000}"/>
    <cellStyle name="Followed Hyperlink 7" xfId="20985" hidden="1" xr:uid="{00000000-0005-0000-0000-000031080000}"/>
    <cellStyle name="Followed Hyperlink 7" xfId="21104" hidden="1" xr:uid="{00000000-0005-0000-0000-000032080000}"/>
    <cellStyle name="Followed Hyperlink 7" xfId="6128" hidden="1" xr:uid="{00000000-0005-0000-0000-000033080000}"/>
    <cellStyle name="Followed Hyperlink 7" xfId="2515" hidden="1" xr:uid="{00000000-0005-0000-0000-000018080000}"/>
    <cellStyle name="Followed Hyperlink 7" xfId="6208" hidden="1" xr:uid="{00000000-0005-0000-0000-000019080000}"/>
    <cellStyle name="Followed Hyperlink 7" xfId="2552" hidden="1" xr:uid="{00000000-0005-0000-0000-00001A080000}"/>
    <cellStyle name="Followed Hyperlink 7" xfId="6429" hidden="1" xr:uid="{00000000-0005-0000-0000-00001B080000}"/>
    <cellStyle name="Followed Hyperlink 7" xfId="6448" hidden="1" xr:uid="{00000000-0005-0000-0000-00001C080000}"/>
    <cellStyle name="Followed Hyperlink 7" xfId="6578" hidden="1" xr:uid="{00000000-0005-0000-0000-00001D080000}"/>
    <cellStyle name="Followed Hyperlink 7" xfId="6697" hidden="1" xr:uid="{00000000-0005-0000-0000-00001E080000}"/>
    <cellStyle name="Followed Hyperlink 7" xfId="40156" hidden="1" xr:uid="{00000000-0005-0000-0000-00001C080000}"/>
    <cellStyle name="Followed Hyperlink 7" xfId="40286" hidden="1" xr:uid="{00000000-0005-0000-0000-00001D080000}"/>
    <cellStyle name="Followed Hyperlink 7" xfId="40405" hidden="1" xr:uid="{00000000-0005-0000-0000-00001E080000}"/>
    <cellStyle name="Followed Hyperlink 7" xfId="40450" hidden="1" xr:uid="{00000000-0005-0000-0000-00001F080000}"/>
    <cellStyle name="Followed Hyperlink 7" xfId="40181" hidden="1" xr:uid="{00000000-0005-0000-0000-000020080000}"/>
    <cellStyle name="Followed Hyperlink 7" xfId="40077" hidden="1" xr:uid="{00000000-0005-0000-0000-000019080000}"/>
    <cellStyle name="Followed Hyperlink 7" xfId="35342" hidden="1" xr:uid="{00000000-0005-0000-0000-00001A080000}"/>
    <cellStyle name="Followed Hyperlink 7" xfId="40137" hidden="1" xr:uid="{00000000-0005-0000-0000-00001B080000}"/>
    <cellStyle name="Followed Hyperlink 7" xfId="35359" hidden="1" xr:uid="{00000000-0005-0000-0000-000018080000}"/>
    <cellStyle name="Followed Hyperlink 7" xfId="39997" hidden="1" xr:uid="{00000000-0005-0000-0000-000033080000}"/>
    <cellStyle name="Followed Hyperlink 7" xfId="27964" hidden="1" xr:uid="{00000000-0005-0000-0000-000033080000}"/>
    <cellStyle name="Followed Hyperlink 7" xfId="30967" hidden="1" xr:uid="{00000000-0005-0000-0000-000022080000}"/>
    <cellStyle name="Followed Hyperlink 7" xfId="31012" hidden="1" xr:uid="{00000000-0005-0000-0000-000023080000}"/>
    <cellStyle name="Followed Hyperlink 7" xfId="28352" hidden="1" xr:uid="{00000000-0005-0000-0000-000024080000}"/>
    <cellStyle name="Followed Hyperlink 7" xfId="31064" hidden="1" xr:uid="{00000000-0005-0000-0000-000025080000}"/>
    <cellStyle name="Followed Hyperlink 7" xfId="31183" hidden="1" xr:uid="{00000000-0005-0000-0000-000026080000}"/>
    <cellStyle name="Followed Hyperlink 7" xfId="31228" hidden="1" xr:uid="{00000000-0005-0000-0000-000027080000}"/>
    <cellStyle name="Followed Hyperlink 7" xfId="31051" hidden="1" xr:uid="{00000000-0005-0000-0000-000028080000}"/>
    <cellStyle name="Followed Hyperlink 7" xfId="31276" hidden="1" xr:uid="{00000000-0005-0000-0000-000029080000}"/>
    <cellStyle name="Followed Hyperlink 7" xfId="31395" hidden="1" xr:uid="{00000000-0005-0000-0000-00002A080000}"/>
    <cellStyle name="Followed Hyperlink 7" xfId="31440" hidden="1" xr:uid="{00000000-0005-0000-0000-00002B080000}"/>
    <cellStyle name="Followed Hyperlink 7" xfId="30613" hidden="1" xr:uid="{00000000-0005-0000-0000-00002C080000}"/>
    <cellStyle name="Followed Hyperlink 7" xfId="31487" hidden="1" xr:uid="{00000000-0005-0000-0000-00002D080000}"/>
    <cellStyle name="Followed Hyperlink 7" xfId="31606" hidden="1" xr:uid="{00000000-0005-0000-0000-00002E080000}"/>
    <cellStyle name="Followed Hyperlink 7" xfId="31651" hidden="1" xr:uid="{00000000-0005-0000-0000-00002F080000}"/>
    <cellStyle name="Followed Hyperlink 7" xfId="28419" hidden="1" xr:uid="{00000000-0005-0000-0000-000030080000}"/>
    <cellStyle name="Followed Hyperlink 7" xfId="31693" hidden="1" xr:uid="{00000000-0005-0000-0000-000031080000}"/>
    <cellStyle name="Followed Hyperlink 7" xfId="31812" hidden="1" xr:uid="{00000000-0005-0000-0000-000032080000}"/>
    <cellStyle name="Followed Hyperlink 7" xfId="31857" hidden="1" xr:uid="{00000000-0005-0000-0000-000033080000}"/>
    <cellStyle name="Followed Hyperlink 7" xfId="28261" hidden="1" xr:uid="{00000000-0005-0000-0000-000018080000}"/>
    <cellStyle name="Followed Hyperlink 7" xfId="31937" hidden="1" xr:uid="{00000000-0005-0000-0000-000019080000}"/>
    <cellStyle name="Followed Hyperlink 7" xfId="28297" hidden="1" xr:uid="{00000000-0005-0000-0000-00001A080000}"/>
    <cellStyle name="Followed Hyperlink 7" xfId="32165" hidden="1" xr:uid="{00000000-0005-0000-0000-00001C080000}"/>
    <cellStyle name="Followed Hyperlink 7" xfId="32295" hidden="1" xr:uid="{00000000-0005-0000-0000-00001D080000}"/>
    <cellStyle name="Followed Hyperlink 7" xfId="42591" hidden="1" xr:uid="{00000000-0005-0000-0000-000022080000}"/>
    <cellStyle name="Followed Hyperlink 7" xfId="42636" hidden="1" xr:uid="{00000000-0005-0000-0000-000023080000}"/>
    <cellStyle name="Followed Hyperlink 7" xfId="41675" hidden="1" xr:uid="{00000000-0005-0000-0000-000024080000}"/>
    <cellStyle name="Followed Hyperlink 7" xfId="42688" hidden="1" xr:uid="{00000000-0005-0000-0000-000025080000}"/>
    <cellStyle name="Followed Hyperlink 7" xfId="42807" hidden="1" xr:uid="{00000000-0005-0000-0000-000026080000}"/>
    <cellStyle name="Followed Hyperlink 7" xfId="42415" hidden="1" xr:uid="{00000000-0005-0000-0000-00001F080000}"/>
    <cellStyle name="Followed Hyperlink 7" xfId="42146" hidden="1" xr:uid="{00000000-0005-0000-0000-000020080000}"/>
    <cellStyle name="Followed Hyperlink 7" xfId="42472" hidden="1" xr:uid="{00000000-0005-0000-0000-000021080000}"/>
    <cellStyle name="Followed Hyperlink 7" xfId="1731" hidden="1" xr:uid="{00000000-0005-0000-0000-00002B080000}"/>
    <cellStyle name="Followed Hyperlink 7" xfId="904" hidden="1" xr:uid="{00000000-0005-0000-0000-00002C080000}"/>
    <cellStyle name="Followed Hyperlink 7" xfId="1778" hidden="1" xr:uid="{00000000-0005-0000-0000-00002D080000}"/>
    <cellStyle name="Followed Hyperlink 7" xfId="1897" hidden="1" xr:uid="{00000000-0005-0000-0000-00002E080000}"/>
    <cellStyle name="Followed Hyperlink 7" xfId="1942" hidden="1" xr:uid="{00000000-0005-0000-0000-00002F080000}"/>
    <cellStyle name="Followed Hyperlink 7" xfId="359" hidden="1" xr:uid="{00000000-0005-0000-0000-000030080000}"/>
    <cellStyle name="Followed Hyperlink 7" xfId="1984" hidden="1" xr:uid="{00000000-0005-0000-0000-000031080000}"/>
    <cellStyle name="Followed Hyperlink 7" xfId="2103" hidden="1" xr:uid="{00000000-0005-0000-0000-000032080000}"/>
    <cellStyle name="Followed Hyperlink 7" xfId="2148" hidden="1" xr:uid="{00000000-0005-0000-0000-000033080000}"/>
    <cellStyle name="Followed Hyperlink 7" xfId="2733" hidden="1" xr:uid="{00000000-0005-0000-0000-000018080000}"/>
    <cellStyle name="Followed Hyperlink 7" xfId="2906" hidden="1" xr:uid="{00000000-0005-0000-0000-000019080000}"/>
    <cellStyle name="Followed Hyperlink 7" xfId="3025" hidden="1" xr:uid="{00000000-0005-0000-0000-00001A080000}"/>
    <cellStyle name="Followed Hyperlink 7" xfId="3070" hidden="1" xr:uid="{00000000-0005-0000-0000-00001B080000}"/>
    <cellStyle name="Followed Hyperlink 7" xfId="3089" hidden="1" xr:uid="{00000000-0005-0000-0000-00001C080000}"/>
    <cellStyle name="Followed Hyperlink 7" xfId="3219" hidden="1" xr:uid="{00000000-0005-0000-0000-00001D080000}"/>
    <cellStyle name="Followed Hyperlink 7" xfId="3338" hidden="1" xr:uid="{00000000-0005-0000-0000-00001E080000}"/>
    <cellStyle name="Followed Hyperlink 7" xfId="3383" hidden="1" xr:uid="{00000000-0005-0000-0000-00001F080000}"/>
    <cellStyle name="Followed Hyperlink 7" xfId="3114" hidden="1" xr:uid="{00000000-0005-0000-0000-000020080000}"/>
    <cellStyle name="Followed Hyperlink 7" xfId="3440" hidden="1" xr:uid="{00000000-0005-0000-0000-000021080000}"/>
    <cellStyle name="Followed Hyperlink 7" xfId="3559" hidden="1" xr:uid="{00000000-0005-0000-0000-000022080000}"/>
    <cellStyle name="Followed Hyperlink 7" xfId="3604" hidden="1" xr:uid="{00000000-0005-0000-0000-000023080000}"/>
    <cellStyle name="Followed Hyperlink 7" xfId="2629" hidden="1" xr:uid="{00000000-0005-0000-0000-000024080000}"/>
    <cellStyle name="Followed Hyperlink 7" xfId="1258" hidden="1" xr:uid="{00000000-0005-0000-0000-000022080000}"/>
    <cellStyle name="Followed Hyperlink 7" xfId="1303" hidden="1" xr:uid="{00000000-0005-0000-0000-000023080000}"/>
    <cellStyle name="Followed Hyperlink 7" xfId="328" hidden="1" xr:uid="{00000000-0005-0000-0000-000024080000}"/>
    <cellStyle name="Followed Hyperlink 7" xfId="1355" hidden="1" xr:uid="{00000000-0005-0000-0000-000025080000}"/>
    <cellStyle name="Followed Hyperlink 7" xfId="1474" hidden="1" xr:uid="{00000000-0005-0000-0000-000026080000}"/>
    <cellStyle name="Followed Hyperlink 7" xfId="1519" hidden="1" xr:uid="{00000000-0005-0000-0000-000027080000}"/>
    <cellStyle name="Followed Hyperlink 7" xfId="1342" hidden="1" xr:uid="{00000000-0005-0000-0000-000028080000}"/>
    <cellStyle name="Followed Hyperlink 7" xfId="1567" hidden="1" xr:uid="{00000000-0005-0000-0000-000029080000}"/>
    <cellStyle name="Followed Hyperlink 7" xfId="1686" hidden="1" xr:uid="{00000000-0005-0000-0000-00002A080000}"/>
    <cellStyle name="Followed Hyperlink 7" xfId="45058" hidden="1" xr:uid="{00000000-0005-0000-0000-00002D080000}"/>
    <cellStyle name="Followed Hyperlink 7" xfId="45177" hidden="1" xr:uid="{00000000-0005-0000-0000-00002E080000}"/>
    <cellStyle name="Followed Hyperlink 7" xfId="45222" hidden="1" xr:uid="{00000000-0005-0000-0000-00002F080000}"/>
    <cellStyle name="Followed Hyperlink 7" xfId="43783" hidden="1" xr:uid="{00000000-0005-0000-0000-000030080000}"/>
    <cellStyle name="Followed Hyperlink 7" xfId="45264" hidden="1" xr:uid="{00000000-0005-0000-0000-000031080000}"/>
    <cellStyle name="Followed Hyperlink 7" xfId="44966" hidden="1" xr:uid="{00000000-0005-0000-0000-00002A080000}"/>
    <cellStyle name="Followed Hyperlink 7" xfId="45011" hidden="1" xr:uid="{00000000-0005-0000-0000-00002B080000}"/>
    <cellStyle name="Followed Hyperlink 7" xfId="44184" hidden="1" xr:uid="{00000000-0005-0000-0000-00002C080000}"/>
    <cellStyle name="Followed Hyperlink 7" xfId="28762" hidden="1" xr:uid="{00000000-0005-0000-0000-00001A080000}"/>
    <cellStyle name="Followed Hyperlink 7" xfId="28643" hidden="1" xr:uid="{00000000-0005-0000-0000-000019080000}"/>
    <cellStyle name="Followed Hyperlink 8" xfId="45417" hidden="1" xr:uid="{00000000-0005-0000-0000-00004E080000}"/>
    <cellStyle name="Followed Hyperlink 8" xfId="45430" hidden="1" xr:uid="{00000000-0005-0000-0000-00004F080000}"/>
    <cellStyle name="Followed Hyperlink 8" xfId="43879" hidden="1" xr:uid="{00000000-0005-0000-0000-000044080000}"/>
    <cellStyle name="Followed Hyperlink 8" xfId="21649" hidden="1" xr:uid="{00000000-0005-0000-0000-000039080000}"/>
    <cellStyle name="Followed Hyperlink 8" xfId="21679" hidden="1" xr:uid="{00000000-0005-0000-0000-00003A080000}"/>
    <cellStyle name="Followed Hyperlink 8" xfId="43470" hidden="1" xr:uid="{00000000-0005-0000-0000-00004E080000}"/>
    <cellStyle name="Followed Hyperlink 8" xfId="43483" hidden="1" xr:uid="{00000000-0005-0000-0000-00004F080000}"/>
    <cellStyle name="Followed Hyperlink 8" xfId="44970" hidden="1" xr:uid="{00000000-0005-0000-0000-000045080000}"/>
    <cellStyle name="Followed Hyperlink 8" xfId="45013" hidden="1" xr:uid="{00000000-0005-0000-0000-000047080000}"/>
    <cellStyle name="Followed Hyperlink 8" xfId="44836" hidden="1" xr:uid="{00000000-0005-0000-0000-000048080000}"/>
    <cellStyle name="Followed Hyperlink 8" xfId="45181" hidden="1" xr:uid="{00000000-0005-0000-0000-000049080000}"/>
    <cellStyle name="Followed Hyperlink 8" xfId="44758" hidden="1" xr:uid="{00000000-0005-0000-0000-000041080000}"/>
    <cellStyle name="Followed Hyperlink 8" xfId="44788" hidden="1" xr:uid="{00000000-0005-0000-0000-000042080000}"/>
    <cellStyle name="Followed Hyperlink 8" xfId="44801" hidden="1" xr:uid="{00000000-0005-0000-0000-000043080000}"/>
    <cellStyle name="Followed Hyperlink 8" xfId="44403" hidden="1" xr:uid="{00000000-0005-0000-0000-000040080000}"/>
    <cellStyle name="Followed Hyperlink 8" xfId="44585" hidden="1" xr:uid="{00000000-0005-0000-0000-00003F080000}"/>
    <cellStyle name="Followed Hyperlink 8" xfId="45000" hidden="1" xr:uid="{00000000-0005-0000-0000-000046080000}"/>
    <cellStyle name="Followed Hyperlink 8" xfId="40126" hidden="1" xr:uid="{00000000-0005-0000-0000-000036080000}"/>
    <cellStyle name="Followed Hyperlink 8" xfId="40139" hidden="1" xr:uid="{00000000-0005-0000-0000-000037080000}"/>
    <cellStyle name="Followed Hyperlink 8" xfId="43440" hidden="1" xr:uid="{00000000-0005-0000-0000-00004D080000}"/>
    <cellStyle name="Followed Hyperlink 8" xfId="43053" hidden="1" xr:uid="{00000000-0005-0000-0000-000046080000}"/>
    <cellStyle name="Followed Hyperlink 8" xfId="43066" hidden="1" xr:uid="{00000000-0005-0000-0000-000047080000}"/>
    <cellStyle name="Followed Hyperlink 8" xfId="42889" hidden="1" xr:uid="{00000000-0005-0000-0000-000048080000}"/>
    <cellStyle name="Followed Hyperlink 8" xfId="43023" hidden="1" xr:uid="{00000000-0005-0000-0000-000045080000}"/>
    <cellStyle name="Followed Hyperlink 8" xfId="41932" hidden="1" xr:uid="{00000000-0005-0000-0000-000044080000}"/>
    <cellStyle name="Followed Hyperlink 8" xfId="44364" hidden="1" xr:uid="{00000000-0005-0000-0000-00003B080000}"/>
    <cellStyle name="Followed Hyperlink 8" xfId="3809" hidden="1" xr:uid="{00000000-0005-0000-0000-000042080000}"/>
    <cellStyle name="Followed Hyperlink 8" xfId="3822" hidden="1" xr:uid="{00000000-0005-0000-0000-000043080000}"/>
    <cellStyle name="Followed Hyperlink 8" xfId="45224" hidden="1" xr:uid="{00000000-0005-0000-0000-00004B080000}"/>
    <cellStyle name="Followed Hyperlink 8" xfId="43787" hidden="1" xr:uid="{00000000-0005-0000-0000-00003C080000}"/>
    <cellStyle name="Followed Hyperlink 8" xfId="43234" hidden="1" xr:uid="{00000000-0005-0000-0000-000049080000}"/>
    <cellStyle name="Followed Hyperlink 8" xfId="43264" hidden="1" xr:uid="{00000000-0005-0000-0000-00004A080000}"/>
    <cellStyle name="Followed Hyperlink 8" xfId="43277" hidden="1" xr:uid="{00000000-0005-0000-0000-00004B080000}"/>
    <cellStyle name="Followed Hyperlink 8" xfId="43101" hidden="1" xr:uid="{00000000-0005-0000-0000-00004C080000}"/>
    <cellStyle name="Followed Hyperlink 8" xfId="44069" hidden="1" xr:uid="{00000000-0005-0000-0000-000038080000}"/>
    <cellStyle name="Followed Hyperlink 8" xfId="44321" hidden="1" xr:uid="{00000000-0005-0000-0000-000039080000}"/>
    <cellStyle name="Followed Hyperlink 8" xfId="44351" hidden="1" xr:uid="{00000000-0005-0000-0000-00003A080000}"/>
    <cellStyle name="Followed Hyperlink 8" xfId="44051" hidden="1" xr:uid="{00000000-0005-0000-0000-000037080000}"/>
    <cellStyle name="Followed Hyperlink 8" xfId="44038" hidden="1" xr:uid="{00000000-0005-0000-0000-000036080000}"/>
    <cellStyle name="Followed Hyperlink 8" xfId="45211" hidden="1" xr:uid="{00000000-0005-0000-0000-00004A080000}"/>
    <cellStyle name="Followed Hyperlink 8" xfId="21870" hidden="1" xr:uid="{00000000-0005-0000-0000-00003D080000}"/>
    <cellStyle name="Followed Hyperlink 8" xfId="21900" hidden="1" xr:uid="{00000000-0005-0000-0000-00003E080000}"/>
    <cellStyle name="Followed Hyperlink 8" xfId="21913" hidden="1" xr:uid="{00000000-0005-0000-0000-00003F080000}"/>
    <cellStyle name="Followed Hyperlink 8" xfId="21731" hidden="1" xr:uid="{00000000-0005-0000-0000-000040080000}"/>
    <cellStyle name="Followed Hyperlink 8" xfId="22086" hidden="1" xr:uid="{00000000-0005-0000-0000-000041080000}"/>
    <cellStyle name="Followed Hyperlink 8" xfId="22116" hidden="1" xr:uid="{00000000-0005-0000-0000-000042080000}"/>
    <cellStyle name="Followed Hyperlink 8" xfId="16369" hidden="1" xr:uid="{00000000-0005-0000-0000-000044080000}"/>
    <cellStyle name="Followed Hyperlink 8" xfId="22298" hidden="1" xr:uid="{00000000-0005-0000-0000-000045080000}"/>
    <cellStyle name="Followed Hyperlink 8" xfId="22341" hidden="1" xr:uid="{00000000-0005-0000-0000-000047080000}"/>
    <cellStyle name="Followed Hyperlink 8" xfId="22164" hidden="1" xr:uid="{00000000-0005-0000-0000-000048080000}"/>
    <cellStyle name="Followed Hyperlink 8" xfId="22509" hidden="1" xr:uid="{00000000-0005-0000-0000-000049080000}"/>
    <cellStyle name="Followed Hyperlink 8" xfId="22539" hidden="1" xr:uid="{00000000-0005-0000-0000-00004A080000}"/>
    <cellStyle name="Followed Hyperlink 8" xfId="22552" hidden="1" xr:uid="{00000000-0005-0000-0000-00004B080000}"/>
    <cellStyle name="Followed Hyperlink 8" xfId="22376" hidden="1" xr:uid="{00000000-0005-0000-0000-00004C080000}"/>
    <cellStyle name="Followed Hyperlink 8" xfId="22715" hidden="1" xr:uid="{00000000-0005-0000-0000-00004D080000}"/>
    <cellStyle name="Followed Hyperlink 8" xfId="22745" hidden="1" xr:uid="{00000000-0005-0000-0000-00004E080000}"/>
    <cellStyle name="Followed Hyperlink 8" xfId="22758" hidden="1" xr:uid="{00000000-0005-0000-0000-00004F080000}"/>
    <cellStyle name="Followed Hyperlink 8" xfId="18062" hidden="1" xr:uid="{00000000-0005-0000-0000-000034080000}"/>
    <cellStyle name="Followed Hyperlink 8" xfId="22776" hidden="1" xr:uid="{00000000-0005-0000-0000-000035080000}"/>
    <cellStyle name="Followed Hyperlink 8" xfId="22935" hidden="1" xr:uid="{00000000-0005-0000-0000-000036080000}"/>
    <cellStyle name="Followed Hyperlink 8" xfId="22948" hidden="1" xr:uid="{00000000-0005-0000-0000-000037080000}"/>
    <cellStyle name="Followed Hyperlink 8" xfId="22966" hidden="1" xr:uid="{00000000-0005-0000-0000-000038080000}"/>
    <cellStyle name="Followed Hyperlink 8" xfId="23218" hidden="1" xr:uid="{00000000-0005-0000-0000-000039080000}"/>
    <cellStyle name="Followed Hyperlink 8" xfId="23248" hidden="1" xr:uid="{00000000-0005-0000-0000-00003A080000}"/>
    <cellStyle name="Followed Hyperlink 8" xfId="23261" hidden="1" xr:uid="{00000000-0005-0000-0000-00003B080000}"/>
    <cellStyle name="Followed Hyperlink 8" xfId="22890" hidden="1" xr:uid="{00000000-0005-0000-0000-00003C080000}"/>
    <cellStyle name="Followed Hyperlink 8" xfId="23439" hidden="1" xr:uid="{00000000-0005-0000-0000-00003D080000}"/>
    <cellStyle name="Followed Hyperlink 8" xfId="23469" hidden="1" xr:uid="{00000000-0005-0000-0000-00003E080000}"/>
    <cellStyle name="Followed Hyperlink 8" xfId="23482" hidden="1" xr:uid="{00000000-0005-0000-0000-00003F080000}"/>
    <cellStyle name="Followed Hyperlink 8" xfId="23300" hidden="1" xr:uid="{00000000-0005-0000-0000-000040080000}"/>
    <cellStyle name="Followed Hyperlink 8" xfId="23655" hidden="1" xr:uid="{00000000-0005-0000-0000-000041080000}"/>
    <cellStyle name="Followed Hyperlink 8" xfId="23685" hidden="1" xr:uid="{00000000-0005-0000-0000-000042080000}"/>
    <cellStyle name="Followed Hyperlink 8" xfId="23698" hidden="1" xr:uid="{00000000-0005-0000-0000-000043080000}"/>
    <cellStyle name="Followed Hyperlink 8" xfId="17988" hidden="1" xr:uid="{00000000-0005-0000-0000-000044080000}"/>
    <cellStyle name="Followed Hyperlink 8" xfId="23867" hidden="1" xr:uid="{00000000-0005-0000-0000-000045080000}"/>
    <cellStyle name="Followed Hyperlink 8" xfId="23897" hidden="1" xr:uid="{00000000-0005-0000-0000-000046080000}"/>
    <cellStyle name="Followed Hyperlink 8" xfId="23910" hidden="1" xr:uid="{00000000-0005-0000-0000-000047080000}"/>
    <cellStyle name="Followed Hyperlink 8" xfId="23733" hidden="1" xr:uid="{00000000-0005-0000-0000-000048080000}"/>
    <cellStyle name="Followed Hyperlink 8" xfId="44542" hidden="1" xr:uid="{00000000-0005-0000-0000-00003D080000}"/>
    <cellStyle name="Followed Hyperlink 8" xfId="44572" hidden="1" xr:uid="{00000000-0005-0000-0000-00003E080000}"/>
    <cellStyle name="Followed Hyperlink 8" xfId="22129" hidden="1" xr:uid="{00000000-0005-0000-0000-000043080000}"/>
    <cellStyle name="Followed Hyperlink 8" xfId="3385" hidden="1" xr:uid="{00000000-0005-0000-0000-00003B080000}"/>
    <cellStyle name="Followed Hyperlink 8" xfId="2664" hidden="1" xr:uid="{00000000-0005-0000-0000-00003C080000}"/>
    <cellStyle name="Followed Hyperlink 8" xfId="22328" hidden="1" xr:uid="{00000000-0005-0000-0000-000046080000}"/>
    <cellStyle name="Followed Hyperlink 8" xfId="14474" hidden="1" xr:uid="{00000000-0005-0000-0000-00004D080000}"/>
    <cellStyle name="Followed Hyperlink 8" xfId="6922" hidden="1" xr:uid="{00000000-0005-0000-0000-00003D080000}"/>
    <cellStyle name="Followed Hyperlink 8" xfId="24078" hidden="1" xr:uid="{00000000-0005-0000-0000-000049080000}"/>
    <cellStyle name="Followed Hyperlink 8" xfId="24108" hidden="1" xr:uid="{00000000-0005-0000-0000-00004A080000}"/>
    <cellStyle name="Followed Hyperlink 8" xfId="24121" hidden="1" xr:uid="{00000000-0005-0000-0000-00004B080000}"/>
    <cellStyle name="Followed Hyperlink 8" xfId="23945" hidden="1" xr:uid="{00000000-0005-0000-0000-00004C080000}"/>
    <cellStyle name="Followed Hyperlink 8" xfId="24284" hidden="1" xr:uid="{00000000-0005-0000-0000-00004D080000}"/>
    <cellStyle name="Followed Hyperlink 8" xfId="24314" hidden="1" xr:uid="{00000000-0005-0000-0000-00004E080000}"/>
    <cellStyle name="Followed Hyperlink 8" xfId="24327" hidden="1" xr:uid="{00000000-0005-0000-0000-00004F080000}"/>
    <cellStyle name="Followed Hyperlink 8" xfId="19748" hidden="1" xr:uid="{00000000-0005-0000-0000-000034080000}"/>
    <cellStyle name="Followed Hyperlink 8" xfId="24345" hidden="1" xr:uid="{00000000-0005-0000-0000-000035080000}"/>
    <cellStyle name="Followed Hyperlink 8" xfId="24467" hidden="1" xr:uid="{00000000-0005-0000-0000-000037080000}"/>
    <cellStyle name="Followed Hyperlink 8" xfId="24737" hidden="1" xr:uid="{00000000-0005-0000-0000-000039080000}"/>
    <cellStyle name="Followed Hyperlink 8" xfId="24767" hidden="1" xr:uid="{00000000-0005-0000-0000-00003A080000}"/>
    <cellStyle name="Followed Hyperlink 8" xfId="24780" hidden="1" xr:uid="{00000000-0005-0000-0000-00003B080000}"/>
    <cellStyle name="Followed Hyperlink 8" xfId="24439" hidden="1" xr:uid="{00000000-0005-0000-0000-00003C080000}"/>
    <cellStyle name="Followed Hyperlink 8" xfId="24958" hidden="1" xr:uid="{00000000-0005-0000-0000-00003D080000}"/>
    <cellStyle name="Followed Hyperlink 8" xfId="24988" hidden="1" xr:uid="{00000000-0005-0000-0000-00003E080000}"/>
    <cellStyle name="Followed Hyperlink 8" xfId="25001" hidden="1" xr:uid="{00000000-0005-0000-0000-00003F080000}"/>
    <cellStyle name="Followed Hyperlink 8" xfId="24819" hidden="1" xr:uid="{00000000-0005-0000-0000-000040080000}"/>
    <cellStyle name="Followed Hyperlink 8" xfId="25174" hidden="1" xr:uid="{00000000-0005-0000-0000-000041080000}"/>
    <cellStyle name="Followed Hyperlink 8" xfId="25204" hidden="1" xr:uid="{00000000-0005-0000-0000-000042080000}"/>
    <cellStyle name="Followed Hyperlink 8" xfId="25217" hidden="1" xr:uid="{00000000-0005-0000-0000-000043080000}"/>
    <cellStyle name="Followed Hyperlink 8" xfId="19686" hidden="1" xr:uid="{00000000-0005-0000-0000-000044080000}"/>
    <cellStyle name="Followed Hyperlink 8" xfId="25386" hidden="1" xr:uid="{00000000-0005-0000-0000-000045080000}"/>
    <cellStyle name="Followed Hyperlink 8" xfId="25416" hidden="1" xr:uid="{00000000-0005-0000-0000-000046080000}"/>
    <cellStyle name="Followed Hyperlink 8" xfId="25429" hidden="1" xr:uid="{00000000-0005-0000-0000-000047080000}"/>
    <cellStyle name="Followed Hyperlink 8" xfId="25252" hidden="1" xr:uid="{00000000-0005-0000-0000-000048080000}"/>
    <cellStyle name="Followed Hyperlink 8" xfId="25597" hidden="1" xr:uid="{00000000-0005-0000-0000-000049080000}"/>
    <cellStyle name="Followed Hyperlink 8" xfId="25627" hidden="1" xr:uid="{00000000-0005-0000-0000-00004A080000}"/>
    <cellStyle name="Followed Hyperlink 8" xfId="25640" hidden="1" xr:uid="{00000000-0005-0000-0000-00004B080000}"/>
    <cellStyle name="Followed Hyperlink 8" xfId="25464" hidden="1" xr:uid="{00000000-0005-0000-0000-00004C080000}"/>
    <cellStyle name="Followed Hyperlink 8" xfId="25803" hidden="1" xr:uid="{00000000-0005-0000-0000-00004D080000}"/>
    <cellStyle name="Followed Hyperlink 8" xfId="25833" hidden="1" xr:uid="{00000000-0005-0000-0000-00004E080000}"/>
    <cellStyle name="Followed Hyperlink 8" xfId="25846" hidden="1" xr:uid="{00000000-0005-0000-0000-00004F080000}"/>
    <cellStyle name="Followed Hyperlink 8" xfId="26249" hidden="1" xr:uid="{00000000-0005-0000-0000-000034080000}"/>
    <cellStyle name="Followed Hyperlink 8" xfId="26544" hidden="1" xr:uid="{00000000-0005-0000-0000-000035080000}"/>
    <cellStyle name="Followed Hyperlink 8" xfId="26574" hidden="1" xr:uid="{00000000-0005-0000-0000-000036080000}"/>
    <cellStyle name="Followed Hyperlink 8" xfId="26587" hidden="1" xr:uid="{00000000-0005-0000-0000-000037080000}"/>
    <cellStyle name="Followed Hyperlink 8" xfId="26605" hidden="1" xr:uid="{00000000-0005-0000-0000-000038080000}"/>
    <cellStyle name="Followed Hyperlink 8" xfId="26857" hidden="1" xr:uid="{00000000-0005-0000-0000-000039080000}"/>
    <cellStyle name="Followed Hyperlink 8" xfId="26887" hidden="1" xr:uid="{00000000-0005-0000-0000-00003A080000}"/>
    <cellStyle name="Followed Hyperlink 8" xfId="26900" hidden="1" xr:uid="{00000000-0005-0000-0000-00003B080000}"/>
    <cellStyle name="Followed Hyperlink 8" xfId="26179" hidden="1" xr:uid="{00000000-0005-0000-0000-00003C080000}"/>
    <cellStyle name="Followed Hyperlink 8" xfId="27078" hidden="1" xr:uid="{00000000-0005-0000-0000-00003D080000}"/>
    <cellStyle name="Followed Hyperlink 8" xfId="27108" hidden="1" xr:uid="{00000000-0005-0000-0000-00003E080000}"/>
    <cellStyle name="Followed Hyperlink 8" xfId="27121" hidden="1" xr:uid="{00000000-0005-0000-0000-00003F080000}"/>
    <cellStyle name="Followed Hyperlink 8" xfId="26939" hidden="1" xr:uid="{00000000-0005-0000-0000-000040080000}"/>
    <cellStyle name="Followed Hyperlink 8" xfId="27294" hidden="1" xr:uid="{00000000-0005-0000-0000-000041080000}"/>
    <cellStyle name="Followed Hyperlink 8" xfId="27324" hidden="1" xr:uid="{00000000-0005-0000-0000-000042080000}"/>
    <cellStyle name="Followed Hyperlink 8" xfId="27337" hidden="1" xr:uid="{00000000-0005-0000-0000-000043080000}"/>
    <cellStyle name="Followed Hyperlink 8" xfId="26415" hidden="1" xr:uid="{00000000-0005-0000-0000-000044080000}"/>
    <cellStyle name="Followed Hyperlink 8" xfId="27506" hidden="1" xr:uid="{00000000-0005-0000-0000-000045080000}"/>
    <cellStyle name="Followed Hyperlink 8" xfId="27536" hidden="1" xr:uid="{00000000-0005-0000-0000-000046080000}"/>
    <cellStyle name="Followed Hyperlink 8" xfId="27549" hidden="1" xr:uid="{00000000-0005-0000-0000-000047080000}"/>
    <cellStyle name="Followed Hyperlink 8" xfId="27372" hidden="1" xr:uid="{00000000-0005-0000-0000-000048080000}"/>
    <cellStyle name="Followed Hyperlink 8" xfId="27760" hidden="1" xr:uid="{00000000-0005-0000-0000-00004B080000}"/>
    <cellStyle name="Followed Hyperlink 8" xfId="27584" hidden="1" xr:uid="{00000000-0005-0000-0000-00004C080000}"/>
    <cellStyle name="Followed Hyperlink 8" xfId="27923" hidden="1" xr:uid="{00000000-0005-0000-0000-00004D080000}"/>
    <cellStyle name="Followed Hyperlink 8" xfId="27953" hidden="1" xr:uid="{00000000-0005-0000-0000-00004E080000}"/>
    <cellStyle name="Followed Hyperlink 8" xfId="27966" hidden="1" xr:uid="{00000000-0005-0000-0000-00004F080000}"/>
    <cellStyle name="Followed Hyperlink 8" xfId="28473" hidden="1" xr:uid="{00000000-0005-0000-0000-000034080000}"/>
    <cellStyle name="Followed Hyperlink 8" xfId="28766" hidden="1" xr:uid="{00000000-0005-0000-0000-000035080000}"/>
    <cellStyle name="Followed Hyperlink 8" xfId="28796" hidden="1" xr:uid="{00000000-0005-0000-0000-000036080000}"/>
    <cellStyle name="Followed Hyperlink 8" xfId="28809" hidden="1" xr:uid="{00000000-0005-0000-0000-000037080000}"/>
    <cellStyle name="Followed Hyperlink 8" xfId="28827" hidden="1" xr:uid="{00000000-0005-0000-0000-000038080000}"/>
    <cellStyle name="Followed Hyperlink 8" xfId="29079" hidden="1" xr:uid="{00000000-0005-0000-0000-000039080000}"/>
    <cellStyle name="Followed Hyperlink 8" xfId="29109" hidden="1" xr:uid="{00000000-0005-0000-0000-00003A080000}"/>
    <cellStyle name="Followed Hyperlink 8" xfId="29122" hidden="1" xr:uid="{00000000-0005-0000-0000-00003B080000}"/>
    <cellStyle name="Followed Hyperlink 8" xfId="28407" hidden="1" xr:uid="{00000000-0005-0000-0000-00003C080000}"/>
    <cellStyle name="Followed Hyperlink 8" xfId="29300" hidden="1" xr:uid="{00000000-0005-0000-0000-00003D080000}"/>
    <cellStyle name="Followed Hyperlink 8" xfId="29330" hidden="1" xr:uid="{00000000-0005-0000-0000-00003E080000}"/>
    <cellStyle name="Followed Hyperlink 8" xfId="29343" hidden="1" xr:uid="{00000000-0005-0000-0000-00003F080000}"/>
    <cellStyle name="Followed Hyperlink 8" xfId="29161" hidden="1" xr:uid="{00000000-0005-0000-0000-000040080000}"/>
    <cellStyle name="Followed Hyperlink 8" xfId="29516" hidden="1" xr:uid="{00000000-0005-0000-0000-000041080000}"/>
    <cellStyle name="Followed Hyperlink 8" xfId="29546" hidden="1" xr:uid="{00000000-0005-0000-0000-000042080000}"/>
    <cellStyle name="Followed Hyperlink 8" xfId="29559" hidden="1" xr:uid="{00000000-0005-0000-0000-000043080000}"/>
    <cellStyle name="Followed Hyperlink 8" xfId="28637" hidden="1" xr:uid="{00000000-0005-0000-0000-000044080000}"/>
    <cellStyle name="Followed Hyperlink 8" xfId="29728" hidden="1" xr:uid="{00000000-0005-0000-0000-000045080000}"/>
    <cellStyle name="Followed Hyperlink 8" xfId="29758" hidden="1" xr:uid="{00000000-0005-0000-0000-000046080000}"/>
    <cellStyle name="Followed Hyperlink 8" xfId="29771" hidden="1" xr:uid="{00000000-0005-0000-0000-000047080000}"/>
    <cellStyle name="Followed Hyperlink 8" xfId="29594" hidden="1" xr:uid="{00000000-0005-0000-0000-000048080000}"/>
    <cellStyle name="Followed Hyperlink 8" xfId="29939" hidden="1" xr:uid="{00000000-0005-0000-0000-000049080000}"/>
    <cellStyle name="Followed Hyperlink 8" xfId="29969" hidden="1" xr:uid="{00000000-0005-0000-0000-00004A080000}"/>
    <cellStyle name="Followed Hyperlink 8" xfId="29982" hidden="1" xr:uid="{00000000-0005-0000-0000-00004B080000}"/>
    <cellStyle name="Followed Hyperlink 8" xfId="27747" hidden="1" xr:uid="{00000000-0005-0000-0000-00004A080000}"/>
    <cellStyle name="Followed Hyperlink 8" xfId="19510" hidden="1" xr:uid="{00000000-0005-0000-0000-00004F080000}"/>
    <cellStyle name="Followed Hyperlink 8" xfId="11998" hidden="1" xr:uid="{00000000-0005-0000-0000-00003F080000}"/>
    <cellStyle name="Followed Hyperlink 8" xfId="29806" hidden="1" xr:uid="{00000000-0005-0000-0000-00004C080000}"/>
    <cellStyle name="Followed Hyperlink 8" xfId="30145" hidden="1" xr:uid="{00000000-0005-0000-0000-00004D080000}"/>
    <cellStyle name="Followed Hyperlink 8" xfId="30175" hidden="1" xr:uid="{00000000-0005-0000-0000-00004E080000}"/>
    <cellStyle name="Followed Hyperlink 8" xfId="30188" hidden="1" xr:uid="{00000000-0005-0000-0000-00004F080000}"/>
    <cellStyle name="Followed Hyperlink 8" xfId="26096" hidden="1" xr:uid="{00000000-0005-0000-0000-000034080000}"/>
    <cellStyle name="Followed Hyperlink 8" xfId="30206" hidden="1" xr:uid="{00000000-0005-0000-0000-000035080000}"/>
    <cellStyle name="Followed Hyperlink 8" xfId="30467" hidden="1" xr:uid="{00000000-0005-0000-0000-000036080000}"/>
    <cellStyle name="Followed Hyperlink 8" xfId="30480" hidden="1" xr:uid="{00000000-0005-0000-0000-000037080000}"/>
    <cellStyle name="Followed Hyperlink 8" xfId="30498" hidden="1" xr:uid="{00000000-0005-0000-0000-000038080000}"/>
    <cellStyle name="Followed Hyperlink 8" xfId="30780" hidden="1" xr:uid="{00000000-0005-0000-0000-00003A080000}"/>
    <cellStyle name="Followed Hyperlink 8" xfId="30793" hidden="1" xr:uid="{00000000-0005-0000-0000-00003B080000}"/>
    <cellStyle name="Followed Hyperlink 8" xfId="30350" hidden="1" xr:uid="{00000000-0005-0000-0000-00003C080000}"/>
    <cellStyle name="Followed Hyperlink 8" xfId="30971" hidden="1" xr:uid="{00000000-0005-0000-0000-00003D080000}"/>
    <cellStyle name="Followed Hyperlink 8" xfId="31001" hidden="1" xr:uid="{00000000-0005-0000-0000-00003E080000}"/>
    <cellStyle name="Followed Hyperlink 8" xfId="31014" hidden="1" xr:uid="{00000000-0005-0000-0000-00003F080000}"/>
    <cellStyle name="Followed Hyperlink 8" xfId="30832" hidden="1" xr:uid="{00000000-0005-0000-0000-000040080000}"/>
    <cellStyle name="Followed Hyperlink 8" xfId="31187" hidden="1" xr:uid="{00000000-0005-0000-0000-000041080000}"/>
    <cellStyle name="Followed Hyperlink 8" xfId="31217" hidden="1" xr:uid="{00000000-0005-0000-0000-000042080000}"/>
    <cellStyle name="Followed Hyperlink 8" xfId="31230" hidden="1" xr:uid="{00000000-0005-0000-0000-000043080000}"/>
    <cellStyle name="Followed Hyperlink 8" xfId="26072" hidden="1" xr:uid="{00000000-0005-0000-0000-000044080000}"/>
    <cellStyle name="Followed Hyperlink 8" xfId="31399" hidden="1" xr:uid="{00000000-0005-0000-0000-000045080000}"/>
    <cellStyle name="Followed Hyperlink 8" xfId="31429" hidden="1" xr:uid="{00000000-0005-0000-0000-000046080000}"/>
    <cellStyle name="Followed Hyperlink 8" xfId="31442" hidden="1" xr:uid="{00000000-0005-0000-0000-000047080000}"/>
    <cellStyle name="Followed Hyperlink 8" xfId="31265" hidden="1" xr:uid="{00000000-0005-0000-0000-000048080000}"/>
    <cellStyle name="Followed Hyperlink 8" xfId="31610" hidden="1" xr:uid="{00000000-0005-0000-0000-000049080000}"/>
    <cellStyle name="Followed Hyperlink 8" xfId="31640" hidden="1" xr:uid="{00000000-0005-0000-0000-00004A080000}"/>
    <cellStyle name="Followed Hyperlink 8" xfId="31653" hidden="1" xr:uid="{00000000-0005-0000-0000-00004B080000}"/>
    <cellStyle name="Followed Hyperlink 8" xfId="31477" hidden="1" xr:uid="{00000000-0005-0000-0000-00004C080000}"/>
    <cellStyle name="Followed Hyperlink 8" xfId="31816" hidden="1" xr:uid="{00000000-0005-0000-0000-00004D080000}"/>
    <cellStyle name="Followed Hyperlink 8" xfId="31846" hidden="1" xr:uid="{00000000-0005-0000-0000-00004E080000}"/>
    <cellStyle name="Followed Hyperlink 8" xfId="31859" hidden="1" xr:uid="{00000000-0005-0000-0000-00004F080000}"/>
    <cellStyle name="Followed Hyperlink 8" xfId="28324" hidden="1" xr:uid="{00000000-0005-0000-0000-000034080000}"/>
    <cellStyle name="Followed Hyperlink 8" xfId="31877" hidden="1" xr:uid="{00000000-0005-0000-0000-000035080000}"/>
    <cellStyle name="Followed Hyperlink 8" xfId="32135" hidden="1" xr:uid="{00000000-0005-0000-0000-000036080000}"/>
    <cellStyle name="Followed Hyperlink 8" xfId="32148" hidden="1" xr:uid="{00000000-0005-0000-0000-000037080000}"/>
    <cellStyle name="Followed Hyperlink 8" xfId="32166" hidden="1" xr:uid="{00000000-0005-0000-0000-000038080000}"/>
    <cellStyle name="Followed Hyperlink 8" xfId="32418" hidden="1" xr:uid="{00000000-0005-0000-0000-000039080000}"/>
    <cellStyle name="Followed Hyperlink 8" xfId="32448" hidden="1" xr:uid="{00000000-0005-0000-0000-00003A080000}"/>
    <cellStyle name="Followed Hyperlink 8" xfId="32461" hidden="1" xr:uid="{00000000-0005-0000-0000-00003B080000}"/>
    <cellStyle name="Followed Hyperlink 8" xfId="32019" hidden="1" xr:uid="{00000000-0005-0000-0000-00003C080000}"/>
    <cellStyle name="Followed Hyperlink 8" xfId="32639" hidden="1" xr:uid="{00000000-0005-0000-0000-00003D080000}"/>
    <cellStyle name="Followed Hyperlink 8" xfId="32669" hidden="1" xr:uid="{00000000-0005-0000-0000-00003E080000}"/>
    <cellStyle name="Followed Hyperlink 8" xfId="32682" hidden="1" xr:uid="{00000000-0005-0000-0000-00003F080000}"/>
    <cellStyle name="Followed Hyperlink 8" xfId="32500" hidden="1" xr:uid="{00000000-0005-0000-0000-000040080000}"/>
    <cellStyle name="Followed Hyperlink 8" xfId="32855" hidden="1" xr:uid="{00000000-0005-0000-0000-000041080000}"/>
    <cellStyle name="Followed Hyperlink 8" xfId="32885" hidden="1" xr:uid="{00000000-0005-0000-0000-000042080000}"/>
    <cellStyle name="Followed Hyperlink 8" xfId="32898" hidden="1" xr:uid="{00000000-0005-0000-0000-000043080000}"/>
    <cellStyle name="Followed Hyperlink 8" xfId="28300" hidden="1" xr:uid="{00000000-0005-0000-0000-000044080000}"/>
    <cellStyle name="Followed Hyperlink 8" xfId="33067" hidden="1" xr:uid="{00000000-0005-0000-0000-000045080000}"/>
    <cellStyle name="Followed Hyperlink 8" xfId="33097" hidden="1" xr:uid="{00000000-0005-0000-0000-000046080000}"/>
    <cellStyle name="Followed Hyperlink 8" xfId="33278" hidden="1" xr:uid="{00000000-0005-0000-0000-000049080000}"/>
    <cellStyle name="Followed Hyperlink 8" xfId="33308" hidden="1" xr:uid="{00000000-0005-0000-0000-00004A080000}"/>
    <cellStyle name="Followed Hyperlink 8" xfId="33321" hidden="1" xr:uid="{00000000-0005-0000-0000-00004B080000}"/>
    <cellStyle name="Followed Hyperlink 8" xfId="33484" hidden="1" xr:uid="{00000000-0005-0000-0000-00004D080000}"/>
    <cellStyle name="Followed Hyperlink 8" xfId="33514" hidden="1" xr:uid="{00000000-0005-0000-0000-00004E080000}"/>
    <cellStyle name="Followed Hyperlink 8" xfId="33527" hidden="1" xr:uid="{00000000-0005-0000-0000-00004F080000}"/>
    <cellStyle name="Followed Hyperlink 8" xfId="28590" hidden="1" xr:uid="{00000000-0005-0000-0000-000034080000}"/>
    <cellStyle name="Followed Hyperlink 8" xfId="33545" hidden="1" xr:uid="{00000000-0005-0000-0000-000035080000}"/>
    <cellStyle name="Followed Hyperlink 8" xfId="33790" hidden="1" xr:uid="{00000000-0005-0000-0000-000036080000}"/>
    <cellStyle name="Followed Hyperlink 8" xfId="33803" hidden="1" xr:uid="{00000000-0005-0000-0000-000037080000}"/>
    <cellStyle name="Followed Hyperlink 8" xfId="33821" hidden="1" xr:uid="{00000000-0005-0000-0000-000038080000}"/>
    <cellStyle name="Followed Hyperlink 8" xfId="34073" hidden="1" xr:uid="{00000000-0005-0000-0000-000039080000}"/>
    <cellStyle name="Followed Hyperlink 8" xfId="34103" hidden="1" xr:uid="{00000000-0005-0000-0000-00003A080000}"/>
    <cellStyle name="Followed Hyperlink 8" xfId="34116" hidden="1" xr:uid="{00000000-0005-0000-0000-00003B080000}"/>
    <cellStyle name="Followed Hyperlink 8" xfId="33683" hidden="1" xr:uid="{00000000-0005-0000-0000-00003C080000}"/>
    <cellStyle name="Followed Hyperlink 8" xfId="34294" hidden="1" xr:uid="{00000000-0005-0000-0000-00003D080000}"/>
    <cellStyle name="Followed Hyperlink 8" xfId="34324" hidden="1" xr:uid="{00000000-0005-0000-0000-00003E080000}"/>
    <cellStyle name="Followed Hyperlink 8" xfId="34337" hidden="1" xr:uid="{00000000-0005-0000-0000-00003F080000}"/>
    <cellStyle name="Followed Hyperlink 8" xfId="34155" hidden="1" xr:uid="{00000000-0005-0000-0000-000040080000}"/>
    <cellStyle name="Followed Hyperlink 8" xfId="34510" hidden="1" xr:uid="{00000000-0005-0000-0000-000041080000}"/>
    <cellStyle name="Followed Hyperlink 8" xfId="34540" hidden="1" xr:uid="{00000000-0005-0000-0000-000042080000}"/>
    <cellStyle name="Followed Hyperlink 8" xfId="34553" hidden="1" xr:uid="{00000000-0005-0000-0000-000043080000}"/>
    <cellStyle name="Followed Hyperlink 8" xfId="28496" hidden="1" xr:uid="{00000000-0005-0000-0000-000044080000}"/>
    <cellStyle name="Followed Hyperlink 8" xfId="34722" hidden="1" xr:uid="{00000000-0005-0000-0000-000045080000}"/>
    <cellStyle name="Followed Hyperlink 8" xfId="34752" hidden="1" xr:uid="{00000000-0005-0000-0000-000046080000}"/>
    <cellStyle name="Followed Hyperlink 8" xfId="34765" hidden="1" xr:uid="{00000000-0005-0000-0000-000047080000}"/>
    <cellStyle name="Followed Hyperlink 8" xfId="34588" hidden="1" xr:uid="{00000000-0005-0000-0000-000048080000}"/>
    <cellStyle name="Followed Hyperlink 8" xfId="34933" hidden="1" xr:uid="{00000000-0005-0000-0000-000049080000}"/>
    <cellStyle name="Followed Hyperlink 8" xfId="34963" hidden="1" xr:uid="{00000000-0005-0000-0000-00004A080000}"/>
    <cellStyle name="Followed Hyperlink 8" xfId="34976" hidden="1" xr:uid="{00000000-0005-0000-0000-00004B080000}"/>
    <cellStyle name="Followed Hyperlink 8" xfId="34800" hidden="1" xr:uid="{00000000-0005-0000-0000-00004C080000}"/>
    <cellStyle name="Followed Hyperlink 8" xfId="35139" hidden="1" xr:uid="{00000000-0005-0000-0000-00004D080000}"/>
    <cellStyle name="Followed Hyperlink 8" xfId="33145" hidden="1" xr:uid="{00000000-0005-0000-0000-00004C080000}"/>
    <cellStyle name="Followed Hyperlink 8" xfId="9108" hidden="1" xr:uid="{00000000-0005-0000-0000-00004C080000}"/>
    <cellStyle name="Followed Hyperlink 8" xfId="16817" hidden="1" xr:uid="{00000000-0005-0000-0000-000040080000}"/>
    <cellStyle name="Followed Hyperlink 8" xfId="35169" hidden="1" xr:uid="{00000000-0005-0000-0000-00004E080000}"/>
    <cellStyle name="Followed Hyperlink 8" xfId="35182" hidden="1" xr:uid="{00000000-0005-0000-0000-00004F080000}"/>
    <cellStyle name="Followed Hyperlink 8" xfId="30455" hidden="1" xr:uid="{00000000-0005-0000-0000-000034080000}"/>
    <cellStyle name="Followed Hyperlink 8" xfId="35200" hidden="1" xr:uid="{00000000-0005-0000-0000-000035080000}"/>
    <cellStyle name="Followed Hyperlink 8" xfId="35431" hidden="1" xr:uid="{00000000-0005-0000-0000-000036080000}"/>
    <cellStyle name="Followed Hyperlink 8" xfId="35444" hidden="1" xr:uid="{00000000-0005-0000-0000-000037080000}"/>
    <cellStyle name="Followed Hyperlink 8" xfId="35462" hidden="1" xr:uid="{00000000-0005-0000-0000-000038080000}"/>
    <cellStyle name="Followed Hyperlink 8" xfId="35714" hidden="1" xr:uid="{00000000-0005-0000-0000-000039080000}"/>
    <cellStyle name="Followed Hyperlink 8" xfId="35744" hidden="1" xr:uid="{00000000-0005-0000-0000-00003A080000}"/>
    <cellStyle name="Followed Hyperlink 8" xfId="35757" hidden="1" xr:uid="{00000000-0005-0000-0000-00003B080000}"/>
    <cellStyle name="Followed Hyperlink 8" xfId="35334" hidden="1" xr:uid="{00000000-0005-0000-0000-00003C080000}"/>
    <cellStyle name="Followed Hyperlink 8" xfId="35935" hidden="1" xr:uid="{00000000-0005-0000-0000-00003D080000}"/>
    <cellStyle name="Followed Hyperlink 8" xfId="35978" hidden="1" xr:uid="{00000000-0005-0000-0000-00003F080000}"/>
    <cellStyle name="Followed Hyperlink 8" xfId="35796" hidden="1" xr:uid="{00000000-0005-0000-0000-000040080000}"/>
    <cellStyle name="Followed Hyperlink 8" xfId="36151" hidden="1" xr:uid="{00000000-0005-0000-0000-000041080000}"/>
    <cellStyle name="Followed Hyperlink 8" xfId="36181" hidden="1" xr:uid="{00000000-0005-0000-0000-000042080000}"/>
    <cellStyle name="Followed Hyperlink 8" xfId="36194" hidden="1" xr:uid="{00000000-0005-0000-0000-000043080000}"/>
    <cellStyle name="Followed Hyperlink 8" xfId="30375" hidden="1" xr:uid="{00000000-0005-0000-0000-000044080000}"/>
    <cellStyle name="Followed Hyperlink 8" xfId="36363" hidden="1" xr:uid="{00000000-0005-0000-0000-000045080000}"/>
    <cellStyle name="Followed Hyperlink 8" xfId="36393" hidden="1" xr:uid="{00000000-0005-0000-0000-000046080000}"/>
    <cellStyle name="Followed Hyperlink 8" xfId="36406" hidden="1" xr:uid="{00000000-0005-0000-0000-000047080000}"/>
    <cellStyle name="Followed Hyperlink 8" xfId="36229" hidden="1" xr:uid="{00000000-0005-0000-0000-000048080000}"/>
    <cellStyle name="Followed Hyperlink 8" xfId="36574" hidden="1" xr:uid="{00000000-0005-0000-0000-000049080000}"/>
    <cellStyle name="Followed Hyperlink 8" xfId="36604" hidden="1" xr:uid="{00000000-0005-0000-0000-00004A080000}"/>
    <cellStyle name="Followed Hyperlink 8" xfId="36617" hidden="1" xr:uid="{00000000-0005-0000-0000-00004B080000}"/>
    <cellStyle name="Followed Hyperlink 8" xfId="36441" hidden="1" xr:uid="{00000000-0005-0000-0000-00004C080000}"/>
    <cellStyle name="Followed Hyperlink 8" xfId="36780" hidden="1" xr:uid="{00000000-0005-0000-0000-00004D080000}"/>
    <cellStyle name="Followed Hyperlink 8" xfId="36810" hidden="1" xr:uid="{00000000-0005-0000-0000-00004E080000}"/>
    <cellStyle name="Followed Hyperlink 8" xfId="36823" hidden="1" xr:uid="{00000000-0005-0000-0000-00004F080000}"/>
    <cellStyle name="Followed Hyperlink 8" xfId="32123" hidden="1" xr:uid="{00000000-0005-0000-0000-000034080000}"/>
    <cellStyle name="Followed Hyperlink 8" xfId="36841" hidden="1" xr:uid="{00000000-0005-0000-0000-000035080000}"/>
    <cellStyle name="Followed Hyperlink 8" xfId="37038" hidden="1" xr:uid="{00000000-0005-0000-0000-000036080000}"/>
    <cellStyle name="Followed Hyperlink 8" xfId="37051" hidden="1" xr:uid="{00000000-0005-0000-0000-000037080000}"/>
    <cellStyle name="Followed Hyperlink 8" xfId="37069" hidden="1" xr:uid="{00000000-0005-0000-0000-000038080000}"/>
    <cellStyle name="Followed Hyperlink 8" xfId="37321" hidden="1" xr:uid="{00000000-0005-0000-0000-000039080000}"/>
    <cellStyle name="Followed Hyperlink 8" xfId="37351" hidden="1" xr:uid="{00000000-0005-0000-0000-00003A080000}"/>
    <cellStyle name="Followed Hyperlink 8" xfId="37364" hidden="1" xr:uid="{00000000-0005-0000-0000-00003B080000}"/>
    <cellStyle name="Followed Hyperlink 8" xfId="36966" hidden="1" xr:uid="{00000000-0005-0000-0000-00003C080000}"/>
    <cellStyle name="Followed Hyperlink 8" xfId="37542" hidden="1" xr:uid="{00000000-0005-0000-0000-00003D080000}"/>
    <cellStyle name="Followed Hyperlink 8" xfId="37572" hidden="1" xr:uid="{00000000-0005-0000-0000-00003E080000}"/>
    <cellStyle name="Followed Hyperlink 8" xfId="37585" hidden="1" xr:uid="{00000000-0005-0000-0000-00003F080000}"/>
    <cellStyle name="Followed Hyperlink 8" xfId="37403" hidden="1" xr:uid="{00000000-0005-0000-0000-000040080000}"/>
    <cellStyle name="Followed Hyperlink 8" xfId="37758" hidden="1" xr:uid="{00000000-0005-0000-0000-000041080000}"/>
    <cellStyle name="Followed Hyperlink 8" xfId="37788" hidden="1" xr:uid="{00000000-0005-0000-0000-000042080000}"/>
    <cellStyle name="Followed Hyperlink 8" xfId="37801" hidden="1" xr:uid="{00000000-0005-0000-0000-000043080000}"/>
    <cellStyle name="Followed Hyperlink 8" xfId="32044" hidden="1" xr:uid="{00000000-0005-0000-0000-000044080000}"/>
    <cellStyle name="Followed Hyperlink 8" xfId="37970" hidden="1" xr:uid="{00000000-0005-0000-0000-000045080000}"/>
    <cellStyle name="Followed Hyperlink 8" xfId="38000" hidden="1" xr:uid="{00000000-0005-0000-0000-000046080000}"/>
    <cellStyle name="Followed Hyperlink 8" xfId="38013" hidden="1" xr:uid="{00000000-0005-0000-0000-000047080000}"/>
    <cellStyle name="Followed Hyperlink 8" xfId="37836" hidden="1" xr:uid="{00000000-0005-0000-0000-000048080000}"/>
    <cellStyle name="Followed Hyperlink 8" xfId="38181" hidden="1" xr:uid="{00000000-0005-0000-0000-000049080000}"/>
    <cellStyle name="Followed Hyperlink 8" xfId="38224" hidden="1" xr:uid="{00000000-0005-0000-0000-00004B080000}"/>
    <cellStyle name="Followed Hyperlink 8" xfId="38048" hidden="1" xr:uid="{00000000-0005-0000-0000-00004C080000}"/>
    <cellStyle name="Followed Hyperlink 8" xfId="38387" hidden="1" xr:uid="{00000000-0005-0000-0000-00004D080000}"/>
    <cellStyle name="Followed Hyperlink 8" xfId="38430" hidden="1" xr:uid="{00000000-0005-0000-0000-00004F080000}"/>
    <cellStyle name="Followed Hyperlink 8" xfId="33779" hidden="1" xr:uid="{00000000-0005-0000-0000-000034080000}"/>
    <cellStyle name="Followed Hyperlink 8" xfId="38448" hidden="1" xr:uid="{00000000-0005-0000-0000-000035080000}"/>
    <cellStyle name="Followed Hyperlink 8" xfId="38607" hidden="1" xr:uid="{00000000-0005-0000-0000-000036080000}"/>
    <cellStyle name="Followed Hyperlink 8" xfId="38620" hidden="1" xr:uid="{00000000-0005-0000-0000-000037080000}"/>
    <cellStyle name="Followed Hyperlink 8" xfId="38638" hidden="1" xr:uid="{00000000-0005-0000-0000-000038080000}"/>
    <cellStyle name="Followed Hyperlink 8" xfId="38890" hidden="1" xr:uid="{00000000-0005-0000-0000-000039080000}"/>
    <cellStyle name="Followed Hyperlink 8" xfId="38920" hidden="1" xr:uid="{00000000-0005-0000-0000-00003A080000}"/>
    <cellStyle name="Followed Hyperlink 8" xfId="38933" hidden="1" xr:uid="{00000000-0005-0000-0000-00003B080000}"/>
    <cellStyle name="Followed Hyperlink 8" xfId="38562" hidden="1" xr:uid="{00000000-0005-0000-0000-00003C080000}"/>
    <cellStyle name="Followed Hyperlink 8" xfId="39111" hidden="1" xr:uid="{00000000-0005-0000-0000-00003D080000}"/>
    <cellStyle name="Followed Hyperlink 8" xfId="39141" hidden="1" xr:uid="{00000000-0005-0000-0000-00003E080000}"/>
    <cellStyle name="Followed Hyperlink 8" xfId="39154" hidden="1" xr:uid="{00000000-0005-0000-0000-00003F080000}"/>
    <cellStyle name="Followed Hyperlink 8" xfId="38972" hidden="1" xr:uid="{00000000-0005-0000-0000-000040080000}"/>
    <cellStyle name="Followed Hyperlink 8" xfId="39327" hidden="1" xr:uid="{00000000-0005-0000-0000-000041080000}"/>
    <cellStyle name="Followed Hyperlink 8" xfId="39357" hidden="1" xr:uid="{00000000-0005-0000-0000-000042080000}"/>
    <cellStyle name="Followed Hyperlink 8" xfId="39370" hidden="1" xr:uid="{00000000-0005-0000-0000-000043080000}"/>
    <cellStyle name="Followed Hyperlink 8" xfId="33707" hidden="1" xr:uid="{00000000-0005-0000-0000-000044080000}"/>
    <cellStyle name="Followed Hyperlink 8" xfId="39539" hidden="1" xr:uid="{00000000-0005-0000-0000-000045080000}"/>
    <cellStyle name="Followed Hyperlink 8" xfId="39569" hidden="1" xr:uid="{00000000-0005-0000-0000-000046080000}"/>
    <cellStyle name="Followed Hyperlink 8" xfId="39582" hidden="1" xr:uid="{00000000-0005-0000-0000-000047080000}"/>
    <cellStyle name="Followed Hyperlink 8" xfId="39405" hidden="1" xr:uid="{00000000-0005-0000-0000-000048080000}"/>
    <cellStyle name="Followed Hyperlink 8" xfId="39750" hidden="1" xr:uid="{00000000-0005-0000-0000-000049080000}"/>
    <cellStyle name="Followed Hyperlink 8" xfId="39780" hidden="1" xr:uid="{00000000-0005-0000-0000-00004A080000}"/>
    <cellStyle name="Followed Hyperlink 8" xfId="39793" hidden="1" xr:uid="{00000000-0005-0000-0000-00004B080000}"/>
    <cellStyle name="Followed Hyperlink 8" xfId="39617" hidden="1" xr:uid="{00000000-0005-0000-0000-00004C080000}"/>
    <cellStyle name="Followed Hyperlink 8" xfId="39956" hidden="1" xr:uid="{00000000-0005-0000-0000-00004D080000}"/>
    <cellStyle name="Followed Hyperlink 8" xfId="39986" hidden="1" xr:uid="{00000000-0005-0000-0000-00004E080000}"/>
    <cellStyle name="Followed Hyperlink 8" xfId="39999" hidden="1" xr:uid="{00000000-0005-0000-0000-00004F080000}"/>
    <cellStyle name="Followed Hyperlink 8" xfId="38417" hidden="1" xr:uid="{00000000-0005-0000-0000-00004E080000}"/>
    <cellStyle name="Followed Hyperlink 8" xfId="40157" hidden="1" xr:uid="{00000000-0005-0000-0000-000038080000}"/>
    <cellStyle name="Followed Hyperlink 8" xfId="40409" hidden="1" xr:uid="{00000000-0005-0000-0000-000039080000}"/>
    <cellStyle name="Followed Hyperlink 8" xfId="40439" hidden="1" xr:uid="{00000000-0005-0000-0000-00003A080000}"/>
    <cellStyle name="Followed Hyperlink 8" xfId="40452" hidden="1" xr:uid="{00000000-0005-0000-0000-00003B080000}"/>
    <cellStyle name="Followed Hyperlink 8" xfId="40630" hidden="1" xr:uid="{00000000-0005-0000-0000-00003D080000}"/>
    <cellStyle name="Followed Hyperlink 8" xfId="40660" hidden="1" xr:uid="{00000000-0005-0000-0000-00003E080000}"/>
    <cellStyle name="Followed Hyperlink 8" xfId="40491" hidden="1" xr:uid="{00000000-0005-0000-0000-000040080000}"/>
    <cellStyle name="Followed Hyperlink 8" xfId="40846" hidden="1" xr:uid="{00000000-0005-0000-0000-000041080000}"/>
    <cellStyle name="Followed Hyperlink 8" xfId="40889" hidden="1" xr:uid="{00000000-0005-0000-0000-000043080000}"/>
    <cellStyle name="Followed Hyperlink 8" xfId="35358" hidden="1" xr:uid="{00000000-0005-0000-0000-000044080000}"/>
    <cellStyle name="Followed Hyperlink 8" xfId="41058" hidden="1" xr:uid="{00000000-0005-0000-0000-000045080000}"/>
    <cellStyle name="Followed Hyperlink 8" xfId="41088" hidden="1" xr:uid="{00000000-0005-0000-0000-000046080000}"/>
    <cellStyle name="Followed Hyperlink 8" xfId="41101" hidden="1" xr:uid="{00000000-0005-0000-0000-000047080000}"/>
    <cellStyle name="Followed Hyperlink 8" xfId="40924" hidden="1" xr:uid="{00000000-0005-0000-0000-000048080000}"/>
    <cellStyle name="Followed Hyperlink 8" xfId="41269" hidden="1" xr:uid="{00000000-0005-0000-0000-000049080000}"/>
    <cellStyle name="Followed Hyperlink 8" xfId="41299" hidden="1" xr:uid="{00000000-0005-0000-0000-00004A080000}"/>
    <cellStyle name="Followed Hyperlink 8" xfId="41312" hidden="1" xr:uid="{00000000-0005-0000-0000-00004B080000}"/>
    <cellStyle name="Followed Hyperlink 8" xfId="41136" hidden="1" xr:uid="{00000000-0005-0000-0000-00004C080000}"/>
    <cellStyle name="Followed Hyperlink 8" xfId="41475" hidden="1" xr:uid="{00000000-0005-0000-0000-00004D080000}"/>
    <cellStyle name="Followed Hyperlink 8" xfId="41505" hidden="1" xr:uid="{00000000-0005-0000-0000-00004E080000}"/>
    <cellStyle name="Followed Hyperlink 8" xfId="41518" hidden="1" xr:uid="{00000000-0005-0000-0000-00004F080000}"/>
    <cellStyle name="Followed Hyperlink 8" xfId="41769" hidden="1" xr:uid="{00000000-0005-0000-0000-000034080000}"/>
    <cellStyle name="Followed Hyperlink 8" xfId="42061" hidden="1" xr:uid="{00000000-0005-0000-0000-000035080000}"/>
    <cellStyle name="Followed Hyperlink 8" xfId="42091" hidden="1" xr:uid="{00000000-0005-0000-0000-000036080000}"/>
    <cellStyle name="Followed Hyperlink 8" xfId="42104" hidden="1" xr:uid="{00000000-0005-0000-0000-000037080000}"/>
    <cellStyle name="Followed Hyperlink 8" xfId="42122" hidden="1" xr:uid="{00000000-0005-0000-0000-000038080000}"/>
    <cellStyle name="Followed Hyperlink 8" xfId="42374" hidden="1" xr:uid="{00000000-0005-0000-0000-000039080000}"/>
    <cellStyle name="Followed Hyperlink 8" xfId="42404" hidden="1" xr:uid="{00000000-0005-0000-0000-00003A080000}"/>
    <cellStyle name="Followed Hyperlink 8" xfId="42417" hidden="1" xr:uid="{00000000-0005-0000-0000-00003B080000}"/>
    <cellStyle name="Followed Hyperlink 8" xfId="41708" hidden="1" xr:uid="{00000000-0005-0000-0000-00003C080000}"/>
    <cellStyle name="Followed Hyperlink 8" xfId="42595" hidden="1" xr:uid="{00000000-0005-0000-0000-00003D080000}"/>
    <cellStyle name="Followed Hyperlink 8" xfId="42625" hidden="1" xr:uid="{00000000-0005-0000-0000-00003E080000}"/>
    <cellStyle name="Followed Hyperlink 8" xfId="42638" hidden="1" xr:uid="{00000000-0005-0000-0000-00003F080000}"/>
    <cellStyle name="Followed Hyperlink 8" xfId="42456" hidden="1" xr:uid="{00000000-0005-0000-0000-000040080000}"/>
    <cellStyle name="Followed Hyperlink 8" xfId="42811" hidden="1" xr:uid="{00000000-0005-0000-0000-000041080000}"/>
    <cellStyle name="Followed Hyperlink 8" xfId="42841" hidden="1" xr:uid="{00000000-0005-0000-0000-000042080000}"/>
    <cellStyle name="Followed Hyperlink 8" xfId="42854" hidden="1" xr:uid="{00000000-0005-0000-0000-000043080000}"/>
    <cellStyle name="Followed Hyperlink 8" xfId="40111" hidden="1" xr:uid="{00000000-0005-0000-0000-00003C080000}"/>
    <cellStyle name="Followed Hyperlink 8" xfId="1123" hidden="1" xr:uid="{00000000-0005-0000-0000-000040080000}"/>
    <cellStyle name="Followed Hyperlink 8" xfId="1478" hidden="1" xr:uid="{00000000-0005-0000-0000-000041080000}"/>
    <cellStyle name="Followed Hyperlink 8" xfId="40673" hidden="1" xr:uid="{00000000-0005-0000-0000-00003F080000}"/>
    <cellStyle name="Followed Hyperlink 8" xfId="45048" hidden="1" xr:uid="{00000000-0005-0000-0000-00004C080000}"/>
    <cellStyle name="Followed Hyperlink 8" xfId="45387" hidden="1" xr:uid="{00000000-0005-0000-0000-00004D080000}"/>
    <cellStyle name="Followed Hyperlink 8" xfId="40876" hidden="1" xr:uid="{00000000-0005-0000-0000-000042080000}"/>
    <cellStyle name="Followed Hyperlink 8" xfId="33110" hidden="1" xr:uid="{00000000-0005-0000-0000-000047080000}"/>
    <cellStyle name="Followed Hyperlink 8" xfId="24454" hidden="1" xr:uid="{00000000-0005-0000-0000-000036080000}"/>
    <cellStyle name="Followed Hyperlink 8" xfId="32933" hidden="1" xr:uid="{00000000-0005-0000-0000-000048080000}"/>
    <cellStyle name="Followed Hyperlink 8" xfId="24485" hidden="1" xr:uid="{00000000-0005-0000-0000-000038080000}"/>
    <cellStyle name="Followed Hyperlink 8" xfId="11451" hidden="1" xr:uid="{00000000-0005-0000-0000-000036080000}"/>
    <cellStyle name="Followed Hyperlink 8" xfId="11464" hidden="1" xr:uid="{00000000-0005-0000-0000-000037080000}"/>
    <cellStyle name="Followed Hyperlink 8" xfId="11482" hidden="1" xr:uid="{00000000-0005-0000-0000-000038080000}"/>
    <cellStyle name="Followed Hyperlink 8" xfId="11734" hidden="1" xr:uid="{00000000-0005-0000-0000-000039080000}"/>
    <cellStyle name="Followed Hyperlink 8" xfId="11764" hidden="1" xr:uid="{00000000-0005-0000-0000-00003A080000}"/>
    <cellStyle name="Followed Hyperlink 8" xfId="11777" hidden="1" xr:uid="{00000000-0005-0000-0000-00003B080000}"/>
    <cellStyle name="Followed Hyperlink 8" xfId="11334" hidden="1" xr:uid="{00000000-0005-0000-0000-00003C080000}"/>
    <cellStyle name="Followed Hyperlink 8" xfId="11955" hidden="1" xr:uid="{00000000-0005-0000-0000-00003D080000}"/>
    <cellStyle name="Followed Hyperlink 8" xfId="11985" hidden="1" xr:uid="{00000000-0005-0000-0000-00003E080000}"/>
    <cellStyle name="Followed Hyperlink 8" xfId="11816" hidden="1" xr:uid="{00000000-0005-0000-0000-000040080000}"/>
    <cellStyle name="Followed Hyperlink 8" xfId="12171" hidden="1" xr:uid="{00000000-0005-0000-0000-000041080000}"/>
    <cellStyle name="Followed Hyperlink 8" xfId="12201" hidden="1" xr:uid="{00000000-0005-0000-0000-000042080000}"/>
    <cellStyle name="Followed Hyperlink 8" xfId="12214" hidden="1" xr:uid="{00000000-0005-0000-0000-000043080000}"/>
    <cellStyle name="Followed Hyperlink 8" xfId="6322" hidden="1" xr:uid="{00000000-0005-0000-0000-000044080000}"/>
    <cellStyle name="Followed Hyperlink 8" xfId="12383" hidden="1" xr:uid="{00000000-0005-0000-0000-000045080000}"/>
    <cellStyle name="Followed Hyperlink 8" xfId="12413" hidden="1" xr:uid="{00000000-0005-0000-0000-000046080000}"/>
    <cellStyle name="Followed Hyperlink 8" xfId="12426" hidden="1" xr:uid="{00000000-0005-0000-0000-000047080000}"/>
    <cellStyle name="Followed Hyperlink 8" xfId="12249" hidden="1" xr:uid="{00000000-0005-0000-0000-000048080000}"/>
    <cellStyle name="Followed Hyperlink 8" xfId="12594" hidden="1" xr:uid="{00000000-0005-0000-0000-000049080000}"/>
    <cellStyle name="Followed Hyperlink 8" xfId="12624" hidden="1" xr:uid="{00000000-0005-0000-0000-00004A080000}"/>
    <cellStyle name="Followed Hyperlink 8" xfId="12637" hidden="1" xr:uid="{00000000-0005-0000-0000-00004B080000}"/>
    <cellStyle name="Followed Hyperlink 8" xfId="12461" hidden="1" xr:uid="{00000000-0005-0000-0000-00004C080000}"/>
    <cellStyle name="Followed Hyperlink 8" xfId="12800" hidden="1" xr:uid="{00000000-0005-0000-0000-00004D080000}"/>
    <cellStyle name="Followed Hyperlink 8" xfId="12830" hidden="1" xr:uid="{00000000-0005-0000-0000-00004E080000}"/>
    <cellStyle name="Followed Hyperlink 8" xfId="12843" hidden="1" xr:uid="{00000000-0005-0000-0000-00004F080000}"/>
    <cellStyle name="Followed Hyperlink 8" xfId="8086" hidden="1" xr:uid="{00000000-0005-0000-0000-000034080000}"/>
    <cellStyle name="Followed Hyperlink 8" xfId="12861" hidden="1" xr:uid="{00000000-0005-0000-0000-000035080000}"/>
    <cellStyle name="Followed Hyperlink 8" xfId="13125" hidden="1" xr:uid="{00000000-0005-0000-0000-000036080000}"/>
    <cellStyle name="Followed Hyperlink 8" xfId="13138" hidden="1" xr:uid="{00000000-0005-0000-0000-000037080000}"/>
    <cellStyle name="Followed Hyperlink 8" xfId="13156" hidden="1" xr:uid="{00000000-0005-0000-0000-000038080000}"/>
    <cellStyle name="Followed Hyperlink 8" xfId="13408" hidden="1" xr:uid="{00000000-0005-0000-0000-000039080000}"/>
    <cellStyle name="Followed Hyperlink 8" xfId="13438" hidden="1" xr:uid="{00000000-0005-0000-0000-00003A080000}"/>
    <cellStyle name="Followed Hyperlink 8" xfId="13451" hidden="1" xr:uid="{00000000-0005-0000-0000-00003B080000}"/>
    <cellStyle name="Followed Hyperlink 8" xfId="13008" hidden="1" xr:uid="{00000000-0005-0000-0000-00003C080000}"/>
    <cellStyle name="Followed Hyperlink 8" xfId="13629" hidden="1" xr:uid="{00000000-0005-0000-0000-00003D080000}"/>
    <cellStyle name="Followed Hyperlink 8" xfId="13659" hidden="1" xr:uid="{00000000-0005-0000-0000-00003E080000}"/>
    <cellStyle name="Followed Hyperlink 8" xfId="13672" hidden="1" xr:uid="{00000000-0005-0000-0000-00003F080000}"/>
    <cellStyle name="Followed Hyperlink 8" xfId="13490" hidden="1" xr:uid="{00000000-0005-0000-0000-000040080000}"/>
    <cellStyle name="Followed Hyperlink 8" xfId="13845" hidden="1" xr:uid="{00000000-0005-0000-0000-000041080000}"/>
    <cellStyle name="Followed Hyperlink 8" xfId="13875" hidden="1" xr:uid="{00000000-0005-0000-0000-000042080000}"/>
    <cellStyle name="Followed Hyperlink 8" xfId="13888" hidden="1" xr:uid="{00000000-0005-0000-0000-000043080000}"/>
    <cellStyle name="Followed Hyperlink 8" xfId="8002" hidden="1" xr:uid="{00000000-0005-0000-0000-000044080000}"/>
    <cellStyle name="Followed Hyperlink 8" xfId="14057" hidden="1" xr:uid="{00000000-0005-0000-0000-000045080000}"/>
    <cellStyle name="Followed Hyperlink 8" xfId="14087" hidden="1" xr:uid="{00000000-0005-0000-0000-000046080000}"/>
    <cellStyle name="Followed Hyperlink 8" xfId="14100" hidden="1" xr:uid="{00000000-0005-0000-0000-000047080000}"/>
    <cellStyle name="Followed Hyperlink 8" xfId="13923" hidden="1" xr:uid="{00000000-0005-0000-0000-000048080000}"/>
    <cellStyle name="Followed Hyperlink 8" xfId="14268" hidden="1" xr:uid="{00000000-0005-0000-0000-000049080000}"/>
    <cellStyle name="Followed Hyperlink 8" xfId="14298" hidden="1" xr:uid="{00000000-0005-0000-0000-00004A080000}"/>
    <cellStyle name="Followed Hyperlink 8" xfId="14311" hidden="1" xr:uid="{00000000-0005-0000-0000-00004B080000}"/>
    <cellStyle name="Followed Hyperlink 8" xfId="14135" hidden="1" xr:uid="{00000000-0005-0000-0000-00004C080000}"/>
    <cellStyle name="Followed Hyperlink 8" xfId="14504" hidden="1" xr:uid="{00000000-0005-0000-0000-00004E080000}"/>
    <cellStyle name="Followed Hyperlink 8" xfId="14517" hidden="1" xr:uid="{00000000-0005-0000-0000-00004F080000}"/>
    <cellStyle name="Followed Hyperlink 8" xfId="9764" hidden="1" xr:uid="{00000000-0005-0000-0000-000034080000}"/>
    <cellStyle name="Followed Hyperlink 8" xfId="14793" hidden="1" xr:uid="{00000000-0005-0000-0000-000036080000}"/>
    <cellStyle name="Followed Hyperlink 8" xfId="14806" hidden="1" xr:uid="{00000000-0005-0000-0000-000037080000}"/>
    <cellStyle name="Followed Hyperlink 8" xfId="14824" hidden="1" xr:uid="{00000000-0005-0000-0000-000038080000}"/>
    <cellStyle name="Followed Hyperlink 8" xfId="15076" hidden="1" xr:uid="{00000000-0005-0000-0000-000039080000}"/>
    <cellStyle name="Followed Hyperlink 8" xfId="15106" hidden="1" xr:uid="{00000000-0005-0000-0000-00003A080000}"/>
    <cellStyle name="Followed Hyperlink 8" xfId="15119" hidden="1" xr:uid="{00000000-0005-0000-0000-00003B080000}"/>
    <cellStyle name="Followed Hyperlink 8" xfId="14679" hidden="1" xr:uid="{00000000-0005-0000-0000-00003C080000}"/>
    <cellStyle name="Followed Hyperlink 8" xfId="15297" hidden="1" xr:uid="{00000000-0005-0000-0000-00003D080000}"/>
    <cellStyle name="Followed Hyperlink 8" xfId="15327" hidden="1" xr:uid="{00000000-0005-0000-0000-00003E080000}"/>
    <cellStyle name="Followed Hyperlink 8" xfId="15340" hidden="1" xr:uid="{00000000-0005-0000-0000-00003F080000}"/>
    <cellStyle name="Followed Hyperlink 8" xfId="15158" hidden="1" xr:uid="{00000000-0005-0000-0000-000040080000}"/>
    <cellStyle name="Followed Hyperlink 8" xfId="15513" hidden="1" xr:uid="{00000000-0005-0000-0000-000041080000}"/>
    <cellStyle name="Followed Hyperlink 8" xfId="15543" hidden="1" xr:uid="{00000000-0005-0000-0000-000042080000}"/>
    <cellStyle name="Followed Hyperlink 8" xfId="15556" hidden="1" xr:uid="{00000000-0005-0000-0000-000043080000}"/>
    <cellStyle name="Followed Hyperlink 8" xfId="9682" hidden="1" xr:uid="{00000000-0005-0000-0000-000044080000}"/>
    <cellStyle name="Followed Hyperlink 8" xfId="15725" hidden="1" xr:uid="{00000000-0005-0000-0000-000045080000}"/>
    <cellStyle name="Followed Hyperlink 8" xfId="15755" hidden="1" xr:uid="{00000000-0005-0000-0000-000046080000}"/>
    <cellStyle name="Followed Hyperlink 8" xfId="15768" hidden="1" xr:uid="{00000000-0005-0000-0000-000047080000}"/>
    <cellStyle name="Followed Hyperlink 8" xfId="15591" hidden="1" xr:uid="{00000000-0005-0000-0000-000048080000}"/>
    <cellStyle name="Followed Hyperlink 8" xfId="15936" hidden="1" xr:uid="{00000000-0005-0000-0000-000049080000}"/>
    <cellStyle name="Followed Hyperlink 8" xfId="15966" hidden="1" xr:uid="{00000000-0005-0000-0000-00004A080000}"/>
    <cellStyle name="Followed Hyperlink 8" xfId="15979" hidden="1" xr:uid="{00000000-0005-0000-0000-00004B080000}"/>
    <cellStyle name="Followed Hyperlink 8" xfId="15803" hidden="1" xr:uid="{00000000-0005-0000-0000-00004C080000}"/>
    <cellStyle name="Followed Hyperlink 8" xfId="16142" hidden="1" xr:uid="{00000000-0005-0000-0000-00004D080000}"/>
    <cellStyle name="Followed Hyperlink 8" xfId="16172" hidden="1" xr:uid="{00000000-0005-0000-0000-00004E080000}"/>
    <cellStyle name="Followed Hyperlink 8" xfId="16185" hidden="1" xr:uid="{00000000-0005-0000-0000-00004F080000}"/>
    <cellStyle name="Followed Hyperlink 8" xfId="11440" hidden="1" xr:uid="{00000000-0005-0000-0000-000034080000}"/>
    <cellStyle name="Followed Hyperlink 8" xfId="16203" hidden="1" xr:uid="{00000000-0005-0000-0000-000035080000}"/>
    <cellStyle name="Followed Hyperlink 8" xfId="16452" hidden="1" xr:uid="{00000000-0005-0000-0000-000036080000}"/>
    <cellStyle name="Followed Hyperlink 8" xfId="14535" hidden="1" xr:uid="{00000000-0005-0000-0000-000035080000}"/>
    <cellStyle name="Followed Hyperlink 8" xfId="38211" hidden="1" xr:uid="{00000000-0005-0000-0000-00004A080000}"/>
    <cellStyle name="Followed Hyperlink 8" xfId="30750" hidden="1" xr:uid="{00000000-0005-0000-0000-000039080000}"/>
    <cellStyle name="Followed Hyperlink 8" xfId="16465" hidden="1" xr:uid="{00000000-0005-0000-0000-000037080000}"/>
    <cellStyle name="Followed Hyperlink 8" xfId="16483" hidden="1" xr:uid="{00000000-0005-0000-0000-000038080000}"/>
    <cellStyle name="Followed Hyperlink 8" xfId="16735" hidden="1" xr:uid="{00000000-0005-0000-0000-000039080000}"/>
    <cellStyle name="Followed Hyperlink 8" xfId="16765" hidden="1" xr:uid="{00000000-0005-0000-0000-00003A080000}"/>
    <cellStyle name="Followed Hyperlink 8" xfId="16778" hidden="1" xr:uid="{00000000-0005-0000-0000-00003B080000}"/>
    <cellStyle name="Followed Hyperlink 8" xfId="16347" hidden="1" xr:uid="{00000000-0005-0000-0000-00003C080000}"/>
    <cellStyle name="Followed Hyperlink 8" xfId="16956" hidden="1" xr:uid="{00000000-0005-0000-0000-00003D080000}"/>
    <cellStyle name="Followed Hyperlink 8" xfId="16986" hidden="1" xr:uid="{00000000-0005-0000-0000-00003E080000}"/>
    <cellStyle name="Followed Hyperlink 8" xfId="16999" hidden="1" xr:uid="{00000000-0005-0000-0000-00003F080000}"/>
    <cellStyle name="Followed Hyperlink 8" xfId="17172" hidden="1" xr:uid="{00000000-0005-0000-0000-000041080000}"/>
    <cellStyle name="Followed Hyperlink 8" xfId="17202" hidden="1" xr:uid="{00000000-0005-0000-0000-000042080000}"/>
    <cellStyle name="Followed Hyperlink 8" xfId="17215" hidden="1" xr:uid="{00000000-0005-0000-0000-000043080000}"/>
    <cellStyle name="Followed Hyperlink 8" xfId="11359" hidden="1" xr:uid="{00000000-0005-0000-0000-000044080000}"/>
    <cellStyle name="Followed Hyperlink 8" xfId="17384" hidden="1" xr:uid="{00000000-0005-0000-0000-000045080000}"/>
    <cellStyle name="Followed Hyperlink 8" xfId="17414" hidden="1" xr:uid="{00000000-0005-0000-0000-000046080000}"/>
    <cellStyle name="Followed Hyperlink 8" xfId="17427" hidden="1" xr:uid="{00000000-0005-0000-0000-000047080000}"/>
    <cellStyle name="Followed Hyperlink 8" xfId="17250" hidden="1" xr:uid="{00000000-0005-0000-0000-000048080000}"/>
    <cellStyle name="Followed Hyperlink 8" xfId="17595" hidden="1" xr:uid="{00000000-0005-0000-0000-000049080000}"/>
    <cellStyle name="Followed Hyperlink 8" xfId="17625" hidden="1" xr:uid="{00000000-0005-0000-0000-00004A080000}"/>
    <cellStyle name="Followed Hyperlink 8" xfId="17638" hidden="1" xr:uid="{00000000-0005-0000-0000-00004B080000}"/>
    <cellStyle name="Followed Hyperlink 8" xfId="17462" hidden="1" xr:uid="{00000000-0005-0000-0000-00004C080000}"/>
    <cellStyle name="Followed Hyperlink 8" xfId="17801" hidden="1" xr:uid="{00000000-0005-0000-0000-00004D080000}"/>
    <cellStyle name="Followed Hyperlink 8" xfId="17831" hidden="1" xr:uid="{00000000-0005-0000-0000-00004E080000}"/>
    <cellStyle name="Followed Hyperlink 8" xfId="17844" hidden="1" xr:uid="{00000000-0005-0000-0000-00004F080000}"/>
    <cellStyle name="Followed Hyperlink 8" xfId="11430" hidden="1" xr:uid="{00000000-0005-0000-0000-000034080000}"/>
    <cellStyle name="Followed Hyperlink 8" xfId="17861" hidden="1" xr:uid="{00000000-0005-0000-0000-000035080000}"/>
    <cellStyle name="Followed Hyperlink 8" xfId="18118" hidden="1" xr:uid="{00000000-0005-0000-0000-000036080000}"/>
    <cellStyle name="Followed Hyperlink 8" xfId="18131" hidden="1" xr:uid="{00000000-0005-0000-0000-000037080000}"/>
    <cellStyle name="Followed Hyperlink 8" xfId="18149" hidden="1" xr:uid="{00000000-0005-0000-0000-000038080000}"/>
    <cellStyle name="Followed Hyperlink 8" xfId="18401" hidden="1" xr:uid="{00000000-0005-0000-0000-000039080000}"/>
    <cellStyle name="Followed Hyperlink 8" xfId="18431" hidden="1" xr:uid="{00000000-0005-0000-0000-00003A080000}"/>
    <cellStyle name="Followed Hyperlink 8" xfId="18444" hidden="1" xr:uid="{00000000-0005-0000-0000-00003B080000}"/>
    <cellStyle name="Followed Hyperlink 8" xfId="16289" hidden="1" xr:uid="{00000000-0005-0000-0000-00003C080000}"/>
    <cellStyle name="Followed Hyperlink 8" xfId="18622" hidden="1" xr:uid="{00000000-0005-0000-0000-00003D080000}"/>
    <cellStyle name="Followed Hyperlink 8" xfId="18652" hidden="1" xr:uid="{00000000-0005-0000-0000-00003E080000}"/>
    <cellStyle name="Followed Hyperlink 8" xfId="18665" hidden="1" xr:uid="{00000000-0005-0000-0000-00003F080000}"/>
    <cellStyle name="Followed Hyperlink 8" xfId="18483" hidden="1" xr:uid="{00000000-0005-0000-0000-000040080000}"/>
    <cellStyle name="Followed Hyperlink 8" xfId="18838" hidden="1" xr:uid="{00000000-0005-0000-0000-000041080000}"/>
    <cellStyle name="Followed Hyperlink 8" xfId="18868" hidden="1" xr:uid="{00000000-0005-0000-0000-000042080000}"/>
    <cellStyle name="Followed Hyperlink 8" xfId="18881" hidden="1" xr:uid="{00000000-0005-0000-0000-000043080000}"/>
    <cellStyle name="Followed Hyperlink 8" xfId="17921" hidden="1" xr:uid="{00000000-0005-0000-0000-000044080000}"/>
    <cellStyle name="Followed Hyperlink 8" xfId="19050" hidden="1" xr:uid="{00000000-0005-0000-0000-000045080000}"/>
    <cellStyle name="Followed Hyperlink 8" xfId="19080" hidden="1" xr:uid="{00000000-0005-0000-0000-000046080000}"/>
    <cellStyle name="Followed Hyperlink 8" xfId="19093" hidden="1" xr:uid="{00000000-0005-0000-0000-000047080000}"/>
    <cellStyle name="Followed Hyperlink 8" xfId="18916" hidden="1" xr:uid="{00000000-0005-0000-0000-000048080000}"/>
    <cellStyle name="Followed Hyperlink 8" xfId="19261" hidden="1" xr:uid="{00000000-0005-0000-0000-000049080000}"/>
    <cellStyle name="Followed Hyperlink 8" xfId="19291" hidden="1" xr:uid="{00000000-0005-0000-0000-00004A080000}"/>
    <cellStyle name="Followed Hyperlink 8" xfId="19304" hidden="1" xr:uid="{00000000-0005-0000-0000-00004B080000}"/>
    <cellStyle name="Followed Hyperlink 8" xfId="19128" hidden="1" xr:uid="{00000000-0005-0000-0000-00004C080000}"/>
    <cellStyle name="Followed Hyperlink 8" xfId="19467" hidden="1" xr:uid="{00000000-0005-0000-0000-00004D080000}"/>
    <cellStyle name="Followed Hyperlink 8" xfId="19497" hidden="1" xr:uid="{00000000-0005-0000-0000-00004E080000}"/>
    <cellStyle name="Followed Hyperlink 8" xfId="14710" hidden="1" xr:uid="{00000000-0005-0000-0000-000034080000}"/>
    <cellStyle name="Followed Hyperlink 8" xfId="19528" hidden="1" xr:uid="{00000000-0005-0000-0000-000035080000}"/>
    <cellStyle name="Followed Hyperlink 8" xfId="19759" hidden="1" xr:uid="{00000000-0005-0000-0000-000036080000}"/>
    <cellStyle name="Followed Hyperlink 8" xfId="19772" hidden="1" xr:uid="{00000000-0005-0000-0000-000037080000}"/>
    <cellStyle name="Followed Hyperlink 8" xfId="19790" hidden="1" xr:uid="{00000000-0005-0000-0000-000038080000}"/>
    <cellStyle name="Followed Hyperlink 8" xfId="20042" hidden="1" xr:uid="{00000000-0005-0000-0000-000039080000}"/>
    <cellStyle name="Followed Hyperlink 8" xfId="20085" hidden="1" xr:uid="{00000000-0005-0000-0000-00003B080000}"/>
    <cellStyle name="Followed Hyperlink 8" xfId="19662" hidden="1" xr:uid="{00000000-0005-0000-0000-00003C080000}"/>
    <cellStyle name="Followed Hyperlink 8" xfId="20263" hidden="1" xr:uid="{00000000-0005-0000-0000-00003D080000}"/>
    <cellStyle name="Followed Hyperlink 8" xfId="20293" hidden="1" xr:uid="{00000000-0005-0000-0000-00003E080000}"/>
    <cellStyle name="Followed Hyperlink 8" xfId="20306" hidden="1" xr:uid="{00000000-0005-0000-0000-00003F080000}"/>
    <cellStyle name="Followed Hyperlink 8" xfId="20124" hidden="1" xr:uid="{00000000-0005-0000-0000-000040080000}"/>
    <cellStyle name="Followed Hyperlink 8" xfId="20479" hidden="1" xr:uid="{00000000-0005-0000-0000-000041080000}"/>
    <cellStyle name="Followed Hyperlink 8" xfId="20509" hidden="1" xr:uid="{00000000-0005-0000-0000-000042080000}"/>
    <cellStyle name="Followed Hyperlink 8" xfId="20522" hidden="1" xr:uid="{00000000-0005-0000-0000-000043080000}"/>
    <cellStyle name="Followed Hyperlink 8" xfId="14678" hidden="1" xr:uid="{00000000-0005-0000-0000-000044080000}"/>
    <cellStyle name="Followed Hyperlink 8" xfId="20691" hidden="1" xr:uid="{00000000-0005-0000-0000-000045080000}"/>
    <cellStyle name="Followed Hyperlink 8" xfId="20721" hidden="1" xr:uid="{00000000-0005-0000-0000-000046080000}"/>
    <cellStyle name="Followed Hyperlink 8" xfId="20734" hidden="1" xr:uid="{00000000-0005-0000-0000-000047080000}"/>
    <cellStyle name="Followed Hyperlink 8" xfId="20557" hidden="1" xr:uid="{00000000-0005-0000-0000-000048080000}"/>
    <cellStyle name="Followed Hyperlink 8" xfId="20902" hidden="1" xr:uid="{00000000-0005-0000-0000-000049080000}"/>
    <cellStyle name="Followed Hyperlink 8" xfId="20932" hidden="1" xr:uid="{00000000-0005-0000-0000-00004A080000}"/>
    <cellStyle name="Followed Hyperlink 8" xfId="20945" hidden="1" xr:uid="{00000000-0005-0000-0000-00004B080000}"/>
    <cellStyle name="Followed Hyperlink 8" xfId="20769" hidden="1" xr:uid="{00000000-0005-0000-0000-00004C080000}"/>
    <cellStyle name="Followed Hyperlink 8" xfId="21108" hidden="1" xr:uid="{00000000-0005-0000-0000-00004D080000}"/>
    <cellStyle name="Followed Hyperlink 8" xfId="21138" hidden="1" xr:uid="{00000000-0005-0000-0000-00004E080000}"/>
    <cellStyle name="Followed Hyperlink 8" xfId="21151" hidden="1" xr:uid="{00000000-0005-0000-0000-00004F080000}"/>
    <cellStyle name="Followed Hyperlink 8" xfId="16422" hidden="1" xr:uid="{00000000-0005-0000-0000-000034080000}"/>
    <cellStyle name="Followed Hyperlink 8" xfId="21169" hidden="1" xr:uid="{00000000-0005-0000-0000-000035080000}"/>
    <cellStyle name="Followed Hyperlink 8" xfId="21366" hidden="1" xr:uid="{00000000-0005-0000-0000-000036080000}"/>
    <cellStyle name="Followed Hyperlink 8" xfId="21379" hidden="1" xr:uid="{00000000-0005-0000-0000-000037080000}"/>
    <cellStyle name="Followed Hyperlink 8" xfId="21397" hidden="1" xr:uid="{00000000-0005-0000-0000-000038080000}"/>
    <cellStyle name="Followed Hyperlink 8" xfId="20072" hidden="1" xr:uid="{00000000-0005-0000-0000-00003A080000}"/>
    <cellStyle name="Followed Hyperlink 8" xfId="27717" hidden="1" xr:uid="{00000000-0005-0000-0000-000049080000}"/>
    <cellStyle name="Followed Hyperlink 8" xfId="35965" hidden="1" xr:uid="{00000000-0005-0000-0000-00003E080000}"/>
    <cellStyle name="Followed Hyperlink 8" xfId="2579" hidden="1" xr:uid="{00000000-0005-0000-0000-000034080000}"/>
    <cellStyle name="Followed Hyperlink 8" xfId="6148" hidden="1" xr:uid="{00000000-0005-0000-0000-000035080000}"/>
    <cellStyle name="Followed Hyperlink 8" xfId="6418" hidden="1" xr:uid="{00000000-0005-0000-0000-000036080000}"/>
    <cellStyle name="Followed Hyperlink 8" xfId="6431" hidden="1" xr:uid="{00000000-0005-0000-0000-000037080000}"/>
    <cellStyle name="Followed Hyperlink 8" xfId="6449" hidden="1" xr:uid="{00000000-0005-0000-0000-000038080000}"/>
    <cellStyle name="Followed Hyperlink 8" xfId="6701" hidden="1" xr:uid="{00000000-0005-0000-0000-000039080000}"/>
    <cellStyle name="Followed Hyperlink 8" xfId="6731" hidden="1" xr:uid="{00000000-0005-0000-0000-00003A080000}"/>
    <cellStyle name="Followed Hyperlink 8" xfId="6744" hidden="1" xr:uid="{00000000-0005-0000-0000-00003B080000}"/>
    <cellStyle name="Followed Hyperlink 8" xfId="6297" hidden="1" xr:uid="{00000000-0005-0000-0000-00003C080000}"/>
    <cellStyle name="Followed Hyperlink 8" xfId="6952" hidden="1" xr:uid="{00000000-0005-0000-0000-00003E080000}"/>
    <cellStyle name="Followed Hyperlink 8" xfId="6965" hidden="1" xr:uid="{00000000-0005-0000-0000-00003F080000}"/>
    <cellStyle name="Followed Hyperlink 8" xfId="6783" hidden="1" xr:uid="{00000000-0005-0000-0000-000040080000}"/>
    <cellStyle name="Followed Hyperlink 8" xfId="7138" hidden="1" xr:uid="{00000000-0005-0000-0000-000041080000}"/>
    <cellStyle name="Followed Hyperlink 8" xfId="7168" hidden="1" xr:uid="{00000000-0005-0000-0000-000042080000}"/>
    <cellStyle name="Followed Hyperlink 8" xfId="7181" hidden="1" xr:uid="{00000000-0005-0000-0000-000043080000}"/>
    <cellStyle name="Followed Hyperlink 8" xfId="2555" hidden="1" xr:uid="{00000000-0005-0000-0000-000044080000}"/>
    <cellStyle name="Followed Hyperlink 8" xfId="7350" hidden="1" xr:uid="{00000000-0005-0000-0000-000045080000}"/>
    <cellStyle name="Followed Hyperlink 8" xfId="7380" hidden="1" xr:uid="{00000000-0005-0000-0000-000046080000}"/>
    <cellStyle name="Followed Hyperlink 8" xfId="7393" hidden="1" xr:uid="{00000000-0005-0000-0000-000047080000}"/>
    <cellStyle name="Followed Hyperlink 8" xfId="7216" hidden="1" xr:uid="{00000000-0005-0000-0000-000048080000}"/>
    <cellStyle name="Followed Hyperlink 8" xfId="7561" hidden="1" xr:uid="{00000000-0005-0000-0000-000049080000}"/>
    <cellStyle name="Followed Hyperlink 8" xfId="7591" hidden="1" xr:uid="{00000000-0005-0000-0000-00004A080000}"/>
    <cellStyle name="Followed Hyperlink 8" xfId="7604" hidden="1" xr:uid="{00000000-0005-0000-0000-00004B080000}"/>
    <cellStyle name="Followed Hyperlink 8" xfId="7428" hidden="1" xr:uid="{00000000-0005-0000-0000-00004C080000}"/>
    <cellStyle name="Followed Hyperlink 8" xfId="7767" hidden="1" xr:uid="{00000000-0005-0000-0000-00004D080000}"/>
    <cellStyle name="Followed Hyperlink 8" xfId="7797" hidden="1" xr:uid="{00000000-0005-0000-0000-00004E080000}"/>
    <cellStyle name="Followed Hyperlink 8" xfId="7810" hidden="1" xr:uid="{00000000-0005-0000-0000-00004F080000}"/>
    <cellStyle name="Followed Hyperlink 8" xfId="2853" hidden="1" xr:uid="{00000000-0005-0000-0000-000034080000}"/>
    <cellStyle name="Followed Hyperlink 8" xfId="7828" hidden="1" xr:uid="{00000000-0005-0000-0000-000035080000}"/>
    <cellStyle name="Followed Hyperlink 8" xfId="8098" hidden="1" xr:uid="{00000000-0005-0000-0000-000036080000}"/>
    <cellStyle name="Followed Hyperlink 8" xfId="8111" hidden="1" xr:uid="{00000000-0005-0000-0000-000037080000}"/>
    <cellStyle name="Followed Hyperlink 8" xfId="8129" hidden="1" xr:uid="{00000000-0005-0000-0000-000038080000}"/>
    <cellStyle name="Followed Hyperlink 8" xfId="8381" hidden="1" xr:uid="{00000000-0005-0000-0000-000039080000}"/>
    <cellStyle name="Followed Hyperlink 8" xfId="8411" hidden="1" xr:uid="{00000000-0005-0000-0000-00003A080000}"/>
    <cellStyle name="Followed Hyperlink 8" xfId="8424" hidden="1" xr:uid="{00000000-0005-0000-0000-00003B080000}"/>
    <cellStyle name="Followed Hyperlink 8" xfId="7977" hidden="1" xr:uid="{00000000-0005-0000-0000-00003C080000}"/>
    <cellStyle name="Followed Hyperlink 8" xfId="8602" hidden="1" xr:uid="{00000000-0005-0000-0000-00003D080000}"/>
    <cellStyle name="Followed Hyperlink 8" xfId="8632" hidden="1" xr:uid="{00000000-0005-0000-0000-00003E080000}"/>
    <cellStyle name="Followed Hyperlink 8" xfId="8645" hidden="1" xr:uid="{00000000-0005-0000-0000-00003F080000}"/>
    <cellStyle name="Followed Hyperlink 8" xfId="8463" hidden="1" xr:uid="{00000000-0005-0000-0000-000040080000}"/>
    <cellStyle name="Followed Hyperlink 8" xfId="8818" hidden="1" xr:uid="{00000000-0005-0000-0000-000041080000}"/>
    <cellStyle name="Followed Hyperlink 8" xfId="8848" hidden="1" xr:uid="{00000000-0005-0000-0000-000042080000}"/>
    <cellStyle name="Followed Hyperlink 8" xfId="8861" hidden="1" xr:uid="{00000000-0005-0000-0000-000043080000}"/>
    <cellStyle name="Followed Hyperlink 8" xfId="2757" hidden="1" xr:uid="{00000000-0005-0000-0000-000044080000}"/>
    <cellStyle name="Followed Hyperlink 8" xfId="9030" hidden="1" xr:uid="{00000000-0005-0000-0000-000045080000}"/>
    <cellStyle name="Followed Hyperlink 8" xfId="9060" hidden="1" xr:uid="{00000000-0005-0000-0000-000046080000}"/>
    <cellStyle name="Followed Hyperlink 8" xfId="9073" hidden="1" xr:uid="{00000000-0005-0000-0000-000047080000}"/>
    <cellStyle name="Followed Hyperlink 8" xfId="8896" hidden="1" xr:uid="{00000000-0005-0000-0000-000048080000}"/>
    <cellStyle name="Followed Hyperlink 8" xfId="9241" hidden="1" xr:uid="{00000000-0005-0000-0000-000049080000}"/>
    <cellStyle name="Followed Hyperlink 8" xfId="9271" hidden="1" xr:uid="{00000000-0005-0000-0000-00004A080000}"/>
    <cellStyle name="Followed Hyperlink 8" xfId="9284" hidden="1" xr:uid="{00000000-0005-0000-0000-00004B080000}"/>
    <cellStyle name="Followed Hyperlink 8" xfId="9447" hidden="1" xr:uid="{00000000-0005-0000-0000-00004D080000}"/>
    <cellStyle name="Followed Hyperlink 8" xfId="9477" hidden="1" xr:uid="{00000000-0005-0000-0000-00004E080000}"/>
    <cellStyle name="Followed Hyperlink 8" xfId="9490" hidden="1" xr:uid="{00000000-0005-0000-0000-00004F080000}"/>
    <cellStyle name="Followed Hyperlink 8" xfId="9776" hidden="1" xr:uid="{00000000-0005-0000-0000-000036080000}"/>
    <cellStyle name="Followed Hyperlink 8" xfId="9789" hidden="1" xr:uid="{00000000-0005-0000-0000-000037080000}"/>
    <cellStyle name="Followed Hyperlink 8" xfId="9807" hidden="1" xr:uid="{00000000-0005-0000-0000-000038080000}"/>
    <cellStyle name="Followed Hyperlink 8" xfId="10059" hidden="1" xr:uid="{00000000-0005-0000-0000-000039080000}"/>
    <cellStyle name="Followed Hyperlink 8" xfId="10089" hidden="1" xr:uid="{00000000-0005-0000-0000-00003A080000}"/>
    <cellStyle name="Followed Hyperlink 8" xfId="10102" hidden="1" xr:uid="{00000000-0005-0000-0000-00003B080000}"/>
    <cellStyle name="Followed Hyperlink 8" xfId="9657" hidden="1" xr:uid="{00000000-0005-0000-0000-00003C080000}"/>
    <cellStyle name="Followed Hyperlink 8" xfId="10280" hidden="1" xr:uid="{00000000-0005-0000-0000-00003D080000}"/>
    <cellStyle name="Followed Hyperlink 8" xfId="10310" hidden="1" xr:uid="{00000000-0005-0000-0000-00003E080000}"/>
    <cellStyle name="Followed Hyperlink 8" xfId="10323" hidden="1" xr:uid="{00000000-0005-0000-0000-00003F080000}"/>
    <cellStyle name="Followed Hyperlink 8" xfId="10141" hidden="1" xr:uid="{00000000-0005-0000-0000-000040080000}"/>
    <cellStyle name="Followed Hyperlink 8" xfId="10496" hidden="1" xr:uid="{00000000-0005-0000-0000-000041080000}"/>
    <cellStyle name="Followed Hyperlink 8" xfId="10526" hidden="1" xr:uid="{00000000-0005-0000-0000-000042080000}"/>
    <cellStyle name="Followed Hyperlink 8" xfId="10539" hidden="1" xr:uid="{00000000-0005-0000-0000-000043080000}"/>
    <cellStyle name="Followed Hyperlink 8" xfId="4643" hidden="1" xr:uid="{00000000-0005-0000-0000-000044080000}"/>
    <cellStyle name="Followed Hyperlink 8" xfId="10708" hidden="1" xr:uid="{00000000-0005-0000-0000-000045080000}"/>
    <cellStyle name="Followed Hyperlink 8" xfId="10738" hidden="1" xr:uid="{00000000-0005-0000-0000-000046080000}"/>
    <cellStyle name="Followed Hyperlink 8" xfId="10751" hidden="1" xr:uid="{00000000-0005-0000-0000-000047080000}"/>
    <cellStyle name="Followed Hyperlink 8" xfId="10574" hidden="1" xr:uid="{00000000-0005-0000-0000-000048080000}"/>
    <cellStyle name="Followed Hyperlink 8" xfId="10919" hidden="1" xr:uid="{00000000-0005-0000-0000-000049080000}"/>
    <cellStyle name="Followed Hyperlink 8" xfId="10949" hidden="1" xr:uid="{00000000-0005-0000-0000-00004A080000}"/>
    <cellStyle name="Followed Hyperlink 8" xfId="10962" hidden="1" xr:uid="{00000000-0005-0000-0000-00004B080000}"/>
    <cellStyle name="Followed Hyperlink 8" xfId="10786" hidden="1" xr:uid="{00000000-0005-0000-0000-00004C080000}"/>
    <cellStyle name="Followed Hyperlink 8" xfId="11125" hidden="1" xr:uid="{00000000-0005-0000-0000-00004D080000}"/>
    <cellStyle name="Followed Hyperlink 8" xfId="11155" hidden="1" xr:uid="{00000000-0005-0000-0000-00004E080000}"/>
    <cellStyle name="Followed Hyperlink 8" xfId="11168" hidden="1" xr:uid="{00000000-0005-0000-0000-00004F080000}"/>
    <cellStyle name="Followed Hyperlink 8" xfId="6406" hidden="1" xr:uid="{00000000-0005-0000-0000-000034080000}"/>
    <cellStyle name="Followed Hyperlink 8" xfId="11186" hidden="1" xr:uid="{00000000-0005-0000-0000-000035080000}"/>
    <cellStyle name="Followed Hyperlink 8" xfId="4726" hidden="1" xr:uid="{00000000-0005-0000-0000-000034080000}"/>
    <cellStyle name="Followed Hyperlink 8" xfId="9508" hidden="1" xr:uid="{00000000-0005-0000-0000-000035080000}"/>
    <cellStyle name="Followed Hyperlink 8" xfId="4021" hidden="1" xr:uid="{00000000-0005-0000-0000-000046080000}"/>
    <cellStyle name="Followed Hyperlink 8" xfId="4034" hidden="1" xr:uid="{00000000-0005-0000-0000-000047080000}"/>
    <cellStyle name="Followed Hyperlink 8" xfId="3857" hidden="1" xr:uid="{00000000-0005-0000-0000-000048080000}"/>
    <cellStyle name="Followed Hyperlink 8" xfId="4202" hidden="1" xr:uid="{00000000-0005-0000-0000-000049080000}"/>
    <cellStyle name="Followed Hyperlink 8" xfId="4245" hidden="1" xr:uid="{00000000-0005-0000-0000-00004B080000}"/>
    <cellStyle name="Followed Hyperlink 8" xfId="4069" hidden="1" xr:uid="{00000000-0005-0000-0000-00004C080000}"/>
    <cellStyle name="Followed Hyperlink 8" xfId="4408" hidden="1" xr:uid="{00000000-0005-0000-0000-00004D080000}"/>
    <cellStyle name="Followed Hyperlink 8" xfId="4438" hidden="1" xr:uid="{00000000-0005-0000-0000-00004E080000}"/>
    <cellStyle name="Followed Hyperlink 8" xfId="4451" hidden="1" xr:uid="{00000000-0005-0000-0000-00004F080000}"/>
    <cellStyle name="Followed Hyperlink 8" xfId="4469" hidden="1" xr:uid="{00000000-0005-0000-0000-000035080000}"/>
    <cellStyle name="Followed Hyperlink 8" xfId="4738" hidden="1" xr:uid="{00000000-0005-0000-0000-000036080000}"/>
    <cellStyle name="Followed Hyperlink 8" xfId="4751" hidden="1" xr:uid="{00000000-0005-0000-0000-000037080000}"/>
    <cellStyle name="Followed Hyperlink 8" xfId="4769" hidden="1" xr:uid="{00000000-0005-0000-0000-000038080000}"/>
    <cellStyle name="Followed Hyperlink 8" xfId="5021" hidden="1" xr:uid="{00000000-0005-0000-0000-000039080000}"/>
    <cellStyle name="Followed Hyperlink 8" xfId="5051" hidden="1" xr:uid="{00000000-0005-0000-0000-00003A080000}"/>
    <cellStyle name="Followed Hyperlink 8" xfId="5064" hidden="1" xr:uid="{00000000-0005-0000-0000-00003B080000}"/>
    <cellStyle name="Followed Hyperlink 8" xfId="4618" hidden="1" xr:uid="{00000000-0005-0000-0000-00003C080000}"/>
    <cellStyle name="Followed Hyperlink 8" xfId="5242" hidden="1" xr:uid="{00000000-0005-0000-0000-00003D080000}"/>
    <cellStyle name="Followed Hyperlink 8" xfId="5272" hidden="1" xr:uid="{00000000-0005-0000-0000-00003E080000}"/>
    <cellStyle name="Followed Hyperlink 8" xfId="5285" hidden="1" xr:uid="{00000000-0005-0000-0000-00003F080000}"/>
    <cellStyle name="Followed Hyperlink 8" xfId="5103" hidden="1" xr:uid="{00000000-0005-0000-0000-000040080000}"/>
    <cellStyle name="Followed Hyperlink 8" xfId="5458" hidden="1" xr:uid="{00000000-0005-0000-0000-000041080000}"/>
    <cellStyle name="Followed Hyperlink 8" xfId="5488" hidden="1" xr:uid="{00000000-0005-0000-0000-000042080000}"/>
    <cellStyle name="Followed Hyperlink 8" xfId="5501" hidden="1" xr:uid="{00000000-0005-0000-0000-000043080000}"/>
    <cellStyle name="Followed Hyperlink 8" xfId="254" hidden="1" xr:uid="{00000000-0005-0000-0000-000044080000}"/>
    <cellStyle name="Followed Hyperlink 8" xfId="5670" hidden="1" xr:uid="{00000000-0005-0000-0000-000045080000}"/>
    <cellStyle name="Followed Hyperlink 8" xfId="5700" hidden="1" xr:uid="{00000000-0005-0000-0000-000046080000}"/>
    <cellStyle name="Followed Hyperlink 8" xfId="5713" hidden="1" xr:uid="{00000000-0005-0000-0000-000047080000}"/>
    <cellStyle name="Followed Hyperlink 8" xfId="5536" hidden="1" xr:uid="{00000000-0005-0000-0000-000048080000}"/>
    <cellStyle name="Followed Hyperlink 8" xfId="5881" hidden="1" xr:uid="{00000000-0005-0000-0000-000049080000}"/>
    <cellStyle name="Followed Hyperlink 8" xfId="5911" hidden="1" xr:uid="{00000000-0005-0000-0000-00004A080000}"/>
    <cellStyle name="Followed Hyperlink 8" xfId="5924" hidden="1" xr:uid="{00000000-0005-0000-0000-00004B080000}"/>
    <cellStyle name="Followed Hyperlink 8" xfId="5748" hidden="1" xr:uid="{00000000-0005-0000-0000-00004C080000}"/>
    <cellStyle name="Followed Hyperlink 8" xfId="6087" hidden="1" xr:uid="{00000000-0005-0000-0000-00004D080000}"/>
    <cellStyle name="Followed Hyperlink 8" xfId="6117" hidden="1" xr:uid="{00000000-0005-0000-0000-00004E080000}"/>
    <cellStyle name="Followed Hyperlink 8" xfId="6130" hidden="1" xr:uid="{00000000-0005-0000-0000-00004F080000}"/>
    <cellStyle name="Followed Hyperlink 8" xfId="1901" hidden="1" xr:uid="{00000000-0005-0000-0000-000049080000}"/>
    <cellStyle name="Followed Hyperlink 8" xfId="1931" hidden="1" xr:uid="{00000000-0005-0000-0000-00004A080000}"/>
    <cellStyle name="Followed Hyperlink 8" xfId="4232" hidden="1" xr:uid="{00000000-0005-0000-0000-00004A080000}"/>
    <cellStyle name="Followed Hyperlink 8" xfId="43803" hidden="1" xr:uid="{00000000-0005-0000-0000-000034080000}"/>
    <cellStyle name="Followed Hyperlink 8" xfId="44008" hidden="1" xr:uid="{00000000-0005-0000-0000-000035080000}"/>
    <cellStyle name="Followed Hyperlink 8" xfId="278" hidden="1" xr:uid="{00000000-0005-0000-0000-000034080000}"/>
    <cellStyle name="Followed Hyperlink 8" xfId="771" hidden="1" xr:uid="{00000000-0005-0000-0000-000037080000}"/>
    <cellStyle name="Followed Hyperlink 8" xfId="789" hidden="1" xr:uid="{00000000-0005-0000-0000-000038080000}"/>
    <cellStyle name="Followed Hyperlink 8" xfId="728" hidden="1" xr:uid="{00000000-0005-0000-0000-000035080000}"/>
    <cellStyle name="Followed Hyperlink 8" xfId="433" hidden="1" xr:uid="{00000000-0005-0000-0000-000034080000}"/>
    <cellStyle name="Followed Hyperlink 8" xfId="1733" hidden="1" xr:uid="{00000000-0005-0000-0000-000047080000}"/>
    <cellStyle name="Followed Hyperlink 8" xfId="35420" hidden="1" xr:uid="{00000000-0005-0000-0000-000034080000}"/>
    <cellStyle name="Followed Hyperlink 8" xfId="40017" hidden="1" xr:uid="{00000000-0005-0000-0000-000035080000}"/>
    <cellStyle name="Followed Hyperlink 8" xfId="3372" hidden="1" xr:uid="{00000000-0005-0000-0000-00003A080000}"/>
    <cellStyle name="Followed Hyperlink 8" xfId="1556" hidden="1" xr:uid="{00000000-0005-0000-0000-000048080000}"/>
    <cellStyle name="Followed Hyperlink 8" xfId="1041" hidden="1" xr:uid="{00000000-0005-0000-0000-000039080000}"/>
    <cellStyle name="Followed Hyperlink 8" xfId="1071" hidden="1" xr:uid="{00000000-0005-0000-0000-00003A080000}"/>
    <cellStyle name="Followed Hyperlink 8" xfId="1084" hidden="1" xr:uid="{00000000-0005-0000-0000-00003B080000}"/>
    <cellStyle name="Followed Hyperlink 8" xfId="363" hidden="1" xr:uid="{00000000-0005-0000-0000-00003C080000}"/>
    <cellStyle name="Followed Hyperlink 8" xfId="599" hidden="1" xr:uid="{00000000-0005-0000-0000-000044080000}"/>
    <cellStyle name="Followed Hyperlink 8" xfId="1690" hidden="1" xr:uid="{00000000-0005-0000-0000-000045080000}"/>
    <cellStyle name="Followed Hyperlink 8" xfId="1720" hidden="1" xr:uid="{00000000-0005-0000-0000-000046080000}"/>
    <cellStyle name="Followed Hyperlink 8" xfId="1521" hidden="1" xr:uid="{00000000-0005-0000-0000-000043080000}"/>
    <cellStyle name="Followed Hyperlink 8" xfId="1508" hidden="1" xr:uid="{00000000-0005-0000-0000-000042080000}"/>
    <cellStyle name="Followed Hyperlink 8" xfId="3342" hidden="1" xr:uid="{00000000-0005-0000-0000-000039080000}"/>
    <cellStyle name="Followed Hyperlink 8" xfId="2900" hidden="1" xr:uid="{00000000-0005-0000-0000-000044080000}"/>
    <cellStyle name="Followed Hyperlink 8" xfId="3991" hidden="1" xr:uid="{00000000-0005-0000-0000-000045080000}"/>
    <cellStyle name="Followed Hyperlink 8" xfId="3090" hidden="1" xr:uid="{00000000-0005-0000-0000-000038080000}"/>
    <cellStyle name="Followed Hyperlink 8" xfId="2107" hidden="1" xr:uid="{00000000-0005-0000-0000-00004D080000}"/>
    <cellStyle name="Followed Hyperlink 8" xfId="2137" hidden="1" xr:uid="{00000000-0005-0000-0000-00004E080000}"/>
    <cellStyle name="Followed Hyperlink 8" xfId="2150" hidden="1" xr:uid="{00000000-0005-0000-0000-00004F080000}"/>
    <cellStyle name="Followed Hyperlink 8" xfId="1768" hidden="1" xr:uid="{00000000-0005-0000-0000-00004C080000}"/>
    <cellStyle name="Followed Hyperlink 8" xfId="1944" hidden="1" xr:uid="{00000000-0005-0000-0000-00004B080000}"/>
    <cellStyle name="Followed Hyperlink 8" xfId="1292" hidden="1" xr:uid="{00000000-0005-0000-0000-00003E080000}"/>
    <cellStyle name="Followed Hyperlink 8" xfId="21692" hidden="1" xr:uid="{00000000-0005-0000-0000-00003B080000}"/>
    <cellStyle name="Followed Hyperlink 8" xfId="21294" hidden="1" xr:uid="{00000000-0005-0000-0000-00003C080000}"/>
    <cellStyle name="Followed Hyperlink 8" xfId="1262" hidden="1" xr:uid="{00000000-0005-0000-0000-00003D080000}"/>
    <cellStyle name="Followed Hyperlink 8" xfId="758" hidden="1" xr:uid="{00000000-0005-0000-0000-000036080000}"/>
    <cellStyle name="Followed Hyperlink 8" xfId="1305" hidden="1" xr:uid="{00000000-0005-0000-0000-00003F080000}"/>
    <cellStyle name="Followed Hyperlink 8" xfId="2734" hidden="1" xr:uid="{00000000-0005-0000-0000-000034080000}"/>
    <cellStyle name="Followed Hyperlink 8" xfId="3029" hidden="1" xr:uid="{00000000-0005-0000-0000-000035080000}"/>
    <cellStyle name="Followed Hyperlink 8" xfId="3059" hidden="1" xr:uid="{00000000-0005-0000-0000-000036080000}"/>
    <cellStyle name="Followed Hyperlink 8" xfId="3072" hidden="1" xr:uid="{00000000-0005-0000-0000-000037080000}"/>
    <cellStyle name="Followed Hyperlink 8" xfId="3606" hidden="1" xr:uid="{00000000-0005-0000-0000-00003F080000}"/>
    <cellStyle name="Followed Hyperlink 8" xfId="3424" hidden="1" xr:uid="{00000000-0005-0000-0000-000040080000}"/>
    <cellStyle name="Followed Hyperlink 8" xfId="3779" hidden="1" xr:uid="{00000000-0005-0000-0000-000041080000}"/>
    <cellStyle name="Followed Hyperlink 8" xfId="3593" hidden="1" xr:uid="{00000000-0005-0000-0000-00003E080000}"/>
    <cellStyle name="Followed Hyperlink 8" xfId="3563" hidden="1" xr:uid="{00000000-0005-0000-0000-00003D080000}"/>
    <cellStyle name="Followed Hyperlink 9" xfId="12042" hidden="1" xr:uid="{00000000-0005-0000-0000-000064080000}"/>
    <cellStyle name="Followed Hyperlink 9" xfId="12534" hidden="1" xr:uid="{00000000-0005-0000-0000-000065080000}"/>
    <cellStyle name="Followed Hyperlink 9" xfId="12517" hidden="1" xr:uid="{00000000-0005-0000-0000-000066080000}"/>
    <cellStyle name="Followed Hyperlink 9" xfId="12617" hidden="1" xr:uid="{00000000-0005-0000-0000-000067080000}"/>
    <cellStyle name="Followed Hyperlink 9" xfId="11514" hidden="1" xr:uid="{00000000-0005-0000-0000-000068080000}"/>
    <cellStyle name="Followed Hyperlink 9" xfId="12740" hidden="1" xr:uid="{00000000-0005-0000-0000-000069080000}"/>
    <cellStyle name="Followed Hyperlink 9" xfId="12723" hidden="1" xr:uid="{00000000-0005-0000-0000-00006A080000}"/>
    <cellStyle name="Followed Hyperlink 9" xfId="44413" hidden="1" xr:uid="{00000000-0005-0000-0000-000060080000}"/>
    <cellStyle name="Followed Hyperlink 9" xfId="44910" hidden="1" xr:uid="{00000000-0005-0000-0000-000061080000}"/>
    <cellStyle name="Followed Hyperlink 9" xfId="44893" hidden="1" xr:uid="{00000000-0005-0000-0000-000062080000}"/>
    <cellStyle name="Followed Hyperlink 9" xfId="44993" hidden="1" xr:uid="{00000000-0005-0000-0000-000063080000}"/>
    <cellStyle name="Followed Hyperlink 9" xfId="44629" hidden="1" xr:uid="{00000000-0005-0000-0000-000064080000}"/>
    <cellStyle name="Followed Hyperlink 9" xfId="44261" hidden="1" xr:uid="{00000000-0005-0000-0000-000055080000}"/>
    <cellStyle name="Followed Hyperlink 9" xfId="44244" hidden="1" xr:uid="{00000000-0005-0000-0000-000056080000}"/>
    <cellStyle name="Followed Hyperlink 9" xfId="44344" hidden="1" xr:uid="{00000000-0005-0000-0000-000057080000}"/>
    <cellStyle name="Followed Hyperlink 9" xfId="21429" hidden="1" xr:uid="{00000000-0005-0000-0000-000068080000}"/>
    <cellStyle name="Followed Hyperlink 9" xfId="22655" hidden="1" xr:uid="{00000000-0005-0000-0000-000069080000}"/>
    <cellStyle name="Followed Hyperlink 9" xfId="44465" hidden="1" xr:uid="{00000000-0005-0000-0000-00005A080000}"/>
    <cellStyle name="Followed Hyperlink 9" xfId="6010" hidden="1" xr:uid="{00000000-0005-0000-0000-00006A080000}"/>
    <cellStyle name="Followed Hyperlink 9" xfId="6110" hidden="1" xr:uid="{00000000-0005-0000-0000-00006B080000}"/>
    <cellStyle name="Followed Hyperlink 9" xfId="44698" hidden="1" xr:uid="{00000000-0005-0000-0000-00005D080000}"/>
    <cellStyle name="Followed Hyperlink 9" xfId="44681" hidden="1" xr:uid="{00000000-0005-0000-0000-00005E080000}"/>
    <cellStyle name="Followed Hyperlink 9" xfId="44781" hidden="1" xr:uid="{00000000-0005-0000-0000-00005F080000}"/>
    <cellStyle name="Followed Hyperlink 9" xfId="5904" hidden="1" xr:uid="{00000000-0005-0000-0000-000067080000}"/>
    <cellStyle name="Followed Hyperlink 9" xfId="4801" hidden="1" xr:uid="{00000000-0005-0000-0000-000068080000}"/>
    <cellStyle name="Followed Hyperlink 9" xfId="6027" hidden="1" xr:uid="{00000000-0005-0000-0000-000069080000}"/>
    <cellStyle name="Followed Hyperlink 9" xfId="5804" hidden="1" xr:uid="{00000000-0005-0000-0000-000066080000}"/>
    <cellStyle name="Followed Hyperlink 9" xfId="5821" hidden="1" xr:uid="{00000000-0005-0000-0000-000065080000}"/>
    <cellStyle name="Followed Hyperlink 9" xfId="18645" hidden="1" xr:uid="{00000000-0005-0000-0000-00005B080000}"/>
    <cellStyle name="Followed Hyperlink 9" xfId="18778" hidden="1" xr:uid="{00000000-0005-0000-0000-00005D080000}"/>
    <cellStyle name="Followed Hyperlink 9" xfId="18761" hidden="1" xr:uid="{00000000-0005-0000-0000-00005E080000}"/>
    <cellStyle name="Followed Hyperlink 9" xfId="18861" hidden="1" xr:uid="{00000000-0005-0000-0000-00005F080000}"/>
    <cellStyle name="Followed Hyperlink 9" xfId="18493" hidden="1" xr:uid="{00000000-0005-0000-0000-000060080000}"/>
    <cellStyle name="Followed Hyperlink 9" xfId="18990" hidden="1" xr:uid="{00000000-0005-0000-0000-000061080000}"/>
    <cellStyle name="Followed Hyperlink 9" xfId="18973" hidden="1" xr:uid="{00000000-0005-0000-0000-000062080000}"/>
    <cellStyle name="Followed Hyperlink 9" xfId="19073" hidden="1" xr:uid="{00000000-0005-0000-0000-000063080000}"/>
    <cellStyle name="Followed Hyperlink 9" xfId="18709" hidden="1" xr:uid="{00000000-0005-0000-0000-000064080000}"/>
    <cellStyle name="Followed Hyperlink 9" xfId="19201" hidden="1" xr:uid="{00000000-0005-0000-0000-000065080000}"/>
    <cellStyle name="Followed Hyperlink 9" xfId="19184" hidden="1" xr:uid="{00000000-0005-0000-0000-000066080000}"/>
    <cellStyle name="Followed Hyperlink 9" xfId="19284" hidden="1" xr:uid="{00000000-0005-0000-0000-000067080000}"/>
    <cellStyle name="Followed Hyperlink 9" xfId="18181" hidden="1" xr:uid="{00000000-0005-0000-0000-000068080000}"/>
    <cellStyle name="Followed Hyperlink 9" xfId="19407" hidden="1" xr:uid="{00000000-0005-0000-0000-000069080000}"/>
    <cellStyle name="Followed Hyperlink 9" xfId="19390" hidden="1" xr:uid="{00000000-0005-0000-0000-00006A080000}"/>
    <cellStyle name="Followed Hyperlink 9" xfId="19490" hidden="1" xr:uid="{00000000-0005-0000-0000-00006B080000}"/>
    <cellStyle name="Followed Hyperlink 9" xfId="14732" hidden="1" xr:uid="{00000000-0005-0000-0000-000050080000}"/>
    <cellStyle name="Followed Hyperlink 9" xfId="1285" hidden="1" xr:uid="{00000000-0005-0000-0000-00005B080000}"/>
    <cellStyle name="Followed Hyperlink 9" xfId="829" hidden="1" xr:uid="{00000000-0005-0000-0000-00005C080000}"/>
    <cellStyle name="Followed Hyperlink 9" xfId="3486" hidden="1" xr:uid="{00000000-0005-0000-0000-00005A080000}"/>
    <cellStyle name="Followed Hyperlink 9" xfId="3586" hidden="1" xr:uid="{00000000-0005-0000-0000-00005B080000}"/>
    <cellStyle name="Followed Hyperlink 9" xfId="3130" hidden="1" xr:uid="{00000000-0005-0000-0000-00005C080000}"/>
    <cellStyle name="Followed Hyperlink 9" xfId="3503" hidden="1" xr:uid="{00000000-0005-0000-0000-000059080000}"/>
    <cellStyle name="Followed Hyperlink 9" xfId="3113" hidden="1" xr:uid="{00000000-0005-0000-0000-000058080000}"/>
    <cellStyle name="Followed Hyperlink 9" xfId="24224" hidden="1" xr:uid="{00000000-0005-0000-0000-000069080000}"/>
    <cellStyle name="Followed Hyperlink 9" xfId="24207" hidden="1" xr:uid="{00000000-0005-0000-0000-00006A080000}"/>
    <cellStyle name="Followed Hyperlink 9" xfId="24307" hidden="1" xr:uid="{00000000-0005-0000-0000-00006B080000}"/>
    <cellStyle name="Followed Hyperlink 9" xfId="21307" hidden="1" xr:uid="{00000000-0005-0000-0000-000050080000}"/>
    <cellStyle name="Followed Hyperlink 9" xfId="16339" hidden="1" xr:uid="{00000000-0005-0000-0000-000051080000}"/>
    <cellStyle name="Followed Hyperlink 9" xfId="22887" hidden="1" xr:uid="{00000000-0005-0000-0000-000052080000}"/>
    <cellStyle name="Followed Hyperlink 9" xfId="24447" hidden="1" xr:uid="{00000000-0005-0000-0000-000053080000}"/>
    <cellStyle name="Followed Hyperlink 9" xfId="22998" hidden="1" xr:uid="{00000000-0005-0000-0000-000068080000}"/>
    <cellStyle name="Followed Hyperlink 9" xfId="20203" hidden="1" xr:uid="{00000000-0005-0000-0000-000059080000}"/>
    <cellStyle name="Followed Hyperlink 9" xfId="4944" hidden="1" xr:uid="{00000000-0005-0000-0000-000056080000}"/>
    <cellStyle name="Followed Hyperlink 9" xfId="29102" hidden="1" xr:uid="{00000000-0005-0000-0000-000057080000}"/>
    <cellStyle name="Followed Hyperlink 9" xfId="28850" hidden="1" xr:uid="{00000000-0005-0000-0000-000058080000}"/>
    <cellStyle name="Followed Hyperlink 9" xfId="29240" hidden="1" xr:uid="{00000000-0005-0000-0000-000059080000}"/>
    <cellStyle name="Followed Hyperlink 9" xfId="29223" hidden="1" xr:uid="{00000000-0005-0000-0000-00005A080000}"/>
    <cellStyle name="Followed Hyperlink 9" xfId="29323" hidden="1" xr:uid="{00000000-0005-0000-0000-00005B080000}"/>
    <cellStyle name="Followed Hyperlink 9" xfId="28867" hidden="1" xr:uid="{00000000-0005-0000-0000-00005C080000}"/>
    <cellStyle name="Followed Hyperlink 9" xfId="29456" hidden="1" xr:uid="{00000000-0005-0000-0000-00005D080000}"/>
    <cellStyle name="Followed Hyperlink 9" xfId="29439" hidden="1" xr:uid="{00000000-0005-0000-0000-00005E080000}"/>
    <cellStyle name="Followed Hyperlink 9" xfId="29171" hidden="1" xr:uid="{00000000-0005-0000-0000-000060080000}"/>
    <cellStyle name="Followed Hyperlink 9" xfId="29668" hidden="1" xr:uid="{00000000-0005-0000-0000-000061080000}"/>
    <cellStyle name="Followed Hyperlink 9" xfId="29651" hidden="1" xr:uid="{00000000-0005-0000-0000-000062080000}"/>
    <cellStyle name="Followed Hyperlink 9" xfId="29751" hidden="1" xr:uid="{00000000-0005-0000-0000-000063080000}"/>
    <cellStyle name="Followed Hyperlink 9" xfId="29387" hidden="1" xr:uid="{00000000-0005-0000-0000-000064080000}"/>
    <cellStyle name="Followed Hyperlink 9" xfId="29879" hidden="1" xr:uid="{00000000-0005-0000-0000-000065080000}"/>
    <cellStyle name="Followed Hyperlink 9" xfId="29862" hidden="1" xr:uid="{00000000-0005-0000-0000-000066080000}"/>
    <cellStyle name="Followed Hyperlink 9" xfId="29962" hidden="1" xr:uid="{00000000-0005-0000-0000-000067080000}"/>
    <cellStyle name="Followed Hyperlink 9" xfId="28859" hidden="1" xr:uid="{00000000-0005-0000-0000-000068080000}"/>
    <cellStyle name="Followed Hyperlink 9" xfId="30085" hidden="1" xr:uid="{00000000-0005-0000-0000-000069080000}"/>
    <cellStyle name="Followed Hyperlink 9" xfId="30068" hidden="1" xr:uid="{00000000-0005-0000-0000-00006A080000}"/>
    <cellStyle name="Followed Hyperlink 9" xfId="30168" hidden="1" xr:uid="{00000000-0005-0000-0000-00006B080000}"/>
    <cellStyle name="Followed Hyperlink 9" xfId="26101" hidden="1" xr:uid="{00000000-0005-0000-0000-000050080000}"/>
    <cellStyle name="Followed Hyperlink 9" xfId="28449" hidden="1" xr:uid="{00000000-0005-0000-0000-000051080000}"/>
    <cellStyle name="Followed Hyperlink 9" xfId="28432" hidden="1" xr:uid="{00000000-0005-0000-0000-000052080000}"/>
    <cellStyle name="Followed Hyperlink 9" xfId="30460" hidden="1" xr:uid="{00000000-0005-0000-0000-000053080000}"/>
    <cellStyle name="Followed Hyperlink 9" xfId="30499" hidden="1" xr:uid="{00000000-0005-0000-0000-000054080000}"/>
    <cellStyle name="Followed Hyperlink 9" xfId="30690" hidden="1" xr:uid="{00000000-0005-0000-0000-000055080000}"/>
    <cellStyle name="Followed Hyperlink 9" xfId="30673" hidden="1" xr:uid="{00000000-0005-0000-0000-000056080000}"/>
    <cellStyle name="Followed Hyperlink 9" xfId="30773" hidden="1" xr:uid="{00000000-0005-0000-0000-000057080000}"/>
    <cellStyle name="Followed Hyperlink 9" xfId="30521" hidden="1" xr:uid="{00000000-0005-0000-0000-000058080000}"/>
    <cellStyle name="Followed Hyperlink 9" xfId="30911" hidden="1" xr:uid="{00000000-0005-0000-0000-000059080000}"/>
    <cellStyle name="Followed Hyperlink 9" xfId="30894" hidden="1" xr:uid="{00000000-0005-0000-0000-00005A080000}"/>
    <cellStyle name="Followed Hyperlink 9" xfId="30994" hidden="1" xr:uid="{00000000-0005-0000-0000-00005B080000}"/>
    <cellStyle name="Followed Hyperlink 9" xfId="30538" hidden="1" xr:uid="{00000000-0005-0000-0000-00005C080000}"/>
    <cellStyle name="Followed Hyperlink 9" xfId="31127" hidden="1" xr:uid="{00000000-0005-0000-0000-00005D080000}"/>
    <cellStyle name="Followed Hyperlink 9" xfId="31110" hidden="1" xr:uid="{00000000-0005-0000-0000-00005E080000}"/>
    <cellStyle name="Followed Hyperlink 9" xfId="31210" hidden="1" xr:uid="{00000000-0005-0000-0000-00005F080000}"/>
    <cellStyle name="Followed Hyperlink 9" xfId="22638" hidden="1" xr:uid="{00000000-0005-0000-0000-00006A080000}"/>
    <cellStyle name="Followed Hyperlink 9" xfId="22738" hidden="1" xr:uid="{00000000-0005-0000-0000-00006B080000}"/>
    <cellStyle name="Followed Hyperlink 9" xfId="19678" hidden="1" xr:uid="{00000000-0005-0000-0000-000050080000}"/>
    <cellStyle name="Followed Hyperlink 9" xfId="18072" hidden="1" xr:uid="{00000000-0005-0000-0000-000051080000}"/>
    <cellStyle name="Followed Hyperlink 9" xfId="21291" hidden="1" xr:uid="{00000000-0005-0000-0000-000052080000}"/>
    <cellStyle name="Followed Hyperlink 9" xfId="22928" hidden="1" xr:uid="{00000000-0005-0000-0000-000053080000}"/>
    <cellStyle name="Followed Hyperlink 9" xfId="22967" hidden="1" xr:uid="{00000000-0005-0000-0000-000054080000}"/>
    <cellStyle name="Followed Hyperlink 9" xfId="23158" hidden="1" xr:uid="{00000000-0005-0000-0000-000055080000}"/>
    <cellStyle name="Followed Hyperlink 9" xfId="23141" hidden="1" xr:uid="{00000000-0005-0000-0000-000056080000}"/>
    <cellStyle name="Followed Hyperlink 9" xfId="23241" hidden="1" xr:uid="{00000000-0005-0000-0000-000057080000}"/>
    <cellStyle name="Followed Hyperlink 9" xfId="22989" hidden="1" xr:uid="{00000000-0005-0000-0000-000058080000}"/>
    <cellStyle name="Followed Hyperlink 9" xfId="23379" hidden="1" xr:uid="{00000000-0005-0000-0000-000059080000}"/>
    <cellStyle name="Followed Hyperlink 9" xfId="23362" hidden="1" xr:uid="{00000000-0005-0000-0000-00005A080000}"/>
    <cellStyle name="Followed Hyperlink 9" xfId="23462" hidden="1" xr:uid="{00000000-0005-0000-0000-00005B080000}"/>
    <cellStyle name="Followed Hyperlink 9" xfId="23006" hidden="1" xr:uid="{00000000-0005-0000-0000-00005C080000}"/>
    <cellStyle name="Followed Hyperlink 9" xfId="23595" hidden="1" xr:uid="{00000000-0005-0000-0000-00005D080000}"/>
    <cellStyle name="Followed Hyperlink 9" xfId="23578" hidden="1" xr:uid="{00000000-0005-0000-0000-00005E080000}"/>
    <cellStyle name="Followed Hyperlink 9" xfId="23678" hidden="1" xr:uid="{00000000-0005-0000-0000-00005F080000}"/>
    <cellStyle name="Followed Hyperlink 9" xfId="23310" hidden="1" xr:uid="{00000000-0005-0000-0000-000060080000}"/>
    <cellStyle name="Followed Hyperlink 9" xfId="23790" hidden="1" xr:uid="{00000000-0005-0000-0000-000062080000}"/>
    <cellStyle name="Followed Hyperlink 9" xfId="23890" hidden="1" xr:uid="{00000000-0005-0000-0000-000063080000}"/>
    <cellStyle name="Followed Hyperlink 9" xfId="23526" hidden="1" xr:uid="{00000000-0005-0000-0000-000064080000}"/>
    <cellStyle name="Followed Hyperlink 9" xfId="24018" hidden="1" xr:uid="{00000000-0005-0000-0000-000065080000}"/>
    <cellStyle name="Followed Hyperlink 9" xfId="24001" hidden="1" xr:uid="{00000000-0005-0000-0000-000066080000}"/>
    <cellStyle name="Followed Hyperlink 9" xfId="24101" hidden="1" xr:uid="{00000000-0005-0000-0000-000067080000}"/>
    <cellStyle name="Followed Hyperlink 9" xfId="38327" hidden="1" xr:uid="{00000000-0005-0000-0000-000069080000}"/>
    <cellStyle name="Followed Hyperlink 9" xfId="32795" hidden="1" xr:uid="{00000000-0005-0000-0000-00005D080000}"/>
    <cellStyle name="Followed Hyperlink 9" xfId="32778" hidden="1" xr:uid="{00000000-0005-0000-0000-00005E080000}"/>
    <cellStyle name="Followed Hyperlink 9" xfId="32878" hidden="1" xr:uid="{00000000-0005-0000-0000-00005F080000}"/>
    <cellStyle name="Followed Hyperlink 9" xfId="32510" hidden="1" xr:uid="{00000000-0005-0000-0000-000060080000}"/>
    <cellStyle name="Followed Hyperlink 9" xfId="33007" hidden="1" xr:uid="{00000000-0005-0000-0000-000061080000}"/>
    <cellStyle name="Followed Hyperlink 9" xfId="32990" hidden="1" xr:uid="{00000000-0005-0000-0000-000062080000}"/>
    <cellStyle name="Followed Hyperlink 9" xfId="33090" hidden="1" xr:uid="{00000000-0005-0000-0000-000063080000}"/>
    <cellStyle name="Followed Hyperlink 9" xfId="32726" hidden="1" xr:uid="{00000000-0005-0000-0000-000064080000}"/>
    <cellStyle name="Followed Hyperlink 9" xfId="33218" hidden="1" xr:uid="{00000000-0005-0000-0000-000065080000}"/>
    <cellStyle name="Followed Hyperlink 9" xfId="33201" hidden="1" xr:uid="{00000000-0005-0000-0000-000066080000}"/>
    <cellStyle name="Followed Hyperlink 9" xfId="33301" hidden="1" xr:uid="{00000000-0005-0000-0000-000067080000}"/>
    <cellStyle name="Followed Hyperlink 9" xfId="33424" hidden="1" xr:uid="{00000000-0005-0000-0000-000069080000}"/>
    <cellStyle name="Followed Hyperlink 9" xfId="33407" hidden="1" xr:uid="{00000000-0005-0000-0000-00006A080000}"/>
    <cellStyle name="Followed Hyperlink 9" xfId="33507" hidden="1" xr:uid="{00000000-0005-0000-0000-00006B080000}"/>
    <cellStyle name="Followed Hyperlink 9" xfId="30367" hidden="1" xr:uid="{00000000-0005-0000-0000-000050080000}"/>
    <cellStyle name="Followed Hyperlink 9" xfId="25994" hidden="1" xr:uid="{00000000-0005-0000-0000-000051080000}"/>
    <cellStyle name="Followed Hyperlink 9" xfId="32015" hidden="1" xr:uid="{00000000-0005-0000-0000-000052080000}"/>
    <cellStyle name="Followed Hyperlink 9" xfId="33783" hidden="1" xr:uid="{00000000-0005-0000-0000-000053080000}"/>
    <cellStyle name="Followed Hyperlink 9" xfId="33822" hidden="1" xr:uid="{00000000-0005-0000-0000-000054080000}"/>
    <cellStyle name="Followed Hyperlink 9" xfId="34013" hidden="1" xr:uid="{00000000-0005-0000-0000-000055080000}"/>
    <cellStyle name="Followed Hyperlink 9" xfId="33996" hidden="1" xr:uid="{00000000-0005-0000-0000-000056080000}"/>
    <cellStyle name="Followed Hyperlink 9" xfId="34096" hidden="1" xr:uid="{00000000-0005-0000-0000-000057080000}"/>
    <cellStyle name="Followed Hyperlink 9" xfId="33844" hidden="1" xr:uid="{00000000-0005-0000-0000-000058080000}"/>
    <cellStyle name="Followed Hyperlink 9" xfId="34234" hidden="1" xr:uid="{00000000-0005-0000-0000-000059080000}"/>
    <cellStyle name="Followed Hyperlink 9" xfId="34217" hidden="1" xr:uid="{00000000-0005-0000-0000-00005A080000}"/>
    <cellStyle name="Followed Hyperlink 9" xfId="34317" hidden="1" xr:uid="{00000000-0005-0000-0000-00005B080000}"/>
    <cellStyle name="Followed Hyperlink 9" xfId="33861" hidden="1" xr:uid="{00000000-0005-0000-0000-00005C080000}"/>
    <cellStyle name="Followed Hyperlink 9" xfId="34450" hidden="1" xr:uid="{00000000-0005-0000-0000-00005D080000}"/>
    <cellStyle name="Followed Hyperlink 9" xfId="34433" hidden="1" xr:uid="{00000000-0005-0000-0000-00005E080000}"/>
    <cellStyle name="Followed Hyperlink 9" xfId="34533" hidden="1" xr:uid="{00000000-0005-0000-0000-00005F080000}"/>
    <cellStyle name="Followed Hyperlink 9" xfId="34662" hidden="1" xr:uid="{00000000-0005-0000-0000-000061080000}"/>
    <cellStyle name="Followed Hyperlink 9" xfId="34645" hidden="1" xr:uid="{00000000-0005-0000-0000-000062080000}"/>
    <cellStyle name="Followed Hyperlink 9" xfId="34745" hidden="1" xr:uid="{00000000-0005-0000-0000-000063080000}"/>
    <cellStyle name="Followed Hyperlink 9" xfId="34381" hidden="1" xr:uid="{00000000-0005-0000-0000-000064080000}"/>
    <cellStyle name="Followed Hyperlink 9" xfId="34873" hidden="1" xr:uid="{00000000-0005-0000-0000-000065080000}"/>
    <cellStyle name="Followed Hyperlink 9" xfId="34856" hidden="1" xr:uid="{00000000-0005-0000-0000-000066080000}"/>
    <cellStyle name="Followed Hyperlink 9" xfId="34956" hidden="1" xr:uid="{00000000-0005-0000-0000-000067080000}"/>
    <cellStyle name="Followed Hyperlink 9" xfId="33853" hidden="1" xr:uid="{00000000-0005-0000-0000-000068080000}"/>
    <cellStyle name="Followed Hyperlink 9" xfId="35079" hidden="1" xr:uid="{00000000-0005-0000-0000-000069080000}"/>
    <cellStyle name="Followed Hyperlink 9" xfId="35062" hidden="1" xr:uid="{00000000-0005-0000-0000-00006A080000}"/>
    <cellStyle name="Followed Hyperlink 9" xfId="35162" hidden="1" xr:uid="{00000000-0005-0000-0000-00006B080000}"/>
    <cellStyle name="Followed Hyperlink 9" xfId="32036" hidden="1" xr:uid="{00000000-0005-0000-0000-000050080000}"/>
    <cellStyle name="Followed Hyperlink 9" xfId="28486" hidden="1" xr:uid="{00000000-0005-0000-0000-000051080000}"/>
    <cellStyle name="Followed Hyperlink 9" xfId="33679" hidden="1" xr:uid="{00000000-0005-0000-0000-000052080000}"/>
    <cellStyle name="Followed Hyperlink 9" xfId="35424" hidden="1" xr:uid="{00000000-0005-0000-0000-000053080000}"/>
    <cellStyle name="Followed Hyperlink 9" xfId="35654" hidden="1" xr:uid="{00000000-0005-0000-0000-000055080000}"/>
    <cellStyle name="Followed Hyperlink 9" xfId="35637" hidden="1" xr:uid="{00000000-0005-0000-0000-000056080000}"/>
    <cellStyle name="Followed Hyperlink 9" xfId="35737" hidden="1" xr:uid="{00000000-0005-0000-0000-000057080000}"/>
    <cellStyle name="Followed Hyperlink 9" xfId="35485" hidden="1" xr:uid="{00000000-0005-0000-0000-000058080000}"/>
    <cellStyle name="Followed Hyperlink 9" xfId="35875" hidden="1" xr:uid="{00000000-0005-0000-0000-000059080000}"/>
    <cellStyle name="Followed Hyperlink 9" xfId="35858" hidden="1" xr:uid="{00000000-0005-0000-0000-00005A080000}"/>
    <cellStyle name="Followed Hyperlink 9" xfId="35958" hidden="1" xr:uid="{00000000-0005-0000-0000-00005B080000}"/>
    <cellStyle name="Followed Hyperlink 9" xfId="35502" hidden="1" xr:uid="{00000000-0005-0000-0000-00005C080000}"/>
    <cellStyle name="Followed Hyperlink 9" xfId="36091" hidden="1" xr:uid="{00000000-0005-0000-0000-00005D080000}"/>
    <cellStyle name="Followed Hyperlink 9" xfId="36074" hidden="1" xr:uid="{00000000-0005-0000-0000-00005E080000}"/>
    <cellStyle name="Followed Hyperlink 9" xfId="36174" hidden="1" xr:uid="{00000000-0005-0000-0000-00005F080000}"/>
    <cellStyle name="Followed Hyperlink 9" xfId="35806" hidden="1" xr:uid="{00000000-0005-0000-0000-000060080000}"/>
    <cellStyle name="Followed Hyperlink 9" xfId="36303" hidden="1" xr:uid="{00000000-0005-0000-0000-000061080000}"/>
    <cellStyle name="Followed Hyperlink 9" xfId="36286" hidden="1" xr:uid="{00000000-0005-0000-0000-000062080000}"/>
    <cellStyle name="Followed Hyperlink 9" xfId="36386" hidden="1" xr:uid="{00000000-0005-0000-0000-000063080000}"/>
    <cellStyle name="Followed Hyperlink 9" xfId="36022" hidden="1" xr:uid="{00000000-0005-0000-0000-000064080000}"/>
    <cellStyle name="Followed Hyperlink 9" xfId="36514" hidden="1" xr:uid="{00000000-0005-0000-0000-000065080000}"/>
    <cellStyle name="Followed Hyperlink 9" xfId="36497" hidden="1" xr:uid="{00000000-0005-0000-0000-000066080000}"/>
    <cellStyle name="Followed Hyperlink 9" xfId="36597" hidden="1" xr:uid="{00000000-0005-0000-0000-000067080000}"/>
    <cellStyle name="Followed Hyperlink 9" xfId="35494" hidden="1" xr:uid="{00000000-0005-0000-0000-000068080000}"/>
    <cellStyle name="Followed Hyperlink 9" xfId="36720" hidden="1" xr:uid="{00000000-0005-0000-0000-000069080000}"/>
    <cellStyle name="Followed Hyperlink 9" xfId="36703" hidden="1" xr:uid="{00000000-0005-0000-0000-00006A080000}"/>
    <cellStyle name="Followed Hyperlink 9" xfId="36803" hidden="1" xr:uid="{00000000-0005-0000-0000-00006B080000}"/>
    <cellStyle name="Followed Hyperlink 9" xfId="33699" hidden="1" xr:uid="{00000000-0005-0000-0000-000050080000}"/>
    <cellStyle name="Followed Hyperlink 9" xfId="26067" hidden="1" xr:uid="{00000000-0005-0000-0000-000051080000}"/>
    <cellStyle name="Followed Hyperlink 9" xfId="35330" hidden="1" xr:uid="{00000000-0005-0000-0000-000052080000}"/>
    <cellStyle name="Followed Hyperlink 9" xfId="37031" hidden="1" xr:uid="{00000000-0005-0000-0000-000053080000}"/>
    <cellStyle name="Followed Hyperlink 9" xfId="37070" hidden="1" xr:uid="{00000000-0005-0000-0000-000054080000}"/>
    <cellStyle name="Followed Hyperlink 9" xfId="37261" hidden="1" xr:uid="{00000000-0005-0000-0000-000055080000}"/>
    <cellStyle name="Followed Hyperlink 9" xfId="37244" hidden="1" xr:uid="{00000000-0005-0000-0000-000056080000}"/>
    <cellStyle name="Followed Hyperlink 9" xfId="37344" hidden="1" xr:uid="{00000000-0005-0000-0000-000057080000}"/>
    <cellStyle name="Followed Hyperlink 9" xfId="37092" hidden="1" xr:uid="{00000000-0005-0000-0000-000058080000}"/>
    <cellStyle name="Followed Hyperlink 9" xfId="37482" hidden="1" xr:uid="{00000000-0005-0000-0000-000059080000}"/>
    <cellStyle name="Followed Hyperlink 9" xfId="37465" hidden="1" xr:uid="{00000000-0005-0000-0000-00005A080000}"/>
    <cellStyle name="Followed Hyperlink 9" xfId="37565" hidden="1" xr:uid="{00000000-0005-0000-0000-00005B080000}"/>
    <cellStyle name="Followed Hyperlink 9" xfId="37109" hidden="1" xr:uid="{00000000-0005-0000-0000-00005C080000}"/>
    <cellStyle name="Followed Hyperlink 9" xfId="37698" hidden="1" xr:uid="{00000000-0005-0000-0000-00005D080000}"/>
    <cellStyle name="Followed Hyperlink 9" xfId="37681" hidden="1" xr:uid="{00000000-0005-0000-0000-00005E080000}"/>
    <cellStyle name="Followed Hyperlink 9" xfId="37781" hidden="1" xr:uid="{00000000-0005-0000-0000-00005F080000}"/>
    <cellStyle name="Followed Hyperlink 9" xfId="37413" hidden="1" xr:uid="{00000000-0005-0000-0000-000060080000}"/>
    <cellStyle name="Followed Hyperlink 9" xfId="2584" hidden="1" xr:uid="{00000000-0005-0000-0000-000050080000}"/>
    <cellStyle name="Followed Hyperlink 9" xfId="2678" hidden="1" xr:uid="{00000000-0005-0000-0000-000051080000}"/>
    <cellStyle name="Followed Hyperlink 9" xfId="1841" hidden="1" xr:uid="{00000000-0005-0000-0000-000065080000}"/>
    <cellStyle name="Followed Hyperlink 9" xfId="1824" hidden="1" xr:uid="{00000000-0005-0000-0000-000066080000}"/>
    <cellStyle name="Followed Hyperlink 9" xfId="1924" hidden="1" xr:uid="{00000000-0005-0000-0000-000067080000}"/>
    <cellStyle name="Followed Hyperlink 9" xfId="821" hidden="1" xr:uid="{00000000-0005-0000-0000-000068080000}"/>
    <cellStyle name="Followed Hyperlink 9" xfId="2047" hidden="1" xr:uid="{00000000-0005-0000-0000-000069080000}"/>
    <cellStyle name="Followed Hyperlink 9" xfId="2030" hidden="1" xr:uid="{00000000-0005-0000-0000-00006A080000}"/>
    <cellStyle name="Followed Hyperlink 9" xfId="2130" hidden="1" xr:uid="{00000000-0005-0000-0000-00006B080000}"/>
    <cellStyle name="Followed Hyperlink 9" xfId="2969" hidden="1" xr:uid="{00000000-0005-0000-0000-000051080000}"/>
    <cellStyle name="Followed Hyperlink 9" xfId="2952" hidden="1" xr:uid="{00000000-0005-0000-0000-000052080000}"/>
    <cellStyle name="Followed Hyperlink 9" xfId="3052" hidden="1" xr:uid="{00000000-0005-0000-0000-000053080000}"/>
    <cellStyle name="Followed Hyperlink 9" xfId="3091" hidden="1" xr:uid="{00000000-0005-0000-0000-000054080000}"/>
    <cellStyle name="Followed Hyperlink 9" xfId="3282" hidden="1" xr:uid="{00000000-0005-0000-0000-000055080000}"/>
    <cellStyle name="Followed Hyperlink 9" xfId="3265" hidden="1" xr:uid="{00000000-0005-0000-0000-000056080000}"/>
    <cellStyle name="Followed Hyperlink 9" xfId="3365" hidden="1" xr:uid="{00000000-0005-0000-0000-000057080000}"/>
    <cellStyle name="Followed Hyperlink 9" xfId="2735" hidden="1" xr:uid="{00000000-0005-0000-0000-000050080000}"/>
    <cellStyle name="Followed Hyperlink 9" xfId="6845" hidden="1" xr:uid="{00000000-0005-0000-0000-00005A080000}"/>
    <cellStyle name="Followed Hyperlink 9" xfId="14825" hidden="1" xr:uid="{00000000-0005-0000-0000-000054080000}"/>
    <cellStyle name="Followed Hyperlink 9" xfId="30842" hidden="1" xr:uid="{00000000-0005-0000-0000-000060080000}"/>
    <cellStyle name="Followed Hyperlink 9" xfId="31339" hidden="1" xr:uid="{00000000-0005-0000-0000-000061080000}"/>
    <cellStyle name="Followed Hyperlink 9" xfId="31322" hidden="1" xr:uid="{00000000-0005-0000-0000-000062080000}"/>
    <cellStyle name="Followed Hyperlink 9" xfId="31422" hidden="1" xr:uid="{00000000-0005-0000-0000-000063080000}"/>
    <cellStyle name="Followed Hyperlink 9" xfId="31058" hidden="1" xr:uid="{00000000-0005-0000-0000-000064080000}"/>
    <cellStyle name="Followed Hyperlink 9" xfId="31550" hidden="1" xr:uid="{00000000-0005-0000-0000-000065080000}"/>
    <cellStyle name="Followed Hyperlink 9" xfId="31533" hidden="1" xr:uid="{00000000-0005-0000-0000-000066080000}"/>
    <cellStyle name="Followed Hyperlink 9" xfId="29539" hidden="1" xr:uid="{00000000-0005-0000-0000-00005F080000}"/>
    <cellStyle name="Followed Hyperlink 9" xfId="39250" hidden="1" xr:uid="{00000000-0005-0000-0000-00005E080000}"/>
    <cellStyle name="Followed Hyperlink 9" xfId="39350" hidden="1" xr:uid="{00000000-0005-0000-0000-00005F080000}"/>
    <cellStyle name="Followed Hyperlink 9" xfId="38982" hidden="1" xr:uid="{00000000-0005-0000-0000-000060080000}"/>
    <cellStyle name="Followed Hyperlink 9" xfId="39479" hidden="1" xr:uid="{00000000-0005-0000-0000-000061080000}"/>
    <cellStyle name="Followed Hyperlink 9" xfId="39462" hidden="1" xr:uid="{00000000-0005-0000-0000-000062080000}"/>
    <cellStyle name="Followed Hyperlink 9" xfId="39562" hidden="1" xr:uid="{00000000-0005-0000-0000-000063080000}"/>
    <cellStyle name="Followed Hyperlink 9" xfId="39198" hidden="1" xr:uid="{00000000-0005-0000-0000-000064080000}"/>
    <cellStyle name="Followed Hyperlink 9" xfId="39690" hidden="1" xr:uid="{00000000-0005-0000-0000-000065080000}"/>
    <cellStyle name="Followed Hyperlink 9" xfId="39773" hidden="1" xr:uid="{00000000-0005-0000-0000-000067080000}"/>
    <cellStyle name="Followed Hyperlink 9" xfId="38670" hidden="1" xr:uid="{00000000-0005-0000-0000-000068080000}"/>
    <cellStyle name="Followed Hyperlink 9" xfId="39896" hidden="1" xr:uid="{00000000-0005-0000-0000-000069080000}"/>
    <cellStyle name="Followed Hyperlink 9" xfId="39879" hidden="1" xr:uid="{00000000-0005-0000-0000-00006A080000}"/>
    <cellStyle name="Followed Hyperlink 9" xfId="39979" hidden="1" xr:uid="{00000000-0005-0000-0000-00006B080000}"/>
    <cellStyle name="Followed Hyperlink 9" xfId="36979" hidden="1" xr:uid="{00000000-0005-0000-0000-000050080000}"/>
    <cellStyle name="Followed Hyperlink 9" xfId="28424" hidden="1" xr:uid="{00000000-0005-0000-0000-000051080000}"/>
    <cellStyle name="Followed Hyperlink 9" xfId="38559" hidden="1" xr:uid="{00000000-0005-0000-0000-000052080000}"/>
    <cellStyle name="Followed Hyperlink 9" xfId="40119" hidden="1" xr:uid="{00000000-0005-0000-0000-000053080000}"/>
    <cellStyle name="Followed Hyperlink 9" xfId="40158" hidden="1" xr:uid="{00000000-0005-0000-0000-000054080000}"/>
    <cellStyle name="Followed Hyperlink 9" xfId="40349" hidden="1" xr:uid="{00000000-0005-0000-0000-000055080000}"/>
    <cellStyle name="Followed Hyperlink 9" xfId="40332" hidden="1" xr:uid="{00000000-0005-0000-0000-000056080000}"/>
    <cellStyle name="Followed Hyperlink 9" xfId="40432" hidden="1" xr:uid="{00000000-0005-0000-0000-000057080000}"/>
    <cellStyle name="Followed Hyperlink 9" xfId="40180" hidden="1" xr:uid="{00000000-0005-0000-0000-000058080000}"/>
    <cellStyle name="Followed Hyperlink 9" xfId="40570" hidden="1" xr:uid="{00000000-0005-0000-0000-000059080000}"/>
    <cellStyle name="Followed Hyperlink 9" xfId="40553" hidden="1" xr:uid="{00000000-0005-0000-0000-00005A080000}"/>
    <cellStyle name="Followed Hyperlink 9" xfId="40653" hidden="1" xr:uid="{00000000-0005-0000-0000-00005B080000}"/>
    <cellStyle name="Followed Hyperlink 9" xfId="40197" hidden="1" xr:uid="{00000000-0005-0000-0000-00005C080000}"/>
    <cellStyle name="Followed Hyperlink 9" xfId="40786" hidden="1" xr:uid="{00000000-0005-0000-0000-00005D080000}"/>
    <cellStyle name="Followed Hyperlink 9" xfId="40769" hidden="1" xr:uid="{00000000-0005-0000-0000-00005E080000}"/>
    <cellStyle name="Followed Hyperlink 9" xfId="40869" hidden="1" xr:uid="{00000000-0005-0000-0000-00005F080000}"/>
    <cellStyle name="Followed Hyperlink 9" xfId="40501" hidden="1" xr:uid="{00000000-0005-0000-0000-000060080000}"/>
    <cellStyle name="Followed Hyperlink 9" xfId="40998" hidden="1" xr:uid="{00000000-0005-0000-0000-000061080000}"/>
    <cellStyle name="Followed Hyperlink 9" xfId="40981" hidden="1" xr:uid="{00000000-0005-0000-0000-000062080000}"/>
    <cellStyle name="Followed Hyperlink 9" xfId="41081" hidden="1" xr:uid="{00000000-0005-0000-0000-000063080000}"/>
    <cellStyle name="Followed Hyperlink 9" xfId="41209" hidden="1" xr:uid="{00000000-0005-0000-0000-000065080000}"/>
    <cellStyle name="Followed Hyperlink 9" xfId="41192" hidden="1" xr:uid="{00000000-0005-0000-0000-000066080000}"/>
    <cellStyle name="Followed Hyperlink 9" xfId="41292" hidden="1" xr:uid="{00000000-0005-0000-0000-000067080000}"/>
    <cellStyle name="Followed Hyperlink 9" xfId="30530" hidden="1" xr:uid="{00000000-0005-0000-0000-000068080000}"/>
    <cellStyle name="Followed Hyperlink 9" xfId="25114" hidden="1" xr:uid="{00000000-0005-0000-0000-00005D080000}"/>
    <cellStyle name="Followed Hyperlink 9" xfId="25097" hidden="1" xr:uid="{00000000-0005-0000-0000-00005E080000}"/>
    <cellStyle name="Followed Hyperlink 9" xfId="25197" hidden="1" xr:uid="{00000000-0005-0000-0000-00005F080000}"/>
    <cellStyle name="Followed Hyperlink 9" xfId="24829" hidden="1" xr:uid="{00000000-0005-0000-0000-000060080000}"/>
    <cellStyle name="Followed Hyperlink 9" xfId="25326" hidden="1" xr:uid="{00000000-0005-0000-0000-000061080000}"/>
    <cellStyle name="Followed Hyperlink 9" xfId="25309" hidden="1" xr:uid="{00000000-0005-0000-0000-000062080000}"/>
    <cellStyle name="Followed Hyperlink 9" xfId="25409" hidden="1" xr:uid="{00000000-0005-0000-0000-000063080000}"/>
    <cellStyle name="Followed Hyperlink 9" xfId="25045" hidden="1" xr:uid="{00000000-0005-0000-0000-000064080000}"/>
    <cellStyle name="Followed Hyperlink 9" xfId="25520" hidden="1" xr:uid="{00000000-0005-0000-0000-000066080000}"/>
    <cellStyle name="Followed Hyperlink 9" xfId="25620" hidden="1" xr:uid="{00000000-0005-0000-0000-000067080000}"/>
    <cellStyle name="Followed Hyperlink 9" xfId="24517" hidden="1" xr:uid="{00000000-0005-0000-0000-000068080000}"/>
    <cellStyle name="Followed Hyperlink 9" xfId="25743" hidden="1" xr:uid="{00000000-0005-0000-0000-000069080000}"/>
    <cellStyle name="Followed Hyperlink 9" xfId="25726" hidden="1" xr:uid="{00000000-0005-0000-0000-00006A080000}"/>
    <cellStyle name="Followed Hyperlink 9" xfId="25826" hidden="1" xr:uid="{00000000-0005-0000-0000-00006B080000}"/>
    <cellStyle name="Followed Hyperlink 9" xfId="26250" hidden="1" xr:uid="{00000000-0005-0000-0000-000050080000}"/>
    <cellStyle name="Followed Hyperlink 9" xfId="26484" hidden="1" xr:uid="{00000000-0005-0000-0000-000051080000}"/>
    <cellStyle name="Followed Hyperlink 9" xfId="26467" hidden="1" xr:uid="{00000000-0005-0000-0000-000052080000}"/>
    <cellStyle name="Followed Hyperlink 9" xfId="26567" hidden="1" xr:uid="{00000000-0005-0000-0000-000053080000}"/>
    <cellStyle name="Followed Hyperlink 9" xfId="26606" hidden="1" xr:uid="{00000000-0005-0000-0000-000054080000}"/>
    <cellStyle name="Followed Hyperlink 9" xfId="26797" hidden="1" xr:uid="{00000000-0005-0000-0000-000055080000}"/>
    <cellStyle name="Followed Hyperlink 9" xfId="26780" hidden="1" xr:uid="{00000000-0005-0000-0000-000056080000}"/>
    <cellStyle name="Followed Hyperlink 9" xfId="26880" hidden="1" xr:uid="{00000000-0005-0000-0000-000057080000}"/>
    <cellStyle name="Followed Hyperlink 9" xfId="26628" hidden="1" xr:uid="{00000000-0005-0000-0000-000058080000}"/>
    <cellStyle name="Followed Hyperlink 9" xfId="27018" hidden="1" xr:uid="{00000000-0005-0000-0000-000059080000}"/>
    <cellStyle name="Followed Hyperlink 9" xfId="27001" hidden="1" xr:uid="{00000000-0005-0000-0000-00005A080000}"/>
    <cellStyle name="Followed Hyperlink 9" xfId="27101" hidden="1" xr:uid="{00000000-0005-0000-0000-00005B080000}"/>
    <cellStyle name="Followed Hyperlink 9" xfId="26645" hidden="1" xr:uid="{00000000-0005-0000-0000-00005C080000}"/>
    <cellStyle name="Followed Hyperlink 9" xfId="27234" hidden="1" xr:uid="{00000000-0005-0000-0000-00005D080000}"/>
    <cellStyle name="Followed Hyperlink 9" xfId="27217" hidden="1" xr:uid="{00000000-0005-0000-0000-00005E080000}"/>
    <cellStyle name="Followed Hyperlink 9" xfId="27317" hidden="1" xr:uid="{00000000-0005-0000-0000-00005F080000}"/>
    <cellStyle name="Followed Hyperlink 9" xfId="27446" hidden="1" xr:uid="{00000000-0005-0000-0000-000061080000}"/>
    <cellStyle name="Followed Hyperlink 9" xfId="27429" hidden="1" xr:uid="{00000000-0005-0000-0000-000062080000}"/>
    <cellStyle name="Followed Hyperlink 9" xfId="27529" hidden="1" xr:uid="{00000000-0005-0000-0000-000063080000}"/>
    <cellStyle name="Followed Hyperlink 9" xfId="27165" hidden="1" xr:uid="{00000000-0005-0000-0000-000064080000}"/>
    <cellStyle name="Followed Hyperlink 9" xfId="27657" hidden="1" xr:uid="{00000000-0005-0000-0000-000065080000}"/>
    <cellStyle name="Followed Hyperlink 9" xfId="27640" hidden="1" xr:uid="{00000000-0005-0000-0000-000066080000}"/>
    <cellStyle name="Followed Hyperlink 9" xfId="27740" hidden="1" xr:uid="{00000000-0005-0000-0000-000067080000}"/>
    <cellStyle name="Followed Hyperlink 9" xfId="26637" hidden="1" xr:uid="{00000000-0005-0000-0000-000068080000}"/>
    <cellStyle name="Followed Hyperlink 9" xfId="27863" hidden="1" xr:uid="{00000000-0005-0000-0000-000069080000}"/>
    <cellStyle name="Followed Hyperlink 9" xfId="27846" hidden="1" xr:uid="{00000000-0005-0000-0000-00006A080000}"/>
    <cellStyle name="Followed Hyperlink 9" xfId="27946" hidden="1" xr:uid="{00000000-0005-0000-0000-00006B080000}"/>
    <cellStyle name="Followed Hyperlink 9" xfId="28474" hidden="1" xr:uid="{00000000-0005-0000-0000-000050080000}"/>
    <cellStyle name="Followed Hyperlink 9" xfId="28706" hidden="1" xr:uid="{00000000-0005-0000-0000-000051080000}"/>
    <cellStyle name="Followed Hyperlink 9" xfId="28689" hidden="1" xr:uid="{00000000-0005-0000-0000-000052080000}"/>
    <cellStyle name="Followed Hyperlink 9" xfId="28789" hidden="1" xr:uid="{00000000-0005-0000-0000-000053080000}"/>
    <cellStyle name="Followed Hyperlink 9" xfId="28828" hidden="1" xr:uid="{00000000-0005-0000-0000-000054080000}"/>
    <cellStyle name="Followed Hyperlink 9" xfId="29019" hidden="1" xr:uid="{00000000-0005-0000-0000-000055080000}"/>
    <cellStyle name="Followed Hyperlink 9" xfId="29002" hidden="1" xr:uid="{00000000-0005-0000-0000-000056080000}"/>
    <cellStyle name="Followed Hyperlink 9" xfId="12823" hidden="1" xr:uid="{00000000-0005-0000-0000-00006B080000}"/>
    <cellStyle name="Followed Hyperlink 9" xfId="9674" hidden="1" xr:uid="{00000000-0005-0000-0000-000050080000}"/>
    <cellStyle name="Followed Hyperlink 9" xfId="812" hidden="1" xr:uid="{00000000-0005-0000-0000-000058080000}"/>
    <cellStyle name="Followed Hyperlink 9" xfId="1202" hidden="1" xr:uid="{00000000-0005-0000-0000-000059080000}"/>
    <cellStyle name="Followed Hyperlink 9" xfId="651" hidden="1" xr:uid="{00000000-0005-0000-0000-000052080000}"/>
    <cellStyle name="Followed Hyperlink 9" xfId="751" hidden="1" xr:uid="{00000000-0005-0000-0000-000053080000}"/>
    <cellStyle name="Followed Hyperlink 9" xfId="790" hidden="1" xr:uid="{00000000-0005-0000-0000-000054080000}"/>
    <cellStyle name="Followed Hyperlink 9" xfId="668" hidden="1" xr:uid="{00000000-0005-0000-0000-000051080000}"/>
    <cellStyle name="Followed Hyperlink 9" xfId="434" hidden="1" xr:uid="{00000000-0005-0000-0000-000050080000}"/>
    <cellStyle name="Followed Hyperlink 9" xfId="41415" hidden="1" xr:uid="{00000000-0005-0000-0000-000069080000}"/>
    <cellStyle name="Followed Hyperlink 9" xfId="41398" hidden="1" xr:uid="{00000000-0005-0000-0000-00006A080000}"/>
    <cellStyle name="Followed Hyperlink 9" xfId="41498" hidden="1" xr:uid="{00000000-0005-0000-0000-00006B080000}"/>
    <cellStyle name="Followed Hyperlink 9" xfId="41770" hidden="1" xr:uid="{00000000-0005-0000-0000-000050080000}"/>
    <cellStyle name="Followed Hyperlink 9" xfId="42001" hidden="1" xr:uid="{00000000-0005-0000-0000-000051080000}"/>
    <cellStyle name="Followed Hyperlink 9" xfId="41984" hidden="1" xr:uid="{00000000-0005-0000-0000-000052080000}"/>
    <cellStyle name="Followed Hyperlink 9" xfId="42084" hidden="1" xr:uid="{00000000-0005-0000-0000-000053080000}"/>
    <cellStyle name="Followed Hyperlink 9" xfId="40189" hidden="1" xr:uid="{00000000-0005-0000-0000-000068080000}"/>
    <cellStyle name="Followed Hyperlink 9" xfId="13569" hidden="1" xr:uid="{00000000-0005-0000-0000-000059080000}"/>
    <cellStyle name="Followed Hyperlink 9" xfId="21398" hidden="1" xr:uid="{00000000-0005-0000-0000-000054080000}"/>
    <cellStyle name="Followed Hyperlink 9" xfId="37910" hidden="1" xr:uid="{00000000-0005-0000-0000-000061080000}"/>
    <cellStyle name="Followed Hyperlink 9" xfId="37893" hidden="1" xr:uid="{00000000-0005-0000-0000-000062080000}"/>
    <cellStyle name="Followed Hyperlink 9" xfId="37993" hidden="1" xr:uid="{00000000-0005-0000-0000-000063080000}"/>
    <cellStyle name="Followed Hyperlink 9" xfId="37629" hidden="1" xr:uid="{00000000-0005-0000-0000-000064080000}"/>
    <cellStyle name="Followed Hyperlink 9" xfId="38121" hidden="1" xr:uid="{00000000-0005-0000-0000-000065080000}"/>
    <cellStyle name="Followed Hyperlink 9" xfId="38104" hidden="1" xr:uid="{00000000-0005-0000-0000-000066080000}"/>
    <cellStyle name="Followed Hyperlink 9" xfId="38204" hidden="1" xr:uid="{00000000-0005-0000-0000-000067080000}"/>
    <cellStyle name="Followed Hyperlink 9" xfId="37101" hidden="1" xr:uid="{00000000-0005-0000-0000-000068080000}"/>
    <cellStyle name="Followed Hyperlink 9" xfId="38310" hidden="1" xr:uid="{00000000-0005-0000-0000-00006A080000}"/>
    <cellStyle name="Followed Hyperlink 9" xfId="38410" hidden="1" xr:uid="{00000000-0005-0000-0000-00006B080000}"/>
    <cellStyle name="Followed Hyperlink 9" xfId="35350" hidden="1" xr:uid="{00000000-0005-0000-0000-000050080000}"/>
    <cellStyle name="Followed Hyperlink 9" xfId="28295" hidden="1" xr:uid="{00000000-0005-0000-0000-000051080000}"/>
    <cellStyle name="Followed Hyperlink 9" xfId="36963" hidden="1" xr:uid="{00000000-0005-0000-0000-000052080000}"/>
    <cellStyle name="Followed Hyperlink 9" xfId="38600" hidden="1" xr:uid="{00000000-0005-0000-0000-000053080000}"/>
    <cellStyle name="Followed Hyperlink 9" xfId="38639" hidden="1" xr:uid="{00000000-0005-0000-0000-000054080000}"/>
    <cellStyle name="Followed Hyperlink 9" xfId="38830" hidden="1" xr:uid="{00000000-0005-0000-0000-000055080000}"/>
    <cellStyle name="Followed Hyperlink 9" xfId="38813" hidden="1" xr:uid="{00000000-0005-0000-0000-000056080000}"/>
    <cellStyle name="Followed Hyperlink 9" xfId="38913" hidden="1" xr:uid="{00000000-0005-0000-0000-000057080000}"/>
    <cellStyle name="Followed Hyperlink 9" xfId="38661" hidden="1" xr:uid="{00000000-0005-0000-0000-000058080000}"/>
    <cellStyle name="Followed Hyperlink 9" xfId="39051" hidden="1" xr:uid="{00000000-0005-0000-0000-000059080000}"/>
    <cellStyle name="Followed Hyperlink 9" xfId="39034" hidden="1" xr:uid="{00000000-0005-0000-0000-00005A080000}"/>
    <cellStyle name="Followed Hyperlink 9" xfId="39134" hidden="1" xr:uid="{00000000-0005-0000-0000-00005B080000}"/>
    <cellStyle name="Followed Hyperlink 9" xfId="38678" hidden="1" xr:uid="{00000000-0005-0000-0000-00005C080000}"/>
    <cellStyle name="Followed Hyperlink 9" xfId="39267" hidden="1" xr:uid="{00000000-0005-0000-0000-00005D080000}"/>
    <cellStyle name="Followed Hyperlink 9" xfId="44565" hidden="1" xr:uid="{00000000-0005-0000-0000-00005B080000}"/>
    <cellStyle name="Followed Hyperlink 9" xfId="44109" hidden="1" xr:uid="{00000000-0005-0000-0000-00005C080000}"/>
    <cellStyle name="Followed Hyperlink 9" xfId="22449" hidden="1" xr:uid="{00000000-0005-0000-0000-000065080000}"/>
    <cellStyle name="Followed Hyperlink 9" xfId="22432" hidden="1" xr:uid="{00000000-0005-0000-0000-000066080000}"/>
    <cellStyle name="Followed Hyperlink 9" xfId="22532" hidden="1" xr:uid="{00000000-0005-0000-0000-000067080000}"/>
    <cellStyle name="Followed Hyperlink 9" xfId="21957" hidden="1" xr:uid="{00000000-0005-0000-0000-000064080000}"/>
    <cellStyle name="Followed Hyperlink 9" xfId="22321" hidden="1" xr:uid="{00000000-0005-0000-0000-000063080000}"/>
    <cellStyle name="Followed Hyperlink 9" xfId="12111" hidden="1" xr:uid="{00000000-0005-0000-0000-00005D080000}"/>
    <cellStyle name="Followed Hyperlink 9" xfId="12094" hidden="1" xr:uid="{00000000-0005-0000-0000-00005E080000}"/>
    <cellStyle name="Followed Hyperlink 9" xfId="12194" hidden="1" xr:uid="{00000000-0005-0000-0000-00005F080000}"/>
    <cellStyle name="Followed Hyperlink 9" xfId="11826" hidden="1" xr:uid="{00000000-0005-0000-0000-000060080000}"/>
    <cellStyle name="Followed Hyperlink 9" xfId="12323" hidden="1" xr:uid="{00000000-0005-0000-0000-000061080000}"/>
    <cellStyle name="Followed Hyperlink 9" xfId="12306" hidden="1" xr:uid="{00000000-0005-0000-0000-000062080000}"/>
    <cellStyle name="Followed Hyperlink 9" xfId="12406" hidden="1" xr:uid="{00000000-0005-0000-0000-000063080000}"/>
    <cellStyle name="Followed Hyperlink 9" xfId="11978" hidden="1" xr:uid="{00000000-0005-0000-0000-00005B080000}"/>
    <cellStyle name="Followed Hyperlink 9" xfId="39673" hidden="1" xr:uid="{00000000-0005-0000-0000-000066080000}"/>
    <cellStyle name="Followed Hyperlink 9" xfId="23807" hidden="1" xr:uid="{00000000-0005-0000-0000-000061080000}"/>
    <cellStyle name="Followed Hyperlink 9" xfId="15959" hidden="1" xr:uid="{00000000-0005-0000-0000-000067080000}"/>
    <cellStyle name="Followed Hyperlink 9" xfId="14856" hidden="1" xr:uid="{00000000-0005-0000-0000-000068080000}"/>
    <cellStyle name="Followed Hyperlink 9" xfId="16082" hidden="1" xr:uid="{00000000-0005-0000-0000-000069080000}"/>
    <cellStyle name="Followed Hyperlink 9" xfId="16065" hidden="1" xr:uid="{00000000-0005-0000-0000-00006A080000}"/>
    <cellStyle name="Followed Hyperlink 9" xfId="16165" hidden="1" xr:uid="{00000000-0005-0000-0000-00006B080000}"/>
    <cellStyle name="Followed Hyperlink 9" xfId="13025" hidden="1" xr:uid="{00000000-0005-0000-0000-000050080000}"/>
    <cellStyle name="Followed Hyperlink 9" xfId="4617" hidden="1" xr:uid="{00000000-0005-0000-0000-000051080000}"/>
    <cellStyle name="Followed Hyperlink 9" xfId="14674" hidden="1" xr:uid="{00000000-0005-0000-0000-000052080000}"/>
    <cellStyle name="Followed Hyperlink 9" xfId="16484" hidden="1" xr:uid="{00000000-0005-0000-0000-000054080000}"/>
    <cellStyle name="Followed Hyperlink 9" xfId="16675" hidden="1" xr:uid="{00000000-0005-0000-0000-000055080000}"/>
    <cellStyle name="Followed Hyperlink 9" xfId="16658" hidden="1" xr:uid="{00000000-0005-0000-0000-000056080000}"/>
    <cellStyle name="Followed Hyperlink 9" xfId="16758" hidden="1" xr:uid="{00000000-0005-0000-0000-000057080000}"/>
    <cellStyle name="Followed Hyperlink 9" xfId="16506" hidden="1" xr:uid="{00000000-0005-0000-0000-000058080000}"/>
    <cellStyle name="Followed Hyperlink 9" xfId="16896" hidden="1" xr:uid="{00000000-0005-0000-0000-000059080000}"/>
    <cellStyle name="Followed Hyperlink 9" xfId="16879" hidden="1" xr:uid="{00000000-0005-0000-0000-00005A080000}"/>
    <cellStyle name="Followed Hyperlink 9" xfId="16979" hidden="1" xr:uid="{00000000-0005-0000-0000-00005B080000}"/>
    <cellStyle name="Followed Hyperlink 9" xfId="16523" hidden="1" xr:uid="{00000000-0005-0000-0000-00005C080000}"/>
    <cellStyle name="Followed Hyperlink 9" xfId="17112" hidden="1" xr:uid="{00000000-0005-0000-0000-00005D080000}"/>
    <cellStyle name="Followed Hyperlink 9" xfId="17095" hidden="1" xr:uid="{00000000-0005-0000-0000-00005E080000}"/>
    <cellStyle name="Followed Hyperlink 9" xfId="17195" hidden="1" xr:uid="{00000000-0005-0000-0000-00005F080000}"/>
    <cellStyle name="Followed Hyperlink 9" xfId="16827" hidden="1" xr:uid="{00000000-0005-0000-0000-000060080000}"/>
    <cellStyle name="Followed Hyperlink 9" xfId="17324" hidden="1" xr:uid="{00000000-0005-0000-0000-000061080000}"/>
    <cellStyle name="Followed Hyperlink 9" xfId="17307" hidden="1" xr:uid="{00000000-0005-0000-0000-000062080000}"/>
    <cellStyle name="Followed Hyperlink 9" xfId="17407" hidden="1" xr:uid="{00000000-0005-0000-0000-000063080000}"/>
    <cellStyle name="Followed Hyperlink 9" xfId="17043" hidden="1" xr:uid="{00000000-0005-0000-0000-000064080000}"/>
    <cellStyle name="Followed Hyperlink 9" xfId="17535" hidden="1" xr:uid="{00000000-0005-0000-0000-000065080000}"/>
    <cellStyle name="Followed Hyperlink 9" xfId="17518" hidden="1" xr:uid="{00000000-0005-0000-0000-000066080000}"/>
    <cellStyle name="Followed Hyperlink 9" xfId="17618" hidden="1" xr:uid="{00000000-0005-0000-0000-000067080000}"/>
    <cellStyle name="Followed Hyperlink 9" xfId="16515" hidden="1" xr:uid="{00000000-0005-0000-0000-000068080000}"/>
    <cellStyle name="Followed Hyperlink 9" xfId="17741" hidden="1" xr:uid="{00000000-0005-0000-0000-000069080000}"/>
    <cellStyle name="Followed Hyperlink 9" xfId="17724" hidden="1" xr:uid="{00000000-0005-0000-0000-00006A080000}"/>
    <cellStyle name="Followed Hyperlink 9" xfId="17824" hidden="1" xr:uid="{00000000-0005-0000-0000-00006B080000}"/>
    <cellStyle name="Followed Hyperlink 9" xfId="13004" hidden="1" xr:uid="{00000000-0005-0000-0000-000050080000}"/>
    <cellStyle name="Followed Hyperlink 9" xfId="12971" hidden="1" xr:uid="{00000000-0005-0000-0000-000051080000}"/>
    <cellStyle name="Followed Hyperlink 9" xfId="16319" hidden="1" xr:uid="{00000000-0005-0000-0000-000052080000}"/>
    <cellStyle name="Followed Hyperlink 9" xfId="18111" hidden="1" xr:uid="{00000000-0005-0000-0000-000053080000}"/>
    <cellStyle name="Followed Hyperlink 9" xfId="42618" hidden="1" xr:uid="{00000000-0005-0000-0000-00005B080000}"/>
    <cellStyle name="Followed Hyperlink 9" xfId="42162" hidden="1" xr:uid="{00000000-0005-0000-0000-00005C080000}"/>
    <cellStyle name="Followed Hyperlink 9" xfId="42751" hidden="1" xr:uid="{00000000-0005-0000-0000-00005D080000}"/>
    <cellStyle name="Followed Hyperlink 9" xfId="42734" hidden="1" xr:uid="{00000000-0005-0000-0000-00005E080000}"/>
    <cellStyle name="Followed Hyperlink 9" xfId="42834" hidden="1" xr:uid="{00000000-0005-0000-0000-00005F080000}"/>
    <cellStyle name="Followed Hyperlink 9" xfId="42466" hidden="1" xr:uid="{00000000-0005-0000-0000-000060080000}"/>
    <cellStyle name="Followed Hyperlink 9" xfId="42963" hidden="1" xr:uid="{00000000-0005-0000-0000-000061080000}"/>
    <cellStyle name="Followed Hyperlink 9" xfId="42946" hidden="1" xr:uid="{00000000-0005-0000-0000-000062080000}"/>
    <cellStyle name="Followed Hyperlink 9" xfId="43046" hidden="1" xr:uid="{00000000-0005-0000-0000-000063080000}"/>
    <cellStyle name="Followed Hyperlink 9" xfId="43174" hidden="1" xr:uid="{00000000-0005-0000-0000-000065080000}"/>
    <cellStyle name="Followed Hyperlink 9" xfId="43157" hidden="1" xr:uid="{00000000-0005-0000-0000-000066080000}"/>
    <cellStyle name="Followed Hyperlink 9" xfId="43257" hidden="1" xr:uid="{00000000-0005-0000-0000-000067080000}"/>
    <cellStyle name="Followed Hyperlink 9" xfId="42154" hidden="1" xr:uid="{00000000-0005-0000-0000-000068080000}"/>
    <cellStyle name="Followed Hyperlink 9" xfId="43380" hidden="1" xr:uid="{00000000-0005-0000-0000-000069080000}"/>
    <cellStyle name="Followed Hyperlink 9" xfId="43363" hidden="1" xr:uid="{00000000-0005-0000-0000-00006A080000}"/>
    <cellStyle name="Followed Hyperlink 9" xfId="43463" hidden="1" xr:uid="{00000000-0005-0000-0000-00006B080000}"/>
    <cellStyle name="Followed Hyperlink 9" xfId="42682" hidden="1" xr:uid="{00000000-0005-0000-0000-000064080000}"/>
    <cellStyle name="Followed Hyperlink 9" xfId="35463" hidden="1" xr:uid="{00000000-0005-0000-0000-000054080000}"/>
    <cellStyle name="Followed Hyperlink 9" xfId="26949" hidden="1" xr:uid="{00000000-0005-0000-0000-000060080000}"/>
    <cellStyle name="Followed Hyperlink 9" xfId="11483" hidden="1" xr:uid="{00000000-0005-0000-0000-000054080000}"/>
    <cellStyle name="Followed Hyperlink 9" xfId="11674" hidden="1" xr:uid="{00000000-0005-0000-0000-000055080000}"/>
    <cellStyle name="Followed Hyperlink 9" xfId="11657" hidden="1" xr:uid="{00000000-0005-0000-0000-000056080000}"/>
    <cellStyle name="Followed Hyperlink 9" xfId="11757" hidden="1" xr:uid="{00000000-0005-0000-0000-000057080000}"/>
    <cellStyle name="Followed Hyperlink 9" xfId="11505" hidden="1" xr:uid="{00000000-0005-0000-0000-000058080000}"/>
    <cellStyle name="Followed Hyperlink 9" xfId="11895" hidden="1" xr:uid="{00000000-0005-0000-0000-000059080000}"/>
    <cellStyle name="Followed Hyperlink 9" xfId="11878" hidden="1" xr:uid="{00000000-0005-0000-0000-00005A080000}"/>
    <cellStyle name="Followed Hyperlink 9" xfId="9982" hidden="1" xr:uid="{00000000-0005-0000-0000-000056080000}"/>
    <cellStyle name="Followed Hyperlink 9" xfId="16423" hidden="1" xr:uid="{00000000-0005-0000-0000-000051080000}"/>
    <cellStyle name="Followed Hyperlink 9" xfId="17999" hidden="1" xr:uid="{00000000-0005-0000-0000-000052080000}"/>
    <cellStyle name="Followed Hyperlink 9" xfId="19752" hidden="1" xr:uid="{00000000-0005-0000-0000-000053080000}"/>
    <cellStyle name="Followed Hyperlink 9" xfId="19791" hidden="1" xr:uid="{00000000-0005-0000-0000-000054080000}"/>
    <cellStyle name="Followed Hyperlink 9" xfId="19982" hidden="1" xr:uid="{00000000-0005-0000-0000-000055080000}"/>
    <cellStyle name="Followed Hyperlink 9" xfId="19965" hidden="1" xr:uid="{00000000-0005-0000-0000-000056080000}"/>
    <cellStyle name="Followed Hyperlink 9" xfId="20065" hidden="1" xr:uid="{00000000-0005-0000-0000-000057080000}"/>
    <cellStyle name="Followed Hyperlink 9" xfId="19813" hidden="1" xr:uid="{00000000-0005-0000-0000-000058080000}"/>
    <cellStyle name="Followed Hyperlink 9" xfId="20186" hidden="1" xr:uid="{00000000-0005-0000-0000-00005A080000}"/>
    <cellStyle name="Followed Hyperlink 9" xfId="20286" hidden="1" xr:uid="{00000000-0005-0000-0000-00005B080000}"/>
    <cellStyle name="Followed Hyperlink 9" xfId="19830" hidden="1" xr:uid="{00000000-0005-0000-0000-00005C080000}"/>
    <cellStyle name="Followed Hyperlink 9" xfId="20419" hidden="1" xr:uid="{00000000-0005-0000-0000-00005D080000}"/>
    <cellStyle name="Followed Hyperlink 9" xfId="20402" hidden="1" xr:uid="{00000000-0005-0000-0000-00005E080000}"/>
    <cellStyle name="Followed Hyperlink 9" xfId="20502" hidden="1" xr:uid="{00000000-0005-0000-0000-00005F080000}"/>
    <cellStyle name="Followed Hyperlink 9" xfId="20134" hidden="1" xr:uid="{00000000-0005-0000-0000-000060080000}"/>
    <cellStyle name="Followed Hyperlink 9" xfId="20631" hidden="1" xr:uid="{00000000-0005-0000-0000-000061080000}"/>
    <cellStyle name="Followed Hyperlink 9" xfId="20614" hidden="1" xr:uid="{00000000-0005-0000-0000-000062080000}"/>
    <cellStyle name="Followed Hyperlink 9" xfId="20714" hidden="1" xr:uid="{00000000-0005-0000-0000-000063080000}"/>
    <cellStyle name="Followed Hyperlink 9" xfId="20350" hidden="1" xr:uid="{00000000-0005-0000-0000-000064080000}"/>
    <cellStyle name="Followed Hyperlink 9" xfId="20842" hidden="1" xr:uid="{00000000-0005-0000-0000-000065080000}"/>
    <cellStyle name="Followed Hyperlink 9" xfId="20825" hidden="1" xr:uid="{00000000-0005-0000-0000-000066080000}"/>
    <cellStyle name="Followed Hyperlink 9" xfId="20925" hidden="1" xr:uid="{00000000-0005-0000-0000-000067080000}"/>
    <cellStyle name="Followed Hyperlink 9" xfId="19822" hidden="1" xr:uid="{00000000-0005-0000-0000-000068080000}"/>
    <cellStyle name="Followed Hyperlink 9" xfId="21048" hidden="1" xr:uid="{00000000-0005-0000-0000-000069080000}"/>
    <cellStyle name="Followed Hyperlink 9" xfId="21031" hidden="1" xr:uid="{00000000-0005-0000-0000-00006A080000}"/>
    <cellStyle name="Followed Hyperlink 9" xfId="21131" hidden="1" xr:uid="{00000000-0005-0000-0000-00006B080000}"/>
    <cellStyle name="Followed Hyperlink 9" xfId="18024" hidden="1" xr:uid="{00000000-0005-0000-0000-000050080000}"/>
    <cellStyle name="Followed Hyperlink 9" xfId="18005" hidden="1" xr:uid="{00000000-0005-0000-0000-000051080000}"/>
    <cellStyle name="Followed Hyperlink 9" xfId="19658" hidden="1" xr:uid="{00000000-0005-0000-0000-000052080000}"/>
    <cellStyle name="Followed Hyperlink 9" xfId="21359" hidden="1" xr:uid="{00000000-0005-0000-0000-000053080000}"/>
    <cellStyle name="Followed Hyperlink 9" xfId="21589" hidden="1" xr:uid="{00000000-0005-0000-0000-000055080000}"/>
    <cellStyle name="Followed Hyperlink 9" xfId="21572" hidden="1" xr:uid="{00000000-0005-0000-0000-000056080000}"/>
    <cellStyle name="Followed Hyperlink 9" xfId="21672" hidden="1" xr:uid="{00000000-0005-0000-0000-000057080000}"/>
    <cellStyle name="Followed Hyperlink 9" xfId="21420" hidden="1" xr:uid="{00000000-0005-0000-0000-000058080000}"/>
    <cellStyle name="Followed Hyperlink 9" xfId="21810" hidden="1" xr:uid="{00000000-0005-0000-0000-000059080000}"/>
    <cellStyle name="Followed Hyperlink 9" xfId="21793" hidden="1" xr:uid="{00000000-0005-0000-0000-00005A080000}"/>
    <cellStyle name="Followed Hyperlink 9" xfId="11522" hidden="1" xr:uid="{00000000-0005-0000-0000-00005C080000}"/>
    <cellStyle name="Followed Hyperlink 9" xfId="4613" hidden="1" xr:uid="{00000000-0005-0000-0000-000052080000}"/>
    <cellStyle name="Followed Hyperlink 9" xfId="6411" hidden="1" xr:uid="{00000000-0005-0000-0000-000053080000}"/>
    <cellStyle name="Followed Hyperlink 9" xfId="6450" hidden="1" xr:uid="{00000000-0005-0000-0000-000054080000}"/>
    <cellStyle name="Followed Hyperlink 9" xfId="6641" hidden="1" xr:uid="{00000000-0005-0000-0000-000055080000}"/>
    <cellStyle name="Followed Hyperlink 9" xfId="6624" hidden="1" xr:uid="{00000000-0005-0000-0000-000056080000}"/>
    <cellStyle name="Followed Hyperlink 9" xfId="6724" hidden="1" xr:uid="{00000000-0005-0000-0000-000057080000}"/>
    <cellStyle name="Followed Hyperlink 9" xfId="6472" hidden="1" xr:uid="{00000000-0005-0000-0000-000058080000}"/>
    <cellStyle name="Followed Hyperlink 9" xfId="6862" hidden="1" xr:uid="{00000000-0005-0000-0000-000059080000}"/>
    <cellStyle name="Followed Hyperlink 9" xfId="6945" hidden="1" xr:uid="{00000000-0005-0000-0000-00005B080000}"/>
    <cellStyle name="Followed Hyperlink 9" xfId="6489" hidden="1" xr:uid="{00000000-0005-0000-0000-00005C080000}"/>
    <cellStyle name="Followed Hyperlink 9" xfId="7078" hidden="1" xr:uid="{00000000-0005-0000-0000-00005D080000}"/>
    <cellStyle name="Followed Hyperlink 9" xfId="7061" hidden="1" xr:uid="{00000000-0005-0000-0000-00005E080000}"/>
    <cellStyle name="Followed Hyperlink 9" xfId="7161" hidden="1" xr:uid="{00000000-0005-0000-0000-00005F080000}"/>
    <cellStyle name="Followed Hyperlink 9" xfId="6793" hidden="1" xr:uid="{00000000-0005-0000-0000-000060080000}"/>
    <cellStyle name="Followed Hyperlink 9" xfId="7290" hidden="1" xr:uid="{00000000-0005-0000-0000-000061080000}"/>
    <cellStyle name="Followed Hyperlink 9" xfId="7273" hidden="1" xr:uid="{00000000-0005-0000-0000-000062080000}"/>
    <cellStyle name="Followed Hyperlink 9" xfId="7373" hidden="1" xr:uid="{00000000-0005-0000-0000-000063080000}"/>
    <cellStyle name="Followed Hyperlink 9" xfId="7009" hidden="1" xr:uid="{00000000-0005-0000-0000-000064080000}"/>
    <cellStyle name="Followed Hyperlink 9" xfId="7501" hidden="1" xr:uid="{00000000-0005-0000-0000-000065080000}"/>
    <cellStyle name="Followed Hyperlink 9" xfId="7484" hidden="1" xr:uid="{00000000-0005-0000-0000-000066080000}"/>
    <cellStyle name="Followed Hyperlink 9" xfId="7584" hidden="1" xr:uid="{00000000-0005-0000-0000-000067080000}"/>
    <cellStyle name="Followed Hyperlink 9" xfId="6481" hidden="1" xr:uid="{00000000-0005-0000-0000-000068080000}"/>
    <cellStyle name="Followed Hyperlink 9" xfId="7707" hidden="1" xr:uid="{00000000-0005-0000-0000-000069080000}"/>
    <cellStyle name="Followed Hyperlink 9" xfId="7690" hidden="1" xr:uid="{00000000-0005-0000-0000-00006A080000}"/>
    <cellStyle name="Followed Hyperlink 9" xfId="7790" hidden="1" xr:uid="{00000000-0005-0000-0000-00006B080000}"/>
    <cellStyle name="Followed Hyperlink 9" xfId="4635" hidden="1" xr:uid="{00000000-0005-0000-0000-000050080000}"/>
    <cellStyle name="Followed Hyperlink 9" xfId="2465" hidden="1" xr:uid="{00000000-0005-0000-0000-000051080000}"/>
    <cellStyle name="Followed Hyperlink 9" xfId="6292" hidden="1" xr:uid="{00000000-0005-0000-0000-000052080000}"/>
    <cellStyle name="Followed Hyperlink 9" xfId="8091" hidden="1" xr:uid="{00000000-0005-0000-0000-000053080000}"/>
    <cellStyle name="Followed Hyperlink 9" xfId="8130" hidden="1" xr:uid="{00000000-0005-0000-0000-000054080000}"/>
    <cellStyle name="Followed Hyperlink 9" xfId="8321" hidden="1" xr:uid="{00000000-0005-0000-0000-000055080000}"/>
    <cellStyle name="Followed Hyperlink 9" xfId="8304" hidden="1" xr:uid="{00000000-0005-0000-0000-000056080000}"/>
    <cellStyle name="Followed Hyperlink 9" xfId="8404" hidden="1" xr:uid="{00000000-0005-0000-0000-000057080000}"/>
    <cellStyle name="Followed Hyperlink 9" xfId="8152" hidden="1" xr:uid="{00000000-0005-0000-0000-000058080000}"/>
    <cellStyle name="Followed Hyperlink 9" xfId="8542" hidden="1" xr:uid="{00000000-0005-0000-0000-000059080000}"/>
    <cellStyle name="Followed Hyperlink 9" xfId="8525" hidden="1" xr:uid="{00000000-0005-0000-0000-00005A080000}"/>
    <cellStyle name="Followed Hyperlink 9" xfId="8625" hidden="1" xr:uid="{00000000-0005-0000-0000-00005B080000}"/>
    <cellStyle name="Followed Hyperlink 9" xfId="8169" hidden="1" xr:uid="{00000000-0005-0000-0000-00005C080000}"/>
    <cellStyle name="Followed Hyperlink 9" xfId="8758" hidden="1" xr:uid="{00000000-0005-0000-0000-00005D080000}"/>
    <cellStyle name="Followed Hyperlink 9" xfId="8741" hidden="1" xr:uid="{00000000-0005-0000-0000-00005E080000}"/>
    <cellStyle name="Followed Hyperlink 9" xfId="8841" hidden="1" xr:uid="{00000000-0005-0000-0000-00005F080000}"/>
    <cellStyle name="Followed Hyperlink 9" xfId="8473" hidden="1" xr:uid="{00000000-0005-0000-0000-000060080000}"/>
    <cellStyle name="Followed Hyperlink 9" xfId="8970" hidden="1" xr:uid="{00000000-0005-0000-0000-000061080000}"/>
    <cellStyle name="Followed Hyperlink 9" xfId="8953" hidden="1" xr:uid="{00000000-0005-0000-0000-000062080000}"/>
    <cellStyle name="Followed Hyperlink 9" xfId="9053" hidden="1" xr:uid="{00000000-0005-0000-0000-000063080000}"/>
    <cellStyle name="Followed Hyperlink 9" xfId="8689" hidden="1" xr:uid="{00000000-0005-0000-0000-000064080000}"/>
    <cellStyle name="Followed Hyperlink 9" xfId="9181" hidden="1" xr:uid="{00000000-0005-0000-0000-000065080000}"/>
    <cellStyle name="Followed Hyperlink 9" xfId="9164" hidden="1" xr:uid="{00000000-0005-0000-0000-000066080000}"/>
    <cellStyle name="Followed Hyperlink 9" xfId="24981" hidden="1" xr:uid="{00000000-0005-0000-0000-00005B080000}"/>
    <cellStyle name="Followed Hyperlink 9" xfId="24525" hidden="1" xr:uid="{00000000-0005-0000-0000-00005C080000}"/>
    <cellStyle name="Followed Hyperlink 9" xfId="45121" hidden="1" xr:uid="{00000000-0005-0000-0000-000065080000}"/>
    <cellStyle name="Followed Hyperlink 9" xfId="45104" hidden="1" xr:uid="{00000000-0005-0000-0000-000066080000}"/>
    <cellStyle name="Followed Hyperlink 9" xfId="45204" hidden="1" xr:uid="{00000000-0005-0000-0000-000067080000}"/>
    <cellStyle name="Followed Hyperlink 9" xfId="44101" hidden="1" xr:uid="{00000000-0005-0000-0000-000068080000}"/>
    <cellStyle name="Followed Hyperlink 9" xfId="45327" hidden="1" xr:uid="{00000000-0005-0000-0000-000069080000}"/>
    <cellStyle name="Followed Hyperlink 9" xfId="45310" hidden="1" xr:uid="{00000000-0005-0000-0000-00006A080000}"/>
    <cellStyle name="Followed Hyperlink 9" xfId="45410" hidden="1" xr:uid="{00000000-0005-0000-0000-00006B080000}"/>
    <cellStyle name="Followed Hyperlink 9" xfId="21437" hidden="1" xr:uid="{00000000-0005-0000-0000-00005C080000}"/>
    <cellStyle name="Followed Hyperlink 9" xfId="22026" hidden="1" xr:uid="{00000000-0005-0000-0000-00005D080000}"/>
    <cellStyle name="Followed Hyperlink 9" xfId="22009" hidden="1" xr:uid="{00000000-0005-0000-0000-00005E080000}"/>
    <cellStyle name="Followed Hyperlink 9" xfId="22109" hidden="1" xr:uid="{00000000-0005-0000-0000-00005F080000}"/>
    <cellStyle name="Followed Hyperlink 9" xfId="21741" hidden="1" xr:uid="{00000000-0005-0000-0000-000060080000}"/>
    <cellStyle name="Followed Hyperlink 9" xfId="22238" hidden="1" xr:uid="{00000000-0005-0000-0000-000061080000}"/>
    <cellStyle name="Followed Hyperlink 9" xfId="22221" hidden="1" xr:uid="{00000000-0005-0000-0000-000062080000}"/>
    <cellStyle name="Followed Hyperlink 9" xfId="21893" hidden="1" xr:uid="{00000000-0005-0000-0000-00005B080000}"/>
    <cellStyle name="Followed Hyperlink 9" xfId="25537" hidden="1" xr:uid="{00000000-0005-0000-0000-000065080000}"/>
    <cellStyle name="Followed Hyperlink 9" xfId="34165" hidden="1" xr:uid="{00000000-0005-0000-0000-000060080000}"/>
    <cellStyle name="Followed Hyperlink 9" xfId="18150" hidden="1" xr:uid="{00000000-0005-0000-0000-000054080000}"/>
    <cellStyle name="Followed Hyperlink 9" xfId="18341" hidden="1" xr:uid="{00000000-0005-0000-0000-000055080000}"/>
    <cellStyle name="Followed Hyperlink 9" xfId="18324" hidden="1" xr:uid="{00000000-0005-0000-0000-000056080000}"/>
    <cellStyle name="Followed Hyperlink 9" xfId="18424" hidden="1" xr:uid="{00000000-0005-0000-0000-000057080000}"/>
    <cellStyle name="Followed Hyperlink 9" xfId="18172" hidden="1" xr:uid="{00000000-0005-0000-0000-000058080000}"/>
    <cellStyle name="Followed Hyperlink 9" xfId="18562" hidden="1" xr:uid="{00000000-0005-0000-0000-000059080000}"/>
    <cellStyle name="Followed Hyperlink 9" xfId="18545" hidden="1" xr:uid="{00000000-0005-0000-0000-00005A080000}"/>
    <cellStyle name="Followed Hyperlink 9" xfId="16445" hidden="1" xr:uid="{00000000-0005-0000-0000-000053080000}"/>
    <cellStyle name="Followed Hyperlink 9" xfId="10367" hidden="1" xr:uid="{00000000-0005-0000-0000-000064080000}"/>
    <cellStyle name="Followed Hyperlink 9" xfId="10859" hidden="1" xr:uid="{00000000-0005-0000-0000-000065080000}"/>
    <cellStyle name="Followed Hyperlink 9" xfId="10842" hidden="1" xr:uid="{00000000-0005-0000-0000-000066080000}"/>
    <cellStyle name="Followed Hyperlink 9" xfId="10942" hidden="1" xr:uid="{00000000-0005-0000-0000-000067080000}"/>
    <cellStyle name="Followed Hyperlink 9" xfId="9839" hidden="1" xr:uid="{00000000-0005-0000-0000-000068080000}"/>
    <cellStyle name="Followed Hyperlink 9" xfId="11065" hidden="1" xr:uid="{00000000-0005-0000-0000-000069080000}"/>
    <cellStyle name="Followed Hyperlink 9" xfId="11048" hidden="1" xr:uid="{00000000-0005-0000-0000-00006A080000}"/>
    <cellStyle name="Followed Hyperlink 9" xfId="11148" hidden="1" xr:uid="{00000000-0005-0000-0000-00006B080000}"/>
    <cellStyle name="Followed Hyperlink 9" xfId="7994" hidden="1" xr:uid="{00000000-0005-0000-0000-000050080000}"/>
    <cellStyle name="Followed Hyperlink 9" xfId="249" hidden="1" xr:uid="{00000000-0005-0000-0000-000051080000}"/>
    <cellStyle name="Followed Hyperlink 9" xfId="9652" hidden="1" xr:uid="{00000000-0005-0000-0000-000052080000}"/>
    <cellStyle name="Followed Hyperlink 9" xfId="11444" hidden="1" xr:uid="{00000000-0005-0000-0000-000053080000}"/>
    <cellStyle name="Followed Hyperlink 9" xfId="3802" hidden="1" xr:uid="{00000000-0005-0000-0000-00005F080000}"/>
    <cellStyle name="Followed Hyperlink 9" xfId="3434" hidden="1" xr:uid="{00000000-0005-0000-0000-000060080000}"/>
    <cellStyle name="Followed Hyperlink 9" xfId="3931" hidden="1" xr:uid="{00000000-0005-0000-0000-000061080000}"/>
    <cellStyle name="Followed Hyperlink 9" xfId="3914" hidden="1" xr:uid="{00000000-0005-0000-0000-000062080000}"/>
    <cellStyle name="Followed Hyperlink 9" xfId="4014" hidden="1" xr:uid="{00000000-0005-0000-0000-000063080000}"/>
    <cellStyle name="Followed Hyperlink 9" xfId="3650" hidden="1" xr:uid="{00000000-0005-0000-0000-000064080000}"/>
    <cellStyle name="Followed Hyperlink 9" xfId="4142" hidden="1" xr:uid="{00000000-0005-0000-0000-000065080000}"/>
    <cellStyle name="Followed Hyperlink 9" xfId="4125" hidden="1" xr:uid="{00000000-0005-0000-0000-000066080000}"/>
    <cellStyle name="Followed Hyperlink 9" xfId="4225" hidden="1" xr:uid="{00000000-0005-0000-0000-000067080000}"/>
    <cellStyle name="Followed Hyperlink 9" xfId="3122" hidden="1" xr:uid="{00000000-0005-0000-0000-000068080000}"/>
    <cellStyle name="Followed Hyperlink 9" xfId="4348" hidden="1" xr:uid="{00000000-0005-0000-0000-000069080000}"/>
    <cellStyle name="Followed Hyperlink 9" xfId="4331" hidden="1" xr:uid="{00000000-0005-0000-0000-00006A080000}"/>
    <cellStyle name="Followed Hyperlink 9" xfId="4431" hidden="1" xr:uid="{00000000-0005-0000-0000-00006B080000}"/>
    <cellStyle name="Followed Hyperlink 9" xfId="283" hidden="1" xr:uid="{00000000-0005-0000-0000-000050080000}"/>
    <cellStyle name="Followed Hyperlink 9" xfId="2707" hidden="1" xr:uid="{00000000-0005-0000-0000-000051080000}"/>
    <cellStyle name="Followed Hyperlink 9" xfId="2689" hidden="1" xr:uid="{00000000-0005-0000-0000-000052080000}"/>
    <cellStyle name="Followed Hyperlink 9" xfId="4731" hidden="1" xr:uid="{00000000-0005-0000-0000-000053080000}"/>
    <cellStyle name="Followed Hyperlink 9" xfId="4770" hidden="1" xr:uid="{00000000-0005-0000-0000-000054080000}"/>
    <cellStyle name="Followed Hyperlink 9" xfId="4961" hidden="1" xr:uid="{00000000-0005-0000-0000-000055080000}"/>
    <cellStyle name="Followed Hyperlink 9" xfId="5044" hidden="1" xr:uid="{00000000-0005-0000-0000-000057080000}"/>
    <cellStyle name="Followed Hyperlink 9" xfId="4792" hidden="1" xr:uid="{00000000-0005-0000-0000-000058080000}"/>
    <cellStyle name="Followed Hyperlink 9" xfId="5182" hidden="1" xr:uid="{00000000-0005-0000-0000-000059080000}"/>
    <cellStyle name="Followed Hyperlink 9" xfId="5165" hidden="1" xr:uid="{00000000-0005-0000-0000-00005A080000}"/>
    <cellStyle name="Followed Hyperlink 9" xfId="5265" hidden="1" xr:uid="{00000000-0005-0000-0000-00005B080000}"/>
    <cellStyle name="Followed Hyperlink 9" xfId="4809" hidden="1" xr:uid="{00000000-0005-0000-0000-00005C080000}"/>
    <cellStyle name="Followed Hyperlink 9" xfId="18189" hidden="1" xr:uid="{00000000-0005-0000-0000-00005C080000}"/>
    <cellStyle name="Followed Hyperlink 9" xfId="2550" hidden="1" xr:uid="{00000000-0005-0000-0000-000051080000}"/>
    <cellStyle name="Followed Hyperlink 9" xfId="11329" hidden="1" xr:uid="{00000000-0005-0000-0000-000052080000}"/>
    <cellStyle name="Followed Hyperlink 9" xfId="13118" hidden="1" xr:uid="{00000000-0005-0000-0000-000053080000}"/>
    <cellStyle name="Followed Hyperlink 9" xfId="13157" hidden="1" xr:uid="{00000000-0005-0000-0000-000054080000}"/>
    <cellStyle name="Followed Hyperlink 9" xfId="13348" hidden="1" xr:uid="{00000000-0005-0000-0000-000055080000}"/>
    <cellStyle name="Followed Hyperlink 9" xfId="13331" hidden="1" xr:uid="{00000000-0005-0000-0000-000056080000}"/>
    <cellStyle name="Followed Hyperlink 9" xfId="13431" hidden="1" xr:uid="{00000000-0005-0000-0000-000057080000}"/>
    <cellStyle name="Followed Hyperlink 9" xfId="13179" hidden="1" xr:uid="{00000000-0005-0000-0000-000058080000}"/>
    <cellStyle name="Followed Hyperlink 9" xfId="13552" hidden="1" xr:uid="{00000000-0005-0000-0000-00005A080000}"/>
    <cellStyle name="Followed Hyperlink 9" xfId="13652" hidden="1" xr:uid="{00000000-0005-0000-0000-00005B080000}"/>
    <cellStyle name="Followed Hyperlink 9" xfId="13196" hidden="1" xr:uid="{00000000-0005-0000-0000-00005C080000}"/>
    <cellStyle name="Followed Hyperlink 9" xfId="13785" hidden="1" xr:uid="{00000000-0005-0000-0000-00005D080000}"/>
    <cellStyle name="Followed Hyperlink 9" xfId="13768" hidden="1" xr:uid="{00000000-0005-0000-0000-00005E080000}"/>
    <cellStyle name="Followed Hyperlink 9" xfId="13868" hidden="1" xr:uid="{00000000-0005-0000-0000-00005F080000}"/>
    <cellStyle name="Followed Hyperlink 9" xfId="13500" hidden="1" xr:uid="{00000000-0005-0000-0000-000060080000}"/>
    <cellStyle name="Followed Hyperlink 9" xfId="13997" hidden="1" xr:uid="{00000000-0005-0000-0000-000061080000}"/>
    <cellStyle name="Followed Hyperlink 9" xfId="13980" hidden="1" xr:uid="{00000000-0005-0000-0000-000062080000}"/>
    <cellStyle name="Followed Hyperlink 9" xfId="14080" hidden="1" xr:uid="{00000000-0005-0000-0000-000063080000}"/>
    <cellStyle name="Followed Hyperlink 9" xfId="13716" hidden="1" xr:uid="{00000000-0005-0000-0000-000064080000}"/>
    <cellStyle name="Followed Hyperlink 9" xfId="14208" hidden="1" xr:uid="{00000000-0005-0000-0000-000065080000}"/>
    <cellStyle name="Followed Hyperlink 9" xfId="14191" hidden="1" xr:uid="{00000000-0005-0000-0000-000066080000}"/>
    <cellStyle name="Followed Hyperlink 9" xfId="14291" hidden="1" xr:uid="{00000000-0005-0000-0000-000067080000}"/>
    <cellStyle name="Followed Hyperlink 9" xfId="13188" hidden="1" xr:uid="{00000000-0005-0000-0000-000068080000}"/>
    <cellStyle name="Followed Hyperlink 9" xfId="14414" hidden="1" xr:uid="{00000000-0005-0000-0000-000069080000}"/>
    <cellStyle name="Followed Hyperlink 9" xfId="14397" hidden="1" xr:uid="{00000000-0005-0000-0000-00006A080000}"/>
    <cellStyle name="Followed Hyperlink 9" xfId="14497" hidden="1" xr:uid="{00000000-0005-0000-0000-00006B080000}"/>
    <cellStyle name="Followed Hyperlink 9" xfId="11351" hidden="1" xr:uid="{00000000-0005-0000-0000-000050080000}"/>
    <cellStyle name="Followed Hyperlink 9" xfId="2681" hidden="1" xr:uid="{00000000-0005-0000-0000-000051080000}"/>
    <cellStyle name="Followed Hyperlink 9" xfId="13003" hidden="1" xr:uid="{00000000-0005-0000-0000-000052080000}"/>
    <cellStyle name="Followed Hyperlink 9" xfId="14786" hidden="1" xr:uid="{00000000-0005-0000-0000-000053080000}"/>
    <cellStyle name="Followed Hyperlink 9" xfId="15016" hidden="1" xr:uid="{00000000-0005-0000-0000-000055080000}"/>
    <cellStyle name="Followed Hyperlink 9" xfId="14999" hidden="1" xr:uid="{00000000-0005-0000-0000-000056080000}"/>
    <cellStyle name="Followed Hyperlink 9" xfId="15099" hidden="1" xr:uid="{00000000-0005-0000-0000-000057080000}"/>
    <cellStyle name="Followed Hyperlink 9" xfId="14847" hidden="1" xr:uid="{00000000-0005-0000-0000-000058080000}"/>
    <cellStyle name="Followed Hyperlink 9" xfId="15237" hidden="1" xr:uid="{00000000-0005-0000-0000-000059080000}"/>
    <cellStyle name="Followed Hyperlink 9" xfId="15220" hidden="1" xr:uid="{00000000-0005-0000-0000-00005A080000}"/>
    <cellStyle name="Followed Hyperlink 9" xfId="15320" hidden="1" xr:uid="{00000000-0005-0000-0000-00005B080000}"/>
    <cellStyle name="Followed Hyperlink 9" xfId="14864" hidden="1" xr:uid="{00000000-0005-0000-0000-00005C080000}"/>
    <cellStyle name="Followed Hyperlink 9" xfId="15453" hidden="1" xr:uid="{00000000-0005-0000-0000-00005D080000}"/>
    <cellStyle name="Followed Hyperlink 9" xfId="15436" hidden="1" xr:uid="{00000000-0005-0000-0000-00005E080000}"/>
    <cellStyle name="Followed Hyperlink 9" xfId="15536" hidden="1" xr:uid="{00000000-0005-0000-0000-00005F080000}"/>
    <cellStyle name="Followed Hyperlink 9" xfId="15168" hidden="1" xr:uid="{00000000-0005-0000-0000-000060080000}"/>
    <cellStyle name="Followed Hyperlink 9" xfId="15665" hidden="1" xr:uid="{00000000-0005-0000-0000-000061080000}"/>
    <cellStyle name="Followed Hyperlink 9" xfId="15648" hidden="1" xr:uid="{00000000-0005-0000-0000-000062080000}"/>
    <cellStyle name="Followed Hyperlink 9" xfId="15748" hidden="1" xr:uid="{00000000-0005-0000-0000-000063080000}"/>
    <cellStyle name="Followed Hyperlink 9" xfId="15384" hidden="1" xr:uid="{00000000-0005-0000-0000-000064080000}"/>
    <cellStyle name="Followed Hyperlink 9" xfId="15876" hidden="1" xr:uid="{00000000-0005-0000-0000-000065080000}"/>
    <cellStyle name="Followed Hyperlink 9" xfId="15859" hidden="1" xr:uid="{00000000-0005-0000-0000-000066080000}"/>
    <cellStyle name="Followed Hyperlink 9" xfId="32662" hidden="1" xr:uid="{00000000-0005-0000-0000-00005B080000}"/>
    <cellStyle name="Followed Hyperlink 9" xfId="32206" hidden="1" xr:uid="{00000000-0005-0000-0000-00005C080000}"/>
    <cellStyle name="Followed Hyperlink 9" xfId="44092" hidden="1" xr:uid="{00000000-0005-0000-0000-000058080000}"/>
    <cellStyle name="Followed Hyperlink 9" xfId="44482" hidden="1" xr:uid="{00000000-0005-0000-0000-000059080000}"/>
    <cellStyle name="Followed Hyperlink 9" xfId="43931" hidden="1" xr:uid="{00000000-0005-0000-0000-000052080000}"/>
    <cellStyle name="Followed Hyperlink 9" xfId="44031" hidden="1" xr:uid="{00000000-0005-0000-0000-000053080000}"/>
    <cellStyle name="Followed Hyperlink 9" xfId="44070" hidden="1" xr:uid="{00000000-0005-0000-0000-000054080000}"/>
    <cellStyle name="Followed Hyperlink 9" xfId="43948" hidden="1" xr:uid="{00000000-0005-0000-0000-000051080000}"/>
    <cellStyle name="Followed Hyperlink 9" xfId="43804" hidden="1" xr:uid="{00000000-0005-0000-0000-000050080000}"/>
    <cellStyle name="Followed Hyperlink 9" xfId="5398" hidden="1" xr:uid="{00000000-0005-0000-0000-00005D080000}"/>
    <cellStyle name="Followed Hyperlink 9" xfId="5381" hidden="1" xr:uid="{00000000-0005-0000-0000-00005E080000}"/>
    <cellStyle name="Followed Hyperlink 9" xfId="5481" hidden="1" xr:uid="{00000000-0005-0000-0000-00005F080000}"/>
    <cellStyle name="Followed Hyperlink 9" xfId="5610" hidden="1" xr:uid="{00000000-0005-0000-0000-000061080000}"/>
    <cellStyle name="Followed Hyperlink 9" xfId="5593" hidden="1" xr:uid="{00000000-0005-0000-0000-000062080000}"/>
    <cellStyle name="Followed Hyperlink 9" xfId="5693" hidden="1" xr:uid="{00000000-0005-0000-0000-000063080000}"/>
    <cellStyle name="Followed Hyperlink 9" xfId="5329" hidden="1" xr:uid="{00000000-0005-0000-0000-000064080000}"/>
    <cellStyle name="Followed Hyperlink 9" xfId="5113" hidden="1" xr:uid="{00000000-0005-0000-0000-000060080000}"/>
    <cellStyle name="Followed Hyperlink 9" xfId="32198" hidden="1" xr:uid="{00000000-0005-0000-0000-000068080000}"/>
    <cellStyle name="Followed Hyperlink 9" xfId="40717" hidden="1" xr:uid="{00000000-0005-0000-0000-000064080000}"/>
    <cellStyle name="Followed Hyperlink 9" xfId="9264" hidden="1" xr:uid="{00000000-0005-0000-0000-000067080000}"/>
    <cellStyle name="Followed Hyperlink 9" xfId="8161" hidden="1" xr:uid="{00000000-0005-0000-0000-000068080000}"/>
    <cellStyle name="Followed Hyperlink 9" xfId="9387" hidden="1" xr:uid="{00000000-0005-0000-0000-000069080000}"/>
    <cellStyle name="Followed Hyperlink 9" xfId="9370" hidden="1" xr:uid="{00000000-0005-0000-0000-00006A080000}"/>
    <cellStyle name="Followed Hyperlink 9" xfId="9470" hidden="1" xr:uid="{00000000-0005-0000-0000-00006B080000}"/>
    <cellStyle name="Followed Hyperlink 9" xfId="6314" hidden="1" xr:uid="{00000000-0005-0000-0000-000050080000}"/>
    <cellStyle name="Followed Hyperlink 9" xfId="2747" hidden="1" xr:uid="{00000000-0005-0000-0000-000051080000}"/>
    <cellStyle name="Followed Hyperlink 9" xfId="7972" hidden="1" xr:uid="{00000000-0005-0000-0000-000052080000}"/>
    <cellStyle name="Followed Hyperlink 9" xfId="9769" hidden="1" xr:uid="{00000000-0005-0000-0000-000053080000}"/>
    <cellStyle name="Followed Hyperlink 9" xfId="9808" hidden="1" xr:uid="{00000000-0005-0000-0000-000054080000}"/>
    <cellStyle name="Followed Hyperlink 9" xfId="9999" hidden="1" xr:uid="{00000000-0005-0000-0000-000055080000}"/>
    <cellStyle name="Followed Hyperlink 9" xfId="10082" hidden="1" xr:uid="{00000000-0005-0000-0000-000057080000}"/>
    <cellStyle name="Followed Hyperlink 9" xfId="9830" hidden="1" xr:uid="{00000000-0005-0000-0000-000058080000}"/>
    <cellStyle name="Followed Hyperlink 9" xfId="10220" hidden="1" xr:uid="{00000000-0005-0000-0000-000059080000}"/>
    <cellStyle name="Followed Hyperlink 9" xfId="10203" hidden="1" xr:uid="{00000000-0005-0000-0000-00005A080000}"/>
    <cellStyle name="Followed Hyperlink 9" xfId="10303" hidden="1" xr:uid="{00000000-0005-0000-0000-00005B080000}"/>
    <cellStyle name="Followed Hyperlink 9" xfId="9847" hidden="1" xr:uid="{00000000-0005-0000-0000-00005C080000}"/>
    <cellStyle name="Followed Hyperlink 9" xfId="10436" hidden="1" xr:uid="{00000000-0005-0000-0000-00005D080000}"/>
    <cellStyle name="Followed Hyperlink 9" xfId="10419" hidden="1" xr:uid="{00000000-0005-0000-0000-00005E080000}"/>
    <cellStyle name="Followed Hyperlink 9" xfId="10519" hidden="1" xr:uid="{00000000-0005-0000-0000-00005F080000}"/>
    <cellStyle name="Followed Hyperlink 9" xfId="10151" hidden="1" xr:uid="{00000000-0005-0000-0000-000060080000}"/>
    <cellStyle name="Followed Hyperlink 9" xfId="10648" hidden="1" xr:uid="{00000000-0005-0000-0000-000061080000}"/>
    <cellStyle name="Followed Hyperlink 9" xfId="10631" hidden="1" xr:uid="{00000000-0005-0000-0000-000062080000}"/>
    <cellStyle name="Followed Hyperlink 9" xfId="10731" hidden="1" xr:uid="{00000000-0005-0000-0000-000063080000}"/>
    <cellStyle name="Followed Hyperlink 9" xfId="1401" hidden="1" xr:uid="{00000000-0005-0000-0000-00005E080000}"/>
    <cellStyle name="Followed Hyperlink 9" xfId="1501" hidden="1" xr:uid="{00000000-0005-0000-0000-00005F080000}"/>
    <cellStyle name="Followed Hyperlink 9" xfId="42297" hidden="1" xr:uid="{00000000-0005-0000-0000-000056080000}"/>
    <cellStyle name="Followed Hyperlink 9" xfId="42397" hidden="1" xr:uid="{00000000-0005-0000-0000-000057080000}"/>
    <cellStyle name="Followed Hyperlink 9" xfId="42145" hidden="1" xr:uid="{00000000-0005-0000-0000-000058080000}"/>
    <cellStyle name="Followed Hyperlink 9" xfId="42314" hidden="1" xr:uid="{00000000-0005-0000-0000-000055080000}"/>
    <cellStyle name="Followed Hyperlink 9" xfId="42123" hidden="1" xr:uid="{00000000-0005-0000-0000-000054080000}"/>
    <cellStyle name="Followed Hyperlink 9" xfId="31633" hidden="1" xr:uid="{00000000-0005-0000-0000-000067080000}"/>
    <cellStyle name="Followed Hyperlink 9" xfId="31756" hidden="1" xr:uid="{00000000-0005-0000-0000-000069080000}"/>
    <cellStyle name="Followed Hyperlink 9" xfId="31739" hidden="1" xr:uid="{00000000-0005-0000-0000-00006A080000}"/>
    <cellStyle name="Followed Hyperlink 9" xfId="31839" hidden="1" xr:uid="{00000000-0005-0000-0000-00006B080000}"/>
    <cellStyle name="Followed Hyperlink 9" xfId="28329" hidden="1" xr:uid="{00000000-0005-0000-0000-000050080000}"/>
    <cellStyle name="Followed Hyperlink 9" xfId="28421" hidden="1" xr:uid="{00000000-0005-0000-0000-000051080000}"/>
    <cellStyle name="Followed Hyperlink 9" xfId="30346" hidden="1" xr:uid="{00000000-0005-0000-0000-000052080000}"/>
    <cellStyle name="Followed Hyperlink 9" xfId="32128" hidden="1" xr:uid="{00000000-0005-0000-0000-000053080000}"/>
    <cellStyle name="Followed Hyperlink 9" xfId="32167" hidden="1" xr:uid="{00000000-0005-0000-0000-000054080000}"/>
    <cellStyle name="Followed Hyperlink 9" xfId="32358" hidden="1" xr:uid="{00000000-0005-0000-0000-000055080000}"/>
    <cellStyle name="Followed Hyperlink 9" xfId="32341" hidden="1" xr:uid="{00000000-0005-0000-0000-000056080000}"/>
    <cellStyle name="Followed Hyperlink 9" xfId="32441" hidden="1" xr:uid="{00000000-0005-0000-0000-000057080000}"/>
    <cellStyle name="Followed Hyperlink 9" xfId="32189" hidden="1" xr:uid="{00000000-0005-0000-0000-000058080000}"/>
    <cellStyle name="Followed Hyperlink 9" xfId="32579" hidden="1" xr:uid="{00000000-0005-0000-0000-000059080000}"/>
    <cellStyle name="Followed Hyperlink 9" xfId="32562" hidden="1" xr:uid="{00000000-0005-0000-0000-00005A080000}"/>
    <cellStyle name="Followed Hyperlink 9" xfId="1713" hidden="1" xr:uid="{00000000-0005-0000-0000-000063080000}"/>
    <cellStyle name="Followed Hyperlink 9" xfId="1349" hidden="1" xr:uid="{00000000-0005-0000-0000-000064080000}"/>
    <cellStyle name="Followed Hyperlink 9" xfId="981" hidden="1" xr:uid="{00000000-0005-0000-0000-000055080000}"/>
    <cellStyle name="Followed Hyperlink 9" xfId="964" hidden="1" xr:uid="{00000000-0005-0000-0000-000056080000}"/>
    <cellStyle name="Followed Hyperlink 9" xfId="1064" hidden="1" xr:uid="{00000000-0005-0000-0000-000057080000}"/>
    <cellStyle name="Followed Hyperlink 9" xfId="3719" hidden="1" xr:uid="{00000000-0005-0000-0000-00005D080000}"/>
    <cellStyle name="Followed Hyperlink 9" xfId="3702" hidden="1" xr:uid="{00000000-0005-0000-0000-00005E080000}"/>
    <cellStyle name="Followed Hyperlink 9" xfId="1185" hidden="1" xr:uid="{00000000-0005-0000-0000-00005A080000}"/>
    <cellStyle name="Followed Hyperlink 9" xfId="42535" hidden="1" xr:uid="{00000000-0005-0000-0000-000059080000}"/>
    <cellStyle name="Followed Hyperlink 9" xfId="42518" hidden="1" xr:uid="{00000000-0005-0000-0000-00005A080000}"/>
    <cellStyle name="Followed Hyperlink 9" xfId="1418" hidden="1" xr:uid="{00000000-0005-0000-0000-00005D080000}"/>
    <cellStyle name="Followed Hyperlink 9" xfId="24898" hidden="1" xr:uid="{00000000-0005-0000-0000-000059080000}"/>
    <cellStyle name="Followed Hyperlink 9" xfId="24881" hidden="1" xr:uid="{00000000-0005-0000-0000-00005A080000}"/>
    <cellStyle name="Followed Hyperlink 9" xfId="1133" hidden="1" xr:uid="{00000000-0005-0000-0000-000060080000}"/>
    <cellStyle name="Followed Hyperlink 9" xfId="1630" hidden="1" xr:uid="{00000000-0005-0000-0000-000061080000}"/>
    <cellStyle name="Followed Hyperlink 9" xfId="1613" hidden="1" xr:uid="{00000000-0005-0000-0000-000062080000}"/>
    <cellStyle name="Followed Hyperlink 9" xfId="24660" hidden="1" xr:uid="{00000000-0005-0000-0000-000056080000}"/>
    <cellStyle name="Followed Hyperlink 9" xfId="24760" hidden="1" xr:uid="{00000000-0005-0000-0000-000057080000}"/>
    <cellStyle name="Followed Hyperlink 9" xfId="24508" hidden="1" xr:uid="{00000000-0005-0000-0000-000058080000}"/>
    <cellStyle name="Followed Hyperlink 9" xfId="24677" hidden="1" xr:uid="{00000000-0005-0000-0000-000055080000}"/>
    <cellStyle name="Followed Hyperlink 9" xfId="24486" hidden="1" xr:uid="{00000000-0005-0000-0000-000054080000}"/>
    <cellStyle name="Good" xfId="7" builtinId="26" customBuiltin="1"/>
    <cellStyle name="Heading 1" xfId="3" builtinId="16" customBuiltin="1"/>
    <cellStyle name="Heading 1 2" xfId="178" xr:uid="{00000000-0005-0000-0000-00006E080000}"/>
    <cellStyle name="Heading 1 3" xfId="307" xr:uid="{00000000-0005-0000-0000-00006F080000}"/>
    <cellStyle name="Heading 2" xfId="4" builtinId="17" customBuiltin="1"/>
    <cellStyle name="Heading 2 2" xfId="179" xr:uid="{00000000-0005-0000-0000-000071080000}"/>
    <cellStyle name="Heading 2 3" xfId="308" xr:uid="{00000000-0005-0000-0000-000072080000}"/>
    <cellStyle name="Heading 3" xfId="5" builtinId="18" customBuiltin="1"/>
    <cellStyle name="Heading 4" xfId="6" builtinId="19" customBuiltin="1"/>
    <cellStyle name="Hyperlink 2" xfId="180" xr:uid="{00000000-0005-0000-0000-000075080000}"/>
    <cellStyle name="Input" xfId="9" builtinId="20" customBuiltin="1"/>
    <cellStyle name="Linked Cell" xfId="12" builtinId="24" customBuiltin="1"/>
    <cellStyle name="Neutral 2" xfId="52" xr:uid="{00000000-0005-0000-0000-00004C080000}"/>
    <cellStyle name="Normal" xfId="0" builtinId="0"/>
    <cellStyle name="Normal 10" xfId="130" xr:uid="{00000000-0005-0000-0000-00007A080000}"/>
    <cellStyle name="Normal 10 2" xfId="138" xr:uid="{00000000-0005-0000-0000-00007B080000}"/>
    <cellStyle name="Normal 11" xfId="146" xr:uid="{00000000-0005-0000-0000-00007C080000}"/>
    <cellStyle name="Normal 12" xfId="166" xr:uid="{00000000-0005-0000-0000-00007D080000}"/>
    <cellStyle name="Normal 13" xfId="147" xr:uid="{00000000-0005-0000-0000-00007E080000}"/>
    <cellStyle name="Normal 14" xfId="326" xr:uid="{00000000-0005-0000-0000-00007F080000}"/>
    <cellStyle name="Normal 15" xfId="2426" xr:uid="{00000000-0005-0000-0000-000080080000}"/>
    <cellStyle name="Normal 16" xfId="2429" xr:uid="{00000000-0005-0000-0000-000081080000}"/>
    <cellStyle name="Normal 16 2" xfId="28245" xr:uid="{00000000-0005-0000-0000-000081080000}"/>
    <cellStyle name="Normal 2" xfId="38" xr:uid="{00000000-0005-0000-0000-000082080000}"/>
    <cellStyle name="Normal 2 2" xfId="167" xr:uid="{00000000-0005-0000-0000-000083080000}"/>
    <cellStyle name="Normal 2 3" xfId="181" xr:uid="{00000000-0005-0000-0000-000084080000}"/>
    <cellStyle name="Normal 2 4" xfId="182" xr:uid="{00000000-0005-0000-0000-000085080000}"/>
    <cellStyle name="Normal 2 5" xfId="183" xr:uid="{00000000-0005-0000-0000-000086080000}"/>
    <cellStyle name="Normal 2 6" xfId="184" xr:uid="{00000000-0005-0000-0000-000087080000}"/>
    <cellStyle name="Normal 2 7" xfId="185" xr:uid="{00000000-0005-0000-0000-000088080000}"/>
    <cellStyle name="Normal 2 7 2" xfId="468" xr:uid="{00000000-0005-0000-0000-000089080000}"/>
    <cellStyle name="Normal 2 7 2 2" xfId="2334" xr:uid="{00000000-0005-0000-0000-00008A080000}"/>
    <cellStyle name="Normal 2 7 2 2 2" xfId="28150" xr:uid="{00000000-0005-0000-0000-00008A080000}"/>
    <cellStyle name="Normal 2 7 2 2 3" xfId="43667" xr:uid="{00000000-0005-0000-0000-00008A080000}"/>
    <cellStyle name="Normal 2 7 2 3" xfId="26284" xr:uid="{00000000-0005-0000-0000-000089080000}"/>
    <cellStyle name="Normal 2 7 2 4" xfId="41801" xr:uid="{00000000-0005-0000-0000-000089080000}"/>
    <cellStyle name="Normal 2 7 3" xfId="2333" xr:uid="{00000000-0005-0000-0000-00008B080000}"/>
    <cellStyle name="Normal 2 7 3 2" xfId="28149" xr:uid="{00000000-0005-0000-0000-00008B080000}"/>
    <cellStyle name="Normal 2 7 3 3" xfId="43666" xr:uid="{00000000-0005-0000-0000-00008B080000}"/>
    <cellStyle name="Normal 2 7 4" xfId="26003" xr:uid="{00000000-0005-0000-0000-000088080000}"/>
    <cellStyle name="Normal 2 7 5" xfId="41596" xr:uid="{00000000-0005-0000-0000-000088080000}"/>
    <cellStyle name="Normal 2 8" xfId="376" xr:uid="{00000000-0005-0000-0000-00008C080000}"/>
    <cellStyle name="Normal 3" xfId="42" xr:uid="{00000000-0005-0000-0000-00008D080000}"/>
    <cellStyle name="Normal 3 2" xfId="314" xr:uid="{00000000-0005-0000-0000-00008E080000}"/>
    <cellStyle name="Normal 3 3" xfId="379" xr:uid="{00000000-0005-0000-0000-00008F080000}"/>
    <cellStyle name="Normal 4" xfId="43" xr:uid="{00000000-0005-0000-0000-000090080000}"/>
    <cellStyle name="Normal 4 2" xfId="186" xr:uid="{00000000-0005-0000-0000-000091080000}"/>
    <cellStyle name="Normal 4 2 2" xfId="349" xr:uid="{00000000-0005-0000-0000-000092080000}"/>
    <cellStyle name="Normal 4 2 2 2" xfId="2336" xr:uid="{00000000-0005-0000-0000-000093080000}"/>
    <cellStyle name="Normal 4 2 2 2 2" xfId="28152" xr:uid="{00000000-0005-0000-0000-000093080000}"/>
    <cellStyle name="Normal 4 2 2 2 3" xfId="43669" xr:uid="{00000000-0005-0000-0000-000093080000}"/>
    <cellStyle name="Normal 4 2 2 3" xfId="26165" xr:uid="{00000000-0005-0000-0000-000092080000}"/>
    <cellStyle name="Normal 4 2 2 4" xfId="41695" xr:uid="{00000000-0005-0000-0000-000092080000}"/>
    <cellStyle name="Normal 4 2 3" xfId="469" xr:uid="{00000000-0005-0000-0000-000094080000}"/>
    <cellStyle name="Normal 4 2 3 2" xfId="2337" xr:uid="{00000000-0005-0000-0000-000095080000}"/>
    <cellStyle name="Normal 4 2 3 2 2" xfId="28153" xr:uid="{00000000-0005-0000-0000-000095080000}"/>
    <cellStyle name="Normal 4 2 3 2 3" xfId="43670" xr:uid="{00000000-0005-0000-0000-000095080000}"/>
    <cellStyle name="Normal 4 2 3 3" xfId="26285" xr:uid="{00000000-0005-0000-0000-000094080000}"/>
    <cellStyle name="Normal 4 2 3 4" xfId="41802" xr:uid="{00000000-0005-0000-0000-000094080000}"/>
    <cellStyle name="Normal 4 2 4" xfId="2335" xr:uid="{00000000-0005-0000-0000-000096080000}"/>
    <cellStyle name="Normal 4 2 4 2" xfId="28151" xr:uid="{00000000-0005-0000-0000-000096080000}"/>
    <cellStyle name="Normal 4 2 4 3" xfId="43668" xr:uid="{00000000-0005-0000-0000-000096080000}"/>
    <cellStyle name="Normal 4 2 5" xfId="26004" xr:uid="{00000000-0005-0000-0000-000091080000}"/>
    <cellStyle name="Normal 4 2 6" xfId="41597" xr:uid="{00000000-0005-0000-0000-000091080000}"/>
    <cellStyle name="Normal 4 3" xfId="187" xr:uid="{00000000-0005-0000-0000-000097080000}"/>
    <cellStyle name="Normal 4 4" xfId="311" xr:uid="{00000000-0005-0000-0000-000098080000}"/>
    <cellStyle name="Normal 4 5" xfId="380" xr:uid="{00000000-0005-0000-0000-000099080000}"/>
    <cellStyle name="Normal 5" xfId="36" xr:uid="{00000000-0005-0000-0000-00009A080000}"/>
    <cellStyle name="Normal 5 2" xfId="143" xr:uid="{00000000-0005-0000-0000-00009B080000}"/>
    <cellStyle name="Normal 5 3" xfId="319" xr:uid="{00000000-0005-0000-0000-00009C080000}"/>
    <cellStyle name="Normal 5 4" xfId="374" xr:uid="{00000000-0005-0000-0000-00009D080000}"/>
    <cellStyle name="Normal 6" xfId="40" xr:uid="{00000000-0005-0000-0000-00009E080000}"/>
    <cellStyle name="Normal 6 2" xfId="346" xr:uid="{00000000-0005-0000-0000-00009F080000}"/>
    <cellStyle name="Normal 6 3" xfId="378" xr:uid="{00000000-0005-0000-0000-0000A0080000}"/>
    <cellStyle name="Normal 7" xfId="85" xr:uid="{00000000-0005-0000-0000-0000A1080000}"/>
    <cellStyle name="Normal 7 10" xfId="139" xr:uid="{00000000-0005-0000-0000-0000A2080000}"/>
    <cellStyle name="Normal 7 10 2" xfId="262" xr:uid="{00000000-0005-0000-0000-0000A3080000}"/>
    <cellStyle name="Normal 7 10 2 2" xfId="540" xr:uid="{00000000-0005-0000-0000-0000A4080000}"/>
    <cellStyle name="Normal 7 10 2 2 2" xfId="2341" xr:uid="{00000000-0005-0000-0000-0000A5080000}"/>
    <cellStyle name="Normal 7 10 2 2 2 2" xfId="28157" xr:uid="{00000000-0005-0000-0000-0000A5080000}"/>
    <cellStyle name="Normal 7 10 2 2 2 3" xfId="43674" xr:uid="{00000000-0005-0000-0000-0000A5080000}"/>
    <cellStyle name="Normal 7 10 2 2 3" xfId="26356" xr:uid="{00000000-0005-0000-0000-0000A4080000}"/>
    <cellStyle name="Normal 7 10 2 2 4" xfId="41873" xr:uid="{00000000-0005-0000-0000-0000A4080000}"/>
    <cellStyle name="Normal 7 10 2 3" xfId="2340" xr:uid="{00000000-0005-0000-0000-0000A6080000}"/>
    <cellStyle name="Normal 7 10 2 3 2" xfId="28156" xr:uid="{00000000-0005-0000-0000-0000A6080000}"/>
    <cellStyle name="Normal 7 10 2 3 3" xfId="43673" xr:uid="{00000000-0005-0000-0000-0000A6080000}"/>
    <cellStyle name="Normal 7 10 2 4" xfId="26080" xr:uid="{00000000-0005-0000-0000-0000A3080000}"/>
    <cellStyle name="Normal 7 10 2 5" xfId="41647" xr:uid="{00000000-0005-0000-0000-0000A3080000}"/>
    <cellStyle name="Normal 7 10 3" xfId="444" xr:uid="{00000000-0005-0000-0000-0000A7080000}"/>
    <cellStyle name="Normal 7 10 3 2" xfId="2342" xr:uid="{00000000-0005-0000-0000-0000A8080000}"/>
    <cellStyle name="Normal 7 10 3 2 2" xfId="28158" xr:uid="{00000000-0005-0000-0000-0000A8080000}"/>
    <cellStyle name="Normal 7 10 3 2 3" xfId="43675" xr:uid="{00000000-0005-0000-0000-0000A8080000}"/>
    <cellStyle name="Normal 7 10 3 3" xfId="26260" xr:uid="{00000000-0005-0000-0000-0000A7080000}"/>
    <cellStyle name="Normal 7 10 3 4" xfId="41780" xr:uid="{00000000-0005-0000-0000-0000A7080000}"/>
    <cellStyle name="Normal 7 10 4" xfId="2339" xr:uid="{00000000-0005-0000-0000-0000A9080000}"/>
    <cellStyle name="Normal 7 10 4 2" xfId="28155" xr:uid="{00000000-0005-0000-0000-0000A9080000}"/>
    <cellStyle name="Normal 7 10 4 3" xfId="43672" xr:uid="{00000000-0005-0000-0000-0000A9080000}"/>
    <cellStyle name="Normal 7 10 5" xfId="25958" xr:uid="{00000000-0005-0000-0000-0000A2080000}"/>
    <cellStyle name="Normal 7 10 6" xfId="41577" xr:uid="{00000000-0005-0000-0000-0000A2080000}"/>
    <cellStyle name="Normal 7 11" xfId="149" xr:uid="{00000000-0005-0000-0000-0000AA080000}"/>
    <cellStyle name="Normal 7 11 2" xfId="268" xr:uid="{00000000-0005-0000-0000-0000AB080000}"/>
    <cellStyle name="Normal 7 11 2 2" xfId="546" xr:uid="{00000000-0005-0000-0000-0000AC080000}"/>
    <cellStyle name="Normal 7 11 2 2 2" xfId="2345" xr:uid="{00000000-0005-0000-0000-0000AD080000}"/>
    <cellStyle name="Normal 7 11 2 2 2 2" xfId="28161" xr:uid="{00000000-0005-0000-0000-0000AD080000}"/>
    <cellStyle name="Normal 7 11 2 2 2 3" xfId="43678" xr:uid="{00000000-0005-0000-0000-0000AD080000}"/>
    <cellStyle name="Normal 7 11 2 2 3" xfId="26362" xr:uid="{00000000-0005-0000-0000-0000AC080000}"/>
    <cellStyle name="Normal 7 11 2 2 4" xfId="41879" xr:uid="{00000000-0005-0000-0000-0000AC080000}"/>
    <cellStyle name="Normal 7 11 2 3" xfId="2344" xr:uid="{00000000-0005-0000-0000-0000AE080000}"/>
    <cellStyle name="Normal 7 11 2 3 2" xfId="28160" xr:uid="{00000000-0005-0000-0000-0000AE080000}"/>
    <cellStyle name="Normal 7 11 2 3 3" xfId="43677" xr:uid="{00000000-0005-0000-0000-0000AE080000}"/>
    <cellStyle name="Normal 7 11 2 4" xfId="26086" xr:uid="{00000000-0005-0000-0000-0000AB080000}"/>
    <cellStyle name="Normal 7 11 2 5" xfId="41652" xr:uid="{00000000-0005-0000-0000-0000AB080000}"/>
    <cellStyle name="Normal 7 11 3" xfId="451" xr:uid="{00000000-0005-0000-0000-0000AF080000}"/>
    <cellStyle name="Normal 7 11 3 2" xfId="2346" xr:uid="{00000000-0005-0000-0000-0000B0080000}"/>
    <cellStyle name="Normal 7 11 3 2 2" xfId="28162" xr:uid="{00000000-0005-0000-0000-0000B0080000}"/>
    <cellStyle name="Normal 7 11 3 2 3" xfId="43679" xr:uid="{00000000-0005-0000-0000-0000B0080000}"/>
    <cellStyle name="Normal 7 11 3 3" xfId="26267" xr:uid="{00000000-0005-0000-0000-0000AF080000}"/>
    <cellStyle name="Normal 7 11 3 4" xfId="41787" xr:uid="{00000000-0005-0000-0000-0000AF080000}"/>
    <cellStyle name="Normal 7 11 4" xfId="2343" xr:uid="{00000000-0005-0000-0000-0000B1080000}"/>
    <cellStyle name="Normal 7 11 4 2" xfId="28159" xr:uid="{00000000-0005-0000-0000-0000B1080000}"/>
    <cellStyle name="Normal 7 11 4 3" xfId="43676" xr:uid="{00000000-0005-0000-0000-0000B1080000}"/>
    <cellStyle name="Normal 7 11 5" xfId="25968" xr:uid="{00000000-0005-0000-0000-0000AA080000}"/>
    <cellStyle name="Normal 7 11 6" xfId="41582" xr:uid="{00000000-0005-0000-0000-0000AA080000}"/>
    <cellStyle name="Normal 7 12" xfId="133" xr:uid="{00000000-0005-0000-0000-0000B2080000}"/>
    <cellStyle name="Normal 7 12 2" xfId="258" xr:uid="{00000000-0005-0000-0000-0000B3080000}"/>
    <cellStyle name="Normal 7 12 2 2" xfId="537" xr:uid="{00000000-0005-0000-0000-0000B4080000}"/>
    <cellStyle name="Normal 7 12 2 2 2" xfId="2349" xr:uid="{00000000-0005-0000-0000-0000B5080000}"/>
    <cellStyle name="Normal 7 12 2 2 2 2" xfId="28165" xr:uid="{00000000-0005-0000-0000-0000B5080000}"/>
    <cellStyle name="Normal 7 12 2 2 2 3" xfId="43682" xr:uid="{00000000-0005-0000-0000-0000B5080000}"/>
    <cellStyle name="Normal 7 12 2 2 3" xfId="26353" xr:uid="{00000000-0005-0000-0000-0000B4080000}"/>
    <cellStyle name="Normal 7 12 2 2 4" xfId="41870" xr:uid="{00000000-0005-0000-0000-0000B4080000}"/>
    <cellStyle name="Normal 7 12 2 3" xfId="2348" xr:uid="{00000000-0005-0000-0000-0000B6080000}"/>
    <cellStyle name="Normal 7 12 2 3 2" xfId="28164" xr:uid="{00000000-0005-0000-0000-0000B6080000}"/>
    <cellStyle name="Normal 7 12 2 3 3" xfId="43681" xr:uid="{00000000-0005-0000-0000-0000B6080000}"/>
    <cellStyle name="Normal 7 12 2 4" xfId="26076" xr:uid="{00000000-0005-0000-0000-0000B3080000}"/>
    <cellStyle name="Normal 7 12 2 5" xfId="41644" xr:uid="{00000000-0005-0000-0000-0000B3080000}"/>
    <cellStyle name="Normal 7 12 3" xfId="440" xr:uid="{00000000-0005-0000-0000-0000B7080000}"/>
    <cellStyle name="Normal 7 12 3 2" xfId="2350" xr:uid="{00000000-0005-0000-0000-0000B8080000}"/>
    <cellStyle name="Normal 7 12 3 2 2" xfId="28166" xr:uid="{00000000-0005-0000-0000-0000B8080000}"/>
    <cellStyle name="Normal 7 12 3 2 3" xfId="43683" xr:uid="{00000000-0005-0000-0000-0000B8080000}"/>
    <cellStyle name="Normal 7 12 3 3" xfId="26256" xr:uid="{00000000-0005-0000-0000-0000B7080000}"/>
    <cellStyle name="Normal 7 12 3 4" xfId="41776" xr:uid="{00000000-0005-0000-0000-0000B7080000}"/>
    <cellStyle name="Normal 7 12 4" xfId="2347" xr:uid="{00000000-0005-0000-0000-0000B9080000}"/>
    <cellStyle name="Normal 7 12 4 2" xfId="28163" xr:uid="{00000000-0005-0000-0000-0000B9080000}"/>
    <cellStyle name="Normal 7 12 4 3" xfId="43680" xr:uid="{00000000-0005-0000-0000-0000B9080000}"/>
    <cellStyle name="Normal 7 12 5" xfId="25952" xr:uid="{00000000-0005-0000-0000-0000B2080000}"/>
    <cellStyle name="Normal 7 12 6" xfId="41574" xr:uid="{00000000-0005-0000-0000-0000B2080000}"/>
    <cellStyle name="Normal 7 13" xfId="156" xr:uid="{00000000-0005-0000-0000-0000BA080000}"/>
    <cellStyle name="Normal 7 13 2" xfId="274" xr:uid="{00000000-0005-0000-0000-0000BB080000}"/>
    <cellStyle name="Normal 7 13 2 2" xfId="552" xr:uid="{00000000-0005-0000-0000-0000BC080000}"/>
    <cellStyle name="Normal 7 13 2 2 2" xfId="2353" xr:uid="{00000000-0005-0000-0000-0000BD080000}"/>
    <cellStyle name="Normal 7 13 2 2 2 2" xfId="28169" xr:uid="{00000000-0005-0000-0000-0000BD080000}"/>
    <cellStyle name="Normal 7 13 2 2 2 3" xfId="43686" xr:uid="{00000000-0005-0000-0000-0000BD080000}"/>
    <cellStyle name="Normal 7 13 2 2 3" xfId="26368" xr:uid="{00000000-0005-0000-0000-0000BC080000}"/>
    <cellStyle name="Normal 7 13 2 2 4" xfId="41885" xr:uid="{00000000-0005-0000-0000-0000BC080000}"/>
    <cellStyle name="Normal 7 13 2 3" xfId="2352" xr:uid="{00000000-0005-0000-0000-0000BE080000}"/>
    <cellStyle name="Normal 7 13 2 3 2" xfId="28168" xr:uid="{00000000-0005-0000-0000-0000BE080000}"/>
    <cellStyle name="Normal 7 13 2 3 3" xfId="43685" xr:uid="{00000000-0005-0000-0000-0000BE080000}"/>
    <cellStyle name="Normal 7 13 2 4" xfId="26092" xr:uid="{00000000-0005-0000-0000-0000BB080000}"/>
    <cellStyle name="Normal 7 13 2 5" xfId="41658" xr:uid="{00000000-0005-0000-0000-0000BB080000}"/>
    <cellStyle name="Normal 7 13 3" xfId="457" xr:uid="{00000000-0005-0000-0000-0000BF080000}"/>
    <cellStyle name="Normal 7 13 3 2" xfId="2354" xr:uid="{00000000-0005-0000-0000-0000C0080000}"/>
    <cellStyle name="Normal 7 13 3 2 2" xfId="28170" xr:uid="{00000000-0005-0000-0000-0000C0080000}"/>
    <cellStyle name="Normal 7 13 3 2 3" xfId="43687" xr:uid="{00000000-0005-0000-0000-0000C0080000}"/>
    <cellStyle name="Normal 7 13 3 3" xfId="26273" xr:uid="{00000000-0005-0000-0000-0000BF080000}"/>
    <cellStyle name="Normal 7 13 3 4" xfId="41793" xr:uid="{00000000-0005-0000-0000-0000BF080000}"/>
    <cellStyle name="Normal 7 13 4" xfId="2351" xr:uid="{00000000-0005-0000-0000-0000C1080000}"/>
    <cellStyle name="Normal 7 13 4 2" xfId="28167" xr:uid="{00000000-0005-0000-0000-0000C1080000}"/>
    <cellStyle name="Normal 7 13 4 3" xfId="43684" xr:uid="{00000000-0005-0000-0000-0000C1080000}"/>
    <cellStyle name="Normal 7 13 5" xfId="25975" xr:uid="{00000000-0005-0000-0000-0000BA080000}"/>
    <cellStyle name="Normal 7 13 6" xfId="41588" xr:uid="{00000000-0005-0000-0000-0000BA080000}"/>
    <cellStyle name="Normal 7 14" xfId="2338" xr:uid="{00000000-0005-0000-0000-0000C2080000}"/>
    <cellStyle name="Normal 7 14 2" xfId="28154" xr:uid="{00000000-0005-0000-0000-0000C2080000}"/>
    <cellStyle name="Normal 7 14 3" xfId="43671" xr:uid="{00000000-0005-0000-0000-0000C2080000}"/>
    <cellStyle name="Normal 7 15" xfId="137" xr:uid="{00000000-0005-0000-0000-0000C3080000}"/>
    <cellStyle name="Normal 7 15 2" xfId="261" xr:uid="{00000000-0005-0000-0000-0000C4080000}"/>
    <cellStyle name="Normal 7 15 2 2" xfId="539" xr:uid="{00000000-0005-0000-0000-0000C5080000}"/>
    <cellStyle name="Normal 7 15 2 2 2" xfId="2357" xr:uid="{00000000-0005-0000-0000-0000C6080000}"/>
    <cellStyle name="Normal 7 15 2 2 2 2" xfId="28173" xr:uid="{00000000-0005-0000-0000-0000C6080000}"/>
    <cellStyle name="Normal 7 15 2 2 2 3" xfId="43690" xr:uid="{00000000-0005-0000-0000-0000C6080000}"/>
    <cellStyle name="Normal 7 15 2 2 3" xfId="26355" xr:uid="{00000000-0005-0000-0000-0000C5080000}"/>
    <cellStyle name="Normal 7 15 2 2 4" xfId="41872" xr:uid="{00000000-0005-0000-0000-0000C5080000}"/>
    <cellStyle name="Normal 7 15 2 3" xfId="2356" xr:uid="{00000000-0005-0000-0000-0000C7080000}"/>
    <cellStyle name="Normal 7 15 2 3 2" xfId="28172" xr:uid="{00000000-0005-0000-0000-0000C7080000}"/>
    <cellStyle name="Normal 7 15 2 3 3" xfId="43689" xr:uid="{00000000-0005-0000-0000-0000C7080000}"/>
    <cellStyle name="Normal 7 15 2 4" xfId="26079" xr:uid="{00000000-0005-0000-0000-0000C4080000}"/>
    <cellStyle name="Normal 7 15 2 5" xfId="41646" xr:uid="{00000000-0005-0000-0000-0000C4080000}"/>
    <cellStyle name="Normal 7 15 3" xfId="443" xr:uid="{00000000-0005-0000-0000-0000C8080000}"/>
    <cellStyle name="Normal 7 15 3 2" xfId="2358" xr:uid="{00000000-0005-0000-0000-0000C9080000}"/>
    <cellStyle name="Normal 7 15 3 2 2" xfId="28174" xr:uid="{00000000-0005-0000-0000-0000C9080000}"/>
    <cellStyle name="Normal 7 15 3 2 3" xfId="43691" xr:uid="{00000000-0005-0000-0000-0000C9080000}"/>
    <cellStyle name="Normal 7 15 3 3" xfId="26259" xr:uid="{00000000-0005-0000-0000-0000C8080000}"/>
    <cellStyle name="Normal 7 15 3 4" xfId="41779" xr:uid="{00000000-0005-0000-0000-0000C8080000}"/>
    <cellStyle name="Normal 7 15 4" xfId="2355" xr:uid="{00000000-0005-0000-0000-0000CA080000}"/>
    <cellStyle name="Normal 7 15 4 2" xfId="28171" xr:uid="{00000000-0005-0000-0000-0000CA080000}"/>
    <cellStyle name="Normal 7 15 4 3" xfId="43688" xr:uid="{00000000-0005-0000-0000-0000CA080000}"/>
    <cellStyle name="Normal 7 15 5" xfId="25956" xr:uid="{00000000-0005-0000-0000-0000C3080000}"/>
    <cellStyle name="Normal 7 15 6" xfId="41576" xr:uid="{00000000-0005-0000-0000-0000C3080000}"/>
    <cellStyle name="Normal 7 16" xfId="25906" xr:uid="{00000000-0005-0000-0000-0000A1080000}"/>
    <cellStyle name="Normal 7 17" xfId="41541" xr:uid="{00000000-0005-0000-0000-0000A1080000}"/>
    <cellStyle name="Normal 7 2" xfId="135" xr:uid="{00000000-0005-0000-0000-0000CB080000}"/>
    <cellStyle name="Normal 7 2 2" xfId="152" xr:uid="{00000000-0005-0000-0000-0000CC080000}"/>
    <cellStyle name="Normal 7 2 2 2" xfId="270" xr:uid="{00000000-0005-0000-0000-0000CD080000}"/>
    <cellStyle name="Normal 7 2 2 2 2" xfId="548" xr:uid="{00000000-0005-0000-0000-0000CE080000}"/>
    <cellStyle name="Normal 7 2 2 2 2 2" xfId="2362" xr:uid="{00000000-0005-0000-0000-0000CF080000}"/>
    <cellStyle name="Normal 7 2 2 2 2 2 2" xfId="28178" xr:uid="{00000000-0005-0000-0000-0000CF080000}"/>
    <cellStyle name="Normal 7 2 2 2 2 2 3" xfId="43695" xr:uid="{00000000-0005-0000-0000-0000CF080000}"/>
    <cellStyle name="Normal 7 2 2 2 2 3" xfId="26364" xr:uid="{00000000-0005-0000-0000-0000CE080000}"/>
    <cellStyle name="Normal 7 2 2 2 2 4" xfId="41881" xr:uid="{00000000-0005-0000-0000-0000CE080000}"/>
    <cellStyle name="Normal 7 2 2 2 3" xfId="2361" xr:uid="{00000000-0005-0000-0000-0000D0080000}"/>
    <cellStyle name="Normal 7 2 2 2 3 2" xfId="28177" xr:uid="{00000000-0005-0000-0000-0000D0080000}"/>
    <cellStyle name="Normal 7 2 2 2 3 3" xfId="43694" xr:uid="{00000000-0005-0000-0000-0000D0080000}"/>
    <cellStyle name="Normal 7 2 2 2 4" xfId="26088" xr:uid="{00000000-0005-0000-0000-0000CD080000}"/>
    <cellStyle name="Normal 7 2 2 2 5" xfId="41654" xr:uid="{00000000-0005-0000-0000-0000CD080000}"/>
    <cellStyle name="Normal 7 2 2 3" xfId="453" xr:uid="{00000000-0005-0000-0000-0000D1080000}"/>
    <cellStyle name="Normal 7 2 2 3 2" xfId="2363" xr:uid="{00000000-0005-0000-0000-0000D2080000}"/>
    <cellStyle name="Normal 7 2 2 3 2 2" xfId="28179" xr:uid="{00000000-0005-0000-0000-0000D2080000}"/>
    <cellStyle name="Normal 7 2 2 3 2 3" xfId="43696" xr:uid="{00000000-0005-0000-0000-0000D2080000}"/>
    <cellStyle name="Normal 7 2 2 3 3" xfId="26269" xr:uid="{00000000-0005-0000-0000-0000D1080000}"/>
    <cellStyle name="Normal 7 2 2 3 4" xfId="41789" xr:uid="{00000000-0005-0000-0000-0000D1080000}"/>
    <cellStyle name="Normal 7 2 2 4" xfId="2360" xr:uid="{00000000-0005-0000-0000-0000D3080000}"/>
    <cellStyle name="Normal 7 2 2 4 2" xfId="28176" xr:uid="{00000000-0005-0000-0000-0000D3080000}"/>
    <cellStyle name="Normal 7 2 2 4 3" xfId="43693" xr:uid="{00000000-0005-0000-0000-0000D3080000}"/>
    <cellStyle name="Normal 7 2 2 5" xfId="25971" xr:uid="{00000000-0005-0000-0000-0000CC080000}"/>
    <cellStyle name="Normal 7 2 2 6" xfId="41584" xr:uid="{00000000-0005-0000-0000-0000CC080000}"/>
    <cellStyle name="Normal 7 2 3" xfId="163" xr:uid="{00000000-0005-0000-0000-0000D4080000}"/>
    <cellStyle name="Normal 7 2 3 2" xfId="279" xr:uid="{00000000-0005-0000-0000-0000D5080000}"/>
    <cellStyle name="Normal 7 2 3 2 2" xfId="557" xr:uid="{00000000-0005-0000-0000-0000D6080000}"/>
    <cellStyle name="Normal 7 2 3 2 2 2" xfId="2366" xr:uid="{00000000-0005-0000-0000-0000D7080000}"/>
    <cellStyle name="Normal 7 2 3 2 2 2 2" xfId="28182" xr:uid="{00000000-0005-0000-0000-0000D7080000}"/>
    <cellStyle name="Normal 7 2 3 2 2 2 3" xfId="43699" xr:uid="{00000000-0005-0000-0000-0000D7080000}"/>
    <cellStyle name="Normal 7 2 3 2 2 3" xfId="26373" xr:uid="{00000000-0005-0000-0000-0000D6080000}"/>
    <cellStyle name="Normal 7 2 3 2 2 4" xfId="41890" xr:uid="{00000000-0005-0000-0000-0000D6080000}"/>
    <cellStyle name="Normal 7 2 3 2 3" xfId="2365" xr:uid="{00000000-0005-0000-0000-0000D8080000}"/>
    <cellStyle name="Normal 7 2 3 2 3 2" xfId="28181" xr:uid="{00000000-0005-0000-0000-0000D8080000}"/>
    <cellStyle name="Normal 7 2 3 2 3 3" xfId="43698" xr:uid="{00000000-0005-0000-0000-0000D8080000}"/>
    <cellStyle name="Normal 7 2 3 2 4" xfId="26097" xr:uid="{00000000-0005-0000-0000-0000D5080000}"/>
    <cellStyle name="Normal 7 2 3 2 5" xfId="41660" xr:uid="{00000000-0005-0000-0000-0000D5080000}"/>
    <cellStyle name="Normal 7 2 3 3" xfId="462" xr:uid="{00000000-0005-0000-0000-0000D9080000}"/>
    <cellStyle name="Normal 7 2 3 3 2" xfId="2367" xr:uid="{00000000-0005-0000-0000-0000DA080000}"/>
    <cellStyle name="Normal 7 2 3 3 2 2" xfId="28183" xr:uid="{00000000-0005-0000-0000-0000DA080000}"/>
    <cellStyle name="Normal 7 2 3 3 2 3" xfId="43700" xr:uid="{00000000-0005-0000-0000-0000DA080000}"/>
    <cellStyle name="Normal 7 2 3 3 3" xfId="26278" xr:uid="{00000000-0005-0000-0000-0000D9080000}"/>
    <cellStyle name="Normal 7 2 3 3 4" xfId="41796" xr:uid="{00000000-0005-0000-0000-0000D9080000}"/>
    <cellStyle name="Normal 7 2 3 4" xfId="2364" xr:uid="{00000000-0005-0000-0000-0000DB080000}"/>
    <cellStyle name="Normal 7 2 3 4 2" xfId="28180" xr:uid="{00000000-0005-0000-0000-0000DB080000}"/>
    <cellStyle name="Normal 7 2 3 4 3" xfId="43697" xr:uid="{00000000-0005-0000-0000-0000DB080000}"/>
    <cellStyle name="Normal 7 2 3 5" xfId="25982" xr:uid="{00000000-0005-0000-0000-0000D4080000}"/>
    <cellStyle name="Normal 7 2 3 6" xfId="41590" xr:uid="{00000000-0005-0000-0000-0000D4080000}"/>
    <cellStyle name="Normal 7 2 4" xfId="260" xr:uid="{00000000-0005-0000-0000-0000DC080000}"/>
    <cellStyle name="Normal 7 2 4 2" xfId="538" xr:uid="{00000000-0005-0000-0000-0000DD080000}"/>
    <cellStyle name="Normal 7 2 4 2 2" xfId="2369" xr:uid="{00000000-0005-0000-0000-0000DE080000}"/>
    <cellStyle name="Normal 7 2 4 2 2 2" xfId="28185" xr:uid="{00000000-0005-0000-0000-0000DE080000}"/>
    <cellStyle name="Normal 7 2 4 2 2 3" xfId="43702" xr:uid="{00000000-0005-0000-0000-0000DE080000}"/>
    <cellStyle name="Normal 7 2 4 2 3" xfId="26354" xr:uid="{00000000-0005-0000-0000-0000DD080000}"/>
    <cellStyle name="Normal 7 2 4 2 4" xfId="41871" xr:uid="{00000000-0005-0000-0000-0000DD080000}"/>
    <cellStyle name="Normal 7 2 4 3" xfId="2368" xr:uid="{00000000-0005-0000-0000-0000DF080000}"/>
    <cellStyle name="Normal 7 2 4 3 2" xfId="28184" xr:uid="{00000000-0005-0000-0000-0000DF080000}"/>
    <cellStyle name="Normal 7 2 4 3 3" xfId="43701" xr:uid="{00000000-0005-0000-0000-0000DF080000}"/>
    <cellStyle name="Normal 7 2 4 4" xfId="26078" xr:uid="{00000000-0005-0000-0000-0000DC080000}"/>
    <cellStyle name="Normal 7 2 4 5" xfId="41645" xr:uid="{00000000-0005-0000-0000-0000DC080000}"/>
    <cellStyle name="Normal 7 2 5" xfId="441" xr:uid="{00000000-0005-0000-0000-0000E0080000}"/>
    <cellStyle name="Normal 7 2 5 2" xfId="2370" xr:uid="{00000000-0005-0000-0000-0000E1080000}"/>
    <cellStyle name="Normal 7 2 5 2 2" xfId="28186" xr:uid="{00000000-0005-0000-0000-0000E1080000}"/>
    <cellStyle name="Normal 7 2 5 2 3" xfId="43703" xr:uid="{00000000-0005-0000-0000-0000E1080000}"/>
    <cellStyle name="Normal 7 2 5 3" xfId="26257" xr:uid="{00000000-0005-0000-0000-0000E0080000}"/>
    <cellStyle name="Normal 7 2 5 4" xfId="41777" xr:uid="{00000000-0005-0000-0000-0000E0080000}"/>
    <cellStyle name="Normal 7 2 6" xfId="2359" xr:uid="{00000000-0005-0000-0000-0000E2080000}"/>
    <cellStyle name="Normal 7 2 6 2" xfId="28175" xr:uid="{00000000-0005-0000-0000-0000E2080000}"/>
    <cellStyle name="Normal 7 2 6 3" xfId="43692" xr:uid="{00000000-0005-0000-0000-0000E2080000}"/>
    <cellStyle name="Normal 7 2 7" xfId="25954" xr:uid="{00000000-0005-0000-0000-0000CB080000}"/>
    <cellStyle name="Normal 7 2 8" xfId="41575" xr:uid="{00000000-0005-0000-0000-0000CB080000}"/>
    <cellStyle name="Normal 7 3" xfId="145" xr:uid="{00000000-0005-0000-0000-0000E3080000}"/>
    <cellStyle name="Normal 7 3 2" xfId="266" xr:uid="{00000000-0005-0000-0000-0000E4080000}"/>
    <cellStyle name="Normal 7 3 2 2" xfId="544" xr:uid="{00000000-0005-0000-0000-0000E5080000}"/>
    <cellStyle name="Normal 7 3 2 2 2" xfId="2373" xr:uid="{00000000-0005-0000-0000-0000E6080000}"/>
    <cellStyle name="Normal 7 3 2 2 2 2" xfId="28189" xr:uid="{00000000-0005-0000-0000-0000E6080000}"/>
    <cellStyle name="Normal 7 3 2 2 2 3" xfId="43706" xr:uid="{00000000-0005-0000-0000-0000E6080000}"/>
    <cellStyle name="Normal 7 3 2 2 3" xfId="26360" xr:uid="{00000000-0005-0000-0000-0000E5080000}"/>
    <cellStyle name="Normal 7 3 2 2 4" xfId="41877" xr:uid="{00000000-0005-0000-0000-0000E5080000}"/>
    <cellStyle name="Normal 7 3 2 3" xfId="2372" xr:uid="{00000000-0005-0000-0000-0000E7080000}"/>
    <cellStyle name="Normal 7 3 2 3 2" xfId="28188" xr:uid="{00000000-0005-0000-0000-0000E7080000}"/>
    <cellStyle name="Normal 7 3 2 3 3" xfId="43705" xr:uid="{00000000-0005-0000-0000-0000E7080000}"/>
    <cellStyle name="Normal 7 3 2 4" xfId="26084" xr:uid="{00000000-0005-0000-0000-0000E4080000}"/>
    <cellStyle name="Normal 7 3 2 5" xfId="41651" xr:uid="{00000000-0005-0000-0000-0000E4080000}"/>
    <cellStyle name="Normal 7 3 3" xfId="448" xr:uid="{00000000-0005-0000-0000-0000E8080000}"/>
    <cellStyle name="Normal 7 3 3 2" xfId="2374" xr:uid="{00000000-0005-0000-0000-0000E9080000}"/>
    <cellStyle name="Normal 7 3 3 2 2" xfId="28190" xr:uid="{00000000-0005-0000-0000-0000E9080000}"/>
    <cellStyle name="Normal 7 3 3 2 3" xfId="43707" xr:uid="{00000000-0005-0000-0000-0000E9080000}"/>
    <cellStyle name="Normal 7 3 3 3" xfId="26264" xr:uid="{00000000-0005-0000-0000-0000E8080000}"/>
    <cellStyle name="Normal 7 3 3 4" xfId="41784" xr:uid="{00000000-0005-0000-0000-0000E8080000}"/>
    <cellStyle name="Normal 7 3 4" xfId="2371" xr:uid="{00000000-0005-0000-0000-0000EA080000}"/>
    <cellStyle name="Normal 7 3 4 2" xfId="28187" xr:uid="{00000000-0005-0000-0000-0000EA080000}"/>
    <cellStyle name="Normal 7 3 4 3" xfId="43704" xr:uid="{00000000-0005-0000-0000-0000EA080000}"/>
    <cellStyle name="Normal 7 3 5" xfId="25964" xr:uid="{00000000-0005-0000-0000-0000E3080000}"/>
    <cellStyle name="Normal 7 3 6" xfId="41581" xr:uid="{00000000-0005-0000-0000-0000E3080000}"/>
    <cellStyle name="Normal 7 4" xfId="159" xr:uid="{00000000-0005-0000-0000-0000EB080000}"/>
    <cellStyle name="Normal 7 4 2" xfId="276" xr:uid="{00000000-0005-0000-0000-0000EC080000}"/>
    <cellStyle name="Normal 7 4 2 2" xfId="554" xr:uid="{00000000-0005-0000-0000-0000ED080000}"/>
    <cellStyle name="Normal 7 4 2 2 2" xfId="2377" xr:uid="{00000000-0005-0000-0000-0000EE080000}"/>
    <cellStyle name="Normal 7 4 2 2 2 2" xfId="28193" xr:uid="{00000000-0005-0000-0000-0000EE080000}"/>
    <cellStyle name="Normal 7 4 2 2 2 3" xfId="43710" xr:uid="{00000000-0005-0000-0000-0000EE080000}"/>
    <cellStyle name="Normal 7 4 2 2 3" xfId="26370" xr:uid="{00000000-0005-0000-0000-0000ED080000}"/>
    <cellStyle name="Normal 7 4 2 2 4" xfId="41887" xr:uid="{00000000-0005-0000-0000-0000ED080000}"/>
    <cellStyle name="Normal 7 4 2 3" xfId="2376" xr:uid="{00000000-0005-0000-0000-0000EF080000}"/>
    <cellStyle name="Normal 7 4 2 3 2" xfId="28192" xr:uid="{00000000-0005-0000-0000-0000EF080000}"/>
    <cellStyle name="Normal 7 4 2 3 3" xfId="43709" xr:uid="{00000000-0005-0000-0000-0000EF080000}"/>
    <cellStyle name="Normal 7 4 2 4" xfId="26094" xr:uid="{00000000-0005-0000-0000-0000EC080000}"/>
    <cellStyle name="Normal 7 4 2 5" xfId="41659" xr:uid="{00000000-0005-0000-0000-0000EC080000}"/>
    <cellStyle name="Normal 7 4 3" xfId="459" xr:uid="{00000000-0005-0000-0000-0000F0080000}"/>
    <cellStyle name="Normal 7 4 3 2" xfId="2378" xr:uid="{00000000-0005-0000-0000-0000F1080000}"/>
    <cellStyle name="Normal 7 4 3 2 2" xfId="28194" xr:uid="{00000000-0005-0000-0000-0000F1080000}"/>
    <cellStyle name="Normal 7 4 3 2 3" xfId="43711" xr:uid="{00000000-0005-0000-0000-0000F1080000}"/>
    <cellStyle name="Normal 7 4 3 3" xfId="26275" xr:uid="{00000000-0005-0000-0000-0000F0080000}"/>
    <cellStyle name="Normal 7 4 3 4" xfId="41795" xr:uid="{00000000-0005-0000-0000-0000F0080000}"/>
    <cellStyle name="Normal 7 4 4" xfId="2375" xr:uid="{00000000-0005-0000-0000-0000F2080000}"/>
    <cellStyle name="Normal 7 4 4 2" xfId="28191" xr:uid="{00000000-0005-0000-0000-0000F2080000}"/>
    <cellStyle name="Normal 7 4 4 3" xfId="43708" xr:uid="{00000000-0005-0000-0000-0000F2080000}"/>
    <cellStyle name="Normal 7 4 5" xfId="25978" xr:uid="{00000000-0005-0000-0000-0000EB080000}"/>
    <cellStyle name="Normal 7 4 6" xfId="41589" xr:uid="{00000000-0005-0000-0000-0000EB080000}"/>
    <cellStyle name="Normal 7 5" xfId="155" xr:uid="{00000000-0005-0000-0000-0000F3080000}"/>
    <cellStyle name="Normal 7 5 2" xfId="273" xr:uid="{00000000-0005-0000-0000-0000F4080000}"/>
    <cellStyle name="Normal 7 5 2 2" xfId="551" xr:uid="{00000000-0005-0000-0000-0000F5080000}"/>
    <cellStyle name="Normal 7 5 2 2 2" xfId="2381" xr:uid="{00000000-0005-0000-0000-0000F6080000}"/>
    <cellStyle name="Normal 7 5 2 2 2 2" xfId="28197" xr:uid="{00000000-0005-0000-0000-0000F6080000}"/>
    <cellStyle name="Normal 7 5 2 2 2 3" xfId="43714" xr:uid="{00000000-0005-0000-0000-0000F6080000}"/>
    <cellStyle name="Normal 7 5 2 2 3" xfId="26367" xr:uid="{00000000-0005-0000-0000-0000F5080000}"/>
    <cellStyle name="Normal 7 5 2 2 4" xfId="41884" xr:uid="{00000000-0005-0000-0000-0000F5080000}"/>
    <cellStyle name="Normal 7 5 2 3" xfId="2380" xr:uid="{00000000-0005-0000-0000-0000F7080000}"/>
    <cellStyle name="Normal 7 5 2 3 2" xfId="28196" xr:uid="{00000000-0005-0000-0000-0000F7080000}"/>
    <cellStyle name="Normal 7 5 2 3 3" xfId="43713" xr:uid="{00000000-0005-0000-0000-0000F7080000}"/>
    <cellStyle name="Normal 7 5 2 4" xfId="26091" xr:uid="{00000000-0005-0000-0000-0000F4080000}"/>
    <cellStyle name="Normal 7 5 2 5" xfId="41657" xr:uid="{00000000-0005-0000-0000-0000F4080000}"/>
    <cellStyle name="Normal 7 5 3" xfId="456" xr:uid="{00000000-0005-0000-0000-0000F8080000}"/>
    <cellStyle name="Normal 7 5 3 2" xfId="2382" xr:uid="{00000000-0005-0000-0000-0000F9080000}"/>
    <cellStyle name="Normal 7 5 3 2 2" xfId="28198" xr:uid="{00000000-0005-0000-0000-0000F9080000}"/>
    <cellStyle name="Normal 7 5 3 2 3" xfId="43715" xr:uid="{00000000-0005-0000-0000-0000F9080000}"/>
    <cellStyle name="Normal 7 5 3 3" xfId="26272" xr:uid="{00000000-0005-0000-0000-0000F8080000}"/>
    <cellStyle name="Normal 7 5 3 4" xfId="41792" xr:uid="{00000000-0005-0000-0000-0000F8080000}"/>
    <cellStyle name="Normal 7 5 4" xfId="2379" xr:uid="{00000000-0005-0000-0000-0000FA080000}"/>
    <cellStyle name="Normal 7 5 4 2" xfId="28195" xr:uid="{00000000-0005-0000-0000-0000FA080000}"/>
    <cellStyle name="Normal 7 5 4 3" xfId="43712" xr:uid="{00000000-0005-0000-0000-0000FA080000}"/>
    <cellStyle name="Normal 7 5 5" xfId="25974" xr:uid="{00000000-0005-0000-0000-0000F3080000}"/>
    <cellStyle name="Normal 7 5 6" xfId="41587" xr:uid="{00000000-0005-0000-0000-0000F3080000}"/>
    <cellStyle name="Normal 7 6" xfId="211" xr:uid="{00000000-0005-0000-0000-0000FB080000}"/>
    <cellStyle name="Normal 7 6 2" xfId="491" xr:uid="{00000000-0005-0000-0000-0000FC080000}"/>
    <cellStyle name="Normal 7 6 2 2" xfId="2384" xr:uid="{00000000-0005-0000-0000-0000FD080000}"/>
    <cellStyle name="Normal 7 6 2 2 2" xfId="28200" xr:uid="{00000000-0005-0000-0000-0000FD080000}"/>
    <cellStyle name="Normal 7 6 2 2 3" xfId="43717" xr:uid="{00000000-0005-0000-0000-0000FD080000}"/>
    <cellStyle name="Normal 7 6 2 3" xfId="26307" xr:uid="{00000000-0005-0000-0000-0000FC080000}"/>
    <cellStyle name="Normal 7 6 2 4" xfId="41824" xr:uid="{00000000-0005-0000-0000-0000FC080000}"/>
    <cellStyle name="Normal 7 6 3" xfId="2383" xr:uid="{00000000-0005-0000-0000-0000FE080000}"/>
    <cellStyle name="Normal 7 6 3 2" xfId="28199" xr:uid="{00000000-0005-0000-0000-0000FE080000}"/>
    <cellStyle name="Normal 7 6 3 3" xfId="43716" xr:uid="{00000000-0005-0000-0000-0000FE080000}"/>
    <cellStyle name="Normal 7 6 4" xfId="26029" xr:uid="{00000000-0005-0000-0000-0000FB080000}"/>
    <cellStyle name="Normal 7 6 5" xfId="41611" xr:uid="{00000000-0005-0000-0000-0000FB080000}"/>
    <cellStyle name="Normal 7 7" xfId="151" xr:uid="{00000000-0005-0000-0000-0000FF080000}"/>
    <cellStyle name="Normal 7 7 2" xfId="269" xr:uid="{00000000-0005-0000-0000-000000090000}"/>
    <cellStyle name="Normal 7 7 2 2" xfId="547" xr:uid="{00000000-0005-0000-0000-000001090000}"/>
    <cellStyle name="Normal 7 7 2 2 2" xfId="2387" xr:uid="{00000000-0005-0000-0000-000002090000}"/>
    <cellStyle name="Normal 7 7 2 2 2 2" xfId="28203" xr:uid="{00000000-0005-0000-0000-000002090000}"/>
    <cellStyle name="Normal 7 7 2 2 2 3" xfId="43720" xr:uid="{00000000-0005-0000-0000-000002090000}"/>
    <cellStyle name="Normal 7 7 2 2 3" xfId="26363" xr:uid="{00000000-0005-0000-0000-000001090000}"/>
    <cellStyle name="Normal 7 7 2 2 4" xfId="41880" xr:uid="{00000000-0005-0000-0000-000001090000}"/>
    <cellStyle name="Normal 7 7 2 3" xfId="2386" xr:uid="{00000000-0005-0000-0000-000003090000}"/>
    <cellStyle name="Normal 7 7 2 3 2" xfId="28202" xr:uid="{00000000-0005-0000-0000-000003090000}"/>
    <cellStyle name="Normal 7 7 2 3 3" xfId="43719" xr:uid="{00000000-0005-0000-0000-000003090000}"/>
    <cellStyle name="Normal 7 7 2 4" xfId="26087" xr:uid="{00000000-0005-0000-0000-000000090000}"/>
    <cellStyle name="Normal 7 7 2 5" xfId="41653" xr:uid="{00000000-0005-0000-0000-000000090000}"/>
    <cellStyle name="Normal 7 7 3" xfId="452" xr:uid="{00000000-0005-0000-0000-000004090000}"/>
    <cellStyle name="Normal 7 7 3 2" xfId="2388" xr:uid="{00000000-0005-0000-0000-000005090000}"/>
    <cellStyle name="Normal 7 7 3 2 2" xfId="28204" xr:uid="{00000000-0005-0000-0000-000005090000}"/>
    <cellStyle name="Normal 7 7 3 2 3" xfId="43721" xr:uid="{00000000-0005-0000-0000-000005090000}"/>
    <cellStyle name="Normal 7 7 3 3" xfId="26268" xr:uid="{00000000-0005-0000-0000-000004090000}"/>
    <cellStyle name="Normal 7 7 3 4" xfId="41788" xr:uid="{00000000-0005-0000-0000-000004090000}"/>
    <cellStyle name="Normal 7 7 4" xfId="2385" xr:uid="{00000000-0005-0000-0000-000006090000}"/>
    <cellStyle name="Normal 7 7 4 2" xfId="28201" xr:uid="{00000000-0005-0000-0000-000006090000}"/>
    <cellStyle name="Normal 7 7 4 3" xfId="43718" xr:uid="{00000000-0005-0000-0000-000006090000}"/>
    <cellStyle name="Normal 7 7 5" xfId="25970" xr:uid="{00000000-0005-0000-0000-0000FF080000}"/>
    <cellStyle name="Normal 7 7 6" xfId="41583" xr:uid="{00000000-0005-0000-0000-0000FF080000}"/>
    <cellStyle name="Normal 7 8" xfId="394" xr:uid="{00000000-0005-0000-0000-000007090000}"/>
    <cellStyle name="Normal 7 8 2" xfId="2389" xr:uid="{00000000-0005-0000-0000-000008090000}"/>
    <cellStyle name="Normal 7 8 2 2" xfId="28205" xr:uid="{00000000-0005-0000-0000-000008090000}"/>
    <cellStyle name="Normal 7 8 2 3" xfId="43722" xr:uid="{00000000-0005-0000-0000-000008090000}"/>
    <cellStyle name="Normal 7 8 3" xfId="26210" xr:uid="{00000000-0005-0000-0000-000007090000}"/>
    <cellStyle name="Normal 7 8 4" xfId="41730" xr:uid="{00000000-0005-0000-0000-000007090000}"/>
    <cellStyle name="Normal 7 9" xfId="141" xr:uid="{00000000-0005-0000-0000-000009090000}"/>
    <cellStyle name="Normal 7 9 2" xfId="165" xr:uid="{00000000-0005-0000-0000-00000A090000}"/>
    <cellStyle name="Normal 7 9 2 2" xfId="281" xr:uid="{00000000-0005-0000-0000-00000B090000}"/>
    <cellStyle name="Normal 7 9 2 2 2" xfId="559" xr:uid="{00000000-0005-0000-0000-00000C090000}"/>
    <cellStyle name="Normal 7 9 2 2 2 2" xfId="2393" xr:uid="{00000000-0005-0000-0000-00000D090000}"/>
    <cellStyle name="Normal 7 9 2 2 2 2 2" xfId="28209" xr:uid="{00000000-0005-0000-0000-00000D090000}"/>
    <cellStyle name="Normal 7 9 2 2 2 2 3" xfId="43726" xr:uid="{00000000-0005-0000-0000-00000D090000}"/>
    <cellStyle name="Normal 7 9 2 2 2 3" xfId="26375" xr:uid="{00000000-0005-0000-0000-00000C090000}"/>
    <cellStyle name="Normal 7 9 2 2 2 4" xfId="41892" xr:uid="{00000000-0005-0000-0000-00000C090000}"/>
    <cellStyle name="Normal 7 9 2 2 3" xfId="2392" xr:uid="{00000000-0005-0000-0000-00000E090000}"/>
    <cellStyle name="Normal 7 9 2 2 3 2" xfId="28208" xr:uid="{00000000-0005-0000-0000-00000E090000}"/>
    <cellStyle name="Normal 7 9 2 2 3 3" xfId="43725" xr:uid="{00000000-0005-0000-0000-00000E090000}"/>
    <cellStyle name="Normal 7 9 2 2 4" xfId="26099" xr:uid="{00000000-0005-0000-0000-00000B090000}"/>
    <cellStyle name="Normal 7 9 2 2 5" xfId="41662" xr:uid="{00000000-0005-0000-0000-00000B090000}"/>
    <cellStyle name="Normal 7 9 2 3" xfId="464" xr:uid="{00000000-0005-0000-0000-00000F090000}"/>
    <cellStyle name="Normal 7 9 2 3 2" xfId="2394" xr:uid="{00000000-0005-0000-0000-000010090000}"/>
    <cellStyle name="Normal 7 9 2 3 2 2" xfId="28210" xr:uid="{00000000-0005-0000-0000-000010090000}"/>
    <cellStyle name="Normal 7 9 2 3 2 3" xfId="43727" xr:uid="{00000000-0005-0000-0000-000010090000}"/>
    <cellStyle name="Normal 7 9 2 3 3" xfId="26280" xr:uid="{00000000-0005-0000-0000-00000F090000}"/>
    <cellStyle name="Normal 7 9 2 3 4" xfId="41798" xr:uid="{00000000-0005-0000-0000-00000F090000}"/>
    <cellStyle name="Normal 7 9 2 4" xfId="2391" xr:uid="{00000000-0005-0000-0000-000011090000}"/>
    <cellStyle name="Normal 7 9 2 4 2" xfId="28207" xr:uid="{00000000-0005-0000-0000-000011090000}"/>
    <cellStyle name="Normal 7 9 2 4 3" xfId="43724" xr:uid="{00000000-0005-0000-0000-000011090000}"/>
    <cellStyle name="Normal 7 9 2 5" xfId="25984" xr:uid="{00000000-0005-0000-0000-00000A090000}"/>
    <cellStyle name="Normal 7 9 2 6" xfId="41592" xr:uid="{00000000-0005-0000-0000-00000A090000}"/>
    <cellStyle name="Normal 7 9 3" xfId="264" xr:uid="{00000000-0005-0000-0000-000012090000}"/>
    <cellStyle name="Normal 7 9 3 2" xfId="542" xr:uid="{00000000-0005-0000-0000-000013090000}"/>
    <cellStyle name="Normal 7 9 3 2 2" xfId="2396" xr:uid="{00000000-0005-0000-0000-000014090000}"/>
    <cellStyle name="Normal 7 9 3 2 2 2" xfId="28212" xr:uid="{00000000-0005-0000-0000-000014090000}"/>
    <cellStyle name="Normal 7 9 3 2 2 3" xfId="43729" xr:uid="{00000000-0005-0000-0000-000014090000}"/>
    <cellStyle name="Normal 7 9 3 2 3" xfId="26358" xr:uid="{00000000-0005-0000-0000-000013090000}"/>
    <cellStyle name="Normal 7 9 3 2 4" xfId="41875" xr:uid="{00000000-0005-0000-0000-000013090000}"/>
    <cellStyle name="Normal 7 9 3 3" xfId="2395" xr:uid="{00000000-0005-0000-0000-000015090000}"/>
    <cellStyle name="Normal 7 9 3 3 2" xfId="28211" xr:uid="{00000000-0005-0000-0000-000015090000}"/>
    <cellStyle name="Normal 7 9 3 3 3" xfId="43728" xr:uid="{00000000-0005-0000-0000-000015090000}"/>
    <cellStyle name="Normal 7 9 3 4" xfId="26082" xr:uid="{00000000-0005-0000-0000-000012090000}"/>
    <cellStyle name="Normal 7 9 3 5" xfId="41649" xr:uid="{00000000-0005-0000-0000-000012090000}"/>
    <cellStyle name="Normal 7 9 4" xfId="446" xr:uid="{00000000-0005-0000-0000-000016090000}"/>
    <cellStyle name="Normal 7 9 4 2" xfId="2397" xr:uid="{00000000-0005-0000-0000-000017090000}"/>
    <cellStyle name="Normal 7 9 4 2 2" xfId="28213" xr:uid="{00000000-0005-0000-0000-000017090000}"/>
    <cellStyle name="Normal 7 9 4 2 3" xfId="43730" xr:uid="{00000000-0005-0000-0000-000017090000}"/>
    <cellStyle name="Normal 7 9 4 3" xfId="26262" xr:uid="{00000000-0005-0000-0000-000016090000}"/>
    <cellStyle name="Normal 7 9 4 4" xfId="41782" xr:uid="{00000000-0005-0000-0000-000016090000}"/>
    <cellStyle name="Normal 7 9 5" xfId="2390" xr:uid="{00000000-0005-0000-0000-000018090000}"/>
    <cellStyle name="Normal 7 9 5 2" xfId="28206" xr:uid="{00000000-0005-0000-0000-000018090000}"/>
    <cellStyle name="Normal 7 9 5 3" xfId="43723" xr:uid="{00000000-0005-0000-0000-000018090000}"/>
    <cellStyle name="Normal 7 9 6" xfId="25960" xr:uid="{00000000-0005-0000-0000-000009090000}"/>
    <cellStyle name="Normal 7 9 7" xfId="41579" xr:uid="{00000000-0005-0000-0000-000009090000}"/>
    <cellStyle name="Normal 8" xfId="88" xr:uid="{00000000-0005-0000-0000-000019090000}"/>
    <cellStyle name="Normal 8 2" xfId="214" xr:uid="{00000000-0005-0000-0000-00001A090000}"/>
    <cellStyle name="Normal 8 2 2" xfId="494" xr:uid="{00000000-0005-0000-0000-00001B090000}"/>
    <cellStyle name="Normal 8 2 2 2" xfId="2400" xr:uid="{00000000-0005-0000-0000-00001C090000}"/>
    <cellStyle name="Normal 8 2 2 2 2" xfId="28216" xr:uid="{00000000-0005-0000-0000-00001C090000}"/>
    <cellStyle name="Normal 8 2 2 2 3" xfId="43733" xr:uid="{00000000-0005-0000-0000-00001C090000}"/>
    <cellStyle name="Normal 8 2 2 3" xfId="26310" xr:uid="{00000000-0005-0000-0000-00001B090000}"/>
    <cellStyle name="Normal 8 2 2 4" xfId="41827" xr:uid="{00000000-0005-0000-0000-00001B090000}"/>
    <cellStyle name="Normal 8 2 3" xfId="2399" xr:uid="{00000000-0005-0000-0000-00001D090000}"/>
    <cellStyle name="Normal 8 2 3 2" xfId="28215" xr:uid="{00000000-0005-0000-0000-00001D090000}"/>
    <cellStyle name="Normal 8 2 3 3" xfId="43732" xr:uid="{00000000-0005-0000-0000-00001D090000}"/>
    <cellStyle name="Normal 8 2 4" xfId="26032" xr:uid="{00000000-0005-0000-0000-00001A090000}"/>
    <cellStyle name="Normal 8 2 5" xfId="41614" xr:uid="{00000000-0005-0000-0000-00001A090000}"/>
    <cellStyle name="Normal 8 3" xfId="397" xr:uid="{00000000-0005-0000-0000-00001E090000}"/>
    <cellStyle name="Normal 8 3 2" xfId="2401" xr:uid="{00000000-0005-0000-0000-00001F090000}"/>
    <cellStyle name="Normal 8 3 2 2" xfId="28217" xr:uid="{00000000-0005-0000-0000-00001F090000}"/>
    <cellStyle name="Normal 8 3 2 3" xfId="43734" xr:uid="{00000000-0005-0000-0000-00001F090000}"/>
    <cellStyle name="Normal 8 3 3" xfId="26213" xr:uid="{00000000-0005-0000-0000-00001E090000}"/>
    <cellStyle name="Normal 8 3 4" xfId="41733" xr:uid="{00000000-0005-0000-0000-00001E090000}"/>
    <cellStyle name="Normal 8 4" xfId="2398" xr:uid="{00000000-0005-0000-0000-000020090000}"/>
    <cellStyle name="Normal 8 4 2" xfId="28214" xr:uid="{00000000-0005-0000-0000-000020090000}"/>
    <cellStyle name="Normal 8 4 3" xfId="43731" xr:uid="{00000000-0005-0000-0000-000020090000}"/>
    <cellStyle name="Normal 8 5" xfId="25909" xr:uid="{00000000-0005-0000-0000-000019090000}"/>
    <cellStyle name="Normal 8 6" xfId="41544" xr:uid="{00000000-0005-0000-0000-000019090000}"/>
    <cellStyle name="Normal 9" xfId="103" xr:uid="{00000000-0005-0000-0000-000021090000}"/>
    <cellStyle name="Normal 9 2" xfId="229" xr:uid="{00000000-0005-0000-0000-000022090000}"/>
    <cellStyle name="Normal 9 2 2" xfId="509" xr:uid="{00000000-0005-0000-0000-000023090000}"/>
    <cellStyle name="Normal 9 2 2 2" xfId="2404" xr:uid="{00000000-0005-0000-0000-000024090000}"/>
    <cellStyle name="Normal 9 2 2 2 2" xfId="28220" xr:uid="{00000000-0005-0000-0000-000024090000}"/>
    <cellStyle name="Normal 9 2 2 2 3" xfId="43737" xr:uid="{00000000-0005-0000-0000-000024090000}"/>
    <cellStyle name="Normal 9 2 2 3" xfId="26325" xr:uid="{00000000-0005-0000-0000-000023090000}"/>
    <cellStyle name="Normal 9 2 2 4" xfId="41842" xr:uid="{00000000-0005-0000-0000-000023090000}"/>
    <cellStyle name="Normal 9 2 3" xfId="2403" xr:uid="{00000000-0005-0000-0000-000025090000}"/>
    <cellStyle name="Normal 9 2 3 2" xfId="28219" xr:uid="{00000000-0005-0000-0000-000025090000}"/>
    <cellStyle name="Normal 9 2 3 3" xfId="43736" xr:uid="{00000000-0005-0000-0000-000025090000}"/>
    <cellStyle name="Normal 9 2 4" xfId="26047" xr:uid="{00000000-0005-0000-0000-000022090000}"/>
    <cellStyle name="Normal 9 2 5" xfId="41629" xr:uid="{00000000-0005-0000-0000-000022090000}"/>
    <cellStyle name="Normal 9 3" xfId="412" xr:uid="{00000000-0005-0000-0000-000026090000}"/>
    <cellStyle name="Normal 9 3 2" xfId="2405" xr:uid="{00000000-0005-0000-0000-000027090000}"/>
    <cellStyle name="Normal 9 3 2 2" xfId="28221" xr:uid="{00000000-0005-0000-0000-000027090000}"/>
    <cellStyle name="Normal 9 3 2 3" xfId="43738" xr:uid="{00000000-0005-0000-0000-000027090000}"/>
    <cellStyle name="Normal 9 3 3" xfId="26228" xr:uid="{00000000-0005-0000-0000-000026090000}"/>
    <cellStyle name="Normal 9 3 4" xfId="41748" xr:uid="{00000000-0005-0000-0000-000026090000}"/>
    <cellStyle name="Normal 9 4" xfId="132" xr:uid="{00000000-0005-0000-0000-000028090000}"/>
    <cellStyle name="Normal 9 4 2" xfId="257" xr:uid="{00000000-0005-0000-0000-000029090000}"/>
    <cellStyle name="Normal 9 5" xfId="158" xr:uid="{00000000-0005-0000-0000-00002A090000}"/>
    <cellStyle name="Normal 9 6" xfId="2402" xr:uid="{00000000-0005-0000-0000-00002B090000}"/>
    <cellStyle name="Normal 9 6 2" xfId="28218" xr:uid="{00000000-0005-0000-0000-00002B090000}"/>
    <cellStyle name="Normal 9 6 3" xfId="43735" xr:uid="{00000000-0005-0000-0000-00002B090000}"/>
    <cellStyle name="Normal 9 7" xfId="25924" xr:uid="{00000000-0005-0000-0000-000021090000}"/>
    <cellStyle name="Normal 9 8" xfId="41559" xr:uid="{00000000-0005-0000-0000-000021090000}"/>
    <cellStyle name="Note 2" xfId="87" xr:uid="{00000000-0005-0000-0000-00002C090000}"/>
    <cellStyle name="Note 2 2" xfId="144" xr:uid="{00000000-0005-0000-0000-00002D090000}"/>
    <cellStyle name="Note 2 2 2" xfId="265" xr:uid="{00000000-0005-0000-0000-00002E090000}"/>
    <cellStyle name="Note 2 2 2 2" xfId="543" xr:uid="{00000000-0005-0000-0000-00002F090000}"/>
    <cellStyle name="Note 2 2 2 2 2" xfId="2409" xr:uid="{00000000-0005-0000-0000-000030090000}"/>
    <cellStyle name="Note 2 2 2 2 2 2" xfId="28225" xr:uid="{00000000-0005-0000-0000-000030090000}"/>
    <cellStyle name="Note 2 2 2 2 2 3" xfId="43742" xr:uid="{00000000-0005-0000-0000-000030090000}"/>
    <cellStyle name="Note 2 2 2 2 3" xfId="26359" xr:uid="{00000000-0005-0000-0000-00002F090000}"/>
    <cellStyle name="Note 2 2 2 2 4" xfId="41876" xr:uid="{00000000-0005-0000-0000-00002F090000}"/>
    <cellStyle name="Note 2 2 2 3" xfId="2408" xr:uid="{00000000-0005-0000-0000-000031090000}"/>
    <cellStyle name="Note 2 2 2 3 2" xfId="28224" xr:uid="{00000000-0005-0000-0000-000031090000}"/>
    <cellStyle name="Note 2 2 2 3 3" xfId="43741" xr:uid="{00000000-0005-0000-0000-000031090000}"/>
    <cellStyle name="Note 2 2 2 4" xfId="26083" xr:uid="{00000000-0005-0000-0000-00002E090000}"/>
    <cellStyle name="Note 2 2 2 5" xfId="41650" xr:uid="{00000000-0005-0000-0000-00002E090000}"/>
    <cellStyle name="Note 2 2 3" xfId="447" xr:uid="{00000000-0005-0000-0000-000032090000}"/>
    <cellStyle name="Note 2 2 3 2" xfId="2410" xr:uid="{00000000-0005-0000-0000-000033090000}"/>
    <cellStyle name="Note 2 2 3 2 2" xfId="28226" xr:uid="{00000000-0005-0000-0000-000033090000}"/>
    <cellStyle name="Note 2 2 3 2 3" xfId="43743" xr:uid="{00000000-0005-0000-0000-000033090000}"/>
    <cellStyle name="Note 2 2 3 3" xfId="26263" xr:uid="{00000000-0005-0000-0000-000032090000}"/>
    <cellStyle name="Note 2 2 3 4" xfId="41783" xr:uid="{00000000-0005-0000-0000-000032090000}"/>
    <cellStyle name="Note 2 2 4" xfId="2407" xr:uid="{00000000-0005-0000-0000-000034090000}"/>
    <cellStyle name="Note 2 2 4 2" xfId="28223" xr:uid="{00000000-0005-0000-0000-000034090000}"/>
    <cellStyle name="Note 2 2 4 3" xfId="43740" xr:uid="{00000000-0005-0000-0000-000034090000}"/>
    <cellStyle name="Note 2 2 5" xfId="25963" xr:uid="{00000000-0005-0000-0000-00002D090000}"/>
    <cellStyle name="Note 2 2 6" xfId="41580" xr:uid="{00000000-0005-0000-0000-00002D090000}"/>
    <cellStyle name="Note 2 3" xfId="213" xr:uid="{00000000-0005-0000-0000-000035090000}"/>
    <cellStyle name="Note 2 3 2" xfId="493" xr:uid="{00000000-0005-0000-0000-000036090000}"/>
    <cellStyle name="Note 2 3 2 2" xfId="2412" xr:uid="{00000000-0005-0000-0000-000037090000}"/>
    <cellStyle name="Note 2 3 2 2 2" xfId="28228" xr:uid="{00000000-0005-0000-0000-000037090000}"/>
    <cellStyle name="Note 2 3 2 2 3" xfId="43745" xr:uid="{00000000-0005-0000-0000-000037090000}"/>
    <cellStyle name="Note 2 3 2 3" xfId="26309" xr:uid="{00000000-0005-0000-0000-000036090000}"/>
    <cellStyle name="Note 2 3 2 4" xfId="41826" xr:uid="{00000000-0005-0000-0000-000036090000}"/>
    <cellStyle name="Note 2 3 3" xfId="2411" xr:uid="{00000000-0005-0000-0000-000038090000}"/>
    <cellStyle name="Note 2 3 3 2" xfId="28227" xr:uid="{00000000-0005-0000-0000-000038090000}"/>
    <cellStyle name="Note 2 3 3 3" xfId="43744" xr:uid="{00000000-0005-0000-0000-000038090000}"/>
    <cellStyle name="Note 2 3 4" xfId="26031" xr:uid="{00000000-0005-0000-0000-000035090000}"/>
    <cellStyle name="Note 2 3 5" xfId="41613" xr:uid="{00000000-0005-0000-0000-000035090000}"/>
    <cellStyle name="Note 2 4" xfId="352" xr:uid="{00000000-0005-0000-0000-000039090000}"/>
    <cellStyle name="Note 2 4 2" xfId="2413" xr:uid="{00000000-0005-0000-0000-00003A090000}"/>
    <cellStyle name="Note 2 4 2 2" xfId="28229" xr:uid="{00000000-0005-0000-0000-00003A090000}"/>
    <cellStyle name="Note 2 4 2 3" xfId="43746" xr:uid="{00000000-0005-0000-0000-00003A090000}"/>
    <cellStyle name="Note 2 4 3" xfId="26168" xr:uid="{00000000-0005-0000-0000-000039090000}"/>
    <cellStyle name="Note 2 4 4" xfId="41698" xr:uid="{00000000-0005-0000-0000-000039090000}"/>
    <cellStyle name="Note 2 5" xfId="396" xr:uid="{00000000-0005-0000-0000-00003B090000}"/>
    <cellStyle name="Note 2 5 2" xfId="2414" xr:uid="{00000000-0005-0000-0000-00003C090000}"/>
    <cellStyle name="Note 2 5 2 2" xfId="28230" xr:uid="{00000000-0005-0000-0000-00003C090000}"/>
    <cellStyle name="Note 2 5 2 3" xfId="43747" xr:uid="{00000000-0005-0000-0000-00003C090000}"/>
    <cellStyle name="Note 2 5 3" xfId="26212" xr:uid="{00000000-0005-0000-0000-00003B090000}"/>
    <cellStyle name="Note 2 5 4" xfId="41732" xr:uid="{00000000-0005-0000-0000-00003B090000}"/>
    <cellStyle name="Note 2 6" xfId="2406" xr:uid="{00000000-0005-0000-0000-00003D090000}"/>
    <cellStyle name="Note 2 6 2" xfId="28222" xr:uid="{00000000-0005-0000-0000-00003D090000}"/>
    <cellStyle name="Note 2 6 3" xfId="43739" xr:uid="{00000000-0005-0000-0000-00003D090000}"/>
    <cellStyle name="Note 2 7" xfId="25908" xr:uid="{00000000-0005-0000-0000-00002C090000}"/>
    <cellStyle name="Note 2 8" xfId="41543" xr:uid="{00000000-0005-0000-0000-00002C090000}"/>
    <cellStyle name="Note 3" xfId="90" xr:uid="{00000000-0005-0000-0000-00003E090000}"/>
    <cellStyle name="Note 3 2" xfId="216" xr:uid="{00000000-0005-0000-0000-00003F090000}"/>
    <cellStyle name="Note 3 2 2" xfId="496" xr:uid="{00000000-0005-0000-0000-000040090000}"/>
    <cellStyle name="Note 3 2 2 2" xfId="2417" xr:uid="{00000000-0005-0000-0000-000041090000}"/>
    <cellStyle name="Note 3 2 2 2 2" xfId="28233" xr:uid="{00000000-0005-0000-0000-000041090000}"/>
    <cellStyle name="Note 3 2 2 2 3" xfId="43750" xr:uid="{00000000-0005-0000-0000-000041090000}"/>
    <cellStyle name="Note 3 2 2 3" xfId="26312" xr:uid="{00000000-0005-0000-0000-000040090000}"/>
    <cellStyle name="Note 3 2 2 4" xfId="41829" xr:uid="{00000000-0005-0000-0000-000040090000}"/>
    <cellStyle name="Note 3 2 3" xfId="2416" xr:uid="{00000000-0005-0000-0000-000042090000}"/>
    <cellStyle name="Note 3 2 3 2" xfId="28232" xr:uid="{00000000-0005-0000-0000-000042090000}"/>
    <cellStyle name="Note 3 2 3 3" xfId="43749" xr:uid="{00000000-0005-0000-0000-000042090000}"/>
    <cellStyle name="Note 3 2 4" xfId="26034" xr:uid="{00000000-0005-0000-0000-00003F090000}"/>
    <cellStyle name="Note 3 2 5" xfId="41616" xr:uid="{00000000-0005-0000-0000-00003F090000}"/>
    <cellStyle name="Note 3 3" xfId="399" xr:uid="{00000000-0005-0000-0000-000043090000}"/>
    <cellStyle name="Note 3 3 2" xfId="2418" xr:uid="{00000000-0005-0000-0000-000044090000}"/>
    <cellStyle name="Note 3 3 2 2" xfId="28234" xr:uid="{00000000-0005-0000-0000-000044090000}"/>
    <cellStyle name="Note 3 3 2 3" xfId="43751" xr:uid="{00000000-0005-0000-0000-000044090000}"/>
    <cellStyle name="Note 3 3 3" xfId="26215" xr:uid="{00000000-0005-0000-0000-000043090000}"/>
    <cellStyle name="Note 3 3 4" xfId="41735" xr:uid="{00000000-0005-0000-0000-000043090000}"/>
    <cellStyle name="Note 3 4" xfId="2415" xr:uid="{00000000-0005-0000-0000-000045090000}"/>
    <cellStyle name="Note 3 4 2" xfId="28231" xr:uid="{00000000-0005-0000-0000-000045090000}"/>
    <cellStyle name="Note 3 4 3" xfId="43748" xr:uid="{00000000-0005-0000-0000-000045090000}"/>
    <cellStyle name="Note 3 5" xfId="25911" xr:uid="{00000000-0005-0000-0000-00003E090000}"/>
    <cellStyle name="Note 3 6" xfId="41546" xr:uid="{00000000-0005-0000-0000-00003E090000}"/>
    <cellStyle name="Note 4" xfId="105" xr:uid="{00000000-0005-0000-0000-000046090000}"/>
    <cellStyle name="Note 4 2" xfId="231" xr:uid="{00000000-0005-0000-0000-000047090000}"/>
    <cellStyle name="Note 4 2 2" xfId="511" xr:uid="{00000000-0005-0000-0000-000048090000}"/>
    <cellStyle name="Note 4 2 2 2" xfId="2421" xr:uid="{00000000-0005-0000-0000-000049090000}"/>
    <cellStyle name="Note 4 2 2 2 2" xfId="28237" xr:uid="{00000000-0005-0000-0000-000049090000}"/>
    <cellStyle name="Note 4 2 2 2 3" xfId="43754" xr:uid="{00000000-0005-0000-0000-000049090000}"/>
    <cellStyle name="Note 4 2 2 3" xfId="26327" xr:uid="{00000000-0005-0000-0000-000048090000}"/>
    <cellStyle name="Note 4 2 2 4" xfId="41844" xr:uid="{00000000-0005-0000-0000-000048090000}"/>
    <cellStyle name="Note 4 2 3" xfId="2420" xr:uid="{00000000-0005-0000-0000-00004A090000}"/>
    <cellStyle name="Note 4 2 3 2" xfId="28236" xr:uid="{00000000-0005-0000-0000-00004A090000}"/>
    <cellStyle name="Note 4 2 3 3" xfId="43753" xr:uid="{00000000-0005-0000-0000-00004A090000}"/>
    <cellStyle name="Note 4 2 4" xfId="26049" xr:uid="{00000000-0005-0000-0000-000047090000}"/>
    <cellStyle name="Note 4 2 5" xfId="41631" xr:uid="{00000000-0005-0000-0000-000047090000}"/>
    <cellStyle name="Note 4 3" xfId="414" xr:uid="{00000000-0005-0000-0000-00004B090000}"/>
    <cellStyle name="Note 4 3 2" xfId="2422" xr:uid="{00000000-0005-0000-0000-00004C090000}"/>
    <cellStyle name="Note 4 3 2 2" xfId="28238" xr:uid="{00000000-0005-0000-0000-00004C090000}"/>
    <cellStyle name="Note 4 3 2 3" xfId="43755" xr:uid="{00000000-0005-0000-0000-00004C090000}"/>
    <cellStyle name="Note 4 3 3" xfId="26230" xr:uid="{00000000-0005-0000-0000-00004B090000}"/>
    <cellStyle name="Note 4 3 4" xfId="41750" xr:uid="{00000000-0005-0000-0000-00004B090000}"/>
    <cellStyle name="Note 4 4" xfId="2419" xr:uid="{00000000-0005-0000-0000-00004D090000}"/>
    <cellStyle name="Note 4 4 2" xfId="28235" xr:uid="{00000000-0005-0000-0000-00004D090000}"/>
    <cellStyle name="Note 4 4 3" xfId="43752" xr:uid="{00000000-0005-0000-0000-00004D090000}"/>
    <cellStyle name="Note 4 5" xfId="25926" xr:uid="{00000000-0005-0000-0000-000046090000}"/>
    <cellStyle name="Note 4 6" xfId="41561" xr:uid="{00000000-0005-0000-0000-000046090000}"/>
    <cellStyle name="Output" xfId="10" builtinId="21" customBuiltin="1"/>
    <cellStyle name="Percent" xfId="41528" builtinId="5"/>
    <cellStyle name="Percent 2" xfId="188" xr:uid="{00000000-0005-0000-0000-000050090000}"/>
    <cellStyle name="Percent 2 2" xfId="189" xr:uid="{00000000-0005-0000-0000-000051090000}"/>
    <cellStyle name="Percent 2 2 2" xfId="350" xr:uid="{00000000-0005-0000-0000-000052090000}"/>
    <cellStyle name="Percent 2 2 2 2" xfId="2424" xr:uid="{00000000-0005-0000-0000-000053090000}"/>
    <cellStyle name="Percent 2 2 2 2 2" xfId="28240" xr:uid="{00000000-0005-0000-0000-000053090000}"/>
    <cellStyle name="Percent 2 2 2 2 3" xfId="43757" xr:uid="{00000000-0005-0000-0000-000053090000}"/>
    <cellStyle name="Percent 2 2 2 3" xfId="26166" xr:uid="{00000000-0005-0000-0000-000052090000}"/>
    <cellStyle name="Percent 2 2 2 4" xfId="41696" xr:uid="{00000000-0005-0000-0000-000052090000}"/>
    <cellStyle name="Percent 2 2 3" xfId="470" xr:uid="{00000000-0005-0000-0000-000054090000}"/>
    <cellStyle name="Percent 2 2 3 2" xfId="2425" xr:uid="{00000000-0005-0000-0000-000055090000}"/>
    <cellStyle name="Percent 2 2 3 2 2" xfId="28241" xr:uid="{00000000-0005-0000-0000-000055090000}"/>
    <cellStyle name="Percent 2 2 3 2 3" xfId="43758" xr:uid="{00000000-0005-0000-0000-000055090000}"/>
    <cellStyle name="Percent 2 2 3 3" xfId="26286" xr:uid="{00000000-0005-0000-0000-000054090000}"/>
    <cellStyle name="Percent 2 2 3 4" xfId="41803" xr:uid="{00000000-0005-0000-0000-000054090000}"/>
    <cellStyle name="Percent 2 2 4" xfId="2423" xr:uid="{00000000-0005-0000-0000-000056090000}"/>
    <cellStyle name="Percent 2 2 4 2" xfId="28239" xr:uid="{00000000-0005-0000-0000-000056090000}"/>
    <cellStyle name="Percent 2 2 4 3" xfId="43756" xr:uid="{00000000-0005-0000-0000-000056090000}"/>
    <cellStyle name="Percent 2 2 5" xfId="26007" xr:uid="{00000000-0005-0000-0000-000051090000}"/>
    <cellStyle name="Percent 2 2 6" xfId="41598" xr:uid="{00000000-0005-0000-0000-000051090000}"/>
    <cellStyle name="Percent 3" xfId="306" xr:uid="{00000000-0005-0000-0000-000057090000}"/>
    <cellStyle name="Percent 4" xfId="461" xr:uid="{00000000-0005-0000-0000-000058090000}"/>
    <cellStyle name="Percent 5" xfId="190" xr:uid="{00000000-0005-0000-0000-000059090000}"/>
    <cellStyle name="Title 2" xfId="45" xr:uid="{00000000-0005-0000-0000-00002B090000}"/>
    <cellStyle name="Total" xfId="16" builtinId="25" customBuiltin="1"/>
    <cellStyle name="Warning Text" xfId="14" builtinId="11" customBuiltin="1"/>
  </cellStyles>
  <dxfs count="9">
    <dxf>
      <font>
        <color rgb="FFFF0000"/>
      </font>
      <fill>
        <patternFill>
          <bgColor theme="5" tint="0.59996337778862885"/>
        </patternFill>
      </fill>
    </dxf>
    <dxf>
      <font>
        <color theme="0" tint="-0.34998626667073579"/>
      </font>
    </dxf>
    <dxf>
      <font>
        <color rgb="FF9C0006"/>
      </font>
      <fill>
        <patternFill>
          <bgColor rgb="FFFFC7CE"/>
        </patternFill>
      </fill>
    </dxf>
    <dxf>
      <font>
        <color rgb="FFFF0000"/>
      </font>
      <fill>
        <patternFill>
          <bgColor theme="5" tint="0.59996337778862885"/>
        </patternFill>
      </fill>
    </dxf>
    <dxf>
      <font>
        <color theme="0" tint="-0.34998626667073579"/>
      </font>
    </dxf>
    <dxf>
      <font>
        <color rgb="FF9C0006"/>
      </font>
      <fill>
        <patternFill>
          <bgColor rgb="FFFFC7CE"/>
        </patternFill>
      </fill>
    </dxf>
    <dxf>
      <font>
        <color rgb="FFFF0000"/>
      </font>
      <fill>
        <patternFill>
          <bgColor theme="5" tint="0.59996337778862885"/>
        </patternFill>
      </fill>
    </dxf>
    <dxf>
      <font>
        <color theme="0" tint="-0.34998626667073579"/>
      </font>
    </dxf>
    <dxf>
      <font>
        <color rgb="FF9C0006"/>
      </font>
      <fill>
        <patternFill>
          <bgColor rgb="FFFFC7CE"/>
        </patternFill>
      </fill>
    </dxf>
  </dxfs>
  <tableStyles count="0" defaultTableStyle="TableStyleMedium2" defaultPivotStyle="PivotStyleLight16"/>
  <colors>
    <mruColors>
      <color rgb="FF009896"/>
      <color rgb="FF9FDC9C"/>
      <color rgb="FF00323E"/>
      <color rgb="FFE1FFFE"/>
      <color rgb="FFD9F8FF"/>
      <color rgb="FF0088A8"/>
      <color rgb="FF365F76"/>
      <color rgb="FF000000"/>
      <color rgb="FF36AEC3"/>
      <color rgb="FF8CB4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47" Type="http://schemas.openxmlformats.org/officeDocument/2006/relationships/customXml" Target="../customXml/item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sharedStrings" Target="sharedString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46" Type="http://schemas.openxmlformats.org/officeDocument/2006/relationships/customXml" Target="../customXml/item4.xml"/><Relationship Id="rId20" Type="http://schemas.openxmlformats.org/officeDocument/2006/relationships/worksheet" Target="worksheets/sheet20.xml"/><Relationship Id="rId41" Type="http://schemas.microsoft.com/office/2017/10/relationships/person" Target="persons/person.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4.xml"/><Relationship Id="rId1" Type="http://schemas.microsoft.com/office/2011/relationships/chartStyle" Target="style4.xml"/></Relationships>
</file>

<file path=xl/charts/_rels/chart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6.xml"/><Relationship Id="rId1" Type="http://schemas.microsoft.com/office/2011/relationships/chartStyle" Target="style6.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7.xml"/><Relationship Id="rId1" Type="http://schemas.microsoft.com/office/2011/relationships/chartStyle" Target="style7.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8.xml"/><Relationship Id="rId1" Type="http://schemas.microsoft.com/office/2011/relationships/chartStyle" Target="style8.xml"/></Relationships>
</file>

<file path=xl/charts/_rels/chart13.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10.xml"/><Relationship Id="rId1" Type="http://schemas.microsoft.com/office/2011/relationships/chartStyle" Target="style10.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11.xml"/><Relationship Id="rId1" Type="http://schemas.microsoft.com/office/2011/relationships/chartStyle" Target="style11.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12.xml"/><Relationship Id="rId1" Type="http://schemas.microsoft.com/office/2011/relationships/chartStyle" Target="style12.xml"/></Relationships>
</file>

<file path=xl/charts/_rels/chart17.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14.xml"/><Relationship Id="rId1" Type="http://schemas.microsoft.com/office/2011/relationships/chartStyle" Target="style14.xml"/></Relationships>
</file>

<file path=xl/charts/_rels/chart19.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6"/>
          <c:order val="0"/>
          <c:tx>
            <c:strRef>
              <c:f>'Graphique – Sommaire renouv.'!$C$11</c:f>
              <c:strCache>
                <c:ptCount val="1"/>
                <c:pt idx="0">
                  <c:v>Équip. mobiles lourds</c:v>
                </c:pt>
              </c:strCache>
            </c:strRef>
          </c:tx>
          <c:spPr>
            <a:solidFill>
              <a:schemeClr val="tx2">
                <a:lumMod val="50000"/>
              </a:schemeClr>
            </a:solidFill>
          </c:spPr>
          <c:invertIfNegative val="0"/>
          <c:cat>
            <c:numRef>
              <c:f>'Plan 25 ans – Statique'!$R$14:$AP$14</c:f>
              <c:numCache>
                <c:formatCode>General</c:formatCode>
                <c:ptCount val="25"/>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numCache>
            </c:numRef>
          </c:cat>
          <c:val>
            <c:numRef>
              <c:f>'Graphique – Sommaire renouv.'!$E$11:$AC$11</c:f>
              <c:numCache>
                <c:formatCode>"$"#,##0.00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0-4563-4E70-AD21-428F1CA74DD5}"/>
            </c:ext>
          </c:extLst>
        </c:ser>
        <c:ser>
          <c:idx val="5"/>
          <c:order val="1"/>
          <c:tx>
            <c:strRef>
              <c:f>'Graphique – Sommaire renouv.'!$C$10</c:f>
              <c:strCache>
                <c:ptCount val="1"/>
                <c:pt idx="0">
                  <c:v>Véhicules </c:v>
                </c:pt>
              </c:strCache>
            </c:strRef>
          </c:tx>
          <c:spPr>
            <a:solidFill>
              <a:schemeClr val="accent1"/>
            </a:solidFill>
          </c:spPr>
          <c:invertIfNegative val="0"/>
          <c:cat>
            <c:numRef>
              <c:f>'Plan 25 ans – Statique'!$R$14:$AP$14</c:f>
              <c:numCache>
                <c:formatCode>General</c:formatCode>
                <c:ptCount val="25"/>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numCache>
            </c:numRef>
          </c:cat>
          <c:val>
            <c:numRef>
              <c:f>'Graphique – Sommaire renouv.'!$E$10:$AC$10</c:f>
              <c:numCache>
                <c:formatCode>"$"#,##0.00</c:formatCode>
                <c:ptCount val="25"/>
                <c:pt idx="0">
                  <c:v>0</c:v>
                </c:pt>
                <c:pt idx="1">
                  <c:v>35000</c:v>
                </c:pt>
                <c:pt idx="2">
                  <c:v>0</c:v>
                </c:pt>
                <c:pt idx="3">
                  <c:v>0</c:v>
                </c:pt>
                <c:pt idx="4">
                  <c:v>0</c:v>
                </c:pt>
                <c:pt idx="5">
                  <c:v>0</c:v>
                </c:pt>
                <c:pt idx="6">
                  <c:v>0</c:v>
                </c:pt>
                <c:pt idx="7">
                  <c:v>0</c:v>
                </c:pt>
                <c:pt idx="8">
                  <c:v>0</c:v>
                </c:pt>
                <c:pt idx="9">
                  <c:v>0</c:v>
                </c:pt>
                <c:pt idx="10">
                  <c:v>0</c:v>
                </c:pt>
                <c:pt idx="11">
                  <c:v>35000</c:v>
                </c:pt>
                <c:pt idx="12">
                  <c:v>0</c:v>
                </c:pt>
                <c:pt idx="13">
                  <c:v>0</c:v>
                </c:pt>
                <c:pt idx="14">
                  <c:v>0</c:v>
                </c:pt>
                <c:pt idx="15">
                  <c:v>18525</c:v>
                </c:pt>
                <c:pt idx="16">
                  <c:v>0</c:v>
                </c:pt>
                <c:pt idx="17">
                  <c:v>0</c:v>
                </c:pt>
                <c:pt idx="18">
                  <c:v>0</c:v>
                </c:pt>
                <c:pt idx="19">
                  <c:v>0</c:v>
                </c:pt>
                <c:pt idx="20">
                  <c:v>0</c:v>
                </c:pt>
                <c:pt idx="21">
                  <c:v>35000</c:v>
                </c:pt>
                <c:pt idx="22">
                  <c:v>0</c:v>
                </c:pt>
                <c:pt idx="23">
                  <c:v>0</c:v>
                </c:pt>
                <c:pt idx="24">
                  <c:v>0</c:v>
                </c:pt>
              </c:numCache>
            </c:numRef>
          </c:val>
          <c:extLst>
            <c:ext xmlns:c16="http://schemas.microsoft.com/office/drawing/2014/chart" uri="{C3380CC4-5D6E-409C-BE32-E72D297353CC}">
              <c16:uniqueId val="{00000006-4563-4E70-AD21-428F1CA74DD5}"/>
            </c:ext>
          </c:extLst>
        </c:ser>
        <c:ser>
          <c:idx val="4"/>
          <c:order val="2"/>
          <c:tx>
            <c:strRef>
              <c:f>'Graphique – Sommaire renouv.'!$C$9</c:f>
              <c:strCache>
                <c:ptCount val="1"/>
                <c:pt idx="0">
                  <c:v>Loisirs</c:v>
                </c:pt>
              </c:strCache>
            </c:strRef>
          </c:tx>
          <c:spPr>
            <a:solidFill>
              <a:schemeClr val="accent6"/>
            </a:solidFill>
          </c:spPr>
          <c:invertIfNegative val="0"/>
          <c:cat>
            <c:numRef>
              <c:f>'Plan 25 ans – Statique'!$R$14:$AP$14</c:f>
              <c:numCache>
                <c:formatCode>General</c:formatCode>
                <c:ptCount val="25"/>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numCache>
            </c:numRef>
          </c:cat>
          <c:val>
            <c:numRef>
              <c:f>'Graphique – Sommaire renouv.'!$E$9:$AC$9</c:f>
              <c:numCache>
                <c:formatCode>"$"#,##0.00</c:formatCode>
                <c:ptCount val="25"/>
                <c:pt idx="0">
                  <c:v>0</c:v>
                </c:pt>
                <c:pt idx="1">
                  <c:v>0</c:v>
                </c:pt>
                <c:pt idx="2">
                  <c:v>0</c:v>
                </c:pt>
                <c:pt idx="3">
                  <c:v>13500000</c:v>
                </c:pt>
                <c:pt idx="4">
                  <c:v>0</c:v>
                </c:pt>
                <c:pt idx="5">
                  <c:v>0</c:v>
                </c:pt>
                <c:pt idx="6">
                  <c:v>10839.387322858562</c:v>
                </c:pt>
                <c:pt idx="7">
                  <c:v>0</c:v>
                </c:pt>
                <c:pt idx="8">
                  <c:v>0</c:v>
                </c:pt>
                <c:pt idx="9">
                  <c:v>0</c:v>
                </c:pt>
                <c:pt idx="10">
                  <c:v>0</c:v>
                </c:pt>
                <c:pt idx="11">
                  <c:v>0</c:v>
                </c:pt>
                <c:pt idx="12">
                  <c:v>0</c:v>
                </c:pt>
                <c:pt idx="13">
                  <c:v>0</c:v>
                </c:pt>
                <c:pt idx="14">
                  <c:v>0</c:v>
                </c:pt>
                <c:pt idx="15">
                  <c:v>0</c:v>
                </c:pt>
                <c:pt idx="16">
                  <c:v>10839.387322858562</c:v>
                </c:pt>
                <c:pt idx="17">
                  <c:v>0</c:v>
                </c:pt>
                <c:pt idx="18">
                  <c:v>0</c:v>
                </c:pt>
                <c:pt idx="19">
                  <c:v>0</c:v>
                </c:pt>
                <c:pt idx="20">
                  <c:v>0</c:v>
                </c:pt>
                <c:pt idx="21">
                  <c:v>18087.765311490239</c:v>
                </c:pt>
                <c:pt idx="22">
                  <c:v>0</c:v>
                </c:pt>
                <c:pt idx="23">
                  <c:v>0</c:v>
                </c:pt>
                <c:pt idx="24">
                  <c:v>102977.67379424503</c:v>
                </c:pt>
              </c:numCache>
            </c:numRef>
          </c:val>
          <c:extLst>
            <c:ext xmlns:c16="http://schemas.microsoft.com/office/drawing/2014/chart" uri="{C3380CC4-5D6E-409C-BE32-E72D297353CC}">
              <c16:uniqueId val="{00000003-4563-4E70-AD21-428F1CA74DD5}"/>
            </c:ext>
          </c:extLst>
        </c:ser>
        <c:ser>
          <c:idx val="3"/>
          <c:order val="3"/>
          <c:tx>
            <c:strRef>
              <c:f>'Graphique – Sommaire renouv.'!$C$8</c:f>
              <c:strCache>
                <c:ptCount val="1"/>
                <c:pt idx="0">
                  <c:v>Bâtiments</c:v>
                </c:pt>
              </c:strCache>
            </c:strRef>
          </c:tx>
          <c:spPr>
            <a:solidFill>
              <a:schemeClr val="accent3"/>
            </a:solidFill>
          </c:spPr>
          <c:invertIfNegative val="0"/>
          <c:cat>
            <c:numRef>
              <c:f>'Plan 25 ans – Statique'!$R$14:$AP$14</c:f>
              <c:numCache>
                <c:formatCode>General</c:formatCode>
                <c:ptCount val="25"/>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numCache>
            </c:numRef>
          </c:cat>
          <c:val>
            <c:numRef>
              <c:f>'Graphique – Sommaire renouv.'!$E$8:$AC$8</c:f>
              <c:numCache>
                <c:formatCode>"$"#,##0.00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5-4563-4E70-AD21-428F1CA74DD5}"/>
            </c:ext>
          </c:extLst>
        </c:ser>
        <c:ser>
          <c:idx val="2"/>
          <c:order val="4"/>
          <c:tx>
            <c:strRef>
              <c:f>'Graphique – Sommaire renouv.'!$C$7</c:f>
              <c:strCache>
                <c:ptCount val="1"/>
                <c:pt idx="0">
                  <c:v>Routes et drainage</c:v>
                </c:pt>
              </c:strCache>
            </c:strRef>
          </c:tx>
          <c:spPr>
            <a:solidFill>
              <a:schemeClr val="bg1">
                <a:lumMod val="50000"/>
              </a:schemeClr>
            </a:solidFill>
          </c:spPr>
          <c:invertIfNegative val="0"/>
          <c:cat>
            <c:numRef>
              <c:f>'Plan 25 ans – Statique'!$R$14:$AP$14</c:f>
              <c:numCache>
                <c:formatCode>General</c:formatCode>
                <c:ptCount val="25"/>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numCache>
            </c:numRef>
          </c:cat>
          <c:val>
            <c:numRef>
              <c:f>'Graphique – Sommaire renouv.'!$E$7:$AC$7</c:f>
              <c:numCache>
                <c:formatCode>"$"#,##0.00</c:formatCode>
                <c:ptCount val="25"/>
                <c:pt idx="0">
                  <c:v>0</c:v>
                </c:pt>
                <c:pt idx="1">
                  <c:v>23040.31644253603</c:v>
                </c:pt>
                <c:pt idx="2">
                  <c:v>0</c:v>
                </c:pt>
                <c:pt idx="3">
                  <c:v>59856.927547608844</c:v>
                </c:pt>
                <c:pt idx="4">
                  <c:v>0</c:v>
                </c:pt>
                <c:pt idx="5">
                  <c:v>23040.31644253603</c:v>
                </c:pt>
                <c:pt idx="6">
                  <c:v>0</c:v>
                </c:pt>
                <c:pt idx="7">
                  <c:v>100941.02898458642</c:v>
                </c:pt>
                <c:pt idx="8">
                  <c:v>36816.611105072814</c:v>
                </c:pt>
                <c:pt idx="9">
                  <c:v>23040.31644253603</c:v>
                </c:pt>
                <c:pt idx="10">
                  <c:v>0</c:v>
                </c:pt>
                <c:pt idx="11">
                  <c:v>23040.31644253603</c:v>
                </c:pt>
                <c:pt idx="12">
                  <c:v>0</c:v>
                </c:pt>
                <c:pt idx="13">
                  <c:v>36816.611105072814</c:v>
                </c:pt>
                <c:pt idx="14">
                  <c:v>0</c:v>
                </c:pt>
                <c:pt idx="15">
                  <c:v>0</c:v>
                </c:pt>
                <c:pt idx="16">
                  <c:v>0</c:v>
                </c:pt>
                <c:pt idx="17">
                  <c:v>77900.712542050387</c:v>
                </c:pt>
                <c:pt idx="18">
                  <c:v>36816.611105072814</c:v>
                </c:pt>
                <c:pt idx="19">
                  <c:v>0</c:v>
                </c:pt>
                <c:pt idx="20">
                  <c:v>0</c:v>
                </c:pt>
                <c:pt idx="21">
                  <c:v>0</c:v>
                </c:pt>
                <c:pt idx="22">
                  <c:v>0</c:v>
                </c:pt>
                <c:pt idx="23">
                  <c:v>36816.611105072814</c:v>
                </c:pt>
                <c:pt idx="24">
                  <c:v>0</c:v>
                </c:pt>
              </c:numCache>
            </c:numRef>
          </c:val>
          <c:extLst>
            <c:ext xmlns:c16="http://schemas.microsoft.com/office/drawing/2014/chart" uri="{C3380CC4-5D6E-409C-BE32-E72D297353CC}">
              <c16:uniqueId val="{00000004-4563-4E70-AD21-428F1CA74DD5}"/>
            </c:ext>
          </c:extLst>
        </c:ser>
        <c:ser>
          <c:idx val="1"/>
          <c:order val="5"/>
          <c:tx>
            <c:strRef>
              <c:f>'Graphique – Sommaire renouv.'!$C$6</c:f>
              <c:strCache>
                <c:ptCount val="1"/>
                <c:pt idx="0">
                  <c:v>Égouts</c:v>
                </c:pt>
              </c:strCache>
            </c:strRef>
          </c:tx>
          <c:invertIfNegative val="0"/>
          <c:cat>
            <c:numRef>
              <c:f>'Plan 25 ans – Statique'!$R$14:$AP$14</c:f>
              <c:numCache>
                <c:formatCode>General</c:formatCode>
                <c:ptCount val="25"/>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numCache>
            </c:numRef>
          </c:cat>
          <c:val>
            <c:numRef>
              <c:f>'Graphique – Sommaire renouv.'!$E$6:$AC$6</c:f>
              <c:numCache>
                <c:formatCode>"$"#,##0.00</c:formatCode>
                <c:ptCount val="25"/>
                <c:pt idx="0">
                  <c:v>0</c:v>
                </c:pt>
                <c:pt idx="1">
                  <c:v>0</c:v>
                </c:pt>
                <c:pt idx="2">
                  <c:v>0</c:v>
                </c:pt>
                <c:pt idx="3">
                  <c:v>0</c:v>
                </c:pt>
                <c:pt idx="4">
                  <c:v>608472.97188275785</c:v>
                </c:pt>
                <c:pt idx="5">
                  <c:v>0</c:v>
                </c:pt>
                <c:pt idx="6">
                  <c:v>0</c:v>
                </c:pt>
                <c:pt idx="7">
                  <c:v>0</c:v>
                </c:pt>
                <c:pt idx="8">
                  <c:v>0</c:v>
                </c:pt>
                <c:pt idx="9">
                  <c:v>0</c:v>
                </c:pt>
                <c:pt idx="10">
                  <c:v>0</c:v>
                </c:pt>
                <c:pt idx="11">
                  <c:v>0</c:v>
                </c:pt>
                <c:pt idx="12">
                  <c:v>321038.98005950451</c:v>
                </c:pt>
                <c:pt idx="13">
                  <c:v>0</c:v>
                </c:pt>
                <c:pt idx="14">
                  <c:v>0</c:v>
                </c:pt>
                <c:pt idx="15">
                  <c:v>0</c:v>
                </c:pt>
                <c:pt idx="16">
                  <c:v>0</c:v>
                </c:pt>
                <c:pt idx="17">
                  <c:v>0</c:v>
                </c:pt>
                <c:pt idx="18">
                  <c:v>0</c:v>
                </c:pt>
                <c:pt idx="19">
                  <c:v>608472.97188275785</c:v>
                </c:pt>
                <c:pt idx="20">
                  <c:v>0</c:v>
                </c:pt>
                <c:pt idx="21">
                  <c:v>0</c:v>
                </c:pt>
                <c:pt idx="22">
                  <c:v>0</c:v>
                </c:pt>
                <c:pt idx="23">
                  <c:v>0</c:v>
                </c:pt>
                <c:pt idx="24">
                  <c:v>0</c:v>
                </c:pt>
              </c:numCache>
            </c:numRef>
          </c:val>
          <c:extLst>
            <c:ext xmlns:c16="http://schemas.microsoft.com/office/drawing/2014/chart" uri="{C3380CC4-5D6E-409C-BE32-E72D297353CC}">
              <c16:uniqueId val="{00000001-4563-4E70-AD21-428F1CA74DD5}"/>
            </c:ext>
          </c:extLst>
        </c:ser>
        <c:ser>
          <c:idx val="0"/>
          <c:order val="6"/>
          <c:tx>
            <c:strRef>
              <c:f>'Graphique – Sommaire renouv.'!$C$5</c:f>
              <c:strCache>
                <c:ptCount val="1"/>
                <c:pt idx="0">
                  <c:v>Eau</c:v>
                </c:pt>
              </c:strCache>
            </c:strRef>
          </c:tx>
          <c:spPr>
            <a:solidFill>
              <a:schemeClr val="accent4"/>
            </a:solidFill>
          </c:spPr>
          <c:invertIfNegative val="0"/>
          <c:cat>
            <c:numRef>
              <c:f>'Plan 25 ans – Statique'!$R$14:$AP$14</c:f>
              <c:numCache>
                <c:formatCode>General</c:formatCode>
                <c:ptCount val="25"/>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numCache>
            </c:numRef>
          </c:cat>
          <c:val>
            <c:numRef>
              <c:f>'Graphique – Sommaire renouv.'!$E$5:$AC$5</c:f>
              <c:numCache>
                <c:formatCode>"$"#,##0.00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53755.169881161164</c:v>
                </c:pt>
                <c:pt idx="17">
                  <c:v>0</c:v>
                </c:pt>
                <c:pt idx="18">
                  <c:v>0</c:v>
                </c:pt>
                <c:pt idx="19">
                  <c:v>0</c:v>
                </c:pt>
                <c:pt idx="20">
                  <c:v>0</c:v>
                </c:pt>
                <c:pt idx="21">
                  <c:v>2969951.2725891112</c:v>
                </c:pt>
                <c:pt idx="22">
                  <c:v>0</c:v>
                </c:pt>
                <c:pt idx="23">
                  <c:v>0</c:v>
                </c:pt>
                <c:pt idx="24">
                  <c:v>0</c:v>
                </c:pt>
              </c:numCache>
            </c:numRef>
          </c:val>
          <c:extLst>
            <c:ext xmlns:c16="http://schemas.microsoft.com/office/drawing/2014/chart" uri="{C3380CC4-5D6E-409C-BE32-E72D297353CC}">
              <c16:uniqueId val="{00000002-4563-4E70-AD21-428F1CA74DD5}"/>
            </c:ext>
          </c:extLst>
        </c:ser>
        <c:dLbls>
          <c:showLegendKey val="0"/>
          <c:showVal val="0"/>
          <c:showCatName val="0"/>
          <c:showSerName val="0"/>
          <c:showPercent val="0"/>
          <c:showBubbleSize val="0"/>
        </c:dLbls>
        <c:gapWidth val="150"/>
        <c:overlap val="100"/>
        <c:axId val="121135104"/>
        <c:axId val="121136640"/>
      </c:barChart>
      <c:lineChart>
        <c:grouping val="standard"/>
        <c:varyColors val="0"/>
        <c:ser>
          <c:idx val="7"/>
          <c:order val="7"/>
          <c:tx>
            <c:strRef>
              <c:f>'Graphique – Sommaire renouv.'!$C$14</c:f>
              <c:strCache>
                <c:ptCount val="1"/>
                <c:pt idx="0">
                  <c:v>Coût annualisé sur 25 ans</c:v>
                </c:pt>
              </c:strCache>
            </c:strRef>
          </c:tx>
          <c:spPr>
            <a:ln w="25400">
              <a:solidFill>
                <a:schemeClr val="accent5"/>
              </a:solidFill>
            </a:ln>
          </c:spPr>
          <c:marker>
            <c:symbol val="none"/>
          </c:marker>
          <c:val>
            <c:numRef>
              <c:f>'Graphique – Sommaire renouv.'!$E$14:$AD$14</c:f>
              <c:numCache>
                <c:formatCode>"$"#,##0.00</c:formatCode>
                <c:ptCount val="26"/>
                <c:pt idx="0">
                  <c:v>752243.47837245709</c:v>
                </c:pt>
                <c:pt idx="1">
                  <c:v>752243.47837245709</c:v>
                </c:pt>
                <c:pt idx="2">
                  <c:v>752243.47837245709</c:v>
                </c:pt>
                <c:pt idx="3">
                  <c:v>752243.47837245709</c:v>
                </c:pt>
                <c:pt idx="4">
                  <c:v>752243.47837245709</c:v>
                </c:pt>
                <c:pt idx="5">
                  <c:v>752243.47837245709</c:v>
                </c:pt>
                <c:pt idx="6">
                  <c:v>752243.47837245709</c:v>
                </c:pt>
                <c:pt idx="7">
                  <c:v>752243.47837245709</c:v>
                </c:pt>
                <c:pt idx="8">
                  <c:v>752243.47837245709</c:v>
                </c:pt>
                <c:pt idx="9">
                  <c:v>752243.47837245709</c:v>
                </c:pt>
                <c:pt idx="10">
                  <c:v>752243.47837245709</c:v>
                </c:pt>
                <c:pt idx="11">
                  <c:v>752243.47837245709</c:v>
                </c:pt>
                <c:pt idx="12">
                  <c:v>752243.47837245709</c:v>
                </c:pt>
                <c:pt idx="13">
                  <c:v>752243.47837245709</c:v>
                </c:pt>
                <c:pt idx="14">
                  <c:v>752243.47837245709</c:v>
                </c:pt>
                <c:pt idx="15">
                  <c:v>752243.47837245709</c:v>
                </c:pt>
                <c:pt idx="16">
                  <c:v>752243.47837245709</c:v>
                </c:pt>
                <c:pt idx="17">
                  <c:v>752243.47837245709</c:v>
                </c:pt>
                <c:pt idx="18">
                  <c:v>752243.47837245709</c:v>
                </c:pt>
                <c:pt idx="19">
                  <c:v>752243.47837245709</c:v>
                </c:pt>
                <c:pt idx="20">
                  <c:v>752243.47837245709</c:v>
                </c:pt>
                <c:pt idx="21">
                  <c:v>752243.47837245709</c:v>
                </c:pt>
                <c:pt idx="22">
                  <c:v>752243.47837245709</c:v>
                </c:pt>
                <c:pt idx="23">
                  <c:v>752243.47837245709</c:v>
                </c:pt>
                <c:pt idx="24">
                  <c:v>752243.47837245709</c:v>
                </c:pt>
                <c:pt idx="25">
                  <c:v>752243.47837245709</c:v>
                </c:pt>
              </c:numCache>
            </c:numRef>
          </c:val>
          <c:smooth val="0"/>
          <c:extLst>
            <c:ext xmlns:c16="http://schemas.microsoft.com/office/drawing/2014/chart" uri="{C3380CC4-5D6E-409C-BE32-E72D297353CC}">
              <c16:uniqueId val="{00000007-4563-4E70-AD21-428F1CA74DD5}"/>
            </c:ext>
          </c:extLst>
        </c:ser>
        <c:ser>
          <c:idx val="8"/>
          <c:order val="8"/>
          <c:tx>
            <c:strRef>
              <c:f>'Graphique – Sommaire renouv.'!$C$15</c:f>
              <c:strCache>
                <c:ptCount val="1"/>
                <c:pt idx="0">
                  <c:v>Coût annualisé du cycle de vie</c:v>
                </c:pt>
              </c:strCache>
            </c:strRef>
          </c:tx>
          <c:spPr>
            <a:ln w="25400">
              <a:solidFill>
                <a:schemeClr val="accent3">
                  <a:lumMod val="75000"/>
                </a:schemeClr>
              </a:solidFill>
            </a:ln>
          </c:spPr>
          <c:marker>
            <c:symbol val="none"/>
          </c:marker>
          <c:val>
            <c:numRef>
              <c:f>'Graphique – Sommaire renouv.'!$E$15:$AD$15</c:f>
              <c:numCache>
                <c:formatCode>"$"#,##0.00</c:formatCode>
                <c:ptCount val="26"/>
                <c:pt idx="0">
                  <c:v>636933.80852307682</c:v>
                </c:pt>
                <c:pt idx="1">
                  <c:v>636933.80852307682</c:v>
                </c:pt>
                <c:pt idx="2">
                  <c:v>636933.80852307682</c:v>
                </c:pt>
                <c:pt idx="3">
                  <c:v>636933.80852307682</c:v>
                </c:pt>
                <c:pt idx="4">
                  <c:v>636933.80852307682</c:v>
                </c:pt>
                <c:pt idx="5">
                  <c:v>636933.80852307682</c:v>
                </c:pt>
                <c:pt idx="6">
                  <c:v>636933.80852307682</c:v>
                </c:pt>
                <c:pt idx="7">
                  <c:v>636933.80852307682</c:v>
                </c:pt>
                <c:pt idx="8">
                  <c:v>636933.80852307682</c:v>
                </c:pt>
                <c:pt idx="9">
                  <c:v>636933.80852307682</c:v>
                </c:pt>
                <c:pt idx="10">
                  <c:v>636933.80852307682</c:v>
                </c:pt>
                <c:pt idx="11">
                  <c:v>636933.80852307682</c:v>
                </c:pt>
                <c:pt idx="12">
                  <c:v>636933.80852307682</c:v>
                </c:pt>
                <c:pt idx="13">
                  <c:v>636933.80852307682</c:v>
                </c:pt>
                <c:pt idx="14">
                  <c:v>636933.80852307682</c:v>
                </c:pt>
                <c:pt idx="15">
                  <c:v>636933.80852307682</c:v>
                </c:pt>
                <c:pt idx="16">
                  <c:v>636933.80852307682</c:v>
                </c:pt>
                <c:pt idx="17">
                  <c:v>636933.80852307682</c:v>
                </c:pt>
                <c:pt idx="18">
                  <c:v>636933.80852307682</c:v>
                </c:pt>
                <c:pt idx="19">
                  <c:v>636933.80852307682</c:v>
                </c:pt>
                <c:pt idx="20">
                  <c:v>636933.80852307682</c:v>
                </c:pt>
                <c:pt idx="21">
                  <c:v>636933.80852307682</c:v>
                </c:pt>
                <c:pt idx="22">
                  <c:v>636933.80852307682</c:v>
                </c:pt>
                <c:pt idx="23">
                  <c:v>636933.80852307682</c:v>
                </c:pt>
                <c:pt idx="24">
                  <c:v>636933.80852307682</c:v>
                </c:pt>
                <c:pt idx="25">
                  <c:v>636933.80852307682</c:v>
                </c:pt>
              </c:numCache>
            </c:numRef>
          </c:val>
          <c:smooth val="0"/>
          <c:extLst>
            <c:ext xmlns:c16="http://schemas.microsoft.com/office/drawing/2014/chart" uri="{C3380CC4-5D6E-409C-BE32-E72D297353CC}">
              <c16:uniqueId val="{00000008-4563-4E70-AD21-428F1CA74DD5}"/>
            </c:ext>
          </c:extLst>
        </c:ser>
        <c:dLbls>
          <c:showLegendKey val="0"/>
          <c:showVal val="0"/>
          <c:showCatName val="0"/>
          <c:showSerName val="0"/>
          <c:showPercent val="0"/>
          <c:showBubbleSize val="0"/>
        </c:dLbls>
        <c:marker val="1"/>
        <c:smooth val="0"/>
        <c:axId val="121135104"/>
        <c:axId val="121136640"/>
      </c:lineChart>
      <c:catAx>
        <c:axId val="121135104"/>
        <c:scaling>
          <c:orientation val="minMax"/>
        </c:scaling>
        <c:delete val="0"/>
        <c:axPos val="b"/>
        <c:numFmt formatCode="General" sourceLinked="1"/>
        <c:majorTickMark val="out"/>
        <c:minorTickMark val="none"/>
        <c:tickLblPos val="nextTo"/>
        <c:txPr>
          <a:bodyPr/>
          <a:lstStyle/>
          <a:p>
            <a:pPr>
              <a:defRPr sz="2400"/>
            </a:pPr>
            <a:endParaRPr lang="en-US"/>
          </a:p>
        </c:txPr>
        <c:crossAx val="121136640"/>
        <c:crosses val="autoZero"/>
        <c:auto val="1"/>
        <c:lblAlgn val="ctr"/>
        <c:lblOffset val="100"/>
        <c:noMultiLvlLbl val="0"/>
      </c:catAx>
      <c:valAx>
        <c:axId val="121136640"/>
        <c:scaling>
          <c:orientation val="minMax"/>
        </c:scaling>
        <c:delete val="0"/>
        <c:axPos val="l"/>
        <c:majorGridlines/>
        <c:numFmt formatCode="&quot;$&quot;#,##0" sourceLinked="0"/>
        <c:majorTickMark val="out"/>
        <c:minorTickMark val="none"/>
        <c:tickLblPos val="nextTo"/>
        <c:txPr>
          <a:bodyPr/>
          <a:lstStyle/>
          <a:p>
            <a:pPr>
              <a:defRPr sz="2000"/>
            </a:pPr>
            <a:endParaRPr lang="en-US"/>
          </a:p>
        </c:txPr>
        <c:crossAx val="121135104"/>
        <c:crosses val="autoZero"/>
        <c:crossBetween val="between"/>
      </c:valAx>
    </c:plotArea>
    <c:legend>
      <c:legendPos val="r"/>
      <c:layout>
        <c:manualLayout>
          <c:xMode val="edge"/>
          <c:yMode val="edge"/>
          <c:x val="0.77655890100968306"/>
          <c:y val="0.16548108071110559"/>
          <c:w val="0.2227652218625"/>
          <c:h val="0.68261998543394964"/>
        </c:manualLayout>
      </c:layout>
      <c:overlay val="0"/>
    </c:legend>
    <c:plotVisOnly val="1"/>
    <c:dispBlanksAs val="gap"/>
    <c:showDLblsOverMax val="0"/>
  </c:chart>
  <c:txPr>
    <a:bodyPr/>
    <a:lstStyle/>
    <a:p>
      <a:pPr>
        <a:defRPr sz="3200"/>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429929500428674E-2"/>
          <c:y val="1.604423633204085E-2"/>
          <c:w val="0.70564228931213369"/>
          <c:h val="0.92997783031837244"/>
        </c:manualLayout>
      </c:layout>
      <c:barChart>
        <c:barDir val="col"/>
        <c:grouping val="clustered"/>
        <c:varyColors val="0"/>
        <c:ser>
          <c:idx val="0"/>
          <c:order val="2"/>
          <c:tx>
            <c:v>Coût annualisé</c:v>
          </c:tx>
          <c:invertIfNegative val="0"/>
          <c:cat>
            <c:numRef>
              <c:f>'Plan non renouv. 25 ans'!$O$7:$AM$7</c:f>
              <c:numCache>
                <c:formatCode>General</c:formatCode>
                <c:ptCount val="25"/>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numCache>
            </c:numRef>
          </c:cat>
          <c:val>
            <c:numRef>
              <c:f>'Plan non renouv. 25 ans'!$O$26:$AM$26</c:f>
              <c:numCache>
                <c:formatCode>"$"#,##0</c:formatCode>
                <c:ptCount val="25"/>
                <c:pt idx="0">
                  <c:v>0</c:v>
                </c:pt>
                <c:pt idx="1">
                  <c:v>20000</c:v>
                </c:pt>
                <c:pt idx="2">
                  <c:v>0</c:v>
                </c:pt>
                <c:pt idx="3">
                  <c:v>0</c:v>
                </c:pt>
                <c:pt idx="4">
                  <c:v>0</c:v>
                </c:pt>
                <c:pt idx="5">
                  <c:v>0</c:v>
                </c:pt>
                <c:pt idx="6">
                  <c:v>100000</c:v>
                </c:pt>
                <c:pt idx="7">
                  <c:v>0</c:v>
                </c:pt>
                <c:pt idx="8">
                  <c:v>0</c:v>
                </c:pt>
                <c:pt idx="9">
                  <c:v>0</c:v>
                </c:pt>
                <c:pt idx="10">
                  <c:v>0</c:v>
                </c:pt>
                <c:pt idx="11">
                  <c:v>95000</c:v>
                </c:pt>
                <c:pt idx="12">
                  <c:v>125000</c:v>
                </c:pt>
                <c:pt idx="13">
                  <c:v>0</c:v>
                </c:pt>
                <c:pt idx="14">
                  <c:v>0</c:v>
                </c:pt>
                <c:pt idx="15">
                  <c:v>0</c:v>
                </c:pt>
                <c:pt idx="16">
                  <c:v>0</c:v>
                </c:pt>
                <c:pt idx="17">
                  <c:v>0</c:v>
                </c:pt>
                <c:pt idx="18">
                  <c:v>0</c:v>
                </c:pt>
                <c:pt idx="19">
                  <c:v>0</c:v>
                </c:pt>
                <c:pt idx="20">
                  <c:v>0</c:v>
                </c:pt>
                <c:pt idx="21">
                  <c:v>120000</c:v>
                </c:pt>
                <c:pt idx="22">
                  <c:v>0</c:v>
                </c:pt>
                <c:pt idx="23">
                  <c:v>0</c:v>
                </c:pt>
                <c:pt idx="24">
                  <c:v>0</c:v>
                </c:pt>
              </c:numCache>
            </c:numRef>
          </c:val>
          <c:extLst>
            <c:ext xmlns:c16="http://schemas.microsoft.com/office/drawing/2014/chart" uri="{C3380CC4-5D6E-409C-BE32-E72D297353CC}">
              <c16:uniqueId val="{00000000-533C-4685-93F7-CA695A9DFB57}"/>
            </c:ext>
          </c:extLst>
        </c:ser>
        <c:dLbls>
          <c:showLegendKey val="0"/>
          <c:showVal val="0"/>
          <c:showCatName val="0"/>
          <c:showSerName val="0"/>
          <c:showPercent val="0"/>
          <c:showBubbleSize val="0"/>
        </c:dLbls>
        <c:gapWidth val="150"/>
        <c:axId val="121135104"/>
        <c:axId val="121136640"/>
      </c:barChart>
      <c:lineChart>
        <c:grouping val="standard"/>
        <c:varyColors val="0"/>
        <c:ser>
          <c:idx val="7"/>
          <c:order val="0"/>
          <c:tx>
            <c:strRef>
              <c:f>'Plan non renouv. 25 ans'!$N$35</c:f>
              <c:strCache>
                <c:ptCount val="1"/>
                <c:pt idx="0">
                  <c:v>Coût annualisé sur 25 ans</c:v>
                </c:pt>
              </c:strCache>
            </c:strRef>
          </c:tx>
          <c:spPr>
            <a:ln w="76200">
              <a:solidFill>
                <a:schemeClr val="accent5"/>
              </a:solidFill>
            </a:ln>
          </c:spPr>
          <c:marker>
            <c:symbol val="none"/>
          </c:marker>
          <c:cat>
            <c:numLit>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Lit>
          </c:cat>
          <c:val>
            <c:numRef>
              <c:f>'Plan non renouv. 25 ans'!$O$35:$AM$35</c:f>
              <c:numCache>
                <c:formatCode>"$"#,##0</c:formatCode>
                <c:ptCount val="25"/>
                <c:pt idx="0">
                  <c:v>18400</c:v>
                </c:pt>
                <c:pt idx="1">
                  <c:v>18400</c:v>
                </c:pt>
                <c:pt idx="2">
                  <c:v>18400</c:v>
                </c:pt>
                <c:pt idx="3">
                  <c:v>18400</c:v>
                </c:pt>
                <c:pt idx="4">
                  <c:v>18400</c:v>
                </c:pt>
                <c:pt idx="5">
                  <c:v>18400</c:v>
                </c:pt>
                <c:pt idx="6">
                  <c:v>18400</c:v>
                </c:pt>
                <c:pt idx="7">
                  <c:v>18400</c:v>
                </c:pt>
                <c:pt idx="8">
                  <c:v>18400</c:v>
                </c:pt>
                <c:pt idx="9">
                  <c:v>18400</c:v>
                </c:pt>
                <c:pt idx="10">
                  <c:v>18400</c:v>
                </c:pt>
                <c:pt idx="11">
                  <c:v>18400</c:v>
                </c:pt>
                <c:pt idx="12">
                  <c:v>18400</c:v>
                </c:pt>
                <c:pt idx="13">
                  <c:v>18400</c:v>
                </c:pt>
                <c:pt idx="14">
                  <c:v>18400</c:v>
                </c:pt>
                <c:pt idx="15">
                  <c:v>18400</c:v>
                </c:pt>
                <c:pt idx="16">
                  <c:v>18400</c:v>
                </c:pt>
                <c:pt idx="17">
                  <c:v>18400</c:v>
                </c:pt>
                <c:pt idx="18">
                  <c:v>18400</c:v>
                </c:pt>
                <c:pt idx="19">
                  <c:v>18400</c:v>
                </c:pt>
                <c:pt idx="20">
                  <c:v>18400</c:v>
                </c:pt>
                <c:pt idx="21">
                  <c:v>18400</c:v>
                </c:pt>
                <c:pt idx="22">
                  <c:v>18400</c:v>
                </c:pt>
                <c:pt idx="23">
                  <c:v>18400</c:v>
                </c:pt>
                <c:pt idx="24">
                  <c:v>18400</c:v>
                </c:pt>
              </c:numCache>
            </c:numRef>
          </c:val>
          <c:smooth val="0"/>
          <c:extLst>
            <c:ext xmlns:c16="http://schemas.microsoft.com/office/drawing/2014/chart" uri="{C3380CC4-5D6E-409C-BE32-E72D297353CC}">
              <c16:uniqueId val="{00000007-50CD-43F0-8DF8-EE6224549250}"/>
            </c:ext>
          </c:extLst>
        </c:ser>
        <c:ser>
          <c:idx val="5"/>
          <c:order val="1"/>
          <c:tx>
            <c:strRef>
              <c:f>'Plan non renouv. 25 ans'!$N$36</c:f>
              <c:strCache>
                <c:ptCount val="1"/>
                <c:pt idx="0">
                  <c:v>Coût annualisé du cycle de vie</c:v>
                </c:pt>
              </c:strCache>
            </c:strRef>
          </c:tx>
          <c:marker>
            <c:symbol val="none"/>
          </c:marker>
          <c:cat>
            <c:numLit>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Lit>
          </c:cat>
          <c:val>
            <c:numRef>
              <c:f>'Plan non renouv. 25 ans'!$O$36:$AM$36</c:f>
              <c:numCache>
                <c:formatCode>"$"#,##0</c:formatCode>
                <c:ptCount val="25"/>
                <c:pt idx="0">
                  <c:v>14166.666666666668</c:v>
                </c:pt>
                <c:pt idx="1">
                  <c:v>14166.666666666668</c:v>
                </c:pt>
                <c:pt idx="2">
                  <c:v>14166.666666666668</c:v>
                </c:pt>
                <c:pt idx="3">
                  <c:v>14166.666666666668</c:v>
                </c:pt>
                <c:pt idx="4">
                  <c:v>14166.666666666668</c:v>
                </c:pt>
                <c:pt idx="5">
                  <c:v>14166.666666666668</c:v>
                </c:pt>
                <c:pt idx="6">
                  <c:v>14166.666666666668</c:v>
                </c:pt>
                <c:pt idx="7">
                  <c:v>14166.666666666668</c:v>
                </c:pt>
                <c:pt idx="8">
                  <c:v>14166.666666666668</c:v>
                </c:pt>
                <c:pt idx="9">
                  <c:v>14166.666666666668</c:v>
                </c:pt>
                <c:pt idx="10">
                  <c:v>14166.666666666668</c:v>
                </c:pt>
                <c:pt idx="11">
                  <c:v>14166.666666666668</c:v>
                </c:pt>
                <c:pt idx="12">
                  <c:v>14166.666666666668</c:v>
                </c:pt>
                <c:pt idx="13">
                  <c:v>14166.666666666668</c:v>
                </c:pt>
                <c:pt idx="14">
                  <c:v>14166.666666666668</c:v>
                </c:pt>
                <c:pt idx="15">
                  <c:v>14166.666666666668</c:v>
                </c:pt>
                <c:pt idx="16">
                  <c:v>14166.666666666668</c:v>
                </c:pt>
                <c:pt idx="17">
                  <c:v>14166.666666666668</c:v>
                </c:pt>
                <c:pt idx="18">
                  <c:v>14166.666666666668</c:v>
                </c:pt>
                <c:pt idx="19">
                  <c:v>14166.666666666668</c:v>
                </c:pt>
                <c:pt idx="20">
                  <c:v>14166.666666666668</c:v>
                </c:pt>
                <c:pt idx="21">
                  <c:v>14166.666666666668</c:v>
                </c:pt>
                <c:pt idx="22">
                  <c:v>14166.666666666668</c:v>
                </c:pt>
                <c:pt idx="23">
                  <c:v>14166.666666666668</c:v>
                </c:pt>
                <c:pt idx="24">
                  <c:v>14166.666666666668</c:v>
                </c:pt>
              </c:numCache>
            </c:numRef>
          </c:val>
          <c:smooth val="0"/>
          <c:extLst>
            <c:ext xmlns:c16="http://schemas.microsoft.com/office/drawing/2014/chart" uri="{C3380CC4-5D6E-409C-BE32-E72D297353CC}">
              <c16:uniqueId val="{00000009-50CD-43F0-8DF8-EE6224549250}"/>
            </c:ext>
          </c:extLst>
        </c:ser>
        <c:dLbls>
          <c:showLegendKey val="0"/>
          <c:showVal val="0"/>
          <c:showCatName val="0"/>
          <c:showSerName val="0"/>
          <c:showPercent val="0"/>
          <c:showBubbleSize val="0"/>
        </c:dLbls>
        <c:marker val="1"/>
        <c:smooth val="0"/>
        <c:axId val="121135104"/>
        <c:axId val="121136640"/>
      </c:lineChart>
      <c:catAx>
        <c:axId val="121135104"/>
        <c:scaling>
          <c:orientation val="minMax"/>
        </c:scaling>
        <c:delete val="0"/>
        <c:axPos val="b"/>
        <c:numFmt formatCode="General" sourceLinked="1"/>
        <c:majorTickMark val="out"/>
        <c:minorTickMark val="none"/>
        <c:tickLblPos val="nextTo"/>
        <c:txPr>
          <a:bodyPr/>
          <a:lstStyle/>
          <a:p>
            <a:pPr>
              <a:defRPr sz="2000"/>
            </a:pPr>
            <a:endParaRPr lang="en-US"/>
          </a:p>
        </c:txPr>
        <c:crossAx val="121136640"/>
        <c:crosses val="autoZero"/>
        <c:auto val="1"/>
        <c:lblAlgn val="ctr"/>
        <c:lblOffset val="100"/>
        <c:noMultiLvlLbl val="0"/>
      </c:catAx>
      <c:valAx>
        <c:axId val="121136640"/>
        <c:scaling>
          <c:orientation val="minMax"/>
        </c:scaling>
        <c:delete val="0"/>
        <c:axPos val="l"/>
        <c:majorGridlines/>
        <c:numFmt formatCode="&quot;$&quot;#,##0" sourceLinked="1"/>
        <c:majorTickMark val="out"/>
        <c:minorTickMark val="none"/>
        <c:tickLblPos val="nextTo"/>
        <c:txPr>
          <a:bodyPr/>
          <a:lstStyle/>
          <a:p>
            <a:pPr>
              <a:defRPr sz="2400"/>
            </a:pPr>
            <a:endParaRPr lang="en-US"/>
          </a:p>
        </c:txPr>
        <c:crossAx val="121135104"/>
        <c:crosses val="autoZero"/>
        <c:crossBetween val="between"/>
      </c:valAx>
    </c:plotArea>
    <c:legend>
      <c:legendPos val="r"/>
      <c:layout>
        <c:manualLayout>
          <c:xMode val="edge"/>
          <c:yMode val="edge"/>
          <c:x val="0.79466126081903832"/>
          <c:y val="0.28052997401857133"/>
          <c:w val="0.19199117213045699"/>
          <c:h val="0.43038979997497795"/>
        </c:manualLayout>
      </c:layout>
      <c:overlay val="0"/>
    </c:legend>
    <c:plotVisOnly val="1"/>
    <c:dispBlanksAs val="gap"/>
    <c:showDLblsOverMax val="0"/>
  </c:chart>
  <c:txPr>
    <a:bodyPr/>
    <a:lstStyle/>
    <a:p>
      <a:pPr>
        <a:defRPr sz="3200"/>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620379521821883E-2"/>
          <c:y val="2.3380760228730237E-2"/>
          <c:w val="0.72983522607778173"/>
          <c:h val="0.92386304375041972"/>
        </c:manualLayout>
      </c:layout>
      <c:barChart>
        <c:barDir val="col"/>
        <c:grouping val="stacked"/>
        <c:varyColors val="0"/>
        <c:ser>
          <c:idx val="3"/>
          <c:order val="2"/>
          <c:tx>
            <c:strRef>
              <c:f>'Graphique – Plan non optimisé'!$B$9</c:f>
              <c:strCache>
                <c:ptCount val="1"/>
                <c:pt idx="0">
                  <c:v>Service de la dette</c:v>
                </c:pt>
              </c:strCache>
            </c:strRef>
          </c:tx>
          <c:spPr>
            <a:solidFill>
              <a:schemeClr val="accent2"/>
            </a:solidFill>
          </c:spPr>
          <c:invertIfNegative val="0"/>
          <c:cat>
            <c:numRef>
              <c:f>'Graphique – Plan non optimisé'!$C$5:$AA$5</c:f>
              <c:numCache>
                <c:formatCode>General</c:formatCode>
                <c:ptCount val="25"/>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numCache>
            </c:numRef>
          </c:cat>
          <c:val>
            <c:numRef>
              <c:f>'Graphique – Plan non optimisé'!$C$9:$AA$9</c:f>
              <c:numCache>
                <c:formatCode>"$"#,##0</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val>
          <c:extLst>
            <c:ext xmlns:c16="http://schemas.microsoft.com/office/drawing/2014/chart" uri="{C3380CC4-5D6E-409C-BE32-E72D297353CC}">
              <c16:uniqueId val="{00000004-AB26-4744-8D46-E35F1A1E2743}"/>
            </c:ext>
          </c:extLst>
        </c:ser>
        <c:ser>
          <c:idx val="1"/>
          <c:order val="3"/>
          <c:tx>
            <c:strRef>
              <c:f>'Graphique – Plan non optimisé'!$B$8</c:f>
              <c:strCache>
                <c:ptCount val="1"/>
                <c:pt idx="0">
                  <c:v>Exploitation et entretien</c:v>
                </c:pt>
              </c:strCache>
            </c:strRef>
          </c:tx>
          <c:spPr>
            <a:solidFill>
              <a:schemeClr val="accent6"/>
            </a:solidFill>
          </c:spPr>
          <c:invertIfNegative val="0"/>
          <c:cat>
            <c:numRef>
              <c:f>'Graphique – Plan non optimisé'!$C$5:$AA$5</c:f>
              <c:numCache>
                <c:formatCode>General</c:formatCode>
                <c:ptCount val="25"/>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numCache>
            </c:numRef>
          </c:cat>
          <c:val>
            <c:numRef>
              <c:f>'Graphique – Plan non optimisé'!$C$8:$AA$8</c:f>
              <c:numCache>
                <c:formatCode>"$"#,##0</c:formatCode>
                <c:ptCount val="25"/>
                <c:pt idx="0">
                  <c:v>1405000</c:v>
                </c:pt>
                <c:pt idx="1">
                  <c:v>1433100</c:v>
                </c:pt>
                <c:pt idx="2">
                  <c:v>1461762</c:v>
                </c:pt>
                <c:pt idx="3">
                  <c:v>1490997.24</c:v>
                </c:pt>
                <c:pt idx="4">
                  <c:v>1520817.1847999999</c:v>
                </c:pt>
                <c:pt idx="5">
                  <c:v>1551233.528496</c:v>
                </c:pt>
                <c:pt idx="6">
                  <c:v>1582258.19906592</c:v>
                </c:pt>
                <c:pt idx="7">
                  <c:v>1613903.3630472384</c:v>
                </c:pt>
                <c:pt idx="8">
                  <c:v>1646181.4303081832</c:v>
                </c:pt>
                <c:pt idx="9">
                  <c:v>1679105.0589143469</c:v>
                </c:pt>
                <c:pt idx="10">
                  <c:v>1712687.1600926339</c:v>
                </c:pt>
                <c:pt idx="11">
                  <c:v>1746940.9032944867</c:v>
                </c:pt>
                <c:pt idx="12">
                  <c:v>1781879.7213603766</c:v>
                </c:pt>
                <c:pt idx="13">
                  <c:v>1817517.3157875841</c:v>
                </c:pt>
                <c:pt idx="14">
                  <c:v>1853867.6621033358</c:v>
                </c:pt>
                <c:pt idx="15">
                  <c:v>1890945.0153454025</c:v>
                </c:pt>
                <c:pt idx="16">
                  <c:v>1928763.9156523107</c:v>
                </c:pt>
                <c:pt idx="17">
                  <c:v>1967339.193965357</c:v>
                </c:pt>
                <c:pt idx="18">
                  <c:v>2006685.9778446641</c:v>
                </c:pt>
                <c:pt idx="19">
                  <c:v>2046819.6974015574</c:v>
                </c:pt>
                <c:pt idx="20">
                  <c:v>2087756.0913495885</c:v>
                </c:pt>
                <c:pt idx="21">
                  <c:v>2129511.2131765801</c:v>
                </c:pt>
                <c:pt idx="22">
                  <c:v>2172101.4374401118</c:v>
                </c:pt>
                <c:pt idx="23">
                  <c:v>2215543.4661889141</c:v>
                </c:pt>
                <c:pt idx="24">
                  <c:v>2259854.3355126926</c:v>
                </c:pt>
              </c:numCache>
            </c:numRef>
          </c:val>
          <c:extLst>
            <c:ext xmlns:c16="http://schemas.microsoft.com/office/drawing/2014/chart" uri="{C3380CC4-5D6E-409C-BE32-E72D297353CC}">
              <c16:uniqueId val="{00000000-AB26-4744-8D46-E35F1A1E2743}"/>
            </c:ext>
          </c:extLst>
        </c:ser>
        <c:ser>
          <c:idx val="0"/>
          <c:order val="4"/>
          <c:tx>
            <c:strRef>
              <c:f>'Graphique – Plan non optimisé'!$B$7</c:f>
              <c:strCache>
                <c:ptCount val="1"/>
                <c:pt idx="0">
                  <c:v>Non-renouvellement</c:v>
                </c:pt>
              </c:strCache>
            </c:strRef>
          </c:tx>
          <c:spPr>
            <a:solidFill>
              <a:srgbClr val="9FDC9C"/>
            </a:solidFill>
          </c:spPr>
          <c:invertIfNegative val="0"/>
          <c:cat>
            <c:numRef>
              <c:f>'Graphique – Plan non optimisé'!$C$5:$AA$5</c:f>
              <c:numCache>
                <c:formatCode>General</c:formatCode>
                <c:ptCount val="25"/>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numCache>
            </c:numRef>
          </c:cat>
          <c:val>
            <c:numRef>
              <c:f>'Graphique – Plan non optimisé'!$C$7:$AA$7</c:f>
              <c:numCache>
                <c:formatCode>_-"$"* #,##0_-;\-"$"* #,##0_-;_-"$"* "-"??_-;_-@_-</c:formatCode>
                <c:ptCount val="25"/>
                <c:pt idx="0">
                  <c:v>0</c:v>
                </c:pt>
                <c:pt idx="1">
                  <c:v>20000</c:v>
                </c:pt>
                <c:pt idx="2">
                  <c:v>0</c:v>
                </c:pt>
                <c:pt idx="3">
                  <c:v>0</c:v>
                </c:pt>
                <c:pt idx="4">
                  <c:v>0</c:v>
                </c:pt>
                <c:pt idx="5">
                  <c:v>0</c:v>
                </c:pt>
                <c:pt idx="6">
                  <c:v>100000</c:v>
                </c:pt>
                <c:pt idx="7">
                  <c:v>0</c:v>
                </c:pt>
                <c:pt idx="8">
                  <c:v>0</c:v>
                </c:pt>
                <c:pt idx="9">
                  <c:v>0</c:v>
                </c:pt>
                <c:pt idx="10">
                  <c:v>0</c:v>
                </c:pt>
                <c:pt idx="11">
                  <c:v>95000</c:v>
                </c:pt>
                <c:pt idx="12">
                  <c:v>125000</c:v>
                </c:pt>
                <c:pt idx="13">
                  <c:v>0</c:v>
                </c:pt>
                <c:pt idx="14">
                  <c:v>0</c:v>
                </c:pt>
                <c:pt idx="15">
                  <c:v>0</c:v>
                </c:pt>
                <c:pt idx="16">
                  <c:v>0</c:v>
                </c:pt>
                <c:pt idx="17">
                  <c:v>0</c:v>
                </c:pt>
                <c:pt idx="18">
                  <c:v>0</c:v>
                </c:pt>
                <c:pt idx="19">
                  <c:v>0</c:v>
                </c:pt>
                <c:pt idx="20">
                  <c:v>0</c:v>
                </c:pt>
                <c:pt idx="21">
                  <c:v>120000</c:v>
                </c:pt>
                <c:pt idx="22">
                  <c:v>0</c:v>
                </c:pt>
                <c:pt idx="23">
                  <c:v>0</c:v>
                </c:pt>
                <c:pt idx="24">
                  <c:v>0</c:v>
                </c:pt>
              </c:numCache>
            </c:numRef>
          </c:val>
          <c:extLst>
            <c:ext xmlns:c16="http://schemas.microsoft.com/office/drawing/2014/chart" uri="{C3380CC4-5D6E-409C-BE32-E72D297353CC}">
              <c16:uniqueId val="{00000001-AB26-4744-8D46-E35F1A1E2743}"/>
            </c:ext>
          </c:extLst>
        </c:ser>
        <c:ser>
          <c:idx val="5"/>
          <c:order val="5"/>
          <c:tx>
            <c:strRef>
              <c:f>'Graphique – Plan non optimisé'!$B$6</c:f>
              <c:strCache>
                <c:ptCount val="1"/>
                <c:pt idx="0">
                  <c:v>Renouvellement</c:v>
                </c:pt>
              </c:strCache>
            </c:strRef>
          </c:tx>
          <c:spPr>
            <a:solidFill>
              <a:srgbClr val="0070C0"/>
            </a:solidFill>
            <a:ln w="50800"/>
          </c:spPr>
          <c:invertIfNegative val="0"/>
          <c:cat>
            <c:numRef>
              <c:f>'Graphique – Plan non optimisé'!$C$5:$AA$5</c:f>
              <c:numCache>
                <c:formatCode>General</c:formatCode>
                <c:ptCount val="25"/>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numCache>
            </c:numRef>
          </c:cat>
          <c:val>
            <c:numRef>
              <c:f>'Graphique – Plan non optimisé'!$C$6:$AA$6</c:f>
              <c:numCache>
                <c:formatCode>_-"$"* #,##0_-;\-"$"* #,##0_-;_-"$"* "-"??_-;_-@_-</c:formatCode>
                <c:ptCount val="25"/>
                <c:pt idx="0">
                  <c:v>0</c:v>
                </c:pt>
                <c:pt idx="1">
                  <c:v>58040.31644253603</c:v>
                </c:pt>
                <c:pt idx="2">
                  <c:v>0</c:v>
                </c:pt>
                <c:pt idx="3">
                  <c:v>13559856.927547609</c:v>
                </c:pt>
                <c:pt idx="4">
                  <c:v>608472.97188275785</c:v>
                </c:pt>
                <c:pt idx="5">
                  <c:v>23040.31644253603</c:v>
                </c:pt>
                <c:pt idx="6">
                  <c:v>10839.387322858562</c:v>
                </c:pt>
                <c:pt idx="7">
                  <c:v>100941.02898458642</c:v>
                </c:pt>
                <c:pt idx="8">
                  <c:v>36816.611105072814</c:v>
                </c:pt>
                <c:pt idx="9">
                  <c:v>23040.31644253603</c:v>
                </c:pt>
                <c:pt idx="10">
                  <c:v>0</c:v>
                </c:pt>
                <c:pt idx="11">
                  <c:v>58040.31644253603</c:v>
                </c:pt>
                <c:pt idx="12">
                  <c:v>321038.98005950451</c:v>
                </c:pt>
                <c:pt idx="13">
                  <c:v>36816.611105072814</c:v>
                </c:pt>
                <c:pt idx="14">
                  <c:v>0</c:v>
                </c:pt>
                <c:pt idx="15">
                  <c:v>18525</c:v>
                </c:pt>
                <c:pt idx="16">
                  <c:v>64594.557204019729</c:v>
                </c:pt>
                <c:pt idx="17">
                  <c:v>77900.712542050387</c:v>
                </c:pt>
                <c:pt idx="18">
                  <c:v>36816.611105072814</c:v>
                </c:pt>
                <c:pt idx="19">
                  <c:v>608472.97188275785</c:v>
                </c:pt>
                <c:pt idx="20">
                  <c:v>0</c:v>
                </c:pt>
                <c:pt idx="21">
                  <c:v>3023039.0379006015</c:v>
                </c:pt>
                <c:pt idx="22">
                  <c:v>0</c:v>
                </c:pt>
                <c:pt idx="23">
                  <c:v>36816.611105072814</c:v>
                </c:pt>
                <c:pt idx="24">
                  <c:v>102977.67379424503</c:v>
                </c:pt>
              </c:numCache>
            </c:numRef>
          </c:val>
          <c:extLst>
            <c:ext xmlns:c16="http://schemas.microsoft.com/office/drawing/2014/chart" uri="{C3380CC4-5D6E-409C-BE32-E72D297353CC}">
              <c16:uniqueId val="{00000006-AB26-4744-8D46-E35F1A1E2743}"/>
            </c:ext>
          </c:extLst>
        </c:ser>
        <c:dLbls>
          <c:showLegendKey val="0"/>
          <c:showVal val="0"/>
          <c:showCatName val="0"/>
          <c:showSerName val="0"/>
          <c:showPercent val="0"/>
          <c:showBubbleSize val="0"/>
        </c:dLbls>
        <c:gapWidth val="150"/>
        <c:overlap val="100"/>
        <c:axId val="121135104"/>
        <c:axId val="121136640"/>
      </c:barChart>
      <c:lineChart>
        <c:grouping val="standard"/>
        <c:varyColors val="0"/>
        <c:ser>
          <c:idx val="2"/>
          <c:order val="0"/>
          <c:tx>
            <c:strRef>
              <c:f>'Graphique – Plan non optimisé'!$B$12</c:f>
              <c:strCache>
                <c:ptCount val="1"/>
                <c:pt idx="0">
                  <c:v>Coût annualisé sur 25 ans</c:v>
                </c:pt>
              </c:strCache>
            </c:strRef>
          </c:tx>
          <c:spPr>
            <a:ln>
              <a:solidFill>
                <a:schemeClr val="accent5"/>
              </a:solidFill>
            </a:ln>
          </c:spPr>
          <c:marker>
            <c:symbol val="none"/>
          </c:marker>
          <c:val>
            <c:numRef>
              <c:f>'Graphique – Plan non optimisé'!$C$12:$AA$12</c:f>
              <c:numCache>
                <c:formatCode>_-"$"* #,##0_-;\-"$"* #,##0_-;_-"$"* "-"??_-;_-@_-</c:formatCode>
                <c:ptCount val="25"/>
                <c:pt idx="0">
                  <c:v>2570747.3228183486</c:v>
                </c:pt>
                <c:pt idx="1">
                  <c:v>2570747.3228183486</c:v>
                </c:pt>
                <c:pt idx="2">
                  <c:v>2570747.3228183486</c:v>
                </c:pt>
                <c:pt idx="3">
                  <c:v>2570747.3228183486</c:v>
                </c:pt>
                <c:pt idx="4">
                  <c:v>2570747.3228183486</c:v>
                </c:pt>
                <c:pt idx="5">
                  <c:v>2570747.3228183486</c:v>
                </c:pt>
                <c:pt idx="6">
                  <c:v>2570747.3228183486</c:v>
                </c:pt>
                <c:pt idx="7">
                  <c:v>2570747.3228183486</c:v>
                </c:pt>
                <c:pt idx="8">
                  <c:v>2570747.3228183486</c:v>
                </c:pt>
                <c:pt idx="9">
                  <c:v>2570747.3228183486</c:v>
                </c:pt>
                <c:pt idx="10">
                  <c:v>2570747.3228183486</c:v>
                </c:pt>
                <c:pt idx="11">
                  <c:v>2570747.3228183486</c:v>
                </c:pt>
                <c:pt idx="12">
                  <c:v>2570747.3228183486</c:v>
                </c:pt>
                <c:pt idx="13">
                  <c:v>2570747.3228183486</c:v>
                </c:pt>
                <c:pt idx="14">
                  <c:v>2570747.3228183486</c:v>
                </c:pt>
                <c:pt idx="15">
                  <c:v>2570747.3228183486</c:v>
                </c:pt>
                <c:pt idx="16">
                  <c:v>2570747.3228183486</c:v>
                </c:pt>
                <c:pt idx="17">
                  <c:v>2570747.3228183486</c:v>
                </c:pt>
                <c:pt idx="18">
                  <c:v>2570747.3228183486</c:v>
                </c:pt>
                <c:pt idx="19">
                  <c:v>2570747.3228183486</c:v>
                </c:pt>
                <c:pt idx="20">
                  <c:v>2570747.3228183486</c:v>
                </c:pt>
                <c:pt idx="21">
                  <c:v>2570747.3228183486</c:v>
                </c:pt>
                <c:pt idx="22">
                  <c:v>2570747.3228183486</c:v>
                </c:pt>
                <c:pt idx="23">
                  <c:v>2570747.3228183486</c:v>
                </c:pt>
                <c:pt idx="24">
                  <c:v>2570747.3228183486</c:v>
                </c:pt>
              </c:numCache>
            </c:numRef>
          </c:val>
          <c:smooth val="0"/>
          <c:extLst>
            <c:ext xmlns:c16="http://schemas.microsoft.com/office/drawing/2014/chart" uri="{C3380CC4-5D6E-409C-BE32-E72D297353CC}">
              <c16:uniqueId val="{0000000A-AB26-4744-8D46-E35F1A1E2743}"/>
            </c:ext>
          </c:extLst>
        </c:ser>
        <c:ser>
          <c:idx val="4"/>
          <c:order val="1"/>
          <c:tx>
            <c:strRef>
              <c:f>'Graphique – Plan non optimisé'!$B$13</c:f>
              <c:strCache>
                <c:ptCount val="1"/>
                <c:pt idx="0">
                  <c:v>Revenus courants</c:v>
                </c:pt>
              </c:strCache>
            </c:strRef>
          </c:tx>
          <c:spPr>
            <a:ln>
              <a:solidFill>
                <a:schemeClr val="accent2"/>
              </a:solidFill>
            </a:ln>
          </c:spPr>
          <c:marker>
            <c:symbol val="none"/>
          </c:marker>
          <c:val>
            <c:numRef>
              <c:f>'Graphique – Plan non optimisé'!$C$13:$AA$13</c:f>
              <c:numCache>
                <c:formatCode>_-"$"* #,##0_-;\-"$"* #,##0_-;_-"$"* "-"??_-;_-@_-</c:formatCode>
                <c:ptCount val="25"/>
                <c:pt idx="0">
                  <c:v>1810000</c:v>
                </c:pt>
                <c:pt idx="1">
                  <c:v>1846200</c:v>
                </c:pt>
                <c:pt idx="2">
                  <c:v>1883124</c:v>
                </c:pt>
                <c:pt idx="3">
                  <c:v>1920786.48</c:v>
                </c:pt>
                <c:pt idx="4">
                  <c:v>1959202.2095999999</c:v>
                </c:pt>
                <c:pt idx="5">
                  <c:v>1998386.253792</c:v>
                </c:pt>
                <c:pt idx="6">
                  <c:v>2038353.97886784</c:v>
                </c:pt>
                <c:pt idx="7">
                  <c:v>2079121.0584451968</c:v>
                </c:pt>
                <c:pt idx="8">
                  <c:v>2120703.4796141009</c:v>
                </c:pt>
                <c:pt idx="9">
                  <c:v>2163117.5492063831</c:v>
                </c:pt>
                <c:pt idx="10">
                  <c:v>2206379.9001905108</c:v>
                </c:pt>
                <c:pt idx="11">
                  <c:v>2250507.4981943211</c:v>
                </c:pt>
                <c:pt idx="12">
                  <c:v>2295517.6481582075</c:v>
                </c:pt>
                <c:pt idx="13">
                  <c:v>2341428.0011213715</c:v>
                </c:pt>
                <c:pt idx="14">
                  <c:v>2388256.5611437992</c:v>
                </c:pt>
                <c:pt idx="15">
                  <c:v>2436021.6923666755</c:v>
                </c:pt>
                <c:pt idx="16">
                  <c:v>2484742.1262140092</c:v>
                </c:pt>
                <c:pt idx="17">
                  <c:v>2534436.9687382895</c:v>
                </c:pt>
                <c:pt idx="18">
                  <c:v>2585125.7081130552</c:v>
                </c:pt>
                <c:pt idx="19">
                  <c:v>2636828.2222753162</c:v>
                </c:pt>
                <c:pt idx="20">
                  <c:v>2689564.7867208226</c:v>
                </c:pt>
                <c:pt idx="21">
                  <c:v>2743356.0824552393</c:v>
                </c:pt>
                <c:pt idx="22">
                  <c:v>2798223.2041043439</c:v>
                </c:pt>
                <c:pt idx="23">
                  <c:v>2854187.6681864308</c:v>
                </c:pt>
                <c:pt idx="24">
                  <c:v>2911271.4215501593</c:v>
                </c:pt>
              </c:numCache>
            </c:numRef>
          </c:val>
          <c:smooth val="0"/>
          <c:extLst>
            <c:ext xmlns:c16="http://schemas.microsoft.com/office/drawing/2014/chart" uri="{C3380CC4-5D6E-409C-BE32-E72D297353CC}">
              <c16:uniqueId val="{0000000B-AB26-4744-8D46-E35F1A1E2743}"/>
            </c:ext>
          </c:extLst>
        </c:ser>
        <c:dLbls>
          <c:showLegendKey val="0"/>
          <c:showVal val="0"/>
          <c:showCatName val="0"/>
          <c:showSerName val="0"/>
          <c:showPercent val="0"/>
          <c:showBubbleSize val="0"/>
        </c:dLbls>
        <c:marker val="1"/>
        <c:smooth val="0"/>
        <c:axId val="121135104"/>
        <c:axId val="121136640"/>
      </c:lineChart>
      <c:catAx>
        <c:axId val="121135104"/>
        <c:scaling>
          <c:orientation val="minMax"/>
        </c:scaling>
        <c:delete val="0"/>
        <c:axPos val="b"/>
        <c:numFmt formatCode="General" sourceLinked="1"/>
        <c:majorTickMark val="out"/>
        <c:minorTickMark val="none"/>
        <c:tickLblPos val="nextTo"/>
        <c:txPr>
          <a:bodyPr/>
          <a:lstStyle/>
          <a:p>
            <a:pPr>
              <a:defRPr sz="1000"/>
            </a:pPr>
            <a:endParaRPr lang="en-US"/>
          </a:p>
        </c:txPr>
        <c:crossAx val="121136640"/>
        <c:crosses val="autoZero"/>
        <c:auto val="1"/>
        <c:lblAlgn val="ctr"/>
        <c:lblOffset val="100"/>
        <c:noMultiLvlLbl val="0"/>
      </c:catAx>
      <c:valAx>
        <c:axId val="121136640"/>
        <c:scaling>
          <c:orientation val="minMax"/>
        </c:scaling>
        <c:delete val="0"/>
        <c:axPos val="l"/>
        <c:majorGridlines/>
        <c:numFmt formatCode="&quot;$&quot;#,##0" sourceLinked="1"/>
        <c:majorTickMark val="out"/>
        <c:minorTickMark val="none"/>
        <c:tickLblPos val="nextTo"/>
        <c:txPr>
          <a:bodyPr/>
          <a:lstStyle/>
          <a:p>
            <a:pPr>
              <a:defRPr sz="1000"/>
            </a:pPr>
            <a:endParaRPr lang="en-US"/>
          </a:p>
        </c:txPr>
        <c:crossAx val="121135104"/>
        <c:crosses val="autoZero"/>
        <c:crossBetween val="between"/>
      </c:valAx>
    </c:plotArea>
    <c:legend>
      <c:legendPos val="r"/>
      <c:layout>
        <c:manualLayout>
          <c:xMode val="edge"/>
          <c:yMode val="edge"/>
          <c:x val="0.81884514740440528"/>
          <c:y val="0.29320311398347276"/>
          <c:w val="0.17217104814607198"/>
          <c:h val="0.39282233637717534"/>
        </c:manualLayout>
      </c:layout>
      <c:overlay val="0"/>
      <c:txPr>
        <a:bodyPr/>
        <a:lstStyle/>
        <a:p>
          <a:pPr>
            <a:defRPr sz="900"/>
          </a:pPr>
          <a:endParaRPr lang="en-US"/>
        </a:p>
      </c:txPr>
    </c:legend>
    <c:plotVisOnly val="1"/>
    <c:dispBlanksAs val="gap"/>
    <c:showDLblsOverMax val="0"/>
  </c:chart>
  <c:txPr>
    <a:bodyPr/>
    <a:lstStyle/>
    <a:p>
      <a:pPr>
        <a:defRPr sz="3200"/>
      </a:pPr>
      <a:endParaRPr lang="en-U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620379521821883E-2"/>
          <c:y val="2.3380760228730237E-2"/>
          <c:w val="0.91915277556050234"/>
          <c:h val="0.92386304375041972"/>
        </c:manualLayout>
      </c:layout>
      <c:barChart>
        <c:barDir val="col"/>
        <c:grouping val="stacked"/>
        <c:varyColors val="0"/>
        <c:ser>
          <c:idx val="3"/>
          <c:order val="2"/>
          <c:tx>
            <c:strRef>
              <c:f>'Graphique – Plan optimisé '!$B$8</c:f>
              <c:strCache>
                <c:ptCount val="1"/>
                <c:pt idx="0">
                  <c:v>Service de la dette</c:v>
                </c:pt>
              </c:strCache>
            </c:strRef>
          </c:tx>
          <c:spPr>
            <a:solidFill>
              <a:schemeClr val="accent2"/>
            </a:solidFill>
          </c:spPr>
          <c:invertIfNegative val="0"/>
          <c:cat>
            <c:numRef>
              <c:f>'Graphique – Plan optimisé '!$C$4:$AA$4</c:f>
              <c:numCache>
                <c:formatCode>General</c:formatCode>
                <c:ptCount val="25"/>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numCache>
            </c:numRef>
          </c:cat>
          <c:val>
            <c:numRef>
              <c:f>'Graphique – Plan optimisé '!$C$8:$AA$8</c:f>
              <c:numCache>
                <c:formatCode>_-"$"* #,##0_-;\-"$"* #,##0_-;_-"$"* "-"??_-;_-@_-</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val>
          <c:extLst>
            <c:ext xmlns:c16="http://schemas.microsoft.com/office/drawing/2014/chart" uri="{C3380CC4-5D6E-409C-BE32-E72D297353CC}">
              <c16:uniqueId val="{00000000-D5AD-43DB-9C93-CFBC8C7E5437}"/>
            </c:ext>
          </c:extLst>
        </c:ser>
        <c:ser>
          <c:idx val="1"/>
          <c:order val="3"/>
          <c:tx>
            <c:strRef>
              <c:f>'Graphique – Plan optimisé '!$B$7</c:f>
              <c:strCache>
                <c:ptCount val="1"/>
                <c:pt idx="0">
                  <c:v>Exploitation et entretien</c:v>
                </c:pt>
              </c:strCache>
            </c:strRef>
          </c:tx>
          <c:spPr>
            <a:solidFill>
              <a:schemeClr val="accent6"/>
            </a:solidFill>
          </c:spPr>
          <c:invertIfNegative val="0"/>
          <c:cat>
            <c:numRef>
              <c:f>'Graphique – Plan optimisé '!$C$4:$AA$4</c:f>
              <c:numCache>
                <c:formatCode>General</c:formatCode>
                <c:ptCount val="25"/>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numCache>
            </c:numRef>
          </c:cat>
          <c:val>
            <c:numRef>
              <c:f>'Graphique – Plan optimisé '!$C$7:$AA$7</c:f>
              <c:numCache>
                <c:formatCode>_-"$"* #,##0_-;\-"$"* #,##0_-;_-"$"* "-"??_-;_-@_-</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val>
          <c:extLst>
            <c:ext xmlns:c16="http://schemas.microsoft.com/office/drawing/2014/chart" uri="{C3380CC4-5D6E-409C-BE32-E72D297353CC}">
              <c16:uniqueId val="{00000001-D5AD-43DB-9C93-CFBC8C7E5437}"/>
            </c:ext>
          </c:extLst>
        </c:ser>
        <c:ser>
          <c:idx val="0"/>
          <c:order val="4"/>
          <c:tx>
            <c:strRef>
              <c:f>'Graphique – Plan optimisé '!$B$6</c:f>
              <c:strCache>
                <c:ptCount val="1"/>
                <c:pt idx="0">
                  <c:v>Non-renouvellement</c:v>
                </c:pt>
              </c:strCache>
            </c:strRef>
          </c:tx>
          <c:spPr>
            <a:solidFill>
              <a:srgbClr val="9FDC9C"/>
            </a:solidFill>
          </c:spPr>
          <c:invertIfNegative val="0"/>
          <c:cat>
            <c:numRef>
              <c:f>'Graphique – Plan optimisé '!$C$4:$AA$4</c:f>
              <c:numCache>
                <c:formatCode>General</c:formatCode>
                <c:ptCount val="25"/>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numCache>
            </c:numRef>
          </c:cat>
          <c:val>
            <c:numRef>
              <c:f>'Graphique – Plan optimisé '!$C$6:$AA$6</c:f>
              <c:numCache>
                <c:formatCode>_-"$"* #,##0_-;\-"$"* #,##0_-;_-"$"* "-"??_-;_-@_-</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val>
          <c:extLst>
            <c:ext xmlns:c16="http://schemas.microsoft.com/office/drawing/2014/chart" uri="{C3380CC4-5D6E-409C-BE32-E72D297353CC}">
              <c16:uniqueId val="{00000002-D5AD-43DB-9C93-CFBC8C7E5437}"/>
            </c:ext>
          </c:extLst>
        </c:ser>
        <c:ser>
          <c:idx val="5"/>
          <c:order val="5"/>
          <c:tx>
            <c:strRef>
              <c:f>'Graphique – Plan optimisé '!$B$5</c:f>
              <c:strCache>
                <c:ptCount val="1"/>
                <c:pt idx="0">
                  <c:v>Renouvellement</c:v>
                </c:pt>
              </c:strCache>
            </c:strRef>
          </c:tx>
          <c:spPr>
            <a:solidFill>
              <a:srgbClr val="0070C0"/>
            </a:solidFill>
            <a:ln w="50800"/>
          </c:spPr>
          <c:invertIfNegative val="0"/>
          <c:cat>
            <c:numRef>
              <c:f>'Graphique – Plan optimisé '!$C$4:$AA$4</c:f>
              <c:numCache>
                <c:formatCode>General</c:formatCode>
                <c:ptCount val="25"/>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numCache>
            </c:numRef>
          </c:cat>
          <c:val>
            <c:numRef>
              <c:f>'Graphique – Plan optimisé '!$C$5:$AA$5</c:f>
              <c:numCache>
                <c:formatCode>_-"$"* #,##0_-;\-"$"* #,##0_-;_-"$"* "-"??_-;_-@_-</c:formatCode>
                <c:ptCount val="25"/>
                <c:pt idx="0">
                  <c:v>0</c:v>
                </c:pt>
                <c:pt idx="1">
                  <c:v>58040.31644253603</c:v>
                </c:pt>
                <c:pt idx="2">
                  <c:v>0</c:v>
                </c:pt>
                <c:pt idx="3">
                  <c:v>13559856.927547609</c:v>
                </c:pt>
                <c:pt idx="4">
                  <c:v>608472.97188275785</c:v>
                </c:pt>
                <c:pt idx="5">
                  <c:v>23040.31644253603</c:v>
                </c:pt>
                <c:pt idx="6">
                  <c:v>10839.387322858562</c:v>
                </c:pt>
                <c:pt idx="7">
                  <c:v>100941.02898458642</c:v>
                </c:pt>
                <c:pt idx="8">
                  <c:v>36816.611105072814</c:v>
                </c:pt>
                <c:pt idx="9">
                  <c:v>23040.31644253603</c:v>
                </c:pt>
                <c:pt idx="10">
                  <c:v>0</c:v>
                </c:pt>
                <c:pt idx="11">
                  <c:v>58040.31644253603</c:v>
                </c:pt>
                <c:pt idx="12">
                  <c:v>321038.98005950451</c:v>
                </c:pt>
                <c:pt idx="13">
                  <c:v>36816.611105072814</c:v>
                </c:pt>
                <c:pt idx="14">
                  <c:v>0</c:v>
                </c:pt>
                <c:pt idx="15">
                  <c:v>18525</c:v>
                </c:pt>
                <c:pt idx="16">
                  <c:v>64594.557204019729</c:v>
                </c:pt>
                <c:pt idx="17">
                  <c:v>77900.712542050387</c:v>
                </c:pt>
                <c:pt idx="18">
                  <c:v>36816.611105072814</c:v>
                </c:pt>
                <c:pt idx="19">
                  <c:v>608472.97188275785</c:v>
                </c:pt>
                <c:pt idx="20">
                  <c:v>0</c:v>
                </c:pt>
                <c:pt idx="21">
                  <c:v>3023039.0379006015</c:v>
                </c:pt>
                <c:pt idx="22">
                  <c:v>0</c:v>
                </c:pt>
                <c:pt idx="23">
                  <c:v>36816.611105072814</c:v>
                </c:pt>
                <c:pt idx="24">
                  <c:v>102977.67379424503</c:v>
                </c:pt>
              </c:numCache>
            </c:numRef>
          </c:val>
          <c:extLst>
            <c:ext xmlns:c16="http://schemas.microsoft.com/office/drawing/2014/chart" uri="{C3380CC4-5D6E-409C-BE32-E72D297353CC}">
              <c16:uniqueId val="{00000003-D5AD-43DB-9C93-CFBC8C7E5437}"/>
            </c:ext>
          </c:extLst>
        </c:ser>
        <c:dLbls>
          <c:showLegendKey val="0"/>
          <c:showVal val="0"/>
          <c:showCatName val="0"/>
          <c:showSerName val="0"/>
          <c:showPercent val="0"/>
          <c:showBubbleSize val="0"/>
        </c:dLbls>
        <c:gapWidth val="150"/>
        <c:overlap val="100"/>
        <c:axId val="121135104"/>
        <c:axId val="121136640"/>
      </c:barChart>
      <c:lineChart>
        <c:grouping val="standard"/>
        <c:varyColors val="0"/>
        <c:ser>
          <c:idx val="2"/>
          <c:order val="0"/>
          <c:tx>
            <c:strRef>
              <c:f>'Graphique – Plan optimisé '!$B$11</c:f>
              <c:strCache>
                <c:ptCount val="1"/>
                <c:pt idx="0">
                  <c:v>Coût annualisé sur 25 ans</c:v>
                </c:pt>
              </c:strCache>
            </c:strRef>
          </c:tx>
          <c:spPr>
            <a:ln>
              <a:solidFill>
                <a:schemeClr val="accent5"/>
              </a:solidFill>
            </a:ln>
          </c:spPr>
          <c:marker>
            <c:symbol val="none"/>
          </c:marker>
          <c:val>
            <c:numRef>
              <c:f>'Graphique – Plan optimisé '!$C$11:$AA$11</c:f>
              <c:numCache>
                <c:formatCode>_-"$"* #,##0_-;\-"$"* #,##0_-;_-"$"* "-"??_-;_-@_-</c:formatCode>
                <c:ptCount val="25"/>
                <c:pt idx="0">
                  <c:v>765002</c:v>
                </c:pt>
                <c:pt idx="1">
                  <c:v>765002</c:v>
                </c:pt>
                <c:pt idx="2">
                  <c:v>765002</c:v>
                </c:pt>
                <c:pt idx="3">
                  <c:v>765002</c:v>
                </c:pt>
                <c:pt idx="4">
                  <c:v>765002</c:v>
                </c:pt>
                <c:pt idx="5">
                  <c:v>765002</c:v>
                </c:pt>
                <c:pt idx="6">
                  <c:v>765002</c:v>
                </c:pt>
                <c:pt idx="7">
                  <c:v>765002</c:v>
                </c:pt>
                <c:pt idx="8">
                  <c:v>765002</c:v>
                </c:pt>
                <c:pt idx="9">
                  <c:v>765002</c:v>
                </c:pt>
                <c:pt idx="10">
                  <c:v>765002</c:v>
                </c:pt>
                <c:pt idx="11">
                  <c:v>765002</c:v>
                </c:pt>
                <c:pt idx="12">
                  <c:v>765002</c:v>
                </c:pt>
                <c:pt idx="13">
                  <c:v>765002</c:v>
                </c:pt>
                <c:pt idx="14">
                  <c:v>765002</c:v>
                </c:pt>
                <c:pt idx="15">
                  <c:v>765002</c:v>
                </c:pt>
                <c:pt idx="16">
                  <c:v>765002</c:v>
                </c:pt>
                <c:pt idx="17">
                  <c:v>765002</c:v>
                </c:pt>
                <c:pt idx="18">
                  <c:v>765002</c:v>
                </c:pt>
                <c:pt idx="19">
                  <c:v>765002</c:v>
                </c:pt>
                <c:pt idx="20">
                  <c:v>765002</c:v>
                </c:pt>
                <c:pt idx="21">
                  <c:v>765002</c:v>
                </c:pt>
                <c:pt idx="22">
                  <c:v>765002</c:v>
                </c:pt>
                <c:pt idx="23">
                  <c:v>765002</c:v>
                </c:pt>
                <c:pt idx="24">
                  <c:v>765002</c:v>
                </c:pt>
              </c:numCache>
            </c:numRef>
          </c:val>
          <c:smooth val="0"/>
          <c:extLst>
            <c:ext xmlns:c16="http://schemas.microsoft.com/office/drawing/2014/chart" uri="{C3380CC4-5D6E-409C-BE32-E72D297353CC}">
              <c16:uniqueId val="{00000004-D5AD-43DB-9C93-CFBC8C7E5437}"/>
            </c:ext>
          </c:extLst>
        </c:ser>
        <c:ser>
          <c:idx val="4"/>
          <c:order val="1"/>
          <c:tx>
            <c:strRef>
              <c:f>'Graphique – Plan optimisé '!$B$12</c:f>
              <c:strCache>
                <c:ptCount val="1"/>
                <c:pt idx="0">
                  <c:v>Revenus courants</c:v>
                </c:pt>
              </c:strCache>
            </c:strRef>
          </c:tx>
          <c:spPr>
            <a:ln>
              <a:solidFill>
                <a:schemeClr val="accent2"/>
              </a:solidFill>
            </a:ln>
          </c:spPr>
          <c:marker>
            <c:symbol val="none"/>
          </c:marker>
          <c:val>
            <c:numRef>
              <c:f>'Graphique – Plan optimisé '!$C$12:$AA$12</c:f>
              <c:numCache>
                <c:formatCode>_-"$"* #,##0_-;\-"$"* #,##0_-;_-"$"* "-"??_-;_-@_-</c:formatCode>
                <c:ptCount val="25"/>
                <c:pt idx="0">
                  <c:v>250000</c:v>
                </c:pt>
                <c:pt idx="1">
                  <c:v>250000</c:v>
                </c:pt>
                <c:pt idx="2">
                  <c:v>250000</c:v>
                </c:pt>
                <c:pt idx="3">
                  <c:v>250000</c:v>
                </c:pt>
                <c:pt idx="4">
                  <c:v>250000</c:v>
                </c:pt>
                <c:pt idx="5">
                  <c:v>250000</c:v>
                </c:pt>
                <c:pt idx="6">
                  <c:v>250000</c:v>
                </c:pt>
                <c:pt idx="7">
                  <c:v>250000</c:v>
                </c:pt>
                <c:pt idx="8">
                  <c:v>250000</c:v>
                </c:pt>
                <c:pt idx="9">
                  <c:v>250000</c:v>
                </c:pt>
                <c:pt idx="10">
                  <c:v>250000</c:v>
                </c:pt>
                <c:pt idx="11">
                  <c:v>250000</c:v>
                </c:pt>
                <c:pt idx="12">
                  <c:v>250000</c:v>
                </c:pt>
                <c:pt idx="13">
                  <c:v>250000</c:v>
                </c:pt>
                <c:pt idx="14">
                  <c:v>250000</c:v>
                </c:pt>
                <c:pt idx="15">
                  <c:v>250000</c:v>
                </c:pt>
                <c:pt idx="16">
                  <c:v>250000</c:v>
                </c:pt>
                <c:pt idx="17">
                  <c:v>250000</c:v>
                </c:pt>
                <c:pt idx="18">
                  <c:v>250000</c:v>
                </c:pt>
                <c:pt idx="19">
                  <c:v>250000</c:v>
                </c:pt>
                <c:pt idx="20">
                  <c:v>250000</c:v>
                </c:pt>
                <c:pt idx="21">
                  <c:v>250000</c:v>
                </c:pt>
                <c:pt idx="22">
                  <c:v>250000</c:v>
                </c:pt>
                <c:pt idx="23">
                  <c:v>250000</c:v>
                </c:pt>
                <c:pt idx="24">
                  <c:v>250000</c:v>
                </c:pt>
              </c:numCache>
            </c:numRef>
          </c:val>
          <c:smooth val="0"/>
          <c:extLst>
            <c:ext xmlns:c16="http://schemas.microsoft.com/office/drawing/2014/chart" uri="{C3380CC4-5D6E-409C-BE32-E72D297353CC}">
              <c16:uniqueId val="{00000005-D5AD-43DB-9C93-CFBC8C7E5437}"/>
            </c:ext>
          </c:extLst>
        </c:ser>
        <c:dLbls>
          <c:showLegendKey val="0"/>
          <c:showVal val="0"/>
          <c:showCatName val="0"/>
          <c:showSerName val="0"/>
          <c:showPercent val="0"/>
          <c:showBubbleSize val="0"/>
        </c:dLbls>
        <c:marker val="1"/>
        <c:smooth val="0"/>
        <c:axId val="121135104"/>
        <c:axId val="121136640"/>
      </c:lineChart>
      <c:catAx>
        <c:axId val="121135104"/>
        <c:scaling>
          <c:orientation val="minMax"/>
        </c:scaling>
        <c:delete val="0"/>
        <c:axPos val="b"/>
        <c:numFmt formatCode="General" sourceLinked="1"/>
        <c:majorTickMark val="out"/>
        <c:minorTickMark val="none"/>
        <c:tickLblPos val="nextTo"/>
        <c:txPr>
          <a:bodyPr/>
          <a:lstStyle/>
          <a:p>
            <a:pPr>
              <a:defRPr sz="1000"/>
            </a:pPr>
            <a:endParaRPr lang="en-US"/>
          </a:p>
        </c:txPr>
        <c:crossAx val="121136640"/>
        <c:crosses val="autoZero"/>
        <c:auto val="1"/>
        <c:lblAlgn val="ctr"/>
        <c:lblOffset val="100"/>
        <c:noMultiLvlLbl val="0"/>
      </c:catAx>
      <c:valAx>
        <c:axId val="121136640"/>
        <c:scaling>
          <c:orientation val="minMax"/>
        </c:scaling>
        <c:delete val="0"/>
        <c:axPos val="l"/>
        <c:majorGridlines/>
        <c:numFmt formatCode="_-&quot;$&quot;* #,##0_-;\-&quot;$&quot;* #,##0_-;_-&quot;$&quot;* &quot;-&quot;??_-;_-@_-" sourceLinked="1"/>
        <c:majorTickMark val="out"/>
        <c:minorTickMark val="none"/>
        <c:tickLblPos val="nextTo"/>
        <c:txPr>
          <a:bodyPr/>
          <a:lstStyle/>
          <a:p>
            <a:pPr>
              <a:defRPr sz="1000"/>
            </a:pPr>
            <a:endParaRPr lang="en-US"/>
          </a:p>
        </c:txPr>
        <c:crossAx val="121135104"/>
        <c:crosses val="autoZero"/>
        <c:crossBetween val="between"/>
      </c:valAx>
    </c:plotArea>
    <c:legend>
      <c:legendPos val="r"/>
      <c:layout>
        <c:manualLayout>
          <c:xMode val="edge"/>
          <c:yMode val="edge"/>
          <c:x val="0.81136001615878683"/>
          <c:y val="5.2232872385143646E-2"/>
          <c:w val="0.17217104814607198"/>
          <c:h val="0.39282233637717534"/>
        </c:manualLayout>
      </c:layout>
      <c:overlay val="0"/>
      <c:txPr>
        <a:bodyPr/>
        <a:lstStyle/>
        <a:p>
          <a:pPr>
            <a:defRPr sz="900"/>
          </a:pPr>
          <a:endParaRPr lang="en-US"/>
        </a:p>
      </c:txPr>
    </c:legend>
    <c:plotVisOnly val="1"/>
    <c:dispBlanksAs val="gap"/>
    <c:showDLblsOverMax val="0"/>
  </c:chart>
  <c:txPr>
    <a:bodyPr/>
    <a:lstStyle/>
    <a:p>
      <a:pPr>
        <a:defRPr sz="3200"/>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A"/>
              <a:t>Valeur de remplacement par type d’actifs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8802435109186177"/>
          <c:y val="0.273730009012635"/>
          <c:w val="0.58481668722123359"/>
          <c:h val="0.68790931893510165"/>
        </c:manualLayout>
      </c:layout>
      <c:doughnutChart>
        <c:varyColors val="1"/>
        <c:ser>
          <c:idx val="1"/>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EA5-49E6-A27B-F2D1234B40E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EA5-49E6-A27B-F2D1234B40E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EA5-49E6-A27B-F2D1234B40E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EA5-49E6-A27B-F2D1234B40E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EA5-49E6-A27B-F2D1234B40E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EA5-49E6-A27B-F2D1234B40E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EA5-49E6-A27B-F2D1234B40E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EA5-49E6-A27B-F2D1234B40EF}"/>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EA5-49E6-A27B-F2D1234B40EF}"/>
              </c:ext>
            </c:extLst>
          </c:dPt>
          <c:dLbls>
            <c:dLbl>
              <c:idx val="0"/>
              <c:layout>
                <c:manualLayout>
                  <c:x val="0.25638953566122524"/>
                  <c:y val="-9.8533130655888021E-2"/>
                </c:manualLayout>
              </c:layout>
              <c:tx>
                <c:strRef>
                  <c:f>'État actuel de la coll.'!$D$14</c:f>
                  <c:strCache>
                    <c:ptCount val="1"/>
                    <c:pt idx="0">
                      <c:v>Eau $3.1 M</c:v>
                    </c:pt>
                  </c:strCache>
                </c:strRef>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dlblFieldTable>
                    <c15:dlblFTEntry>
                      <c15:txfldGUID>{D77C8007-9605-4D48-BE56-2DCD3FBF3856}</c15:txfldGUID>
                      <c15:f>'État actuel de la coll.'!$D$14</c15:f>
                      <c15:dlblFieldTableCache>
                        <c:ptCount val="1"/>
                        <c:pt idx="0">
                          <c:v>Eau $3.1 M</c:v>
                        </c:pt>
                      </c15:dlblFieldTableCache>
                    </c15:dlblFTEntry>
                  </c15:dlblFieldTable>
                  <c15:showDataLabelsRange val="0"/>
                </c:ext>
                <c:ext xmlns:c16="http://schemas.microsoft.com/office/drawing/2014/chart" uri="{C3380CC4-5D6E-409C-BE32-E72D297353CC}">
                  <c16:uniqueId val="{00000001-DEA5-49E6-A27B-F2D1234B40EF}"/>
                </c:ext>
              </c:extLst>
            </c:dLbl>
            <c:dLbl>
              <c:idx val="1"/>
              <c:layout>
                <c:manualLayout>
                  <c:x val="0.18426688451536818"/>
                  <c:y val="-4.7060324013404486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85A664DB-BC28-4D26-8C3C-2AD7AE000CA7}" type="CELLREF">
                      <a:rPr lang="en-US" b="1"/>
                      <a:pPr>
                        <a:defRPr/>
                      </a:pPr>
                      <a:t>[CELLREF]</a:t>
                    </a:fld>
                    <a:endParaRPr lang="en-CA"/>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28504208113147883"/>
                      <c:h val="0.16474293953740277"/>
                    </c:manualLayout>
                  </c15:layout>
                  <c15:dlblFieldTable>
                    <c15:dlblFTEntry>
                      <c15:txfldGUID>{85A664DB-BC28-4D26-8C3C-2AD7AE000CA7}</c15:txfldGUID>
                      <c15:f>'État actuel de la coll.'!$D$15</c15:f>
                      <c15:dlblFieldTableCache>
                        <c:ptCount val="1"/>
                        <c:pt idx="0">
                          <c:v>Égouts $4 M</c:v>
                        </c:pt>
                      </c15:dlblFieldTableCache>
                    </c15:dlblFTEntry>
                  </c15:dlblFieldTable>
                  <c15:showDataLabelsRange val="0"/>
                </c:ext>
                <c:ext xmlns:c16="http://schemas.microsoft.com/office/drawing/2014/chart" uri="{C3380CC4-5D6E-409C-BE32-E72D297353CC}">
                  <c16:uniqueId val="{00000003-DEA5-49E6-A27B-F2D1234B40EF}"/>
                </c:ext>
              </c:extLst>
            </c:dLbl>
            <c:dLbl>
              <c:idx val="2"/>
              <c:layout>
                <c:manualLayout>
                  <c:x val="0.18457680219591208"/>
                  <c:y val="0.15598721632733509"/>
                </c:manualLayout>
              </c:layout>
              <c:tx>
                <c:strRef>
                  <c:f>'État actuel de la coll.'!$D$16</c:f>
                  <c:strCache>
                    <c:ptCount val="1"/>
                    <c:pt idx="0">
                      <c:v>Routes et drainage $0.1 M</c:v>
                    </c:pt>
                  </c:strCache>
                </c:strRef>
              </c:tx>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28690705949467427"/>
                      <c:h val="0.11703537773385815"/>
                    </c:manualLayout>
                  </c15:layout>
                  <c15:dlblFieldTable>
                    <c15:dlblFTEntry>
                      <c15:txfldGUID>{3D2F74E6-FFFE-40CC-A2E0-A45D5D85CF75}</c15:txfldGUID>
                      <c15:f>'État actuel de la coll.'!$D$16</c15:f>
                      <c15:dlblFieldTableCache>
                        <c:ptCount val="1"/>
                        <c:pt idx="0">
                          <c:v>Routes et drainage $0.1 M</c:v>
                        </c:pt>
                      </c15:dlblFieldTableCache>
                    </c15:dlblFTEntry>
                  </c15:dlblFieldTable>
                  <c15:showDataLabelsRange val="0"/>
                </c:ext>
                <c:ext xmlns:c16="http://schemas.microsoft.com/office/drawing/2014/chart" uri="{C3380CC4-5D6E-409C-BE32-E72D297353CC}">
                  <c16:uniqueId val="{00000005-DEA5-49E6-A27B-F2D1234B40EF}"/>
                </c:ext>
              </c:extLst>
            </c:dLbl>
            <c:dLbl>
              <c:idx val="3"/>
              <c:layout>
                <c:manualLayout>
                  <c:x val="2.6521855115479182E-2"/>
                  <c:y val="1.2652675173090811E-2"/>
                </c:manualLayout>
              </c:layout>
              <c:tx>
                <c:rich>
                  <a:bodyPr/>
                  <a:lstStyle/>
                  <a:p>
                    <a:fld id="{8C55A957-07ED-4D73-A3F8-47E70ED427C3}" type="CELLREF">
                      <a:rPr lang="en-US" b="1"/>
                      <a:pPr/>
                      <a:t>[CELLREF]</a:t>
                    </a:fld>
                    <a:endParaRPr lang="en-CA"/>
                  </a:p>
                </c:rich>
              </c:tx>
              <c:showLegendKey val="0"/>
              <c:showVal val="1"/>
              <c:showCatName val="0"/>
              <c:showSerName val="0"/>
              <c:showPercent val="0"/>
              <c:showBubbleSize val="0"/>
              <c:extLst>
                <c:ext xmlns:c15="http://schemas.microsoft.com/office/drawing/2012/chart" uri="{CE6537A1-D6FC-4f65-9D91-7224C49458BB}">
                  <c15:dlblFieldTable>
                    <c15:dlblFTEntry>
                      <c15:txfldGUID>{8C55A957-07ED-4D73-A3F8-47E70ED427C3}</c15:txfldGUID>
                      <c15:f>'État actuel de la coll.'!$D$17</c15:f>
                      <c15:dlblFieldTableCache>
                        <c:ptCount val="1"/>
                        <c:pt idx="0">
                          <c:v>Bâtiments $4 M</c:v>
                        </c:pt>
                      </c15:dlblFieldTableCache>
                    </c15:dlblFTEntry>
                  </c15:dlblFieldTable>
                  <c15:showDataLabelsRange val="0"/>
                </c:ext>
                <c:ext xmlns:c16="http://schemas.microsoft.com/office/drawing/2014/chart" uri="{C3380CC4-5D6E-409C-BE32-E72D297353CC}">
                  <c16:uniqueId val="{00000007-DEA5-49E6-A27B-F2D1234B40EF}"/>
                </c:ext>
              </c:extLst>
            </c:dLbl>
            <c:dLbl>
              <c:idx val="4"/>
              <c:layout>
                <c:manualLayout>
                  <c:x val="-0.24294540023606151"/>
                  <c:y val="-8.8635126316434654E-3"/>
                </c:manualLayout>
              </c:layout>
              <c:tx>
                <c:strRef>
                  <c:f>'État actuel de la coll.'!$D$18</c:f>
                  <c:strCache>
                    <c:ptCount val="1"/>
                    <c:pt idx="0">
                      <c:v>Loisirs $17.7 M</c:v>
                    </c:pt>
                  </c:strCache>
                </c:strRef>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27560265428184472"/>
                      <c:h val="9.4163063555841059E-2"/>
                    </c:manualLayout>
                  </c15:layout>
                  <c15:dlblFieldTable>
                    <c15:dlblFTEntry>
                      <c15:txfldGUID>{C739CE86-FAF3-457A-89AE-8B202B2A7793}</c15:txfldGUID>
                      <c15:f>'État actuel de la coll.'!$D$18</c15:f>
                      <c15:dlblFieldTableCache>
                        <c:ptCount val="1"/>
                        <c:pt idx="0">
                          <c:v>Loisirs $17.7 M</c:v>
                        </c:pt>
                      </c15:dlblFieldTableCache>
                    </c15:dlblFTEntry>
                  </c15:dlblFieldTable>
                  <c15:showDataLabelsRange val="0"/>
                </c:ext>
                <c:ext xmlns:c16="http://schemas.microsoft.com/office/drawing/2014/chart" uri="{C3380CC4-5D6E-409C-BE32-E72D297353CC}">
                  <c16:uniqueId val="{00000009-DEA5-49E6-A27B-F2D1234B40EF}"/>
                </c:ext>
              </c:extLst>
            </c:dLbl>
            <c:dLbl>
              <c:idx val="5"/>
              <c:layout>
                <c:manualLayout>
                  <c:x val="-0.21584328056623753"/>
                  <c:y val="-0.14398141944913287"/>
                </c:manualLayout>
              </c:layout>
              <c:tx>
                <c:strRef>
                  <c:f>'État actuel de la coll.'!$D$19</c:f>
                  <c:strCache>
                    <c:ptCount val="1"/>
                    <c:pt idx="0">
                      <c:v>Véhicules $0.1 M</c:v>
                    </c:pt>
                  </c:strCache>
                </c:strRef>
              </c:tx>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20693832218177305"/>
                      <c:h val="0.10930388653934672"/>
                    </c:manualLayout>
                  </c15:layout>
                  <c15:dlblFieldTable>
                    <c15:dlblFTEntry>
                      <c15:txfldGUID>{9529F97D-1909-49ED-A6E7-996DBDCB7949}</c15:txfldGUID>
                      <c15:f>'État actuel de la coll.'!$D$19</c15:f>
                      <c15:dlblFieldTableCache>
                        <c:ptCount val="1"/>
                        <c:pt idx="0">
                          <c:v>Véhicules $0.1 M</c:v>
                        </c:pt>
                      </c15:dlblFieldTableCache>
                    </c15:dlblFTEntry>
                  </c15:dlblFieldTable>
                  <c15:showDataLabelsRange val="0"/>
                </c:ext>
                <c:ext xmlns:c16="http://schemas.microsoft.com/office/drawing/2014/chart" uri="{C3380CC4-5D6E-409C-BE32-E72D297353CC}">
                  <c16:uniqueId val="{0000000B-DEA5-49E6-A27B-F2D1234B40EF}"/>
                </c:ext>
              </c:extLst>
            </c:dLbl>
            <c:dLbl>
              <c:idx val="6"/>
              <c:layout>
                <c:manualLayout>
                  <c:x val="0.1124263335977415"/>
                  <c:y val="-0.22784428733283299"/>
                </c:manualLayout>
              </c:layout>
              <c:tx>
                <c:strRef>
                  <c:f>'État actuel de la coll.'!$D$20</c:f>
                  <c:strCache>
                    <c:ptCount val="1"/>
                    <c:pt idx="0">
                      <c:v>Équipements mobiles lourds $1 M</c:v>
                    </c:pt>
                  </c:strCache>
                </c:strRef>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28552049327915952"/>
                      <c:h val="9.4163063555841059E-2"/>
                    </c:manualLayout>
                  </c15:layout>
                  <c15:dlblFieldTable>
                    <c15:dlblFTEntry>
                      <c15:txfldGUID>{76FE939F-72A5-4184-9914-6A4AB148D950}</c15:txfldGUID>
                      <c15:f>'État actuel de la coll.'!$D$20</c15:f>
                      <c15:dlblFieldTableCache>
                        <c:ptCount val="1"/>
                        <c:pt idx="0">
                          <c:v>Équipements mobiles lourds $1 M</c:v>
                        </c:pt>
                      </c15:dlblFieldTableCache>
                    </c15:dlblFTEntry>
                  </c15:dlblFieldTable>
                  <c15:showDataLabelsRange val="0"/>
                </c:ext>
                <c:ext xmlns:c16="http://schemas.microsoft.com/office/drawing/2014/chart" uri="{C3380CC4-5D6E-409C-BE32-E72D297353CC}">
                  <c16:uniqueId val="{0000000D-DEA5-49E6-A27B-F2D1234B40E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'État actuel de la coll.'!$A$14:$A$20</c:f>
              <c:strCache>
                <c:ptCount val="7"/>
                <c:pt idx="0">
                  <c:v>Eau</c:v>
                </c:pt>
                <c:pt idx="1">
                  <c:v>Égouts</c:v>
                </c:pt>
                <c:pt idx="2">
                  <c:v>Routes et drainage</c:v>
                </c:pt>
                <c:pt idx="3">
                  <c:v>Bâtiments</c:v>
                </c:pt>
                <c:pt idx="4">
                  <c:v>Loisirs</c:v>
                </c:pt>
                <c:pt idx="5">
                  <c:v>Véhicules</c:v>
                </c:pt>
                <c:pt idx="6">
                  <c:v>Équipements mobiles lourds</c:v>
                </c:pt>
              </c:strCache>
            </c:strRef>
          </c:cat>
          <c:val>
            <c:numRef>
              <c:f>'État actuel de la coll.'!$C$14:$C$20</c:f>
              <c:numCache>
                <c:formatCode>_-"$"* #,##0_-;\-"$"* #,##0_-;_-"$"* "-"??_-;_-@_-</c:formatCode>
                <c:ptCount val="7"/>
                <c:pt idx="0">
                  <c:v>3100000</c:v>
                </c:pt>
                <c:pt idx="1">
                  <c:v>4000000</c:v>
                </c:pt>
                <c:pt idx="2">
                  <c:v>100000</c:v>
                </c:pt>
                <c:pt idx="3">
                  <c:v>4000000</c:v>
                </c:pt>
                <c:pt idx="4">
                  <c:v>17690000</c:v>
                </c:pt>
                <c:pt idx="5">
                  <c:v>100000</c:v>
                </c:pt>
                <c:pt idx="6">
                  <c:v>1000000</c:v>
                </c:pt>
              </c:numCache>
            </c:numRef>
          </c:val>
          <c:extLst>
            <c:ext xmlns:c16="http://schemas.microsoft.com/office/drawing/2014/chart" uri="{C3380CC4-5D6E-409C-BE32-E72D297353CC}">
              <c16:uniqueId val="{00000012-DEA5-49E6-A27B-F2D1234B40EF}"/>
            </c:ext>
          </c:extLst>
        </c:ser>
        <c:dLbls>
          <c:showLegendKey val="0"/>
          <c:showVal val="0"/>
          <c:showCatName val="0"/>
          <c:showSerName val="0"/>
          <c:showPercent val="0"/>
          <c:showBubbleSize val="0"/>
          <c:showLeaderLines val="1"/>
        </c:dLbls>
        <c:firstSliceAng val="360"/>
        <c:holeSize val="4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A"/>
              <a:t>Durée de vie des actifs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v>Average Age</c:v>
          </c:tx>
          <c:spPr>
            <a:solidFill>
              <a:schemeClr val="accent1"/>
            </a:solidFill>
            <a:ln>
              <a:noFill/>
            </a:ln>
            <a:effectLst/>
          </c:spPr>
          <c:invertIfNegative val="0"/>
          <c:cat>
            <c:strRef>
              <c:f>'État actuel de la coll.'!$A$29:$A$35</c:f>
              <c:strCache>
                <c:ptCount val="7"/>
                <c:pt idx="0">
                  <c:v>Eau</c:v>
                </c:pt>
                <c:pt idx="1">
                  <c:v>Égouts</c:v>
                </c:pt>
                <c:pt idx="2">
                  <c:v>Routes et drainage</c:v>
                </c:pt>
                <c:pt idx="3">
                  <c:v>Bâtiments</c:v>
                </c:pt>
                <c:pt idx="4">
                  <c:v>Loisirs</c:v>
                </c:pt>
                <c:pt idx="5">
                  <c:v>Véhicules</c:v>
                </c:pt>
                <c:pt idx="6">
                  <c:v>Équipements mobiles lourds</c:v>
                </c:pt>
              </c:strCache>
            </c:strRef>
          </c:cat>
          <c:val>
            <c:numRef>
              <c:f>'État actuel de la coll.'!$E$29:$E$35</c:f>
              <c:numCache>
                <c:formatCode>0</c:formatCode>
                <c:ptCount val="7"/>
                <c:pt idx="0">
                  <c:v>34.523389159986678</c:v>
                </c:pt>
                <c:pt idx="1">
                  <c:v>19.855316647419432</c:v>
                </c:pt>
                <c:pt idx="2" formatCode="0.0">
                  <c:v>7.3982385010646858</c:v>
                </c:pt>
                <c:pt idx="3" formatCode="0.0">
                  <c:v>23.313868613138688</c:v>
                </c:pt>
                <c:pt idx="4" formatCode="0.0">
                  <c:v>16</c:v>
                </c:pt>
                <c:pt idx="5" formatCode="0.0">
                  <c:v>48.679725015096572</c:v>
                </c:pt>
                <c:pt idx="6" formatCode="0.0">
                  <c:v>12.615600186828585</c:v>
                </c:pt>
              </c:numCache>
            </c:numRef>
          </c:val>
          <c:extLst>
            <c:ext xmlns:c16="http://schemas.microsoft.com/office/drawing/2014/chart" uri="{C3380CC4-5D6E-409C-BE32-E72D297353CC}">
              <c16:uniqueId val="{00000000-3466-40BE-9409-DCD858F24977}"/>
            </c:ext>
          </c:extLst>
        </c:ser>
        <c:ser>
          <c:idx val="1"/>
          <c:order val="1"/>
          <c:tx>
            <c:v>Average Remaining Life</c:v>
          </c:tx>
          <c:spPr>
            <a:solidFill>
              <a:schemeClr val="accent2"/>
            </a:solidFill>
            <a:ln>
              <a:noFill/>
            </a:ln>
            <a:effectLst/>
          </c:spPr>
          <c:invertIfNegative val="0"/>
          <c:cat>
            <c:strRef>
              <c:f>'État actuel de la coll.'!$A$29:$A$35</c:f>
              <c:strCache>
                <c:ptCount val="7"/>
                <c:pt idx="0">
                  <c:v>Eau</c:v>
                </c:pt>
                <c:pt idx="1">
                  <c:v>Égouts</c:v>
                </c:pt>
                <c:pt idx="2">
                  <c:v>Routes et drainage</c:v>
                </c:pt>
                <c:pt idx="3">
                  <c:v>Bâtiments</c:v>
                </c:pt>
                <c:pt idx="4">
                  <c:v>Loisirs</c:v>
                </c:pt>
                <c:pt idx="5">
                  <c:v>Véhicules</c:v>
                </c:pt>
                <c:pt idx="6">
                  <c:v>Équipements mobiles lourds</c:v>
                </c:pt>
              </c:strCache>
            </c:strRef>
          </c:cat>
          <c:val>
            <c:numRef>
              <c:f>'État actuel de la coll.'!$I$29:$I$35</c:f>
              <c:numCache>
                <c:formatCode>0.0</c:formatCode>
                <c:ptCount val="7"/>
                <c:pt idx="0">
                  <c:v>16.379078993335941</c:v>
                </c:pt>
                <c:pt idx="1">
                  <c:v>5.4341268990664657</c:v>
                </c:pt>
                <c:pt idx="2">
                  <c:v>1.1309821000323306</c:v>
                </c:pt>
                <c:pt idx="3">
                  <c:v>0</c:v>
                </c:pt>
                <c:pt idx="4">
                  <c:v>34</c:v>
                </c:pt>
                <c:pt idx="5">
                  <c:v>0.12757630763134467</c:v>
                </c:pt>
                <c:pt idx="6">
                  <c:v>3.4609995329285379</c:v>
                </c:pt>
              </c:numCache>
            </c:numRef>
          </c:val>
          <c:extLst>
            <c:ext xmlns:c16="http://schemas.microsoft.com/office/drawing/2014/chart" uri="{C3380CC4-5D6E-409C-BE32-E72D297353CC}">
              <c16:uniqueId val="{00000001-3466-40BE-9409-DCD858F24977}"/>
            </c:ext>
          </c:extLst>
        </c:ser>
        <c:dLbls>
          <c:showLegendKey val="0"/>
          <c:showVal val="0"/>
          <c:showCatName val="0"/>
          <c:showSerName val="0"/>
          <c:showPercent val="0"/>
          <c:showBubbleSize val="0"/>
        </c:dLbls>
        <c:gapWidth val="150"/>
        <c:overlap val="100"/>
        <c:axId val="796163744"/>
        <c:axId val="796160136"/>
      </c:barChart>
      <c:catAx>
        <c:axId val="7961637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6160136"/>
        <c:crosses val="autoZero"/>
        <c:auto val="1"/>
        <c:lblAlgn val="ctr"/>
        <c:lblOffset val="100"/>
        <c:noMultiLvlLbl val="0"/>
      </c:catAx>
      <c:valAx>
        <c:axId val="79616013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6163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A"/>
              <a:t>Valeur de remplacement par type d’actifs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5151726729549623"/>
          <c:y val="0.20092429765675707"/>
          <c:w val="0.48266785969113607"/>
          <c:h val="0.63219458910454129"/>
        </c:manualLayout>
      </c:layout>
      <c:doughnutChart>
        <c:varyColors val="1"/>
        <c:ser>
          <c:idx val="1"/>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13D-43B8-9C6C-8165CBFEBB64}"/>
              </c:ext>
            </c:extLst>
          </c:dPt>
          <c:dPt>
            <c:idx val="1"/>
            <c:bubble3D val="0"/>
            <c:spPr>
              <a:solidFill>
                <a:schemeClr val="accent3"/>
              </a:solidFill>
              <a:ln w="19050">
                <a:solidFill>
                  <a:schemeClr val="lt1"/>
                </a:solidFill>
              </a:ln>
              <a:effectLst/>
            </c:spPr>
            <c:extLst>
              <c:ext xmlns:c16="http://schemas.microsoft.com/office/drawing/2014/chart" uri="{C3380CC4-5D6E-409C-BE32-E72D297353CC}">
                <c16:uniqueId val="{00000003-713D-43B8-9C6C-8165CBFEBB64}"/>
              </c:ext>
            </c:extLst>
          </c:dPt>
          <c:dPt>
            <c:idx val="2"/>
            <c:bubble3D val="0"/>
            <c:spPr>
              <a:solidFill>
                <a:schemeClr val="accent5"/>
              </a:solidFill>
              <a:ln w="19050">
                <a:solidFill>
                  <a:schemeClr val="lt1"/>
                </a:solidFill>
              </a:ln>
              <a:effectLst/>
            </c:spPr>
            <c:extLst>
              <c:ext xmlns:c16="http://schemas.microsoft.com/office/drawing/2014/chart" uri="{C3380CC4-5D6E-409C-BE32-E72D297353CC}">
                <c16:uniqueId val="{00000005-713D-43B8-9C6C-8165CBFEBB64}"/>
              </c:ext>
            </c:extLst>
          </c:dPt>
          <c:dPt>
            <c:idx val="3"/>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7-713D-43B8-9C6C-8165CBFEBB64}"/>
              </c:ext>
            </c:extLst>
          </c:dPt>
          <c:dPt>
            <c:idx val="4"/>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9-713D-43B8-9C6C-8165CBFEBB64}"/>
              </c:ext>
            </c:extLst>
          </c:dPt>
          <c:dPt>
            <c:idx val="5"/>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0A-713D-43B8-9C6C-8165CBFEBB64}"/>
              </c:ext>
            </c:extLst>
          </c:dPt>
          <c:dPt>
            <c:idx val="6"/>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0B-713D-43B8-9C6C-8165CBFEBB64}"/>
              </c:ext>
            </c:extLst>
          </c:dPt>
          <c:dPt>
            <c:idx val="7"/>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0E-6D79-4BB4-B769-19182F80F95B}"/>
              </c:ext>
            </c:extLst>
          </c:dPt>
          <c:dPt>
            <c:idx val="8"/>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11-E654-4FEA-935C-2D8C5A805EF0}"/>
              </c:ext>
            </c:extLst>
          </c:dPt>
          <c:dPt>
            <c:idx val="9"/>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13-E654-4FEA-935C-2D8C5A805EF0}"/>
              </c:ext>
            </c:extLst>
          </c:dPt>
          <c:dPt>
            <c:idx val="10"/>
            <c:bubble3D val="0"/>
            <c:spPr>
              <a:solidFill>
                <a:schemeClr val="accent3">
                  <a:lumMod val="80000"/>
                </a:schemeClr>
              </a:solidFill>
              <a:ln w="19050">
                <a:solidFill>
                  <a:schemeClr val="lt1"/>
                </a:solidFill>
              </a:ln>
              <a:effectLst/>
            </c:spPr>
            <c:extLst>
              <c:ext xmlns:c16="http://schemas.microsoft.com/office/drawing/2014/chart" uri="{C3380CC4-5D6E-409C-BE32-E72D297353CC}">
                <c16:uniqueId val="{00000015-E654-4FEA-935C-2D8C5A805EF0}"/>
              </c:ext>
            </c:extLst>
          </c:dPt>
          <c:dPt>
            <c:idx val="11"/>
            <c:bubble3D val="0"/>
            <c:spPr>
              <a:solidFill>
                <a:schemeClr val="accent5">
                  <a:lumMod val="80000"/>
                </a:schemeClr>
              </a:solidFill>
              <a:ln w="19050">
                <a:solidFill>
                  <a:schemeClr val="lt1"/>
                </a:solidFill>
              </a:ln>
              <a:effectLst/>
            </c:spPr>
            <c:extLst>
              <c:ext xmlns:c16="http://schemas.microsoft.com/office/drawing/2014/chart" uri="{C3380CC4-5D6E-409C-BE32-E72D297353CC}">
                <c16:uniqueId val="{00000017-24C4-4073-8C72-01CCED7D5F32}"/>
              </c:ext>
            </c:extLst>
          </c:dPt>
          <c:dLbls>
            <c:dLbl>
              <c:idx val="0"/>
              <c:layout>
                <c:manualLayout>
                  <c:x val="0.12494606099075173"/>
                  <c:y val="-0.23167769018362711"/>
                </c:manualLayout>
              </c:layout>
              <c:tx>
                <c:strRef>
                  <c:f>'État actuel – Eau'!$D$29</c:f>
                  <c:strCache>
                    <c:ptCount val="1"/>
                    <c:pt idx="0">
                      <c:v>Usine de traitement de l’eau $3 M</c:v>
                    </c:pt>
                  </c:strCache>
                </c:strRef>
              </c:tx>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26182804281468813"/>
                      <c:h val="0.11604887081567453"/>
                    </c:manualLayout>
                  </c15:layout>
                  <c15:dlblFieldTable>
                    <c15:dlblFTEntry>
                      <c15:txfldGUID>{CED13850-52B8-4E3A-965E-C85A0296F918}</c15:txfldGUID>
                      <c15:f>'État actuel – Eau'!$D$29</c15:f>
                      <c15:dlblFieldTableCache>
                        <c:ptCount val="1"/>
                        <c:pt idx="0">
                          <c:v>Usine de traitement de l’eau $3 M</c:v>
                        </c:pt>
                      </c15:dlblFieldTableCache>
                    </c15:dlblFTEntry>
                  </c15:dlblFieldTable>
                  <c15:showDataLabelsRange val="0"/>
                </c:ext>
                <c:ext xmlns:c16="http://schemas.microsoft.com/office/drawing/2014/chart" uri="{C3380CC4-5D6E-409C-BE32-E72D297353CC}">
                  <c16:uniqueId val="{00000001-713D-43B8-9C6C-8165CBFEBB64}"/>
                </c:ext>
              </c:extLst>
            </c:dLbl>
            <c:dLbl>
              <c:idx val="1"/>
              <c:layout>
                <c:manualLayout>
                  <c:x val="0.20498093433262721"/>
                  <c:y val="-0.1333822705391713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AF142F3A-B468-474C-B932-228703F61BC0}" type="CELLREF">
                      <a:rPr lang="en-US" b="1"/>
                      <a:pPr>
                        <a:defRPr/>
                      </a:pPr>
                      <a:t>[CELLREF]</a:t>
                    </a:fld>
                    <a:endParaRPr lang="en-CA"/>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26804036374390638"/>
                      <c:h val="0.10106768262618808"/>
                    </c:manualLayout>
                  </c15:layout>
                  <c15:dlblFieldTable>
                    <c15:dlblFTEntry>
                      <c15:txfldGUID>{AF142F3A-B468-474C-B932-228703F61BC0}</c15:txfldGUID>
                      <c15:f>'État actuel – Eau'!$D$30</c15:f>
                      <c15:dlblFieldTableCache>
                        <c:ptCount val="1"/>
                        <c:pt idx="0">
                          <c:v>Station de pompage et réservoir  $0 M</c:v>
                        </c:pt>
                      </c15:dlblFieldTableCache>
                    </c15:dlblFTEntry>
                  </c15:dlblFieldTable>
                  <c15:showDataLabelsRange val="0"/>
                </c:ext>
                <c:ext xmlns:c16="http://schemas.microsoft.com/office/drawing/2014/chart" uri="{C3380CC4-5D6E-409C-BE32-E72D297353CC}">
                  <c16:uniqueId val="{00000003-713D-43B8-9C6C-8165CBFEBB64}"/>
                </c:ext>
              </c:extLst>
            </c:dLbl>
            <c:dLbl>
              <c:idx val="2"/>
              <c:layout>
                <c:manualLayout>
                  <c:x val="0.23107700498165662"/>
                  <c:y val="4.734451267268619E-2"/>
                </c:manualLayout>
              </c:layout>
              <c:tx>
                <c:strRef>
                  <c:f>'État actuel – Eau'!$D$31</c:f>
                  <c:strCache>
                    <c:ptCount val="1"/>
                    <c:pt idx="0">
                      <c:v>Pompe de relèvement des eaux (réservoir) $0 M</c:v>
                    </c:pt>
                  </c:strCache>
                </c:strRef>
              </c:tx>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22289241683575373"/>
                      <c:h val="0.15557878890139915"/>
                    </c:manualLayout>
                  </c15:layout>
                  <c15:dlblFieldTable>
                    <c15:dlblFTEntry>
                      <c15:txfldGUID>{A3A4C7FC-668A-4D56-846B-3F4D0BA26AC4}</c15:txfldGUID>
                      <c15:f>'État actuel – Eau'!$D$31</c15:f>
                      <c15:dlblFieldTableCache>
                        <c:ptCount val="1"/>
                        <c:pt idx="0">
                          <c:v>Pompe de relèvement des eaux (réservoir) $0 M</c:v>
                        </c:pt>
                      </c15:dlblFieldTableCache>
                    </c15:dlblFTEntry>
                  </c15:dlblFieldTable>
                  <c15:showDataLabelsRange val="0"/>
                </c:ext>
                <c:ext xmlns:c16="http://schemas.microsoft.com/office/drawing/2014/chart" uri="{C3380CC4-5D6E-409C-BE32-E72D297353CC}">
                  <c16:uniqueId val="{00000005-713D-43B8-9C6C-8165CBFEBB64}"/>
                </c:ext>
              </c:extLst>
            </c:dLbl>
            <c:dLbl>
              <c:idx val="3"/>
              <c:layout>
                <c:manualLayout>
                  <c:x val="0.23803943776913195"/>
                  <c:y val="0.17514526097565333"/>
                </c:manualLayout>
              </c:layout>
              <c:tx>
                <c:strRef>
                  <c:f>'État actuel – Eau'!$D$32</c:f>
                  <c:strCache>
                    <c:ptCount val="1"/>
                    <c:pt idx="0">
                      <c:v>Station de pompage $0 M</c:v>
                    </c:pt>
                  </c:strCache>
                </c:strRef>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dlblFieldTable>
                    <c15:dlblFTEntry>
                      <c15:txfldGUID>{37E9FCCF-5644-4990-9CF4-28DDB07AF76F}</c15:txfldGUID>
                      <c15:f>'État actuel – Eau'!$D$32</c15:f>
                      <c15:dlblFieldTableCache>
                        <c:ptCount val="1"/>
                        <c:pt idx="0">
                          <c:v>Station de pompage $0 M</c:v>
                        </c:pt>
                      </c15:dlblFieldTableCache>
                    </c15:dlblFTEntry>
                  </c15:dlblFieldTable>
                  <c15:showDataLabelsRange val="0"/>
                </c:ext>
                <c:ext xmlns:c16="http://schemas.microsoft.com/office/drawing/2014/chart" uri="{C3380CC4-5D6E-409C-BE32-E72D297353CC}">
                  <c16:uniqueId val="{00000007-713D-43B8-9C6C-8165CBFEBB64}"/>
                </c:ext>
              </c:extLst>
            </c:dLbl>
            <c:dLbl>
              <c:idx val="4"/>
              <c:layout>
                <c:manualLayout>
                  <c:x val="8.15984075860757E-2"/>
                  <c:y val="0.27819277159097955"/>
                </c:manualLayout>
              </c:layout>
              <c:tx>
                <c:rich>
                  <a:bodyPr/>
                  <a:lstStyle/>
                  <a:p>
                    <a:fld id="{46CA7970-E7B2-4BDD-8422-AD6FA9C7C90C}" type="CELLREF">
                      <a:rPr lang="en-US" b="1"/>
                      <a:pPr/>
                      <a:t>[CELLREF]</a:t>
                    </a:fld>
                    <a:endParaRPr lang="en-CA"/>
                  </a:p>
                </c:rich>
              </c:tx>
              <c:showLegendKey val="0"/>
              <c:showVal val="1"/>
              <c:showCatName val="0"/>
              <c:showSerName val="0"/>
              <c:showPercent val="0"/>
              <c:showBubbleSize val="0"/>
              <c:extLst>
                <c:ext xmlns:c15="http://schemas.microsoft.com/office/drawing/2012/chart" uri="{CE6537A1-D6FC-4f65-9D91-7224C49458BB}">
                  <c15:layout>
                    <c:manualLayout>
                      <c:w val="0.23482017835475646"/>
                      <c:h val="0.13466310851488056"/>
                    </c:manualLayout>
                  </c15:layout>
                  <c15:dlblFieldTable>
                    <c15:dlblFTEntry>
                      <c15:txfldGUID>{46CA7970-E7B2-4BDD-8422-AD6FA9C7C90C}</c15:txfldGUID>
                      <c15:f>'État actuel – Eau'!$D$33</c15:f>
                      <c15:dlblFieldTableCache>
                        <c:ptCount val="1"/>
                        <c:pt idx="0">
                          <c:v>Conduites d’eau principales $0.1 M</c:v>
                        </c:pt>
                      </c15:dlblFieldTableCache>
                    </c15:dlblFTEntry>
                  </c15:dlblFieldTable>
                  <c15:showDataLabelsRange val="0"/>
                </c:ext>
                <c:ext xmlns:c16="http://schemas.microsoft.com/office/drawing/2014/chart" uri="{C3380CC4-5D6E-409C-BE32-E72D297353CC}">
                  <c16:uniqueId val="{00000009-713D-43B8-9C6C-8165CBFEBB64}"/>
                </c:ext>
              </c:extLst>
            </c:dLbl>
            <c:dLbl>
              <c:idx val="5"/>
              <c:layout>
                <c:manualLayout>
                  <c:x val="-0.18780565438574026"/>
                  <c:y val="0.15310255896947825"/>
                </c:manualLayout>
              </c:layout>
              <c:tx>
                <c:strRef>
                  <c:f>'État actuel – Eau'!$D$34</c:f>
                  <c:strCache>
                    <c:ptCount val="1"/>
                    <c:pt idx="0">
                      <c:v>Conduite d’eau portative $0 M</c:v>
                    </c:pt>
                  </c:strCache>
                </c:strRef>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dlblFieldTable>
                    <c15:dlblFTEntry>
                      <c15:txfldGUID>{9A959816-FF31-4A1B-9F1A-FC0832A1442A}</c15:txfldGUID>
                      <c15:f>'État actuel – Eau'!$D$34</c15:f>
                      <c15:dlblFieldTableCache>
                        <c:ptCount val="1"/>
                        <c:pt idx="0">
                          <c:v>Conduite d’eau portative $0 M</c:v>
                        </c:pt>
                      </c15:dlblFieldTableCache>
                    </c15:dlblFTEntry>
                  </c15:dlblFieldTable>
                  <c15:showDataLabelsRange val="0"/>
                </c:ext>
                <c:ext xmlns:c16="http://schemas.microsoft.com/office/drawing/2014/chart" uri="{C3380CC4-5D6E-409C-BE32-E72D297353CC}">
                  <c16:uniqueId val="{0000000A-713D-43B8-9C6C-8165CBFEBB64}"/>
                </c:ext>
              </c:extLst>
            </c:dLbl>
            <c:dLbl>
              <c:idx val="6"/>
              <c:layout>
                <c:manualLayout>
                  <c:x val="-0.1627584664524882"/>
                  <c:y val="-6.0219549538164156E-2"/>
                </c:manualLayout>
              </c:layout>
              <c:tx>
                <c:strRef>
                  <c:f>'État actuel – Eau'!$D$35</c:f>
                  <c:strCache>
                    <c:ptCount val="1"/>
                    <c:pt idx="0">
                      <c:v>Bornes d’incendie $0 M</c:v>
                    </c:pt>
                  </c:strCache>
                </c:strRef>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dlblFieldTable>
                    <c15:dlblFTEntry>
                      <c15:txfldGUID>{D49FA9A2-3F08-4B27-94D3-2C857FDD8414}</c15:txfldGUID>
                      <c15:f>'État actuel – Eau'!$D$35</c15:f>
                      <c15:dlblFieldTableCache>
                        <c:ptCount val="1"/>
                        <c:pt idx="0">
                          <c:v>Bornes d’incendie $0 M</c:v>
                        </c:pt>
                      </c15:dlblFieldTableCache>
                    </c15:dlblFTEntry>
                  </c15:dlblFieldTable>
                  <c15:showDataLabelsRange val="0"/>
                </c:ext>
                <c:ext xmlns:c16="http://schemas.microsoft.com/office/drawing/2014/chart" uri="{C3380CC4-5D6E-409C-BE32-E72D297353CC}">
                  <c16:uniqueId val="{0000000B-713D-43B8-9C6C-8165CBFEBB64}"/>
                </c:ext>
              </c:extLst>
            </c:dLbl>
            <c:dLbl>
              <c:idx val="7"/>
              <c:layout>
                <c:manualLayout>
                  <c:x val="-0.15026363995746128"/>
                  <c:y val="-0.11717845683437549"/>
                </c:manualLayout>
              </c:layout>
              <c:tx>
                <c:strRef>
                  <c:f>'État actuel – Eau'!$D$36</c:f>
                  <c:strCache>
                    <c:ptCount val="1"/>
                    <c:pt idx="0">
                      <c:v>Vannes $0 M</c:v>
                    </c:pt>
                  </c:strCache>
                </c:strRef>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dlblFieldTable>
                    <c15:dlblFTEntry>
                      <c15:txfldGUID>{797F0F2D-30DE-4320-AD28-77BABA7DD538}</c15:txfldGUID>
                      <c15:f>'État actuel – Eau'!$D$36</c15:f>
                      <c15:dlblFieldTableCache>
                        <c:ptCount val="1"/>
                        <c:pt idx="0">
                          <c:v>Vannes $0 M</c:v>
                        </c:pt>
                      </c15:dlblFieldTableCache>
                    </c15:dlblFTEntry>
                  </c15:dlblFieldTable>
                  <c15:showDataLabelsRange val="0"/>
                </c:ext>
                <c:ext xmlns:c16="http://schemas.microsoft.com/office/drawing/2014/chart" uri="{C3380CC4-5D6E-409C-BE32-E72D297353CC}">
                  <c16:uniqueId val="{0000000E-6D79-4BB4-B769-19182F80F95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'État actuel – Eau'!$A$29:$A$40</c:f>
              <c:strCache>
                <c:ptCount val="11"/>
                <c:pt idx="0">
                  <c:v>Usine de traitement de l’eau</c:v>
                </c:pt>
                <c:pt idx="1">
                  <c:v>Station de pompage et réservoir </c:v>
                </c:pt>
                <c:pt idx="2">
                  <c:v>Pompe de relèvement des eaux (réservoir)</c:v>
                </c:pt>
                <c:pt idx="3">
                  <c:v>Station de pompage</c:v>
                </c:pt>
                <c:pt idx="4">
                  <c:v>Conduites d’eau principales</c:v>
                </c:pt>
                <c:pt idx="5">
                  <c:v>Conduite d’eau portative</c:v>
                </c:pt>
                <c:pt idx="6">
                  <c:v>Bornes d’incendie</c:v>
                </c:pt>
                <c:pt idx="7">
                  <c:v>Vannes</c:v>
                </c:pt>
                <c:pt idx="8">
                  <c:v>Conduite de branchement</c:v>
                </c:pt>
                <c:pt idx="9">
                  <c:v>Vanne de raccordement de service</c:v>
                </c:pt>
                <c:pt idx="10">
                  <c:v>Camions-citernes</c:v>
                </c:pt>
              </c:strCache>
            </c:strRef>
          </c:cat>
          <c:val>
            <c:numRef>
              <c:f>'État actuel – Eau'!$C$29:$C$40</c:f>
              <c:numCache>
                <c:formatCode>_-"$"* #,##0_-;\-"$"* #,##0_-;_-"$"* "-"??_-;_-@_-</c:formatCode>
                <c:ptCount val="12"/>
                <c:pt idx="0">
                  <c:v>2970000</c:v>
                </c:pt>
                <c:pt idx="1">
                  <c:v>0</c:v>
                </c:pt>
                <c:pt idx="2">
                  <c:v>0</c:v>
                </c:pt>
                <c:pt idx="3">
                  <c:v>0</c:v>
                </c:pt>
                <c:pt idx="4">
                  <c:v>54000</c:v>
                </c:pt>
                <c:pt idx="5">
                  <c:v>0</c:v>
                </c:pt>
                <c:pt idx="6">
                  <c:v>0</c:v>
                </c:pt>
                <c:pt idx="7">
                  <c:v>0</c:v>
                </c:pt>
                <c:pt idx="8">
                  <c:v>57000</c:v>
                </c:pt>
                <c:pt idx="9">
                  <c:v>0</c:v>
                </c:pt>
                <c:pt idx="10">
                  <c:v>0</c:v>
                </c:pt>
              </c:numCache>
            </c:numRef>
          </c:val>
          <c:extLst>
            <c:ext xmlns:c16="http://schemas.microsoft.com/office/drawing/2014/chart" uri="{C3380CC4-5D6E-409C-BE32-E72D297353CC}">
              <c16:uniqueId val="{00000008-713D-43B8-9C6C-8165CBFEBB64}"/>
            </c:ext>
          </c:extLst>
        </c:ser>
        <c:dLbls>
          <c:showLegendKey val="0"/>
          <c:showVal val="0"/>
          <c:showCatName val="0"/>
          <c:showSerName val="0"/>
          <c:showPercent val="0"/>
          <c:showBubbleSize val="0"/>
          <c:showLeaderLines val="1"/>
        </c:dLbls>
        <c:firstSliceAng val="39"/>
        <c:holeSize val="4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a:defRPr lang="en-CA" sz="1400" b="0" i="0" u="none" strike="noStrike" kern="1200" spc="0" baseline="0">
                <a:solidFill>
                  <a:sysClr val="windowText" lastClr="000000">
                    <a:lumMod val="65000"/>
                    <a:lumOff val="35000"/>
                  </a:sysClr>
                </a:solidFill>
                <a:latin typeface="+mn-lt"/>
                <a:ea typeface="+mn-ea"/>
                <a:cs typeface="+mn-cs"/>
              </a:defRPr>
            </a:pPr>
            <a:r>
              <a:rPr lang="fr-CA" sz="1400" b="0" i="0" u="none" strike="noStrike" baseline="0">
                <a:solidFill>
                  <a:sysClr val="windowText" lastClr="000000">
                    <a:lumMod val="65000"/>
                    <a:lumOff val="35000"/>
                  </a:sysClr>
                </a:solidFill>
                <a:latin typeface="+mn-lt"/>
                <a:ea typeface="+mn-ea"/>
                <a:cs typeface="+mn-cs"/>
              </a:rPr>
              <a:t>Durée de vie restante</a:t>
            </a:r>
          </a:p>
        </c:rich>
      </c:tx>
      <c:overlay val="0"/>
      <c:spPr>
        <a:noFill/>
        <a:ln>
          <a:noFill/>
        </a:ln>
        <a:effectLst/>
      </c:spPr>
      <c:txPr>
        <a:bodyPr rot="0" spcFirstLastPara="1" vertOverflow="ellipsis" vert="horz" wrap="square" anchor="ctr" anchorCtr="1"/>
        <a:lstStyle/>
        <a:p>
          <a:pPr algn="ctr">
            <a:defRPr lang="en-CA"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barChart>
        <c:barDir val="bar"/>
        <c:grouping val="stacked"/>
        <c:varyColors val="0"/>
        <c:ser>
          <c:idx val="1"/>
          <c:order val="0"/>
          <c:tx>
            <c:strRef>
              <c:f>'État actuel – Eau'!$A$47</c:f>
              <c:strCache>
                <c:ptCount val="1"/>
                <c:pt idx="0">
                  <c:v>ÂGE MOYEN</c:v>
                </c:pt>
              </c:strCache>
            </c:strRef>
          </c:tx>
          <c:spPr>
            <a:solidFill>
              <a:schemeClr val="accent2"/>
            </a:solidFill>
            <a:ln>
              <a:noFill/>
            </a:ln>
            <a:effectLst/>
          </c:spPr>
          <c:invertIfNegative val="0"/>
          <c:cat>
            <c:strRef>
              <c:f>'État actuel – Véhicules'!$A$55</c:f>
              <c:strCache>
                <c:ptCount val="1"/>
                <c:pt idx="0">
                  <c:v>% RETARD DE LA VALEUR TOTALE DES ACTIFS</c:v>
                </c:pt>
              </c:strCache>
            </c:strRef>
          </c:cat>
          <c:val>
            <c:numRef>
              <c:f>'État actuel – Eau'!$E$47</c:f>
              <c:numCache>
                <c:formatCode>0</c:formatCode>
                <c:ptCount val="1"/>
                <c:pt idx="0">
                  <c:v>34.523389159986678</c:v>
                </c:pt>
              </c:numCache>
            </c:numRef>
          </c:val>
          <c:extLst>
            <c:ext xmlns:c16="http://schemas.microsoft.com/office/drawing/2014/chart" uri="{C3380CC4-5D6E-409C-BE32-E72D297353CC}">
              <c16:uniqueId val="{00000000-BBA4-428E-859F-9F6B759979BF}"/>
            </c:ext>
          </c:extLst>
        </c:ser>
        <c:ser>
          <c:idx val="0"/>
          <c:order val="1"/>
          <c:tx>
            <c:strRef>
              <c:f>'État actuel – Eau'!$A$53</c:f>
              <c:strCache>
                <c:ptCount val="1"/>
                <c:pt idx="0">
                  <c:v>DURÉE DE VIE RESTANTE MOYENNE</c:v>
                </c:pt>
              </c:strCache>
            </c:strRef>
          </c:tx>
          <c:spPr>
            <a:solidFill>
              <a:srgbClr val="00B0F0"/>
            </a:solidFill>
            <a:ln>
              <a:noFill/>
            </a:ln>
            <a:effectLst/>
          </c:spPr>
          <c:invertIfNegative val="0"/>
          <c:cat>
            <c:strRef>
              <c:f>'État actuel – Véhicules'!$A$55</c:f>
              <c:strCache>
                <c:ptCount val="1"/>
                <c:pt idx="0">
                  <c:v>% RETARD DE LA VALEUR TOTALE DES ACTIFS</c:v>
                </c:pt>
              </c:strCache>
            </c:strRef>
          </c:cat>
          <c:val>
            <c:numRef>
              <c:f>'État actuel – Eau'!$E$53</c:f>
              <c:numCache>
                <c:formatCode>0</c:formatCode>
                <c:ptCount val="1"/>
                <c:pt idx="0">
                  <c:v>16.379078993335941</c:v>
                </c:pt>
              </c:numCache>
            </c:numRef>
          </c:val>
          <c:extLst>
            <c:ext xmlns:c16="http://schemas.microsoft.com/office/drawing/2014/chart" uri="{C3380CC4-5D6E-409C-BE32-E72D297353CC}">
              <c16:uniqueId val="{00000001-BBA4-428E-859F-9F6B759979BF}"/>
            </c:ext>
          </c:extLst>
        </c:ser>
        <c:dLbls>
          <c:showLegendKey val="0"/>
          <c:showVal val="0"/>
          <c:showCatName val="0"/>
          <c:showSerName val="0"/>
          <c:showPercent val="0"/>
          <c:showBubbleSize val="0"/>
        </c:dLbls>
        <c:gapWidth val="150"/>
        <c:overlap val="100"/>
        <c:axId val="781852240"/>
        <c:axId val="781853224"/>
      </c:barChart>
      <c:catAx>
        <c:axId val="781852240"/>
        <c:scaling>
          <c:orientation val="minMax"/>
        </c:scaling>
        <c:delete val="1"/>
        <c:axPos val="l"/>
        <c:numFmt formatCode="General" sourceLinked="1"/>
        <c:majorTickMark val="none"/>
        <c:minorTickMark val="none"/>
        <c:tickLblPos val="nextTo"/>
        <c:crossAx val="781853224"/>
        <c:crosses val="autoZero"/>
        <c:auto val="1"/>
        <c:lblAlgn val="ctr"/>
        <c:lblOffset val="100"/>
        <c:noMultiLvlLbl val="0"/>
      </c:catAx>
      <c:valAx>
        <c:axId val="781853224"/>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818522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A"/>
              <a:t>Valeur de remplacement par type d’actifs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2476842035975975"/>
          <c:y val="0.16799872261979068"/>
          <c:w val="0.4905143017785013"/>
          <c:h val="0.77574387697335556"/>
        </c:manualLayout>
      </c:layout>
      <c:doughnutChart>
        <c:varyColors val="1"/>
        <c:ser>
          <c:idx val="1"/>
          <c:order val="0"/>
          <c:dPt>
            <c:idx val="0"/>
            <c:bubble3D val="0"/>
            <c:spPr>
              <a:solidFill>
                <a:schemeClr val="accent3">
                  <a:shade val="58000"/>
                </a:schemeClr>
              </a:solidFill>
              <a:ln w="19050">
                <a:solidFill>
                  <a:schemeClr val="lt1"/>
                </a:solidFill>
              </a:ln>
              <a:effectLst/>
            </c:spPr>
            <c:extLst>
              <c:ext xmlns:c16="http://schemas.microsoft.com/office/drawing/2014/chart" uri="{C3380CC4-5D6E-409C-BE32-E72D297353CC}">
                <c16:uniqueId val="{00000003-62BE-46C6-A8B5-DCBDDFB5B985}"/>
              </c:ext>
            </c:extLst>
          </c:dPt>
          <c:dPt>
            <c:idx val="1"/>
            <c:bubble3D val="0"/>
            <c:spPr>
              <a:solidFill>
                <a:schemeClr val="accent3">
                  <a:shade val="86000"/>
                </a:schemeClr>
              </a:solidFill>
              <a:ln w="19050">
                <a:solidFill>
                  <a:schemeClr val="lt1"/>
                </a:solidFill>
              </a:ln>
              <a:effectLst/>
            </c:spPr>
            <c:extLst>
              <c:ext xmlns:c16="http://schemas.microsoft.com/office/drawing/2014/chart" uri="{C3380CC4-5D6E-409C-BE32-E72D297353CC}">
                <c16:uniqueId val="{00000004-62BE-46C6-A8B5-DCBDDFB5B985}"/>
              </c:ext>
            </c:extLst>
          </c:dPt>
          <c:dPt>
            <c:idx val="2"/>
            <c:bubble3D val="0"/>
            <c:spPr>
              <a:solidFill>
                <a:schemeClr val="accent3">
                  <a:tint val="86000"/>
                </a:schemeClr>
              </a:solidFill>
              <a:ln w="19050">
                <a:solidFill>
                  <a:schemeClr val="lt1"/>
                </a:solidFill>
              </a:ln>
              <a:effectLst/>
            </c:spPr>
            <c:extLst>
              <c:ext xmlns:c16="http://schemas.microsoft.com/office/drawing/2014/chart" uri="{C3380CC4-5D6E-409C-BE32-E72D297353CC}">
                <c16:uniqueId val="{00000005-62BE-46C6-A8B5-DCBDDFB5B985}"/>
              </c:ext>
            </c:extLst>
          </c:dPt>
          <c:dPt>
            <c:idx val="3"/>
            <c:bubble3D val="0"/>
            <c:spPr>
              <a:solidFill>
                <a:schemeClr val="accent3">
                  <a:tint val="58000"/>
                </a:schemeClr>
              </a:solidFill>
              <a:ln w="19050">
                <a:solidFill>
                  <a:schemeClr val="lt1"/>
                </a:solidFill>
              </a:ln>
              <a:effectLst/>
            </c:spPr>
            <c:extLst>
              <c:ext xmlns:c16="http://schemas.microsoft.com/office/drawing/2014/chart" uri="{C3380CC4-5D6E-409C-BE32-E72D297353CC}">
                <c16:uniqueId val="{00000006-62BE-46C6-A8B5-DCBDDFB5B985}"/>
              </c:ext>
            </c:extLst>
          </c:dPt>
          <c:dPt>
            <c:idx val="4"/>
            <c:bubble3D val="0"/>
            <c:spPr>
              <a:solidFill>
                <a:schemeClr val="accent3">
                  <a:tint val="93000"/>
                </a:schemeClr>
              </a:solidFill>
              <a:ln w="19050">
                <a:solidFill>
                  <a:schemeClr val="lt1"/>
                </a:solidFill>
              </a:ln>
              <a:effectLst/>
            </c:spPr>
            <c:extLst>
              <c:ext xmlns:c16="http://schemas.microsoft.com/office/drawing/2014/chart" uri="{C3380CC4-5D6E-409C-BE32-E72D297353CC}">
                <c16:uniqueId val="{00000008-C038-46C5-BCC5-23737E336464}"/>
              </c:ext>
            </c:extLst>
          </c:dPt>
          <c:dPt>
            <c:idx val="5"/>
            <c:bubble3D val="0"/>
            <c:spPr>
              <a:solidFill>
                <a:schemeClr val="accent3">
                  <a:tint val="77000"/>
                </a:schemeClr>
              </a:solidFill>
              <a:ln w="19050">
                <a:solidFill>
                  <a:schemeClr val="lt1"/>
                </a:solidFill>
              </a:ln>
              <a:effectLst/>
            </c:spPr>
            <c:extLst>
              <c:ext xmlns:c16="http://schemas.microsoft.com/office/drawing/2014/chart" uri="{C3380CC4-5D6E-409C-BE32-E72D297353CC}">
                <c16:uniqueId val="{0000000B-C038-46C5-BCC5-23737E336464}"/>
              </c:ext>
            </c:extLst>
          </c:dPt>
          <c:dPt>
            <c:idx val="6"/>
            <c:bubble3D val="0"/>
            <c:spPr>
              <a:solidFill>
                <a:schemeClr val="accent3">
                  <a:tint val="62000"/>
                </a:schemeClr>
              </a:solidFill>
              <a:ln w="19050">
                <a:solidFill>
                  <a:schemeClr val="lt1"/>
                </a:solidFill>
              </a:ln>
              <a:effectLst/>
            </c:spPr>
            <c:extLst>
              <c:ext xmlns:c16="http://schemas.microsoft.com/office/drawing/2014/chart" uri="{C3380CC4-5D6E-409C-BE32-E72D297353CC}">
                <c16:uniqueId val="{0000000A-C038-46C5-BCC5-23737E336464}"/>
              </c:ext>
            </c:extLst>
          </c:dPt>
          <c:dPt>
            <c:idx val="7"/>
            <c:bubble3D val="0"/>
            <c:spPr>
              <a:solidFill>
                <a:schemeClr val="accent3">
                  <a:tint val="46000"/>
                </a:schemeClr>
              </a:solidFill>
              <a:ln w="19050">
                <a:solidFill>
                  <a:schemeClr val="lt1"/>
                </a:solidFill>
              </a:ln>
              <a:effectLst/>
            </c:spPr>
            <c:extLst>
              <c:ext xmlns:c16="http://schemas.microsoft.com/office/drawing/2014/chart" uri="{C3380CC4-5D6E-409C-BE32-E72D297353CC}">
                <c16:uniqueId val="{00000009-C038-46C5-BCC5-23737E336464}"/>
              </c:ext>
            </c:extLst>
          </c:dPt>
          <c:dLbls>
            <c:dLbl>
              <c:idx val="0"/>
              <c:layout>
                <c:manualLayout>
                  <c:x val="0.19860616695379829"/>
                  <c:y val="5.8699657853168531E-2"/>
                </c:manualLayout>
              </c:layout>
              <c:tx>
                <c:strRef>
                  <c:f>'État actuel – Égouts'!$D$25</c:f>
                  <c:strCache>
                    <c:ptCount val="1"/>
                    <c:pt idx="0">
                      <c:v>Étang d’épuration $0.6 M</c:v>
                    </c:pt>
                  </c:strCache>
                </c:strRef>
              </c:tx>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34305596749453948"/>
                      <c:h val="0.18427038987054084"/>
                    </c:manualLayout>
                  </c15:layout>
                  <c15:dlblFieldTable>
                    <c15:dlblFTEntry>
                      <c15:txfldGUID>{AAF26158-1ED8-4804-9DAC-681E48EC6A73}</c15:txfldGUID>
                      <c15:f>'État actuel – Égouts'!$D$25</c15:f>
                      <c15:dlblFieldTableCache>
                        <c:ptCount val="1"/>
                        <c:pt idx="0">
                          <c:v>Étang d’épuration $0.6 M</c:v>
                        </c:pt>
                      </c15:dlblFieldTableCache>
                    </c15:dlblFTEntry>
                  </c15:dlblFieldTable>
                  <c15:showDataLabelsRange val="0"/>
                </c:ext>
                <c:ext xmlns:c16="http://schemas.microsoft.com/office/drawing/2014/chart" uri="{C3380CC4-5D6E-409C-BE32-E72D297353CC}">
                  <c16:uniqueId val="{00000003-62BE-46C6-A8B5-DCBDDFB5B985}"/>
                </c:ext>
              </c:extLst>
            </c:dLbl>
            <c:dLbl>
              <c:idx val="1"/>
              <c:layout>
                <c:manualLayout>
                  <c:x val="5.6157196381262882E-2"/>
                  <c:y val="0.12960653114390797"/>
                </c:manualLayout>
              </c:layout>
              <c:tx>
                <c:strRef>
                  <c:f>'État actuel – Égouts'!$D$26</c:f>
                  <c:strCache>
                    <c:ptCount val="1"/>
                    <c:pt idx="0">
                      <c:v>Conduites d’égout $0.1 M</c:v>
                    </c:pt>
                  </c:strCache>
                </c:strRef>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dlblFieldTable>
                    <c15:dlblFTEntry>
                      <c15:txfldGUID>{3D1E0719-1931-4DF5-A69F-8A5B4B3298A2}</c15:txfldGUID>
                      <c15:f>'État actuel – Égouts'!$D$26</c15:f>
                      <c15:dlblFieldTableCache>
                        <c:ptCount val="1"/>
                        <c:pt idx="0">
                          <c:v>Conduites d’égout $0.1 M</c:v>
                        </c:pt>
                      </c15:dlblFieldTableCache>
                    </c15:dlblFTEntry>
                  </c15:dlblFieldTable>
                  <c15:showDataLabelsRange val="0"/>
                </c:ext>
                <c:ext xmlns:c16="http://schemas.microsoft.com/office/drawing/2014/chart" uri="{C3380CC4-5D6E-409C-BE32-E72D297353CC}">
                  <c16:uniqueId val="{00000004-62BE-46C6-A8B5-DCBDDFB5B985}"/>
                </c:ext>
              </c:extLst>
            </c:dLbl>
            <c:dLbl>
              <c:idx val="2"/>
              <c:layout>
                <c:manualLayout>
                  <c:x val="-0.14306316869256203"/>
                  <c:y val="8.5464506318370256E-2"/>
                </c:manualLayout>
              </c:layout>
              <c:tx>
                <c:rich>
                  <a:bodyPr/>
                  <a:lstStyle/>
                  <a:p>
                    <a:fld id="{9A9E92EE-C531-4F1B-8BC9-A0CF705878FD}" type="CELLREF">
                      <a:rPr lang="en-US" b="1"/>
                      <a:pPr/>
                      <a:t>[CELLREF]</a:t>
                    </a:fld>
                    <a:endParaRPr lang="en-CA"/>
                  </a:p>
                </c:rich>
              </c:tx>
              <c:showLegendKey val="0"/>
              <c:showVal val="1"/>
              <c:showCatName val="0"/>
              <c:showSerName val="0"/>
              <c:showPercent val="0"/>
              <c:showBubbleSize val="0"/>
              <c:extLst>
                <c:ext xmlns:c15="http://schemas.microsoft.com/office/drawing/2012/chart" uri="{CE6537A1-D6FC-4f65-9D91-7224C49458BB}">
                  <c15:dlblFieldTable>
                    <c15:dlblFTEntry>
                      <c15:txfldGUID>{9A9E92EE-C531-4F1B-8BC9-A0CF705878FD}</c15:txfldGUID>
                      <c15:f>'État actuel – Égouts'!$D$27</c15:f>
                      <c15:dlblFieldTableCache>
                        <c:ptCount val="1"/>
                        <c:pt idx="0">
                          <c:v>Trous d’homme $0 M</c:v>
                        </c:pt>
                      </c15:dlblFieldTableCache>
                    </c15:dlblFTEntry>
                  </c15:dlblFieldTable>
                  <c15:showDataLabelsRange val="0"/>
                </c:ext>
                <c:ext xmlns:c16="http://schemas.microsoft.com/office/drawing/2014/chart" uri="{C3380CC4-5D6E-409C-BE32-E72D297353CC}">
                  <c16:uniqueId val="{00000005-62BE-46C6-A8B5-DCBDDFB5B985}"/>
                </c:ext>
              </c:extLst>
            </c:dLbl>
            <c:dLbl>
              <c:idx val="3"/>
              <c:layout>
                <c:manualLayout>
                  <c:x val="-0.13866740572777686"/>
                  <c:y val="-0.10240718419935874"/>
                </c:manualLayout>
              </c:layout>
              <c:tx>
                <c:strRef>
                  <c:f>'État actuel – Égouts'!$D$28</c:f>
                  <c:strCache>
                    <c:ptCount val="1"/>
                    <c:pt idx="0">
                      <c:v>Stations de pompage $0.3 M</c:v>
                    </c:pt>
                  </c:strCache>
                </c:strRef>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dlblFieldTable>
                    <c15:dlblFTEntry>
                      <c15:txfldGUID>{2844959B-4FCD-4014-9A70-71E205C249DC}</c15:txfldGUID>
                      <c15:f>'État actuel – Égouts'!$D$28</c15:f>
                      <c15:dlblFieldTableCache>
                        <c:ptCount val="1"/>
                        <c:pt idx="0">
                          <c:v>Stations de pompage $0.3 M</c:v>
                        </c:pt>
                      </c15:dlblFieldTableCache>
                    </c15:dlblFTEntry>
                  </c15:dlblFieldTable>
                  <c15:showDataLabelsRange val="0"/>
                </c:ext>
                <c:ext xmlns:c16="http://schemas.microsoft.com/office/drawing/2014/chart" uri="{C3380CC4-5D6E-409C-BE32-E72D297353CC}">
                  <c16:uniqueId val="{00000006-62BE-46C6-A8B5-DCBDDFB5B985}"/>
                </c:ext>
              </c:extLst>
            </c:dLbl>
            <c:dLbl>
              <c:idx val="4"/>
              <c:layout>
                <c:manualLayout>
                  <c:x val="2.3668059328290358E-2"/>
                  <c:y val="-0.1450292931912486"/>
                </c:manualLayout>
              </c:layout>
              <c:tx>
                <c:strRef>
                  <c:f>'État actuel – Égouts'!$D$29</c:f>
                  <c:strCache>
                    <c:ptCount val="1"/>
                    <c:pt idx="0">
                      <c:v>Conduites de refoulement $0 M</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{5FED5EC0-8A75-4F46-99E8-D87D452C897B}</c15:txfldGUID>
                      <c15:f>'État actuel – Égouts'!$D$29</c15:f>
                      <c15:dlblFieldTableCache>
                        <c:ptCount val="1"/>
                        <c:pt idx="0">
                          <c:v>Conduites de refoulement $0 M</c:v>
                        </c:pt>
                      </c15:dlblFieldTableCache>
                    </c15:dlblFTEntry>
                  </c15:dlblFieldTable>
                  <c15:showDataLabelsRange val="0"/>
                </c:ext>
                <c:ext xmlns:c16="http://schemas.microsoft.com/office/drawing/2014/chart" uri="{C3380CC4-5D6E-409C-BE32-E72D297353CC}">
                  <c16:uniqueId val="{00000008-C038-46C5-BCC5-23737E336464}"/>
                </c:ext>
              </c:extLst>
            </c:dLbl>
            <c:dLbl>
              <c:idx val="5"/>
              <c:delete val="1"/>
              <c:extLst>
                <c:ext xmlns:c15="http://schemas.microsoft.com/office/drawing/2012/chart" uri="{CE6537A1-D6FC-4f65-9D91-7224C49458BB}"/>
                <c:ext xmlns:c16="http://schemas.microsoft.com/office/drawing/2014/chart" uri="{C3380CC4-5D6E-409C-BE32-E72D297353CC}">
                  <c16:uniqueId val="{0000000B-C038-46C5-BCC5-23737E336464}"/>
                </c:ext>
              </c:extLst>
            </c:dLbl>
            <c:dLbl>
              <c:idx val="6"/>
              <c:delete val="1"/>
              <c:extLst>
                <c:ext xmlns:c15="http://schemas.microsoft.com/office/drawing/2012/chart" uri="{CE6537A1-D6FC-4f65-9D91-7224C49458BB}"/>
                <c:ext xmlns:c16="http://schemas.microsoft.com/office/drawing/2014/chart" uri="{C3380CC4-5D6E-409C-BE32-E72D297353CC}">
                  <c16:uniqueId val="{0000000A-C038-46C5-BCC5-23737E336464}"/>
                </c:ext>
              </c:extLst>
            </c:dLbl>
            <c:dLbl>
              <c:idx val="7"/>
              <c:delete val="1"/>
              <c:extLst>
                <c:ext xmlns:c15="http://schemas.microsoft.com/office/drawing/2012/chart" uri="{CE6537A1-D6FC-4f65-9D91-7224C49458BB}"/>
                <c:ext xmlns:c16="http://schemas.microsoft.com/office/drawing/2014/chart" uri="{C3380CC4-5D6E-409C-BE32-E72D297353CC}">
                  <c16:uniqueId val="{00000009-C038-46C5-BCC5-23737E33646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'État actuel – Égouts'!$A$25:$A$32</c:f>
              <c:strCache>
                <c:ptCount val="7"/>
                <c:pt idx="0">
                  <c:v>Étang d’épuration</c:v>
                </c:pt>
                <c:pt idx="1">
                  <c:v>Conduites d’égout</c:v>
                </c:pt>
                <c:pt idx="2">
                  <c:v>Trous d’homme</c:v>
                </c:pt>
                <c:pt idx="3">
                  <c:v>Stations de pompage</c:v>
                </c:pt>
                <c:pt idx="4">
                  <c:v>Conduites de refoulement</c:v>
                </c:pt>
                <c:pt idx="5">
                  <c:v>Usine de traitement</c:v>
                </c:pt>
                <c:pt idx="6">
                  <c:v>Camions d’égout</c:v>
                </c:pt>
              </c:strCache>
            </c:strRef>
          </c:cat>
          <c:val>
            <c:numRef>
              <c:f>'État actuel – Égouts'!$C$25:$C$32</c:f>
              <c:numCache>
                <c:formatCode>_-"$"* #,##0_-;\-"$"* #,##0_-;_-"$"* "-"??_-;_-@_-</c:formatCode>
                <c:ptCount val="8"/>
                <c:pt idx="0">
                  <c:v>608000</c:v>
                </c:pt>
                <c:pt idx="1">
                  <c:v>54000</c:v>
                </c:pt>
                <c:pt idx="2">
                  <c:v>0</c:v>
                </c:pt>
                <c:pt idx="3">
                  <c:v>321000</c:v>
                </c:pt>
                <c:pt idx="4">
                  <c:v>0</c:v>
                </c:pt>
                <c:pt idx="5">
                  <c:v>2970000</c:v>
                </c:pt>
                <c:pt idx="6">
                  <c:v>0</c:v>
                </c:pt>
              </c:numCache>
            </c:numRef>
          </c:val>
          <c:extLst>
            <c:ext xmlns:c16="http://schemas.microsoft.com/office/drawing/2014/chart" uri="{C3380CC4-5D6E-409C-BE32-E72D297353CC}">
              <c16:uniqueId val="{00000001-62BE-46C6-A8B5-DCBDDFB5B985}"/>
            </c:ext>
          </c:extLst>
        </c:ser>
        <c:dLbls>
          <c:showLegendKey val="0"/>
          <c:showVal val="0"/>
          <c:showCatName val="0"/>
          <c:showSerName val="0"/>
          <c:showPercent val="0"/>
          <c:showBubbleSize val="0"/>
          <c:showLeaderLines val="1"/>
        </c:dLbls>
        <c:firstSliceAng val="92"/>
        <c:holeSize val="4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a:defRPr lang="en-CA" sz="1400" b="0" i="0" u="none" strike="noStrike" kern="1200" spc="0" baseline="0">
                <a:solidFill>
                  <a:sysClr val="windowText" lastClr="000000">
                    <a:lumMod val="65000"/>
                    <a:lumOff val="35000"/>
                  </a:sysClr>
                </a:solidFill>
                <a:latin typeface="+mn-lt"/>
                <a:ea typeface="+mn-ea"/>
                <a:cs typeface="+mn-cs"/>
              </a:defRPr>
            </a:pPr>
            <a:r>
              <a:rPr lang="fr-CA" sz="1400" b="0" i="0" u="none" strike="noStrike" baseline="0">
                <a:solidFill>
                  <a:sysClr val="windowText" lastClr="000000">
                    <a:lumMod val="65000"/>
                    <a:lumOff val="35000"/>
                  </a:sysClr>
                </a:solidFill>
                <a:latin typeface="+mn-lt"/>
                <a:ea typeface="+mn-ea"/>
                <a:cs typeface="+mn-cs"/>
              </a:rPr>
              <a:t>Durée de vie restante</a:t>
            </a:r>
          </a:p>
        </c:rich>
      </c:tx>
      <c:overlay val="0"/>
      <c:spPr>
        <a:noFill/>
        <a:ln>
          <a:noFill/>
        </a:ln>
        <a:effectLst/>
      </c:spPr>
      <c:txPr>
        <a:bodyPr rot="0" spcFirstLastPara="1" vertOverflow="ellipsis" vert="horz" wrap="square" anchor="ctr" anchorCtr="1"/>
        <a:lstStyle/>
        <a:p>
          <a:pPr algn="ctr">
            <a:defRPr lang="en-CA"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barChart>
        <c:barDir val="bar"/>
        <c:grouping val="stacked"/>
        <c:varyColors val="0"/>
        <c:ser>
          <c:idx val="1"/>
          <c:order val="0"/>
          <c:tx>
            <c:strRef>
              <c:f>'État actuel – Égouts'!$A$39</c:f>
              <c:strCache>
                <c:ptCount val="1"/>
                <c:pt idx="0">
                  <c:v>ÂGE MOYEN</c:v>
                </c:pt>
              </c:strCache>
            </c:strRef>
          </c:tx>
          <c:spPr>
            <a:solidFill>
              <a:schemeClr val="accent2"/>
            </a:solidFill>
            <a:ln>
              <a:noFill/>
            </a:ln>
            <a:effectLst/>
          </c:spPr>
          <c:invertIfNegative val="0"/>
          <c:cat>
            <c:strRef>
              <c:f>'État actuel – Véhicules'!$A$55</c:f>
              <c:strCache>
                <c:ptCount val="1"/>
                <c:pt idx="0">
                  <c:v>% RETARD DE LA VALEUR TOTALE DES ACTIFS</c:v>
                </c:pt>
              </c:strCache>
            </c:strRef>
          </c:cat>
          <c:val>
            <c:numRef>
              <c:f>'État actuel – Égouts'!$E$39</c:f>
              <c:numCache>
                <c:formatCode>0</c:formatCode>
                <c:ptCount val="1"/>
                <c:pt idx="0">
                  <c:v>19.855316647419432</c:v>
                </c:pt>
              </c:numCache>
            </c:numRef>
          </c:val>
          <c:extLst>
            <c:ext xmlns:c16="http://schemas.microsoft.com/office/drawing/2014/chart" uri="{C3380CC4-5D6E-409C-BE32-E72D297353CC}">
              <c16:uniqueId val="{00000001-717D-4FB0-BCE0-5A4D05061D0A}"/>
            </c:ext>
          </c:extLst>
        </c:ser>
        <c:ser>
          <c:idx val="0"/>
          <c:order val="1"/>
          <c:tx>
            <c:strRef>
              <c:f>'État actuel – Égouts'!$A$45</c:f>
              <c:strCache>
                <c:ptCount val="1"/>
                <c:pt idx="0">
                  <c:v>DURÉE DE VIE RESTANTE MOYENNE</c:v>
                </c:pt>
              </c:strCache>
            </c:strRef>
          </c:tx>
          <c:spPr>
            <a:solidFill>
              <a:srgbClr val="00B0F0"/>
            </a:solidFill>
            <a:ln>
              <a:noFill/>
            </a:ln>
            <a:effectLst/>
          </c:spPr>
          <c:invertIfNegative val="0"/>
          <c:cat>
            <c:strRef>
              <c:f>'État actuel – Véhicules'!$A$55</c:f>
              <c:strCache>
                <c:ptCount val="1"/>
                <c:pt idx="0">
                  <c:v>% RETARD DE LA VALEUR TOTALE DES ACTIFS</c:v>
                </c:pt>
              </c:strCache>
            </c:strRef>
          </c:cat>
          <c:val>
            <c:numRef>
              <c:f>'État actuel – Égouts'!$E$45</c:f>
              <c:numCache>
                <c:formatCode>0</c:formatCode>
                <c:ptCount val="1"/>
                <c:pt idx="0">
                  <c:v>5.4341268990664657</c:v>
                </c:pt>
              </c:numCache>
            </c:numRef>
          </c:val>
          <c:extLst>
            <c:ext xmlns:c16="http://schemas.microsoft.com/office/drawing/2014/chart" uri="{C3380CC4-5D6E-409C-BE32-E72D297353CC}">
              <c16:uniqueId val="{00000000-717D-4FB0-BCE0-5A4D05061D0A}"/>
            </c:ext>
          </c:extLst>
        </c:ser>
        <c:dLbls>
          <c:showLegendKey val="0"/>
          <c:showVal val="0"/>
          <c:showCatName val="0"/>
          <c:showSerName val="0"/>
          <c:showPercent val="0"/>
          <c:showBubbleSize val="0"/>
        </c:dLbls>
        <c:gapWidth val="150"/>
        <c:overlap val="100"/>
        <c:axId val="781852240"/>
        <c:axId val="781853224"/>
      </c:barChart>
      <c:catAx>
        <c:axId val="781852240"/>
        <c:scaling>
          <c:orientation val="minMax"/>
        </c:scaling>
        <c:delete val="1"/>
        <c:axPos val="l"/>
        <c:numFmt formatCode="General" sourceLinked="1"/>
        <c:majorTickMark val="none"/>
        <c:minorTickMark val="none"/>
        <c:tickLblPos val="nextTo"/>
        <c:crossAx val="781853224"/>
        <c:crosses val="autoZero"/>
        <c:auto val="1"/>
        <c:lblAlgn val="ctr"/>
        <c:lblOffset val="100"/>
        <c:noMultiLvlLbl val="0"/>
      </c:catAx>
      <c:valAx>
        <c:axId val="781853224"/>
        <c:scaling>
          <c:orientation val="minMax"/>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fr-CA"/>
                  <a:t>Titre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818522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A"/>
              <a:t>Coût de remplacement par type d’actifs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7926904585586482"/>
          <c:y val="0.17551738154885868"/>
          <c:w val="0.46893246750498102"/>
          <c:h val="0.74590473052466078"/>
        </c:manualLayout>
      </c:layout>
      <c:doughnutChart>
        <c:varyColors val="1"/>
        <c:ser>
          <c:idx val="1"/>
          <c:order val="0"/>
          <c:dPt>
            <c:idx val="0"/>
            <c:bubble3D val="0"/>
            <c:spPr>
              <a:solidFill>
                <a:schemeClr val="dk1">
                  <a:tint val="88500"/>
                </a:schemeClr>
              </a:solidFill>
              <a:ln w="19050">
                <a:solidFill>
                  <a:schemeClr val="lt1"/>
                </a:solidFill>
              </a:ln>
              <a:effectLst/>
            </c:spPr>
            <c:extLst>
              <c:ext xmlns:c16="http://schemas.microsoft.com/office/drawing/2014/chart" uri="{C3380CC4-5D6E-409C-BE32-E72D297353CC}">
                <c16:uniqueId val="{00000001-B428-4700-8B29-B8168A2A9410}"/>
              </c:ext>
            </c:extLst>
          </c:dPt>
          <c:dPt>
            <c:idx val="1"/>
            <c:bubble3D val="0"/>
            <c:spPr>
              <a:solidFill>
                <a:schemeClr val="dk1">
                  <a:tint val="55000"/>
                </a:schemeClr>
              </a:solidFill>
              <a:ln w="19050">
                <a:solidFill>
                  <a:schemeClr val="lt1"/>
                </a:solidFill>
              </a:ln>
              <a:effectLst/>
            </c:spPr>
            <c:extLst>
              <c:ext xmlns:c16="http://schemas.microsoft.com/office/drawing/2014/chart" uri="{C3380CC4-5D6E-409C-BE32-E72D297353CC}">
                <c16:uniqueId val="{00000003-B428-4700-8B29-B8168A2A9410}"/>
              </c:ext>
            </c:extLst>
          </c:dPt>
          <c:dPt>
            <c:idx val="2"/>
            <c:bubble3D val="0"/>
            <c:spPr>
              <a:solidFill>
                <a:schemeClr val="dk1">
                  <a:tint val="75000"/>
                </a:schemeClr>
              </a:solidFill>
              <a:ln w="19050">
                <a:solidFill>
                  <a:schemeClr val="lt1"/>
                </a:solidFill>
              </a:ln>
              <a:effectLst/>
            </c:spPr>
            <c:extLst>
              <c:ext xmlns:c16="http://schemas.microsoft.com/office/drawing/2014/chart" uri="{C3380CC4-5D6E-409C-BE32-E72D297353CC}">
                <c16:uniqueId val="{00000005-B428-4700-8B29-B8168A2A9410}"/>
              </c:ext>
            </c:extLst>
          </c:dPt>
          <c:dPt>
            <c:idx val="3"/>
            <c:bubble3D val="0"/>
            <c:spPr>
              <a:solidFill>
                <a:schemeClr val="dk1">
                  <a:tint val="98500"/>
                </a:schemeClr>
              </a:solidFill>
              <a:ln w="19050">
                <a:solidFill>
                  <a:schemeClr val="lt1"/>
                </a:solidFill>
              </a:ln>
              <a:effectLst/>
            </c:spPr>
            <c:extLst>
              <c:ext xmlns:c16="http://schemas.microsoft.com/office/drawing/2014/chart" uri="{C3380CC4-5D6E-409C-BE32-E72D297353CC}">
                <c16:uniqueId val="{00000007-B428-4700-8B29-B8168A2A9410}"/>
              </c:ext>
            </c:extLst>
          </c:dPt>
          <c:dPt>
            <c:idx val="4"/>
            <c:bubble3D val="0"/>
            <c:spPr>
              <a:solidFill>
                <a:schemeClr val="dk1">
                  <a:tint val="30000"/>
                </a:schemeClr>
              </a:solidFill>
              <a:ln w="19050">
                <a:solidFill>
                  <a:schemeClr val="lt1"/>
                </a:solidFill>
              </a:ln>
              <a:effectLst/>
            </c:spPr>
            <c:extLst>
              <c:ext xmlns:c16="http://schemas.microsoft.com/office/drawing/2014/chart" uri="{C3380CC4-5D6E-409C-BE32-E72D297353CC}">
                <c16:uniqueId val="{00000009-B428-4700-8B29-B8168A2A9410}"/>
              </c:ext>
            </c:extLst>
          </c:dPt>
          <c:dPt>
            <c:idx val="5"/>
            <c:bubble3D val="0"/>
            <c:spPr>
              <a:solidFill>
                <a:schemeClr val="dk1">
                  <a:tint val="60000"/>
                </a:schemeClr>
              </a:solidFill>
              <a:ln w="19050">
                <a:solidFill>
                  <a:schemeClr val="lt1"/>
                </a:solidFill>
              </a:ln>
              <a:effectLst/>
            </c:spPr>
            <c:extLst>
              <c:ext xmlns:c16="http://schemas.microsoft.com/office/drawing/2014/chart" uri="{C3380CC4-5D6E-409C-BE32-E72D297353CC}">
                <c16:uniqueId val="{0000000B-B428-4700-8B29-B8168A2A9410}"/>
              </c:ext>
            </c:extLst>
          </c:dPt>
          <c:dPt>
            <c:idx val="6"/>
            <c:bubble3D val="0"/>
            <c:spPr>
              <a:solidFill>
                <a:schemeClr val="dk1">
                  <a:tint val="80000"/>
                </a:schemeClr>
              </a:solidFill>
              <a:ln w="19050">
                <a:solidFill>
                  <a:schemeClr val="lt1"/>
                </a:solidFill>
              </a:ln>
              <a:effectLst/>
            </c:spPr>
            <c:extLst>
              <c:ext xmlns:c16="http://schemas.microsoft.com/office/drawing/2014/chart" uri="{C3380CC4-5D6E-409C-BE32-E72D297353CC}">
                <c16:uniqueId val="{0000000D-B428-4700-8B29-B8168A2A9410}"/>
              </c:ext>
            </c:extLst>
          </c:dPt>
          <c:dLbls>
            <c:dLbl>
              <c:idx val="0"/>
              <c:layout>
                <c:manualLayout>
                  <c:x val="-0.13571573403899453"/>
                  <c:y val="0.14094497934432831"/>
                </c:manualLayout>
              </c:layout>
              <c:tx>
                <c:strRef>
                  <c:f>'État actuel – Routes et drain.'!$D$27</c:f>
                  <c:strCache>
                    <c:ptCount val="1"/>
                    <c:pt idx="0">
                      <c:v>Routes asphaltées $0.1 M</c:v>
                    </c:pt>
                  </c:strCache>
                </c:strRef>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dlblFieldTable>
                    <c15:dlblFTEntry>
                      <c15:txfldGUID>{A8D78ECD-39A0-46BE-B392-8F9C881178E5}</c15:txfldGUID>
                      <c15:f>'État actuel – Routes et drain.'!$D$27</c15:f>
                      <c15:dlblFieldTableCache>
                        <c:ptCount val="1"/>
                        <c:pt idx="0">
                          <c:v>Routes asphaltées $0.1 M</c:v>
                        </c:pt>
                      </c15:dlblFieldTableCache>
                    </c15:dlblFTEntry>
                  </c15:dlblFieldTable>
                  <c15:showDataLabelsRange val="0"/>
                </c:ext>
                <c:ext xmlns:c16="http://schemas.microsoft.com/office/drawing/2014/chart" uri="{C3380CC4-5D6E-409C-BE32-E72D297353CC}">
                  <c16:uniqueId val="{00000001-B428-4700-8B29-B8168A2A9410}"/>
                </c:ext>
              </c:extLst>
            </c:dLbl>
            <c:dLbl>
              <c:idx val="1"/>
              <c:layout>
                <c:manualLayout>
                  <c:x val="-0.15288725866705538"/>
                  <c:y val="-0.14946792887933522"/>
                </c:manualLayout>
              </c:layout>
              <c:tx>
                <c:strRef>
                  <c:f>'État actuel – Routes et drain.'!$D$28</c:f>
                  <c:strCache>
                    <c:ptCount val="1"/>
                    <c:pt idx="0">
                      <c:v>Routes en gravier $0 M</c:v>
                    </c:pt>
                  </c:strCache>
                </c:strRef>
              </c:tx>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7901246680533209"/>
                      <c:h val="0.12721900590397842"/>
                    </c:manualLayout>
                  </c15:layout>
                  <c15:dlblFieldTable>
                    <c15:dlblFTEntry>
                      <c15:txfldGUID>{8B20E7C5-9766-469E-B1FC-D41314E7CD35}</c15:txfldGUID>
                      <c15:f>'État actuel – Routes et drain.'!$D$28</c15:f>
                      <c15:dlblFieldTableCache>
                        <c:ptCount val="1"/>
                        <c:pt idx="0">
                          <c:v>Routes en gravier $0 M</c:v>
                        </c:pt>
                      </c15:dlblFieldTableCache>
                    </c15:dlblFTEntry>
                  </c15:dlblFieldTable>
                  <c15:showDataLabelsRange val="0"/>
                </c:ext>
                <c:ext xmlns:c16="http://schemas.microsoft.com/office/drawing/2014/chart" uri="{C3380CC4-5D6E-409C-BE32-E72D297353CC}">
                  <c16:uniqueId val="{00000003-B428-4700-8B29-B8168A2A9410}"/>
                </c:ext>
              </c:extLst>
            </c:dLbl>
            <c:dLbl>
              <c:idx val="2"/>
              <c:layout>
                <c:manualLayout>
                  <c:x val="0.18810701157351603"/>
                  <c:y val="-0.11327785822295813"/>
                </c:manualLayout>
              </c:layout>
              <c:tx>
                <c:strRef>
                  <c:f>'État actuel – Routes et drain.'!$D$29</c:f>
                  <c:strCache>
                    <c:ptCount val="1"/>
                    <c:pt idx="0">
                      <c:v>Trottoirs $0 M</c:v>
                    </c:pt>
                  </c:strCache>
                </c:strRef>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dlblFieldTable>
                    <c15:dlblFTEntry>
                      <c15:txfldGUID>{651DEE0E-90A1-44C2-9C31-A15264398D99}</c15:txfldGUID>
                      <c15:f>'État actuel – Routes et drain.'!$D$29</c15:f>
                      <c15:dlblFieldTableCache>
                        <c:ptCount val="1"/>
                        <c:pt idx="0">
                          <c:v>Trottoirs $0 M</c:v>
                        </c:pt>
                      </c15:dlblFieldTableCache>
                    </c15:dlblFTEntry>
                  </c15:dlblFieldTable>
                  <c15:showDataLabelsRange val="0"/>
                </c:ext>
                <c:ext xmlns:c16="http://schemas.microsoft.com/office/drawing/2014/chart" uri="{C3380CC4-5D6E-409C-BE32-E72D297353CC}">
                  <c16:uniqueId val="{00000005-B428-4700-8B29-B8168A2A9410}"/>
                </c:ext>
              </c:extLst>
            </c:dLbl>
            <c:dLbl>
              <c:idx val="3"/>
              <c:layout>
                <c:manualLayout>
                  <c:x val="0.23007689202599135"/>
                  <c:y val="-7.844473886382904E-3"/>
                </c:manualLayout>
              </c:layout>
              <c:tx>
                <c:strRef>
                  <c:f>'État actuel – Routes et drain.'!$D$30</c:f>
                  <c:strCache>
                    <c:ptCount val="1"/>
                    <c:pt idx="0">
                      <c:v>Piste de VTT/motoneige $0 M</c:v>
                    </c:pt>
                  </c:strCache>
                </c:strRef>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dlblFieldTable>
                    <c15:dlblFTEntry>
                      <c15:txfldGUID>{607561BC-9EA2-4837-87C4-680455696A90}</c15:txfldGUID>
                      <c15:f>'État actuel – Routes et drain.'!$D$30</c15:f>
                      <c15:dlblFieldTableCache>
                        <c:ptCount val="1"/>
                        <c:pt idx="0">
                          <c:v>Piste de VTT/motoneige $0 M</c:v>
                        </c:pt>
                      </c15:dlblFieldTableCache>
                    </c15:dlblFTEntry>
                  </c15:dlblFieldTable>
                  <c15:showDataLabelsRange val="0"/>
                </c:ext>
                <c:ext xmlns:c16="http://schemas.microsoft.com/office/drawing/2014/chart" uri="{C3380CC4-5D6E-409C-BE32-E72D297353CC}">
                  <c16:uniqueId val="{00000007-B428-4700-8B29-B8168A2A9410}"/>
                </c:ext>
              </c:extLst>
            </c:dLbl>
            <c:dLbl>
              <c:idx val="4"/>
              <c:delete val="1"/>
              <c:extLst>
                <c:ext xmlns:c15="http://schemas.microsoft.com/office/drawing/2012/chart" uri="{CE6537A1-D6FC-4f65-9D91-7224C49458BB}"/>
                <c:ext xmlns:c16="http://schemas.microsoft.com/office/drawing/2014/chart" uri="{C3380CC4-5D6E-409C-BE32-E72D297353CC}">
                  <c16:uniqueId val="{00000009-B428-4700-8B29-B8168A2A9410}"/>
                </c:ext>
              </c:extLst>
            </c:dLbl>
            <c:dLbl>
              <c:idx val="5"/>
              <c:delete val="1"/>
              <c:extLst>
                <c:ext xmlns:c15="http://schemas.microsoft.com/office/drawing/2012/chart" uri="{CE6537A1-D6FC-4f65-9D91-7224C49458BB}"/>
                <c:ext xmlns:c16="http://schemas.microsoft.com/office/drawing/2014/chart" uri="{C3380CC4-5D6E-409C-BE32-E72D297353CC}">
                  <c16:uniqueId val="{0000000B-B428-4700-8B29-B8168A2A9410}"/>
                </c:ext>
              </c:extLst>
            </c:dLbl>
            <c:dLbl>
              <c:idx val="6"/>
              <c:delete val="1"/>
              <c:extLst>
                <c:ext xmlns:c15="http://schemas.microsoft.com/office/drawing/2012/chart" uri="{CE6537A1-D6FC-4f65-9D91-7224C49458BB}"/>
                <c:ext xmlns:c16="http://schemas.microsoft.com/office/drawing/2014/chart" uri="{C3380CC4-5D6E-409C-BE32-E72D297353CC}">
                  <c16:uniqueId val="{0000000D-B428-4700-8B29-B8168A2A941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'État actuel – Routes et drain.'!$A$27:$A$33</c:f>
              <c:strCache>
                <c:ptCount val="7"/>
                <c:pt idx="0">
                  <c:v>Routes asphaltées</c:v>
                </c:pt>
                <c:pt idx="1">
                  <c:v>Routes en gravier</c:v>
                </c:pt>
                <c:pt idx="2">
                  <c:v>Trottoirs</c:v>
                </c:pt>
                <c:pt idx="3">
                  <c:v>Piste de VTT/motoneige</c:v>
                </c:pt>
                <c:pt idx="4">
                  <c:v>Lampadaires</c:v>
                </c:pt>
                <c:pt idx="5">
                  <c:v>Fossés</c:v>
                </c:pt>
                <c:pt idx="6">
                  <c:v>Bassins d’eaux pluviales</c:v>
                </c:pt>
              </c:strCache>
            </c:strRef>
          </c:cat>
          <c:val>
            <c:numRef>
              <c:f>'État actuel – Routes et drain.'!$C$27:$C$33</c:f>
              <c:numCache>
                <c:formatCode>_-"$"* #,##0_-;\-"$"* #,##0_-;_-"$"* "-"??_-;_-@_-</c:formatCode>
                <c:ptCount val="7"/>
                <c:pt idx="0">
                  <c:v>78000</c:v>
                </c:pt>
                <c:pt idx="1">
                  <c:v>23000</c:v>
                </c:pt>
                <c:pt idx="2">
                  <c:v>0</c:v>
                </c:pt>
                <c:pt idx="3">
                  <c:v>37000</c:v>
                </c:pt>
                <c:pt idx="4">
                  <c:v>0</c:v>
                </c:pt>
                <c:pt idx="5">
                  <c:v>0</c:v>
                </c:pt>
                <c:pt idx="6">
                  <c:v>0</c:v>
                </c:pt>
              </c:numCache>
            </c:numRef>
          </c:val>
          <c:extLst>
            <c:ext xmlns:c16="http://schemas.microsoft.com/office/drawing/2014/chart" uri="{C3380CC4-5D6E-409C-BE32-E72D297353CC}">
              <c16:uniqueId val="{0000000E-B428-4700-8B29-B8168A2A9410}"/>
            </c:ext>
          </c:extLst>
        </c:ser>
        <c:dLbls>
          <c:showLegendKey val="0"/>
          <c:showVal val="0"/>
          <c:showCatName val="0"/>
          <c:showSerName val="0"/>
          <c:showPercent val="0"/>
          <c:showBubbleSize val="0"/>
          <c:showLeaderLines val="1"/>
        </c:dLbls>
        <c:firstSliceAng val="107"/>
        <c:holeSize val="4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a:defRPr lang="en-CA" sz="1400" b="0" i="0" u="none" strike="noStrike" kern="1200" spc="0" baseline="0">
                <a:solidFill>
                  <a:sysClr val="windowText" lastClr="000000">
                    <a:lumMod val="65000"/>
                    <a:lumOff val="35000"/>
                  </a:sysClr>
                </a:solidFill>
                <a:latin typeface="+mn-lt"/>
                <a:ea typeface="+mn-ea"/>
                <a:cs typeface="+mn-cs"/>
              </a:defRPr>
            </a:pPr>
            <a:r>
              <a:rPr lang="fr-CA" sz="1400" b="0" i="0" u="none" strike="noStrike" baseline="0">
                <a:solidFill>
                  <a:sysClr val="windowText" lastClr="000000">
                    <a:lumMod val="65000"/>
                    <a:lumOff val="35000"/>
                  </a:sysClr>
                </a:solidFill>
                <a:latin typeface="+mn-lt"/>
                <a:ea typeface="+mn-ea"/>
                <a:cs typeface="+mn-cs"/>
              </a:rPr>
              <a:t>Durée de vie restante</a:t>
            </a:r>
          </a:p>
        </c:rich>
      </c:tx>
      <c:overlay val="0"/>
      <c:spPr>
        <a:noFill/>
        <a:ln>
          <a:noFill/>
        </a:ln>
        <a:effectLst/>
      </c:spPr>
      <c:txPr>
        <a:bodyPr rot="0" spcFirstLastPara="1" vertOverflow="ellipsis" vert="horz" wrap="square" anchor="ctr" anchorCtr="1"/>
        <a:lstStyle/>
        <a:p>
          <a:pPr algn="ctr">
            <a:defRPr lang="en-CA"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barChart>
        <c:barDir val="bar"/>
        <c:grouping val="stacked"/>
        <c:varyColors val="0"/>
        <c:ser>
          <c:idx val="1"/>
          <c:order val="0"/>
          <c:tx>
            <c:strRef>
              <c:f>'État actuel – Routes et drain.'!$A$40</c:f>
              <c:strCache>
                <c:ptCount val="1"/>
                <c:pt idx="0">
                  <c:v>ÂGE MOYEN</c:v>
                </c:pt>
              </c:strCache>
            </c:strRef>
          </c:tx>
          <c:spPr>
            <a:solidFill>
              <a:schemeClr val="accent2"/>
            </a:solidFill>
            <a:ln>
              <a:noFill/>
            </a:ln>
            <a:effectLst/>
          </c:spPr>
          <c:invertIfNegative val="0"/>
          <c:cat>
            <c:strRef>
              <c:f>'État actuel – Véhicules'!$A$55</c:f>
              <c:strCache>
                <c:ptCount val="1"/>
                <c:pt idx="0">
                  <c:v>% RETARD DE LA VALEUR TOTALE DES ACTIFS</c:v>
                </c:pt>
              </c:strCache>
            </c:strRef>
          </c:cat>
          <c:val>
            <c:numRef>
              <c:f>'État actuel – Routes et drain.'!$E$40</c:f>
              <c:numCache>
                <c:formatCode>0</c:formatCode>
                <c:ptCount val="1"/>
                <c:pt idx="0">
                  <c:v>7.3982385010646858</c:v>
                </c:pt>
              </c:numCache>
            </c:numRef>
          </c:val>
          <c:extLst>
            <c:ext xmlns:c16="http://schemas.microsoft.com/office/drawing/2014/chart" uri="{C3380CC4-5D6E-409C-BE32-E72D297353CC}">
              <c16:uniqueId val="{00000000-9B83-4E3A-AD25-3AC391B477D2}"/>
            </c:ext>
          </c:extLst>
        </c:ser>
        <c:ser>
          <c:idx val="0"/>
          <c:order val="1"/>
          <c:tx>
            <c:strRef>
              <c:f>'État actuel – Routes et drain.'!$A$46</c:f>
              <c:strCache>
                <c:ptCount val="1"/>
                <c:pt idx="0">
                  <c:v>DURÉE DE VIE RESTANTE MOYENNE</c:v>
                </c:pt>
              </c:strCache>
            </c:strRef>
          </c:tx>
          <c:spPr>
            <a:solidFill>
              <a:srgbClr val="00B0F0"/>
            </a:solidFill>
            <a:ln>
              <a:noFill/>
            </a:ln>
            <a:effectLst/>
          </c:spPr>
          <c:invertIfNegative val="0"/>
          <c:cat>
            <c:strRef>
              <c:f>'État actuel – Véhicules'!$A$55</c:f>
              <c:strCache>
                <c:ptCount val="1"/>
                <c:pt idx="0">
                  <c:v>% RETARD DE LA VALEUR TOTALE DES ACTIFS</c:v>
                </c:pt>
              </c:strCache>
            </c:strRef>
          </c:cat>
          <c:val>
            <c:numRef>
              <c:f>'État actuel – Routes et drain.'!$E$46</c:f>
              <c:numCache>
                <c:formatCode>0</c:formatCode>
                <c:ptCount val="1"/>
                <c:pt idx="0">
                  <c:v>1.1309821000323306</c:v>
                </c:pt>
              </c:numCache>
            </c:numRef>
          </c:val>
          <c:extLst>
            <c:ext xmlns:c16="http://schemas.microsoft.com/office/drawing/2014/chart" uri="{C3380CC4-5D6E-409C-BE32-E72D297353CC}">
              <c16:uniqueId val="{00000001-9B83-4E3A-AD25-3AC391B477D2}"/>
            </c:ext>
          </c:extLst>
        </c:ser>
        <c:dLbls>
          <c:showLegendKey val="0"/>
          <c:showVal val="0"/>
          <c:showCatName val="0"/>
          <c:showSerName val="0"/>
          <c:showPercent val="0"/>
          <c:showBubbleSize val="0"/>
        </c:dLbls>
        <c:gapWidth val="150"/>
        <c:overlap val="100"/>
        <c:axId val="781852240"/>
        <c:axId val="781853224"/>
      </c:barChart>
      <c:catAx>
        <c:axId val="781852240"/>
        <c:scaling>
          <c:orientation val="minMax"/>
        </c:scaling>
        <c:delete val="1"/>
        <c:axPos val="l"/>
        <c:numFmt formatCode="General" sourceLinked="1"/>
        <c:majorTickMark val="none"/>
        <c:minorTickMark val="none"/>
        <c:tickLblPos val="nextTo"/>
        <c:crossAx val="781853224"/>
        <c:crosses val="autoZero"/>
        <c:auto val="1"/>
        <c:lblAlgn val="ctr"/>
        <c:lblOffset val="100"/>
        <c:noMultiLvlLbl val="0"/>
      </c:catAx>
      <c:valAx>
        <c:axId val="781853224"/>
        <c:scaling>
          <c:orientation val="minMax"/>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fr-CA"/>
                  <a:t>Titre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818522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A"/>
              <a:t>Valeur de remplacement par type d’actifs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5238195299849259"/>
          <c:y val="0.15393701798385651"/>
          <c:w val="0.43285753781494712"/>
          <c:h val="0.7049976066749406"/>
        </c:manualLayout>
      </c:layout>
      <c:doughnutChart>
        <c:varyColors val="1"/>
        <c:ser>
          <c:idx val="1"/>
          <c:order val="0"/>
          <c:dPt>
            <c:idx val="0"/>
            <c:bubble3D val="0"/>
            <c:spPr>
              <a:solidFill>
                <a:schemeClr val="accent2"/>
              </a:solidFill>
              <a:ln w="19050">
                <a:solidFill>
                  <a:schemeClr val="lt1"/>
                </a:solidFill>
              </a:ln>
              <a:effectLst/>
            </c:spPr>
            <c:extLst>
              <c:ext xmlns:c16="http://schemas.microsoft.com/office/drawing/2014/chart" uri="{C3380CC4-5D6E-409C-BE32-E72D297353CC}">
                <c16:uniqueId val="{00000001-B882-4360-BCE4-90BE487FED03}"/>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B882-4360-BCE4-90BE487FED03}"/>
              </c:ext>
            </c:extLst>
          </c:dPt>
          <c:dPt>
            <c:idx val="2"/>
            <c:bubble3D val="0"/>
            <c:spPr>
              <a:solidFill>
                <a:schemeClr val="accent6"/>
              </a:solidFill>
              <a:ln w="19050">
                <a:solidFill>
                  <a:schemeClr val="lt1"/>
                </a:solidFill>
              </a:ln>
              <a:effectLst/>
            </c:spPr>
            <c:extLst>
              <c:ext xmlns:c16="http://schemas.microsoft.com/office/drawing/2014/chart" uri="{C3380CC4-5D6E-409C-BE32-E72D297353CC}">
                <c16:uniqueId val="{00000005-B882-4360-BCE4-90BE487FED03}"/>
              </c:ext>
            </c:extLst>
          </c:dPt>
          <c:dPt>
            <c:idx val="3"/>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7-B882-4360-BCE4-90BE487FED03}"/>
              </c:ext>
            </c:extLst>
          </c:dPt>
          <c:dPt>
            <c:idx val="4"/>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09-B882-4360-BCE4-90BE487FED03}"/>
              </c:ext>
            </c:extLst>
          </c:dPt>
          <c:dPt>
            <c:idx val="5"/>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0B-B882-4360-BCE4-90BE487FED03}"/>
              </c:ext>
            </c:extLst>
          </c:dPt>
          <c:dPt>
            <c:idx val="6"/>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0D-B882-4360-BCE4-90BE487FED03}"/>
              </c:ext>
            </c:extLst>
          </c:dPt>
          <c:dPt>
            <c:idx val="7"/>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0-B882-4360-BCE4-90BE487FED03}"/>
              </c:ext>
            </c:extLst>
          </c:dPt>
          <c:dPt>
            <c:idx val="8"/>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0F-B882-4360-BCE4-90BE487FED03}"/>
              </c:ext>
            </c:extLst>
          </c:dPt>
          <c:dPt>
            <c:idx val="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14-5D03-4F83-B947-D03B4057074D}"/>
              </c:ext>
            </c:extLst>
          </c:dPt>
          <c:dPt>
            <c:idx val="10"/>
            <c:bubble3D val="0"/>
            <c:spPr>
              <a:solidFill>
                <a:schemeClr val="accent4">
                  <a:lumMod val="80000"/>
                </a:schemeClr>
              </a:solidFill>
              <a:ln w="19050">
                <a:solidFill>
                  <a:schemeClr val="lt1"/>
                </a:solidFill>
              </a:ln>
              <a:effectLst/>
            </c:spPr>
            <c:extLst>
              <c:ext xmlns:c16="http://schemas.microsoft.com/office/drawing/2014/chart" uri="{C3380CC4-5D6E-409C-BE32-E72D297353CC}">
                <c16:uniqueId val="{00000013-5D03-4F83-B947-D03B4057074D}"/>
              </c:ext>
            </c:extLst>
          </c:dPt>
          <c:dPt>
            <c:idx val="11"/>
            <c:bubble3D val="0"/>
            <c:spPr>
              <a:solidFill>
                <a:schemeClr val="accent6">
                  <a:lumMod val="80000"/>
                </a:schemeClr>
              </a:solidFill>
              <a:ln w="19050">
                <a:solidFill>
                  <a:schemeClr val="lt1"/>
                </a:solidFill>
              </a:ln>
              <a:effectLst/>
            </c:spPr>
            <c:extLst>
              <c:ext xmlns:c16="http://schemas.microsoft.com/office/drawing/2014/chart" uri="{C3380CC4-5D6E-409C-BE32-E72D297353CC}">
                <c16:uniqueId val="{00000012-5D03-4F83-B947-D03B4057074D}"/>
              </c:ext>
            </c:extLst>
          </c:dPt>
          <c:dLbls>
            <c:dLbl>
              <c:idx val="0"/>
              <c:layout>
                <c:manualLayout>
                  <c:x val="0.14422733812495045"/>
                  <c:y val="0.11254387270449485"/>
                </c:manualLayout>
              </c:layout>
              <c:tx>
                <c:strRef>
                  <c:f>'État actuel – Bâtiments'!$D$29</c:f>
                  <c:strCache>
                    <c:ptCount val="1"/>
                    <c:pt idx="0">
                      <c:v>Hôtel de ville $4 M</c:v>
                    </c:pt>
                  </c:strCache>
                </c:strRef>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dlblFieldTable>
                    <c15:dlblFTEntry>
                      <c15:txfldGUID>{F1B621FD-7BF0-480B-8AE7-5980D916BE71}</c15:txfldGUID>
                      <c15:f>'État actuel – Bâtiments'!$D$29</c15:f>
                      <c15:dlblFieldTableCache>
                        <c:ptCount val="1"/>
                        <c:pt idx="0">
                          <c:v>Hôtel de ville $4 M</c:v>
                        </c:pt>
                      </c15:dlblFieldTableCache>
                    </c15:dlblFTEntry>
                  </c15:dlblFieldTable>
                  <c15:showDataLabelsRange val="0"/>
                </c:ext>
                <c:ext xmlns:c16="http://schemas.microsoft.com/office/drawing/2014/chart" uri="{C3380CC4-5D6E-409C-BE32-E72D297353CC}">
                  <c16:uniqueId val="{00000001-B882-4360-BCE4-90BE487FED03}"/>
                </c:ext>
              </c:extLst>
            </c:dLbl>
            <c:dLbl>
              <c:idx val="1"/>
              <c:layout>
                <c:manualLayout>
                  <c:x val="-0.21292925213276512"/>
                  <c:y val="0.17885298041426323"/>
                </c:manualLayout>
              </c:layout>
              <c:tx>
                <c:strRef>
                  <c:f>'État actuel – Bâtiments'!$D$30</c:f>
                  <c:strCache>
                    <c:ptCount val="1"/>
                    <c:pt idx="0">
                      <c:v>Bibliothèque $0 M</c:v>
                    </c:pt>
                  </c:strCache>
                </c:strRef>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dlblFieldTable>
                    <c15:dlblFTEntry>
                      <c15:txfldGUID>{E5B4A9E9-015E-4947-9701-7E01B6A508EB}</c15:txfldGUID>
                      <c15:f>'État actuel – Bâtiments'!$D$30</c15:f>
                      <c15:dlblFieldTableCache>
                        <c:ptCount val="1"/>
                        <c:pt idx="0">
                          <c:v>Bibliothèque $0 M</c:v>
                        </c:pt>
                      </c15:dlblFieldTableCache>
                    </c15:dlblFTEntry>
                  </c15:dlblFieldTable>
                  <c15:showDataLabelsRange val="0"/>
                </c:ext>
                <c:ext xmlns:c16="http://schemas.microsoft.com/office/drawing/2014/chart" uri="{C3380CC4-5D6E-409C-BE32-E72D297353CC}">
                  <c16:uniqueId val="{00000003-B882-4360-BCE4-90BE487FED03}"/>
                </c:ext>
              </c:extLst>
            </c:dLbl>
            <c:dLbl>
              <c:idx val="2"/>
              <c:layout>
                <c:manualLayout>
                  <c:x val="-0.17219298718290085"/>
                  <c:y val="6.6424394451918112E-2"/>
                </c:manualLayout>
              </c:layout>
              <c:tx>
                <c:strRef>
                  <c:f>'État actuel – Bâtiments'!$D$31</c:f>
                  <c:strCache>
                    <c:ptCount val="1"/>
                    <c:pt idx="0">
                      <c:v>Casernes de pompiers $0 M</c:v>
                    </c:pt>
                  </c:strCache>
                </c:strRef>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dlblFieldTable>
                    <c15:dlblFTEntry>
                      <c15:txfldGUID>{52C94671-C9F3-4E79-B061-3D138B99CF58}</c15:txfldGUID>
                      <c15:f>'État actuel – Bâtiments'!$D$31</c15:f>
                      <c15:dlblFieldTableCache>
                        <c:ptCount val="1"/>
                        <c:pt idx="0">
                          <c:v>Casernes de pompiers $0 M</c:v>
                        </c:pt>
                      </c15:dlblFieldTableCache>
                    </c15:dlblFTEntry>
                  </c15:dlblFieldTable>
                  <c15:showDataLabelsRange val="0"/>
                </c:ext>
                <c:ext xmlns:c16="http://schemas.microsoft.com/office/drawing/2014/chart" uri="{C3380CC4-5D6E-409C-BE32-E72D297353CC}">
                  <c16:uniqueId val="{00000005-B882-4360-BCE4-90BE487FED03}"/>
                </c:ext>
              </c:extLst>
            </c:dLbl>
            <c:dLbl>
              <c:idx val="3"/>
              <c:layout>
                <c:manualLayout>
                  <c:x val="4.3852802792268726E-2"/>
                  <c:y val="-0.24443909125703575"/>
                </c:manualLayout>
              </c:layout>
              <c:tx>
                <c:strRef>
                  <c:f>'État actuel – Bâtiments'!$D$32</c:f>
                  <c:strCache>
                    <c:ptCount val="1"/>
                    <c:pt idx="0">
                      <c:v>Atelier d’entretien des travaux publics $0 M</c:v>
                    </c:pt>
                  </c:strCache>
                </c:strRef>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dlblFieldTable>
                    <c15:dlblFTEntry>
                      <c15:txfldGUID>{2A6BA60A-AAF4-48F1-A4FA-647327AFD86A}</c15:txfldGUID>
                      <c15:f>'État actuel – Bâtiments'!$D$32</c15:f>
                      <c15:dlblFieldTableCache>
                        <c:ptCount val="1"/>
                        <c:pt idx="0">
                          <c:v>Atelier d’entretien des travaux publics $0 M</c:v>
                        </c:pt>
                      </c15:dlblFieldTableCache>
                    </c15:dlblFTEntry>
                  </c15:dlblFieldTable>
                  <c15:showDataLabelsRange val="0"/>
                </c:ext>
                <c:ext xmlns:c16="http://schemas.microsoft.com/office/drawing/2014/chart" uri="{C3380CC4-5D6E-409C-BE32-E72D297353CC}">
                  <c16:uniqueId val="{00000007-B882-4360-BCE4-90BE487FED03}"/>
                </c:ext>
              </c:extLst>
            </c:dLbl>
            <c:dLbl>
              <c:idx val="4"/>
              <c:layout>
                <c:manualLayout>
                  <c:x val="0.25118283226841476"/>
                  <c:y val="-0.34006791482888626"/>
                </c:manualLayout>
              </c:layout>
              <c:tx>
                <c:strRef>
                  <c:f>'État actuel – Bâtiments'!$D$33</c:f>
                  <c:strCache>
                    <c:ptCount val="1"/>
                    <c:pt idx="0">
                      <c:v>Garage et postes de ravitaillement en essence $0 M</c:v>
                    </c:pt>
                  </c:strCache>
                </c:strRef>
              </c:tx>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6160097280980448"/>
                      <c:h val="5.1327993711518805E-2"/>
                    </c:manualLayout>
                  </c15:layout>
                  <c15:dlblFieldTable>
                    <c15:dlblFTEntry>
                      <c15:txfldGUID>{C68C8647-4385-4FFE-8A99-376F5B6A376A}</c15:txfldGUID>
                      <c15:f>'État actuel – Bâtiments'!$D$33</c15:f>
                      <c15:dlblFieldTableCache>
                        <c:ptCount val="1"/>
                        <c:pt idx="0">
                          <c:v>Garage et postes de ravitaillement en essence $0 M</c:v>
                        </c:pt>
                      </c15:dlblFieldTableCache>
                    </c15:dlblFTEntry>
                  </c15:dlblFieldTable>
                  <c15:showDataLabelsRange val="0"/>
                </c:ext>
                <c:ext xmlns:c16="http://schemas.microsoft.com/office/drawing/2014/chart" uri="{C3380CC4-5D6E-409C-BE32-E72D297353CC}">
                  <c16:uniqueId val="{00000009-B882-4360-BCE4-90BE487FED03}"/>
                </c:ext>
              </c:extLst>
            </c:dLbl>
            <c:dLbl>
              <c:idx val="5"/>
              <c:layout>
                <c:manualLayout>
                  <c:x val="0.1984594697022673"/>
                  <c:y val="0.25027727201026184"/>
                </c:manualLayout>
              </c:layout>
              <c:tx>
                <c:rich>
                  <a:bodyPr/>
                  <a:lstStyle/>
                  <a:p>
                    <a:fld id="{3F6E76F8-CF3D-4CB8-8924-BEA654F431AB}" type="CELLREF">
                      <a:rPr lang="en-US" b="1"/>
                      <a:pPr/>
                      <a:t>[CELLREF]</a:t>
                    </a:fld>
                    <a:endParaRPr lang="en-CA"/>
                  </a:p>
                </c:rich>
              </c:tx>
              <c:showLegendKey val="0"/>
              <c:showVal val="1"/>
              <c:showCatName val="0"/>
              <c:showSerName val="0"/>
              <c:showPercent val="0"/>
              <c:showBubbleSize val="0"/>
              <c:extLst>
                <c:ext xmlns:c15="http://schemas.microsoft.com/office/drawing/2012/chart" uri="{CE6537A1-D6FC-4f65-9D91-7224C49458BB}">
                  <c15:dlblFieldTable>
                    <c15:dlblFTEntry>
                      <c15:txfldGUID>{3F6E76F8-CF3D-4CB8-8924-BEA654F431AB}</c15:txfldGUID>
                      <c15:f>'État actuel – Bâtiments'!$D$34</c15:f>
                      <c15:dlblFieldTableCache>
                        <c:ptCount val="1"/>
                        <c:pt idx="0">
                          <c:v>Abris de stockage $0 M</c:v>
                        </c:pt>
                      </c15:dlblFieldTableCache>
                    </c15:dlblFTEntry>
                  </c15:dlblFieldTable>
                  <c15:showDataLabelsRange val="0"/>
                </c:ext>
                <c:ext xmlns:c16="http://schemas.microsoft.com/office/drawing/2014/chart" uri="{C3380CC4-5D6E-409C-BE32-E72D297353CC}">
                  <c16:uniqueId val="{0000000B-B882-4360-BCE4-90BE487FED03}"/>
                </c:ext>
              </c:extLst>
            </c:dLbl>
            <c:dLbl>
              <c:idx val="6"/>
              <c:layout>
                <c:manualLayout>
                  <c:x val="0.29095652669278049"/>
                  <c:y val="-0.2068133711752054"/>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7D77225B-2ACD-425C-87F5-9A9BF7D52328}" type="CELLREF">
                      <a:rPr lang="en-US" b="1"/>
                      <a:pPr>
                        <a:defRPr/>
                      </a:pPr>
                      <a:t>[CELLREF]</a:t>
                    </a:fld>
                    <a:endParaRPr lang="en-CA"/>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5646081202771461"/>
                      <c:h val="0.1564718662489574"/>
                    </c:manualLayout>
                  </c15:layout>
                  <c15:dlblFieldTable>
                    <c15:dlblFTEntry>
                      <c15:txfldGUID>{7D77225B-2ACD-425C-87F5-9A9BF7D52328}</c15:txfldGUID>
                      <c15:f>'État actuel – Bâtiments'!$D$35</c15:f>
                      <c15:dlblFieldTableCache>
                        <c:ptCount val="1"/>
                        <c:pt idx="0">
                          <c:v>Infrastructures de TI $0 M</c:v>
                        </c:pt>
                      </c15:dlblFieldTableCache>
                    </c15:dlblFTEntry>
                  </c15:dlblFieldTable>
                  <c15:showDataLabelsRange val="0"/>
                </c:ext>
                <c:ext xmlns:c16="http://schemas.microsoft.com/office/drawing/2014/chart" uri="{C3380CC4-5D6E-409C-BE32-E72D297353CC}">
                  <c16:uniqueId val="{0000000D-B882-4360-BCE4-90BE487FED03}"/>
                </c:ext>
              </c:extLst>
            </c:dLbl>
            <c:dLbl>
              <c:idx val="7"/>
              <c:layout>
                <c:manualLayout>
                  <c:x val="0.26291657953903141"/>
                  <c:y val="-2.4712853804587737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2C41D286-B26C-468B-8852-FE12ABE2D67F}" type="CELLREF">
                      <a:rPr lang="en-US" b="1"/>
                      <a:pPr>
                        <a:defRPr/>
                      </a:pPr>
                      <a:t>[CELLREF]</a:t>
                    </a:fld>
                    <a:endParaRPr lang="en-CA"/>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5234885629469011"/>
                      <c:h val="0.11279010109290399"/>
                    </c:manualLayout>
                  </c15:layout>
                  <c15:dlblFieldTable>
                    <c15:dlblFTEntry>
                      <c15:txfldGUID>{2C41D286-B26C-468B-8852-FE12ABE2D67F}</c15:txfldGUID>
                      <c15:f>'État actuel – Bâtiments'!$D$36</c15:f>
                      <c15:dlblFieldTableCache>
                        <c:ptCount val="1"/>
                        <c:pt idx="0">
                          <c:v>Installations de cimetière $0 M</c:v>
                        </c:pt>
                      </c15:dlblFieldTableCache>
                    </c15:dlblFTEntry>
                  </c15:dlblFieldTable>
                  <c15:showDataLabelsRange val="0"/>
                </c:ext>
                <c:ext xmlns:c16="http://schemas.microsoft.com/office/drawing/2014/chart" uri="{C3380CC4-5D6E-409C-BE32-E72D297353CC}">
                  <c16:uniqueId val="{00000010-B882-4360-BCE4-90BE487FED03}"/>
                </c:ext>
              </c:extLst>
            </c:dLbl>
            <c:dLbl>
              <c:idx val="8"/>
              <c:layout>
                <c:manualLayout>
                  <c:x val="0.17930335907588685"/>
                  <c:y val="6.5312350536587196E-2"/>
                </c:manualLayout>
              </c:layout>
              <c:tx>
                <c:strRef>
                  <c:f>'État actuel – Bâtiments'!$D$37</c:f>
                  <c:strCache>
                    <c:ptCount val="1"/>
                    <c:pt idx="0">
                      <c:v> $0 M</c:v>
                    </c:pt>
                  </c:strCache>
                </c:strRef>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dlblFieldTable>
                    <c15:dlblFTEntry>
                      <c15:txfldGUID>{5C823548-2F65-4A07-A784-2D51FF949FFC}</c15:txfldGUID>
                      <c15:f>'État actuel – Bâtiments'!$D$37</c15:f>
                      <c15:dlblFieldTableCache>
                        <c:ptCount val="1"/>
                        <c:pt idx="0">
                          <c:v> $0 M</c:v>
                        </c:pt>
                      </c15:dlblFieldTableCache>
                    </c15:dlblFTEntry>
                  </c15:dlblFieldTable>
                  <c15:showDataLabelsRange val="0"/>
                </c:ext>
                <c:ext xmlns:c16="http://schemas.microsoft.com/office/drawing/2014/chart" uri="{C3380CC4-5D6E-409C-BE32-E72D297353CC}">
                  <c16:uniqueId val="{0000000F-B882-4360-BCE4-90BE487FED03}"/>
                </c:ext>
              </c:extLst>
            </c:dLbl>
            <c:dLbl>
              <c:idx val="9"/>
              <c:delete val="1"/>
              <c:extLst>
                <c:ext xmlns:c15="http://schemas.microsoft.com/office/drawing/2012/chart" uri="{CE6537A1-D6FC-4f65-9D91-7224C49458BB}"/>
                <c:ext xmlns:c16="http://schemas.microsoft.com/office/drawing/2014/chart" uri="{C3380CC4-5D6E-409C-BE32-E72D297353CC}">
                  <c16:uniqueId val="{00000014-5D03-4F83-B947-D03B4057074D}"/>
                </c:ext>
              </c:extLst>
            </c:dLbl>
            <c:dLbl>
              <c:idx val="10"/>
              <c:delete val="1"/>
              <c:extLst>
                <c:ext xmlns:c15="http://schemas.microsoft.com/office/drawing/2012/chart" uri="{CE6537A1-D6FC-4f65-9D91-7224C49458BB}"/>
                <c:ext xmlns:c16="http://schemas.microsoft.com/office/drawing/2014/chart" uri="{C3380CC4-5D6E-409C-BE32-E72D297353CC}">
                  <c16:uniqueId val="{00000013-5D03-4F83-B947-D03B4057074D}"/>
                </c:ext>
              </c:extLst>
            </c:dLbl>
            <c:dLbl>
              <c:idx val="11"/>
              <c:delete val="1"/>
              <c:extLst>
                <c:ext xmlns:c15="http://schemas.microsoft.com/office/drawing/2012/chart" uri="{CE6537A1-D6FC-4f65-9D91-7224C49458BB}"/>
                <c:ext xmlns:c16="http://schemas.microsoft.com/office/drawing/2014/chart" uri="{C3380CC4-5D6E-409C-BE32-E72D297353CC}">
                  <c16:uniqueId val="{00000012-5D03-4F83-B947-D03B4057074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'État actuel – Bâtiments'!$A$29:$A$40</c:f>
              <c:strCache>
                <c:ptCount val="8"/>
                <c:pt idx="0">
                  <c:v>Hôtel de ville</c:v>
                </c:pt>
                <c:pt idx="1">
                  <c:v>Bibliothèque</c:v>
                </c:pt>
                <c:pt idx="2">
                  <c:v>Casernes de pompiers</c:v>
                </c:pt>
                <c:pt idx="3">
                  <c:v>Atelier d’entretien des travaux publics</c:v>
                </c:pt>
                <c:pt idx="4">
                  <c:v>Garage et postes de ravitaillement en essence</c:v>
                </c:pt>
                <c:pt idx="5">
                  <c:v>Abris de stockage</c:v>
                </c:pt>
                <c:pt idx="6">
                  <c:v>Infrastructures de TI</c:v>
                </c:pt>
                <c:pt idx="7">
                  <c:v>Installations de cimetière</c:v>
                </c:pt>
              </c:strCache>
            </c:strRef>
          </c:cat>
          <c:val>
            <c:numRef>
              <c:f>'État actuel – Bâtiments'!$C$29:$C$40</c:f>
              <c:numCache>
                <c:formatCode>_-"$"* #,##0_-;\-"$"* #,##0_-;_-"$"* "-"??_-;_-@_-</c:formatCode>
                <c:ptCount val="12"/>
                <c:pt idx="0">
                  <c:v>3981000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E-B882-4360-BCE4-90BE487FED03}"/>
            </c:ext>
          </c:extLst>
        </c:ser>
        <c:dLbls>
          <c:showLegendKey val="0"/>
          <c:showVal val="0"/>
          <c:showCatName val="0"/>
          <c:showSerName val="0"/>
          <c:showPercent val="0"/>
          <c:showBubbleSize val="0"/>
          <c:showLeaderLines val="1"/>
        </c:dLbls>
        <c:firstSliceAng val="129"/>
        <c:holeSize val="4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a:defRPr lang="en-CA" sz="1400" b="0" i="0" u="none" strike="noStrike" kern="1200" spc="0" baseline="0">
                <a:solidFill>
                  <a:sysClr val="windowText" lastClr="000000">
                    <a:lumMod val="65000"/>
                    <a:lumOff val="35000"/>
                  </a:sysClr>
                </a:solidFill>
                <a:latin typeface="+mn-lt"/>
                <a:ea typeface="+mn-ea"/>
                <a:cs typeface="+mn-cs"/>
              </a:defRPr>
            </a:pPr>
            <a:r>
              <a:rPr lang="fr-CA" sz="1400" b="0" i="0" u="none" strike="noStrike" baseline="0">
                <a:solidFill>
                  <a:sysClr val="windowText" lastClr="000000">
                    <a:lumMod val="65000"/>
                    <a:lumOff val="35000"/>
                  </a:sysClr>
                </a:solidFill>
                <a:latin typeface="+mn-lt"/>
                <a:ea typeface="+mn-ea"/>
                <a:cs typeface="+mn-cs"/>
              </a:rPr>
              <a:t>Durée de vie restante</a:t>
            </a:r>
          </a:p>
        </c:rich>
      </c:tx>
      <c:overlay val="0"/>
      <c:spPr>
        <a:noFill/>
        <a:ln>
          <a:noFill/>
        </a:ln>
        <a:effectLst/>
      </c:spPr>
      <c:txPr>
        <a:bodyPr rot="0" spcFirstLastPara="1" vertOverflow="ellipsis" vert="horz" wrap="square" anchor="ctr" anchorCtr="1"/>
        <a:lstStyle/>
        <a:p>
          <a:pPr algn="ctr">
            <a:defRPr lang="en-CA"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barChart>
        <c:barDir val="bar"/>
        <c:grouping val="stacked"/>
        <c:varyColors val="0"/>
        <c:ser>
          <c:idx val="1"/>
          <c:order val="0"/>
          <c:tx>
            <c:strRef>
              <c:f>'État actuel – Bâtiments'!$A$47</c:f>
              <c:strCache>
                <c:ptCount val="1"/>
                <c:pt idx="0">
                  <c:v>ÂGE MOYEN</c:v>
                </c:pt>
              </c:strCache>
            </c:strRef>
          </c:tx>
          <c:spPr>
            <a:solidFill>
              <a:schemeClr val="accent2"/>
            </a:solidFill>
            <a:ln>
              <a:noFill/>
            </a:ln>
            <a:effectLst/>
          </c:spPr>
          <c:invertIfNegative val="0"/>
          <c:cat>
            <c:strRef>
              <c:f>'État actuel – Véhicules'!$A$55</c:f>
              <c:strCache>
                <c:ptCount val="1"/>
                <c:pt idx="0">
                  <c:v>% RETARD DE LA VALEUR TOTALE DES ACTIFS</c:v>
                </c:pt>
              </c:strCache>
            </c:strRef>
          </c:cat>
          <c:val>
            <c:numRef>
              <c:f>'État actuel – Bâtiments'!$E$47</c:f>
              <c:numCache>
                <c:formatCode>0</c:formatCode>
                <c:ptCount val="1"/>
                <c:pt idx="0">
                  <c:v>16</c:v>
                </c:pt>
              </c:numCache>
            </c:numRef>
          </c:val>
          <c:extLst>
            <c:ext xmlns:c16="http://schemas.microsoft.com/office/drawing/2014/chart" uri="{C3380CC4-5D6E-409C-BE32-E72D297353CC}">
              <c16:uniqueId val="{00000001-0F49-4D72-A3E0-E1B740014AAF}"/>
            </c:ext>
          </c:extLst>
        </c:ser>
        <c:ser>
          <c:idx val="0"/>
          <c:order val="1"/>
          <c:tx>
            <c:strRef>
              <c:f>'État actuel – Bâtiments'!$A$53</c:f>
              <c:strCache>
                <c:ptCount val="1"/>
                <c:pt idx="0">
                  <c:v>DURÉE DE VIE RESTANTE MOYENNE</c:v>
                </c:pt>
              </c:strCache>
            </c:strRef>
          </c:tx>
          <c:spPr>
            <a:solidFill>
              <a:srgbClr val="00B0F0"/>
            </a:solidFill>
            <a:ln>
              <a:noFill/>
            </a:ln>
            <a:effectLst/>
          </c:spPr>
          <c:invertIfNegative val="0"/>
          <c:cat>
            <c:strRef>
              <c:f>'État actuel – Véhicules'!$A$55</c:f>
              <c:strCache>
                <c:ptCount val="1"/>
                <c:pt idx="0">
                  <c:v>% RETARD DE LA VALEUR TOTALE DES ACTIFS</c:v>
                </c:pt>
              </c:strCache>
            </c:strRef>
          </c:cat>
          <c:val>
            <c:numRef>
              <c:f>'État actuel – Bâtiments'!$E$53</c:f>
              <c:numCache>
                <c:formatCode>0</c:formatCode>
                <c:ptCount val="1"/>
                <c:pt idx="0">
                  <c:v>34</c:v>
                </c:pt>
              </c:numCache>
            </c:numRef>
          </c:val>
          <c:extLst>
            <c:ext xmlns:c16="http://schemas.microsoft.com/office/drawing/2014/chart" uri="{C3380CC4-5D6E-409C-BE32-E72D297353CC}">
              <c16:uniqueId val="{00000000-0F49-4D72-A3E0-E1B740014AAF}"/>
            </c:ext>
          </c:extLst>
        </c:ser>
        <c:dLbls>
          <c:showLegendKey val="0"/>
          <c:showVal val="0"/>
          <c:showCatName val="0"/>
          <c:showSerName val="0"/>
          <c:showPercent val="0"/>
          <c:showBubbleSize val="0"/>
        </c:dLbls>
        <c:gapWidth val="150"/>
        <c:overlap val="100"/>
        <c:axId val="781852240"/>
        <c:axId val="781853224"/>
      </c:barChart>
      <c:catAx>
        <c:axId val="781852240"/>
        <c:scaling>
          <c:orientation val="minMax"/>
        </c:scaling>
        <c:delete val="1"/>
        <c:axPos val="l"/>
        <c:numFmt formatCode="General" sourceLinked="1"/>
        <c:majorTickMark val="none"/>
        <c:minorTickMark val="none"/>
        <c:tickLblPos val="nextTo"/>
        <c:crossAx val="781853224"/>
        <c:crosses val="autoZero"/>
        <c:auto val="1"/>
        <c:lblAlgn val="ctr"/>
        <c:lblOffset val="100"/>
        <c:noMultiLvlLbl val="0"/>
      </c:catAx>
      <c:valAx>
        <c:axId val="78185322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fr-CA"/>
                  <a:t>Titre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818522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A"/>
              <a:t>Valeur de remplacement par type d’actifs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5151726729549623"/>
          <c:y val="0.20092429765675707"/>
          <c:w val="0.48266785969113607"/>
          <c:h val="0.63219458910454129"/>
        </c:manualLayout>
      </c:layout>
      <c:doughnutChart>
        <c:varyColors val="1"/>
        <c:ser>
          <c:idx val="1"/>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770-4934-9703-1D3F1EE985CC}"/>
              </c:ext>
            </c:extLst>
          </c:dPt>
          <c:dPt>
            <c:idx val="1"/>
            <c:bubble3D val="0"/>
            <c:spPr>
              <a:solidFill>
                <a:schemeClr val="accent3"/>
              </a:solidFill>
              <a:ln w="19050">
                <a:solidFill>
                  <a:schemeClr val="lt1"/>
                </a:solidFill>
              </a:ln>
              <a:effectLst/>
            </c:spPr>
            <c:extLst>
              <c:ext xmlns:c16="http://schemas.microsoft.com/office/drawing/2014/chart" uri="{C3380CC4-5D6E-409C-BE32-E72D297353CC}">
                <c16:uniqueId val="{00000003-F770-4934-9703-1D3F1EE985CC}"/>
              </c:ext>
            </c:extLst>
          </c:dPt>
          <c:dPt>
            <c:idx val="2"/>
            <c:bubble3D val="0"/>
            <c:spPr>
              <a:solidFill>
                <a:schemeClr val="accent5"/>
              </a:solidFill>
              <a:ln w="19050">
                <a:solidFill>
                  <a:schemeClr val="lt1"/>
                </a:solidFill>
              </a:ln>
              <a:effectLst/>
            </c:spPr>
            <c:extLst>
              <c:ext xmlns:c16="http://schemas.microsoft.com/office/drawing/2014/chart" uri="{C3380CC4-5D6E-409C-BE32-E72D297353CC}">
                <c16:uniqueId val="{00000005-F770-4934-9703-1D3F1EE985CC}"/>
              </c:ext>
            </c:extLst>
          </c:dPt>
          <c:dPt>
            <c:idx val="3"/>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7-F770-4934-9703-1D3F1EE985CC}"/>
              </c:ext>
            </c:extLst>
          </c:dPt>
          <c:dPt>
            <c:idx val="4"/>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9-F770-4934-9703-1D3F1EE985CC}"/>
              </c:ext>
            </c:extLst>
          </c:dPt>
          <c:dPt>
            <c:idx val="5"/>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0B-F770-4934-9703-1D3F1EE985CC}"/>
              </c:ext>
            </c:extLst>
          </c:dPt>
          <c:dPt>
            <c:idx val="6"/>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0D-F770-4934-9703-1D3F1EE985CC}"/>
              </c:ext>
            </c:extLst>
          </c:dPt>
          <c:dPt>
            <c:idx val="7"/>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1-F770-4934-9703-1D3F1EE985CC}"/>
              </c:ext>
            </c:extLst>
          </c:dPt>
          <c:dPt>
            <c:idx val="8"/>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10-F770-4934-9703-1D3F1EE985CC}"/>
              </c:ext>
            </c:extLst>
          </c:dPt>
          <c:dPt>
            <c:idx val="9"/>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0F-F770-4934-9703-1D3F1EE985CC}"/>
              </c:ext>
            </c:extLst>
          </c:dPt>
          <c:dPt>
            <c:idx val="10"/>
            <c:bubble3D val="0"/>
            <c:spPr>
              <a:solidFill>
                <a:schemeClr val="accent3">
                  <a:lumMod val="80000"/>
                </a:schemeClr>
              </a:solidFill>
              <a:ln w="19050">
                <a:solidFill>
                  <a:schemeClr val="lt1"/>
                </a:solidFill>
              </a:ln>
              <a:effectLst/>
            </c:spPr>
            <c:extLst>
              <c:ext xmlns:c16="http://schemas.microsoft.com/office/drawing/2014/chart" uri="{C3380CC4-5D6E-409C-BE32-E72D297353CC}">
                <c16:uniqueId val="{00000015-2B6B-420C-B50F-F1BB6D022856}"/>
              </c:ext>
            </c:extLst>
          </c:dPt>
          <c:dPt>
            <c:idx val="11"/>
            <c:bubble3D val="0"/>
            <c:spPr>
              <a:solidFill>
                <a:schemeClr val="accent5">
                  <a:lumMod val="80000"/>
                </a:schemeClr>
              </a:solidFill>
              <a:ln w="19050">
                <a:solidFill>
                  <a:schemeClr val="lt1"/>
                </a:solidFill>
              </a:ln>
              <a:effectLst/>
            </c:spPr>
            <c:extLst>
              <c:ext xmlns:c16="http://schemas.microsoft.com/office/drawing/2014/chart" uri="{C3380CC4-5D6E-409C-BE32-E72D297353CC}">
                <c16:uniqueId val="{00000017-2B6B-420C-B50F-F1BB6D022856}"/>
              </c:ext>
            </c:extLst>
          </c:dPt>
          <c:dPt>
            <c:idx val="12"/>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9-2B6B-420C-B50F-F1BB6D022856}"/>
              </c:ext>
            </c:extLst>
          </c:dPt>
          <c:dPt>
            <c:idx val="13"/>
            <c:bubble3D val="0"/>
            <c:spPr>
              <a:solidFill>
                <a:schemeClr val="accent3">
                  <a:lumMod val="60000"/>
                  <a:lumOff val="40000"/>
                </a:schemeClr>
              </a:solidFill>
              <a:ln w="19050">
                <a:solidFill>
                  <a:schemeClr val="lt1"/>
                </a:solidFill>
              </a:ln>
              <a:effectLst/>
            </c:spPr>
            <c:extLst>
              <c:ext xmlns:c16="http://schemas.microsoft.com/office/drawing/2014/chart" uri="{C3380CC4-5D6E-409C-BE32-E72D297353CC}">
                <c16:uniqueId val="{0000001B-8F9E-458E-A1E1-E733D41E536B}"/>
              </c:ext>
            </c:extLst>
          </c:dPt>
          <c:dPt>
            <c:idx val="14"/>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1D-8F9E-458E-A1E1-E733D41E536B}"/>
              </c:ext>
            </c:extLst>
          </c:dPt>
          <c:dLbls>
            <c:dLbl>
              <c:idx val="0"/>
              <c:layout>
                <c:manualLayout>
                  <c:x val="0.21928862495117743"/>
                  <c:y val="-6.672314084888574E-2"/>
                </c:manualLayout>
              </c:layout>
              <c:tx>
                <c:strRef>
                  <c:f>'État actuel – Loisirs'!$D$32</c:f>
                  <c:strCache>
                    <c:ptCount val="1"/>
                    <c:pt idx="0">
                      <c:v>Terrains de jeux $0 M</c:v>
                    </c:pt>
                  </c:strCache>
                </c:strRef>
              </c:tx>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26182804281468813"/>
                      <c:h val="0.11604887081567453"/>
                    </c:manualLayout>
                  </c15:layout>
                  <c15:dlblFieldTable>
                    <c15:dlblFTEntry>
                      <c15:txfldGUID>{EE1187B1-82D1-4AA4-9441-D6D281B865B5}</c15:txfldGUID>
                      <c15:f>'État actuel – Loisirs'!$D$32</c15:f>
                      <c15:dlblFieldTableCache>
                        <c:ptCount val="1"/>
                        <c:pt idx="0">
                          <c:v>Terrains de jeux $0 M</c:v>
                        </c:pt>
                      </c15:dlblFieldTableCache>
                    </c15:dlblFTEntry>
                  </c15:dlblFieldTable>
                  <c15:showDataLabelsRange val="0"/>
                </c:ext>
                <c:ext xmlns:c16="http://schemas.microsoft.com/office/drawing/2014/chart" uri="{C3380CC4-5D6E-409C-BE32-E72D297353CC}">
                  <c16:uniqueId val="{00000001-F770-4934-9703-1D3F1EE985CC}"/>
                </c:ext>
              </c:extLst>
            </c:dLbl>
            <c:dLbl>
              <c:idx val="1"/>
              <c:layout>
                <c:manualLayout>
                  <c:x val="0.21364845141384523"/>
                  <c:y val="1.4932387675191242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35B99834-005A-4BA4-ABD7-2FE982203642}" type="CELLREF">
                      <a:rPr lang="en-US" b="1"/>
                      <a:pPr>
                        <a:defRPr/>
                      </a:pPr>
                      <a:t>[CELLREF]</a:t>
                    </a:fld>
                    <a:endParaRPr lang="en-CA"/>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24947439829116372"/>
                      <c:h val="0.10106753590972373"/>
                    </c:manualLayout>
                  </c15:layout>
                  <c15:dlblFieldTable>
                    <c15:dlblFTEntry>
                      <c15:txfldGUID>{35B99834-005A-4BA4-ABD7-2FE982203642}</c15:txfldGUID>
                      <c15:f>'État actuel – Loisirs'!$D$33</c15:f>
                      <c15:dlblFieldTableCache>
                        <c:ptCount val="1"/>
                        <c:pt idx="0">
                          <c:v>Parcs $0 M</c:v>
                        </c:pt>
                      </c15:dlblFieldTableCache>
                    </c15:dlblFTEntry>
                  </c15:dlblFieldTable>
                  <c15:showDataLabelsRange val="0"/>
                </c:ext>
                <c:ext xmlns:c16="http://schemas.microsoft.com/office/drawing/2014/chart" uri="{C3380CC4-5D6E-409C-BE32-E72D297353CC}">
                  <c16:uniqueId val="{00000003-F770-4934-9703-1D3F1EE985CC}"/>
                </c:ext>
              </c:extLst>
            </c:dLbl>
            <c:dLbl>
              <c:idx val="2"/>
              <c:layout>
                <c:manualLayout>
                  <c:x val="0.22006125946316665"/>
                  <c:y val="0.12202933123082869"/>
                </c:manualLayout>
              </c:layout>
              <c:tx>
                <c:strRef>
                  <c:f>'État actuel – Loisirs'!$D$36</c:f>
                  <c:strCache>
                    <c:ptCount val="1"/>
                    <c:pt idx="0">
                      <c:v>Terrains de balle $0 M</c:v>
                    </c:pt>
                  </c:strCache>
                </c:strRef>
              </c:tx>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31741624478369507"/>
                      <c:h val="3.259204981020699E-2"/>
                    </c:manualLayout>
                  </c15:layout>
                  <c15:dlblFieldTable>
                    <c15:dlblFTEntry>
                      <c15:txfldGUID>{CE70865F-E0A1-4D01-8336-D3FCB20026BA}</c15:txfldGUID>
                      <c15:f>'État actuel – Loisirs'!$D$36</c15:f>
                      <c15:dlblFieldTableCache>
                        <c:ptCount val="1"/>
                        <c:pt idx="0">
                          <c:v>Terrains de balle $0 M</c:v>
                        </c:pt>
                      </c15:dlblFieldTableCache>
                    </c15:dlblFTEntry>
                  </c15:dlblFieldTable>
                  <c15:showDataLabelsRange val="0"/>
                </c:ext>
                <c:ext xmlns:c16="http://schemas.microsoft.com/office/drawing/2014/chart" uri="{C3380CC4-5D6E-409C-BE32-E72D297353CC}">
                  <c16:uniqueId val="{00000005-F770-4934-9703-1D3F1EE985CC}"/>
                </c:ext>
              </c:extLst>
            </c:dLbl>
            <c:dLbl>
              <c:idx val="3"/>
              <c:layout>
                <c:manualLayout>
                  <c:x val="5.7650097831998072E-2"/>
                  <c:y val="0.16708993829407143"/>
                </c:manualLayout>
              </c:layout>
              <c:tx>
                <c:strRef>
                  <c:f>'État actuel – Loisirs'!$D$37</c:f>
                  <c:strCache>
                    <c:ptCount val="1"/>
                    <c:pt idx="0">
                      <c:v>Patinoire extérieure $0 M</c:v>
                    </c:pt>
                  </c:strCache>
                </c:strRef>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dlblFieldTable>
                    <c15:dlblFTEntry>
                      <c15:txfldGUID>{92FEB215-7AA6-4352-AAB7-D833F70EEB69}</c15:txfldGUID>
                      <c15:f>'État actuel – Loisirs'!$D$37</c15:f>
                      <c15:dlblFieldTableCache>
                        <c:ptCount val="1"/>
                        <c:pt idx="0">
                          <c:v>Patinoire extérieure $0 M</c:v>
                        </c:pt>
                      </c15:dlblFieldTableCache>
                    </c15:dlblFTEntry>
                  </c15:dlblFieldTable>
                  <c15:showDataLabelsRange val="0"/>
                </c:ext>
                <c:ext xmlns:c16="http://schemas.microsoft.com/office/drawing/2014/chart" uri="{C3380CC4-5D6E-409C-BE32-E72D297353CC}">
                  <c16:uniqueId val="{00000007-F770-4934-9703-1D3F1EE985CC}"/>
                </c:ext>
              </c:extLst>
            </c:dLbl>
            <c:dLbl>
              <c:idx val="4"/>
              <c:layout>
                <c:manualLayout>
                  <c:x val="-0.19087050855819743"/>
                  <c:y val="0.15220804681462208"/>
                </c:manualLayout>
              </c:layout>
              <c:tx>
                <c:rich>
                  <a:bodyPr/>
                  <a:lstStyle/>
                  <a:p>
                    <a:fld id="{6546008E-0997-4C35-8203-C92C04420606}" type="CELLREF">
                      <a:rPr lang="en-US" b="1"/>
                      <a:pPr/>
                      <a:t>[CELLREF]</a:t>
                    </a:fld>
                    <a:endParaRPr lang="en-CA"/>
                  </a:p>
                </c:rich>
              </c:tx>
              <c:showLegendKey val="0"/>
              <c:showVal val="1"/>
              <c:showCatName val="0"/>
              <c:showSerName val="0"/>
              <c:showPercent val="0"/>
              <c:showBubbleSize val="0"/>
              <c:extLst>
                <c:ext xmlns:c15="http://schemas.microsoft.com/office/drawing/2012/chart" uri="{CE6537A1-D6FC-4f65-9D91-7224C49458BB}">
                  <c15:layout>
                    <c:manualLayout>
                      <c:w val="0.23482017835475646"/>
                      <c:h val="0.13466310851488056"/>
                    </c:manualLayout>
                  </c15:layout>
                  <c15:dlblFieldTable>
                    <c15:dlblFTEntry>
                      <c15:txfldGUID>{6546008E-0997-4C35-8203-C92C04420606}</c15:txfldGUID>
                      <c15:f>'État actuel – Loisirs'!$D$38</c15:f>
                      <c15:dlblFieldTableCache>
                        <c:ptCount val="1"/>
                        <c:pt idx="0">
                          <c:v>Rampe de mise à l’eau $0.1 M</c:v>
                        </c:pt>
                      </c15:dlblFieldTableCache>
                    </c15:dlblFTEntry>
                  </c15:dlblFieldTable>
                  <c15:showDataLabelsRange val="0"/>
                </c:ext>
                <c:ext xmlns:c16="http://schemas.microsoft.com/office/drawing/2014/chart" uri="{C3380CC4-5D6E-409C-BE32-E72D297353CC}">
                  <c16:uniqueId val="{00000009-F770-4934-9703-1D3F1EE985CC}"/>
                </c:ext>
              </c:extLst>
            </c:dLbl>
            <c:dLbl>
              <c:idx val="5"/>
              <c:layout>
                <c:manualLayout>
                  <c:x val="-0.21871641989082435"/>
                  <c:y val="1.3056456929993474E-2"/>
                </c:manualLayout>
              </c:layout>
              <c:tx>
                <c:strRef>
                  <c:f>'État actuel – Loisirs'!$D$39</c:f>
                  <c:strCache>
                    <c:ptCount val="1"/>
                    <c:pt idx="0">
                      <c:v>Circuit de course $0 M</c:v>
                    </c:pt>
                  </c:strCache>
                </c:strRef>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dlblFieldTable>
                    <c15:dlblFTEntry>
                      <c15:txfldGUID>{931950A9-9F39-4EDD-B3A6-50CB10920EF4}</c15:txfldGUID>
                      <c15:f>'État actuel – Loisirs'!$D$39</c15:f>
                      <c15:dlblFieldTableCache>
                        <c:ptCount val="1"/>
                        <c:pt idx="0">
                          <c:v>Circuit de course $0 M</c:v>
                        </c:pt>
                      </c15:dlblFieldTableCache>
                    </c15:dlblFTEntry>
                  </c15:dlblFieldTable>
                  <c15:showDataLabelsRange val="0"/>
                </c:ext>
                <c:ext xmlns:c16="http://schemas.microsoft.com/office/drawing/2014/chart" uri="{C3380CC4-5D6E-409C-BE32-E72D297353CC}">
                  <c16:uniqueId val="{0000000B-F770-4934-9703-1D3F1EE985CC}"/>
                </c:ext>
              </c:extLst>
            </c:dLbl>
            <c:dLbl>
              <c:idx val="6"/>
              <c:layout>
                <c:manualLayout>
                  <c:x val="-0.22472252901788634"/>
                  <c:y val="-0.11294425699622139"/>
                </c:manualLayout>
              </c:layout>
              <c:tx>
                <c:strRef>
                  <c:f>'État actuel – Loisirs'!$D$40</c:f>
                  <c:strCache>
                    <c:ptCount val="1"/>
                    <c:pt idx="0">
                      <c:v>Piste de course $0 M</c:v>
                    </c:pt>
                  </c:strCache>
                </c:strRef>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dlblFieldTable>
                    <c15:dlblFTEntry>
                      <c15:txfldGUID>{26C88DF5-BF51-4A85-AB78-E527A6EAD52C}</c15:txfldGUID>
                      <c15:f>'État actuel – Loisirs'!$D$40</c15:f>
                      <c15:dlblFieldTableCache>
                        <c:ptCount val="1"/>
                        <c:pt idx="0">
                          <c:v>Piste de course $0 M</c:v>
                        </c:pt>
                      </c15:dlblFieldTableCache>
                    </c15:dlblFTEntry>
                  </c15:dlblFieldTable>
                  <c15:showDataLabelsRange val="0"/>
                </c:ext>
                <c:ext xmlns:c16="http://schemas.microsoft.com/office/drawing/2014/chart" uri="{C3380CC4-5D6E-409C-BE32-E72D297353CC}">
                  <c16:uniqueId val="{0000000D-F770-4934-9703-1D3F1EE985CC}"/>
                </c:ext>
              </c:extLst>
            </c:dLbl>
            <c:dLbl>
              <c:idx val="7"/>
              <c:layout>
                <c:manualLayout>
                  <c:x val="-0.15723667120786544"/>
                  <c:y val="-0.14348464318887763"/>
                </c:manualLayout>
              </c:layout>
              <c:tx>
                <c:strRef>
                  <c:f>'État actuel – Loisirs'!$D$41</c:f>
                  <c:strCache>
                    <c:ptCount val="1"/>
                    <c:pt idx="0">
                      <c:v>Cimetière $0 M</c:v>
                    </c:pt>
                  </c:strCache>
                </c:strRef>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dlblFieldTable>
                    <c15:dlblFTEntry>
                      <c15:txfldGUID>{1994A3E6-BBB1-466A-B50A-4D6517E72E8D}</c15:txfldGUID>
                      <c15:f>'État actuel – Loisirs'!$D$41</c15:f>
                      <c15:dlblFieldTableCache>
                        <c:ptCount val="1"/>
                        <c:pt idx="0">
                          <c:v>Cimetière $0 M</c:v>
                        </c:pt>
                      </c15:dlblFieldTableCache>
                    </c15:dlblFTEntry>
                  </c15:dlblFieldTable>
                  <c15:showDataLabelsRange val="0"/>
                </c:ext>
                <c:ext xmlns:c16="http://schemas.microsoft.com/office/drawing/2014/chart" uri="{C3380CC4-5D6E-409C-BE32-E72D297353CC}">
                  <c16:uniqueId val="{00000011-F770-4934-9703-1D3F1EE985CC}"/>
                </c:ext>
              </c:extLst>
            </c:dLbl>
            <c:dLbl>
              <c:idx val="8"/>
              <c:layout>
                <c:manualLayout>
                  <c:x val="-1.7800377872588539E-2"/>
                  <c:y val="-0.18789655655686352"/>
                </c:manualLayout>
              </c:layout>
              <c:tx>
                <c:strRef>
                  <c:f>'État actuel – Loisirs'!$D$42</c:f>
                  <c:strCache>
                    <c:ptCount val="1"/>
                    <c:pt idx="0">
                      <c:v>Décorations des Fêtes $0 M</c:v>
                    </c:pt>
                  </c:strCache>
                </c:strRef>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dlblFieldTable>
                    <c15:dlblFTEntry>
                      <c15:txfldGUID>{506E21BE-26A8-463D-8AFC-3DA6C3FCFB55}</c15:txfldGUID>
                      <c15:f>'État actuel – Loisirs'!$D$42</c15:f>
                      <c15:dlblFieldTableCache>
                        <c:ptCount val="1"/>
                        <c:pt idx="0">
                          <c:v>Décorations des Fêtes $0 M</c:v>
                        </c:pt>
                      </c15:dlblFieldTableCache>
                    </c15:dlblFTEntry>
                  </c15:dlblFieldTable>
                  <c15:showDataLabelsRange val="0"/>
                </c:ext>
                <c:ext xmlns:c16="http://schemas.microsoft.com/office/drawing/2014/chart" uri="{C3380CC4-5D6E-409C-BE32-E72D297353CC}">
                  <c16:uniqueId val="{00000010-F770-4934-9703-1D3F1EE985CC}"/>
                </c:ext>
              </c:extLst>
            </c:dLbl>
            <c:dLbl>
              <c:idx val="9"/>
              <c:layout>
                <c:manualLayout>
                  <c:x val="0.17207031943502255"/>
                  <c:y val="-0.13665204113226437"/>
                </c:manualLayout>
              </c:layout>
              <c:tx>
                <c:strRef>
                  <c:f>'État actuel – Loisirs'!$D$43</c:f>
                  <c:strCache>
                    <c:ptCount val="1"/>
                    <c:pt idx="0">
                      <c:v>Sentiers $0 M</c:v>
                    </c:pt>
                  </c:strCache>
                </c:strRef>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dlblFieldTable>
                    <c15:dlblFTEntry>
                      <c15:txfldGUID>{AB3A7A34-21D4-4F47-8595-6E9D21D67C2A}</c15:txfldGUID>
                      <c15:f>'État actuel – Loisirs'!$D$43</c15:f>
                      <c15:dlblFieldTableCache>
                        <c:ptCount val="1"/>
                        <c:pt idx="0">
                          <c:v>Sentiers $0 M</c:v>
                        </c:pt>
                      </c15:dlblFieldTableCache>
                    </c15:dlblFTEntry>
                  </c15:dlblFieldTable>
                  <c15:showDataLabelsRange val="0"/>
                </c:ext>
                <c:ext xmlns:c16="http://schemas.microsoft.com/office/drawing/2014/chart" uri="{C3380CC4-5D6E-409C-BE32-E72D297353CC}">
                  <c16:uniqueId val="{0000000F-F770-4934-9703-1D3F1EE985C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'État actuel – Loisirs'!$A$32:$A$46</c:f>
              <c:strCache>
                <c:ptCount val="15"/>
                <c:pt idx="0">
                  <c:v>Terrains de jeux</c:v>
                </c:pt>
                <c:pt idx="1">
                  <c:v>Parcs</c:v>
                </c:pt>
                <c:pt idx="2">
                  <c:v>Centre de loisirs et piscine</c:v>
                </c:pt>
                <c:pt idx="3">
                  <c:v>Aréna </c:v>
                </c:pt>
                <c:pt idx="4">
                  <c:v>Terrains de balle</c:v>
                </c:pt>
                <c:pt idx="5">
                  <c:v>Patinoire extérieure</c:v>
                </c:pt>
                <c:pt idx="6">
                  <c:v>Rampe de mise à l’eau</c:v>
                </c:pt>
                <c:pt idx="7">
                  <c:v>Circuit de course</c:v>
                </c:pt>
                <c:pt idx="8">
                  <c:v>Piste de course</c:v>
                </c:pt>
                <c:pt idx="9">
                  <c:v>Cimetière</c:v>
                </c:pt>
                <c:pt idx="10">
                  <c:v>Décorations des Fêtes</c:v>
                </c:pt>
                <c:pt idx="11">
                  <c:v>Sentiers</c:v>
                </c:pt>
                <c:pt idx="12">
                  <c:v>Bancs</c:v>
                </c:pt>
                <c:pt idx="13">
                  <c:v>Poubelles</c:v>
                </c:pt>
                <c:pt idx="14">
                  <c:v>Autre</c:v>
                </c:pt>
              </c:strCache>
            </c:strRef>
          </c:cat>
          <c:val>
            <c:numRef>
              <c:f>'État actuel – Loisirs'!$C$32:$C$46</c:f>
              <c:numCache>
                <c:formatCode>_-"$"* #,##0_-;\-"$"* #,##0_-;_-"$"* "-"??_-;_-@_-</c:formatCode>
                <c:ptCount val="15"/>
                <c:pt idx="0">
                  <c:v>0</c:v>
                </c:pt>
                <c:pt idx="1">
                  <c:v>0</c:v>
                </c:pt>
                <c:pt idx="2">
                  <c:v>4058000</c:v>
                </c:pt>
                <c:pt idx="3">
                  <c:v>13500000</c:v>
                </c:pt>
                <c:pt idx="4">
                  <c:v>18000</c:v>
                </c:pt>
                <c:pt idx="5">
                  <c:v>0</c:v>
                </c:pt>
                <c:pt idx="6">
                  <c:v>103000</c:v>
                </c:pt>
                <c:pt idx="7">
                  <c:v>0</c:v>
                </c:pt>
                <c:pt idx="8">
                  <c:v>0</c:v>
                </c:pt>
                <c:pt idx="9">
                  <c:v>0</c:v>
                </c:pt>
                <c:pt idx="10">
                  <c:v>0</c:v>
                </c:pt>
                <c:pt idx="11">
                  <c:v>0</c:v>
                </c:pt>
                <c:pt idx="12">
                  <c:v>11000</c:v>
                </c:pt>
                <c:pt idx="13">
                  <c:v>0</c:v>
                </c:pt>
                <c:pt idx="14">
                  <c:v>0</c:v>
                </c:pt>
              </c:numCache>
            </c:numRef>
          </c:val>
          <c:extLst>
            <c:ext xmlns:c16="http://schemas.microsoft.com/office/drawing/2014/chart" uri="{C3380CC4-5D6E-409C-BE32-E72D297353CC}">
              <c16:uniqueId val="{0000000E-F770-4934-9703-1D3F1EE985CC}"/>
            </c:ext>
          </c:extLst>
        </c:ser>
        <c:dLbls>
          <c:showLegendKey val="0"/>
          <c:showVal val="0"/>
          <c:showCatName val="0"/>
          <c:showSerName val="0"/>
          <c:showPercent val="0"/>
          <c:showBubbleSize val="0"/>
          <c:showLeaderLines val="1"/>
        </c:dLbls>
        <c:firstSliceAng val="39"/>
        <c:holeSize val="4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fr-CA"/>
              <a:t>Durée de vie restante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stacked"/>
        <c:varyColors val="0"/>
        <c:ser>
          <c:idx val="1"/>
          <c:order val="0"/>
          <c:tx>
            <c:strRef>
              <c:f>'État actuel – Loisirs'!$A$53</c:f>
              <c:strCache>
                <c:ptCount val="1"/>
                <c:pt idx="0">
                  <c:v>ÂGE MOYEN</c:v>
                </c:pt>
              </c:strCache>
            </c:strRef>
          </c:tx>
          <c:spPr>
            <a:solidFill>
              <a:schemeClr val="accent2"/>
            </a:solidFill>
            <a:ln>
              <a:noFill/>
            </a:ln>
            <a:effectLst/>
          </c:spPr>
          <c:invertIfNegative val="0"/>
          <c:cat>
            <c:strRef>
              <c:f>'État actuel – Véhicules'!$A$55</c:f>
              <c:strCache>
                <c:ptCount val="1"/>
                <c:pt idx="0">
                  <c:v>% RETARD DE LA VALEUR TOTALE DES ACTIFS</c:v>
                </c:pt>
              </c:strCache>
            </c:strRef>
          </c:cat>
          <c:val>
            <c:numRef>
              <c:f>'État actuel – Loisirs'!$E$53</c:f>
              <c:numCache>
                <c:formatCode>0</c:formatCode>
                <c:ptCount val="1"/>
                <c:pt idx="0">
                  <c:v>48.679725015096572</c:v>
                </c:pt>
              </c:numCache>
            </c:numRef>
          </c:val>
          <c:extLst>
            <c:ext xmlns:c16="http://schemas.microsoft.com/office/drawing/2014/chart" uri="{C3380CC4-5D6E-409C-BE32-E72D297353CC}">
              <c16:uniqueId val="{00000000-4999-4596-9337-3888A0650271}"/>
            </c:ext>
          </c:extLst>
        </c:ser>
        <c:ser>
          <c:idx val="0"/>
          <c:order val="1"/>
          <c:tx>
            <c:strRef>
              <c:f>'État actuel – Loisirs'!$A$59</c:f>
              <c:strCache>
                <c:ptCount val="1"/>
                <c:pt idx="0">
                  <c:v>DURÉE DE VIE RESTANTE MOYENNE</c:v>
                </c:pt>
              </c:strCache>
            </c:strRef>
          </c:tx>
          <c:spPr>
            <a:solidFill>
              <a:srgbClr val="00B0F0"/>
            </a:solidFill>
            <a:ln>
              <a:noFill/>
            </a:ln>
            <a:effectLst/>
          </c:spPr>
          <c:invertIfNegative val="0"/>
          <c:cat>
            <c:strRef>
              <c:f>'État actuel – Véhicules'!$A$55</c:f>
              <c:strCache>
                <c:ptCount val="1"/>
                <c:pt idx="0">
                  <c:v>% RETARD DE LA VALEUR TOTALE DES ACTIFS</c:v>
                </c:pt>
              </c:strCache>
            </c:strRef>
          </c:cat>
          <c:val>
            <c:numRef>
              <c:f>'État actuel – Loisirs'!$E$59</c:f>
              <c:numCache>
                <c:formatCode>0</c:formatCode>
                <c:ptCount val="1"/>
                <c:pt idx="0">
                  <c:v>0.12757630763134467</c:v>
                </c:pt>
              </c:numCache>
            </c:numRef>
          </c:val>
          <c:extLst>
            <c:ext xmlns:c16="http://schemas.microsoft.com/office/drawing/2014/chart" uri="{C3380CC4-5D6E-409C-BE32-E72D297353CC}">
              <c16:uniqueId val="{00000001-4999-4596-9337-3888A0650271}"/>
            </c:ext>
          </c:extLst>
        </c:ser>
        <c:dLbls>
          <c:showLegendKey val="0"/>
          <c:showVal val="0"/>
          <c:showCatName val="0"/>
          <c:showSerName val="0"/>
          <c:showPercent val="0"/>
          <c:showBubbleSize val="0"/>
        </c:dLbls>
        <c:gapWidth val="150"/>
        <c:overlap val="100"/>
        <c:axId val="781852240"/>
        <c:axId val="781853224"/>
      </c:barChart>
      <c:catAx>
        <c:axId val="7818522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81853224"/>
        <c:crosses val="autoZero"/>
        <c:auto val="1"/>
        <c:lblAlgn val="ctr"/>
        <c:lblOffset val="100"/>
        <c:noMultiLvlLbl val="0"/>
      </c:catAx>
      <c:valAx>
        <c:axId val="781853224"/>
        <c:scaling>
          <c:orientation val="minMax"/>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fr-CA"/>
                  <a:t>Titre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818522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A"/>
              <a:t>Valeur de remplacement par type d’actifs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4128708879418229"/>
          <c:y val="0.16917368660913132"/>
          <c:w val="0.43956251848929229"/>
          <c:h val="0.71591804796395409"/>
        </c:manualLayout>
      </c:layout>
      <c:doughnutChart>
        <c:varyColors val="1"/>
        <c:ser>
          <c:idx val="1"/>
          <c:order val="0"/>
          <c:dPt>
            <c:idx val="0"/>
            <c:bubble3D val="0"/>
            <c:spPr>
              <a:solidFill>
                <a:schemeClr val="accent1">
                  <a:tint val="44000"/>
                </a:schemeClr>
              </a:solidFill>
              <a:ln w="19050">
                <a:solidFill>
                  <a:schemeClr val="lt1"/>
                </a:solidFill>
              </a:ln>
              <a:effectLst/>
            </c:spPr>
            <c:extLst>
              <c:ext xmlns:c16="http://schemas.microsoft.com/office/drawing/2014/chart" uri="{C3380CC4-5D6E-409C-BE32-E72D297353CC}">
                <c16:uniqueId val="{00000001-AF84-48A0-98B5-0CC1928E9241}"/>
              </c:ext>
            </c:extLst>
          </c:dPt>
          <c:dPt>
            <c:idx val="1"/>
            <c:bubble3D val="0"/>
            <c:spPr>
              <a:solidFill>
                <a:schemeClr val="accent1">
                  <a:tint val="58000"/>
                </a:schemeClr>
              </a:solidFill>
              <a:ln w="19050">
                <a:solidFill>
                  <a:schemeClr val="lt1"/>
                </a:solidFill>
              </a:ln>
              <a:effectLst/>
            </c:spPr>
            <c:extLst>
              <c:ext xmlns:c16="http://schemas.microsoft.com/office/drawing/2014/chart" uri="{C3380CC4-5D6E-409C-BE32-E72D297353CC}">
                <c16:uniqueId val="{00000003-AF84-48A0-98B5-0CC1928E9241}"/>
              </c:ext>
            </c:extLst>
          </c:dPt>
          <c:dPt>
            <c:idx val="2"/>
            <c:bubble3D val="0"/>
            <c:spPr>
              <a:solidFill>
                <a:schemeClr val="accent1">
                  <a:tint val="72000"/>
                </a:schemeClr>
              </a:solidFill>
              <a:ln w="19050">
                <a:solidFill>
                  <a:schemeClr val="lt1"/>
                </a:solidFill>
              </a:ln>
              <a:effectLst/>
            </c:spPr>
            <c:extLst>
              <c:ext xmlns:c16="http://schemas.microsoft.com/office/drawing/2014/chart" uri="{C3380CC4-5D6E-409C-BE32-E72D297353CC}">
                <c16:uniqueId val="{00000005-AF84-48A0-98B5-0CC1928E9241}"/>
              </c:ext>
            </c:extLst>
          </c:dPt>
          <c:dPt>
            <c:idx val="3"/>
            <c:bubble3D val="0"/>
            <c:spPr>
              <a:solidFill>
                <a:schemeClr val="accent1">
                  <a:tint val="86000"/>
                </a:schemeClr>
              </a:solidFill>
              <a:ln w="19050">
                <a:solidFill>
                  <a:schemeClr val="lt1"/>
                </a:solidFill>
              </a:ln>
              <a:effectLst/>
            </c:spPr>
            <c:extLst>
              <c:ext xmlns:c16="http://schemas.microsoft.com/office/drawing/2014/chart" uri="{C3380CC4-5D6E-409C-BE32-E72D297353CC}">
                <c16:uniqueId val="{00000007-AF84-48A0-98B5-0CC1928E9241}"/>
              </c:ext>
            </c:extLst>
          </c:dPt>
          <c:dPt>
            <c:idx val="4"/>
            <c:bubble3D val="0"/>
            <c:spPr>
              <a:solidFill>
                <a:schemeClr val="accent1"/>
              </a:solidFill>
              <a:ln w="19050">
                <a:solidFill>
                  <a:schemeClr val="lt1"/>
                </a:solidFill>
              </a:ln>
              <a:effectLst/>
            </c:spPr>
            <c:extLst>
              <c:ext xmlns:c16="http://schemas.microsoft.com/office/drawing/2014/chart" uri="{C3380CC4-5D6E-409C-BE32-E72D297353CC}">
                <c16:uniqueId val="{00000009-AF84-48A0-98B5-0CC1928E9241}"/>
              </c:ext>
            </c:extLst>
          </c:dPt>
          <c:dPt>
            <c:idx val="5"/>
            <c:bubble3D val="0"/>
            <c:spPr>
              <a:solidFill>
                <a:schemeClr val="accent1">
                  <a:shade val="86000"/>
                </a:schemeClr>
              </a:solidFill>
              <a:ln w="19050">
                <a:solidFill>
                  <a:schemeClr val="lt1"/>
                </a:solidFill>
              </a:ln>
              <a:effectLst/>
            </c:spPr>
            <c:extLst>
              <c:ext xmlns:c16="http://schemas.microsoft.com/office/drawing/2014/chart" uri="{C3380CC4-5D6E-409C-BE32-E72D297353CC}">
                <c16:uniqueId val="{0000000B-AF84-48A0-98B5-0CC1928E9241}"/>
              </c:ext>
            </c:extLst>
          </c:dPt>
          <c:dPt>
            <c:idx val="6"/>
            <c:bubble3D val="0"/>
            <c:spPr>
              <a:solidFill>
                <a:schemeClr val="accent1">
                  <a:shade val="72000"/>
                </a:schemeClr>
              </a:solidFill>
              <a:ln w="19050">
                <a:solidFill>
                  <a:schemeClr val="lt1"/>
                </a:solidFill>
              </a:ln>
              <a:effectLst/>
            </c:spPr>
            <c:extLst>
              <c:ext xmlns:c16="http://schemas.microsoft.com/office/drawing/2014/chart" uri="{C3380CC4-5D6E-409C-BE32-E72D297353CC}">
                <c16:uniqueId val="{0000000D-AF84-48A0-98B5-0CC1928E9241}"/>
              </c:ext>
            </c:extLst>
          </c:dPt>
          <c:dPt>
            <c:idx val="7"/>
            <c:bubble3D val="0"/>
            <c:spPr>
              <a:solidFill>
                <a:schemeClr val="accent1">
                  <a:shade val="58000"/>
                </a:schemeClr>
              </a:solidFill>
              <a:ln w="19050">
                <a:solidFill>
                  <a:schemeClr val="lt1"/>
                </a:solidFill>
              </a:ln>
              <a:effectLst/>
            </c:spPr>
            <c:extLst>
              <c:ext xmlns:c16="http://schemas.microsoft.com/office/drawing/2014/chart" uri="{C3380CC4-5D6E-409C-BE32-E72D297353CC}">
                <c16:uniqueId val="{0000000F-AF84-48A0-98B5-0CC1928E9241}"/>
              </c:ext>
            </c:extLst>
          </c:dPt>
          <c:dPt>
            <c:idx val="8"/>
            <c:bubble3D val="0"/>
            <c:spPr>
              <a:solidFill>
                <a:schemeClr val="accent1">
                  <a:shade val="44000"/>
                </a:schemeClr>
              </a:solidFill>
              <a:ln w="19050">
                <a:solidFill>
                  <a:schemeClr val="lt1"/>
                </a:solidFill>
              </a:ln>
              <a:effectLst/>
            </c:spPr>
            <c:extLst>
              <c:ext xmlns:c16="http://schemas.microsoft.com/office/drawing/2014/chart" uri="{C3380CC4-5D6E-409C-BE32-E72D297353CC}">
                <c16:uniqueId val="{00000011-AF84-48A0-98B5-0CC1928E9241}"/>
              </c:ext>
            </c:extLst>
          </c:dPt>
          <c:dPt>
            <c:idx val="9"/>
            <c:bubble3D val="0"/>
            <c:spPr>
              <a:solidFill>
                <a:schemeClr val="accent1">
                  <a:shade val="62000"/>
                </a:schemeClr>
              </a:solidFill>
              <a:ln w="19050">
                <a:solidFill>
                  <a:schemeClr val="lt1"/>
                </a:solidFill>
              </a:ln>
              <a:effectLst/>
            </c:spPr>
            <c:extLst>
              <c:ext xmlns:c16="http://schemas.microsoft.com/office/drawing/2014/chart" uri="{C3380CC4-5D6E-409C-BE32-E72D297353CC}">
                <c16:uniqueId val="{00000014-B3ED-44A6-B337-21CD483F8924}"/>
              </c:ext>
            </c:extLst>
          </c:dPt>
          <c:dPt>
            <c:idx val="10"/>
            <c:bubble3D val="0"/>
            <c:spPr>
              <a:solidFill>
                <a:schemeClr val="accent1">
                  <a:shade val="51000"/>
                </a:schemeClr>
              </a:solidFill>
              <a:ln w="19050">
                <a:solidFill>
                  <a:schemeClr val="lt1"/>
                </a:solidFill>
              </a:ln>
              <a:effectLst/>
            </c:spPr>
            <c:extLst>
              <c:ext xmlns:c16="http://schemas.microsoft.com/office/drawing/2014/chart" uri="{C3380CC4-5D6E-409C-BE32-E72D297353CC}">
                <c16:uniqueId val="{00000013-B3ED-44A6-B337-21CD483F8924}"/>
              </c:ext>
            </c:extLst>
          </c:dPt>
          <c:dPt>
            <c:idx val="11"/>
            <c:bubble3D val="0"/>
            <c:spPr>
              <a:solidFill>
                <a:schemeClr val="accent1">
                  <a:shade val="40000"/>
                </a:schemeClr>
              </a:solidFill>
              <a:ln w="19050">
                <a:solidFill>
                  <a:schemeClr val="lt1"/>
                </a:solidFill>
              </a:ln>
              <a:effectLst/>
            </c:spPr>
            <c:extLst>
              <c:ext xmlns:c16="http://schemas.microsoft.com/office/drawing/2014/chart" uri="{C3380CC4-5D6E-409C-BE32-E72D297353CC}">
                <c16:uniqueId val="{00000012-B3ED-44A6-B337-21CD483F8924}"/>
              </c:ext>
            </c:extLst>
          </c:dPt>
          <c:dLbls>
            <c:dLbl>
              <c:idx val="0"/>
              <c:layout>
                <c:manualLayout>
                  <c:x val="0.22391621534733033"/>
                  <c:y val="8.0091816146678832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EFF454D1-76F8-4548-8BF6-8BEE2E766C42}" type="CELLREF">
                      <a:rPr lang="en-US" b="1"/>
                      <a:pPr>
                        <a:defRPr/>
                      </a:pPr>
                      <a:t>[CELLREF]</a:t>
                    </a:fld>
                    <a:endParaRPr lang="en-CA"/>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4753881347299985"/>
                      <c:h val="0.10550980690022844"/>
                    </c:manualLayout>
                  </c15:layout>
                  <c15:dlblFieldTable>
                    <c15:dlblFTEntry>
                      <c15:txfldGUID>{EFF454D1-76F8-4548-8BF6-8BEE2E766C42}</c15:txfldGUID>
                      <c15:f>'État actuel – Véhicules'!$D$29</c15:f>
                      <c15:dlblFieldTableCache>
                        <c:ptCount val="1"/>
                        <c:pt idx="0">
                          <c:v>Camions légers $0 M</c:v>
                        </c:pt>
                      </c15:dlblFieldTableCache>
                    </c15:dlblFTEntry>
                  </c15:dlblFieldTable>
                  <c15:showDataLabelsRange val="0"/>
                </c:ext>
                <c:ext xmlns:c16="http://schemas.microsoft.com/office/drawing/2014/chart" uri="{C3380CC4-5D6E-409C-BE32-E72D297353CC}">
                  <c16:uniqueId val="{00000001-AF84-48A0-98B5-0CC1928E9241}"/>
                </c:ext>
              </c:extLst>
            </c:dLbl>
            <c:dLbl>
              <c:idx val="1"/>
              <c:layout>
                <c:manualLayout>
                  <c:x val="0.16094360715027731"/>
                  <c:y val="0.1551663010249418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54A9C62E-6E22-473F-AEE7-71F51C2B702C}" type="CELLREF">
                      <a:rPr lang="en-US" b="1"/>
                      <a:pPr>
                        <a:defRPr/>
                      </a:pPr>
                      <a:t>[CELLREF]</a:t>
                    </a:fld>
                    <a:endParaRPr lang="en-CA"/>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4228939173971286"/>
                      <c:h val="0.12371054238191735"/>
                    </c:manualLayout>
                  </c15:layout>
                  <c15:dlblFieldTable>
                    <c15:dlblFTEntry>
                      <c15:txfldGUID>{54A9C62E-6E22-473F-AEE7-71F51C2B702C}</c15:txfldGUID>
                      <c15:f>'État actuel – Véhicules'!$D$30</c15:f>
                      <c15:dlblFieldTableCache>
                        <c:ptCount val="1"/>
                        <c:pt idx="0">
                          <c:v>Voitures $0 M</c:v>
                        </c:pt>
                      </c15:dlblFieldTableCache>
                    </c15:dlblFTEntry>
                  </c15:dlblFieldTable>
                  <c15:showDataLabelsRange val="0"/>
                </c:ext>
                <c:ext xmlns:c16="http://schemas.microsoft.com/office/drawing/2014/chart" uri="{C3380CC4-5D6E-409C-BE32-E72D297353CC}">
                  <c16:uniqueId val="{00000003-AF84-48A0-98B5-0CC1928E9241}"/>
                </c:ext>
              </c:extLst>
            </c:dLbl>
            <c:dLbl>
              <c:idx val="2"/>
              <c:layout>
                <c:manualLayout>
                  <c:x val="6.0283013912422925E-2"/>
                  <c:y val="0.17339975119437143"/>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050268C9-582A-4FA1-8A0A-656DC8604F13}" type="CELLREF">
                      <a:rPr lang="en-US" b="1"/>
                      <a:pPr>
                        <a:defRPr/>
                      </a:pPr>
                      <a:t>[CELLREF]</a:t>
                    </a:fld>
                    <a:endParaRPr lang="en-CA"/>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6359935999627084"/>
                      <c:h val="9.8229512707552868E-2"/>
                    </c:manualLayout>
                  </c15:layout>
                  <c15:dlblFieldTable>
                    <c15:dlblFTEntry>
                      <c15:txfldGUID>{050268C9-582A-4FA1-8A0A-656DC8604F13}</c15:txfldGUID>
                      <c15:f>'État actuel – Véhicules'!$D$31</c15:f>
                      <c15:dlblFieldTableCache>
                        <c:ptCount val="1"/>
                        <c:pt idx="0">
                          <c:v>VTT $0 M</c:v>
                        </c:pt>
                      </c15:dlblFieldTableCache>
                    </c15:dlblFTEntry>
                  </c15:dlblFieldTable>
                  <c15:showDataLabelsRange val="0"/>
                </c:ext>
                <c:ext xmlns:c16="http://schemas.microsoft.com/office/drawing/2014/chart" uri="{C3380CC4-5D6E-409C-BE32-E72D297353CC}">
                  <c16:uniqueId val="{00000005-AF84-48A0-98B5-0CC1928E9241}"/>
                </c:ext>
              </c:extLst>
            </c:dLbl>
            <c:dLbl>
              <c:idx val="3"/>
              <c:layout>
                <c:manualLayout>
                  <c:x val="-7.0374768789659106E-2"/>
                  <c:y val="0.17825743467358823"/>
                </c:manualLayout>
              </c:layout>
              <c:tx>
                <c:rich>
                  <a:bodyPr/>
                  <a:lstStyle/>
                  <a:p>
                    <a:fld id="{9DFCBEF0-1B53-47B2-90C3-7F4783D833D2}" type="CELLREF">
                      <a:rPr lang="en-US" b="1"/>
                      <a:pPr/>
                      <a:t>[CELLREF]</a:t>
                    </a:fld>
                    <a:endParaRPr lang="en-CA"/>
                  </a:p>
                </c:rich>
              </c:tx>
              <c:showLegendKey val="0"/>
              <c:showVal val="1"/>
              <c:showCatName val="0"/>
              <c:showSerName val="0"/>
              <c:showPercent val="0"/>
              <c:showBubbleSize val="0"/>
              <c:extLst>
                <c:ext xmlns:c15="http://schemas.microsoft.com/office/drawing/2012/chart" uri="{CE6537A1-D6FC-4f65-9D91-7224C49458BB}">
                  <c15:dlblFieldTable>
                    <c15:dlblFTEntry>
                      <c15:txfldGUID>{9DFCBEF0-1B53-47B2-90C3-7F4783D833D2}</c15:txfldGUID>
                      <c15:f>'État actuel – Véhicules'!$D$32</c15:f>
                      <c15:dlblFieldTableCache>
                        <c:ptCount val="1"/>
                        <c:pt idx="0">
                          <c:v>Motoneiges $0 M</c:v>
                        </c:pt>
                      </c15:dlblFieldTableCache>
                    </c15:dlblFTEntry>
                  </c15:dlblFieldTable>
                  <c15:showDataLabelsRange val="0"/>
                </c:ext>
                <c:ext xmlns:c16="http://schemas.microsoft.com/office/drawing/2014/chart" uri="{C3380CC4-5D6E-409C-BE32-E72D297353CC}">
                  <c16:uniqueId val="{00000007-AF84-48A0-98B5-0CC1928E9241}"/>
                </c:ext>
              </c:extLst>
            </c:dLbl>
            <c:dLbl>
              <c:idx val="4"/>
              <c:layout>
                <c:manualLayout>
                  <c:x val="-0.21651342297083198"/>
                  <c:y val="5.0549657332222822E-3"/>
                </c:manualLayout>
              </c:layout>
              <c:tx>
                <c:strRef>
                  <c:f>'État actuel – Véhicules'!$D$33</c:f>
                  <c:strCache>
                    <c:ptCount val="1"/>
                    <c:pt idx="0">
                      <c:v>Autre $0 M</c:v>
                    </c:pt>
                  </c:strCache>
                </c:strRef>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dlblFieldTable>
                    <c15:dlblFTEntry>
                      <c15:txfldGUID>{97E6E2B9-D760-41DA-9EDB-8271360071B6}</c15:txfldGUID>
                      <c15:f>'État actuel – Véhicules'!$D$33</c15:f>
                      <c15:dlblFieldTableCache>
                        <c:ptCount val="1"/>
                        <c:pt idx="0">
                          <c:v>Autre $0 M</c:v>
                        </c:pt>
                      </c15:dlblFieldTableCache>
                    </c15:dlblFTEntry>
                  </c15:dlblFieldTable>
                  <c15:showDataLabelsRange val="0"/>
                </c:ext>
                <c:ext xmlns:c16="http://schemas.microsoft.com/office/drawing/2014/chart" uri="{C3380CC4-5D6E-409C-BE32-E72D297353CC}">
                  <c16:uniqueId val="{00000009-AF84-48A0-98B5-0CC1928E9241}"/>
                </c:ext>
              </c:extLst>
            </c:dLbl>
            <c:dLbl>
              <c:idx val="5"/>
              <c:layout>
                <c:manualLayout>
                  <c:x val="-0.16451634506158899"/>
                  <c:y val="-0.10361813563042963"/>
                </c:manualLayout>
              </c:layout>
              <c:tx>
                <c:strRef>
                  <c:f>'État actuel – Véhicules'!$D$34</c:f>
                  <c:strCache>
                    <c:ptCount val="1"/>
                    <c:pt idx="0">
                      <c:v> $0 M</c:v>
                    </c:pt>
                  </c:strCache>
                </c:strRef>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dlblFieldTable>
                    <c15:dlblFTEntry>
                      <c15:txfldGUID>{7F539B7C-9E5C-497E-B47E-B4AF37602ABB}</c15:txfldGUID>
                      <c15:f>'État actuel – Véhicules'!$D$34</c15:f>
                      <c15:dlblFieldTableCache>
                        <c:ptCount val="1"/>
                        <c:pt idx="0">
                          <c:v> $0 M</c:v>
                        </c:pt>
                      </c15:dlblFieldTableCache>
                    </c15:dlblFTEntry>
                  </c15:dlblFieldTable>
                  <c15:showDataLabelsRange val="0"/>
                </c:ext>
                <c:ext xmlns:c16="http://schemas.microsoft.com/office/drawing/2014/chart" uri="{C3380CC4-5D6E-409C-BE32-E72D297353CC}">
                  <c16:uniqueId val="{0000000B-AF84-48A0-98B5-0CC1928E9241}"/>
                </c:ext>
              </c:extLst>
            </c:dLbl>
            <c:dLbl>
              <c:idx val="6"/>
              <c:layout>
                <c:manualLayout>
                  <c:x val="-8.3810646064013422E-2"/>
                  <c:y val="-0.14109190724597856"/>
                </c:manualLayout>
              </c:layout>
              <c:tx>
                <c:strRef>
                  <c:f>'État actuel – Véhicules'!$D$35</c:f>
                  <c:strCache>
                    <c:ptCount val="1"/>
                    <c:pt idx="0">
                      <c:v> $0 M</c:v>
                    </c:pt>
                  </c:strCache>
                </c:strRef>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dlblFieldTable>
                    <c15:dlblFTEntry>
                      <c15:txfldGUID>{23D22C66-3288-4F57-AC8B-172329F7A6BE}</c15:txfldGUID>
                      <c15:f>'État actuel – Véhicules'!$D$35</c15:f>
                      <c15:dlblFieldTableCache>
                        <c:ptCount val="1"/>
                        <c:pt idx="0">
                          <c:v> $0 M</c:v>
                        </c:pt>
                      </c15:dlblFieldTableCache>
                    </c15:dlblFTEntry>
                  </c15:dlblFieldTable>
                  <c15:showDataLabelsRange val="0"/>
                </c:ext>
                <c:ext xmlns:c16="http://schemas.microsoft.com/office/drawing/2014/chart" uri="{C3380CC4-5D6E-409C-BE32-E72D297353CC}">
                  <c16:uniqueId val="{0000000D-AF84-48A0-98B5-0CC1928E9241}"/>
                </c:ext>
              </c:extLst>
            </c:dLbl>
            <c:dLbl>
              <c:idx val="7"/>
              <c:layout>
                <c:manualLayout>
                  <c:x val="0.16939431808229033"/>
                  <c:y val="-0.111051715885086"/>
                </c:manualLayout>
              </c:layout>
              <c:tx>
                <c:rich>
                  <a:bodyPr/>
                  <a:lstStyle/>
                  <a:p>
                    <a:fld id="{F555E4FC-5712-4BF5-AD49-17491247E80D}" type="CELLREF">
                      <a:rPr lang="en-US" b="1"/>
                      <a:pPr/>
                      <a:t>[CELLREF]</a:t>
                    </a:fld>
                    <a:endParaRPr lang="en-CA"/>
                  </a:p>
                </c:rich>
              </c:tx>
              <c:showLegendKey val="0"/>
              <c:showVal val="1"/>
              <c:showCatName val="0"/>
              <c:showSerName val="0"/>
              <c:showPercent val="0"/>
              <c:showBubbleSize val="0"/>
              <c:extLst>
                <c:ext xmlns:c15="http://schemas.microsoft.com/office/drawing/2012/chart" uri="{CE6537A1-D6FC-4f65-9D91-7224C49458BB}">
                  <c15:dlblFieldTable>
                    <c15:dlblFTEntry>
                      <c15:txfldGUID>{F555E4FC-5712-4BF5-AD49-17491247E80D}</c15:txfldGUID>
                      <c15:f>'État actuel – Véhicules'!$D$36</c15:f>
                      <c15:dlblFieldTableCache>
                        <c:ptCount val="1"/>
                        <c:pt idx="0">
                          <c:v> $0 M</c:v>
                        </c:pt>
                      </c15:dlblFieldTableCache>
                    </c15:dlblFTEntry>
                  </c15:dlblFieldTable>
                  <c15:showDataLabelsRange val="0"/>
                </c:ext>
                <c:ext xmlns:c16="http://schemas.microsoft.com/office/drawing/2014/chart" uri="{C3380CC4-5D6E-409C-BE32-E72D297353CC}">
                  <c16:uniqueId val="{0000000F-AF84-48A0-98B5-0CC1928E9241}"/>
                </c:ext>
              </c:extLst>
            </c:dLbl>
            <c:dLbl>
              <c:idx val="8"/>
              <c:layout>
                <c:manualLayout>
                  <c:x val="0.2081803739402503"/>
                  <c:y val="-4.6871635112955737E-2"/>
                </c:manualLayout>
              </c:layout>
              <c:tx>
                <c:rich>
                  <a:bodyPr/>
                  <a:lstStyle/>
                  <a:p>
                    <a:fld id="{94CA8A16-4C87-4ED4-ACB9-0FE2C44482A6}" type="CELLREF">
                      <a:rPr lang="en-US" b="1"/>
                      <a:pPr/>
                      <a:t>[CELLREF]</a:t>
                    </a:fld>
                    <a:endParaRPr lang="en-CA"/>
                  </a:p>
                </c:rich>
              </c:tx>
              <c:showLegendKey val="0"/>
              <c:showVal val="1"/>
              <c:showCatName val="0"/>
              <c:showSerName val="0"/>
              <c:showPercent val="0"/>
              <c:showBubbleSize val="0"/>
              <c:extLst>
                <c:ext xmlns:c15="http://schemas.microsoft.com/office/drawing/2012/chart" uri="{CE6537A1-D6FC-4f65-9D91-7224C49458BB}">
                  <c15:dlblFieldTable>
                    <c15:dlblFTEntry>
                      <c15:txfldGUID>{94CA8A16-4C87-4ED4-ACB9-0FE2C44482A6}</c15:txfldGUID>
                      <c15:f>'État actuel – Véhicules'!$D$37</c15:f>
                      <c15:dlblFieldTableCache>
                        <c:ptCount val="1"/>
                        <c:pt idx="0">
                          <c:v> $0 M</c:v>
                        </c:pt>
                      </c15:dlblFieldTableCache>
                    </c15:dlblFTEntry>
                  </c15:dlblFieldTable>
                  <c15:showDataLabelsRange val="0"/>
                </c:ext>
                <c:ext xmlns:c16="http://schemas.microsoft.com/office/drawing/2014/chart" uri="{C3380CC4-5D6E-409C-BE32-E72D297353CC}">
                  <c16:uniqueId val="{00000011-AF84-48A0-98B5-0CC1928E9241}"/>
                </c:ext>
              </c:extLst>
            </c:dLbl>
            <c:dLbl>
              <c:idx val="9"/>
              <c:delete val="1"/>
              <c:extLst>
                <c:ext xmlns:c15="http://schemas.microsoft.com/office/drawing/2012/chart" uri="{CE6537A1-D6FC-4f65-9D91-7224C49458BB}"/>
                <c:ext xmlns:c16="http://schemas.microsoft.com/office/drawing/2014/chart" uri="{C3380CC4-5D6E-409C-BE32-E72D297353CC}">
                  <c16:uniqueId val="{00000014-B3ED-44A6-B337-21CD483F8924}"/>
                </c:ext>
              </c:extLst>
            </c:dLbl>
            <c:dLbl>
              <c:idx val="10"/>
              <c:delete val="1"/>
              <c:extLst>
                <c:ext xmlns:c15="http://schemas.microsoft.com/office/drawing/2012/chart" uri="{CE6537A1-D6FC-4f65-9D91-7224C49458BB}"/>
                <c:ext xmlns:c16="http://schemas.microsoft.com/office/drawing/2014/chart" uri="{C3380CC4-5D6E-409C-BE32-E72D297353CC}">
                  <c16:uniqueId val="{00000013-B3ED-44A6-B337-21CD483F8924}"/>
                </c:ext>
              </c:extLst>
            </c:dLbl>
            <c:dLbl>
              <c:idx val="11"/>
              <c:delete val="1"/>
              <c:extLst>
                <c:ext xmlns:c15="http://schemas.microsoft.com/office/drawing/2012/chart" uri="{CE6537A1-D6FC-4f65-9D91-7224C49458BB}"/>
                <c:ext xmlns:c16="http://schemas.microsoft.com/office/drawing/2014/chart" uri="{C3380CC4-5D6E-409C-BE32-E72D297353CC}">
                  <c16:uniqueId val="{00000012-B3ED-44A6-B337-21CD483F892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'État actuel – Véhicules'!$A$29:$A$40</c:f>
              <c:strCache>
                <c:ptCount val="5"/>
                <c:pt idx="0">
                  <c:v>Camions légers</c:v>
                </c:pt>
                <c:pt idx="1">
                  <c:v>Voitures</c:v>
                </c:pt>
                <c:pt idx="2">
                  <c:v>VTT</c:v>
                </c:pt>
                <c:pt idx="3">
                  <c:v>Motoneiges</c:v>
                </c:pt>
                <c:pt idx="4">
                  <c:v>Autre</c:v>
                </c:pt>
              </c:strCache>
            </c:strRef>
          </c:cat>
          <c:val>
            <c:numRef>
              <c:f>'État actuel – Véhicules'!$C$29:$C$40</c:f>
              <c:numCache>
                <c:formatCode>_-"$"* #,##0_-;\-"$"* #,##0_-;_-"$"* "-"??_-;_-@_-</c:formatCode>
                <c:ptCount val="12"/>
                <c:pt idx="0">
                  <c:v>19000</c:v>
                </c:pt>
                <c:pt idx="1">
                  <c:v>35000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2-AF84-48A0-98B5-0CC1928E9241}"/>
            </c:ext>
          </c:extLst>
        </c:ser>
        <c:dLbls>
          <c:showLegendKey val="0"/>
          <c:showVal val="0"/>
          <c:showCatName val="0"/>
          <c:showSerName val="0"/>
          <c:showPercent val="0"/>
          <c:showBubbleSize val="0"/>
          <c:showLeaderLines val="1"/>
        </c:dLbls>
        <c:firstSliceAng val="129"/>
        <c:holeSize val="4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a:defRPr lang="en-CA" sz="1400" b="0" i="0" u="none" strike="noStrike" kern="1200" spc="0" baseline="0">
                <a:solidFill>
                  <a:sysClr val="windowText" lastClr="000000">
                    <a:lumMod val="65000"/>
                    <a:lumOff val="35000"/>
                  </a:sysClr>
                </a:solidFill>
                <a:latin typeface="+mn-lt"/>
                <a:ea typeface="+mn-ea"/>
                <a:cs typeface="+mn-cs"/>
              </a:defRPr>
            </a:pPr>
            <a:r>
              <a:rPr lang="fr-CA" sz="1400" b="0" i="0" u="none" strike="noStrike" baseline="0">
                <a:solidFill>
                  <a:sysClr val="windowText" lastClr="000000">
                    <a:lumMod val="65000"/>
                    <a:lumOff val="35000"/>
                  </a:sysClr>
                </a:solidFill>
                <a:latin typeface="+mn-lt"/>
                <a:ea typeface="+mn-ea"/>
                <a:cs typeface="+mn-cs"/>
              </a:rPr>
              <a:t>Durée de vie restante</a:t>
            </a:r>
          </a:p>
        </c:rich>
      </c:tx>
      <c:overlay val="0"/>
      <c:spPr>
        <a:noFill/>
        <a:ln>
          <a:noFill/>
        </a:ln>
        <a:effectLst/>
      </c:spPr>
      <c:txPr>
        <a:bodyPr rot="0" spcFirstLastPara="1" vertOverflow="ellipsis" vert="horz" wrap="square" anchor="ctr" anchorCtr="1"/>
        <a:lstStyle/>
        <a:p>
          <a:pPr algn="ctr">
            <a:defRPr lang="en-CA"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manualLayout>
          <c:layoutTarget val="inner"/>
          <c:xMode val="edge"/>
          <c:yMode val="edge"/>
          <c:x val="3.6777777777777777E-2"/>
          <c:y val="0.18097222222222226"/>
          <c:w val="0.91598622047244094"/>
          <c:h val="0.53000218722659664"/>
        </c:manualLayout>
      </c:layout>
      <c:barChart>
        <c:barDir val="bar"/>
        <c:grouping val="stacked"/>
        <c:varyColors val="0"/>
        <c:ser>
          <c:idx val="1"/>
          <c:order val="0"/>
          <c:tx>
            <c:strRef>
              <c:f>'État actuel – Véhicules'!$A$47</c:f>
              <c:strCache>
                <c:ptCount val="1"/>
                <c:pt idx="0">
                  <c:v>ÂGE MOYEN</c:v>
                </c:pt>
              </c:strCache>
            </c:strRef>
          </c:tx>
          <c:spPr>
            <a:solidFill>
              <a:schemeClr val="accent2"/>
            </a:solidFill>
            <a:ln>
              <a:noFill/>
            </a:ln>
            <a:effectLst/>
          </c:spPr>
          <c:invertIfNegative val="0"/>
          <c:cat>
            <c:strRef>
              <c:f>'État actuel – Véhicules'!$A$5</c:f>
              <c:strCache>
                <c:ptCount val="1"/>
                <c:pt idx="0">
                  <c:v>Véhicules </c:v>
                </c:pt>
              </c:strCache>
            </c:strRef>
          </c:cat>
          <c:val>
            <c:numRef>
              <c:f>'État actuel – Véhicules'!$E$47</c:f>
              <c:numCache>
                <c:formatCode>0</c:formatCode>
                <c:ptCount val="1"/>
                <c:pt idx="0">
                  <c:v>12.615600186828585</c:v>
                </c:pt>
              </c:numCache>
            </c:numRef>
          </c:val>
          <c:extLst>
            <c:ext xmlns:c16="http://schemas.microsoft.com/office/drawing/2014/chart" uri="{C3380CC4-5D6E-409C-BE32-E72D297353CC}">
              <c16:uniqueId val="{00000001-06A4-4C3E-8DF5-3DA41B50B7ED}"/>
            </c:ext>
          </c:extLst>
        </c:ser>
        <c:ser>
          <c:idx val="0"/>
          <c:order val="1"/>
          <c:tx>
            <c:strRef>
              <c:f>'État actuel – Véhicules'!$A$53</c:f>
              <c:strCache>
                <c:ptCount val="1"/>
                <c:pt idx="0">
                  <c:v>DURÉE DE VIE RESTANTE MOYENNE</c:v>
                </c:pt>
              </c:strCache>
            </c:strRef>
          </c:tx>
          <c:spPr>
            <a:solidFill>
              <a:srgbClr val="00B0F0"/>
            </a:solidFill>
            <a:ln>
              <a:noFill/>
            </a:ln>
            <a:effectLst/>
          </c:spPr>
          <c:invertIfNegative val="0"/>
          <c:cat>
            <c:strRef>
              <c:f>'État actuel – Véhicules'!$A$5</c:f>
              <c:strCache>
                <c:ptCount val="1"/>
                <c:pt idx="0">
                  <c:v>Véhicules </c:v>
                </c:pt>
              </c:strCache>
            </c:strRef>
          </c:cat>
          <c:val>
            <c:numRef>
              <c:f>'État actuel – Véhicules'!$E$53</c:f>
              <c:numCache>
                <c:formatCode>0</c:formatCode>
                <c:ptCount val="1"/>
                <c:pt idx="0">
                  <c:v>3.4609995329285379</c:v>
                </c:pt>
              </c:numCache>
            </c:numRef>
          </c:val>
          <c:extLst>
            <c:ext xmlns:c16="http://schemas.microsoft.com/office/drawing/2014/chart" uri="{C3380CC4-5D6E-409C-BE32-E72D297353CC}">
              <c16:uniqueId val="{00000000-06A4-4C3E-8DF5-3DA41B50B7ED}"/>
            </c:ext>
          </c:extLst>
        </c:ser>
        <c:dLbls>
          <c:showLegendKey val="0"/>
          <c:showVal val="0"/>
          <c:showCatName val="0"/>
          <c:showSerName val="0"/>
          <c:showPercent val="0"/>
          <c:showBubbleSize val="0"/>
        </c:dLbls>
        <c:gapWidth val="150"/>
        <c:overlap val="100"/>
        <c:axId val="781852240"/>
        <c:axId val="781853224"/>
      </c:barChart>
      <c:catAx>
        <c:axId val="781852240"/>
        <c:scaling>
          <c:orientation val="minMax"/>
        </c:scaling>
        <c:delete val="1"/>
        <c:axPos val="l"/>
        <c:numFmt formatCode="General" sourceLinked="1"/>
        <c:majorTickMark val="none"/>
        <c:minorTickMark val="none"/>
        <c:tickLblPos val="nextTo"/>
        <c:crossAx val="781853224"/>
        <c:crosses val="autoZero"/>
        <c:auto val="1"/>
        <c:lblAlgn val="ctr"/>
        <c:lblOffset val="100"/>
        <c:noMultiLvlLbl val="0"/>
      </c:catAx>
      <c:valAx>
        <c:axId val="78185322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fr-CA"/>
                  <a:t>Titre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818522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A"/>
              <a:t>Valeur de remplacement par type d’actifs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4128708879418229"/>
          <c:y val="0.16917368660913132"/>
          <c:w val="0.43956251848929229"/>
          <c:h val="0.71591804796395409"/>
        </c:manualLayout>
      </c:layout>
      <c:doughnutChart>
        <c:varyColors val="1"/>
        <c:ser>
          <c:idx val="1"/>
          <c:order val="0"/>
          <c:dPt>
            <c:idx val="0"/>
            <c:bubble3D val="0"/>
            <c:spPr>
              <a:solidFill>
                <a:schemeClr val="accent1">
                  <a:tint val="44000"/>
                </a:schemeClr>
              </a:solidFill>
              <a:ln w="19050">
                <a:solidFill>
                  <a:schemeClr val="lt1"/>
                </a:solidFill>
              </a:ln>
              <a:effectLst/>
            </c:spPr>
            <c:extLst>
              <c:ext xmlns:c16="http://schemas.microsoft.com/office/drawing/2014/chart" uri="{C3380CC4-5D6E-409C-BE32-E72D297353CC}">
                <c16:uniqueId val="{00000001-E959-4270-8FF3-C9F2E735DD35}"/>
              </c:ext>
            </c:extLst>
          </c:dPt>
          <c:dPt>
            <c:idx val="1"/>
            <c:bubble3D val="0"/>
            <c:spPr>
              <a:solidFill>
                <a:schemeClr val="accent1">
                  <a:tint val="58000"/>
                </a:schemeClr>
              </a:solidFill>
              <a:ln w="19050">
                <a:solidFill>
                  <a:schemeClr val="lt1"/>
                </a:solidFill>
              </a:ln>
              <a:effectLst/>
            </c:spPr>
            <c:extLst>
              <c:ext xmlns:c16="http://schemas.microsoft.com/office/drawing/2014/chart" uri="{C3380CC4-5D6E-409C-BE32-E72D297353CC}">
                <c16:uniqueId val="{00000003-E959-4270-8FF3-C9F2E735DD35}"/>
              </c:ext>
            </c:extLst>
          </c:dPt>
          <c:dPt>
            <c:idx val="2"/>
            <c:bubble3D val="0"/>
            <c:spPr>
              <a:solidFill>
                <a:schemeClr val="accent1">
                  <a:tint val="72000"/>
                </a:schemeClr>
              </a:solidFill>
              <a:ln w="19050">
                <a:solidFill>
                  <a:schemeClr val="lt1"/>
                </a:solidFill>
              </a:ln>
              <a:effectLst/>
            </c:spPr>
            <c:extLst>
              <c:ext xmlns:c16="http://schemas.microsoft.com/office/drawing/2014/chart" uri="{C3380CC4-5D6E-409C-BE32-E72D297353CC}">
                <c16:uniqueId val="{00000005-E959-4270-8FF3-C9F2E735DD35}"/>
              </c:ext>
            </c:extLst>
          </c:dPt>
          <c:dPt>
            <c:idx val="3"/>
            <c:bubble3D val="0"/>
            <c:spPr>
              <a:solidFill>
                <a:schemeClr val="accent1">
                  <a:tint val="86000"/>
                </a:schemeClr>
              </a:solidFill>
              <a:ln w="19050">
                <a:solidFill>
                  <a:schemeClr val="lt1"/>
                </a:solidFill>
              </a:ln>
              <a:effectLst/>
            </c:spPr>
            <c:extLst>
              <c:ext xmlns:c16="http://schemas.microsoft.com/office/drawing/2014/chart" uri="{C3380CC4-5D6E-409C-BE32-E72D297353CC}">
                <c16:uniqueId val="{00000007-E959-4270-8FF3-C9F2E735DD35}"/>
              </c:ext>
            </c:extLst>
          </c:dPt>
          <c:dPt>
            <c:idx val="4"/>
            <c:bubble3D val="0"/>
            <c:spPr>
              <a:solidFill>
                <a:schemeClr val="accent1"/>
              </a:solidFill>
              <a:ln w="19050">
                <a:solidFill>
                  <a:schemeClr val="lt1"/>
                </a:solidFill>
              </a:ln>
              <a:effectLst/>
            </c:spPr>
            <c:extLst>
              <c:ext xmlns:c16="http://schemas.microsoft.com/office/drawing/2014/chart" uri="{C3380CC4-5D6E-409C-BE32-E72D297353CC}">
                <c16:uniqueId val="{00000009-E959-4270-8FF3-C9F2E735DD35}"/>
              </c:ext>
            </c:extLst>
          </c:dPt>
          <c:dPt>
            <c:idx val="5"/>
            <c:bubble3D val="0"/>
            <c:spPr>
              <a:solidFill>
                <a:schemeClr val="accent1">
                  <a:shade val="86000"/>
                </a:schemeClr>
              </a:solidFill>
              <a:ln w="19050">
                <a:solidFill>
                  <a:schemeClr val="lt1"/>
                </a:solidFill>
              </a:ln>
              <a:effectLst/>
            </c:spPr>
            <c:extLst>
              <c:ext xmlns:c16="http://schemas.microsoft.com/office/drawing/2014/chart" uri="{C3380CC4-5D6E-409C-BE32-E72D297353CC}">
                <c16:uniqueId val="{0000000B-E959-4270-8FF3-C9F2E735DD35}"/>
              </c:ext>
            </c:extLst>
          </c:dPt>
          <c:dPt>
            <c:idx val="6"/>
            <c:bubble3D val="0"/>
            <c:spPr>
              <a:solidFill>
                <a:schemeClr val="accent1">
                  <a:shade val="72000"/>
                </a:schemeClr>
              </a:solidFill>
              <a:ln w="19050">
                <a:solidFill>
                  <a:schemeClr val="lt1"/>
                </a:solidFill>
              </a:ln>
              <a:effectLst/>
            </c:spPr>
            <c:extLst>
              <c:ext xmlns:c16="http://schemas.microsoft.com/office/drawing/2014/chart" uri="{C3380CC4-5D6E-409C-BE32-E72D297353CC}">
                <c16:uniqueId val="{0000000D-E959-4270-8FF3-C9F2E735DD35}"/>
              </c:ext>
            </c:extLst>
          </c:dPt>
          <c:dPt>
            <c:idx val="7"/>
            <c:bubble3D val="0"/>
            <c:spPr>
              <a:solidFill>
                <a:schemeClr val="accent1">
                  <a:shade val="58000"/>
                </a:schemeClr>
              </a:solidFill>
              <a:ln w="19050">
                <a:solidFill>
                  <a:schemeClr val="lt1"/>
                </a:solidFill>
              </a:ln>
              <a:effectLst/>
            </c:spPr>
            <c:extLst>
              <c:ext xmlns:c16="http://schemas.microsoft.com/office/drawing/2014/chart" uri="{C3380CC4-5D6E-409C-BE32-E72D297353CC}">
                <c16:uniqueId val="{0000000F-E959-4270-8FF3-C9F2E735DD35}"/>
              </c:ext>
            </c:extLst>
          </c:dPt>
          <c:dPt>
            <c:idx val="8"/>
            <c:bubble3D val="0"/>
            <c:spPr>
              <a:solidFill>
                <a:schemeClr val="accent1">
                  <a:shade val="44000"/>
                </a:schemeClr>
              </a:solidFill>
              <a:ln w="19050">
                <a:solidFill>
                  <a:schemeClr val="lt1"/>
                </a:solidFill>
              </a:ln>
              <a:effectLst/>
            </c:spPr>
            <c:extLst>
              <c:ext xmlns:c16="http://schemas.microsoft.com/office/drawing/2014/chart" uri="{C3380CC4-5D6E-409C-BE32-E72D297353CC}">
                <c16:uniqueId val="{00000011-E959-4270-8FF3-C9F2E735DD35}"/>
              </c:ext>
            </c:extLst>
          </c:dPt>
          <c:dPt>
            <c:idx val="9"/>
            <c:bubble3D val="0"/>
            <c:spPr>
              <a:solidFill>
                <a:schemeClr val="accent1">
                  <a:shade val="62000"/>
                </a:schemeClr>
              </a:solidFill>
              <a:ln w="19050">
                <a:solidFill>
                  <a:schemeClr val="lt1"/>
                </a:solidFill>
              </a:ln>
              <a:effectLst/>
            </c:spPr>
            <c:extLst>
              <c:ext xmlns:c16="http://schemas.microsoft.com/office/drawing/2014/chart" uri="{C3380CC4-5D6E-409C-BE32-E72D297353CC}">
                <c16:uniqueId val="{00000013-E959-4270-8FF3-C9F2E735DD35}"/>
              </c:ext>
            </c:extLst>
          </c:dPt>
          <c:dPt>
            <c:idx val="10"/>
            <c:bubble3D val="0"/>
            <c:spPr>
              <a:solidFill>
                <a:schemeClr val="accent1">
                  <a:shade val="51000"/>
                </a:schemeClr>
              </a:solidFill>
              <a:ln w="19050">
                <a:solidFill>
                  <a:schemeClr val="lt1"/>
                </a:solidFill>
              </a:ln>
              <a:effectLst/>
            </c:spPr>
            <c:extLst>
              <c:ext xmlns:c16="http://schemas.microsoft.com/office/drawing/2014/chart" uri="{C3380CC4-5D6E-409C-BE32-E72D297353CC}">
                <c16:uniqueId val="{00000015-E959-4270-8FF3-C9F2E735DD35}"/>
              </c:ext>
            </c:extLst>
          </c:dPt>
          <c:dPt>
            <c:idx val="11"/>
            <c:bubble3D val="0"/>
            <c:spPr>
              <a:solidFill>
                <a:schemeClr val="accent1">
                  <a:shade val="40000"/>
                </a:schemeClr>
              </a:solidFill>
              <a:ln w="19050">
                <a:solidFill>
                  <a:schemeClr val="lt1"/>
                </a:solidFill>
              </a:ln>
              <a:effectLst/>
            </c:spPr>
            <c:extLst>
              <c:ext xmlns:c16="http://schemas.microsoft.com/office/drawing/2014/chart" uri="{C3380CC4-5D6E-409C-BE32-E72D297353CC}">
                <c16:uniqueId val="{00000017-E959-4270-8FF3-C9F2E735DD35}"/>
              </c:ext>
            </c:extLst>
          </c:dPt>
          <c:dLbls>
            <c:dLbl>
              <c:idx val="0"/>
              <c:layout>
                <c:manualLayout>
                  <c:x val="0.22391621534733033"/>
                  <c:y val="8.0091816146678832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EFF454D1-76F8-4548-8BF6-8BEE2E766C42}" type="CELLREF">
                      <a:rPr lang="en-US" b="1"/>
                      <a:pPr>
                        <a:defRPr/>
                      </a:pPr>
                      <a:t>[CELLREF]</a:t>
                    </a:fld>
                    <a:endParaRPr lang="en-CA"/>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4753881347299985"/>
                      <c:h val="0.10550980690022844"/>
                    </c:manualLayout>
                  </c15:layout>
                  <c15:dlblFieldTable>
                    <c15:dlblFTEntry>
                      <c15:txfldGUID>{EFF454D1-76F8-4548-8BF6-8BEE2E766C42}</c15:txfldGUID>
                      <c15:f>'État actuel – Mobiles lourds'!$D$29</c15:f>
                      <c15:dlblFieldTableCache>
                        <c:ptCount val="1"/>
                        <c:pt idx="0">
                          <c:v>Camion à ordures $0.7 M</c:v>
                        </c:pt>
                      </c15:dlblFieldTableCache>
                    </c15:dlblFTEntry>
                  </c15:dlblFieldTable>
                  <c15:showDataLabelsRange val="0"/>
                </c:ext>
                <c:ext xmlns:c16="http://schemas.microsoft.com/office/drawing/2014/chart" uri="{C3380CC4-5D6E-409C-BE32-E72D297353CC}">
                  <c16:uniqueId val="{00000001-E959-4270-8FF3-C9F2E735DD35}"/>
                </c:ext>
              </c:extLst>
            </c:dLbl>
            <c:dLbl>
              <c:idx val="1"/>
              <c:layout>
                <c:manualLayout>
                  <c:x val="0.16094360715027731"/>
                  <c:y val="0.1551663010249418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54A9C62E-6E22-473F-AEE7-71F51C2B702C}" type="CELLREF">
                      <a:rPr lang="en-US" b="1"/>
                      <a:pPr>
                        <a:defRPr/>
                      </a:pPr>
                      <a:t>[CELLREF]</a:t>
                    </a:fld>
                    <a:endParaRPr lang="en-CA"/>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4228939173971286"/>
                      <c:h val="0.12371054238191735"/>
                    </c:manualLayout>
                  </c15:layout>
                  <c15:dlblFieldTable>
                    <c15:dlblFTEntry>
                      <c15:txfldGUID>{54A9C62E-6E22-473F-AEE7-71F51C2B702C}</c15:txfldGUID>
                      <c15:f>'État actuel – Mobiles lourds'!$D$30</c15:f>
                      <c15:dlblFieldTableCache>
                        <c:ptCount val="1"/>
                        <c:pt idx="0">
                          <c:v>Camion de pompiers $0.4 M</c:v>
                        </c:pt>
                      </c15:dlblFieldTableCache>
                    </c15:dlblFTEntry>
                  </c15:dlblFieldTable>
                  <c15:showDataLabelsRange val="0"/>
                </c:ext>
                <c:ext xmlns:c16="http://schemas.microsoft.com/office/drawing/2014/chart" uri="{C3380CC4-5D6E-409C-BE32-E72D297353CC}">
                  <c16:uniqueId val="{00000003-E959-4270-8FF3-C9F2E735DD35}"/>
                </c:ext>
              </c:extLst>
            </c:dLbl>
            <c:dLbl>
              <c:idx val="2"/>
              <c:layout>
                <c:manualLayout>
                  <c:x val="6.0283013912422925E-2"/>
                  <c:y val="0.17339975119437143"/>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050268C9-582A-4FA1-8A0A-656DC8604F13}" type="CELLREF">
                      <a:rPr lang="en-US" b="1"/>
                      <a:pPr>
                        <a:defRPr/>
                      </a:pPr>
                      <a:t>[CELLREF]</a:t>
                    </a:fld>
                    <a:endParaRPr lang="en-CA"/>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6359935999627084"/>
                      <c:h val="9.8229512707552868E-2"/>
                    </c:manualLayout>
                  </c15:layout>
                  <c15:dlblFieldTable>
                    <c15:dlblFTEntry>
                      <c15:txfldGUID>{050268C9-582A-4FA1-8A0A-656DC8604F13}</c15:txfldGUID>
                      <c15:f>'État actuel – Mobiles lourds'!$D$31</c15:f>
                      <c15:dlblFieldTableCache>
                        <c:ptCount val="1"/>
                        <c:pt idx="0">
                          <c:v>Ambulance $0 M</c:v>
                        </c:pt>
                      </c15:dlblFieldTableCache>
                    </c15:dlblFTEntry>
                  </c15:dlblFieldTable>
                  <c15:showDataLabelsRange val="0"/>
                </c:ext>
                <c:ext xmlns:c16="http://schemas.microsoft.com/office/drawing/2014/chart" uri="{C3380CC4-5D6E-409C-BE32-E72D297353CC}">
                  <c16:uniqueId val="{00000005-E959-4270-8FF3-C9F2E735DD35}"/>
                </c:ext>
              </c:extLst>
            </c:dLbl>
            <c:dLbl>
              <c:idx val="3"/>
              <c:layout>
                <c:manualLayout>
                  <c:x val="-7.0374768789659106E-2"/>
                  <c:y val="0.17825743467358823"/>
                </c:manualLayout>
              </c:layout>
              <c:tx>
                <c:rich>
                  <a:bodyPr/>
                  <a:lstStyle/>
                  <a:p>
                    <a:fld id="{9DFCBEF0-1B53-47B2-90C3-7F4783D833D2}" type="CELLREF">
                      <a:rPr lang="en-US" b="1"/>
                      <a:pPr/>
                      <a:t>[CELLREF]</a:t>
                    </a:fld>
                    <a:endParaRPr lang="en-CA"/>
                  </a:p>
                </c:rich>
              </c:tx>
              <c:showLegendKey val="0"/>
              <c:showVal val="1"/>
              <c:showCatName val="0"/>
              <c:showSerName val="0"/>
              <c:showPercent val="0"/>
              <c:showBubbleSize val="0"/>
              <c:extLst>
                <c:ext xmlns:c15="http://schemas.microsoft.com/office/drawing/2012/chart" uri="{CE6537A1-D6FC-4f65-9D91-7224C49458BB}">
                  <c15:dlblFieldTable>
                    <c15:dlblFTEntry>
                      <c15:txfldGUID>{9DFCBEF0-1B53-47B2-90C3-7F4783D833D2}</c15:txfldGUID>
                      <c15:f>'État actuel – Mobiles lourds'!$D$32</c15:f>
                      <c15:dlblFieldTableCache>
                        <c:ptCount val="1"/>
                        <c:pt idx="0">
                          <c:v>Génératrice portative $0 M</c:v>
                        </c:pt>
                      </c15:dlblFieldTableCache>
                    </c15:dlblFTEntry>
                  </c15:dlblFieldTable>
                  <c15:showDataLabelsRange val="0"/>
                </c:ext>
                <c:ext xmlns:c16="http://schemas.microsoft.com/office/drawing/2014/chart" uri="{C3380CC4-5D6E-409C-BE32-E72D297353CC}">
                  <c16:uniqueId val="{00000007-E959-4270-8FF3-C9F2E735DD35}"/>
                </c:ext>
              </c:extLst>
            </c:dLbl>
            <c:dLbl>
              <c:idx val="4"/>
              <c:layout>
                <c:manualLayout>
                  <c:x val="-0.21651342297083198"/>
                  <c:y val="5.0549657332222822E-3"/>
                </c:manualLayout>
              </c:layout>
              <c:tx>
                <c:strRef>
                  <c:f>'État actuel – Mobiles lourds'!$D$33</c:f>
                  <c:strCache>
                    <c:ptCount val="1"/>
                    <c:pt idx="0">
                      <c:v>Pompe portable $0 M</c:v>
                    </c:pt>
                  </c:strCache>
                </c:strRef>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dlblFieldTable>
                    <c15:dlblFTEntry>
                      <c15:txfldGUID>{737674C3-61B8-4A9F-9AF6-98866E7F67DB}</c15:txfldGUID>
                      <c15:f>'État actuel – Mobiles lourds'!$D$33</c15:f>
                      <c15:dlblFieldTableCache>
                        <c:ptCount val="1"/>
                        <c:pt idx="0">
                          <c:v>Pompe portable $0 M</c:v>
                        </c:pt>
                      </c15:dlblFieldTableCache>
                    </c15:dlblFTEntry>
                  </c15:dlblFieldTable>
                  <c15:showDataLabelsRange val="0"/>
                </c:ext>
                <c:ext xmlns:c16="http://schemas.microsoft.com/office/drawing/2014/chart" uri="{C3380CC4-5D6E-409C-BE32-E72D297353CC}">
                  <c16:uniqueId val="{00000009-E959-4270-8FF3-C9F2E735DD35}"/>
                </c:ext>
              </c:extLst>
            </c:dLbl>
            <c:dLbl>
              <c:idx val="5"/>
              <c:layout>
                <c:manualLayout>
                  <c:x val="-0.16451634506158899"/>
                  <c:y val="-0.10361813563042963"/>
                </c:manualLayout>
              </c:layout>
              <c:tx>
                <c:strRef>
                  <c:f>'État actuel – Mobiles lourds'!$D$34</c:f>
                  <c:strCache>
                    <c:ptCount val="1"/>
                    <c:pt idx="0">
                      <c:v>Remorques $0 M</c:v>
                    </c:pt>
                  </c:strCache>
                </c:strRef>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dlblFieldTable>
                    <c15:dlblFTEntry>
                      <c15:txfldGUID>{D72D1AC5-2BAC-4139-916A-B45516C58A66}</c15:txfldGUID>
                      <c15:f>'État actuel – Mobiles lourds'!$D$34</c15:f>
                      <c15:dlblFieldTableCache>
                        <c:ptCount val="1"/>
                        <c:pt idx="0">
                          <c:v>Remorques $0 M</c:v>
                        </c:pt>
                      </c15:dlblFieldTableCache>
                    </c15:dlblFTEntry>
                  </c15:dlblFieldTable>
                  <c15:showDataLabelsRange val="0"/>
                </c:ext>
                <c:ext xmlns:c16="http://schemas.microsoft.com/office/drawing/2014/chart" uri="{C3380CC4-5D6E-409C-BE32-E72D297353CC}">
                  <c16:uniqueId val="{0000000B-E959-4270-8FF3-C9F2E735DD35}"/>
                </c:ext>
              </c:extLst>
            </c:dLbl>
            <c:dLbl>
              <c:idx val="6"/>
              <c:layout>
                <c:manualLayout>
                  <c:x val="-8.3810646064013422E-2"/>
                  <c:y val="-0.14109190724597856"/>
                </c:manualLayout>
              </c:layout>
              <c:tx>
                <c:strRef>
                  <c:f>'État actuel – Mobiles lourds'!$D$35</c:f>
                  <c:strCache>
                    <c:ptCount val="1"/>
                    <c:pt idx="0">
                      <c:v>Tracteurs et tondeuses $0 M</c:v>
                    </c:pt>
                  </c:strCache>
                </c:strRef>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dlblFieldTable>
                    <c15:dlblFTEntry>
                      <c15:txfldGUID>{9B1F2BCC-D995-4606-97A0-ECEE0482F532}</c15:txfldGUID>
                      <c15:f>'État actuel – Mobiles lourds'!$D$35</c15:f>
                      <c15:dlblFieldTableCache>
                        <c:ptCount val="1"/>
                        <c:pt idx="0">
                          <c:v>Tracteurs et tondeuses $0 M</c:v>
                        </c:pt>
                      </c15:dlblFieldTableCache>
                    </c15:dlblFTEntry>
                  </c15:dlblFieldTable>
                  <c15:showDataLabelsRange val="0"/>
                </c:ext>
                <c:ext xmlns:c16="http://schemas.microsoft.com/office/drawing/2014/chart" uri="{C3380CC4-5D6E-409C-BE32-E72D297353CC}">
                  <c16:uniqueId val="{0000000D-E959-4270-8FF3-C9F2E735DD35}"/>
                </c:ext>
              </c:extLst>
            </c:dLbl>
            <c:dLbl>
              <c:idx val="7"/>
              <c:layout>
                <c:manualLayout>
                  <c:x val="0.16939431808229033"/>
                  <c:y val="-0.111051715885086"/>
                </c:manualLayout>
              </c:layout>
              <c:tx>
                <c:rich>
                  <a:bodyPr/>
                  <a:lstStyle/>
                  <a:p>
                    <a:fld id="{F555E4FC-5712-4BF5-AD49-17491247E80D}" type="CELLREF">
                      <a:rPr lang="en-US" b="1"/>
                      <a:pPr/>
                      <a:t>[CELLREF]</a:t>
                    </a:fld>
                    <a:endParaRPr lang="en-CA"/>
                  </a:p>
                </c:rich>
              </c:tx>
              <c:showLegendKey val="0"/>
              <c:showVal val="1"/>
              <c:showCatName val="0"/>
              <c:showSerName val="0"/>
              <c:showPercent val="0"/>
              <c:showBubbleSize val="0"/>
              <c:extLst>
                <c:ext xmlns:c15="http://schemas.microsoft.com/office/drawing/2012/chart" uri="{CE6537A1-D6FC-4f65-9D91-7224C49458BB}">
                  <c15:dlblFieldTable>
                    <c15:dlblFTEntry>
                      <c15:txfldGUID>{F555E4FC-5712-4BF5-AD49-17491247E80D}</c15:txfldGUID>
                      <c15:f>'État actuel – Mobiles lourds'!$D$36</c15:f>
                      <c15:dlblFieldTableCache>
                        <c:ptCount val="1"/>
                        <c:pt idx="0">
                          <c:v>Excavatrices $0 M</c:v>
                        </c:pt>
                      </c15:dlblFieldTableCache>
                    </c15:dlblFTEntry>
                  </c15:dlblFieldTable>
                  <c15:showDataLabelsRange val="0"/>
                </c:ext>
                <c:ext xmlns:c16="http://schemas.microsoft.com/office/drawing/2014/chart" uri="{C3380CC4-5D6E-409C-BE32-E72D297353CC}">
                  <c16:uniqueId val="{0000000F-E959-4270-8FF3-C9F2E735DD35}"/>
                </c:ext>
              </c:extLst>
            </c:dLbl>
            <c:dLbl>
              <c:idx val="8"/>
              <c:layout>
                <c:manualLayout>
                  <c:x val="0.2081803739402503"/>
                  <c:y val="-4.6871635112955737E-2"/>
                </c:manualLayout>
              </c:layout>
              <c:tx>
                <c:rich>
                  <a:bodyPr/>
                  <a:lstStyle/>
                  <a:p>
                    <a:fld id="{94CA8A16-4C87-4ED4-ACB9-0FE2C44482A6}" type="CELLREF">
                      <a:rPr lang="en-US" b="1"/>
                      <a:pPr/>
                      <a:t>[CELLREF]</a:t>
                    </a:fld>
                    <a:endParaRPr lang="en-CA"/>
                  </a:p>
                </c:rich>
              </c:tx>
              <c:showLegendKey val="0"/>
              <c:showVal val="1"/>
              <c:showCatName val="0"/>
              <c:showSerName val="0"/>
              <c:showPercent val="0"/>
              <c:showBubbleSize val="0"/>
              <c:extLst>
                <c:ext xmlns:c15="http://schemas.microsoft.com/office/drawing/2012/chart" uri="{CE6537A1-D6FC-4f65-9D91-7224C49458BB}">
                  <c15:dlblFieldTable>
                    <c15:dlblFTEntry>
                      <c15:txfldGUID>{94CA8A16-4C87-4ED4-ACB9-0FE2C44482A6}</c15:txfldGUID>
                      <c15:f>'État actuel – Mobiles lourds'!$D$37</c15:f>
                      <c15:dlblFieldTableCache>
                        <c:ptCount val="1"/>
                        <c:pt idx="0">
                          <c:v>Autre $0 M</c:v>
                        </c:pt>
                      </c15:dlblFieldTableCache>
                    </c15:dlblFTEntry>
                  </c15:dlblFieldTable>
                  <c15:showDataLabelsRange val="0"/>
                </c:ext>
                <c:ext xmlns:c16="http://schemas.microsoft.com/office/drawing/2014/chart" uri="{C3380CC4-5D6E-409C-BE32-E72D297353CC}">
                  <c16:uniqueId val="{00000011-E959-4270-8FF3-C9F2E735DD35}"/>
                </c:ext>
              </c:extLst>
            </c:dLbl>
            <c:dLbl>
              <c:idx val="9"/>
              <c:delete val="1"/>
              <c:extLst>
                <c:ext xmlns:c15="http://schemas.microsoft.com/office/drawing/2012/chart" uri="{CE6537A1-D6FC-4f65-9D91-7224C49458BB}"/>
                <c:ext xmlns:c16="http://schemas.microsoft.com/office/drawing/2014/chart" uri="{C3380CC4-5D6E-409C-BE32-E72D297353CC}">
                  <c16:uniqueId val="{00000013-E959-4270-8FF3-C9F2E735DD35}"/>
                </c:ext>
              </c:extLst>
            </c:dLbl>
            <c:dLbl>
              <c:idx val="10"/>
              <c:delete val="1"/>
              <c:extLst>
                <c:ext xmlns:c15="http://schemas.microsoft.com/office/drawing/2012/chart" uri="{CE6537A1-D6FC-4f65-9D91-7224C49458BB}"/>
                <c:ext xmlns:c16="http://schemas.microsoft.com/office/drawing/2014/chart" uri="{C3380CC4-5D6E-409C-BE32-E72D297353CC}">
                  <c16:uniqueId val="{00000015-E959-4270-8FF3-C9F2E735DD35}"/>
                </c:ext>
              </c:extLst>
            </c:dLbl>
            <c:dLbl>
              <c:idx val="11"/>
              <c:delete val="1"/>
              <c:extLst>
                <c:ext xmlns:c15="http://schemas.microsoft.com/office/drawing/2012/chart" uri="{CE6537A1-D6FC-4f65-9D91-7224C49458BB}"/>
                <c:ext xmlns:c16="http://schemas.microsoft.com/office/drawing/2014/chart" uri="{C3380CC4-5D6E-409C-BE32-E72D297353CC}">
                  <c16:uniqueId val="{00000017-E959-4270-8FF3-C9F2E735DD3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'État actuel – Mobiles lourds'!$A$29:$A$40</c:f>
              <c:strCache>
                <c:ptCount val="9"/>
                <c:pt idx="0">
                  <c:v>Camion à ordures</c:v>
                </c:pt>
                <c:pt idx="1">
                  <c:v>Camion de pompiers</c:v>
                </c:pt>
                <c:pt idx="2">
                  <c:v>Ambulance</c:v>
                </c:pt>
                <c:pt idx="3">
                  <c:v>Génératrice portative</c:v>
                </c:pt>
                <c:pt idx="4">
                  <c:v>Pompe portable</c:v>
                </c:pt>
                <c:pt idx="5">
                  <c:v>Remorques</c:v>
                </c:pt>
                <c:pt idx="6">
                  <c:v>Tracteurs et tondeuses</c:v>
                </c:pt>
                <c:pt idx="7">
                  <c:v>Excavatrices</c:v>
                </c:pt>
                <c:pt idx="8">
                  <c:v>Autre</c:v>
                </c:pt>
              </c:strCache>
            </c:strRef>
          </c:cat>
          <c:val>
            <c:numRef>
              <c:f>'État actuel – Mobiles lourds'!$C$29:$C$40</c:f>
              <c:numCache>
                <c:formatCode>_-"$"* #,##0_-;\-"$"* #,##0_-;_-"$"* "-"??_-;_-@_-</c:formatCode>
                <c:ptCount val="12"/>
                <c:pt idx="0">
                  <c:v>675000</c:v>
                </c:pt>
                <c:pt idx="1">
                  <c:v>353000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8-E959-4270-8FF3-C9F2E735DD35}"/>
            </c:ext>
          </c:extLst>
        </c:ser>
        <c:dLbls>
          <c:showLegendKey val="0"/>
          <c:showVal val="0"/>
          <c:showCatName val="0"/>
          <c:showSerName val="0"/>
          <c:showPercent val="0"/>
          <c:showBubbleSize val="0"/>
          <c:showLeaderLines val="1"/>
        </c:dLbls>
        <c:firstSliceAng val="129"/>
        <c:holeSize val="4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a:defRPr lang="en-CA" sz="1400" b="0" i="0" u="none" strike="noStrike" kern="1200" spc="0" baseline="0">
                <a:solidFill>
                  <a:sysClr val="windowText" lastClr="000000">
                    <a:lumMod val="65000"/>
                    <a:lumOff val="35000"/>
                  </a:sysClr>
                </a:solidFill>
                <a:latin typeface="+mn-lt"/>
                <a:ea typeface="+mn-ea"/>
                <a:cs typeface="+mn-cs"/>
              </a:defRPr>
            </a:pPr>
            <a:r>
              <a:rPr lang="fr-CA" sz="1400" b="0" i="0" u="none" strike="noStrike" baseline="0">
                <a:solidFill>
                  <a:sysClr val="windowText" lastClr="000000">
                    <a:lumMod val="65000"/>
                    <a:lumOff val="35000"/>
                  </a:sysClr>
                </a:solidFill>
                <a:latin typeface="+mn-lt"/>
                <a:ea typeface="+mn-ea"/>
                <a:cs typeface="+mn-cs"/>
              </a:rPr>
              <a:t>Durée de vie restante</a:t>
            </a:r>
          </a:p>
        </c:rich>
      </c:tx>
      <c:overlay val="0"/>
      <c:spPr>
        <a:noFill/>
        <a:ln>
          <a:noFill/>
        </a:ln>
        <a:effectLst/>
      </c:spPr>
      <c:txPr>
        <a:bodyPr rot="0" spcFirstLastPara="1" vertOverflow="ellipsis" vert="horz" wrap="square" anchor="ctr" anchorCtr="1"/>
        <a:lstStyle/>
        <a:p>
          <a:pPr algn="ctr">
            <a:defRPr lang="en-CA"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manualLayout>
          <c:layoutTarget val="inner"/>
          <c:xMode val="edge"/>
          <c:yMode val="edge"/>
          <c:x val="3.6777777777777777E-2"/>
          <c:y val="0.18097222222222226"/>
          <c:w val="0.91598622047244094"/>
          <c:h val="0.53000218722659664"/>
        </c:manualLayout>
      </c:layout>
      <c:barChart>
        <c:barDir val="bar"/>
        <c:grouping val="stacked"/>
        <c:varyColors val="0"/>
        <c:ser>
          <c:idx val="1"/>
          <c:order val="0"/>
          <c:tx>
            <c:strRef>
              <c:f>'État actuel – Mobiles lourds'!$A$47</c:f>
              <c:strCache>
                <c:ptCount val="1"/>
                <c:pt idx="0">
                  <c:v>ÂGE MOYEN</c:v>
                </c:pt>
              </c:strCache>
            </c:strRef>
          </c:tx>
          <c:spPr>
            <a:solidFill>
              <a:schemeClr val="accent2"/>
            </a:solidFill>
            <a:ln>
              <a:noFill/>
            </a:ln>
            <a:effectLst/>
          </c:spPr>
          <c:invertIfNegative val="0"/>
          <c:cat>
            <c:strRef>
              <c:f>'État actuel – Mobiles lourds'!$A$5</c:f>
              <c:strCache>
                <c:ptCount val="1"/>
                <c:pt idx="0">
                  <c:v>Équipements mobiles lourds</c:v>
                </c:pt>
              </c:strCache>
            </c:strRef>
          </c:cat>
          <c:val>
            <c:numRef>
              <c:f>'État actuel – Mobiles lourds'!$E$47</c:f>
              <c:numCache>
                <c:formatCode>0</c:formatCode>
                <c:ptCount val="1"/>
                <c:pt idx="0">
                  <c:v>23.313868613138688</c:v>
                </c:pt>
              </c:numCache>
            </c:numRef>
          </c:val>
          <c:extLst>
            <c:ext xmlns:c16="http://schemas.microsoft.com/office/drawing/2014/chart" uri="{C3380CC4-5D6E-409C-BE32-E72D297353CC}">
              <c16:uniqueId val="{00000000-8906-4DE0-8480-CDC0670F15D2}"/>
            </c:ext>
          </c:extLst>
        </c:ser>
        <c:ser>
          <c:idx val="0"/>
          <c:order val="1"/>
          <c:tx>
            <c:strRef>
              <c:f>'État actuel – Mobiles lourds'!$A$53</c:f>
              <c:strCache>
                <c:ptCount val="1"/>
                <c:pt idx="0">
                  <c:v>DURÉE DE VIE RESTANTE MOYENNE</c:v>
                </c:pt>
              </c:strCache>
            </c:strRef>
          </c:tx>
          <c:spPr>
            <a:solidFill>
              <a:srgbClr val="00B0F0"/>
            </a:solidFill>
            <a:ln>
              <a:noFill/>
            </a:ln>
            <a:effectLst/>
          </c:spPr>
          <c:invertIfNegative val="0"/>
          <c:cat>
            <c:strRef>
              <c:f>'État actuel – Mobiles lourds'!$A$5</c:f>
              <c:strCache>
                <c:ptCount val="1"/>
                <c:pt idx="0">
                  <c:v>Équipements mobiles lourds</c:v>
                </c:pt>
              </c:strCache>
            </c:strRef>
          </c:cat>
          <c:val>
            <c:numRef>
              <c:f>'État actuel – Mobiles lourds'!$E$53</c:f>
              <c:numCache>
                <c:formatCode>0</c:formatCode>
                <c:ptCount val="1"/>
                <c:pt idx="0">
                  <c:v>0</c:v>
                </c:pt>
              </c:numCache>
            </c:numRef>
          </c:val>
          <c:extLst>
            <c:ext xmlns:c16="http://schemas.microsoft.com/office/drawing/2014/chart" uri="{C3380CC4-5D6E-409C-BE32-E72D297353CC}">
              <c16:uniqueId val="{00000001-8906-4DE0-8480-CDC0670F15D2}"/>
            </c:ext>
          </c:extLst>
        </c:ser>
        <c:dLbls>
          <c:showLegendKey val="0"/>
          <c:showVal val="0"/>
          <c:showCatName val="0"/>
          <c:showSerName val="0"/>
          <c:showPercent val="0"/>
          <c:showBubbleSize val="0"/>
        </c:dLbls>
        <c:gapWidth val="150"/>
        <c:overlap val="100"/>
        <c:axId val="781852240"/>
        <c:axId val="781853224"/>
      </c:barChart>
      <c:catAx>
        <c:axId val="781852240"/>
        <c:scaling>
          <c:orientation val="minMax"/>
        </c:scaling>
        <c:delete val="1"/>
        <c:axPos val="l"/>
        <c:numFmt formatCode="General" sourceLinked="1"/>
        <c:majorTickMark val="none"/>
        <c:minorTickMark val="none"/>
        <c:tickLblPos val="nextTo"/>
        <c:crossAx val="781853224"/>
        <c:crosses val="autoZero"/>
        <c:auto val="1"/>
        <c:lblAlgn val="ctr"/>
        <c:lblOffset val="100"/>
        <c:noMultiLvlLbl val="0"/>
      </c:catAx>
      <c:valAx>
        <c:axId val="78185322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fr-CA"/>
                  <a:t>Titre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818522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6">
  <a:schemeClr val="accent3"/>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withinLinearReversed" id="21">
  <a:schemeClr val="accent1"/>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withinLinearReversed" id="21">
  <a:schemeClr val="accent1"/>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xdr:from>
      <xdr:col>3</xdr:col>
      <xdr:colOff>291894</xdr:colOff>
      <xdr:row>16</xdr:row>
      <xdr:rowOff>122903</xdr:rowOff>
    </xdr:from>
    <xdr:to>
      <xdr:col>28</xdr:col>
      <xdr:colOff>691342</xdr:colOff>
      <xdr:row>64</xdr:row>
      <xdr:rowOff>108728</xdr:rowOff>
    </xdr:to>
    <xdr:graphicFrame macro="">
      <xdr:nvGraphicFramePr>
        <xdr:cNvPr id="2" name="Chart 1">
          <a:extLst>
            <a:ext uri="{FF2B5EF4-FFF2-40B4-BE49-F238E27FC236}">
              <a16:creationId xmlns:a16="http://schemas.microsoft.com/office/drawing/2014/main" id="{5E5A5543-3ACD-4BD4-93C5-734591067C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1943350</xdr:colOff>
      <xdr:row>26</xdr:row>
      <xdr:rowOff>694508</xdr:rowOff>
    </xdr:from>
    <xdr:to>
      <xdr:col>12</xdr:col>
      <xdr:colOff>781051</xdr:colOff>
      <xdr:row>76</xdr:row>
      <xdr:rowOff>119743</xdr:rowOff>
    </xdr:to>
    <xdr:graphicFrame macro="">
      <xdr:nvGraphicFramePr>
        <xdr:cNvPr id="2" name="Chart 1">
          <a:extLst>
            <a:ext uri="{FF2B5EF4-FFF2-40B4-BE49-F238E27FC236}">
              <a16:creationId xmlns:a16="http://schemas.microsoft.com/office/drawing/2014/main" id="{AE869F1F-E2D1-4CF9-981A-5471DCCD14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778850</xdr:colOff>
      <xdr:row>16</xdr:row>
      <xdr:rowOff>141515</xdr:rowOff>
    </xdr:from>
    <xdr:to>
      <xdr:col>11</xdr:col>
      <xdr:colOff>638175</xdr:colOff>
      <xdr:row>45</xdr:row>
      <xdr:rowOff>38100</xdr:rowOff>
    </xdr:to>
    <xdr:graphicFrame macro="">
      <xdr:nvGraphicFramePr>
        <xdr:cNvPr id="2" name="Chart 1">
          <a:extLst>
            <a:ext uri="{FF2B5EF4-FFF2-40B4-BE49-F238E27FC236}">
              <a16:creationId xmlns:a16="http://schemas.microsoft.com/office/drawing/2014/main" id="{E99BEFC5-4112-4AFB-94E8-1C9EC132B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750275</xdr:colOff>
      <xdr:row>13</xdr:row>
      <xdr:rowOff>160565</xdr:rowOff>
    </xdr:from>
    <xdr:to>
      <xdr:col>11</xdr:col>
      <xdr:colOff>609600</xdr:colOff>
      <xdr:row>41</xdr:row>
      <xdr:rowOff>57150</xdr:rowOff>
    </xdr:to>
    <xdr:graphicFrame macro="">
      <xdr:nvGraphicFramePr>
        <xdr:cNvPr id="2" name="Chart 1">
          <a:extLst>
            <a:ext uri="{FF2B5EF4-FFF2-40B4-BE49-F238E27FC236}">
              <a16:creationId xmlns:a16="http://schemas.microsoft.com/office/drawing/2014/main" id="{64AC9CAD-7E1D-4819-9EAE-0EB4F923B9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465366</xdr:colOff>
      <xdr:row>5</xdr:row>
      <xdr:rowOff>138792</xdr:rowOff>
    </xdr:from>
    <xdr:to>
      <xdr:col>11</xdr:col>
      <xdr:colOff>304800</xdr:colOff>
      <xdr:row>26</xdr:row>
      <xdr:rowOff>133350</xdr:rowOff>
    </xdr:to>
    <xdr:graphicFrame macro="">
      <xdr:nvGraphicFramePr>
        <xdr:cNvPr id="2" name="Chart 1">
          <a:extLst>
            <a:ext uri="{FF2B5EF4-FFF2-40B4-BE49-F238E27FC236}">
              <a16:creationId xmlns:a16="http://schemas.microsoft.com/office/drawing/2014/main" id="{45062F42-D0F4-4207-95F1-2915EBBB20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7</xdr:col>
      <xdr:colOff>266701</xdr:colOff>
      <xdr:row>17</xdr:row>
      <xdr:rowOff>92529</xdr:rowOff>
    </xdr:from>
    <xdr:ext cx="828674" cy="593239"/>
    <xdr:sp macro="" textlink="$D$21">
      <xdr:nvSpPr>
        <xdr:cNvPr id="3" name="TextBox 2">
          <a:extLst>
            <a:ext uri="{FF2B5EF4-FFF2-40B4-BE49-F238E27FC236}">
              <a16:creationId xmlns:a16="http://schemas.microsoft.com/office/drawing/2014/main" id="{71033F73-8744-45D7-94AA-E2286B106B3C}"/>
            </a:ext>
          </a:extLst>
        </xdr:cNvPr>
        <xdr:cNvSpPr txBox="1"/>
      </xdr:nvSpPr>
      <xdr:spPr>
        <a:xfrm>
          <a:off x="5607051" y="3483429"/>
          <a:ext cx="828674" cy="593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50277301-4FE2-4F6E-B845-628851DA794B}" type="TxLink">
            <a:rPr lang="en-US" sz="1600" b="1" i="0" u="none" strike="noStrike">
              <a:solidFill>
                <a:srgbClr val="000000"/>
              </a:solidFill>
              <a:latin typeface="+mn-lt"/>
              <a:cs typeface="Arial"/>
            </a:rPr>
            <a:pPr/>
            <a:t>$30 M</a:t>
          </a:fld>
          <a:endParaRPr lang="en-CA" sz="1600" b="1">
            <a:latin typeface="+mn-lt"/>
          </a:endParaRPr>
        </a:p>
      </xdr:txBody>
    </xdr:sp>
    <xdr:clientData/>
  </xdr:oneCellAnchor>
  <xdr:twoCellAnchor>
    <xdr:from>
      <xdr:col>11</xdr:col>
      <xdr:colOff>546099</xdr:colOff>
      <xdr:row>5</xdr:row>
      <xdr:rowOff>127000</xdr:rowOff>
    </xdr:from>
    <xdr:to>
      <xdr:col>18</xdr:col>
      <xdr:colOff>1268412</xdr:colOff>
      <xdr:row>22</xdr:row>
      <xdr:rowOff>127000</xdr:rowOff>
    </xdr:to>
    <xdr:graphicFrame macro="">
      <xdr:nvGraphicFramePr>
        <xdr:cNvPr id="7" name="Chart 6">
          <a:extLst>
            <a:ext uri="{FF2B5EF4-FFF2-40B4-BE49-F238E27FC236}">
              <a16:creationId xmlns:a16="http://schemas.microsoft.com/office/drawing/2014/main" id="{6B4E7B59-974B-4FEA-8E12-C160D8724C9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239163</xdr:colOff>
      <xdr:row>8</xdr:row>
      <xdr:rowOff>95394</xdr:rowOff>
    </xdr:from>
    <xdr:to>
      <xdr:col>12</xdr:col>
      <xdr:colOff>549087</xdr:colOff>
      <xdr:row>40</xdr:row>
      <xdr:rowOff>135094</xdr:rowOff>
    </xdr:to>
    <xdr:graphicFrame macro="">
      <xdr:nvGraphicFramePr>
        <xdr:cNvPr id="2" name="Chart 1">
          <a:extLst>
            <a:ext uri="{FF2B5EF4-FFF2-40B4-BE49-F238E27FC236}">
              <a16:creationId xmlns:a16="http://schemas.microsoft.com/office/drawing/2014/main" id="{ADE7D6EE-0461-4E4B-9876-BFCD62BE4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xdr:col>
      <xdr:colOff>210029</xdr:colOff>
      <xdr:row>23</xdr:row>
      <xdr:rowOff>108218</xdr:rowOff>
    </xdr:from>
    <xdr:ext cx="944176" cy="342786"/>
    <xdr:sp macro="" textlink="$D$41">
      <xdr:nvSpPr>
        <xdr:cNvPr id="7" name="TextBox 6">
          <a:extLst>
            <a:ext uri="{FF2B5EF4-FFF2-40B4-BE49-F238E27FC236}">
              <a16:creationId xmlns:a16="http://schemas.microsoft.com/office/drawing/2014/main" id="{84B900AF-56AC-453C-BC6B-8FC021E0B240}"/>
            </a:ext>
          </a:extLst>
        </xdr:cNvPr>
        <xdr:cNvSpPr txBox="1"/>
      </xdr:nvSpPr>
      <xdr:spPr>
        <a:xfrm>
          <a:off x="6698235" y="2954512"/>
          <a:ext cx="944176"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471B3E54-3F68-4D6B-95E9-AFE0327273D7}" type="TxLink">
            <a:rPr lang="en-US" sz="1600" b="1" i="0" u="none" strike="noStrike">
              <a:solidFill>
                <a:srgbClr val="000000"/>
              </a:solidFill>
              <a:latin typeface="+mn-lt"/>
              <a:cs typeface="Arial"/>
            </a:rPr>
            <a:pPr/>
            <a:t>$3.1 M</a:t>
          </a:fld>
          <a:endParaRPr lang="en-CA" sz="1600" b="1">
            <a:latin typeface="+mn-lt"/>
          </a:endParaRPr>
        </a:p>
      </xdr:txBody>
    </xdr:sp>
    <xdr:clientData/>
  </xdr:oneCellAnchor>
  <xdr:twoCellAnchor>
    <xdr:from>
      <xdr:col>13</xdr:col>
      <xdr:colOff>549089</xdr:colOff>
      <xdr:row>7</xdr:row>
      <xdr:rowOff>100853</xdr:rowOff>
    </xdr:from>
    <xdr:to>
      <xdr:col>21</xdr:col>
      <xdr:colOff>369795</xdr:colOff>
      <xdr:row>26</xdr:row>
      <xdr:rowOff>20171</xdr:rowOff>
    </xdr:to>
    <xdr:graphicFrame macro="">
      <xdr:nvGraphicFramePr>
        <xdr:cNvPr id="5" name="Chart 4">
          <a:extLst>
            <a:ext uri="{FF2B5EF4-FFF2-40B4-BE49-F238E27FC236}">
              <a16:creationId xmlns:a16="http://schemas.microsoft.com/office/drawing/2014/main" id="{5A4F8697-F977-4289-B627-AF0E941CD0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297995</xdr:colOff>
      <xdr:row>9</xdr:row>
      <xdr:rowOff>32658</xdr:rowOff>
    </xdr:from>
    <xdr:to>
      <xdr:col>9</xdr:col>
      <xdr:colOff>453662</xdr:colOff>
      <xdr:row>28</xdr:row>
      <xdr:rowOff>156482</xdr:rowOff>
    </xdr:to>
    <xdr:graphicFrame macro="">
      <xdr:nvGraphicFramePr>
        <xdr:cNvPr id="2" name="Chart 1">
          <a:extLst>
            <a:ext uri="{FF2B5EF4-FFF2-40B4-BE49-F238E27FC236}">
              <a16:creationId xmlns:a16="http://schemas.microsoft.com/office/drawing/2014/main" id="{90F324AD-D21C-467D-AB68-E749606BF7E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6</xdr:col>
      <xdr:colOff>110219</xdr:colOff>
      <xdr:row>19</xdr:row>
      <xdr:rowOff>43543</xdr:rowOff>
    </xdr:from>
    <xdr:ext cx="1013731" cy="342786"/>
    <xdr:sp macro="" textlink="$D$33">
      <xdr:nvSpPr>
        <xdr:cNvPr id="3" name="TextBox 2">
          <a:extLst>
            <a:ext uri="{FF2B5EF4-FFF2-40B4-BE49-F238E27FC236}">
              <a16:creationId xmlns:a16="http://schemas.microsoft.com/office/drawing/2014/main" id="{D0DCAA55-1539-4E96-BC7E-9D4CBFC08DDF}"/>
            </a:ext>
          </a:extLst>
        </xdr:cNvPr>
        <xdr:cNvSpPr txBox="1"/>
      </xdr:nvSpPr>
      <xdr:spPr>
        <a:xfrm>
          <a:off x="3805919" y="2967718"/>
          <a:ext cx="1013731"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1FEE3F74-65C9-4104-8C18-C868A8FCF595}" type="TxLink">
            <a:rPr lang="en-US" sz="1600" b="1" i="0" u="none" strike="noStrike">
              <a:solidFill>
                <a:srgbClr val="000000"/>
              </a:solidFill>
              <a:latin typeface="+mn-lt"/>
              <a:cs typeface="Arial"/>
            </a:rPr>
            <a:pPr/>
            <a:t>$4 M</a:t>
          </a:fld>
          <a:endParaRPr lang="en-CA" sz="1600" b="1">
            <a:latin typeface="+mn-lt"/>
          </a:endParaRPr>
        </a:p>
      </xdr:txBody>
    </xdr:sp>
    <xdr:clientData/>
  </xdr:oneCellAnchor>
  <xdr:twoCellAnchor>
    <xdr:from>
      <xdr:col>12</xdr:col>
      <xdr:colOff>123265</xdr:colOff>
      <xdr:row>10</xdr:row>
      <xdr:rowOff>78442</xdr:rowOff>
    </xdr:from>
    <xdr:to>
      <xdr:col>19</xdr:col>
      <xdr:colOff>22412</xdr:colOff>
      <xdr:row>27</xdr:row>
      <xdr:rowOff>154642</xdr:rowOff>
    </xdr:to>
    <xdr:graphicFrame macro="">
      <xdr:nvGraphicFramePr>
        <xdr:cNvPr id="4" name="Chart 3">
          <a:extLst>
            <a:ext uri="{FF2B5EF4-FFF2-40B4-BE49-F238E27FC236}">
              <a16:creationId xmlns:a16="http://schemas.microsoft.com/office/drawing/2014/main" id="{46AF3243-35F2-4F37-935C-219372D419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571499</xdr:colOff>
      <xdr:row>11</xdr:row>
      <xdr:rowOff>24493</xdr:rowOff>
    </xdr:from>
    <xdr:to>
      <xdr:col>11</xdr:col>
      <xdr:colOff>321129</xdr:colOff>
      <xdr:row>34</xdr:row>
      <xdr:rowOff>40821</xdr:rowOff>
    </xdr:to>
    <xdr:graphicFrame macro="">
      <xdr:nvGraphicFramePr>
        <xdr:cNvPr id="2" name="Chart 1">
          <a:extLst>
            <a:ext uri="{FF2B5EF4-FFF2-40B4-BE49-F238E27FC236}">
              <a16:creationId xmlns:a16="http://schemas.microsoft.com/office/drawing/2014/main" id="{B75D1ED1-FC12-4F65-B8BC-9901935317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200025</xdr:colOff>
      <xdr:row>12</xdr:row>
      <xdr:rowOff>19050</xdr:rowOff>
    </xdr:from>
    <xdr:to>
      <xdr:col>21</xdr:col>
      <xdr:colOff>47625</xdr:colOff>
      <xdr:row>29</xdr:row>
      <xdr:rowOff>9525</xdr:rowOff>
    </xdr:to>
    <xdr:graphicFrame macro="">
      <xdr:nvGraphicFramePr>
        <xdr:cNvPr id="3" name="Chart 2">
          <a:extLst>
            <a:ext uri="{FF2B5EF4-FFF2-40B4-BE49-F238E27FC236}">
              <a16:creationId xmlns:a16="http://schemas.microsoft.com/office/drawing/2014/main" id="{0F2FCBE4-D7F3-4162-9F47-FB0542A16A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0.41585</cdr:x>
      <cdr:y>0.49383</cdr:y>
    </cdr:from>
    <cdr:to>
      <cdr:x>0.59412</cdr:x>
      <cdr:y>0.58547</cdr:y>
    </cdr:to>
    <cdr:sp macro="" textlink="'[1]Roads and Drainage Current Stat'!$D$34">
      <cdr:nvSpPr>
        <cdr:cNvPr id="2" name="TextBox 6">
          <a:extLst xmlns:a="http://schemas.openxmlformats.org/drawingml/2006/main">
            <a:ext uri="{FF2B5EF4-FFF2-40B4-BE49-F238E27FC236}">
              <a16:creationId xmlns:a16="http://schemas.microsoft.com/office/drawing/2014/main" id="{84B900AF-56AC-453C-BC6B-8FC021E0B240}"/>
            </a:ext>
          </a:extLst>
        </cdr:cNvPr>
        <cdr:cNvSpPr txBox="1"/>
      </cdr:nvSpPr>
      <cdr:spPr>
        <a:xfrm xmlns:a="http://schemas.openxmlformats.org/drawingml/2006/main">
          <a:off x="1812994" y="1847222"/>
          <a:ext cx="777200" cy="34278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fld id="{506660E2-0128-47BF-9190-7991D78EB807}" type="TxLink">
            <a:rPr lang="en-US" sz="1600" b="1" i="0" u="none" strike="noStrike">
              <a:solidFill>
                <a:srgbClr val="000000"/>
              </a:solidFill>
              <a:latin typeface="+mn-lt"/>
              <a:cs typeface="Arial"/>
            </a:rPr>
            <a:pPr/>
            <a:t>$0.1 M</a:t>
          </a:fld>
          <a:endParaRPr lang="en-CA" sz="1600" b="1">
            <a:latin typeface="+mn-lt"/>
          </a:endParaRPr>
        </a:p>
      </cdr:txBody>
    </cdr:sp>
  </cdr:relSizeAnchor>
</c:userShapes>
</file>

<file path=xl/drawings/drawing10.xml><?xml version="1.0" encoding="utf-8"?>
<xdr:wsDr xmlns:xdr="http://schemas.openxmlformats.org/drawingml/2006/spreadsheetDrawing" xmlns:a="http://schemas.openxmlformats.org/drawingml/2006/main">
  <xdr:twoCellAnchor>
    <xdr:from>
      <xdr:col>6</xdr:col>
      <xdr:colOff>145596</xdr:colOff>
      <xdr:row>9</xdr:row>
      <xdr:rowOff>153762</xdr:rowOff>
    </xdr:from>
    <xdr:to>
      <xdr:col>14</xdr:col>
      <xdr:colOff>385082</xdr:colOff>
      <xdr:row>34</xdr:row>
      <xdr:rowOff>51707</xdr:rowOff>
    </xdr:to>
    <xdr:graphicFrame macro="">
      <xdr:nvGraphicFramePr>
        <xdr:cNvPr id="6" name="Chart 5">
          <a:extLst>
            <a:ext uri="{FF2B5EF4-FFF2-40B4-BE49-F238E27FC236}">
              <a16:creationId xmlns:a16="http://schemas.microsoft.com/office/drawing/2014/main" id="{CF1CC4CF-3E77-4C07-863F-57B63EF16B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9</xdr:col>
      <xdr:colOff>141513</xdr:colOff>
      <xdr:row>21</xdr:row>
      <xdr:rowOff>61234</xdr:rowOff>
    </xdr:from>
    <xdr:ext cx="972912" cy="342786"/>
    <xdr:sp macro="" textlink="$D$41">
      <xdr:nvSpPr>
        <xdr:cNvPr id="3" name="TextBox 2">
          <a:extLst>
            <a:ext uri="{FF2B5EF4-FFF2-40B4-BE49-F238E27FC236}">
              <a16:creationId xmlns:a16="http://schemas.microsoft.com/office/drawing/2014/main" id="{EA51B027-FF2F-42A0-9B0E-B98DFEFDDB6D}"/>
            </a:ext>
          </a:extLst>
        </xdr:cNvPr>
        <xdr:cNvSpPr txBox="1"/>
      </xdr:nvSpPr>
      <xdr:spPr>
        <a:xfrm>
          <a:off x="6847113" y="3391174"/>
          <a:ext cx="97291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6CE32F70-DDFD-49F6-BC46-76202333897B}" type="TxLink">
            <a:rPr lang="en-US" sz="1600" b="1" i="0" u="none" strike="noStrike">
              <a:solidFill>
                <a:srgbClr val="000000"/>
              </a:solidFill>
              <a:latin typeface="+mn-lt"/>
              <a:cs typeface="Arial"/>
            </a:rPr>
            <a:pPr/>
            <a:t>$4 M</a:t>
          </a:fld>
          <a:endParaRPr lang="en-CA" sz="1600" b="1">
            <a:latin typeface="+mn-lt"/>
          </a:endParaRPr>
        </a:p>
      </xdr:txBody>
    </xdr:sp>
    <xdr:clientData/>
  </xdr:oneCellAnchor>
  <xdr:twoCellAnchor>
    <xdr:from>
      <xdr:col>17</xdr:col>
      <xdr:colOff>18490</xdr:colOff>
      <xdr:row>10</xdr:row>
      <xdr:rowOff>69476</xdr:rowOff>
    </xdr:from>
    <xdr:to>
      <xdr:col>24</xdr:col>
      <xdr:colOff>440391</xdr:colOff>
      <xdr:row>27</xdr:row>
      <xdr:rowOff>59951</xdr:rowOff>
    </xdr:to>
    <xdr:graphicFrame macro="">
      <xdr:nvGraphicFramePr>
        <xdr:cNvPr id="4" name="Chart 3">
          <a:extLst>
            <a:ext uri="{FF2B5EF4-FFF2-40B4-BE49-F238E27FC236}">
              <a16:creationId xmlns:a16="http://schemas.microsoft.com/office/drawing/2014/main" id="{CD227C86-4F08-4F8F-AEEF-D61ED60E6A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56030</xdr:colOff>
      <xdr:row>13</xdr:row>
      <xdr:rowOff>134471</xdr:rowOff>
    </xdr:from>
    <xdr:to>
      <xdr:col>14</xdr:col>
      <xdr:colOff>224279</xdr:colOff>
      <xdr:row>47</xdr:row>
      <xdr:rowOff>86766</xdr:rowOff>
    </xdr:to>
    <xdr:graphicFrame macro="">
      <xdr:nvGraphicFramePr>
        <xdr:cNvPr id="3" name="Chart 2">
          <a:extLst>
            <a:ext uri="{FF2B5EF4-FFF2-40B4-BE49-F238E27FC236}">
              <a16:creationId xmlns:a16="http://schemas.microsoft.com/office/drawing/2014/main" id="{84235B67-3A4B-4C64-8ED4-F5B8D8D9D4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0</xdr:colOff>
      <xdr:row>15</xdr:row>
      <xdr:rowOff>0</xdr:rowOff>
    </xdr:from>
    <xdr:to>
      <xdr:col>25</xdr:col>
      <xdr:colOff>414618</xdr:colOff>
      <xdr:row>36</xdr:row>
      <xdr:rowOff>76200</xdr:rowOff>
    </xdr:to>
    <xdr:graphicFrame macro="">
      <xdr:nvGraphicFramePr>
        <xdr:cNvPr id="4" name="Chart 3">
          <a:extLst>
            <a:ext uri="{FF2B5EF4-FFF2-40B4-BE49-F238E27FC236}">
              <a16:creationId xmlns:a16="http://schemas.microsoft.com/office/drawing/2014/main" id="{2112A347-6B28-4238-9CED-50252791A9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0.39266</cdr:x>
      <cdr:y>0.46421</cdr:y>
    </cdr:from>
    <cdr:to>
      <cdr:x>0.59945</cdr:x>
      <cdr:y>0.56068</cdr:y>
    </cdr:to>
    <cdr:sp macro="" textlink="'[2]Recreation Current State'!$D$47">
      <cdr:nvSpPr>
        <cdr:cNvPr id="2" name="TextBox 1">
          <a:extLst xmlns:a="http://schemas.openxmlformats.org/drawingml/2006/main">
            <a:ext uri="{FF2B5EF4-FFF2-40B4-BE49-F238E27FC236}">
              <a16:creationId xmlns:a16="http://schemas.microsoft.com/office/drawing/2014/main" id="{D9175BF7-6B73-41D9-A72B-D913D55F23E2}"/>
            </a:ext>
          </a:extLst>
        </cdr:cNvPr>
        <cdr:cNvSpPr txBox="1"/>
      </cdr:nvSpPr>
      <cdr:spPr>
        <a:xfrm xmlns:a="http://schemas.openxmlformats.org/drawingml/2006/main">
          <a:off x="1680881" y="1725705"/>
          <a:ext cx="885265" cy="35858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20EDDB99-2067-4222-A9B9-E7D70A4B2414}" type="TxLink">
            <a:rPr lang="en-US" sz="1600" b="1" i="0" u="none" strike="noStrike">
              <a:solidFill>
                <a:srgbClr val="000000"/>
              </a:solidFill>
              <a:latin typeface="+mn-lt"/>
              <a:cs typeface="Arial"/>
            </a:rPr>
            <a:pPr/>
            <a:t>$17.7 M</a:t>
          </a:fld>
          <a:endParaRPr lang="en-CA" sz="1600" b="1">
            <a:latin typeface="+mn-lt"/>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4</xdr:col>
      <xdr:colOff>628649</xdr:colOff>
      <xdr:row>9</xdr:row>
      <xdr:rowOff>150321</xdr:rowOff>
    </xdr:from>
    <xdr:to>
      <xdr:col>12</xdr:col>
      <xdr:colOff>1013811</xdr:colOff>
      <xdr:row>34</xdr:row>
      <xdr:rowOff>46905</xdr:rowOff>
    </xdr:to>
    <xdr:graphicFrame macro="">
      <xdr:nvGraphicFramePr>
        <xdr:cNvPr id="2" name="Chart 1">
          <a:extLst>
            <a:ext uri="{FF2B5EF4-FFF2-40B4-BE49-F238E27FC236}">
              <a16:creationId xmlns:a16="http://schemas.microsoft.com/office/drawing/2014/main" id="{419FBBAA-3C6C-43F3-AE94-097A063A5E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xdr:col>
      <xdr:colOff>22893</xdr:colOff>
      <xdr:row>21</xdr:row>
      <xdr:rowOff>86286</xdr:rowOff>
    </xdr:from>
    <xdr:ext cx="777200" cy="342786"/>
    <xdr:sp macro="" textlink="$D$41">
      <xdr:nvSpPr>
        <xdr:cNvPr id="3" name="TextBox 2">
          <a:extLst>
            <a:ext uri="{FF2B5EF4-FFF2-40B4-BE49-F238E27FC236}">
              <a16:creationId xmlns:a16="http://schemas.microsoft.com/office/drawing/2014/main" id="{5698DB2E-D2D4-401D-824E-A101CDADE96F}"/>
            </a:ext>
          </a:extLst>
        </xdr:cNvPr>
        <xdr:cNvSpPr txBox="1"/>
      </xdr:nvSpPr>
      <xdr:spPr>
        <a:xfrm>
          <a:off x="5829333" y="3858186"/>
          <a:ext cx="777200"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8FD60A41-8683-4673-A621-DA0951441B05}" type="TxLink">
            <a:rPr lang="en-US" sz="1600" b="1" i="0" u="none" strike="noStrike">
              <a:solidFill>
                <a:srgbClr val="000000"/>
              </a:solidFill>
              <a:latin typeface="+mn-lt"/>
              <a:cs typeface="Arial"/>
            </a:rPr>
            <a:pPr/>
            <a:t>$0.1 M</a:t>
          </a:fld>
          <a:endParaRPr lang="en-CA" sz="1600" b="1">
            <a:latin typeface="+mn-lt"/>
          </a:endParaRPr>
        </a:p>
      </xdr:txBody>
    </xdr:sp>
    <xdr:clientData/>
  </xdr:oneCellAnchor>
  <xdr:twoCellAnchor>
    <xdr:from>
      <xdr:col>15</xdr:col>
      <xdr:colOff>263337</xdr:colOff>
      <xdr:row>10</xdr:row>
      <xdr:rowOff>12327</xdr:rowOff>
    </xdr:from>
    <xdr:to>
      <xdr:col>23</xdr:col>
      <xdr:colOff>84043</xdr:colOff>
      <xdr:row>27</xdr:row>
      <xdr:rowOff>88527</xdr:rowOff>
    </xdr:to>
    <xdr:graphicFrame macro="">
      <xdr:nvGraphicFramePr>
        <xdr:cNvPr id="4" name="Chart 3">
          <a:extLst>
            <a:ext uri="{FF2B5EF4-FFF2-40B4-BE49-F238E27FC236}">
              <a16:creationId xmlns:a16="http://schemas.microsoft.com/office/drawing/2014/main" id="{8838A19D-7B28-4C67-A337-1BEDF2EDFBE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628649</xdr:colOff>
      <xdr:row>9</xdr:row>
      <xdr:rowOff>150321</xdr:rowOff>
    </xdr:from>
    <xdr:to>
      <xdr:col>12</xdr:col>
      <xdr:colOff>1013811</xdr:colOff>
      <xdr:row>34</xdr:row>
      <xdr:rowOff>46905</xdr:rowOff>
    </xdr:to>
    <xdr:graphicFrame macro="">
      <xdr:nvGraphicFramePr>
        <xdr:cNvPr id="2" name="Chart 1">
          <a:extLst>
            <a:ext uri="{FF2B5EF4-FFF2-40B4-BE49-F238E27FC236}">
              <a16:creationId xmlns:a16="http://schemas.microsoft.com/office/drawing/2014/main" id="{1A20D50C-5434-4F34-ACDF-66EDC14310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xdr:col>
      <xdr:colOff>22893</xdr:colOff>
      <xdr:row>21</xdr:row>
      <xdr:rowOff>86286</xdr:rowOff>
    </xdr:from>
    <xdr:ext cx="618374" cy="342786"/>
    <xdr:sp macro="" textlink="$D$41">
      <xdr:nvSpPr>
        <xdr:cNvPr id="3" name="TextBox 2">
          <a:extLst>
            <a:ext uri="{FF2B5EF4-FFF2-40B4-BE49-F238E27FC236}">
              <a16:creationId xmlns:a16="http://schemas.microsoft.com/office/drawing/2014/main" id="{5F68892D-B1D3-4321-A96E-764F94896CCE}"/>
            </a:ext>
          </a:extLst>
        </xdr:cNvPr>
        <xdr:cNvSpPr txBox="1"/>
      </xdr:nvSpPr>
      <xdr:spPr>
        <a:xfrm>
          <a:off x="5829333" y="4018206"/>
          <a:ext cx="618374"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8FD60A41-8683-4673-A621-DA0951441B05}" type="TxLink">
            <a:rPr lang="en-US" sz="1600" b="1" i="0" u="none" strike="noStrike">
              <a:solidFill>
                <a:srgbClr val="000000"/>
              </a:solidFill>
              <a:latin typeface="+mn-lt"/>
              <a:cs typeface="Arial"/>
            </a:rPr>
            <a:pPr/>
            <a:t>$1 M</a:t>
          </a:fld>
          <a:endParaRPr lang="en-CA" sz="1600" b="1">
            <a:latin typeface="+mn-lt"/>
          </a:endParaRPr>
        </a:p>
      </xdr:txBody>
    </xdr:sp>
    <xdr:clientData/>
  </xdr:oneCellAnchor>
  <xdr:twoCellAnchor>
    <xdr:from>
      <xdr:col>15</xdr:col>
      <xdr:colOff>263337</xdr:colOff>
      <xdr:row>10</xdr:row>
      <xdr:rowOff>12327</xdr:rowOff>
    </xdr:from>
    <xdr:to>
      <xdr:col>23</xdr:col>
      <xdr:colOff>84043</xdr:colOff>
      <xdr:row>27</xdr:row>
      <xdr:rowOff>88527</xdr:rowOff>
    </xdr:to>
    <xdr:graphicFrame macro="">
      <xdr:nvGraphicFramePr>
        <xdr:cNvPr id="4" name="Chart 3">
          <a:extLst>
            <a:ext uri="{FF2B5EF4-FFF2-40B4-BE49-F238E27FC236}">
              <a16:creationId xmlns:a16="http://schemas.microsoft.com/office/drawing/2014/main" id="{813EA360-8A3F-40B0-9F70-3C94067F28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85725</xdr:colOff>
      <xdr:row>8</xdr:row>
      <xdr:rowOff>57150</xdr:rowOff>
    </xdr:from>
    <xdr:to>
      <xdr:col>0</xdr:col>
      <xdr:colOff>1304925</xdr:colOff>
      <xdr:row>15</xdr:row>
      <xdr:rowOff>0</xdr:rowOff>
    </xdr:to>
    <xdr:sp macro="" textlink="">
      <xdr:nvSpPr>
        <xdr:cNvPr id="3" name="TextBox 2">
          <a:extLst>
            <a:ext uri="{FF2B5EF4-FFF2-40B4-BE49-F238E27FC236}">
              <a16:creationId xmlns:a16="http://schemas.microsoft.com/office/drawing/2014/main" id="{C9D570E4-966C-4A5F-B0ED-AA9801616AC0}"/>
            </a:ext>
          </a:extLst>
        </xdr:cNvPr>
        <xdr:cNvSpPr txBox="1"/>
      </xdr:nvSpPr>
      <xdr:spPr>
        <a:xfrm>
          <a:off x="85725" y="1381125"/>
          <a:ext cx="1219200" cy="1085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100"/>
            <a:t>Cut and pasted from the "Community</a:t>
          </a:r>
          <a:r>
            <a:rPr lang="en-CA" sz="1100" baseline="0"/>
            <a:t>-Wide Current State" tab</a:t>
          </a:r>
          <a:endParaRPr lang="en-CA" sz="1100"/>
        </a:p>
      </xdr:txBody>
    </xdr:sp>
    <xdr:clientData/>
  </xdr:twoCellAnchor>
  <xdr:twoCellAnchor>
    <xdr:from>
      <xdr:col>1</xdr:col>
      <xdr:colOff>104775</xdr:colOff>
      <xdr:row>8</xdr:row>
      <xdr:rowOff>76199</xdr:rowOff>
    </xdr:from>
    <xdr:to>
      <xdr:col>1</xdr:col>
      <xdr:colOff>1323975</xdr:colOff>
      <xdr:row>20</xdr:row>
      <xdr:rowOff>114299</xdr:rowOff>
    </xdr:to>
    <xdr:sp macro="" textlink="">
      <xdr:nvSpPr>
        <xdr:cNvPr id="4" name="TextBox 3">
          <a:extLst>
            <a:ext uri="{FF2B5EF4-FFF2-40B4-BE49-F238E27FC236}">
              <a16:creationId xmlns:a16="http://schemas.microsoft.com/office/drawing/2014/main" id="{EB55D4B4-02B7-47E0-8ABF-67F24149781C}"/>
            </a:ext>
          </a:extLst>
        </xdr:cNvPr>
        <xdr:cNvSpPr txBox="1"/>
      </xdr:nvSpPr>
      <xdr:spPr>
        <a:xfrm>
          <a:off x="1543050" y="1400174"/>
          <a:ext cx="1219200" cy="1990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100"/>
            <a:t>List-Lookup (named ranges can't have spaces, so we need this table to correctly reference</a:t>
          </a:r>
          <a:r>
            <a:rPr lang="en-CA" sz="1100" baseline="0"/>
            <a:t> the named ranges.</a:t>
          </a:r>
          <a:endParaRPr lang="en-CA" sz="1100"/>
        </a:p>
      </xdr:txBody>
    </xdr:sp>
    <xdr:clientData/>
  </xdr:twoCellAnchor>
  <xdr:twoCellAnchor>
    <xdr:from>
      <xdr:col>3</xdr:col>
      <xdr:colOff>47625</xdr:colOff>
      <xdr:row>15</xdr:row>
      <xdr:rowOff>123824</xdr:rowOff>
    </xdr:from>
    <xdr:to>
      <xdr:col>6</xdr:col>
      <xdr:colOff>228600</xdr:colOff>
      <xdr:row>21</xdr:row>
      <xdr:rowOff>104775</xdr:rowOff>
    </xdr:to>
    <xdr:sp macro="" textlink="">
      <xdr:nvSpPr>
        <xdr:cNvPr id="5" name="TextBox 4">
          <a:extLst>
            <a:ext uri="{FF2B5EF4-FFF2-40B4-BE49-F238E27FC236}">
              <a16:creationId xmlns:a16="http://schemas.microsoft.com/office/drawing/2014/main" id="{E8FABC34-A794-41F8-9C70-EEAF2D4B95E2}"/>
            </a:ext>
          </a:extLst>
        </xdr:cNvPr>
        <xdr:cNvSpPr txBox="1"/>
      </xdr:nvSpPr>
      <xdr:spPr>
        <a:xfrm>
          <a:off x="4419600" y="2590799"/>
          <a:ext cx="4133850" cy="952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100"/>
            <a:t>Subcategories</a:t>
          </a:r>
          <a:r>
            <a:rPr lang="en-CA" sz="1100" baseline="0"/>
            <a:t> linked to each asset "Current State" tab. This is used to drive the named ranges that allow a lookup in the data validation forumals.</a:t>
          </a:r>
          <a:endParaRPr lang="en-CA" sz="1100"/>
        </a:p>
      </xdr:txBody>
    </xdr:sp>
    <xdr:clientData/>
  </xdr:twoCellAnchor>
  <xdr:twoCellAnchor>
    <xdr:from>
      <xdr:col>0</xdr:col>
      <xdr:colOff>85725</xdr:colOff>
      <xdr:row>8</xdr:row>
      <xdr:rowOff>57150</xdr:rowOff>
    </xdr:from>
    <xdr:to>
      <xdr:col>0</xdr:col>
      <xdr:colOff>1304925</xdr:colOff>
      <xdr:row>15</xdr:row>
      <xdr:rowOff>0</xdr:rowOff>
    </xdr:to>
    <xdr:sp macro="" textlink="">
      <xdr:nvSpPr>
        <xdr:cNvPr id="7" name="TextBox 6">
          <a:extLst>
            <a:ext uri="{FF2B5EF4-FFF2-40B4-BE49-F238E27FC236}">
              <a16:creationId xmlns:a16="http://schemas.microsoft.com/office/drawing/2014/main" id="{999390D2-858D-482A-A0CA-D31714DA7865}"/>
            </a:ext>
          </a:extLst>
        </xdr:cNvPr>
        <xdr:cNvSpPr txBox="1"/>
      </xdr:nvSpPr>
      <xdr:spPr>
        <a:xfrm>
          <a:off x="85725" y="1421130"/>
          <a:ext cx="1219200" cy="1123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1100"/>
            <a:t>Copié et collé à partir de l’onglet « État actuel de la coll. »</a:t>
          </a:r>
        </a:p>
      </xdr:txBody>
    </xdr:sp>
    <xdr:clientData/>
  </xdr:twoCellAnchor>
  <xdr:twoCellAnchor>
    <xdr:from>
      <xdr:col>1</xdr:col>
      <xdr:colOff>104775</xdr:colOff>
      <xdr:row>8</xdr:row>
      <xdr:rowOff>76199</xdr:rowOff>
    </xdr:from>
    <xdr:to>
      <xdr:col>1</xdr:col>
      <xdr:colOff>1323975</xdr:colOff>
      <xdr:row>20</xdr:row>
      <xdr:rowOff>114299</xdr:rowOff>
    </xdr:to>
    <xdr:sp macro="" textlink="">
      <xdr:nvSpPr>
        <xdr:cNvPr id="8" name="TextBox 7">
          <a:extLst>
            <a:ext uri="{FF2B5EF4-FFF2-40B4-BE49-F238E27FC236}">
              <a16:creationId xmlns:a16="http://schemas.microsoft.com/office/drawing/2014/main" id="{7BE705D1-DD11-462B-9895-6FB1ECA8D92E}"/>
            </a:ext>
          </a:extLst>
        </xdr:cNvPr>
        <xdr:cNvSpPr txBox="1"/>
      </xdr:nvSpPr>
      <xdr:spPr>
        <a:xfrm>
          <a:off x="1575435" y="1440179"/>
          <a:ext cx="1219200" cy="2057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1100"/>
            <a:t>Contenu des listes (les plages nommées ne peuvent pas contenir d’espaces; ce tableau est donc nécessaire pour référencer correctement les plages nommées)</a:t>
          </a:r>
        </a:p>
      </xdr:txBody>
    </xdr:sp>
    <xdr:clientData/>
  </xdr:twoCellAnchor>
  <xdr:twoCellAnchor>
    <xdr:from>
      <xdr:col>3</xdr:col>
      <xdr:colOff>47625</xdr:colOff>
      <xdr:row>15</xdr:row>
      <xdr:rowOff>123824</xdr:rowOff>
    </xdr:from>
    <xdr:to>
      <xdr:col>6</xdr:col>
      <xdr:colOff>228600</xdr:colOff>
      <xdr:row>21</xdr:row>
      <xdr:rowOff>104775</xdr:rowOff>
    </xdr:to>
    <xdr:sp macro="" textlink="">
      <xdr:nvSpPr>
        <xdr:cNvPr id="9" name="TextBox 8">
          <a:extLst>
            <a:ext uri="{FF2B5EF4-FFF2-40B4-BE49-F238E27FC236}">
              <a16:creationId xmlns:a16="http://schemas.microsoft.com/office/drawing/2014/main" id="{B31E067F-FF1A-4E1C-8853-59DC57C0675B}"/>
            </a:ext>
          </a:extLst>
        </xdr:cNvPr>
        <xdr:cNvSpPr txBox="1"/>
      </xdr:nvSpPr>
      <xdr:spPr>
        <a:xfrm>
          <a:off x="4543425" y="2668904"/>
          <a:ext cx="4303395" cy="9867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1100"/>
            <a:t>Les sous-catégories sont liées à chaque onglet « État actuel  » des actifs.</a:t>
          </a:r>
          <a:r>
            <a:rPr lang="fr-CA" sz="1100" baseline="0"/>
            <a:t> Elles sont utilisées pour remplir les plages nommées qui permettent une recherche dans les formules de validation des données.</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Roads%20and%20Drainage%20Current%20Stat"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Recreation%20Current%20Stat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ads and Drainage Current Stat"/>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reation Current State"/>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Jesse Neufeld" id="{27F501B3-B014-48F3-9725-4F941D184472}" userId="S-1-5-21-1225868717-2115506524-1677316004-3207"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readedComments/threadedComment1.xml><?xml version="1.0" encoding="utf-8"?>
<ThreadedComments xmlns="http://schemas.microsoft.com/office/spreadsheetml/2018/threadedcomments" xmlns:x="http://schemas.openxmlformats.org/spreadsheetml/2006/main">
  <threadedComment ref="O1" dT="2019-01-31T00:58:39.19" personId="{27F501B3-B014-48F3-9725-4F941D184472}" id="{F1A2C5DC-A761-4A4A-92A6-0606ABCC4D47}">
    <text>used to calculate cost-weighted averages</text>
  </threadedComment>
  <threadedComment ref="P1" dT="2019-01-31T00:58:57.02" personId="{27F501B3-B014-48F3-9725-4F941D184472}" id="{872CB5F9-6057-4CBA-A2B4-2D11BEB9AAFA}">
    <text>used to calculate cost-weighted averages</text>
  </threadedComment>
  <threadedComment ref="Q1" dT="2019-01-31T00:59:00.29" personId="{27F501B3-B014-48F3-9725-4F941D184472}" id="{E87EF289-5083-4C6C-9A31-2D8E290E09F2}">
    <text>used to calculate cost-weighted averages</text>
  </threadedComment>
</ThreadedComments>
</file>

<file path=xl/threadedComments/threadedComment2.xml><?xml version="1.0" encoding="utf-8"?>
<ThreadedComments xmlns="http://schemas.microsoft.com/office/spreadsheetml/2018/threadedcomments" xmlns:x="http://schemas.openxmlformats.org/spreadsheetml/2006/main">
  <threadedComment ref="Q1" dT="2019-01-31T00:58:39.19" personId="{27F501B3-B014-48F3-9725-4F941D184472}" id="{4285287C-943A-4BFC-9485-B0DFB77EEF38}">
    <text>used to calculate cost-weighted averages</text>
  </threadedComment>
  <threadedComment ref="R1" dT="2019-01-31T00:58:57.02" personId="{27F501B3-B014-48F3-9725-4F941D184472}" id="{2E6E7BB2-1A63-491D-A1F1-4B8832DF833C}">
    <text>used to calculate cost-weighted averages</text>
  </threadedComment>
  <threadedComment ref="S1" dT="2019-01-31T00:59:00.29" personId="{27F501B3-B014-48F3-9725-4F941D184472}" id="{1D50CDDC-69D5-4C04-B817-8DCD9AD438DD}">
    <text>used to calculate cost-weighted averages</text>
  </threadedComment>
</ThreadedComment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AED5D-3776-4DE4-AA62-6AEBAD261E36}">
  <sheetPr codeName="Sheet1">
    <tabColor theme="3"/>
  </sheetPr>
  <dimension ref="A1:J37"/>
  <sheetViews>
    <sheetView zoomScaleNormal="100" zoomScaleSheetLayoutView="100" workbookViewId="0">
      <selection sqref="A1:E1"/>
    </sheetView>
  </sheetViews>
  <sheetFormatPr defaultColWidth="9.08984375" defaultRowHeight="12.5" x14ac:dyDescent="0.25"/>
  <cols>
    <col min="1" max="1" width="16.453125" customWidth="1"/>
    <col min="2" max="4" width="30.6328125" customWidth="1"/>
    <col min="5" max="5" width="25" customWidth="1"/>
  </cols>
  <sheetData>
    <row r="1" spans="1:10" s="186" customFormat="1" ht="18" customHeight="1" x14ac:dyDescent="0.4">
      <c r="A1" s="407" t="s">
        <v>0</v>
      </c>
      <c r="B1" s="408"/>
      <c r="C1" s="408"/>
      <c r="D1" s="408"/>
      <c r="E1" s="409"/>
    </row>
    <row r="2" spans="1:10" s="185" customFormat="1" ht="12.75" customHeight="1" x14ac:dyDescent="0.25">
      <c r="A2" s="410"/>
      <c r="B2" s="411"/>
      <c r="C2" s="411"/>
      <c r="D2" s="411"/>
      <c r="E2" s="412"/>
    </row>
    <row r="3" spans="1:10" s="185" customFormat="1" ht="30.75" customHeight="1" x14ac:dyDescent="0.3">
      <c r="A3" s="413" t="s">
        <v>1</v>
      </c>
      <c r="B3" s="413"/>
      <c r="C3" s="413"/>
      <c r="D3" s="413"/>
      <c r="E3" s="414"/>
    </row>
    <row r="4" spans="1:10" x14ac:dyDescent="0.25">
      <c r="A4" s="190"/>
      <c r="B4" s="191"/>
      <c r="C4" s="191"/>
      <c r="D4" s="191"/>
      <c r="E4" s="192"/>
    </row>
    <row r="5" spans="1:10" ht="40.25" customHeight="1" x14ac:dyDescent="0.25">
      <c r="A5" s="191"/>
      <c r="B5" s="191"/>
      <c r="C5" s="381" t="s">
        <v>2</v>
      </c>
      <c r="D5" s="191"/>
      <c r="E5" s="192"/>
    </row>
    <row r="6" spans="1:10" x14ac:dyDescent="0.25">
      <c r="A6" s="190"/>
      <c r="B6" s="191"/>
      <c r="C6" s="191"/>
      <c r="D6" s="191"/>
      <c r="E6" s="192"/>
    </row>
    <row r="7" spans="1:10" x14ac:dyDescent="0.25">
      <c r="A7" s="190"/>
      <c r="B7" s="405" t="s">
        <v>3</v>
      </c>
      <c r="C7" s="405"/>
      <c r="D7" s="238">
        <v>2019</v>
      </c>
      <c r="E7" s="192"/>
    </row>
    <row r="8" spans="1:10" x14ac:dyDescent="0.25">
      <c r="A8" s="190"/>
      <c r="B8" s="191"/>
      <c r="C8" s="191"/>
      <c r="D8" s="191"/>
      <c r="E8" s="192"/>
    </row>
    <row r="9" spans="1:10" ht="13" x14ac:dyDescent="0.3">
      <c r="A9" s="190"/>
      <c r="B9" s="191"/>
      <c r="C9" s="191"/>
      <c r="D9" s="193" t="s">
        <v>4</v>
      </c>
      <c r="E9" s="244">
        <f ca="1">TODAY()</f>
        <v>45440</v>
      </c>
    </row>
    <row r="10" spans="1:10" x14ac:dyDescent="0.25">
      <c r="A10" s="190"/>
      <c r="B10" s="191"/>
      <c r="C10" s="191"/>
      <c r="D10" s="191"/>
      <c r="E10" s="192"/>
    </row>
    <row r="11" spans="1:10" ht="13" x14ac:dyDescent="0.3">
      <c r="A11" s="190"/>
      <c r="B11" s="194" t="s">
        <v>5</v>
      </c>
      <c r="C11" s="191"/>
      <c r="D11" s="191"/>
      <c r="E11" s="192"/>
    </row>
    <row r="12" spans="1:10" ht="13" x14ac:dyDescent="0.3">
      <c r="A12" s="190"/>
      <c r="B12" s="157" t="s">
        <v>6</v>
      </c>
      <c r="C12" s="158" t="s">
        <v>7</v>
      </c>
      <c r="D12" s="159" t="s">
        <v>8</v>
      </c>
      <c r="E12" s="192"/>
    </row>
    <row r="13" spans="1:10" x14ac:dyDescent="0.25">
      <c r="A13" s="190"/>
      <c r="B13" s="229"/>
      <c r="C13" s="230"/>
      <c r="D13" s="231"/>
      <c r="E13" s="192"/>
      <c r="H13" t="s">
        <v>9</v>
      </c>
      <c r="J13" t="s">
        <v>9</v>
      </c>
    </row>
    <row r="14" spans="1:10" x14ac:dyDescent="0.25">
      <c r="A14" s="190"/>
      <c r="B14" s="232"/>
      <c r="C14" s="233"/>
      <c r="D14" s="234"/>
      <c r="E14" s="192"/>
    </row>
    <row r="15" spans="1:10" x14ac:dyDescent="0.25">
      <c r="A15" s="190"/>
      <c r="B15" s="232"/>
      <c r="C15" s="233"/>
      <c r="D15" s="234"/>
      <c r="E15" s="192"/>
    </row>
    <row r="16" spans="1:10" x14ac:dyDescent="0.25">
      <c r="A16" s="190"/>
      <c r="B16" s="232"/>
      <c r="C16" s="233"/>
      <c r="D16" s="234"/>
      <c r="E16" s="192"/>
    </row>
    <row r="17" spans="1:5" x14ac:dyDescent="0.25">
      <c r="A17" s="190"/>
      <c r="B17" s="235"/>
      <c r="C17" s="236"/>
      <c r="D17" s="237"/>
      <c r="E17" s="192"/>
    </row>
    <row r="18" spans="1:5" x14ac:dyDescent="0.25">
      <c r="A18" s="190"/>
      <c r="B18" s="191"/>
      <c r="C18" s="191"/>
      <c r="D18" s="191"/>
      <c r="E18" s="192"/>
    </row>
    <row r="19" spans="1:5" ht="13" thickBot="1" x14ac:dyDescent="0.3">
      <c r="A19" s="190"/>
      <c r="B19" s="195" t="s">
        <v>10</v>
      </c>
      <c r="C19" s="191"/>
      <c r="D19" s="191"/>
      <c r="E19" s="192"/>
    </row>
    <row r="20" spans="1:5" ht="38" thickBot="1" x14ac:dyDescent="0.3">
      <c r="A20" s="190"/>
      <c r="B20" s="160" t="s">
        <v>11</v>
      </c>
      <c r="C20" s="228" t="s">
        <v>12</v>
      </c>
      <c r="D20" s="415" t="s">
        <v>13</v>
      </c>
      <c r="E20" s="192"/>
    </row>
    <row r="21" spans="1:5" ht="23.5" thickBot="1" x14ac:dyDescent="0.3">
      <c r="A21" s="190"/>
      <c r="B21" s="161" t="s">
        <v>14</v>
      </c>
      <c r="C21" s="162" t="s">
        <v>15</v>
      </c>
      <c r="D21" s="415"/>
      <c r="E21" s="192"/>
    </row>
    <row r="22" spans="1:5" ht="23.5" thickBot="1" x14ac:dyDescent="0.3">
      <c r="A22" s="190"/>
      <c r="B22" s="161" t="s">
        <v>16</v>
      </c>
      <c r="C22" s="243" t="s">
        <v>17</v>
      </c>
      <c r="D22" s="191"/>
      <c r="E22" s="192"/>
    </row>
    <row r="23" spans="1:5" x14ac:dyDescent="0.25">
      <c r="A23" s="190"/>
      <c r="C23" s="191"/>
      <c r="D23" s="191"/>
      <c r="E23" s="192"/>
    </row>
    <row r="24" spans="1:5" x14ac:dyDescent="0.25">
      <c r="A24" s="190"/>
      <c r="B24" s="163" t="s">
        <v>18</v>
      </c>
      <c r="C24" s="191"/>
      <c r="D24" s="191"/>
      <c r="E24" s="192"/>
    </row>
    <row r="25" spans="1:5" ht="69" x14ac:dyDescent="0.25">
      <c r="A25" s="190"/>
      <c r="B25" s="175" t="s">
        <v>19</v>
      </c>
      <c r="C25" s="191"/>
      <c r="D25" s="191"/>
      <c r="E25" s="192"/>
    </row>
    <row r="26" spans="1:5" x14ac:dyDescent="0.25">
      <c r="A26" s="190"/>
      <c r="B26" s="175"/>
      <c r="C26" s="191"/>
      <c r="D26" s="191"/>
      <c r="E26" s="192"/>
    </row>
    <row r="27" spans="1:5" x14ac:dyDescent="0.25">
      <c r="A27" s="190"/>
      <c r="B27" s="187" t="s">
        <v>20</v>
      </c>
      <c r="C27" s="191"/>
      <c r="D27" s="191"/>
      <c r="E27" s="192"/>
    </row>
    <row r="28" spans="1:5" x14ac:dyDescent="0.25">
      <c r="A28" s="190"/>
      <c r="B28" s="191"/>
      <c r="C28" s="191"/>
      <c r="D28" s="191"/>
      <c r="E28" s="192"/>
    </row>
    <row r="29" spans="1:5" x14ac:dyDescent="0.25">
      <c r="A29" s="190"/>
      <c r="B29" s="191"/>
      <c r="C29" s="191"/>
      <c r="D29" s="191"/>
      <c r="E29" s="192"/>
    </row>
    <row r="30" spans="1:5" x14ac:dyDescent="0.25">
      <c r="A30" s="190"/>
      <c r="B30" s="195" t="s">
        <v>21</v>
      </c>
      <c r="C30" s="191"/>
      <c r="D30" s="191"/>
      <c r="E30" s="192"/>
    </row>
    <row r="31" spans="1:5" ht="25.5" customHeight="1" x14ac:dyDescent="0.25">
      <c r="A31" s="190"/>
      <c r="B31" s="406" t="s">
        <v>22</v>
      </c>
      <c r="C31" s="406"/>
      <c r="D31" s="406"/>
      <c r="E31" s="192"/>
    </row>
    <row r="32" spans="1:5" ht="25.5" customHeight="1" x14ac:dyDescent="0.25">
      <c r="A32" s="190"/>
      <c r="B32" s="406" t="s">
        <v>23</v>
      </c>
      <c r="C32" s="406"/>
      <c r="D32" s="406"/>
      <c r="E32" s="192"/>
    </row>
    <row r="33" spans="1:5" x14ac:dyDescent="0.25">
      <c r="A33" s="190"/>
      <c r="B33" s="191" t="s">
        <v>24</v>
      </c>
      <c r="C33" s="191"/>
      <c r="D33" s="191"/>
      <c r="E33" s="192"/>
    </row>
    <row r="34" spans="1:5" x14ac:dyDescent="0.25">
      <c r="A34" s="190"/>
      <c r="B34" s="191" t="s">
        <v>25</v>
      </c>
      <c r="C34" s="191"/>
      <c r="D34" s="191"/>
      <c r="E34" s="192"/>
    </row>
    <row r="35" spans="1:5" x14ac:dyDescent="0.25">
      <c r="A35" s="190"/>
      <c r="B35" s="191"/>
      <c r="C35" s="191"/>
      <c r="D35" s="191"/>
      <c r="E35" s="192"/>
    </row>
    <row r="36" spans="1:5" x14ac:dyDescent="0.25">
      <c r="A36" s="190"/>
      <c r="B36" s="191"/>
      <c r="C36" s="191"/>
      <c r="D36" s="191"/>
      <c r="E36" s="192"/>
    </row>
    <row r="37" spans="1:5" x14ac:dyDescent="0.25">
      <c r="A37" s="196"/>
      <c r="B37" s="197"/>
      <c r="C37" s="198"/>
      <c r="D37" s="198"/>
      <c r="E37" s="199"/>
    </row>
  </sheetData>
  <mergeCells count="7">
    <mergeCell ref="B7:C7"/>
    <mergeCell ref="B32:D32"/>
    <mergeCell ref="B31:D31"/>
    <mergeCell ref="A1:E1"/>
    <mergeCell ref="A2:E2"/>
    <mergeCell ref="A3:E3"/>
    <mergeCell ref="D20:D21"/>
  </mergeCells>
  <pageMargins left="0.7" right="0.7" top="0.75" bottom="0.75" header="0.3" footer="0.3"/>
  <pageSetup scale="72"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r:uid="{E3EA1213-833D-49DC-981C-37244FF0A666}">
          <x14:formula1>
            <xm:f>Lookups!$O$2:$P$2</xm:f>
          </x14:formula1>
          <xm:sqref>B27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8EC54-F9A0-45C4-A151-1FD09F30BA5A}">
  <sheetPr codeName="Sheet2">
    <tabColor theme="3"/>
    <pageSetUpPr fitToPage="1"/>
  </sheetPr>
  <dimension ref="A1:C83"/>
  <sheetViews>
    <sheetView zoomScaleNormal="100" workbookViewId="0">
      <selection sqref="A1:C1"/>
    </sheetView>
  </sheetViews>
  <sheetFormatPr defaultColWidth="9.08984375" defaultRowHeight="12.5" x14ac:dyDescent="0.25"/>
  <cols>
    <col min="1" max="1" width="36.453125" style="2" customWidth="1"/>
    <col min="2" max="2" width="93.6328125" style="1" customWidth="1"/>
    <col min="3" max="3" width="16.36328125" style="1" customWidth="1"/>
    <col min="4" max="16384" width="9.08984375" style="1"/>
  </cols>
  <sheetData>
    <row r="1" spans="1:3" s="185" customFormat="1" ht="18" x14ac:dyDescent="0.4">
      <c r="A1" s="417" t="s">
        <v>26</v>
      </c>
      <c r="B1" s="417"/>
      <c r="C1" s="417"/>
    </row>
    <row r="2" spans="1:3" s="185" customFormat="1" x14ac:dyDescent="0.25">
      <c r="A2" s="411"/>
      <c r="B2" s="411"/>
      <c r="C2" s="411"/>
    </row>
    <row r="3" spans="1:3" ht="30" customHeight="1" x14ac:dyDescent="0.25">
      <c r="A3" s="416" t="s">
        <v>554</v>
      </c>
      <c r="B3" s="416"/>
      <c r="C3" s="416"/>
    </row>
    <row r="4" spans="1:3" ht="15.5" x14ac:dyDescent="0.35">
      <c r="A4" s="205" t="s">
        <v>27</v>
      </c>
      <c r="B4" s="206" t="s">
        <v>28</v>
      </c>
      <c r="C4" s="207" t="s">
        <v>29</v>
      </c>
    </row>
    <row r="5" spans="1:3" ht="37.5" x14ac:dyDescent="0.25">
      <c r="A5" s="382" t="s">
        <v>30</v>
      </c>
      <c r="B5" s="200" t="s">
        <v>536</v>
      </c>
      <c r="C5" s="201" t="s">
        <v>31</v>
      </c>
    </row>
    <row r="6" spans="1:3" ht="25" x14ac:dyDescent="0.25">
      <c r="A6" s="382" t="s">
        <v>32</v>
      </c>
      <c r="B6" s="200" t="s">
        <v>33</v>
      </c>
      <c r="C6" s="201" t="s">
        <v>34</v>
      </c>
    </row>
    <row r="7" spans="1:3" ht="25" x14ac:dyDescent="0.25">
      <c r="A7" s="382" t="s">
        <v>35</v>
      </c>
      <c r="B7" s="200" t="s">
        <v>36</v>
      </c>
      <c r="C7" s="201"/>
    </row>
    <row r="8" spans="1:3" s="3" customFormat="1" ht="62.5" x14ac:dyDescent="0.25">
      <c r="A8" s="382" t="s">
        <v>37</v>
      </c>
      <c r="B8" s="200" t="s">
        <v>535</v>
      </c>
      <c r="C8" s="201" t="s">
        <v>38</v>
      </c>
    </row>
    <row r="9" spans="1:3" s="3" customFormat="1" ht="25" x14ac:dyDescent="0.25">
      <c r="A9" s="382" t="s">
        <v>39</v>
      </c>
      <c r="B9" s="202" t="s">
        <v>40</v>
      </c>
      <c r="C9" s="201"/>
    </row>
    <row r="10" spans="1:3" s="5" customFormat="1" ht="50" x14ac:dyDescent="0.25">
      <c r="A10" s="382" t="s">
        <v>41</v>
      </c>
      <c r="B10" s="200" t="s">
        <v>537</v>
      </c>
      <c r="C10" s="201" t="s">
        <v>42</v>
      </c>
    </row>
    <row r="11" spans="1:3" s="5" customFormat="1" ht="25" x14ac:dyDescent="0.25">
      <c r="A11" s="382" t="s">
        <v>43</v>
      </c>
      <c r="B11" s="200" t="s">
        <v>538</v>
      </c>
      <c r="C11" s="201" t="s">
        <v>44</v>
      </c>
    </row>
    <row r="12" spans="1:3" s="5" customFormat="1" ht="37.5" x14ac:dyDescent="0.25">
      <c r="A12" s="382" t="s">
        <v>45</v>
      </c>
      <c r="B12" s="200" t="s">
        <v>46</v>
      </c>
      <c r="C12" s="203" t="s">
        <v>47</v>
      </c>
    </row>
    <row r="13" spans="1:3" s="5" customFormat="1" ht="50" x14ac:dyDescent="0.25">
      <c r="A13" s="382" t="s">
        <v>48</v>
      </c>
      <c r="B13" s="202" t="s">
        <v>539</v>
      </c>
      <c r="C13" s="201" t="s">
        <v>49</v>
      </c>
    </row>
    <row r="14" spans="1:3" s="5" customFormat="1" ht="25" x14ac:dyDescent="0.25">
      <c r="A14" s="382" t="s">
        <v>50</v>
      </c>
      <c r="B14" s="200" t="s">
        <v>540</v>
      </c>
      <c r="C14" s="201" t="s">
        <v>51</v>
      </c>
    </row>
    <row r="15" spans="1:3" s="5" customFormat="1" ht="37.5" x14ac:dyDescent="0.25">
      <c r="A15" s="382" t="s">
        <v>52</v>
      </c>
      <c r="B15" s="200" t="s">
        <v>53</v>
      </c>
      <c r="C15" s="201">
        <v>1962</v>
      </c>
    </row>
    <row r="16" spans="1:3" s="5" customFormat="1" ht="50" x14ac:dyDescent="0.25">
      <c r="A16" s="382" t="s">
        <v>54</v>
      </c>
      <c r="B16" s="200" t="s">
        <v>541</v>
      </c>
      <c r="C16" s="204">
        <v>5255000</v>
      </c>
    </row>
    <row r="17" spans="1:3" s="5" customFormat="1" ht="50" x14ac:dyDescent="0.25">
      <c r="A17" s="382" t="s">
        <v>55</v>
      </c>
      <c r="B17" s="200" t="s">
        <v>542</v>
      </c>
      <c r="C17" s="204" t="s">
        <v>56</v>
      </c>
    </row>
    <row r="18" spans="1:3" s="5" customFormat="1" ht="100" x14ac:dyDescent="0.25">
      <c r="A18" s="382" t="s">
        <v>57</v>
      </c>
      <c r="B18" s="200" t="s">
        <v>543</v>
      </c>
      <c r="C18" s="201">
        <v>50</v>
      </c>
    </row>
    <row r="19" spans="1:3" s="5" customFormat="1" ht="50" x14ac:dyDescent="0.25">
      <c r="A19" s="383" t="s">
        <v>58</v>
      </c>
      <c r="B19" s="202" t="s">
        <v>544</v>
      </c>
      <c r="C19" s="201">
        <v>6</v>
      </c>
    </row>
    <row r="20" spans="1:3" s="5" customFormat="1" ht="39" customHeight="1" x14ac:dyDescent="0.25">
      <c r="A20" s="382" t="s">
        <v>59</v>
      </c>
      <c r="B20" s="200" t="s">
        <v>545</v>
      </c>
      <c r="C20" s="201">
        <f>C15+C18-2008</f>
        <v>4</v>
      </c>
    </row>
    <row r="21" spans="1:3" s="5" customFormat="1" ht="37.5" x14ac:dyDescent="0.25">
      <c r="A21" s="382" t="s">
        <v>60</v>
      </c>
      <c r="B21" s="202" t="s">
        <v>546</v>
      </c>
      <c r="C21" s="201"/>
    </row>
    <row r="22" spans="1:3" s="5" customFormat="1" ht="25" x14ac:dyDescent="0.25">
      <c r="A22" s="383" t="s">
        <v>61</v>
      </c>
      <c r="B22" s="202" t="s">
        <v>547</v>
      </c>
      <c r="C22" s="201" t="s">
        <v>62</v>
      </c>
    </row>
    <row r="23" spans="1:3" s="5" customFormat="1" ht="25" x14ac:dyDescent="0.25">
      <c r="A23" s="382" t="s">
        <v>63</v>
      </c>
      <c r="B23" s="202" t="s">
        <v>64</v>
      </c>
      <c r="C23" s="201"/>
    </row>
    <row r="24" spans="1:3" s="5" customFormat="1" ht="25" x14ac:dyDescent="0.25">
      <c r="A24" s="382" t="s">
        <v>18</v>
      </c>
      <c r="B24" s="200" t="s">
        <v>548</v>
      </c>
      <c r="C24" s="201"/>
    </row>
    <row r="25" spans="1:3" s="5" customFormat="1" ht="25" x14ac:dyDescent="0.25">
      <c r="A25" s="382" t="s">
        <v>65</v>
      </c>
      <c r="B25" s="200" t="s">
        <v>66</v>
      </c>
      <c r="C25" s="201">
        <v>850</v>
      </c>
    </row>
    <row r="26" spans="1:3" s="5" customFormat="1" ht="15.5" x14ac:dyDescent="0.25">
      <c r="A26" s="382" t="s">
        <v>18</v>
      </c>
      <c r="B26" s="200" t="s">
        <v>67</v>
      </c>
      <c r="C26" s="201" t="s">
        <v>68</v>
      </c>
    </row>
    <row r="27" spans="1:3" s="5" customFormat="1" ht="15.5" x14ac:dyDescent="0.25">
      <c r="A27" s="382" t="s">
        <v>69</v>
      </c>
      <c r="B27" s="200" t="s">
        <v>70</v>
      </c>
      <c r="C27" s="201">
        <v>1</v>
      </c>
    </row>
    <row r="28" spans="1:3" s="5" customFormat="1" ht="15.5" x14ac:dyDescent="0.25">
      <c r="A28" s="382" t="s">
        <v>18</v>
      </c>
      <c r="B28" s="200" t="s">
        <v>71</v>
      </c>
      <c r="C28" s="201" t="s">
        <v>72</v>
      </c>
    </row>
    <row r="29" spans="1:3" s="5" customFormat="1" ht="25" x14ac:dyDescent="0.25">
      <c r="A29" s="382" t="s">
        <v>73</v>
      </c>
      <c r="B29" s="200" t="s">
        <v>549</v>
      </c>
      <c r="C29" s="201" t="s">
        <v>74</v>
      </c>
    </row>
    <row r="30" spans="1:3" s="5" customFormat="1" ht="62.5" x14ac:dyDescent="0.25">
      <c r="A30" s="382" t="s">
        <v>75</v>
      </c>
      <c r="B30" s="200" t="s">
        <v>550</v>
      </c>
      <c r="C30" s="201">
        <v>1</v>
      </c>
    </row>
    <row r="31" spans="1:3" s="5" customFormat="1" ht="26" x14ac:dyDescent="0.25">
      <c r="A31" s="382" t="s">
        <v>76</v>
      </c>
      <c r="B31" s="200" t="s">
        <v>551</v>
      </c>
      <c r="C31" s="201">
        <v>2006</v>
      </c>
    </row>
    <row r="32" spans="1:3" s="5" customFormat="1" ht="26" x14ac:dyDescent="0.25">
      <c r="A32" s="382" t="s">
        <v>77</v>
      </c>
      <c r="B32" s="200" t="s">
        <v>552</v>
      </c>
      <c r="C32" s="201">
        <v>1</v>
      </c>
    </row>
    <row r="33" spans="1:3" s="5" customFormat="1" ht="62.5" x14ac:dyDescent="0.25">
      <c r="A33" s="382" t="s">
        <v>78</v>
      </c>
      <c r="B33" s="200" t="s">
        <v>553</v>
      </c>
      <c r="C33" s="204">
        <v>2156000</v>
      </c>
    </row>
    <row r="34" spans="1:3" s="5" customFormat="1" ht="25" x14ac:dyDescent="0.25">
      <c r="A34" s="382" t="s">
        <v>79</v>
      </c>
      <c r="B34" s="200" t="s">
        <v>80</v>
      </c>
      <c r="C34" s="201"/>
    </row>
    <row r="35" spans="1:3" s="5" customFormat="1" ht="15.5" x14ac:dyDescent="0.25">
      <c r="A35" s="7"/>
    </row>
    <row r="36" spans="1:3" s="5" customFormat="1" ht="15.5" x14ac:dyDescent="0.25">
      <c r="A36" s="6"/>
    </row>
    <row r="37" spans="1:3" s="5" customFormat="1" ht="15.5" x14ac:dyDescent="0.25">
      <c r="A37" s="6"/>
    </row>
    <row r="38" spans="1:3" s="5" customFormat="1" ht="15.5" x14ac:dyDescent="0.25">
      <c r="A38" s="6"/>
    </row>
    <row r="39" spans="1:3" s="5" customFormat="1" ht="15.5" x14ac:dyDescent="0.25">
      <c r="A39" s="6"/>
    </row>
    <row r="40" spans="1:3" s="5" customFormat="1" ht="15.5" x14ac:dyDescent="0.25">
      <c r="A40" s="6"/>
    </row>
    <row r="41" spans="1:3" s="5" customFormat="1" ht="15.5" x14ac:dyDescent="0.25">
      <c r="A41" s="6"/>
    </row>
    <row r="42" spans="1:3" s="5" customFormat="1" ht="15.5" x14ac:dyDescent="0.25">
      <c r="A42" s="6"/>
    </row>
    <row r="43" spans="1:3" s="5" customFormat="1" ht="15.5" x14ac:dyDescent="0.25">
      <c r="A43" s="6"/>
    </row>
    <row r="44" spans="1:3" s="5" customFormat="1" ht="15.5" x14ac:dyDescent="0.25">
      <c r="A44" s="6"/>
    </row>
    <row r="45" spans="1:3" s="5" customFormat="1" ht="15.5" x14ac:dyDescent="0.25">
      <c r="A45" s="6"/>
    </row>
    <row r="46" spans="1:3" s="5" customFormat="1" ht="15.5" x14ac:dyDescent="0.25">
      <c r="A46" s="6"/>
    </row>
    <row r="47" spans="1:3" s="5" customFormat="1" ht="15.5" x14ac:dyDescent="0.25">
      <c r="A47" s="6"/>
    </row>
    <row r="48" spans="1:3" s="5" customFormat="1" ht="15.5" x14ac:dyDescent="0.25">
      <c r="A48" s="6"/>
    </row>
    <row r="49" spans="1:1" s="5" customFormat="1" ht="15.5" x14ac:dyDescent="0.25">
      <c r="A49" s="6"/>
    </row>
    <row r="50" spans="1:1" s="5" customFormat="1" ht="15.5" x14ac:dyDescent="0.25">
      <c r="A50" s="6"/>
    </row>
    <row r="51" spans="1:1" s="5" customFormat="1" ht="15.5" x14ac:dyDescent="0.25">
      <c r="A51" s="6"/>
    </row>
    <row r="52" spans="1:1" s="5" customFormat="1" ht="15.5" x14ac:dyDescent="0.25">
      <c r="A52" s="6"/>
    </row>
    <row r="53" spans="1:1" s="5" customFormat="1" ht="15.5" x14ac:dyDescent="0.25">
      <c r="A53" s="6"/>
    </row>
    <row r="54" spans="1:1" s="5" customFormat="1" ht="15.5" x14ac:dyDescent="0.25">
      <c r="A54" s="6"/>
    </row>
    <row r="55" spans="1:1" s="5" customFormat="1" ht="15.5" x14ac:dyDescent="0.25">
      <c r="A55" s="6"/>
    </row>
    <row r="56" spans="1:1" s="5" customFormat="1" ht="15.5" x14ac:dyDescent="0.25">
      <c r="A56" s="6"/>
    </row>
    <row r="57" spans="1:1" s="5" customFormat="1" ht="15.5" x14ac:dyDescent="0.25">
      <c r="A57" s="6"/>
    </row>
    <row r="58" spans="1:1" s="5" customFormat="1" ht="15.5" x14ac:dyDescent="0.25">
      <c r="A58" s="6"/>
    </row>
    <row r="59" spans="1:1" s="5" customFormat="1" ht="15.5" x14ac:dyDescent="0.25">
      <c r="A59" s="6"/>
    </row>
    <row r="60" spans="1:1" s="5" customFormat="1" ht="15.5" x14ac:dyDescent="0.25">
      <c r="A60" s="6"/>
    </row>
    <row r="61" spans="1:1" s="5" customFormat="1" ht="15.5" x14ac:dyDescent="0.25">
      <c r="A61" s="6"/>
    </row>
    <row r="62" spans="1:1" s="5" customFormat="1" ht="15.5" x14ac:dyDescent="0.25">
      <c r="A62" s="4"/>
    </row>
    <row r="63" spans="1:1" s="5" customFormat="1" ht="15.5" x14ac:dyDescent="0.25">
      <c r="A63" s="4"/>
    </row>
    <row r="64" spans="1:1" s="5" customFormat="1" ht="15.5" x14ac:dyDescent="0.25">
      <c r="A64" s="4"/>
    </row>
    <row r="65" spans="1:1" s="5" customFormat="1" ht="15.5" x14ac:dyDescent="0.25">
      <c r="A65" s="4"/>
    </row>
    <row r="66" spans="1:1" s="5" customFormat="1" ht="15.5" x14ac:dyDescent="0.25">
      <c r="A66" s="4"/>
    </row>
    <row r="67" spans="1:1" s="5" customFormat="1" ht="15.5" x14ac:dyDescent="0.25">
      <c r="A67" s="4"/>
    </row>
    <row r="68" spans="1:1" s="5" customFormat="1" ht="15.5" x14ac:dyDescent="0.25">
      <c r="A68" s="4"/>
    </row>
    <row r="69" spans="1:1" s="5" customFormat="1" ht="15.5" x14ac:dyDescent="0.25">
      <c r="A69" s="4"/>
    </row>
    <row r="70" spans="1:1" s="5" customFormat="1" ht="15.5" x14ac:dyDescent="0.25">
      <c r="A70" s="4"/>
    </row>
    <row r="71" spans="1:1" s="5" customFormat="1" ht="15.5" x14ac:dyDescent="0.25">
      <c r="A71" s="4"/>
    </row>
    <row r="72" spans="1:1" s="5" customFormat="1" ht="15.5" x14ac:dyDescent="0.25">
      <c r="A72" s="4"/>
    </row>
    <row r="73" spans="1:1" s="5" customFormat="1" ht="15.5" x14ac:dyDescent="0.25">
      <c r="A73" s="4"/>
    </row>
    <row r="74" spans="1:1" s="5" customFormat="1" ht="15.5" x14ac:dyDescent="0.25">
      <c r="A74" s="4"/>
    </row>
    <row r="75" spans="1:1" s="5" customFormat="1" ht="15.5" x14ac:dyDescent="0.25">
      <c r="A75" s="4"/>
    </row>
    <row r="76" spans="1:1" s="5" customFormat="1" ht="15.5" x14ac:dyDescent="0.25">
      <c r="A76" s="4"/>
    </row>
    <row r="77" spans="1:1" s="5" customFormat="1" ht="15.5" x14ac:dyDescent="0.25">
      <c r="A77" s="4"/>
    </row>
    <row r="78" spans="1:1" s="5" customFormat="1" ht="15.5" x14ac:dyDescent="0.25">
      <c r="A78" s="4"/>
    </row>
    <row r="79" spans="1:1" s="5" customFormat="1" ht="15.5" x14ac:dyDescent="0.25">
      <c r="A79" s="4"/>
    </row>
    <row r="80" spans="1:1" s="5" customFormat="1" ht="15.5" x14ac:dyDescent="0.25">
      <c r="A80" s="4"/>
    </row>
    <row r="81" spans="1:1" s="5" customFormat="1" ht="15.5" x14ac:dyDescent="0.25">
      <c r="A81" s="4"/>
    </row>
    <row r="82" spans="1:1" s="5" customFormat="1" ht="15.5" x14ac:dyDescent="0.25">
      <c r="A82" s="4"/>
    </row>
    <row r="83" spans="1:1" s="5" customFormat="1" ht="15.5" x14ac:dyDescent="0.25">
      <c r="A83" s="4"/>
    </row>
  </sheetData>
  <mergeCells count="3">
    <mergeCell ref="A3:C3"/>
    <mergeCell ref="A1:C1"/>
    <mergeCell ref="A2:C2"/>
  </mergeCells>
  <printOptions horizontalCentered="1"/>
  <pageMargins left="0.5" right="0.5" top="0.5" bottom="0.5" header="0.5" footer="0.5"/>
  <pageSetup paperSize="17" scale="35" orientation="landscape"/>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6"/>
    <pageSetUpPr fitToPage="1"/>
  </sheetPr>
  <dimension ref="A1:AB571"/>
  <sheetViews>
    <sheetView zoomScale="80" zoomScaleNormal="80" workbookViewId="0">
      <pane xSplit="3" ySplit="1" topLeftCell="D2" activePane="bottomRight" state="frozen"/>
      <selection pane="topRight" activeCell="D1" sqref="D1"/>
      <selection pane="bottomLeft" activeCell="A2" sqref="A2"/>
      <selection pane="bottomRight"/>
    </sheetView>
  </sheetViews>
  <sheetFormatPr defaultColWidth="9.08984375" defaultRowHeight="12.5" x14ac:dyDescent="0.25"/>
  <cols>
    <col min="1" max="1" width="17.453125" style="2" customWidth="1"/>
    <col min="2" max="3" width="31.453125" style="2" customWidth="1"/>
    <col min="4" max="5" width="41.36328125" style="2" customWidth="1"/>
    <col min="6" max="6" width="19.08984375" style="2" customWidth="1"/>
    <col min="7" max="7" width="18.6328125" style="2" customWidth="1"/>
    <col min="8" max="8" width="21.453125" style="2" hidden="1" customWidth="1"/>
    <col min="9" max="9" width="21.453125" style="2" customWidth="1"/>
    <col min="10" max="10" width="17.81640625" style="2" customWidth="1"/>
    <col min="11" max="13" width="18.6328125" style="2" customWidth="1"/>
    <col min="14" max="14" width="19.453125" style="2" customWidth="1"/>
    <col min="15" max="17" width="18.6328125" style="2" hidden="1" customWidth="1"/>
    <col min="18" max="18" width="18.6328125" style="2" customWidth="1"/>
    <col min="19" max="19" width="12.36328125" style="2" customWidth="1"/>
    <col min="20" max="20" width="18.6328125" style="2" customWidth="1"/>
    <col min="21" max="21" width="12.36328125" style="2" customWidth="1"/>
    <col min="22" max="22" width="18.6328125" style="2" customWidth="1"/>
    <col min="23" max="24" width="18.6328125" style="1" customWidth="1"/>
    <col min="25" max="28" width="18.6328125" style="2" customWidth="1"/>
    <col min="29" max="16384" width="9.08984375" style="1"/>
  </cols>
  <sheetData>
    <row r="1" spans="1:28" s="3" customFormat="1" ht="97.25" customHeight="1" x14ac:dyDescent="0.25">
      <c r="A1" s="239" t="s">
        <v>37</v>
      </c>
      <c r="B1" s="384" t="s">
        <v>81</v>
      </c>
      <c r="C1" s="384" t="s">
        <v>82</v>
      </c>
      <c r="D1" s="239" t="s">
        <v>45</v>
      </c>
      <c r="E1" s="239" t="s">
        <v>557</v>
      </c>
      <c r="F1" s="239" t="s">
        <v>48</v>
      </c>
      <c r="G1" s="239" t="s">
        <v>83</v>
      </c>
      <c r="H1" s="239" t="s">
        <v>534</v>
      </c>
      <c r="I1" s="239" t="s">
        <v>54</v>
      </c>
      <c r="J1" s="239" t="s">
        <v>55</v>
      </c>
      <c r="K1" s="239" t="s">
        <v>57</v>
      </c>
      <c r="L1" s="242" t="s">
        <v>84</v>
      </c>
      <c r="M1" s="242" t="s">
        <v>59</v>
      </c>
      <c r="N1" s="242" t="s">
        <v>85</v>
      </c>
      <c r="O1" s="242" t="s">
        <v>530</v>
      </c>
      <c r="P1" s="242" t="s">
        <v>531</v>
      </c>
      <c r="Q1" s="242" t="s">
        <v>532</v>
      </c>
      <c r="R1" s="239" t="s">
        <v>555</v>
      </c>
      <c r="S1" s="239" t="s">
        <v>18</v>
      </c>
      <c r="T1" s="239" t="s">
        <v>556</v>
      </c>
      <c r="U1" s="239" t="s">
        <v>18</v>
      </c>
      <c r="V1" s="239" t="s">
        <v>73</v>
      </c>
      <c r="W1" s="239" t="s">
        <v>75</v>
      </c>
      <c r="X1" s="239" t="s">
        <v>76</v>
      </c>
      <c r="Y1" s="239" t="s">
        <v>77</v>
      </c>
      <c r="Z1" s="239"/>
      <c r="AA1" s="239" t="s">
        <v>79</v>
      </c>
    </row>
    <row r="2" spans="1:28" s="5" customFormat="1" ht="15.5" x14ac:dyDescent="0.35">
      <c r="A2" s="87">
        <v>1</v>
      </c>
      <c r="B2" s="209" t="s">
        <v>86</v>
      </c>
      <c r="C2" s="209" t="s">
        <v>47</v>
      </c>
      <c r="D2" s="209" t="s">
        <v>87</v>
      </c>
      <c r="E2" s="84" t="s">
        <v>88</v>
      </c>
      <c r="F2" s="84" t="s">
        <v>89</v>
      </c>
      <c r="G2" s="210">
        <v>1990</v>
      </c>
      <c r="H2" s="211"/>
      <c r="I2" s="240">
        <v>2969951.2725891112</v>
      </c>
      <c r="J2" s="84" t="s">
        <v>90</v>
      </c>
      <c r="K2" s="212">
        <v>50</v>
      </c>
      <c r="L2" s="212">
        <f ca="1">IF(G2&gt;0,YEAR('Page couverture'!$E$9)-G2,0)</f>
        <v>34</v>
      </c>
      <c r="M2" s="212">
        <f t="shared" ref="M2:M65" ca="1" si="0">IF(K2-L2&gt;0,K2-L2,0)</f>
        <v>16</v>
      </c>
      <c r="N2" s="246">
        <f t="shared" ref="N2:N65" ca="1" si="1">IFERROR(M2/K2,0)</f>
        <v>0.32</v>
      </c>
      <c r="O2" s="248">
        <f ca="1">L2*$I2</f>
        <v>100978343.26802978</v>
      </c>
      <c r="P2" s="248">
        <f t="shared" ref="P2:P17" ca="1" si="2">M2*$I2</f>
        <v>47519220.36142578</v>
      </c>
      <c r="Q2" s="248">
        <f ca="1">N2*$I2</f>
        <v>950384.4072285156</v>
      </c>
      <c r="R2" s="247"/>
      <c r="S2" s="84"/>
      <c r="T2" s="84"/>
      <c r="U2" s="84"/>
      <c r="V2" s="84"/>
      <c r="W2" s="84"/>
      <c r="X2" s="84"/>
      <c r="Y2" s="84"/>
      <c r="Z2" s="87"/>
      <c r="AA2" s="164"/>
      <c r="AB2" s="4"/>
    </row>
    <row r="3" spans="1:28" s="5" customFormat="1" ht="18.5" x14ac:dyDescent="0.35">
      <c r="A3" s="10">
        <v>2</v>
      </c>
      <c r="B3" s="209" t="s">
        <v>86</v>
      </c>
      <c r="C3" s="209" t="s">
        <v>91</v>
      </c>
      <c r="D3" s="209" t="s">
        <v>92</v>
      </c>
      <c r="E3" s="84" t="s">
        <v>93</v>
      </c>
      <c r="F3" s="84" t="s">
        <v>89</v>
      </c>
      <c r="G3" s="210">
        <v>1960</v>
      </c>
      <c r="H3" s="211"/>
      <c r="I3" s="240">
        <v>53755.169881161164</v>
      </c>
      <c r="J3" s="84" t="s">
        <v>90</v>
      </c>
      <c r="K3" s="212">
        <v>75</v>
      </c>
      <c r="L3" s="212">
        <f ca="1">IF(G3&gt;0,YEAR('Page couverture'!$E$9)-G3,0)</f>
        <v>64</v>
      </c>
      <c r="M3" s="212">
        <f t="shared" ca="1" si="0"/>
        <v>11</v>
      </c>
      <c r="N3" s="246">
        <f t="shared" ca="1" si="1"/>
        <v>0.14666666666666667</v>
      </c>
      <c r="O3" s="248">
        <f t="shared" ref="O3:P66" ca="1" si="3">L3*$I3</f>
        <v>3440330.8723943145</v>
      </c>
      <c r="P3" s="248">
        <f t="shared" ca="1" si="2"/>
        <v>591306.86869277281</v>
      </c>
      <c r="Q3" s="248">
        <f t="shared" ref="Q3:Q66" ca="1" si="4">N3*$I3</f>
        <v>7884.0915825703041</v>
      </c>
      <c r="R3" s="247">
        <v>150</v>
      </c>
      <c r="S3" s="84" t="s">
        <v>94</v>
      </c>
      <c r="T3" s="84">
        <v>195</v>
      </c>
      <c r="U3" s="84" t="s">
        <v>95</v>
      </c>
      <c r="V3" s="84" t="s">
        <v>96</v>
      </c>
      <c r="W3" s="85"/>
      <c r="X3" s="86"/>
      <c r="Y3" s="6"/>
      <c r="Z3" s="10"/>
      <c r="AA3" s="165"/>
      <c r="AB3" s="4"/>
    </row>
    <row r="4" spans="1:28" s="5" customFormat="1" ht="18.5" x14ac:dyDescent="0.35">
      <c r="A4" s="87">
        <v>3</v>
      </c>
      <c r="B4" s="209" t="s">
        <v>86</v>
      </c>
      <c r="C4" s="209" t="s">
        <v>97</v>
      </c>
      <c r="D4" s="209" t="s">
        <v>98</v>
      </c>
      <c r="E4" s="84" t="s">
        <v>99</v>
      </c>
      <c r="F4" s="84" t="s">
        <v>89</v>
      </c>
      <c r="G4" s="210">
        <v>1990</v>
      </c>
      <c r="H4" s="211"/>
      <c r="I4" s="240">
        <v>57471.426165489502</v>
      </c>
      <c r="J4" s="84" t="s">
        <v>90</v>
      </c>
      <c r="K4" s="212">
        <v>75</v>
      </c>
      <c r="L4" s="212">
        <f ca="1">IF(G4&gt;0,YEAR('Page couverture'!$E$9)-G4,0)</f>
        <v>34</v>
      </c>
      <c r="M4" s="212">
        <f t="shared" ca="1" si="0"/>
        <v>41</v>
      </c>
      <c r="N4" s="246">
        <f t="shared" ca="1" si="1"/>
        <v>0.54666666666666663</v>
      </c>
      <c r="O4" s="248">
        <f t="shared" ca="1" si="3"/>
        <v>1954028.489626643</v>
      </c>
      <c r="P4" s="248">
        <f t="shared" ca="1" si="2"/>
        <v>2356328.4727850696</v>
      </c>
      <c r="Q4" s="248">
        <f t="shared" ca="1" si="4"/>
        <v>31417.712970467594</v>
      </c>
      <c r="R4" s="247">
        <v>25</v>
      </c>
      <c r="S4" s="84" t="s">
        <v>94</v>
      </c>
      <c r="T4" s="84">
        <v>600</v>
      </c>
      <c r="U4" s="84" t="s">
        <v>95</v>
      </c>
      <c r="V4" s="84" t="s">
        <v>100</v>
      </c>
      <c r="W4" s="85"/>
      <c r="X4" s="86"/>
      <c r="Y4" s="6"/>
      <c r="Z4" s="10"/>
      <c r="AA4" s="165"/>
      <c r="AB4" s="4"/>
    </row>
    <row r="5" spans="1:28" s="5" customFormat="1" ht="18.5" x14ac:dyDescent="0.35">
      <c r="A5" s="10">
        <v>4</v>
      </c>
      <c r="B5" s="209" t="s">
        <v>101</v>
      </c>
      <c r="C5" s="209" t="s">
        <v>102</v>
      </c>
      <c r="D5" s="209" t="s">
        <v>103</v>
      </c>
      <c r="E5" s="84" t="s">
        <v>104</v>
      </c>
      <c r="F5" s="84" t="s">
        <v>89</v>
      </c>
      <c r="G5" s="210">
        <v>2006</v>
      </c>
      <c r="H5" s="211"/>
      <c r="I5" s="240">
        <v>54373.423196938609</v>
      </c>
      <c r="J5" s="84" t="s">
        <v>90</v>
      </c>
      <c r="K5" s="212">
        <v>75</v>
      </c>
      <c r="L5" s="212">
        <f ca="1">IF(G5&gt;0,YEAR('Page couverture'!$E$9)-G5,0)</f>
        <v>18</v>
      </c>
      <c r="M5" s="212">
        <f t="shared" ca="1" si="0"/>
        <v>57</v>
      </c>
      <c r="N5" s="246">
        <f t="shared" ca="1" si="1"/>
        <v>0.76</v>
      </c>
      <c r="O5" s="248">
        <f t="shared" ca="1" si="3"/>
        <v>978721.61754489492</v>
      </c>
      <c r="P5" s="248">
        <f t="shared" ca="1" si="2"/>
        <v>3099285.1222255006</v>
      </c>
      <c r="Q5" s="248">
        <f t="shared" ca="1" si="4"/>
        <v>41323.80162967334</v>
      </c>
      <c r="R5" s="247">
        <v>375</v>
      </c>
      <c r="S5" s="84" t="s">
        <v>94</v>
      </c>
      <c r="T5" s="84">
        <v>200</v>
      </c>
      <c r="U5" s="84" t="s">
        <v>95</v>
      </c>
      <c r="V5" s="84" t="s">
        <v>96</v>
      </c>
      <c r="W5" s="85"/>
      <c r="X5" s="86"/>
      <c r="Y5" s="6"/>
      <c r="Z5" s="10"/>
      <c r="AA5" s="165"/>
      <c r="AB5" s="4"/>
    </row>
    <row r="6" spans="1:28" s="5" customFormat="1" ht="15.5" x14ac:dyDescent="0.35">
      <c r="A6" s="87">
        <v>5</v>
      </c>
      <c r="B6" s="209" t="s">
        <v>101</v>
      </c>
      <c r="C6" s="209" t="s">
        <v>105</v>
      </c>
      <c r="D6" s="209" t="s">
        <v>106</v>
      </c>
      <c r="E6" s="84" t="s">
        <v>107</v>
      </c>
      <c r="F6" s="84" t="s">
        <v>89</v>
      </c>
      <c r="G6" s="210">
        <v>2006</v>
      </c>
      <c r="H6" s="211"/>
      <c r="I6" s="240">
        <v>321038.98005950451</v>
      </c>
      <c r="J6" s="84" t="s">
        <v>90</v>
      </c>
      <c r="K6" s="212">
        <v>25</v>
      </c>
      <c r="L6" s="212">
        <f ca="1">IF(G6&gt;0,YEAR('Page couverture'!$E$9)-G6,0)</f>
        <v>18</v>
      </c>
      <c r="M6" s="212">
        <f t="shared" ca="1" si="0"/>
        <v>7</v>
      </c>
      <c r="N6" s="246">
        <f t="shared" ca="1" si="1"/>
        <v>0.28000000000000003</v>
      </c>
      <c r="O6" s="248">
        <f t="shared" ca="1" si="3"/>
        <v>5778701.6410710812</v>
      </c>
      <c r="P6" s="248">
        <f t="shared" ca="1" si="2"/>
        <v>2247272.8604165316</v>
      </c>
      <c r="Q6" s="248">
        <f t="shared" ca="1" si="4"/>
        <v>89890.914416661268</v>
      </c>
      <c r="R6" s="247"/>
      <c r="S6" s="84"/>
      <c r="T6" s="84"/>
      <c r="U6" s="84"/>
      <c r="V6" s="84"/>
      <c r="W6" s="85"/>
      <c r="X6" s="86"/>
      <c r="Y6" s="6"/>
      <c r="Z6" s="10"/>
      <c r="AA6" s="165"/>
      <c r="AB6" s="4"/>
    </row>
    <row r="7" spans="1:28" s="5" customFormat="1" ht="15.5" x14ac:dyDescent="0.35">
      <c r="A7" s="10">
        <v>6</v>
      </c>
      <c r="B7" s="209" t="s">
        <v>101</v>
      </c>
      <c r="C7" s="209" t="s">
        <v>108</v>
      </c>
      <c r="D7" s="209" t="s">
        <v>109</v>
      </c>
      <c r="E7" s="84" t="s">
        <v>110</v>
      </c>
      <c r="F7" s="84" t="s">
        <v>89</v>
      </c>
      <c r="G7" s="210">
        <v>2003</v>
      </c>
      <c r="H7" s="211"/>
      <c r="I7" s="240">
        <v>608472.97188275785</v>
      </c>
      <c r="J7" s="84" t="s">
        <v>90</v>
      </c>
      <c r="K7" s="212">
        <v>15</v>
      </c>
      <c r="L7" s="212">
        <f ca="1">IF(G7&gt;0,YEAR('Page couverture'!$E$9)-G7,0)</f>
        <v>21</v>
      </c>
      <c r="M7" s="212">
        <f t="shared" ca="1" si="0"/>
        <v>0</v>
      </c>
      <c r="N7" s="246">
        <f t="shared" ca="1" si="1"/>
        <v>0</v>
      </c>
      <c r="O7" s="248">
        <f t="shared" ca="1" si="3"/>
        <v>12777932.409537915</v>
      </c>
      <c r="P7" s="248">
        <f t="shared" ca="1" si="2"/>
        <v>0</v>
      </c>
      <c r="Q7" s="248">
        <f t="shared" ca="1" si="4"/>
        <v>0</v>
      </c>
      <c r="R7" s="247"/>
      <c r="S7" s="84"/>
      <c r="T7" s="84"/>
      <c r="U7" s="84"/>
      <c r="V7" s="84"/>
      <c r="W7" s="85" t="s">
        <v>111</v>
      </c>
      <c r="X7" s="86">
        <v>2019</v>
      </c>
      <c r="Y7" s="6">
        <v>5</v>
      </c>
      <c r="Z7" s="10"/>
      <c r="AA7" s="165"/>
      <c r="AB7" s="4"/>
    </row>
    <row r="8" spans="1:28" s="5" customFormat="1" ht="18.5" x14ac:dyDescent="0.35">
      <c r="A8" s="87">
        <v>7</v>
      </c>
      <c r="B8" s="209" t="s">
        <v>112</v>
      </c>
      <c r="C8" s="209" t="s">
        <v>113</v>
      </c>
      <c r="D8" s="209" t="s">
        <v>114</v>
      </c>
      <c r="E8" s="84" t="s">
        <v>115</v>
      </c>
      <c r="F8" s="84" t="s">
        <v>116</v>
      </c>
      <c r="G8" s="210">
        <v>2016</v>
      </c>
      <c r="H8" s="211"/>
      <c r="I8" s="240">
        <v>77900.712542050387</v>
      </c>
      <c r="J8" s="84" t="s">
        <v>90</v>
      </c>
      <c r="K8" s="212">
        <v>10</v>
      </c>
      <c r="L8" s="212">
        <f ca="1">IF(G8&gt;0,YEAR('Page couverture'!$E$9)-G8,0)</f>
        <v>8</v>
      </c>
      <c r="M8" s="212">
        <f t="shared" ca="1" si="0"/>
        <v>2</v>
      </c>
      <c r="N8" s="246">
        <f t="shared" ca="1" si="1"/>
        <v>0.2</v>
      </c>
      <c r="O8" s="248">
        <f t="shared" ca="1" si="3"/>
        <v>623205.7003364031</v>
      </c>
      <c r="P8" s="248">
        <f t="shared" ca="1" si="2"/>
        <v>155801.42508410077</v>
      </c>
      <c r="Q8" s="248">
        <f t="shared" ca="1" si="4"/>
        <v>15580.142508410077</v>
      </c>
      <c r="R8" s="247">
        <v>6</v>
      </c>
      <c r="S8" s="84" t="s">
        <v>95</v>
      </c>
      <c r="T8" s="84">
        <v>200</v>
      </c>
      <c r="U8" s="84" t="s">
        <v>95</v>
      </c>
      <c r="V8" s="84" t="s">
        <v>117</v>
      </c>
      <c r="W8" s="85"/>
      <c r="X8" s="86"/>
      <c r="Y8" s="6"/>
      <c r="Z8" s="10"/>
      <c r="AA8" s="165"/>
      <c r="AB8" s="4"/>
    </row>
    <row r="9" spans="1:28" s="5" customFormat="1" ht="18.5" x14ac:dyDescent="0.35">
      <c r="A9" s="10">
        <v>8</v>
      </c>
      <c r="B9" s="209" t="s">
        <v>112</v>
      </c>
      <c r="C9" s="209" t="s">
        <v>118</v>
      </c>
      <c r="D9" s="209" t="s">
        <v>119</v>
      </c>
      <c r="E9" s="84" t="s">
        <v>120</v>
      </c>
      <c r="F9" s="84" t="s">
        <v>116</v>
      </c>
      <c r="G9" s="210">
        <v>2018</v>
      </c>
      <c r="H9" s="211"/>
      <c r="I9" s="240">
        <v>23040.31644253603</v>
      </c>
      <c r="J9" s="84" t="s">
        <v>90</v>
      </c>
      <c r="K9" s="212">
        <v>2</v>
      </c>
      <c r="L9" s="212">
        <f ca="1">IF(G9&gt;0,YEAR('Page couverture'!$E$9)-G9,0)</f>
        <v>6</v>
      </c>
      <c r="M9" s="212">
        <f t="shared" ca="1" si="0"/>
        <v>0</v>
      </c>
      <c r="N9" s="246">
        <f t="shared" ca="1" si="1"/>
        <v>0</v>
      </c>
      <c r="O9" s="248">
        <f t="shared" ca="1" si="3"/>
        <v>138241.89865521618</v>
      </c>
      <c r="P9" s="248">
        <f t="shared" ca="1" si="2"/>
        <v>0</v>
      </c>
      <c r="Q9" s="248">
        <f t="shared" ca="1" si="4"/>
        <v>0</v>
      </c>
      <c r="R9" s="247">
        <v>6</v>
      </c>
      <c r="S9" s="84" t="s">
        <v>95</v>
      </c>
      <c r="T9" s="84">
        <v>224</v>
      </c>
      <c r="U9" s="84" t="s">
        <v>95</v>
      </c>
      <c r="V9" s="84"/>
      <c r="W9" s="85"/>
      <c r="X9" s="86"/>
      <c r="Y9" s="6"/>
      <c r="Z9" s="10"/>
      <c r="AA9" s="165"/>
      <c r="AB9" s="4"/>
    </row>
    <row r="10" spans="1:28" s="5" customFormat="1" ht="15.5" x14ac:dyDescent="0.35">
      <c r="A10" s="87">
        <v>9</v>
      </c>
      <c r="B10" s="209" t="s">
        <v>112</v>
      </c>
      <c r="C10" s="209" t="s">
        <v>121</v>
      </c>
      <c r="D10" s="209" t="s">
        <v>122</v>
      </c>
      <c r="E10" s="84" t="s">
        <v>123</v>
      </c>
      <c r="F10" s="84" t="s">
        <v>116</v>
      </c>
      <c r="G10" s="210">
        <v>2017</v>
      </c>
      <c r="H10" s="211"/>
      <c r="I10" s="240">
        <v>36816.611105072814</v>
      </c>
      <c r="J10" s="84" t="s">
        <v>90</v>
      </c>
      <c r="K10" s="212">
        <v>5</v>
      </c>
      <c r="L10" s="212">
        <f ca="1">IF(G10&gt;0,YEAR('Page couverture'!$E$9)-G10,0)</f>
        <v>7</v>
      </c>
      <c r="M10" s="212">
        <f t="shared" ca="1" si="0"/>
        <v>0</v>
      </c>
      <c r="N10" s="246">
        <f t="shared" ca="1" si="1"/>
        <v>0</v>
      </c>
      <c r="O10" s="248">
        <f t="shared" ca="1" si="3"/>
        <v>257716.27773550971</v>
      </c>
      <c r="P10" s="248">
        <f t="shared" ca="1" si="2"/>
        <v>0</v>
      </c>
      <c r="Q10" s="248">
        <f t="shared" ca="1" si="4"/>
        <v>0</v>
      </c>
      <c r="R10" s="247">
        <v>3</v>
      </c>
      <c r="S10" s="84" t="s">
        <v>95</v>
      </c>
      <c r="T10" s="84">
        <v>650</v>
      </c>
      <c r="U10" s="84" t="s">
        <v>95</v>
      </c>
      <c r="V10" s="84"/>
      <c r="W10" s="85"/>
      <c r="X10" s="86"/>
      <c r="Y10" s="6"/>
      <c r="Z10" s="10"/>
      <c r="AA10" s="165"/>
      <c r="AB10" s="4"/>
    </row>
    <row r="11" spans="1:28" s="5" customFormat="1" ht="15.5" x14ac:dyDescent="0.35">
      <c r="A11" s="10">
        <v>10</v>
      </c>
      <c r="B11" s="209" t="s">
        <v>124</v>
      </c>
      <c r="C11" s="209" t="s">
        <v>125</v>
      </c>
      <c r="D11" s="209" t="s">
        <v>125</v>
      </c>
      <c r="E11" s="84" t="s">
        <v>126</v>
      </c>
      <c r="F11" s="84" t="s">
        <v>127</v>
      </c>
      <c r="G11" s="210">
        <v>2008</v>
      </c>
      <c r="H11" s="211"/>
      <c r="I11" s="240">
        <v>3981279.2532838993</v>
      </c>
      <c r="J11" s="84" t="s">
        <v>90</v>
      </c>
      <c r="K11" s="212">
        <v>50</v>
      </c>
      <c r="L11" s="212">
        <f ca="1">IF(G11&gt;0,YEAR('Page couverture'!$E$9)-G11,0)</f>
        <v>16</v>
      </c>
      <c r="M11" s="212">
        <f t="shared" ca="1" si="0"/>
        <v>34</v>
      </c>
      <c r="N11" s="246">
        <f t="shared" ca="1" si="1"/>
        <v>0.68</v>
      </c>
      <c r="O11" s="248">
        <f t="shared" ca="1" si="3"/>
        <v>63700468.052542388</v>
      </c>
      <c r="P11" s="248">
        <f t="shared" ca="1" si="2"/>
        <v>135363494.61165258</v>
      </c>
      <c r="Q11" s="248">
        <f t="shared" ca="1" si="4"/>
        <v>2707269.8922330518</v>
      </c>
      <c r="R11" s="247"/>
      <c r="S11" s="84"/>
      <c r="T11" s="84"/>
      <c r="U11" s="84"/>
      <c r="V11" s="84"/>
      <c r="W11" s="85"/>
      <c r="X11" s="86"/>
      <c r="Y11" s="6"/>
      <c r="Z11" s="10"/>
      <c r="AA11" s="165"/>
      <c r="AB11" s="4"/>
    </row>
    <row r="12" spans="1:28" s="5" customFormat="1" ht="15.5" x14ac:dyDescent="0.35">
      <c r="A12" s="87">
        <v>11</v>
      </c>
      <c r="B12" s="209" t="s">
        <v>128</v>
      </c>
      <c r="C12" s="209" t="s">
        <v>129</v>
      </c>
      <c r="D12" s="209" t="s">
        <v>130</v>
      </c>
      <c r="E12" s="84" t="s">
        <v>131</v>
      </c>
      <c r="F12" s="84" t="s">
        <v>132</v>
      </c>
      <c r="G12" s="210">
        <v>1985</v>
      </c>
      <c r="H12" s="211"/>
      <c r="I12" s="240">
        <v>4058052.4728440545</v>
      </c>
      <c r="J12" s="84" t="s">
        <v>90</v>
      </c>
      <c r="K12" s="212">
        <v>30</v>
      </c>
      <c r="L12" s="212">
        <f ca="1">IF(G12&gt;0,YEAR('Page couverture'!$E$9)-G12,0)</f>
        <v>39</v>
      </c>
      <c r="M12" s="212">
        <f t="shared" ca="1" si="0"/>
        <v>0</v>
      </c>
      <c r="N12" s="246">
        <f t="shared" ca="1" si="1"/>
        <v>0</v>
      </c>
      <c r="O12" s="248">
        <f t="shared" ca="1" si="3"/>
        <v>158264046.44091812</v>
      </c>
      <c r="P12" s="248">
        <f t="shared" ca="1" si="2"/>
        <v>0</v>
      </c>
      <c r="Q12" s="248">
        <f t="shared" ca="1" si="4"/>
        <v>0</v>
      </c>
      <c r="R12" s="247"/>
      <c r="S12" s="84"/>
      <c r="T12" s="84"/>
      <c r="U12" s="84"/>
      <c r="V12" s="84"/>
      <c r="W12" s="85"/>
      <c r="X12" s="86"/>
      <c r="Y12" s="6"/>
      <c r="Z12" s="10"/>
      <c r="AA12" s="165"/>
      <c r="AB12" s="4"/>
    </row>
    <row r="13" spans="1:28" s="5" customFormat="1" ht="15.5" x14ac:dyDescent="0.35">
      <c r="A13" s="10">
        <v>12</v>
      </c>
      <c r="B13" s="209" t="s">
        <v>128</v>
      </c>
      <c r="C13" s="209" t="s">
        <v>133</v>
      </c>
      <c r="D13" s="209" t="s">
        <v>134</v>
      </c>
      <c r="E13" s="84" t="s">
        <v>135</v>
      </c>
      <c r="F13" s="84" t="s">
        <v>132</v>
      </c>
      <c r="G13" s="210">
        <v>1972</v>
      </c>
      <c r="H13" s="211"/>
      <c r="I13" s="240">
        <v>13500000</v>
      </c>
      <c r="J13" s="84" t="s">
        <v>90</v>
      </c>
      <c r="K13" s="212">
        <v>50</v>
      </c>
      <c r="L13" s="212">
        <f ca="1">IF(G13&gt;0,YEAR('Page couverture'!$E$9)-G13,0)</f>
        <v>52</v>
      </c>
      <c r="M13" s="212">
        <f t="shared" ca="1" si="0"/>
        <v>0</v>
      </c>
      <c r="N13" s="246">
        <f t="shared" ca="1" si="1"/>
        <v>0</v>
      </c>
      <c r="O13" s="248">
        <f t="shared" ca="1" si="3"/>
        <v>702000000</v>
      </c>
      <c r="P13" s="248">
        <f t="shared" ca="1" si="2"/>
        <v>0</v>
      </c>
      <c r="Q13" s="248">
        <f t="shared" ca="1" si="4"/>
        <v>0</v>
      </c>
      <c r="R13" s="247"/>
      <c r="S13" s="84"/>
      <c r="T13" s="84"/>
      <c r="U13" s="84"/>
      <c r="V13" s="84"/>
      <c r="W13" s="85"/>
      <c r="X13" s="86"/>
      <c r="Y13" s="6"/>
      <c r="Z13" s="10"/>
      <c r="AA13" s="165"/>
      <c r="AB13" s="4"/>
    </row>
    <row r="14" spans="1:28" s="5" customFormat="1" ht="15.5" x14ac:dyDescent="0.35">
      <c r="A14" s="87">
        <v>13</v>
      </c>
      <c r="B14" s="209" t="s">
        <v>128</v>
      </c>
      <c r="C14" s="209" t="s">
        <v>136</v>
      </c>
      <c r="D14" s="213" t="s">
        <v>137</v>
      </c>
      <c r="E14" s="84" t="s">
        <v>123</v>
      </c>
      <c r="F14" s="84" t="s">
        <v>132</v>
      </c>
      <c r="G14" s="210">
        <v>2018</v>
      </c>
      <c r="H14" s="211"/>
      <c r="I14" s="240">
        <v>102977.67379424503</v>
      </c>
      <c r="J14" s="84" t="s">
        <v>90</v>
      </c>
      <c r="K14" s="212">
        <v>25</v>
      </c>
      <c r="L14" s="212">
        <f ca="1">IF(G14&gt;0,YEAR('Page couverture'!$E$9)-G14,0)</f>
        <v>6</v>
      </c>
      <c r="M14" s="212">
        <f t="shared" ca="1" si="0"/>
        <v>19</v>
      </c>
      <c r="N14" s="246">
        <f t="shared" ca="1" si="1"/>
        <v>0.76</v>
      </c>
      <c r="O14" s="248">
        <f t="shared" ca="1" si="3"/>
        <v>617866.04276547022</v>
      </c>
      <c r="P14" s="248">
        <f t="shared" ca="1" si="2"/>
        <v>1956575.8020906555</v>
      </c>
      <c r="Q14" s="248">
        <f t="shared" ca="1" si="4"/>
        <v>78263.032083626225</v>
      </c>
      <c r="R14" s="247"/>
      <c r="S14" s="84"/>
      <c r="T14" s="84"/>
      <c r="U14" s="84"/>
      <c r="V14" s="84"/>
      <c r="W14" s="85"/>
      <c r="X14" s="86"/>
      <c r="Y14" s="6"/>
      <c r="Z14" s="10"/>
      <c r="AA14" s="165"/>
      <c r="AB14" s="4"/>
    </row>
    <row r="15" spans="1:28" s="5" customFormat="1" ht="18.5" x14ac:dyDescent="0.35">
      <c r="A15" s="10">
        <v>14</v>
      </c>
      <c r="B15" s="209" t="s">
        <v>128</v>
      </c>
      <c r="C15" s="209" t="s">
        <v>138</v>
      </c>
      <c r="D15" s="213" t="s">
        <v>139</v>
      </c>
      <c r="E15" s="84" t="s">
        <v>140</v>
      </c>
      <c r="F15" s="84" t="s">
        <v>132</v>
      </c>
      <c r="G15" s="210">
        <v>2015</v>
      </c>
      <c r="H15" s="211"/>
      <c r="I15" s="240">
        <v>18087.765311490239</v>
      </c>
      <c r="J15" s="84" t="s">
        <v>90</v>
      </c>
      <c r="K15" s="212">
        <v>25</v>
      </c>
      <c r="L15" s="212">
        <f ca="1">IF(G15&gt;0,YEAR('Page couverture'!$E$9)-G15,0)</f>
        <v>9</v>
      </c>
      <c r="M15" s="212">
        <f t="shared" ca="1" si="0"/>
        <v>16</v>
      </c>
      <c r="N15" s="246">
        <f t="shared" ca="1" si="1"/>
        <v>0.64</v>
      </c>
      <c r="O15" s="248">
        <f t="shared" ca="1" si="3"/>
        <v>162789.88780341216</v>
      </c>
      <c r="P15" s="248">
        <f t="shared" ca="1" si="2"/>
        <v>289404.24498384382</v>
      </c>
      <c r="Q15" s="248">
        <f t="shared" ca="1" si="4"/>
        <v>11576.169799353753</v>
      </c>
      <c r="R15" s="247"/>
      <c r="S15" s="84"/>
      <c r="T15" s="84"/>
      <c r="U15" s="84"/>
      <c r="V15" s="84"/>
      <c r="W15" s="85"/>
      <c r="X15" s="86"/>
      <c r="Y15" s="6"/>
      <c r="Z15" s="10"/>
      <c r="AA15" s="165"/>
      <c r="AB15" s="4"/>
    </row>
    <row r="16" spans="1:28" s="5" customFormat="1" ht="15.5" x14ac:dyDescent="0.35">
      <c r="A16" s="87">
        <v>15</v>
      </c>
      <c r="B16" s="209" t="s">
        <v>128</v>
      </c>
      <c r="C16" s="209" t="s">
        <v>141</v>
      </c>
      <c r="D16" s="209" t="s">
        <v>142</v>
      </c>
      <c r="E16" s="84" t="s">
        <v>143</v>
      </c>
      <c r="F16" s="84" t="s">
        <v>132</v>
      </c>
      <c r="G16" s="210">
        <v>2015</v>
      </c>
      <c r="H16" s="211"/>
      <c r="I16" s="240">
        <v>10839.387322858562</v>
      </c>
      <c r="J16" s="84" t="s">
        <v>90</v>
      </c>
      <c r="K16" s="212">
        <v>10</v>
      </c>
      <c r="L16" s="212">
        <f ca="1">IF(G16&gt;0,YEAR('Page couverture'!$E$9)-G16,0)</f>
        <v>9</v>
      </c>
      <c r="M16" s="212">
        <f t="shared" ca="1" si="0"/>
        <v>1</v>
      </c>
      <c r="N16" s="246">
        <f t="shared" ca="1" si="1"/>
        <v>0.1</v>
      </c>
      <c r="O16" s="248">
        <f t="shared" ca="1" si="3"/>
        <v>97554.485905727051</v>
      </c>
      <c r="P16" s="248">
        <f t="shared" ca="1" si="2"/>
        <v>10839.387322858562</v>
      </c>
      <c r="Q16" s="248">
        <f t="shared" ca="1" si="4"/>
        <v>1083.9387322858563</v>
      </c>
      <c r="R16" s="247"/>
      <c r="S16" s="84"/>
      <c r="T16" s="84"/>
      <c r="U16" s="84"/>
      <c r="V16" s="84"/>
      <c r="W16" s="85"/>
      <c r="X16" s="86"/>
      <c r="Y16" s="6"/>
      <c r="Z16" s="10"/>
      <c r="AA16" s="165"/>
      <c r="AB16" s="4"/>
    </row>
    <row r="17" spans="1:28" s="5" customFormat="1" ht="15.5" x14ac:dyDescent="0.35">
      <c r="A17" s="10">
        <v>16</v>
      </c>
      <c r="B17" s="209"/>
      <c r="C17" s="209"/>
      <c r="D17" s="213"/>
      <c r="E17" s="84"/>
      <c r="F17" s="84"/>
      <c r="G17" s="210"/>
      <c r="H17" s="211"/>
      <c r="I17" s="240"/>
      <c r="J17" s="84"/>
      <c r="K17" s="212"/>
      <c r="L17" s="212">
        <f>IF(G17&gt;0,YEAR('Page couverture'!$E$9)-G17,0)</f>
        <v>0</v>
      </c>
      <c r="M17" s="212">
        <f t="shared" si="0"/>
        <v>0</v>
      </c>
      <c r="N17" s="245">
        <f t="shared" si="1"/>
        <v>0</v>
      </c>
      <c r="O17" s="248">
        <f t="shared" si="3"/>
        <v>0</v>
      </c>
      <c r="P17" s="248">
        <f t="shared" si="2"/>
        <v>0</v>
      </c>
      <c r="Q17" s="248">
        <f t="shared" si="4"/>
        <v>0</v>
      </c>
      <c r="R17" s="84"/>
      <c r="S17" s="84"/>
      <c r="T17" s="84"/>
      <c r="U17" s="84"/>
      <c r="V17" s="84"/>
      <c r="W17" s="85"/>
      <c r="X17" s="86"/>
      <c r="Y17" s="6"/>
      <c r="Z17" s="10"/>
      <c r="AA17" s="165"/>
      <c r="AB17" s="4"/>
    </row>
    <row r="18" spans="1:28" s="5" customFormat="1" ht="15.5" x14ac:dyDescent="0.35">
      <c r="A18" s="87">
        <v>17</v>
      </c>
      <c r="B18" s="209"/>
      <c r="C18" s="209"/>
      <c r="D18" s="213"/>
      <c r="E18" s="84"/>
      <c r="F18" s="84"/>
      <c r="G18" s="210"/>
      <c r="H18" s="211"/>
      <c r="I18" s="240"/>
      <c r="J18" s="84"/>
      <c r="K18" s="212"/>
      <c r="L18" s="212">
        <f>IF(G18&gt;0,YEAR('Page couverture'!$E$9)-G18,0)</f>
        <v>0</v>
      </c>
      <c r="M18" s="212">
        <f t="shared" si="0"/>
        <v>0</v>
      </c>
      <c r="N18" s="245">
        <f t="shared" si="1"/>
        <v>0</v>
      </c>
      <c r="O18" s="248">
        <f t="shared" si="3"/>
        <v>0</v>
      </c>
      <c r="P18" s="248">
        <f t="shared" si="3"/>
        <v>0</v>
      </c>
      <c r="Q18" s="248">
        <f t="shared" si="4"/>
        <v>0</v>
      </c>
      <c r="R18" s="84"/>
      <c r="S18" s="84"/>
      <c r="T18" s="84"/>
      <c r="U18" s="84"/>
      <c r="V18" s="84"/>
      <c r="W18" s="85"/>
      <c r="X18" s="86"/>
      <c r="Y18" s="6"/>
      <c r="Z18" s="10"/>
      <c r="AA18" s="165"/>
      <c r="AB18" s="4"/>
    </row>
    <row r="19" spans="1:28" s="5" customFormat="1" ht="15.5" x14ac:dyDescent="0.35">
      <c r="A19" s="10">
        <v>18</v>
      </c>
      <c r="B19" s="209"/>
      <c r="C19" s="209"/>
      <c r="D19" s="209"/>
      <c r="E19" s="84"/>
      <c r="F19" s="84"/>
      <c r="G19" s="210"/>
      <c r="H19" s="211"/>
      <c r="I19" s="240"/>
      <c r="J19" s="84"/>
      <c r="K19" s="212"/>
      <c r="L19" s="212">
        <f>IF(G19&gt;0,YEAR('Page couverture'!$E$9)-G19,0)</f>
        <v>0</v>
      </c>
      <c r="M19" s="212">
        <f t="shared" si="0"/>
        <v>0</v>
      </c>
      <c r="N19" s="245">
        <f t="shared" si="1"/>
        <v>0</v>
      </c>
      <c r="O19" s="248">
        <f t="shared" si="3"/>
        <v>0</v>
      </c>
      <c r="P19" s="248">
        <f t="shared" si="3"/>
        <v>0</v>
      </c>
      <c r="Q19" s="248">
        <f t="shared" si="4"/>
        <v>0</v>
      </c>
      <c r="R19" s="212"/>
      <c r="S19" s="84"/>
      <c r="T19" s="85"/>
      <c r="U19" s="84"/>
      <c r="V19" s="84"/>
      <c r="W19" s="85"/>
      <c r="X19" s="86"/>
      <c r="Y19" s="6"/>
      <c r="Z19" s="10"/>
      <c r="AA19" s="165"/>
      <c r="AB19" s="4"/>
    </row>
    <row r="20" spans="1:28" s="5" customFormat="1" ht="15.5" x14ac:dyDescent="0.35">
      <c r="A20" s="87">
        <v>19</v>
      </c>
      <c r="B20" s="209"/>
      <c r="C20" s="209"/>
      <c r="D20" s="209"/>
      <c r="E20" s="84"/>
      <c r="F20" s="84"/>
      <c r="G20" s="210"/>
      <c r="H20" s="211"/>
      <c r="I20" s="240"/>
      <c r="J20" s="84"/>
      <c r="K20" s="212"/>
      <c r="L20" s="212">
        <f>IF(G20&gt;0,YEAR('Page couverture'!$E$9)-G20,0)</f>
        <v>0</v>
      </c>
      <c r="M20" s="212">
        <f t="shared" si="0"/>
        <v>0</v>
      </c>
      <c r="N20" s="245">
        <f t="shared" si="1"/>
        <v>0</v>
      </c>
      <c r="O20" s="248">
        <f t="shared" si="3"/>
        <v>0</v>
      </c>
      <c r="P20" s="248">
        <f t="shared" si="3"/>
        <v>0</v>
      </c>
      <c r="Q20" s="248">
        <f t="shared" si="4"/>
        <v>0</v>
      </c>
      <c r="R20" s="212"/>
      <c r="S20" s="84"/>
      <c r="T20" s="85"/>
      <c r="U20" s="84"/>
      <c r="V20" s="84"/>
      <c r="W20" s="85"/>
      <c r="X20" s="86"/>
      <c r="Y20" s="6"/>
      <c r="Z20" s="10"/>
      <c r="AA20" s="165"/>
      <c r="AB20" s="4"/>
    </row>
    <row r="21" spans="1:28" s="5" customFormat="1" ht="15.5" x14ac:dyDescent="0.35">
      <c r="A21" s="10">
        <v>20</v>
      </c>
      <c r="B21" s="209"/>
      <c r="C21" s="209"/>
      <c r="D21" s="209"/>
      <c r="E21" s="84"/>
      <c r="F21" s="84"/>
      <c r="G21" s="210"/>
      <c r="H21" s="211"/>
      <c r="I21" s="240"/>
      <c r="J21" s="84"/>
      <c r="K21" s="212"/>
      <c r="L21" s="212">
        <f>IF(G21&gt;0,YEAR('Page couverture'!$E$9)-G21,0)</f>
        <v>0</v>
      </c>
      <c r="M21" s="212">
        <f t="shared" si="0"/>
        <v>0</v>
      </c>
      <c r="N21" s="245">
        <f t="shared" si="1"/>
        <v>0</v>
      </c>
      <c r="O21" s="248">
        <f t="shared" si="3"/>
        <v>0</v>
      </c>
      <c r="P21" s="248">
        <f t="shared" si="3"/>
        <v>0</v>
      </c>
      <c r="Q21" s="248">
        <f t="shared" si="4"/>
        <v>0</v>
      </c>
      <c r="R21" s="212"/>
      <c r="S21" s="84"/>
      <c r="T21" s="85"/>
      <c r="U21" s="84"/>
      <c r="V21" s="84"/>
      <c r="W21" s="85"/>
      <c r="X21" s="86"/>
      <c r="Y21" s="6"/>
      <c r="Z21" s="10"/>
      <c r="AA21" s="165"/>
      <c r="AB21" s="4"/>
    </row>
    <row r="22" spans="1:28" s="5" customFormat="1" ht="15.5" x14ac:dyDescent="0.35">
      <c r="A22" s="87">
        <v>21</v>
      </c>
      <c r="B22" s="209"/>
      <c r="C22" s="209"/>
      <c r="D22" s="209"/>
      <c r="E22" s="84"/>
      <c r="F22" s="84"/>
      <c r="G22" s="210"/>
      <c r="H22" s="211"/>
      <c r="I22" s="240"/>
      <c r="J22" s="84"/>
      <c r="K22" s="212"/>
      <c r="L22" s="212">
        <f>IF(G22&gt;0,YEAR('Page couverture'!$E$9)-G22,0)</f>
        <v>0</v>
      </c>
      <c r="M22" s="212">
        <f t="shared" si="0"/>
        <v>0</v>
      </c>
      <c r="N22" s="245">
        <f t="shared" si="1"/>
        <v>0</v>
      </c>
      <c r="O22" s="248">
        <f t="shared" si="3"/>
        <v>0</v>
      </c>
      <c r="P22" s="248">
        <f t="shared" si="3"/>
        <v>0</v>
      </c>
      <c r="Q22" s="248">
        <f t="shared" si="4"/>
        <v>0</v>
      </c>
      <c r="R22" s="212"/>
      <c r="S22" s="84"/>
      <c r="T22" s="85"/>
      <c r="U22" s="84"/>
      <c r="V22" s="84"/>
      <c r="W22" s="85"/>
      <c r="X22" s="86"/>
      <c r="Y22" s="6"/>
      <c r="Z22" s="10"/>
      <c r="AA22" s="165"/>
      <c r="AB22" s="4"/>
    </row>
    <row r="23" spans="1:28" s="5" customFormat="1" ht="15.5" x14ac:dyDescent="0.35">
      <c r="A23" s="10">
        <v>22</v>
      </c>
      <c r="B23" s="209"/>
      <c r="C23" s="209"/>
      <c r="D23" s="209"/>
      <c r="E23" s="84"/>
      <c r="F23" s="84"/>
      <c r="G23" s="210"/>
      <c r="H23" s="211"/>
      <c r="I23" s="240"/>
      <c r="J23" s="84"/>
      <c r="K23" s="212"/>
      <c r="L23" s="212">
        <f>IF(G23&gt;0,YEAR('Page couverture'!$E$9)-G23,0)</f>
        <v>0</v>
      </c>
      <c r="M23" s="212">
        <f t="shared" si="0"/>
        <v>0</v>
      </c>
      <c r="N23" s="245">
        <f t="shared" si="1"/>
        <v>0</v>
      </c>
      <c r="O23" s="248">
        <f t="shared" si="3"/>
        <v>0</v>
      </c>
      <c r="P23" s="248">
        <f t="shared" si="3"/>
        <v>0</v>
      </c>
      <c r="Q23" s="248">
        <f t="shared" si="4"/>
        <v>0</v>
      </c>
      <c r="R23" s="212"/>
      <c r="S23" s="84"/>
      <c r="T23" s="85"/>
      <c r="U23" s="84"/>
      <c r="V23" s="84"/>
      <c r="W23" s="85"/>
      <c r="X23" s="86"/>
      <c r="Y23" s="6"/>
      <c r="Z23" s="10"/>
      <c r="AA23" s="165"/>
      <c r="AB23" s="4"/>
    </row>
    <row r="24" spans="1:28" s="5" customFormat="1" ht="15.5" x14ac:dyDescent="0.35">
      <c r="A24" s="87">
        <v>23</v>
      </c>
      <c r="B24" s="209"/>
      <c r="C24" s="209"/>
      <c r="D24" s="209"/>
      <c r="E24" s="84"/>
      <c r="F24" s="84"/>
      <c r="G24" s="210"/>
      <c r="H24" s="211"/>
      <c r="I24" s="240"/>
      <c r="J24" s="84"/>
      <c r="K24" s="212"/>
      <c r="L24" s="212">
        <f>IF(G24&gt;0,YEAR('Page couverture'!$E$9)-G24,0)</f>
        <v>0</v>
      </c>
      <c r="M24" s="212">
        <f t="shared" si="0"/>
        <v>0</v>
      </c>
      <c r="N24" s="245">
        <f t="shared" si="1"/>
        <v>0</v>
      </c>
      <c r="O24" s="248">
        <f t="shared" si="3"/>
        <v>0</v>
      </c>
      <c r="P24" s="248">
        <f t="shared" si="3"/>
        <v>0</v>
      </c>
      <c r="Q24" s="248">
        <f t="shared" si="4"/>
        <v>0</v>
      </c>
      <c r="R24" s="212"/>
      <c r="S24" s="84"/>
      <c r="T24" s="85"/>
      <c r="U24" s="84"/>
      <c r="V24" s="84"/>
      <c r="W24" s="85"/>
      <c r="X24" s="86"/>
      <c r="Y24" s="6"/>
      <c r="Z24" s="10"/>
      <c r="AA24" s="165"/>
      <c r="AB24" s="4"/>
    </row>
    <row r="25" spans="1:28" s="5" customFormat="1" ht="15.5" x14ac:dyDescent="0.35">
      <c r="A25" s="10">
        <v>24</v>
      </c>
      <c r="B25" s="209"/>
      <c r="C25" s="209"/>
      <c r="D25" s="209"/>
      <c r="E25" s="84"/>
      <c r="F25" s="84"/>
      <c r="G25" s="210"/>
      <c r="H25" s="211"/>
      <c r="I25" s="240"/>
      <c r="J25" s="84"/>
      <c r="K25" s="212"/>
      <c r="L25" s="212">
        <f>IF(G25&gt;0,YEAR('Page couverture'!$E$9)-G25,0)</f>
        <v>0</v>
      </c>
      <c r="M25" s="212">
        <f t="shared" si="0"/>
        <v>0</v>
      </c>
      <c r="N25" s="245">
        <f t="shared" si="1"/>
        <v>0</v>
      </c>
      <c r="O25" s="248">
        <f t="shared" si="3"/>
        <v>0</v>
      </c>
      <c r="P25" s="248">
        <f t="shared" si="3"/>
        <v>0</v>
      </c>
      <c r="Q25" s="248">
        <f t="shared" si="4"/>
        <v>0</v>
      </c>
      <c r="R25" s="212"/>
      <c r="S25" s="84"/>
      <c r="T25" s="85"/>
      <c r="U25" s="84"/>
      <c r="V25" s="84"/>
      <c r="W25" s="85"/>
      <c r="X25" s="86"/>
      <c r="Y25" s="6"/>
      <c r="Z25" s="10"/>
      <c r="AA25" s="165"/>
      <c r="AB25" s="4"/>
    </row>
    <row r="26" spans="1:28" s="5" customFormat="1" ht="15.5" x14ac:dyDescent="0.35">
      <c r="A26" s="87">
        <v>25</v>
      </c>
      <c r="B26" s="209"/>
      <c r="C26" s="209"/>
      <c r="D26" s="209"/>
      <c r="E26" s="84"/>
      <c r="F26" s="84"/>
      <c r="G26" s="210"/>
      <c r="H26" s="211"/>
      <c r="I26" s="240"/>
      <c r="J26" s="84"/>
      <c r="K26" s="212"/>
      <c r="L26" s="212">
        <f>IF(G26&gt;0,YEAR('Page couverture'!$E$9)-G26,0)</f>
        <v>0</v>
      </c>
      <c r="M26" s="212">
        <f t="shared" si="0"/>
        <v>0</v>
      </c>
      <c r="N26" s="245">
        <f t="shared" si="1"/>
        <v>0</v>
      </c>
      <c r="O26" s="248">
        <f t="shared" si="3"/>
        <v>0</v>
      </c>
      <c r="P26" s="248">
        <f t="shared" si="3"/>
        <v>0</v>
      </c>
      <c r="Q26" s="248">
        <f t="shared" si="4"/>
        <v>0</v>
      </c>
      <c r="R26" s="212"/>
      <c r="S26" s="84"/>
      <c r="T26" s="85"/>
      <c r="U26" s="84"/>
      <c r="V26" s="84"/>
      <c r="W26" s="85"/>
      <c r="X26" s="86"/>
      <c r="Y26" s="6"/>
      <c r="Z26" s="10"/>
      <c r="AA26" s="165"/>
      <c r="AB26" s="4"/>
    </row>
    <row r="27" spans="1:28" s="5" customFormat="1" ht="15.5" x14ac:dyDescent="0.35">
      <c r="A27" s="10">
        <v>26</v>
      </c>
      <c r="B27" s="209"/>
      <c r="C27" s="209"/>
      <c r="D27" s="209"/>
      <c r="E27" s="84"/>
      <c r="F27" s="84"/>
      <c r="G27" s="210"/>
      <c r="H27" s="211"/>
      <c r="I27" s="240"/>
      <c r="J27" s="84"/>
      <c r="K27" s="212"/>
      <c r="L27" s="212">
        <f>IF(G27&gt;0,YEAR('Page couverture'!$E$9)-G27,0)</f>
        <v>0</v>
      </c>
      <c r="M27" s="212">
        <f t="shared" si="0"/>
        <v>0</v>
      </c>
      <c r="N27" s="245">
        <f t="shared" si="1"/>
        <v>0</v>
      </c>
      <c r="O27" s="248">
        <f t="shared" si="3"/>
        <v>0</v>
      </c>
      <c r="P27" s="248">
        <f t="shared" si="3"/>
        <v>0</v>
      </c>
      <c r="Q27" s="248">
        <f t="shared" si="4"/>
        <v>0</v>
      </c>
      <c r="R27" s="212"/>
      <c r="S27" s="84"/>
      <c r="T27" s="85"/>
      <c r="U27" s="84"/>
      <c r="V27" s="84"/>
      <c r="W27" s="85"/>
      <c r="X27" s="86"/>
      <c r="Y27" s="6"/>
      <c r="Z27" s="10"/>
      <c r="AA27" s="165"/>
      <c r="AB27" s="4"/>
    </row>
    <row r="28" spans="1:28" s="5" customFormat="1" ht="15.5" x14ac:dyDescent="0.35">
      <c r="A28" s="87">
        <v>27</v>
      </c>
      <c r="B28" s="209"/>
      <c r="C28" s="209"/>
      <c r="D28" s="209"/>
      <c r="E28" s="84"/>
      <c r="F28" s="84"/>
      <c r="G28" s="210"/>
      <c r="H28" s="211"/>
      <c r="I28" s="240"/>
      <c r="J28" s="84"/>
      <c r="K28" s="212"/>
      <c r="L28" s="212">
        <f>IF(G28&gt;0,YEAR('Page couverture'!$E$9)-G28,0)</f>
        <v>0</v>
      </c>
      <c r="M28" s="212">
        <f t="shared" si="0"/>
        <v>0</v>
      </c>
      <c r="N28" s="245">
        <f t="shared" si="1"/>
        <v>0</v>
      </c>
      <c r="O28" s="248">
        <f t="shared" si="3"/>
        <v>0</v>
      </c>
      <c r="P28" s="248">
        <f t="shared" si="3"/>
        <v>0</v>
      </c>
      <c r="Q28" s="248">
        <f t="shared" si="4"/>
        <v>0</v>
      </c>
      <c r="R28" s="212"/>
      <c r="S28" s="84"/>
      <c r="T28" s="85"/>
      <c r="U28" s="84"/>
      <c r="V28" s="84"/>
      <c r="W28" s="85"/>
      <c r="X28" s="86"/>
      <c r="Y28" s="6"/>
      <c r="Z28" s="10"/>
      <c r="AA28" s="165"/>
      <c r="AB28" s="4"/>
    </row>
    <row r="29" spans="1:28" s="5" customFormat="1" ht="15.5" x14ac:dyDescent="0.35">
      <c r="A29" s="10">
        <v>28</v>
      </c>
      <c r="B29" s="209"/>
      <c r="C29" s="209"/>
      <c r="D29" s="209"/>
      <c r="E29" s="84"/>
      <c r="F29" s="84"/>
      <c r="G29" s="210"/>
      <c r="H29" s="211"/>
      <c r="I29" s="240"/>
      <c r="J29" s="84"/>
      <c r="K29" s="212"/>
      <c r="L29" s="212">
        <f>IF(G29&gt;0,YEAR('Page couverture'!$E$9)-G29,0)</f>
        <v>0</v>
      </c>
      <c r="M29" s="212">
        <f t="shared" si="0"/>
        <v>0</v>
      </c>
      <c r="N29" s="245">
        <f t="shared" si="1"/>
        <v>0</v>
      </c>
      <c r="O29" s="248">
        <f t="shared" si="3"/>
        <v>0</v>
      </c>
      <c r="P29" s="248">
        <f t="shared" si="3"/>
        <v>0</v>
      </c>
      <c r="Q29" s="248">
        <f t="shared" si="4"/>
        <v>0</v>
      </c>
      <c r="R29" s="212"/>
      <c r="S29" s="84"/>
      <c r="T29" s="85"/>
      <c r="U29" s="84"/>
      <c r="V29" s="84"/>
      <c r="W29" s="85"/>
      <c r="X29" s="86"/>
      <c r="Y29" s="6"/>
      <c r="Z29" s="10"/>
      <c r="AA29" s="165"/>
      <c r="AB29" s="4"/>
    </row>
    <row r="30" spans="1:28" s="5" customFormat="1" ht="15.5" x14ac:dyDescent="0.35">
      <c r="A30" s="87">
        <v>29</v>
      </c>
      <c r="B30" s="209"/>
      <c r="C30" s="209"/>
      <c r="D30" s="209"/>
      <c r="E30" s="84"/>
      <c r="F30" s="84"/>
      <c r="G30" s="210"/>
      <c r="H30" s="211"/>
      <c r="I30" s="240"/>
      <c r="J30" s="84"/>
      <c r="K30" s="212"/>
      <c r="L30" s="212">
        <f>IF(G30&gt;0,YEAR('Page couverture'!$E$9)-G30,0)</f>
        <v>0</v>
      </c>
      <c r="M30" s="212">
        <f t="shared" si="0"/>
        <v>0</v>
      </c>
      <c r="N30" s="245">
        <f t="shared" si="1"/>
        <v>0</v>
      </c>
      <c r="O30" s="248">
        <f t="shared" si="3"/>
        <v>0</v>
      </c>
      <c r="P30" s="248">
        <f t="shared" si="3"/>
        <v>0</v>
      </c>
      <c r="Q30" s="248">
        <f t="shared" si="4"/>
        <v>0</v>
      </c>
      <c r="R30" s="212"/>
      <c r="S30" s="84"/>
      <c r="T30" s="85"/>
      <c r="U30" s="84"/>
      <c r="V30" s="84"/>
      <c r="W30" s="85"/>
      <c r="X30" s="86"/>
      <c r="Y30" s="6"/>
      <c r="Z30" s="10"/>
      <c r="AA30" s="165"/>
      <c r="AB30" s="4"/>
    </row>
    <row r="31" spans="1:28" s="5" customFormat="1" ht="15.5" x14ac:dyDescent="0.35">
      <c r="A31" s="10">
        <v>30</v>
      </c>
      <c r="B31" s="209"/>
      <c r="C31" s="209"/>
      <c r="D31" s="209"/>
      <c r="E31" s="84"/>
      <c r="F31" s="84"/>
      <c r="G31" s="210"/>
      <c r="H31" s="211"/>
      <c r="I31" s="240"/>
      <c r="J31" s="84"/>
      <c r="K31" s="212"/>
      <c r="L31" s="212">
        <f>IF(G31&gt;0,YEAR('Page couverture'!$E$9)-G31,0)</f>
        <v>0</v>
      </c>
      <c r="M31" s="212">
        <f t="shared" si="0"/>
        <v>0</v>
      </c>
      <c r="N31" s="245">
        <f t="shared" si="1"/>
        <v>0</v>
      </c>
      <c r="O31" s="248">
        <f t="shared" si="3"/>
        <v>0</v>
      </c>
      <c r="P31" s="248">
        <f t="shared" si="3"/>
        <v>0</v>
      </c>
      <c r="Q31" s="248">
        <f t="shared" si="4"/>
        <v>0</v>
      </c>
      <c r="R31" s="212"/>
      <c r="S31" s="84"/>
      <c r="T31" s="85"/>
      <c r="U31" s="84"/>
      <c r="V31" s="84"/>
      <c r="W31" s="85"/>
      <c r="X31" s="86"/>
      <c r="Y31" s="6"/>
      <c r="Z31" s="10"/>
      <c r="AA31" s="165"/>
      <c r="AB31" s="4"/>
    </row>
    <row r="32" spans="1:28" s="5" customFormat="1" ht="15.5" x14ac:dyDescent="0.35">
      <c r="A32" s="87">
        <v>31</v>
      </c>
      <c r="B32" s="209"/>
      <c r="C32" s="209"/>
      <c r="D32" s="209"/>
      <c r="E32" s="84"/>
      <c r="F32" s="84"/>
      <c r="G32" s="210"/>
      <c r="H32" s="211"/>
      <c r="I32" s="240"/>
      <c r="J32" s="84"/>
      <c r="K32" s="212"/>
      <c r="L32" s="212">
        <f>IF(G32&gt;0,YEAR('Page couverture'!$E$9)-G32,0)</f>
        <v>0</v>
      </c>
      <c r="M32" s="212">
        <f t="shared" si="0"/>
        <v>0</v>
      </c>
      <c r="N32" s="245">
        <f t="shared" si="1"/>
        <v>0</v>
      </c>
      <c r="O32" s="248">
        <f t="shared" si="3"/>
        <v>0</v>
      </c>
      <c r="P32" s="248">
        <f t="shared" si="3"/>
        <v>0</v>
      </c>
      <c r="Q32" s="248">
        <f t="shared" si="4"/>
        <v>0</v>
      </c>
      <c r="R32" s="212"/>
      <c r="S32" s="84"/>
      <c r="T32" s="85"/>
      <c r="U32" s="84"/>
      <c r="V32" s="84"/>
      <c r="W32" s="85"/>
      <c r="X32" s="86"/>
      <c r="Y32" s="6"/>
      <c r="Z32" s="10"/>
      <c r="AA32" s="165"/>
      <c r="AB32" s="4"/>
    </row>
    <row r="33" spans="1:28" s="5" customFormat="1" ht="15.5" x14ac:dyDescent="0.35">
      <c r="A33" s="10">
        <v>32</v>
      </c>
      <c r="B33" s="209"/>
      <c r="C33" s="209"/>
      <c r="D33" s="209"/>
      <c r="E33" s="84"/>
      <c r="F33" s="84"/>
      <c r="G33" s="210"/>
      <c r="H33" s="211"/>
      <c r="I33" s="240"/>
      <c r="J33" s="84"/>
      <c r="K33" s="212"/>
      <c r="L33" s="212">
        <f>IF(G33&gt;0,YEAR('Page couverture'!$E$9)-G33,0)</f>
        <v>0</v>
      </c>
      <c r="M33" s="212">
        <f t="shared" si="0"/>
        <v>0</v>
      </c>
      <c r="N33" s="245">
        <f t="shared" si="1"/>
        <v>0</v>
      </c>
      <c r="O33" s="248">
        <f t="shared" si="3"/>
        <v>0</v>
      </c>
      <c r="P33" s="248">
        <f t="shared" si="3"/>
        <v>0</v>
      </c>
      <c r="Q33" s="248">
        <f t="shared" si="4"/>
        <v>0</v>
      </c>
      <c r="R33" s="212"/>
      <c r="S33" s="84"/>
      <c r="T33" s="85"/>
      <c r="U33" s="84"/>
      <c r="V33" s="84"/>
      <c r="W33" s="85"/>
      <c r="X33" s="86"/>
      <c r="Y33" s="6"/>
      <c r="Z33" s="10"/>
      <c r="AA33" s="165"/>
      <c r="AB33" s="4"/>
    </row>
    <row r="34" spans="1:28" s="5" customFormat="1" ht="15.5" x14ac:dyDescent="0.35">
      <c r="A34" s="87">
        <v>33</v>
      </c>
      <c r="B34" s="209"/>
      <c r="C34" s="209"/>
      <c r="D34" s="209"/>
      <c r="E34" s="84"/>
      <c r="F34" s="84"/>
      <c r="G34" s="210"/>
      <c r="H34" s="211"/>
      <c r="I34" s="240"/>
      <c r="J34" s="84"/>
      <c r="K34" s="212"/>
      <c r="L34" s="212">
        <f>IF(G34&gt;0,YEAR('Page couverture'!$E$9)-G34,0)</f>
        <v>0</v>
      </c>
      <c r="M34" s="212">
        <f t="shared" si="0"/>
        <v>0</v>
      </c>
      <c r="N34" s="245">
        <f t="shared" si="1"/>
        <v>0</v>
      </c>
      <c r="O34" s="248">
        <f t="shared" si="3"/>
        <v>0</v>
      </c>
      <c r="P34" s="248">
        <f t="shared" si="3"/>
        <v>0</v>
      </c>
      <c r="Q34" s="248">
        <f t="shared" si="4"/>
        <v>0</v>
      </c>
      <c r="R34" s="212"/>
      <c r="S34" s="84"/>
      <c r="T34" s="85"/>
      <c r="U34" s="84"/>
      <c r="V34" s="84"/>
      <c r="W34" s="85"/>
      <c r="X34" s="86"/>
      <c r="Y34" s="6"/>
      <c r="Z34" s="10"/>
      <c r="AA34" s="165"/>
      <c r="AB34" s="4"/>
    </row>
    <row r="35" spans="1:28" s="5" customFormat="1" ht="15.5" x14ac:dyDescent="0.35">
      <c r="A35" s="10">
        <v>34</v>
      </c>
      <c r="B35" s="209"/>
      <c r="C35" s="209"/>
      <c r="D35" s="209"/>
      <c r="E35" s="84"/>
      <c r="F35" s="84"/>
      <c r="G35" s="210"/>
      <c r="H35" s="211"/>
      <c r="I35" s="240"/>
      <c r="J35" s="84"/>
      <c r="K35" s="212"/>
      <c r="L35" s="212">
        <f>IF(G35&gt;0,YEAR('Page couverture'!$E$9)-G35,0)</f>
        <v>0</v>
      </c>
      <c r="M35" s="212">
        <f t="shared" si="0"/>
        <v>0</v>
      </c>
      <c r="N35" s="245">
        <f t="shared" si="1"/>
        <v>0</v>
      </c>
      <c r="O35" s="248">
        <f t="shared" si="3"/>
        <v>0</v>
      </c>
      <c r="P35" s="248">
        <f t="shared" si="3"/>
        <v>0</v>
      </c>
      <c r="Q35" s="248">
        <f t="shared" si="4"/>
        <v>0</v>
      </c>
      <c r="R35" s="212"/>
      <c r="S35" s="84"/>
      <c r="T35" s="85"/>
      <c r="U35" s="84"/>
      <c r="V35" s="84"/>
      <c r="W35" s="85"/>
      <c r="X35" s="86"/>
      <c r="Y35" s="6"/>
      <c r="Z35" s="10"/>
      <c r="AA35" s="165"/>
      <c r="AB35" s="4"/>
    </row>
    <row r="36" spans="1:28" s="5" customFormat="1" ht="15.5" x14ac:dyDescent="0.35">
      <c r="A36" s="87">
        <v>35</v>
      </c>
      <c r="B36" s="209"/>
      <c r="C36" s="209"/>
      <c r="D36" s="209"/>
      <c r="E36" s="84"/>
      <c r="F36" s="84"/>
      <c r="G36" s="210"/>
      <c r="H36" s="211"/>
      <c r="I36" s="240"/>
      <c r="J36" s="84"/>
      <c r="K36" s="212"/>
      <c r="L36" s="212">
        <f>IF(G36&gt;0,YEAR('Page couverture'!$E$9)-G36,0)</f>
        <v>0</v>
      </c>
      <c r="M36" s="212">
        <f t="shared" si="0"/>
        <v>0</v>
      </c>
      <c r="N36" s="245">
        <f t="shared" si="1"/>
        <v>0</v>
      </c>
      <c r="O36" s="248">
        <f t="shared" si="3"/>
        <v>0</v>
      </c>
      <c r="P36" s="248">
        <f t="shared" si="3"/>
        <v>0</v>
      </c>
      <c r="Q36" s="248">
        <f t="shared" si="4"/>
        <v>0</v>
      </c>
      <c r="R36" s="212"/>
      <c r="S36" s="84"/>
      <c r="T36" s="85"/>
      <c r="U36" s="84"/>
      <c r="V36" s="84"/>
      <c r="W36" s="85"/>
      <c r="X36" s="86"/>
      <c r="Y36" s="6"/>
      <c r="Z36" s="10"/>
      <c r="AA36" s="165"/>
      <c r="AB36" s="4"/>
    </row>
    <row r="37" spans="1:28" s="5" customFormat="1" ht="15.5" x14ac:dyDescent="0.35">
      <c r="A37" s="10">
        <v>36</v>
      </c>
      <c r="B37" s="209"/>
      <c r="C37" s="209"/>
      <c r="D37" s="209"/>
      <c r="E37" s="84"/>
      <c r="F37" s="84"/>
      <c r="G37" s="210"/>
      <c r="H37" s="211"/>
      <c r="I37" s="240"/>
      <c r="J37" s="84"/>
      <c r="K37" s="212"/>
      <c r="L37" s="212">
        <f>IF(G37&gt;0,YEAR('Page couverture'!$E$9)-G37,0)</f>
        <v>0</v>
      </c>
      <c r="M37" s="212">
        <f t="shared" si="0"/>
        <v>0</v>
      </c>
      <c r="N37" s="245">
        <f t="shared" si="1"/>
        <v>0</v>
      </c>
      <c r="O37" s="248">
        <f t="shared" si="3"/>
        <v>0</v>
      </c>
      <c r="P37" s="248">
        <f t="shared" si="3"/>
        <v>0</v>
      </c>
      <c r="Q37" s="248">
        <f t="shared" si="4"/>
        <v>0</v>
      </c>
      <c r="R37" s="212"/>
      <c r="S37" s="84"/>
      <c r="T37" s="85"/>
      <c r="U37" s="84"/>
      <c r="V37" s="84"/>
      <c r="W37" s="85"/>
      <c r="X37" s="86"/>
      <c r="Y37" s="6"/>
      <c r="Z37" s="10"/>
      <c r="AA37" s="165"/>
      <c r="AB37" s="4"/>
    </row>
    <row r="38" spans="1:28" s="5" customFormat="1" ht="15.5" x14ac:dyDescent="0.35">
      <c r="A38" s="87">
        <v>37</v>
      </c>
      <c r="B38" s="209"/>
      <c r="C38" s="209"/>
      <c r="D38" s="209"/>
      <c r="E38" s="84"/>
      <c r="F38" s="84"/>
      <c r="G38" s="210"/>
      <c r="H38" s="211"/>
      <c r="I38" s="240"/>
      <c r="J38" s="84"/>
      <c r="K38" s="212"/>
      <c r="L38" s="212">
        <f>IF(G38&gt;0,YEAR('Page couverture'!$E$9)-G38,0)</f>
        <v>0</v>
      </c>
      <c r="M38" s="212">
        <f t="shared" si="0"/>
        <v>0</v>
      </c>
      <c r="N38" s="245">
        <f t="shared" si="1"/>
        <v>0</v>
      </c>
      <c r="O38" s="248">
        <f t="shared" si="3"/>
        <v>0</v>
      </c>
      <c r="P38" s="248">
        <f t="shared" si="3"/>
        <v>0</v>
      </c>
      <c r="Q38" s="248">
        <f t="shared" si="4"/>
        <v>0</v>
      </c>
      <c r="R38" s="212"/>
      <c r="S38" s="84"/>
      <c r="T38" s="85"/>
      <c r="U38" s="84"/>
      <c r="V38" s="84"/>
      <c r="W38" s="85"/>
      <c r="X38" s="86"/>
      <c r="Y38" s="6"/>
      <c r="Z38" s="10"/>
      <c r="AA38" s="165"/>
      <c r="AB38" s="4"/>
    </row>
    <row r="39" spans="1:28" s="5" customFormat="1" ht="15.5" x14ac:dyDescent="0.35">
      <c r="A39" s="10">
        <v>38</v>
      </c>
      <c r="B39" s="209"/>
      <c r="C39" s="209"/>
      <c r="D39" s="209"/>
      <c r="E39" s="84"/>
      <c r="F39" s="84"/>
      <c r="G39" s="210"/>
      <c r="H39" s="211"/>
      <c r="I39" s="240"/>
      <c r="J39" s="84"/>
      <c r="K39" s="212"/>
      <c r="L39" s="212">
        <f>IF(G39&gt;0,YEAR('Page couverture'!$E$9)-G39,0)</f>
        <v>0</v>
      </c>
      <c r="M39" s="212">
        <f t="shared" si="0"/>
        <v>0</v>
      </c>
      <c r="N39" s="245">
        <f t="shared" si="1"/>
        <v>0</v>
      </c>
      <c r="O39" s="248">
        <f t="shared" si="3"/>
        <v>0</v>
      </c>
      <c r="P39" s="248">
        <f t="shared" si="3"/>
        <v>0</v>
      </c>
      <c r="Q39" s="248">
        <f t="shared" si="4"/>
        <v>0</v>
      </c>
      <c r="R39" s="212"/>
      <c r="S39" s="84"/>
      <c r="T39" s="85"/>
      <c r="U39" s="84"/>
      <c r="V39" s="84"/>
      <c r="W39" s="85"/>
      <c r="X39" s="86"/>
      <c r="Y39" s="6"/>
      <c r="Z39" s="10"/>
      <c r="AA39" s="165"/>
      <c r="AB39" s="4"/>
    </row>
    <row r="40" spans="1:28" s="5" customFormat="1" ht="15.5" x14ac:dyDescent="0.35">
      <c r="A40" s="87">
        <v>39</v>
      </c>
      <c r="B40" s="209"/>
      <c r="C40" s="209"/>
      <c r="D40" s="209"/>
      <c r="E40" s="84"/>
      <c r="F40" s="84"/>
      <c r="G40" s="210"/>
      <c r="H40" s="211"/>
      <c r="I40" s="240"/>
      <c r="J40" s="84"/>
      <c r="K40" s="212"/>
      <c r="L40" s="212">
        <f>IF(G40&gt;0,YEAR('Page couverture'!$E$9)-G40,0)</f>
        <v>0</v>
      </c>
      <c r="M40" s="212">
        <f t="shared" si="0"/>
        <v>0</v>
      </c>
      <c r="N40" s="245">
        <f t="shared" si="1"/>
        <v>0</v>
      </c>
      <c r="O40" s="248">
        <f t="shared" si="3"/>
        <v>0</v>
      </c>
      <c r="P40" s="248">
        <f t="shared" si="3"/>
        <v>0</v>
      </c>
      <c r="Q40" s="248">
        <f t="shared" si="4"/>
        <v>0</v>
      </c>
      <c r="R40" s="212"/>
      <c r="S40" s="84"/>
      <c r="T40" s="85"/>
      <c r="U40" s="84"/>
      <c r="V40" s="84"/>
      <c r="W40" s="85"/>
      <c r="X40" s="86"/>
      <c r="Y40" s="6"/>
      <c r="Z40" s="10"/>
      <c r="AA40" s="165"/>
      <c r="AB40" s="4"/>
    </row>
    <row r="41" spans="1:28" s="5" customFormat="1" ht="15.5" x14ac:dyDescent="0.35">
      <c r="A41" s="10">
        <v>40</v>
      </c>
      <c r="B41" s="209"/>
      <c r="C41" s="209"/>
      <c r="D41" s="209"/>
      <c r="E41" s="84"/>
      <c r="F41" s="84"/>
      <c r="G41" s="210"/>
      <c r="H41" s="211"/>
      <c r="I41" s="240"/>
      <c r="J41" s="84"/>
      <c r="K41" s="212"/>
      <c r="L41" s="212">
        <f>IF(G41&gt;0,YEAR('Page couverture'!$E$9)-G41,0)</f>
        <v>0</v>
      </c>
      <c r="M41" s="212">
        <f t="shared" si="0"/>
        <v>0</v>
      </c>
      <c r="N41" s="245">
        <f t="shared" si="1"/>
        <v>0</v>
      </c>
      <c r="O41" s="248">
        <f t="shared" si="3"/>
        <v>0</v>
      </c>
      <c r="P41" s="248">
        <f t="shared" si="3"/>
        <v>0</v>
      </c>
      <c r="Q41" s="248">
        <f t="shared" si="4"/>
        <v>0</v>
      </c>
      <c r="R41" s="212"/>
      <c r="S41" s="84"/>
      <c r="T41" s="85"/>
      <c r="U41" s="84"/>
      <c r="V41" s="84"/>
      <c r="W41" s="85"/>
      <c r="X41" s="86"/>
      <c r="Y41" s="6"/>
      <c r="Z41" s="10"/>
      <c r="AA41" s="165"/>
      <c r="AB41" s="4"/>
    </row>
    <row r="42" spans="1:28" s="5" customFormat="1" ht="15.5" x14ac:dyDescent="0.35">
      <c r="A42" s="87">
        <v>41</v>
      </c>
      <c r="B42" s="209"/>
      <c r="C42" s="209"/>
      <c r="D42" s="209"/>
      <c r="E42" s="84"/>
      <c r="F42" s="84"/>
      <c r="G42" s="210"/>
      <c r="H42" s="211"/>
      <c r="I42" s="240"/>
      <c r="J42" s="84"/>
      <c r="K42" s="212"/>
      <c r="L42" s="212">
        <f>IF(G42&gt;0,YEAR('Page couverture'!$E$9)-G42,0)</f>
        <v>0</v>
      </c>
      <c r="M42" s="212">
        <f t="shared" si="0"/>
        <v>0</v>
      </c>
      <c r="N42" s="245">
        <f t="shared" si="1"/>
        <v>0</v>
      </c>
      <c r="O42" s="248">
        <f t="shared" si="3"/>
        <v>0</v>
      </c>
      <c r="P42" s="248">
        <f t="shared" si="3"/>
        <v>0</v>
      </c>
      <c r="Q42" s="248">
        <f t="shared" si="4"/>
        <v>0</v>
      </c>
      <c r="R42" s="212"/>
      <c r="S42" s="84"/>
      <c r="T42" s="85"/>
      <c r="U42" s="84"/>
      <c r="V42" s="84"/>
      <c r="W42" s="85"/>
      <c r="X42" s="86"/>
      <c r="Y42" s="6"/>
      <c r="Z42" s="10"/>
      <c r="AA42" s="165"/>
      <c r="AB42" s="4"/>
    </row>
    <row r="43" spans="1:28" s="5" customFormat="1" ht="15.5" x14ac:dyDescent="0.35">
      <c r="A43" s="10">
        <v>42</v>
      </c>
      <c r="B43" s="209"/>
      <c r="C43" s="209"/>
      <c r="D43" s="209"/>
      <c r="E43" s="84"/>
      <c r="F43" s="84"/>
      <c r="G43" s="210"/>
      <c r="H43" s="211"/>
      <c r="I43" s="240"/>
      <c r="J43" s="84"/>
      <c r="K43" s="212"/>
      <c r="L43" s="212">
        <f>IF(G43&gt;0,YEAR('Page couverture'!$E$9)-G43,0)</f>
        <v>0</v>
      </c>
      <c r="M43" s="212">
        <f t="shared" si="0"/>
        <v>0</v>
      </c>
      <c r="N43" s="245">
        <f t="shared" si="1"/>
        <v>0</v>
      </c>
      <c r="O43" s="248">
        <f t="shared" si="3"/>
        <v>0</v>
      </c>
      <c r="P43" s="248">
        <f t="shared" si="3"/>
        <v>0</v>
      </c>
      <c r="Q43" s="248">
        <f t="shared" si="4"/>
        <v>0</v>
      </c>
      <c r="R43" s="212"/>
      <c r="S43" s="84"/>
      <c r="T43" s="85"/>
      <c r="U43" s="84"/>
      <c r="V43" s="84"/>
      <c r="W43" s="85"/>
      <c r="X43" s="86"/>
      <c r="Y43" s="6"/>
      <c r="Z43" s="10"/>
      <c r="AA43" s="165"/>
      <c r="AB43" s="4"/>
    </row>
    <row r="44" spans="1:28" s="5" customFormat="1" ht="15.5" x14ac:dyDescent="0.35">
      <c r="A44" s="87">
        <v>43</v>
      </c>
      <c r="B44" s="209"/>
      <c r="C44" s="209"/>
      <c r="D44" s="209"/>
      <c r="E44" s="84"/>
      <c r="F44" s="84"/>
      <c r="G44" s="210"/>
      <c r="H44" s="211"/>
      <c r="I44" s="240"/>
      <c r="J44" s="84"/>
      <c r="K44" s="212"/>
      <c r="L44" s="212">
        <f>IF(G44&gt;0,YEAR('Page couverture'!$E$9)-G44,0)</f>
        <v>0</v>
      </c>
      <c r="M44" s="212">
        <f t="shared" si="0"/>
        <v>0</v>
      </c>
      <c r="N44" s="245">
        <f t="shared" si="1"/>
        <v>0</v>
      </c>
      <c r="O44" s="248">
        <f t="shared" si="3"/>
        <v>0</v>
      </c>
      <c r="P44" s="248">
        <f t="shared" si="3"/>
        <v>0</v>
      </c>
      <c r="Q44" s="248">
        <f t="shared" si="4"/>
        <v>0</v>
      </c>
      <c r="R44" s="212"/>
      <c r="S44" s="84"/>
      <c r="T44" s="85"/>
      <c r="U44" s="84"/>
      <c r="V44" s="84"/>
      <c r="W44" s="85"/>
      <c r="X44" s="86"/>
      <c r="Y44" s="6"/>
      <c r="Z44" s="10"/>
      <c r="AA44" s="165"/>
      <c r="AB44" s="4"/>
    </row>
    <row r="45" spans="1:28" s="5" customFormat="1" ht="15.5" x14ac:dyDescent="0.35">
      <c r="A45" s="10">
        <v>44</v>
      </c>
      <c r="B45" s="209"/>
      <c r="C45" s="209"/>
      <c r="D45" s="209"/>
      <c r="E45" s="84"/>
      <c r="F45" s="84"/>
      <c r="G45" s="210"/>
      <c r="H45" s="211"/>
      <c r="I45" s="240"/>
      <c r="J45" s="84"/>
      <c r="K45" s="212"/>
      <c r="L45" s="212">
        <f>IF(G45&gt;0,YEAR('Page couverture'!$E$9)-G45,0)</f>
        <v>0</v>
      </c>
      <c r="M45" s="212">
        <f t="shared" si="0"/>
        <v>0</v>
      </c>
      <c r="N45" s="245">
        <f t="shared" si="1"/>
        <v>0</v>
      </c>
      <c r="O45" s="248">
        <f t="shared" si="3"/>
        <v>0</v>
      </c>
      <c r="P45" s="248">
        <f t="shared" si="3"/>
        <v>0</v>
      </c>
      <c r="Q45" s="248">
        <f t="shared" si="4"/>
        <v>0</v>
      </c>
      <c r="R45" s="212"/>
      <c r="S45" s="84"/>
      <c r="T45" s="85"/>
      <c r="U45" s="84"/>
      <c r="V45" s="84"/>
      <c r="W45" s="85"/>
      <c r="X45" s="86"/>
      <c r="Y45" s="6"/>
      <c r="Z45" s="10"/>
      <c r="AA45" s="165"/>
      <c r="AB45" s="4"/>
    </row>
    <row r="46" spans="1:28" s="5" customFormat="1" ht="15.5" x14ac:dyDescent="0.35">
      <c r="A46" s="87">
        <v>45</v>
      </c>
      <c r="B46" s="209"/>
      <c r="C46" s="209"/>
      <c r="D46" s="209"/>
      <c r="E46" s="84"/>
      <c r="F46" s="84"/>
      <c r="G46" s="210"/>
      <c r="H46" s="211"/>
      <c r="I46" s="240"/>
      <c r="J46" s="84"/>
      <c r="K46" s="212"/>
      <c r="L46" s="212">
        <f>IF(G46&gt;0,YEAR('Page couverture'!$E$9)-G46,0)</f>
        <v>0</v>
      </c>
      <c r="M46" s="212">
        <f t="shared" si="0"/>
        <v>0</v>
      </c>
      <c r="N46" s="245">
        <f t="shared" si="1"/>
        <v>0</v>
      </c>
      <c r="O46" s="248">
        <f t="shared" si="3"/>
        <v>0</v>
      </c>
      <c r="P46" s="248">
        <f t="shared" si="3"/>
        <v>0</v>
      </c>
      <c r="Q46" s="248">
        <f t="shared" si="4"/>
        <v>0</v>
      </c>
      <c r="R46" s="212"/>
      <c r="S46" s="84"/>
      <c r="T46" s="85"/>
      <c r="U46" s="84"/>
      <c r="V46" s="84"/>
      <c r="W46" s="85"/>
      <c r="X46" s="86"/>
      <c r="Y46" s="6"/>
      <c r="Z46" s="10"/>
      <c r="AA46" s="165"/>
      <c r="AB46" s="4"/>
    </row>
    <row r="47" spans="1:28" s="5" customFormat="1" ht="15.5" x14ac:dyDescent="0.35">
      <c r="A47" s="10">
        <v>46</v>
      </c>
      <c r="B47" s="209"/>
      <c r="C47" s="209"/>
      <c r="D47" s="209"/>
      <c r="E47" s="84"/>
      <c r="F47" s="84"/>
      <c r="G47" s="210"/>
      <c r="H47" s="211"/>
      <c r="I47" s="240"/>
      <c r="J47" s="84"/>
      <c r="K47" s="212"/>
      <c r="L47" s="212">
        <f>IF(G47&gt;0,YEAR('Page couverture'!$E$9)-G47,0)</f>
        <v>0</v>
      </c>
      <c r="M47" s="212">
        <f t="shared" si="0"/>
        <v>0</v>
      </c>
      <c r="N47" s="245">
        <f t="shared" si="1"/>
        <v>0</v>
      </c>
      <c r="O47" s="248">
        <f t="shared" si="3"/>
        <v>0</v>
      </c>
      <c r="P47" s="248">
        <f t="shared" si="3"/>
        <v>0</v>
      </c>
      <c r="Q47" s="248">
        <f t="shared" si="4"/>
        <v>0</v>
      </c>
      <c r="R47" s="212"/>
      <c r="S47" s="84"/>
      <c r="T47" s="85"/>
      <c r="U47" s="84"/>
      <c r="V47" s="84"/>
      <c r="W47" s="85"/>
      <c r="X47" s="86"/>
      <c r="Y47" s="6"/>
      <c r="Z47" s="10"/>
      <c r="AA47" s="165"/>
      <c r="AB47" s="4"/>
    </row>
    <row r="48" spans="1:28" s="5" customFormat="1" ht="15.5" x14ac:dyDescent="0.35">
      <c r="A48" s="87">
        <v>47</v>
      </c>
      <c r="B48" s="209"/>
      <c r="C48" s="209"/>
      <c r="D48" s="209"/>
      <c r="E48" s="84"/>
      <c r="F48" s="84"/>
      <c r="G48" s="210"/>
      <c r="H48" s="211"/>
      <c r="I48" s="240"/>
      <c r="J48" s="84"/>
      <c r="K48" s="212"/>
      <c r="L48" s="212">
        <f>IF(G48&gt;0,YEAR('Page couverture'!$E$9)-G48,0)</f>
        <v>0</v>
      </c>
      <c r="M48" s="212">
        <f t="shared" si="0"/>
        <v>0</v>
      </c>
      <c r="N48" s="245">
        <f t="shared" si="1"/>
        <v>0</v>
      </c>
      <c r="O48" s="248">
        <f t="shared" si="3"/>
        <v>0</v>
      </c>
      <c r="P48" s="248">
        <f t="shared" si="3"/>
        <v>0</v>
      </c>
      <c r="Q48" s="248">
        <f t="shared" si="4"/>
        <v>0</v>
      </c>
      <c r="R48" s="212"/>
      <c r="S48" s="84"/>
      <c r="T48" s="85"/>
      <c r="U48" s="84"/>
      <c r="V48" s="84"/>
      <c r="W48" s="85"/>
      <c r="X48" s="86"/>
      <c r="Y48" s="6"/>
      <c r="Z48" s="10"/>
      <c r="AA48" s="165"/>
      <c r="AB48" s="4"/>
    </row>
    <row r="49" spans="1:28" s="5" customFormat="1" ht="15.5" x14ac:dyDescent="0.35">
      <c r="A49" s="10">
        <v>48</v>
      </c>
      <c r="B49" s="209"/>
      <c r="C49" s="209"/>
      <c r="D49" s="209"/>
      <c r="E49" s="84"/>
      <c r="F49" s="84"/>
      <c r="G49" s="210"/>
      <c r="H49" s="211"/>
      <c r="I49" s="240"/>
      <c r="J49" s="84"/>
      <c r="K49" s="212"/>
      <c r="L49" s="212">
        <f>IF(G49&gt;0,YEAR('Page couverture'!$E$9)-G49,0)</f>
        <v>0</v>
      </c>
      <c r="M49" s="212">
        <f t="shared" si="0"/>
        <v>0</v>
      </c>
      <c r="N49" s="245">
        <f t="shared" si="1"/>
        <v>0</v>
      </c>
      <c r="O49" s="248">
        <f t="shared" si="3"/>
        <v>0</v>
      </c>
      <c r="P49" s="248">
        <f t="shared" si="3"/>
        <v>0</v>
      </c>
      <c r="Q49" s="248">
        <f t="shared" si="4"/>
        <v>0</v>
      </c>
      <c r="R49" s="212"/>
      <c r="S49" s="84"/>
      <c r="T49" s="85"/>
      <c r="U49" s="84"/>
      <c r="V49" s="84"/>
      <c r="W49" s="85"/>
      <c r="X49" s="86"/>
      <c r="Y49" s="6"/>
      <c r="Z49" s="10"/>
      <c r="AA49" s="165"/>
      <c r="AB49" s="4"/>
    </row>
    <row r="50" spans="1:28" s="5" customFormat="1" ht="15.5" x14ac:dyDescent="0.35">
      <c r="A50" s="87">
        <v>49</v>
      </c>
      <c r="B50" s="209"/>
      <c r="C50" s="209"/>
      <c r="D50" s="209"/>
      <c r="E50" s="84"/>
      <c r="F50" s="84"/>
      <c r="G50" s="210"/>
      <c r="H50" s="211"/>
      <c r="I50" s="240"/>
      <c r="J50" s="84"/>
      <c r="K50" s="212"/>
      <c r="L50" s="212">
        <f>IF(G50&gt;0,YEAR('Page couverture'!$E$9)-G50,0)</f>
        <v>0</v>
      </c>
      <c r="M50" s="212">
        <f t="shared" si="0"/>
        <v>0</v>
      </c>
      <c r="N50" s="245">
        <f t="shared" si="1"/>
        <v>0</v>
      </c>
      <c r="O50" s="248">
        <f t="shared" si="3"/>
        <v>0</v>
      </c>
      <c r="P50" s="248">
        <f t="shared" si="3"/>
        <v>0</v>
      </c>
      <c r="Q50" s="248">
        <f t="shared" si="4"/>
        <v>0</v>
      </c>
      <c r="R50" s="212"/>
      <c r="S50" s="84"/>
      <c r="T50" s="85"/>
      <c r="U50" s="84"/>
      <c r="V50" s="84"/>
      <c r="W50" s="85"/>
      <c r="X50" s="86"/>
      <c r="Y50" s="6"/>
      <c r="Z50" s="10"/>
      <c r="AA50" s="165"/>
      <c r="AB50" s="4"/>
    </row>
    <row r="51" spans="1:28" s="5" customFormat="1" ht="15.5" x14ac:dyDescent="0.35">
      <c r="A51" s="10">
        <v>50</v>
      </c>
      <c r="B51" s="209"/>
      <c r="C51" s="209"/>
      <c r="D51" s="209"/>
      <c r="E51" s="84"/>
      <c r="F51" s="84"/>
      <c r="G51" s="210"/>
      <c r="H51" s="211"/>
      <c r="I51" s="240"/>
      <c r="J51" s="84"/>
      <c r="K51" s="212"/>
      <c r="L51" s="212">
        <f>IF(G51&gt;0,YEAR('Page couverture'!$E$9)-G51,0)</f>
        <v>0</v>
      </c>
      <c r="M51" s="212">
        <f t="shared" si="0"/>
        <v>0</v>
      </c>
      <c r="N51" s="245">
        <f t="shared" si="1"/>
        <v>0</v>
      </c>
      <c r="O51" s="248">
        <f t="shared" si="3"/>
        <v>0</v>
      </c>
      <c r="P51" s="248">
        <f t="shared" si="3"/>
        <v>0</v>
      </c>
      <c r="Q51" s="248">
        <f t="shared" si="4"/>
        <v>0</v>
      </c>
      <c r="R51" s="212"/>
      <c r="S51" s="84"/>
      <c r="T51" s="85"/>
      <c r="U51" s="84"/>
      <c r="V51" s="84"/>
      <c r="W51" s="85"/>
      <c r="X51" s="86"/>
      <c r="Y51" s="6"/>
      <c r="Z51" s="10"/>
      <c r="AA51" s="165"/>
      <c r="AB51" s="4"/>
    </row>
    <row r="52" spans="1:28" s="5" customFormat="1" ht="15.5" x14ac:dyDescent="0.35">
      <c r="A52" s="87">
        <v>51</v>
      </c>
      <c r="B52" s="209"/>
      <c r="C52" s="209"/>
      <c r="D52" s="209"/>
      <c r="E52" s="84"/>
      <c r="F52" s="84"/>
      <c r="G52" s="210"/>
      <c r="H52" s="211"/>
      <c r="I52" s="240"/>
      <c r="J52" s="84"/>
      <c r="K52" s="212"/>
      <c r="L52" s="212">
        <f>IF(G52&gt;0,YEAR('Page couverture'!$E$9)-G52,0)</f>
        <v>0</v>
      </c>
      <c r="M52" s="212">
        <f t="shared" si="0"/>
        <v>0</v>
      </c>
      <c r="N52" s="245">
        <f t="shared" si="1"/>
        <v>0</v>
      </c>
      <c r="O52" s="248">
        <f t="shared" si="3"/>
        <v>0</v>
      </c>
      <c r="P52" s="248">
        <f t="shared" si="3"/>
        <v>0</v>
      </c>
      <c r="Q52" s="248">
        <f t="shared" si="4"/>
        <v>0</v>
      </c>
      <c r="R52" s="212"/>
      <c r="S52" s="84"/>
      <c r="T52" s="85"/>
      <c r="U52" s="84"/>
      <c r="V52" s="84"/>
      <c r="W52" s="85"/>
      <c r="X52" s="86"/>
      <c r="Y52" s="6"/>
      <c r="Z52" s="10"/>
      <c r="AA52" s="165"/>
      <c r="AB52" s="4"/>
    </row>
    <row r="53" spans="1:28" s="5" customFormat="1" ht="15.5" x14ac:dyDescent="0.35">
      <c r="A53" s="10">
        <v>52</v>
      </c>
      <c r="B53" s="209"/>
      <c r="C53" s="209"/>
      <c r="D53" s="209"/>
      <c r="E53" s="84"/>
      <c r="F53" s="84"/>
      <c r="G53" s="210"/>
      <c r="H53" s="211"/>
      <c r="I53" s="240"/>
      <c r="J53" s="84"/>
      <c r="K53" s="212"/>
      <c r="L53" s="212">
        <f>IF(G53&gt;0,YEAR('Page couverture'!$E$9)-G53,0)</f>
        <v>0</v>
      </c>
      <c r="M53" s="212">
        <f t="shared" si="0"/>
        <v>0</v>
      </c>
      <c r="N53" s="245">
        <f t="shared" si="1"/>
        <v>0</v>
      </c>
      <c r="O53" s="248">
        <f t="shared" si="3"/>
        <v>0</v>
      </c>
      <c r="P53" s="248">
        <f t="shared" si="3"/>
        <v>0</v>
      </c>
      <c r="Q53" s="248">
        <f t="shared" si="4"/>
        <v>0</v>
      </c>
      <c r="R53" s="212"/>
      <c r="S53" s="84"/>
      <c r="T53" s="85"/>
      <c r="U53" s="84"/>
      <c r="V53" s="84"/>
      <c r="W53" s="85"/>
      <c r="X53" s="86"/>
      <c r="Y53" s="6"/>
      <c r="Z53" s="10"/>
      <c r="AA53" s="165"/>
      <c r="AB53" s="4"/>
    </row>
    <row r="54" spans="1:28" s="5" customFormat="1" ht="15.5" x14ac:dyDescent="0.35">
      <c r="A54" s="87">
        <v>53</v>
      </c>
      <c r="B54" s="209"/>
      <c r="C54" s="209"/>
      <c r="D54" s="209"/>
      <c r="E54" s="84"/>
      <c r="F54" s="84"/>
      <c r="G54" s="210"/>
      <c r="H54" s="211"/>
      <c r="I54" s="240"/>
      <c r="J54" s="84"/>
      <c r="K54" s="212"/>
      <c r="L54" s="212">
        <f>IF(G54&gt;0,YEAR('Page couverture'!$E$9)-G54,0)</f>
        <v>0</v>
      </c>
      <c r="M54" s="212">
        <f t="shared" si="0"/>
        <v>0</v>
      </c>
      <c r="N54" s="245">
        <f t="shared" si="1"/>
        <v>0</v>
      </c>
      <c r="O54" s="248">
        <f t="shared" si="3"/>
        <v>0</v>
      </c>
      <c r="P54" s="248">
        <f t="shared" si="3"/>
        <v>0</v>
      </c>
      <c r="Q54" s="248">
        <f t="shared" si="4"/>
        <v>0</v>
      </c>
      <c r="R54" s="212"/>
      <c r="S54" s="84"/>
      <c r="T54" s="85"/>
      <c r="U54" s="84"/>
      <c r="V54" s="84"/>
      <c r="W54" s="85"/>
      <c r="X54" s="86"/>
      <c r="Y54" s="6"/>
      <c r="Z54" s="10"/>
      <c r="AA54" s="165"/>
      <c r="AB54" s="4"/>
    </row>
    <row r="55" spans="1:28" s="5" customFormat="1" ht="15.5" x14ac:dyDescent="0.35">
      <c r="A55" s="10">
        <v>54</v>
      </c>
      <c r="B55" s="209"/>
      <c r="C55" s="209"/>
      <c r="D55" s="209"/>
      <c r="E55" s="84"/>
      <c r="F55" s="84"/>
      <c r="G55" s="210"/>
      <c r="H55" s="211"/>
      <c r="I55" s="240"/>
      <c r="J55" s="84"/>
      <c r="K55" s="212"/>
      <c r="L55" s="212">
        <f>IF(G55&gt;0,YEAR('Page couverture'!$E$9)-G55,0)</f>
        <v>0</v>
      </c>
      <c r="M55" s="212">
        <f t="shared" si="0"/>
        <v>0</v>
      </c>
      <c r="N55" s="245">
        <f t="shared" si="1"/>
        <v>0</v>
      </c>
      <c r="O55" s="248">
        <f t="shared" si="3"/>
        <v>0</v>
      </c>
      <c r="P55" s="248">
        <f t="shared" si="3"/>
        <v>0</v>
      </c>
      <c r="Q55" s="248">
        <f t="shared" si="4"/>
        <v>0</v>
      </c>
      <c r="R55" s="212"/>
      <c r="S55" s="84"/>
      <c r="T55" s="85"/>
      <c r="U55" s="84"/>
      <c r="V55" s="84"/>
      <c r="W55" s="85"/>
      <c r="X55" s="86"/>
      <c r="Y55" s="6"/>
      <c r="Z55" s="10"/>
      <c r="AA55" s="165"/>
      <c r="AB55" s="4"/>
    </row>
    <row r="56" spans="1:28" s="5" customFormat="1" ht="15.5" x14ac:dyDescent="0.35">
      <c r="A56" s="87">
        <v>55</v>
      </c>
      <c r="B56" s="209"/>
      <c r="C56" s="209"/>
      <c r="D56" s="209"/>
      <c r="E56" s="84"/>
      <c r="F56" s="84"/>
      <c r="G56" s="210"/>
      <c r="H56" s="211"/>
      <c r="I56" s="240"/>
      <c r="J56" s="84"/>
      <c r="K56" s="212"/>
      <c r="L56" s="212">
        <f>IF(G56&gt;0,YEAR('Page couverture'!$E$9)-G56,0)</f>
        <v>0</v>
      </c>
      <c r="M56" s="212">
        <f t="shared" si="0"/>
        <v>0</v>
      </c>
      <c r="N56" s="245">
        <f t="shared" si="1"/>
        <v>0</v>
      </c>
      <c r="O56" s="248">
        <f t="shared" si="3"/>
        <v>0</v>
      </c>
      <c r="P56" s="248">
        <f t="shared" si="3"/>
        <v>0</v>
      </c>
      <c r="Q56" s="248">
        <f t="shared" si="4"/>
        <v>0</v>
      </c>
      <c r="R56" s="212"/>
      <c r="S56" s="84"/>
      <c r="T56" s="85"/>
      <c r="U56" s="84"/>
      <c r="V56" s="84"/>
      <c r="W56" s="85"/>
      <c r="X56" s="86"/>
      <c r="Y56" s="6"/>
      <c r="Z56" s="10"/>
      <c r="AA56" s="165"/>
      <c r="AB56" s="4"/>
    </row>
    <row r="57" spans="1:28" s="5" customFormat="1" ht="15.5" x14ac:dyDescent="0.35">
      <c r="A57" s="10">
        <v>56</v>
      </c>
      <c r="B57" s="209"/>
      <c r="C57" s="209"/>
      <c r="D57" s="209"/>
      <c r="E57" s="84"/>
      <c r="F57" s="84"/>
      <c r="G57" s="210"/>
      <c r="H57" s="211"/>
      <c r="I57" s="240"/>
      <c r="J57" s="84"/>
      <c r="K57" s="212"/>
      <c r="L57" s="212">
        <f>IF(G57&gt;0,YEAR('Page couverture'!$E$9)-G57,0)</f>
        <v>0</v>
      </c>
      <c r="M57" s="212">
        <f t="shared" si="0"/>
        <v>0</v>
      </c>
      <c r="N57" s="245">
        <f t="shared" si="1"/>
        <v>0</v>
      </c>
      <c r="O57" s="248">
        <f t="shared" si="3"/>
        <v>0</v>
      </c>
      <c r="P57" s="248">
        <f t="shared" si="3"/>
        <v>0</v>
      </c>
      <c r="Q57" s="248">
        <f t="shared" si="4"/>
        <v>0</v>
      </c>
      <c r="R57" s="212"/>
      <c r="S57" s="84"/>
      <c r="T57" s="85"/>
      <c r="U57" s="84"/>
      <c r="V57" s="84"/>
      <c r="W57" s="85"/>
      <c r="X57" s="86"/>
      <c r="Y57" s="6"/>
      <c r="Z57" s="10"/>
      <c r="AA57" s="165"/>
      <c r="AB57" s="4"/>
    </row>
    <row r="58" spans="1:28" s="5" customFormat="1" ht="15.5" x14ac:dyDescent="0.35">
      <c r="A58" s="87">
        <v>57</v>
      </c>
      <c r="B58" s="209"/>
      <c r="C58" s="209"/>
      <c r="D58" s="209"/>
      <c r="E58" s="84"/>
      <c r="F58" s="84"/>
      <c r="G58" s="210"/>
      <c r="H58" s="211"/>
      <c r="I58" s="240"/>
      <c r="J58" s="84"/>
      <c r="K58" s="212"/>
      <c r="L58" s="212">
        <f>IF(G58&gt;0,YEAR('Page couverture'!$E$9)-G58,0)</f>
        <v>0</v>
      </c>
      <c r="M58" s="212">
        <f t="shared" si="0"/>
        <v>0</v>
      </c>
      <c r="N58" s="245">
        <f t="shared" si="1"/>
        <v>0</v>
      </c>
      <c r="O58" s="248">
        <f t="shared" si="3"/>
        <v>0</v>
      </c>
      <c r="P58" s="248">
        <f t="shared" si="3"/>
        <v>0</v>
      </c>
      <c r="Q58" s="248">
        <f t="shared" si="4"/>
        <v>0</v>
      </c>
      <c r="R58" s="212"/>
      <c r="S58" s="84"/>
      <c r="T58" s="85"/>
      <c r="U58" s="84"/>
      <c r="V58" s="84"/>
      <c r="W58" s="85"/>
      <c r="X58" s="86"/>
      <c r="Y58" s="6"/>
      <c r="Z58" s="10"/>
      <c r="AA58" s="165"/>
      <c r="AB58" s="4"/>
    </row>
    <row r="59" spans="1:28" s="5" customFormat="1" ht="15.5" x14ac:dyDescent="0.35">
      <c r="A59" s="10">
        <v>58</v>
      </c>
      <c r="B59" s="209"/>
      <c r="C59" s="209"/>
      <c r="D59" s="209"/>
      <c r="E59" s="84"/>
      <c r="F59" s="84"/>
      <c r="G59" s="210"/>
      <c r="H59" s="211"/>
      <c r="I59" s="240"/>
      <c r="J59" s="84"/>
      <c r="K59" s="212"/>
      <c r="L59" s="212">
        <f>IF(G59&gt;0,YEAR('Page couverture'!$E$9)-G59,0)</f>
        <v>0</v>
      </c>
      <c r="M59" s="212">
        <f t="shared" si="0"/>
        <v>0</v>
      </c>
      <c r="N59" s="245">
        <f t="shared" si="1"/>
        <v>0</v>
      </c>
      <c r="O59" s="248">
        <f t="shared" si="3"/>
        <v>0</v>
      </c>
      <c r="P59" s="248">
        <f t="shared" si="3"/>
        <v>0</v>
      </c>
      <c r="Q59" s="248">
        <f t="shared" si="4"/>
        <v>0</v>
      </c>
      <c r="R59" s="212"/>
      <c r="S59" s="84"/>
      <c r="T59" s="85"/>
      <c r="U59" s="84"/>
      <c r="V59" s="84"/>
      <c r="W59" s="85"/>
      <c r="X59" s="86"/>
      <c r="Y59" s="6"/>
      <c r="Z59" s="10"/>
      <c r="AA59" s="165"/>
      <c r="AB59" s="4"/>
    </row>
    <row r="60" spans="1:28" s="5" customFormat="1" ht="15.5" x14ac:dyDescent="0.35">
      <c r="A60" s="87">
        <v>59</v>
      </c>
      <c r="B60" s="209"/>
      <c r="C60" s="209"/>
      <c r="D60" s="209"/>
      <c r="E60" s="84"/>
      <c r="F60" s="84"/>
      <c r="G60" s="210"/>
      <c r="H60" s="211"/>
      <c r="I60" s="240"/>
      <c r="J60" s="84"/>
      <c r="K60" s="212"/>
      <c r="L60" s="212">
        <f>IF(G60&gt;0,YEAR('Page couverture'!$E$9)-G60,0)</f>
        <v>0</v>
      </c>
      <c r="M60" s="212">
        <f t="shared" si="0"/>
        <v>0</v>
      </c>
      <c r="N60" s="245">
        <f t="shared" si="1"/>
        <v>0</v>
      </c>
      <c r="O60" s="248">
        <f t="shared" si="3"/>
        <v>0</v>
      </c>
      <c r="P60" s="248">
        <f t="shared" si="3"/>
        <v>0</v>
      </c>
      <c r="Q60" s="248">
        <f t="shared" si="4"/>
        <v>0</v>
      </c>
      <c r="R60" s="212"/>
      <c r="S60" s="84"/>
      <c r="T60" s="85"/>
      <c r="U60" s="84"/>
      <c r="V60" s="84"/>
      <c r="W60" s="85"/>
      <c r="X60" s="86"/>
      <c r="Y60" s="6"/>
      <c r="Z60" s="10"/>
      <c r="AA60" s="165"/>
      <c r="AB60" s="4"/>
    </row>
    <row r="61" spans="1:28" s="5" customFormat="1" ht="15.5" x14ac:dyDescent="0.35">
      <c r="A61" s="10">
        <v>60</v>
      </c>
      <c r="B61" s="209"/>
      <c r="C61" s="209"/>
      <c r="D61" s="209"/>
      <c r="E61" s="84"/>
      <c r="F61" s="84"/>
      <c r="G61" s="210"/>
      <c r="H61" s="211"/>
      <c r="I61" s="240"/>
      <c r="J61" s="84"/>
      <c r="K61" s="212"/>
      <c r="L61" s="212">
        <f>IF(G61&gt;0,YEAR('Page couverture'!$E$9)-G61,0)</f>
        <v>0</v>
      </c>
      <c r="M61" s="212">
        <f t="shared" si="0"/>
        <v>0</v>
      </c>
      <c r="N61" s="245">
        <f t="shared" si="1"/>
        <v>0</v>
      </c>
      <c r="O61" s="248">
        <f t="shared" si="3"/>
        <v>0</v>
      </c>
      <c r="P61" s="248">
        <f t="shared" si="3"/>
        <v>0</v>
      </c>
      <c r="Q61" s="248">
        <f t="shared" si="4"/>
        <v>0</v>
      </c>
      <c r="R61" s="212"/>
      <c r="S61" s="84"/>
      <c r="T61" s="85"/>
      <c r="U61" s="84"/>
      <c r="V61" s="84"/>
      <c r="W61" s="85"/>
      <c r="X61" s="86"/>
      <c r="Y61" s="6"/>
      <c r="Z61" s="10"/>
      <c r="AA61" s="165"/>
      <c r="AB61" s="4"/>
    </row>
    <row r="62" spans="1:28" s="5" customFormat="1" ht="15.5" x14ac:dyDescent="0.35">
      <c r="A62" s="87">
        <v>61</v>
      </c>
      <c r="B62" s="209"/>
      <c r="C62" s="209"/>
      <c r="D62" s="209"/>
      <c r="E62" s="84"/>
      <c r="F62" s="84"/>
      <c r="G62" s="210"/>
      <c r="H62" s="211"/>
      <c r="I62" s="240"/>
      <c r="J62" s="84"/>
      <c r="K62" s="212"/>
      <c r="L62" s="212">
        <f>IF(G62&gt;0,YEAR('Page couverture'!$E$9)-G62,0)</f>
        <v>0</v>
      </c>
      <c r="M62" s="212">
        <f t="shared" si="0"/>
        <v>0</v>
      </c>
      <c r="N62" s="245">
        <f t="shared" si="1"/>
        <v>0</v>
      </c>
      <c r="O62" s="248">
        <f t="shared" si="3"/>
        <v>0</v>
      </c>
      <c r="P62" s="248">
        <f t="shared" si="3"/>
        <v>0</v>
      </c>
      <c r="Q62" s="248">
        <f t="shared" si="4"/>
        <v>0</v>
      </c>
      <c r="R62" s="212"/>
      <c r="S62" s="84"/>
      <c r="T62" s="85"/>
      <c r="U62" s="84"/>
      <c r="V62" s="84"/>
      <c r="W62" s="85"/>
      <c r="X62" s="86"/>
      <c r="Y62" s="6"/>
      <c r="Z62" s="10"/>
      <c r="AA62" s="165"/>
      <c r="AB62" s="4"/>
    </row>
    <row r="63" spans="1:28" s="5" customFormat="1" ht="15.5" x14ac:dyDescent="0.35">
      <c r="A63" s="10">
        <v>62</v>
      </c>
      <c r="B63" s="209"/>
      <c r="C63" s="209"/>
      <c r="D63" s="209"/>
      <c r="E63" s="84"/>
      <c r="F63" s="84"/>
      <c r="G63" s="210"/>
      <c r="H63" s="211"/>
      <c r="I63" s="240"/>
      <c r="J63" s="84"/>
      <c r="K63" s="212"/>
      <c r="L63" s="212">
        <f>IF(G63&gt;0,YEAR('Page couverture'!$E$9)-G63,0)</f>
        <v>0</v>
      </c>
      <c r="M63" s="212">
        <f t="shared" si="0"/>
        <v>0</v>
      </c>
      <c r="N63" s="245">
        <f t="shared" si="1"/>
        <v>0</v>
      </c>
      <c r="O63" s="248">
        <f t="shared" si="3"/>
        <v>0</v>
      </c>
      <c r="P63" s="248">
        <f t="shared" si="3"/>
        <v>0</v>
      </c>
      <c r="Q63" s="248">
        <f t="shared" si="4"/>
        <v>0</v>
      </c>
      <c r="R63" s="212"/>
      <c r="S63" s="84"/>
      <c r="T63" s="85"/>
      <c r="U63" s="84"/>
      <c r="V63" s="84"/>
      <c r="W63" s="85"/>
      <c r="X63" s="86"/>
      <c r="Y63" s="6"/>
      <c r="Z63" s="10"/>
      <c r="AA63" s="165"/>
      <c r="AB63" s="4"/>
    </row>
    <row r="64" spans="1:28" s="5" customFormat="1" ht="15.5" x14ac:dyDescent="0.35">
      <c r="A64" s="87">
        <v>63</v>
      </c>
      <c r="B64" s="209"/>
      <c r="C64" s="209"/>
      <c r="D64" s="209"/>
      <c r="E64" s="84"/>
      <c r="F64" s="84"/>
      <c r="G64" s="210"/>
      <c r="H64" s="211"/>
      <c r="I64" s="240"/>
      <c r="J64" s="84"/>
      <c r="K64" s="212"/>
      <c r="L64" s="212">
        <f>IF(G64&gt;0,YEAR('Page couverture'!$E$9)-G64,0)</f>
        <v>0</v>
      </c>
      <c r="M64" s="212">
        <f t="shared" si="0"/>
        <v>0</v>
      </c>
      <c r="N64" s="245">
        <f t="shared" si="1"/>
        <v>0</v>
      </c>
      <c r="O64" s="248">
        <f t="shared" si="3"/>
        <v>0</v>
      </c>
      <c r="P64" s="248">
        <f t="shared" si="3"/>
        <v>0</v>
      </c>
      <c r="Q64" s="248">
        <f t="shared" si="4"/>
        <v>0</v>
      </c>
      <c r="R64" s="212"/>
      <c r="S64" s="84"/>
      <c r="T64" s="85"/>
      <c r="U64" s="84"/>
      <c r="V64" s="84"/>
      <c r="W64" s="85"/>
      <c r="X64" s="86"/>
      <c r="Y64" s="6"/>
      <c r="Z64" s="10"/>
      <c r="AA64" s="165"/>
      <c r="AB64" s="4"/>
    </row>
    <row r="65" spans="1:28" s="5" customFormat="1" ht="15.5" x14ac:dyDescent="0.35">
      <c r="A65" s="10">
        <v>64</v>
      </c>
      <c r="B65" s="209"/>
      <c r="C65" s="209"/>
      <c r="D65" s="209"/>
      <c r="E65" s="84"/>
      <c r="F65" s="84"/>
      <c r="G65" s="210"/>
      <c r="H65" s="211"/>
      <c r="I65" s="240"/>
      <c r="J65" s="84"/>
      <c r="K65" s="212"/>
      <c r="L65" s="212">
        <f>IF(G65&gt;0,YEAR('Page couverture'!$E$9)-G65,0)</f>
        <v>0</v>
      </c>
      <c r="M65" s="212">
        <f t="shared" si="0"/>
        <v>0</v>
      </c>
      <c r="N65" s="245">
        <f t="shared" si="1"/>
        <v>0</v>
      </c>
      <c r="O65" s="248">
        <f t="shared" si="3"/>
        <v>0</v>
      </c>
      <c r="P65" s="248">
        <f t="shared" si="3"/>
        <v>0</v>
      </c>
      <c r="Q65" s="248">
        <f t="shared" si="4"/>
        <v>0</v>
      </c>
      <c r="R65" s="212"/>
      <c r="S65" s="84"/>
      <c r="T65" s="85"/>
      <c r="U65" s="84"/>
      <c r="V65" s="84"/>
      <c r="W65" s="85"/>
      <c r="X65" s="86"/>
      <c r="Y65" s="6"/>
      <c r="Z65" s="10"/>
      <c r="AA65" s="165"/>
      <c r="AB65" s="4"/>
    </row>
    <row r="66" spans="1:28" s="5" customFormat="1" ht="15.5" x14ac:dyDescent="0.35">
      <c r="A66" s="87">
        <v>65</v>
      </c>
      <c r="B66" s="209"/>
      <c r="C66" s="209"/>
      <c r="D66" s="209"/>
      <c r="E66" s="84"/>
      <c r="F66" s="84"/>
      <c r="G66" s="210"/>
      <c r="H66" s="211"/>
      <c r="I66" s="240"/>
      <c r="J66" s="84"/>
      <c r="K66" s="212"/>
      <c r="L66" s="212">
        <f>IF(G66&gt;0,YEAR('Page couverture'!$E$9)-G66,0)</f>
        <v>0</v>
      </c>
      <c r="M66" s="212">
        <f t="shared" ref="M66:M129" si="5">IF(K66-L66&gt;0,K66-L66,0)</f>
        <v>0</v>
      </c>
      <c r="N66" s="245">
        <f t="shared" ref="N66:N129" si="6">IFERROR(M66/K66,0)</f>
        <v>0</v>
      </c>
      <c r="O66" s="248">
        <f t="shared" si="3"/>
        <v>0</v>
      </c>
      <c r="P66" s="248">
        <f t="shared" si="3"/>
        <v>0</v>
      </c>
      <c r="Q66" s="248">
        <f t="shared" si="4"/>
        <v>0</v>
      </c>
      <c r="R66" s="212"/>
      <c r="S66" s="84"/>
      <c r="T66" s="85"/>
      <c r="U66" s="84"/>
      <c r="V66" s="84"/>
      <c r="W66" s="85"/>
      <c r="X66" s="86"/>
      <c r="Y66" s="6"/>
      <c r="Z66" s="10"/>
      <c r="AA66" s="165"/>
      <c r="AB66" s="4"/>
    </row>
    <row r="67" spans="1:28" s="5" customFormat="1" ht="15.5" x14ac:dyDescent="0.35">
      <c r="A67" s="10">
        <v>66</v>
      </c>
      <c r="B67" s="209"/>
      <c r="C67" s="209"/>
      <c r="D67" s="209"/>
      <c r="E67" s="84"/>
      <c r="F67" s="84"/>
      <c r="G67" s="210"/>
      <c r="H67" s="211"/>
      <c r="I67" s="240"/>
      <c r="J67" s="84"/>
      <c r="K67" s="212"/>
      <c r="L67" s="212">
        <f>IF(G67&gt;0,YEAR('Page couverture'!$E$9)-G67,0)</f>
        <v>0</v>
      </c>
      <c r="M67" s="212">
        <f t="shared" si="5"/>
        <v>0</v>
      </c>
      <c r="N67" s="245">
        <f t="shared" si="6"/>
        <v>0</v>
      </c>
      <c r="O67" s="248">
        <f t="shared" ref="O67:P130" si="7">L67*$I67</f>
        <v>0</v>
      </c>
      <c r="P67" s="248">
        <f t="shared" si="7"/>
        <v>0</v>
      </c>
      <c r="Q67" s="248">
        <f t="shared" ref="Q67:Q130" si="8">N67*$I67</f>
        <v>0</v>
      </c>
      <c r="R67" s="212"/>
      <c r="S67" s="84"/>
      <c r="T67" s="85"/>
      <c r="U67" s="84"/>
      <c r="V67" s="84"/>
      <c r="W67" s="85"/>
      <c r="X67" s="86"/>
      <c r="Y67" s="6"/>
      <c r="Z67" s="10"/>
      <c r="AA67" s="165"/>
      <c r="AB67" s="4"/>
    </row>
    <row r="68" spans="1:28" s="5" customFormat="1" ht="15.5" x14ac:dyDescent="0.35">
      <c r="A68" s="87">
        <v>67</v>
      </c>
      <c r="B68" s="209"/>
      <c r="C68" s="209"/>
      <c r="D68" s="209"/>
      <c r="E68" s="84"/>
      <c r="F68" s="84"/>
      <c r="G68" s="210"/>
      <c r="H68" s="211"/>
      <c r="I68" s="240"/>
      <c r="J68" s="84"/>
      <c r="K68" s="212"/>
      <c r="L68" s="212">
        <f>IF(G68&gt;0,YEAR('Page couverture'!$E$9)-G68,0)</f>
        <v>0</v>
      </c>
      <c r="M68" s="212">
        <f t="shared" si="5"/>
        <v>0</v>
      </c>
      <c r="N68" s="245">
        <f t="shared" si="6"/>
        <v>0</v>
      </c>
      <c r="O68" s="248">
        <f t="shared" si="7"/>
        <v>0</v>
      </c>
      <c r="P68" s="248">
        <f t="shared" si="7"/>
        <v>0</v>
      </c>
      <c r="Q68" s="248">
        <f t="shared" si="8"/>
        <v>0</v>
      </c>
      <c r="R68" s="212"/>
      <c r="S68" s="84"/>
      <c r="T68" s="85"/>
      <c r="U68" s="84"/>
      <c r="V68" s="84"/>
      <c r="W68" s="85"/>
      <c r="X68" s="86"/>
      <c r="Y68" s="6"/>
      <c r="Z68" s="10"/>
      <c r="AA68" s="165"/>
      <c r="AB68" s="4"/>
    </row>
    <row r="69" spans="1:28" s="5" customFormat="1" ht="15.5" x14ac:dyDescent="0.35">
      <c r="A69" s="10">
        <v>68</v>
      </c>
      <c r="B69" s="209"/>
      <c r="C69" s="209"/>
      <c r="D69" s="209"/>
      <c r="E69" s="84"/>
      <c r="F69" s="84"/>
      <c r="G69" s="210"/>
      <c r="H69" s="211"/>
      <c r="I69" s="240"/>
      <c r="J69" s="84"/>
      <c r="K69" s="212"/>
      <c r="L69" s="212">
        <f>IF(G69&gt;0,YEAR('Page couverture'!$E$9)-G69,0)</f>
        <v>0</v>
      </c>
      <c r="M69" s="212">
        <f t="shared" si="5"/>
        <v>0</v>
      </c>
      <c r="N69" s="245">
        <f t="shared" si="6"/>
        <v>0</v>
      </c>
      <c r="O69" s="248">
        <f t="shared" si="7"/>
        <v>0</v>
      </c>
      <c r="P69" s="248">
        <f t="shared" si="7"/>
        <v>0</v>
      </c>
      <c r="Q69" s="248">
        <f t="shared" si="8"/>
        <v>0</v>
      </c>
      <c r="R69" s="212"/>
      <c r="S69" s="84"/>
      <c r="T69" s="85"/>
      <c r="U69" s="84"/>
      <c r="V69" s="84"/>
      <c r="W69" s="85"/>
      <c r="X69" s="86"/>
      <c r="Y69" s="6"/>
      <c r="Z69" s="10"/>
      <c r="AA69" s="165"/>
      <c r="AB69" s="4"/>
    </row>
    <row r="70" spans="1:28" s="5" customFormat="1" ht="15.5" x14ac:dyDescent="0.35">
      <c r="A70" s="87">
        <v>69</v>
      </c>
      <c r="B70" s="209"/>
      <c r="C70" s="209"/>
      <c r="D70" s="209"/>
      <c r="E70" s="84"/>
      <c r="F70" s="84"/>
      <c r="G70" s="210"/>
      <c r="H70" s="211"/>
      <c r="I70" s="240"/>
      <c r="J70" s="84"/>
      <c r="K70" s="212"/>
      <c r="L70" s="212">
        <f>IF(G70&gt;0,YEAR('Page couverture'!$E$9)-G70,0)</f>
        <v>0</v>
      </c>
      <c r="M70" s="212">
        <f t="shared" si="5"/>
        <v>0</v>
      </c>
      <c r="N70" s="245">
        <f t="shared" si="6"/>
        <v>0</v>
      </c>
      <c r="O70" s="248">
        <f t="shared" si="7"/>
        <v>0</v>
      </c>
      <c r="P70" s="248">
        <f t="shared" si="7"/>
        <v>0</v>
      </c>
      <c r="Q70" s="248">
        <f t="shared" si="8"/>
        <v>0</v>
      </c>
      <c r="R70" s="212"/>
      <c r="S70" s="84"/>
      <c r="T70" s="85"/>
      <c r="U70" s="84"/>
      <c r="V70" s="84"/>
      <c r="W70" s="85"/>
      <c r="X70" s="86"/>
      <c r="Y70" s="6"/>
      <c r="Z70" s="10"/>
      <c r="AA70" s="165"/>
      <c r="AB70" s="4"/>
    </row>
    <row r="71" spans="1:28" s="5" customFormat="1" ht="15.5" x14ac:dyDescent="0.35">
      <c r="A71" s="10">
        <v>70</v>
      </c>
      <c r="B71" s="209"/>
      <c r="C71" s="209"/>
      <c r="D71" s="209"/>
      <c r="E71" s="84"/>
      <c r="F71" s="84"/>
      <c r="G71" s="210"/>
      <c r="H71" s="211"/>
      <c r="I71" s="240"/>
      <c r="J71" s="84"/>
      <c r="K71" s="212"/>
      <c r="L71" s="212">
        <f>IF(G71&gt;0,YEAR('Page couverture'!$E$9)-G71,0)</f>
        <v>0</v>
      </c>
      <c r="M71" s="212">
        <f t="shared" si="5"/>
        <v>0</v>
      </c>
      <c r="N71" s="245">
        <f t="shared" si="6"/>
        <v>0</v>
      </c>
      <c r="O71" s="248">
        <f t="shared" si="7"/>
        <v>0</v>
      </c>
      <c r="P71" s="248">
        <f t="shared" si="7"/>
        <v>0</v>
      </c>
      <c r="Q71" s="248">
        <f t="shared" si="8"/>
        <v>0</v>
      </c>
      <c r="R71" s="212"/>
      <c r="S71" s="84"/>
      <c r="T71" s="85"/>
      <c r="U71" s="84"/>
      <c r="V71" s="84"/>
      <c r="W71" s="85"/>
      <c r="X71" s="86"/>
      <c r="Y71" s="6"/>
      <c r="Z71" s="10"/>
      <c r="AA71" s="165"/>
      <c r="AB71" s="4"/>
    </row>
    <row r="72" spans="1:28" s="5" customFormat="1" ht="15.5" x14ac:dyDescent="0.35">
      <c r="A72" s="87">
        <v>71</v>
      </c>
      <c r="B72" s="209"/>
      <c r="C72" s="209"/>
      <c r="D72" s="209"/>
      <c r="E72" s="84"/>
      <c r="F72" s="84"/>
      <c r="G72" s="210"/>
      <c r="H72" s="211"/>
      <c r="I72" s="240"/>
      <c r="J72" s="84"/>
      <c r="K72" s="212"/>
      <c r="L72" s="212">
        <f>IF(G72&gt;0,YEAR('Page couverture'!$E$9)-G72,0)</f>
        <v>0</v>
      </c>
      <c r="M72" s="212">
        <f t="shared" si="5"/>
        <v>0</v>
      </c>
      <c r="N72" s="245">
        <f t="shared" si="6"/>
        <v>0</v>
      </c>
      <c r="O72" s="248">
        <f t="shared" si="7"/>
        <v>0</v>
      </c>
      <c r="P72" s="248">
        <f t="shared" si="7"/>
        <v>0</v>
      </c>
      <c r="Q72" s="248">
        <f t="shared" si="8"/>
        <v>0</v>
      </c>
      <c r="R72" s="212"/>
      <c r="S72" s="84"/>
      <c r="T72" s="85"/>
      <c r="U72" s="84"/>
      <c r="V72" s="84"/>
      <c r="W72" s="85"/>
      <c r="X72" s="86"/>
      <c r="Y72" s="6"/>
      <c r="Z72" s="10"/>
      <c r="AA72" s="165"/>
      <c r="AB72" s="4"/>
    </row>
    <row r="73" spans="1:28" s="5" customFormat="1" ht="15.5" x14ac:dyDescent="0.35">
      <c r="A73" s="10">
        <v>72</v>
      </c>
      <c r="B73" s="209"/>
      <c r="C73" s="209"/>
      <c r="D73" s="209"/>
      <c r="E73" s="84"/>
      <c r="F73" s="84"/>
      <c r="G73" s="210"/>
      <c r="H73" s="211"/>
      <c r="I73" s="240"/>
      <c r="J73" s="84"/>
      <c r="K73" s="212"/>
      <c r="L73" s="212">
        <f>IF(G73&gt;0,YEAR('Page couverture'!$E$9)-G73,0)</f>
        <v>0</v>
      </c>
      <c r="M73" s="212">
        <f t="shared" si="5"/>
        <v>0</v>
      </c>
      <c r="N73" s="245">
        <f t="shared" si="6"/>
        <v>0</v>
      </c>
      <c r="O73" s="248">
        <f t="shared" si="7"/>
        <v>0</v>
      </c>
      <c r="P73" s="248">
        <f t="shared" si="7"/>
        <v>0</v>
      </c>
      <c r="Q73" s="248">
        <f t="shared" si="8"/>
        <v>0</v>
      </c>
      <c r="R73" s="212"/>
      <c r="S73" s="84"/>
      <c r="T73" s="85"/>
      <c r="U73" s="84"/>
      <c r="V73" s="84"/>
      <c r="W73" s="85"/>
      <c r="X73" s="86"/>
      <c r="Y73" s="6"/>
      <c r="Z73" s="10"/>
      <c r="AA73" s="165"/>
      <c r="AB73" s="4"/>
    </row>
    <row r="74" spans="1:28" s="5" customFormat="1" ht="15.5" x14ac:dyDescent="0.35">
      <c r="A74" s="87">
        <v>73</v>
      </c>
      <c r="B74" s="209"/>
      <c r="C74" s="209"/>
      <c r="D74" s="209"/>
      <c r="E74" s="84"/>
      <c r="F74" s="84"/>
      <c r="G74" s="210"/>
      <c r="H74" s="211"/>
      <c r="I74" s="240"/>
      <c r="J74" s="84"/>
      <c r="K74" s="212"/>
      <c r="L74" s="212">
        <f>IF(G74&gt;0,YEAR('Page couverture'!$E$9)-G74,0)</f>
        <v>0</v>
      </c>
      <c r="M74" s="212">
        <f t="shared" si="5"/>
        <v>0</v>
      </c>
      <c r="N74" s="245">
        <f t="shared" si="6"/>
        <v>0</v>
      </c>
      <c r="O74" s="248">
        <f t="shared" si="7"/>
        <v>0</v>
      </c>
      <c r="P74" s="248">
        <f t="shared" si="7"/>
        <v>0</v>
      </c>
      <c r="Q74" s="248">
        <f t="shared" si="8"/>
        <v>0</v>
      </c>
      <c r="R74" s="212"/>
      <c r="S74" s="84"/>
      <c r="T74" s="85"/>
      <c r="U74" s="84"/>
      <c r="V74" s="84"/>
      <c r="W74" s="85"/>
      <c r="X74" s="86"/>
      <c r="Y74" s="6"/>
      <c r="Z74" s="10"/>
      <c r="AA74" s="165"/>
      <c r="AB74" s="4"/>
    </row>
    <row r="75" spans="1:28" s="5" customFormat="1" ht="15.5" x14ac:dyDescent="0.35">
      <c r="A75" s="10">
        <v>74</v>
      </c>
      <c r="B75" s="209"/>
      <c r="C75" s="209"/>
      <c r="D75" s="209"/>
      <c r="E75" s="84"/>
      <c r="F75" s="84"/>
      <c r="G75" s="210"/>
      <c r="H75" s="211"/>
      <c r="I75" s="240"/>
      <c r="J75" s="84"/>
      <c r="K75" s="212"/>
      <c r="L75" s="212">
        <f>IF(G75&gt;0,YEAR('Page couverture'!$E$9)-G75,0)</f>
        <v>0</v>
      </c>
      <c r="M75" s="212">
        <f t="shared" si="5"/>
        <v>0</v>
      </c>
      <c r="N75" s="245">
        <f t="shared" si="6"/>
        <v>0</v>
      </c>
      <c r="O75" s="248">
        <f t="shared" si="7"/>
        <v>0</v>
      </c>
      <c r="P75" s="248">
        <f t="shared" si="7"/>
        <v>0</v>
      </c>
      <c r="Q75" s="248">
        <f t="shared" si="8"/>
        <v>0</v>
      </c>
      <c r="R75" s="212"/>
      <c r="S75" s="84"/>
      <c r="T75" s="85"/>
      <c r="U75" s="84"/>
      <c r="V75" s="84"/>
      <c r="W75" s="85"/>
      <c r="X75" s="86"/>
      <c r="Y75" s="6"/>
      <c r="Z75" s="10"/>
      <c r="AA75" s="165"/>
      <c r="AB75" s="4"/>
    </row>
    <row r="76" spans="1:28" s="5" customFormat="1" ht="15.5" x14ac:dyDescent="0.35">
      <c r="A76" s="87">
        <v>75</v>
      </c>
      <c r="B76" s="209"/>
      <c r="C76" s="209"/>
      <c r="D76" s="209"/>
      <c r="E76" s="84"/>
      <c r="F76" s="84"/>
      <c r="G76" s="210"/>
      <c r="H76" s="211"/>
      <c r="I76" s="240"/>
      <c r="J76" s="84"/>
      <c r="K76" s="212"/>
      <c r="L76" s="212">
        <f>IF(G76&gt;0,YEAR('Page couverture'!$E$9)-G76,0)</f>
        <v>0</v>
      </c>
      <c r="M76" s="212">
        <f t="shared" si="5"/>
        <v>0</v>
      </c>
      <c r="N76" s="245">
        <f t="shared" si="6"/>
        <v>0</v>
      </c>
      <c r="O76" s="248">
        <f t="shared" si="7"/>
        <v>0</v>
      </c>
      <c r="P76" s="248">
        <f t="shared" si="7"/>
        <v>0</v>
      </c>
      <c r="Q76" s="248">
        <f t="shared" si="8"/>
        <v>0</v>
      </c>
      <c r="R76" s="212"/>
      <c r="S76" s="84"/>
      <c r="T76" s="85"/>
      <c r="U76" s="84"/>
      <c r="V76" s="84"/>
      <c r="W76" s="85"/>
      <c r="X76" s="86"/>
      <c r="Y76" s="6"/>
      <c r="Z76" s="10"/>
      <c r="AA76" s="165"/>
      <c r="AB76" s="4"/>
    </row>
    <row r="77" spans="1:28" s="5" customFormat="1" ht="15.5" x14ac:dyDescent="0.35">
      <c r="A77" s="10">
        <v>76</v>
      </c>
      <c r="B77" s="209"/>
      <c r="C77" s="209"/>
      <c r="D77" s="209"/>
      <c r="E77" s="84"/>
      <c r="F77" s="84"/>
      <c r="G77" s="210"/>
      <c r="H77" s="211"/>
      <c r="I77" s="240"/>
      <c r="J77" s="84"/>
      <c r="K77" s="212"/>
      <c r="L77" s="212">
        <f>IF(G77&gt;0,YEAR('Page couverture'!$E$9)-G77,0)</f>
        <v>0</v>
      </c>
      <c r="M77" s="212">
        <f t="shared" si="5"/>
        <v>0</v>
      </c>
      <c r="N77" s="245">
        <f t="shared" si="6"/>
        <v>0</v>
      </c>
      <c r="O77" s="248">
        <f t="shared" si="7"/>
        <v>0</v>
      </c>
      <c r="P77" s="248">
        <f t="shared" si="7"/>
        <v>0</v>
      </c>
      <c r="Q77" s="248">
        <f t="shared" si="8"/>
        <v>0</v>
      </c>
      <c r="R77" s="212"/>
      <c r="S77" s="84"/>
      <c r="T77" s="85"/>
      <c r="U77" s="84"/>
      <c r="V77" s="84"/>
      <c r="W77" s="85"/>
      <c r="X77" s="86"/>
      <c r="Y77" s="6"/>
      <c r="Z77" s="10"/>
      <c r="AA77" s="165"/>
      <c r="AB77" s="4"/>
    </row>
    <row r="78" spans="1:28" s="5" customFormat="1" ht="15.5" x14ac:dyDescent="0.35">
      <c r="A78" s="87">
        <v>77</v>
      </c>
      <c r="B78" s="209"/>
      <c r="C78" s="209"/>
      <c r="D78" s="209"/>
      <c r="E78" s="84"/>
      <c r="F78" s="84"/>
      <c r="G78" s="210"/>
      <c r="H78" s="211"/>
      <c r="I78" s="240"/>
      <c r="J78" s="84"/>
      <c r="K78" s="212"/>
      <c r="L78" s="212">
        <f>IF(G78&gt;0,YEAR('Page couverture'!$E$9)-G78,0)</f>
        <v>0</v>
      </c>
      <c r="M78" s="212">
        <f t="shared" si="5"/>
        <v>0</v>
      </c>
      <c r="N78" s="245">
        <f t="shared" si="6"/>
        <v>0</v>
      </c>
      <c r="O78" s="248">
        <f t="shared" si="7"/>
        <v>0</v>
      </c>
      <c r="P78" s="248">
        <f t="shared" si="7"/>
        <v>0</v>
      </c>
      <c r="Q78" s="248">
        <f t="shared" si="8"/>
        <v>0</v>
      </c>
      <c r="R78" s="212"/>
      <c r="S78" s="84"/>
      <c r="T78" s="85"/>
      <c r="U78" s="84"/>
      <c r="V78" s="84"/>
      <c r="W78" s="85"/>
      <c r="X78" s="86"/>
      <c r="Y78" s="6"/>
      <c r="Z78" s="10"/>
      <c r="AA78" s="165"/>
      <c r="AB78" s="4"/>
    </row>
    <row r="79" spans="1:28" s="5" customFormat="1" ht="15.5" x14ac:dyDescent="0.35">
      <c r="A79" s="10">
        <v>78</v>
      </c>
      <c r="B79" s="209"/>
      <c r="C79" s="209"/>
      <c r="D79" s="209"/>
      <c r="E79" s="84"/>
      <c r="F79" s="84"/>
      <c r="G79" s="210"/>
      <c r="H79" s="211"/>
      <c r="I79" s="240"/>
      <c r="J79" s="84"/>
      <c r="K79" s="212"/>
      <c r="L79" s="212">
        <f>IF(G79&gt;0,YEAR('Page couverture'!$E$9)-G79,0)</f>
        <v>0</v>
      </c>
      <c r="M79" s="212">
        <f t="shared" si="5"/>
        <v>0</v>
      </c>
      <c r="N79" s="245">
        <f t="shared" si="6"/>
        <v>0</v>
      </c>
      <c r="O79" s="248">
        <f t="shared" si="7"/>
        <v>0</v>
      </c>
      <c r="P79" s="248">
        <f t="shared" si="7"/>
        <v>0</v>
      </c>
      <c r="Q79" s="248">
        <f t="shared" si="8"/>
        <v>0</v>
      </c>
      <c r="R79" s="212"/>
      <c r="S79" s="84"/>
      <c r="T79" s="85"/>
      <c r="U79" s="84"/>
      <c r="V79" s="84"/>
      <c r="W79" s="85"/>
      <c r="X79" s="86"/>
      <c r="Y79" s="6"/>
      <c r="Z79" s="10"/>
      <c r="AA79" s="165"/>
      <c r="AB79" s="4"/>
    </row>
    <row r="80" spans="1:28" s="5" customFormat="1" ht="15.5" x14ac:dyDescent="0.35">
      <c r="A80" s="87">
        <v>79</v>
      </c>
      <c r="B80" s="209"/>
      <c r="C80" s="209"/>
      <c r="D80" s="209"/>
      <c r="E80" s="84"/>
      <c r="F80" s="84"/>
      <c r="G80" s="210"/>
      <c r="H80" s="211"/>
      <c r="I80" s="240"/>
      <c r="J80" s="84"/>
      <c r="K80" s="212"/>
      <c r="L80" s="212">
        <f>IF(G80&gt;0,YEAR('Page couverture'!$E$9)-G80,0)</f>
        <v>0</v>
      </c>
      <c r="M80" s="212">
        <f t="shared" si="5"/>
        <v>0</v>
      </c>
      <c r="N80" s="245">
        <f t="shared" si="6"/>
        <v>0</v>
      </c>
      <c r="O80" s="248">
        <f t="shared" si="7"/>
        <v>0</v>
      </c>
      <c r="P80" s="248">
        <f t="shared" si="7"/>
        <v>0</v>
      </c>
      <c r="Q80" s="248">
        <f t="shared" si="8"/>
        <v>0</v>
      </c>
      <c r="R80" s="212"/>
      <c r="S80" s="84"/>
      <c r="T80" s="85"/>
      <c r="U80" s="84"/>
      <c r="V80" s="84"/>
      <c r="W80" s="85"/>
      <c r="X80" s="86"/>
      <c r="Y80" s="6"/>
      <c r="Z80" s="10"/>
      <c r="AA80" s="165"/>
      <c r="AB80" s="4"/>
    </row>
    <row r="81" spans="1:28" s="5" customFormat="1" ht="15.5" x14ac:dyDescent="0.35">
      <c r="A81" s="10">
        <v>80</v>
      </c>
      <c r="B81" s="209"/>
      <c r="C81" s="209"/>
      <c r="D81" s="209"/>
      <c r="E81" s="84"/>
      <c r="F81" s="84"/>
      <c r="G81" s="210"/>
      <c r="H81" s="211"/>
      <c r="I81" s="240"/>
      <c r="J81" s="84"/>
      <c r="K81" s="212"/>
      <c r="L81" s="212">
        <f>IF(G81&gt;0,YEAR('Page couverture'!$E$9)-G81,0)</f>
        <v>0</v>
      </c>
      <c r="M81" s="212">
        <f t="shared" si="5"/>
        <v>0</v>
      </c>
      <c r="N81" s="245">
        <f t="shared" si="6"/>
        <v>0</v>
      </c>
      <c r="O81" s="248">
        <f t="shared" si="7"/>
        <v>0</v>
      </c>
      <c r="P81" s="248">
        <f t="shared" si="7"/>
        <v>0</v>
      </c>
      <c r="Q81" s="248">
        <f t="shared" si="8"/>
        <v>0</v>
      </c>
      <c r="R81" s="212"/>
      <c r="S81" s="84"/>
      <c r="T81" s="85"/>
      <c r="U81" s="84"/>
      <c r="V81" s="84"/>
      <c r="W81" s="85"/>
      <c r="X81" s="86"/>
      <c r="Y81" s="6"/>
      <c r="Z81" s="10"/>
      <c r="AA81" s="165"/>
      <c r="AB81" s="4"/>
    </row>
    <row r="82" spans="1:28" s="5" customFormat="1" ht="15.5" x14ac:dyDescent="0.35">
      <c r="A82" s="87">
        <v>81</v>
      </c>
      <c r="B82" s="209"/>
      <c r="C82" s="209"/>
      <c r="D82" s="209"/>
      <c r="E82" s="84"/>
      <c r="F82" s="84"/>
      <c r="G82" s="210"/>
      <c r="H82" s="211"/>
      <c r="I82" s="240"/>
      <c r="J82" s="84"/>
      <c r="K82" s="212"/>
      <c r="L82" s="212">
        <f>IF(G82&gt;0,YEAR('Page couverture'!$E$9)-G82,0)</f>
        <v>0</v>
      </c>
      <c r="M82" s="212">
        <f t="shared" si="5"/>
        <v>0</v>
      </c>
      <c r="N82" s="245">
        <f t="shared" si="6"/>
        <v>0</v>
      </c>
      <c r="O82" s="248">
        <f t="shared" si="7"/>
        <v>0</v>
      </c>
      <c r="P82" s="248">
        <f t="shared" si="7"/>
        <v>0</v>
      </c>
      <c r="Q82" s="248">
        <f t="shared" si="8"/>
        <v>0</v>
      </c>
      <c r="R82" s="212"/>
      <c r="S82" s="84"/>
      <c r="T82" s="85"/>
      <c r="U82" s="84"/>
      <c r="V82" s="84"/>
      <c r="W82" s="85"/>
      <c r="X82" s="86"/>
      <c r="Y82" s="6"/>
      <c r="Z82" s="10"/>
      <c r="AA82" s="165"/>
      <c r="AB82" s="4"/>
    </row>
    <row r="83" spans="1:28" s="5" customFormat="1" ht="15.5" x14ac:dyDescent="0.35">
      <c r="A83" s="10">
        <v>82</v>
      </c>
      <c r="B83" s="209"/>
      <c r="C83" s="209"/>
      <c r="D83" s="209"/>
      <c r="E83" s="84"/>
      <c r="F83" s="84"/>
      <c r="G83" s="210"/>
      <c r="H83" s="211"/>
      <c r="I83" s="240"/>
      <c r="J83" s="84"/>
      <c r="K83" s="212"/>
      <c r="L83" s="212">
        <f>IF(G83&gt;0,YEAR('Page couverture'!$E$9)-G83,0)</f>
        <v>0</v>
      </c>
      <c r="M83" s="212">
        <f t="shared" si="5"/>
        <v>0</v>
      </c>
      <c r="N83" s="245">
        <f t="shared" si="6"/>
        <v>0</v>
      </c>
      <c r="O83" s="248">
        <f t="shared" si="7"/>
        <v>0</v>
      </c>
      <c r="P83" s="248">
        <f t="shared" si="7"/>
        <v>0</v>
      </c>
      <c r="Q83" s="248">
        <f t="shared" si="8"/>
        <v>0</v>
      </c>
      <c r="R83" s="212"/>
      <c r="S83" s="84"/>
      <c r="T83" s="85"/>
      <c r="U83" s="84"/>
      <c r="V83" s="84"/>
      <c r="W83" s="85"/>
      <c r="X83" s="86"/>
      <c r="Y83" s="6"/>
      <c r="Z83" s="10"/>
      <c r="AA83" s="165"/>
      <c r="AB83" s="4"/>
    </row>
    <row r="84" spans="1:28" s="5" customFormat="1" ht="15.5" x14ac:dyDescent="0.35">
      <c r="A84" s="87">
        <v>83</v>
      </c>
      <c r="B84" s="209"/>
      <c r="C84" s="209"/>
      <c r="D84" s="209"/>
      <c r="E84" s="84"/>
      <c r="F84" s="84"/>
      <c r="G84" s="210"/>
      <c r="H84" s="211"/>
      <c r="I84" s="240"/>
      <c r="J84" s="84"/>
      <c r="K84" s="212"/>
      <c r="L84" s="212">
        <f>IF(G84&gt;0,YEAR('Page couverture'!$E$9)-G84,0)</f>
        <v>0</v>
      </c>
      <c r="M84" s="212">
        <f t="shared" si="5"/>
        <v>0</v>
      </c>
      <c r="N84" s="245">
        <f t="shared" si="6"/>
        <v>0</v>
      </c>
      <c r="O84" s="248">
        <f t="shared" si="7"/>
        <v>0</v>
      </c>
      <c r="P84" s="248">
        <f t="shared" si="7"/>
        <v>0</v>
      </c>
      <c r="Q84" s="248">
        <f t="shared" si="8"/>
        <v>0</v>
      </c>
      <c r="R84" s="212"/>
      <c r="S84" s="84"/>
      <c r="T84" s="85"/>
      <c r="U84" s="84"/>
      <c r="V84" s="84"/>
      <c r="W84" s="85"/>
      <c r="X84" s="86"/>
      <c r="Y84" s="6"/>
      <c r="Z84" s="10"/>
      <c r="AA84" s="165"/>
      <c r="AB84" s="4"/>
    </row>
    <row r="85" spans="1:28" s="5" customFormat="1" ht="15.5" x14ac:dyDescent="0.35">
      <c r="A85" s="10">
        <v>84</v>
      </c>
      <c r="B85" s="209"/>
      <c r="C85" s="209"/>
      <c r="D85" s="209"/>
      <c r="E85" s="84"/>
      <c r="F85" s="84"/>
      <c r="G85" s="210"/>
      <c r="H85" s="211"/>
      <c r="I85" s="240"/>
      <c r="J85" s="84"/>
      <c r="K85" s="212"/>
      <c r="L85" s="212">
        <f>IF(G85&gt;0,YEAR('Page couverture'!$E$9)-G85,0)</f>
        <v>0</v>
      </c>
      <c r="M85" s="212">
        <f t="shared" si="5"/>
        <v>0</v>
      </c>
      <c r="N85" s="245">
        <f t="shared" si="6"/>
        <v>0</v>
      </c>
      <c r="O85" s="248">
        <f t="shared" si="7"/>
        <v>0</v>
      </c>
      <c r="P85" s="248">
        <f t="shared" si="7"/>
        <v>0</v>
      </c>
      <c r="Q85" s="248">
        <f t="shared" si="8"/>
        <v>0</v>
      </c>
      <c r="R85" s="212"/>
      <c r="S85" s="84"/>
      <c r="T85" s="85"/>
      <c r="U85" s="84"/>
      <c r="V85" s="84"/>
      <c r="W85" s="85"/>
      <c r="X85" s="86"/>
      <c r="Y85" s="6"/>
      <c r="Z85" s="10"/>
      <c r="AA85" s="165"/>
      <c r="AB85" s="4"/>
    </row>
    <row r="86" spans="1:28" s="5" customFormat="1" ht="15.5" x14ac:dyDescent="0.35">
      <c r="A86" s="87">
        <v>85</v>
      </c>
      <c r="B86" s="209"/>
      <c r="C86" s="209"/>
      <c r="D86" s="209"/>
      <c r="E86" s="84"/>
      <c r="F86" s="84"/>
      <c r="G86" s="210"/>
      <c r="H86" s="211"/>
      <c r="I86" s="240"/>
      <c r="J86" s="84"/>
      <c r="K86" s="212"/>
      <c r="L86" s="212">
        <f>IF(G86&gt;0,YEAR('Page couverture'!$E$9)-G86,0)</f>
        <v>0</v>
      </c>
      <c r="M86" s="212">
        <f t="shared" si="5"/>
        <v>0</v>
      </c>
      <c r="N86" s="245">
        <f t="shared" si="6"/>
        <v>0</v>
      </c>
      <c r="O86" s="248">
        <f t="shared" si="7"/>
        <v>0</v>
      </c>
      <c r="P86" s="248">
        <f t="shared" si="7"/>
        <v>0</v>
      </c>
      <c r="Q86" s="248">
        <f t="shared" si="8"/>
        <v>0</v>
      </c>
      <c r="R86" s="212"/>
      <c r="S86" s="84"/>
      <c r="T86" s="85"/>
      <c r="U86" s="84"/>
      <c r="V86" s="84"/>
      <c r="W86" s="85"/>
      <c r="X86" s="86"/>
      <c r="Y86" s="6"/>
      <c r="Z86" s="10"/>
      <c r="AA86" s="165"/>
      <c r="AB86" s="4"/>
    </row>
    <row r="87" spans="1:28" s="5" customFormat="1" ht="15.5" x14ac:dyDescent="0.35">
      <c r="A87" s="10">
        <v>86</v>
      </c>
      <c r="B87" s="209"/>
      <c r="C87" s="209"/>
      <c r="D87" s="209"/>
      <c r="E87" s="84"/>
      <c r="F87" s="84"/>
      <c r="G87" s="210"/>
      <c r="H87" s="211"/>
      <c r="I87" s="240"/>
      <c r="J87" s="84"/>
      <c r="K87" s="212"/>
      <c r="L87" s="212">
        <f>IF(G87&gt;0,YEAR('Page couverture'!$E$9)-G87,0)</f>
        <v>0</v>
      </c>
      <c r="M87" s="212">
        <f t="shared" si="5"/>
        <v>0</v>
      </c>
      <c r="N87" s="245">
        <f t="shared" si="6"/>
        <v>0</v>
      </c>
      <c r="O87" s="248">
        <f t="shared" si="7"/>
        <v>0</v>
      </c>
      <c r="P87" s="248">
        <f t="shared" si="7"/>
        <v>0</v>
      </c>
      <c r="Q87" s="248">
        <f t="shared" si="8"/>
        <v>0</v>
      </c>
      <c r="R87" s="212"/>
      <c r="S87" s="84"/>
      <c r="T87" s="85"/>
      <c r="U87" s="84"/>
      <c r="V87" s="84"/>
      <c r="W87" s="85"/>
      <c r="X87" s="86"/>
      <c r="Y87" s="6"/>
      <c r="Z87" s="10"/>
      <c r="AA87" s="165"/>
      <c r="AB87" s="4"/>
    </row>
    <row r="88" spans="1:28" s="5" customFormat="1" ht="15.5" x14ac:dyDescent="0.35">
      <c r="A88" s="87">
        <v>87</v>
      </c>
      <c r="B88" s="209"/>
      <c r="C88" s="209"/>
      <c r="D88" s="209"/>
      <c r="E88" s="84"/>
      <c r="F88" s="84"/>
      <c r="G88" s="210"/>
      <c r="H88" s="211"/>
      <c r="I88" s="240"/>
      <c r="J88" s="84"/>
      <c r="K88" s="212"/>
      <c r="L88" s="212">
        <f>IF(G88&gt;0,YEAR('Page couverture'!$E$9)-G88,0)</f>
        <v>0</v>
      </c>
      <c r="M88" s="212">
        <f t="shared" si="5"/>
        <v>0</v>
      </c>
      <c r="N88" s="245">
        <f t="shared" si="6"/>
        <v>0</v>
      </c>
      <c r="O88" s="248">
        <f t="shared" si="7"/>
        <v>0</v>
      </c>
      <c r="P88" s="248">
        <f t="shared" si="7"/>
        <v>0</v>
      </c>
      <c r="Q88" s="248">
        <f t="shared" si="8"/>
        <v>0</v>
      </c>
      <c r="R88" s="212"/>
      <c r="S88" s="84"/>
      <c r="T88" s="85"/>
      <c r="U88" s="84"/>
      <c r="V88" s="84"/>
      <c r="W88" s="85"/>
      <c r="X88" s="86"/>
      <c r="Y88" s="6"/>
      <c r="Z88" s="10"/>
      <c r="AA88" s="165"/>
      <c r="AB88" s="4"/>
    </row>
    <row r="89" spans="1:28" s="5" customFormat="1" ht="15.5" x14ac:dyDescent="0.35">
      <c r="A89" s="10">
        <v>88</v>
      </c>
      <c r="B89" s="209"/>
      <c r="C89" s="209"/>
      <c r="D89" s="209"/>
      <c r="E89" s="84"/>
      <c r="F89" s="84"/>
      <c r="G89" s="210"/>
      <c r="H89" s="211"/>
      <c r="I89" s="240"/>
      <c r="J89" s="84"/>
      <c r="K89" s="212"/>
      <c r="L89" s="212">
        <f>IF(G89&gt;0,YEAR('Page couverture'!$E$9)-G89,0)</f>
        <v>0</v>
      </c>
      <c r="M89" s="212">
        <f t="shared" si="5"/>
        <v>0</v>
      </c>
      <c r="N89" s="245">
        <f t="shared" si="6"/>
        <v>0</v>
      </c>
      <c r="O89" s="248">
        <f t="shared" si="7"/>
        <v>0</v>
      </c>
      <c r="P89" s="248">
        <f t="shared" si="7"/>
        <v>0</v>
      </c>
      <c r="Q89" s="248">
        <f t="shared" si="8"/>
        <v>0</v>
      </c>
      <c r="R89" s="212"/>
      <c r="S89" s="84"/>
      <c r="T89" s="85"/>
      <c r="U89" s="84"/>
      <c r="V89" s="84"/>
      <c r="W89" s="85"/>
      <c r="X89" s="86"/>
      <c r="Y89" s="6"/>
      <c r="Z89" s="10"/>
      <c r="AA89" s="165"/>
      <c r="AB89" s="4"/>
    </row>
    <row r="90" spans="1:28" s="5" customFormat="1" ht="15.5" x14ac:dyDescent="0.35">
      <c r="A90" s="87">
        <v>89</v>
      </c>
      <c r="B90" s="209"/>
      <c r="C90" s="209"/>
      <c r="D90" s="209"/>
      <c r="E90" s="84"/>
      <c r="F90" s="84"/>
      <c r="G90" s="210"/>
      <c r="H90" s="211"/>
      <c r="I90" s="240"/>
      <c r="J90" s="84"/>
      <c r="K90" s="212"/>
      <c r="L90" s="212">
        <f>IF(G90&gt;0,YEAR('Page couverture'!$E$9)-G90,0)</f>
        <v>0</v>
      </c>
      <c r="M90" s="212">
        <f t="shared" si="5"/>
        <v>0</v>
      </c>
      <c r="N90" s="245">
        <f t="shared" si="6"/>
        <v>0</v>
      </c>
      <c r="O90" s="248">
        <f t="shared" si="7"/>
        <v>0</v>
      </c>
      <c r="P90" s="248">
        <f t="shared" si="7"/>
        <v>0</v>
      </c>
      <c r="Q90" s="248">
        <f t="shared" si="8"/>
        <v>0</v>
      </c>
      <c r="R90" s="212"/>
      <c r="S90" s="84"/>
      <c r="T90" s="85"/>
      <c r="U90" s="84"/>
      <c r="V90" s="84"/>
      <c r="W90" s="85"/>
      <c r="X90" s="86"/>
      <c r="Y90" s="6"/>
      <c r="Z90" s="10"/>
      <c r="AA90" s="165"/>
      <c r="AB90" s="4"/>
    </row>
    <row r="91" spans="1:28" s="5" customFormat="1" ht="15.5" x14ac:dyDescent="0.35">
      <c r="A91" s="10">
        <v>90</v>
      </c>
      <c r="B91" s="209"/>
      <c r="C91" s="209"/>
      <c r="D91" s="209"/>
      <c r="E91" s="84"/>
      <c r="F91" s="84"/>
      <c r="G91" s="210"/>
      <c r="H91" s="211"/>
      <c r="I91" s="240"/>
      <c r="J91" s="84"/>
      <c r="K91" s="212"/>
      <c r="L91" s="212">
        <f>IF(G91&gt;0,YEAR('Page couverture'!$E$9)-G91,0)</f>
        <v>0</v>
      </c>
      <c r="M91" s="212">
        <f t="shared" si="5"/>
        <v>0</v>
      </c>
      <c r="N91" s="245">
        <f t="shared" si="6"/>
        <v>0</v>
      </c>
      <c r="O91" s="248">
        <f t="shared" si="7"/>
        <v>0</v>
      </c>
      <c r="P91" s="248">
        <f t="shared" si="7"/>
        <v>0</v>
      </c>
      <c r="Q91" s="248">
        <f t="shared" si="8"/>
        <v>0</v>
      </c>
      <c r="R91" s="212"/>
      <c r="S91" s="84"/>
      <c r="T91" s="85"/>
      <c r="U91" s="84"/>
      <c r="V91" s="84"/>
      <c r="W91" s="85"/>
      <c r="X91" s="86"/>
      <c r="Y91" s="6"/>
      <c r="Z91" s="10"/>
      <c r="AA91" s="165"/>
      <c r="AB91" s="4"/>
    </row>
    <row r="92" spans="1:28" s="5" customFormat="1" ht="15.5" x14ac:dyDescent="0.35">
      <c r="A92" s="87">
        <v>91</v>
      </c>
      <c r="B92" s="209"/>
      <c r="C92" s="209"/>
      <c r="D92" s="209"/>
      <c r="E92" s="84"/>
      <c r="F92" s="84"/>
      <c r="G92" s="210"/>
      <c r="H92" s="211"/>
      <c r="I92" s="240"/>
      <c r="J92" s="84"/>
      <c r="K92" s="212"/>
      <c r="L92" s="212">
        <f>IF(G92&gt;0,YEAR('Page couverture'!$E$9)-G92,0)</f>
        <v>0</v>
      </c>
      <c r="M92" s="212">
        <f t="shared" si="5"/>
        <v>0</v>
      </c>
      <c r="N92" s="245">
        <f t="shared" si="6"/>
        <v>0</v>
      </c>
      <c r="O92" s="248">
        <f t="shared" si="7"/>
        <v>0</v>
      </c>
      <c r="P92" s="248">
        <f t="shared" si="7"/>
        <v>0</v>
      </c>
      <c r="Q92" s="248">
        <f t="shared" si="8"/>
        <v>0</v>
      </c>
      <c r="R92" s="212"/>
      <c r="S92" s="84"/>
      <c r="T92" s="85"/>
      <c r="U92" s="84"/>
      <c r="V92" s="84"/>
      <c r="W92" s="85"/>
      <c r="X92" s="86"/>
      <c r="Y92" s="6"/>
      <c r="Z92" s="10"/>
      <c r="AA92" s="165"/>
      <c r="AB92" s="4"/>
    </row>
    <row r="93" spans="1:28" s="5" customFormat="1" ht="15.5" x14ac:dyDescent="0.35">
      <c r="A93" s="10">
        <v>92</v>
      </c>
      <c r="B93" s="209"/>
      <c r="C93" s="209"/>
      <c r="D93" s="209"/>
      <c r="E93" s="84"/>
      <c r="F93" s="84"/>
      <c r="G93" s="210"/>
      <c r="H93" s="211"/>
      <c r="I93" s="240"/>
      <c r="J93" s="84"/>
      <c r="K93" s="212"/>
      <c r="L93" s="212">
        <f>IF(G93&gt;0,YEAR('Page couverture'!$E$9)-G93,0)</f>
        <v>0</v>
      </c>
      <c r="M93" s="212">
        <f t="shared" si="5"/>
        <v>0</v>
      </c>
      <c r="N93" s="245">
        <f t="shared" si="6"/>
        <v>0</v>
      </c>
      <c r="O93" s="248">
        <f t="shared" si="7"/>
        <v>0</v>
      </c>
      <c r="P93" s="248">
        <f t="shared" si="7"/>
        <v>0</v>
      </c>
      <c r="Q93" s="248">
        <f t="shared" si="8"/>
        <v>0</v>
      </c>
      <c r="R93" s="212"/>
      <c r="S93" s="84"/>
      <c r="T93" s="85"/>
      <c r="U93" s="84"/>
      <c r="V93" s="84"/>
      <c r="W93" s="85"/>
      <c r="X93" s="86"/>
      <c r="Y93" s="6"/>
      <c r="Z93" s="10"/>
      <c r="AA93" s="165"/>
      <c r="AB93" s="4"/>
    </row>
    <row r="94" spans="1:28" s="5" customFormat="1" ht="15.5" x14ac:dyDescent="0.35">
      <c r="A94" s="87">
        <v>93</v>
      </c>
      <c r="B94" s="209"/>
      <c r="C94" s="209"/>
      <c r="D94" s="209"/>
      <c r="E94" s="84"/>
      <c r="F94" s="84"/>
      <c r="G94" s="210"/>
      <c r="H94" s="211"/>
      <c r="I94" s="240"/>
      <c r="J94" s="84"/>
      <c r="K94" s="212"/>
      <c r="L94" s="212">
        <f>IF(G94&gt;0,YEAR('Page couverture'!$E$9)-G94,0)</f>
        <v>0</v>
      </c>
      <c r="M94" s="212">
        <f t="shared" si="5"/>
        <v>0</v>
      </c>
      <c r="N94" s="245">
        <f t="shared" si="6"/>
        <v>0</v>
      </c>
      <c r="O94" s="248">
        <f t="shared" si="7"/>
        <v>0</v>
      </c>
      <c r="P94" s="248">
        <f t="shared" si="7"/>
        <v>0</v>
      </c>
      <c r="Q94" s="248">
        <f t="shared" si="8"/>
        <v>0</v>
      </c>
      <c r="R94" s="212"/>
      <c r="S94" s="84"/>
      <c r="T94" s="85"/>
      <c r="U94" s="84"/>
      <c r="V94" s="84"/>
      <c r="W94" s="85"/>
      <c r="X94" s="86"/>
      <c r="Y94" s="6"/>
      <c r="Z94" s="10"/>
      <c r="AA94" s="165"/>
      <c r="AB94" s="4"/>
    </row>
    <row r="95" spans="1:28" s="5" customFormat="1" ht="15.5" x14ac:dyDescent="0.35">
      <c r="A95" s="10">
        <v>94</v>
      </c>
      <c r="B95" s="209"/>
      <c r="C95" s="209"/>
      <c r="D95" s="209"/>
      <c r="E95" s="84"/>
      <c r="F95" s="84"/>
      <c r="G95" s="210"/>
      <c r="H95" s="211"/>
      <c r="I95" s="240"/>
      <c r="J95" s="84"/>
      <c r="K95" s="212"/>
      <c r="L95" s="212">
        <f>IF(G95&gt;0,YEAR('Page couverture'!$E$9)-G95,0)</f>
        <v>0</v>
      </c>
      <c r="M95" s="212">
        <f t="shared" si="5"/>
        <v>0</v>
      </c>
      <c r="N95" s="245">
        <f t="shared" si="6"/>
        <v>0</v>
      </c>
      <c r="O95" s="248">
        <f t="shared" si="7"/>
        <v>0</v>
      </c>
      <c r="P95" s="248">
        <f t="shared" si="7"/>
        <v>0</v>
      </c>
      <c r="Q95" s="248">
        <f t="shared" si="8"/>
        <v>0</v>
      </c>
      <c r="R95" s="212"/>
      <c r="S95" s="84"/>
      <c r="T95" s="85"/>
      <c r="U95" s="84"/>
      <c r="V95" s="84"/>
      <c r="W95" s="85"/>
      <c r="X95" s="86"/>
      <c r="Y95" s="6"/>
      <c r="Z95" s="10"/>
      <c r="AA95" s="165"/>
      <c r="AB95" s="4"/>
    </row>
    <row r="96" spans="1:28" s="5" customFormat="1" ht="15.5" x14ac:dyDescent="0.35">
      <c r="A96" s="87">
        <v>95</v>
      </c>
      <c r="B96" s="209"/>
      <c r="C96" s="209"/>
      <c r="D96" s="209"/>
      <c r="E96" s="84"/>
      <c r="F96" s="84"/>
      <c r="G96" s="210"/>
      <c r="H96" s="211"/>
      <c r="I96" s="240"/>
      <c r="J96" s="84"/>
      <c r="K96" s="212"/>
      <c r="L96" s="212">
        <f>IF(G96&gt;0,YEAR('Page couverture'!$E$9)-G96,0)</f>
        <v>0</v>
      </c>
      <c r="M96" s="212">
        <f t="shared" si="5"/>
        <v>0</v>
      </c>
      <c r="N96" s="245">
        <f t="shared" si="6"/>
        <v>0</v>
      </c>
      <c r="O96" s="248">
        <f t="shared" si="7"/>
        <v>0</v>
      </c>
      <c r="P96" s="248">
        <f t="shared" si="7"/>
        <v>0</v>
      </c>
      <c r="Q96" s="248">
        <f t="shared" si="8"/>
        <v>0</v>
      </c>
      <c r="R96" s="212"/>
      <c r="S96" s="84"/>
      <c r="T96" s="85"/>
      <c r="U96" s="84"/>
      <c r="V96" s="84"/>
      <c r="W96" s="85"/>
      <c r="X96" s="86"/>
      <c r="Y96" s="6"/>
      <c r="Z96" s="10"/>
      <c r="AA96" s="165"/>
      <c r="AB96" s="4"/>
    </row>
    <row r="97" spans="1:28" s="5" customFormat="1" ht="15.5" x14ac:dyDescent="0.35">
      <c r="A97" s="10">
        <v>96</v>
      </c>
      <c r="B97" s="209"/>
      <c r="C97" s="209"/>
      <c r="D97" s="209"/>
      <c r="E97" s="84"/>
      <c r="F97" s="84"/>
      <c r="G97" s="210"/>
      <c r="H97" s="211"/>
      <c r="I97" s="240"/>
      <c r="J97" s="84"/>
      <c r="K97" s="212"/>
      <c r="L97" s="212">
        <f>IF(G97&gt;0,YEAR('Page couverture'!$E$9)-G97,0)</f>
        <v>0</v>
      </c>
      <c r="M97" s="212">
        <f t="shared" si="5"/>
        <v>0</v>
      </c>
      <c r="N97" s="245">
        <f t="shared" si="6"/>
        <v>0</v>
      </c>
      <c r="O97" s="248">
        <f t="shared" si="7"/>
        <v>0</v>
      </c>
      <c r="P97" s="248">
        <f t="shared" si="7"/>
        <v>0</v>
      </c>
      <c r="Q97" s="248">
        <f t="shared" si="8"/>
        <v>0</v>
      </c>
      <c r="R97" s="212"/>
      <c r="S97" s="84"/>
      <c r="T97" s="85"/>
      <c r="U97" s="84"/>
      <c r="V97" s="84"/>
      <c r="W97" s="85"/>
      <c r="X97" s="86"/>
      <c r="Y97" s="6"/>
      <c r="Z97" s="10"/>
      <c r="AA97" s="165"/>
      <c r="AB97" s="4"/>
    </row>
    <row r="98" spans="1:28" s="5" customFormat="1" ht="15.5" x14ac:dyDescent="0.35">
      <c r="A98" s="87">
        <v>97</v>
      </c>
      <c r="B98" s="209"/>
      <c r="C98" s="209"/>
      <c r="D98" s="209"/>
      <c r="E98" s="84"/>
      <c r="F98" s="84"/>
      <c r="G98" s="210"/>
      <c r="H98" s="211"/>
      <c r="I98" s="240"/>
      <c r="J98" s="84"/>
      <c r="K98" s="212"/>
      <c r="L98" s="212">
        <f>IF(G98&gt;0,YEAR('Page couverture'!$E$9)-G98,0)</f>
        <v>0</v>
      </c>
      <c r="M98" s="212">
        <f t="shared" si="5"/>
        <v>0</v>
      </c>
      <c r="N98" s="245">
        <f t="shared" si="6"/>
        <v>0</v>
      </c>
      <c r="O98" s="248">
        <f t="shared" si="7"/>
        <v>0</v>
      </c>
      <c r="P98" s="248">
        <f t="shared" si="7"/>
        <v>0</v>
      </c>
      <c r="Q98" s="248">
        <f t="shared" si="8"/>
        <v>0</v>
      </c>
      <c r="R98" s="212"/>
      <c r="S98" s="84"/>
      <c r="T98" s="85"/>
      <c r="U98" s="84"/>
      <c r="V98" s="84"/>
      <c r="W98" s="85"/>
      <c r="X98" s="86"/>
      <c r="Y98" s="6"/>
      <c r="Z98" s="10"/>
      <c r="AA98" s="165"/>
      <c r="AB98" s="4"/>
    </row>
    <row r="99" spans="1:28" s="5" customFormat="1" ht="15.5" x14ac:dyDescent="0.35">
      <c r="A99" s="10">
        <v>98</v>
      </c>
      <c r="B99" s="209"/>
      <c r="C99" s="209"/>
      <c r="D99" s="209"/>
      <c r="E99" s="84"/>
      <c r="F99" s="84"/>
      <c r="G99" s="210"/>
      <c r="H99" s="211"/>
      <c r="I99" s="240"/>
      <c r="J99" s="84"/>
      <c r="K99" s="212"/>
      <c r="L99" s="212">
        <f>IF(G99&gt;0,YEAR('Page couverture'!$E$9)-G99,0)</f>
        <v>0</v>
      </c>
      <c r="M99" s="212">
        <f t="shared" si="5"/>
        <v>0</v>
      </c>
      <c r="N99" s="245">
        <f t="shared" si="6"/>
        <v>0</v>
      </c>
      <c r="O99" s="248">
        <f t="shared" si="7"/>
        <v>0</v>
      </c>
      <c r="P99" s="248">
        <f t="shared" si="7"/>
        <v>0</v>
      </c>
      <c r="Q99" s="248">
        <f t="shared" si="8"/>
        <v>0</v>
      </c>
      <c r="R99" s="212"/>
      <c r="S99" s="84"/>
      <c r="T99" s="85"/>
      <c r="U99" s="84"/>
      <c r="V99" s="84"/>
      <c r="W99" s="85"/>
      <c r="X99" s="86"/>
      <c r="Y99" s="6"/>
      <c r="Z99" s="10"/>
      <c r="AA99" s="165"/>
      <c r="AB99" s="4"/>
    </row>
    <row r="100" spans="1:28" s="5" customFormat="1" ht="15.5" x14ac:dyDescent="0.35">
      <c r="A100" s="87">
        <v>99</v>
      </c>
      <c r="B100" s="209"/>
      <c r="C100" s="209"/>
      <c r="D100" s="209"/>
      <c r="E100" s="84"/>
      <c r="F100" s="84"/>
      <c r="G100" s="210"/>
      <c r="H100" s="211"/>
      <c r="I100" s="240"/>
      <c r="J100" s="84"/>
      <c r="K100" s="212"/>
      <c r="L100" s="212">
        <f>IF(G100&gt;0,YEAR('Page couverture'!$E$9)-G100,0)</f>
        <v>0</v>
      </c>
      <c r="M100" s="212">
        <f t="shared" si="5"/>
        <v>0</v>
      </c>
      <c r="N100" s="245">
        <f t="shared" si="6"/>
        <v>0</v>
      </c>
      <c r="O100" s="248">
        <f t="shared" si="7"/>
        <v>0</v>
      </c>
      <c r="P100" s="248">
        <f t="shared" si="7"/>
        <v>0</v>
      </c>
      <c r="Q100" s="248">
        <f t="shared" si="8"/>
        <v>0</v>
      </c>
      <c r="R100" s="212"/>
      <c r="S100" s="84"/>
      <c r="T100" s="85"/>
      <c r="U100" s="84"/>
      <c r="V100" s="84"/>
      <c r="W100" s="85"/>
      <c r="X100" s="86"/>
      <c r="Y100" s="6"/>
      <c r="Z100" s="10"/>
      <c r="AA100" s="165"/>
      <c r="AB100" s="4"/>
    </row>
    <row r="101" spans="1:28" s="5" customFormat="1" ht="15.5" x14ac:dyDescent="0.35">
      <c r="A101" s="10">
        <v>100</v>
      </c>
      <c r="B101" s="209"/>
      <c r="C101" s="209"/>
      <c r="D101" s="209"/>
      <c r="E101" s="84"/>
      <c r="F101" s="84"/>
      <c r="G101" s="210"/>
      <c r="H101" s="211"/>
      <c r="I101" s="240"/>
      <c r="J101" s="84"/>
      <c r="K101" s="212"/>
      <c r="L101" s="212">
        <f>IF(G101&gt;0,YEAR('Page couverture'!$E$9)-G101,0)</f>
        <v>0</v>
      </c>
      <c r="M101" s="212">
        <f t="shared" si="5"/>
        <v>0</v>
      </c>
      <c r="N101" s="245">
        <f t="shared" si="6"/>
        <v>0</v>
      </c>
      <c r="O101" s="248">
        <f t="shared" si="7"/>
        <v>0</v>
      </c>
      <c r="P101" s="248">
        <f t="shared" si="7"/>
        <v>0</v>
      </c>
      <c r="Q101" s="248">
        <f t="shared" si="8"/>
        <v>0</v>
      </c>
      <c r="R101" s="212"/>
      <c r="S101" s="84"/>
      <c r="T101" s="85"/>
      <c r="U101" s="84"/>
      <c r="V101" s="84"/>
      <c r="W101" s="85"/>
      <c r="X101" s="86"/>
      <c r="Y101" s="6"/>
      <c r="Z101" s="10"/>
      <c r="AA101" s="165"/>
      <c r="AB101" s="4"/>
    </row>
    <row r="102" spans="1:28" s="5" customFormat="1" ht="15.5" x14ac:dyDescent="0.35">
      <c r="A102" s="87">
        <v>101</v>
      </c>
      <c r="B102" s="209"/>
      <c r="C102" s="209"/>
      <c r="D102" s="209"/>
      <c r="E102" s="84"/>
      <c r="F102" s="84"/>
      <c r="G102" s="210"/>
      <c r="H102" s="211"/>
      <c r="I102" s="240"/>
      <c r="J102" s="84"/>
      <c r="K102" s="212"/>
      <c r="L102" s="212">
        <f>IF(G102&gt;0,YEAR('Page couverture'!$E$9)-G102,0)</f>
        <v>0</v>
      </c>
      <c r="M102" s="212">
        <f t="shared" si="5"/>
        <v>0</v>
      </c>
      <c r="N102" s="245">
        <f t="shared" si="6"/>
        <v>0</v>
      </c>
      <c r="O102" s="248">
        <f t="shared" si="7"/>
        <v>0</v>
      </c>
      <c r="P102" s="248">
        <f t="shared" si="7"/>
        <v>0</v>
      </c>
      <c r="Q102" s="248">
        <f t="shared" si="8"/>
        <v>0</v>
      </c>
      <c r="R102" s="212"/>
      <c r="S102" s="84"/>
      <c r="T102" s="85"/>
      <c r="U102" s="84"/>
      <c r="V102" s="84"/>
      <c r="W102" s="85"/>
      <c r="X102" s="86"/>
      <c r="Y102" s="6"/>
      <c r="Z102" s="10"/>
      <c r="AA102" s="165"/>
      <c r="AB102" s="4"/>
    </row>
    <row r="103" spans="1:28" s="5" customFormat="1" ht="15.5" x14ac:dyDescent="0.35">
      <c r="A103" s="10">
        <v>102</v>
      </c>
      <c r="B103" s="209"/>
      <c r="C103" s="209"/>
      <c r="D103" s="209"/>
      <c r="E103" s="84"/>
      <c r="F103" s="84"/>
      <c r="G103" s="210"/>
      <c r="H103" s="211"/>
      <c r="I103" s="240"/>
      <c r="J103" s="84"/>
      <c r="K103" s="212"/>
      <c r="L103" s="212">
        <f>IF(G103&gt;0,YEAR('Page couverture'!$E$9)-G103,0)</f>
        <v>0</v>
      </c>
      <c r="M103" s="212">
        <f t="shared" si="5"/>
        <v>0</v>
      </c>
      <c r="N103" s="245">
        <f t="shared" si="6"/>
        <v>0</v>
      </c>
      <c r="O103" s="248">
        <f t="shared" si="7"/>
        <v>0</v>
      </c>
      <c r="P103" s="248">
        <f t="shared" si="7"/>
        <v>0</v>
      </c>
      <c r="Q103" s="248">
        <f t="shared" si="8"/>
        <v>0</v>
      </c>
      <c r="R103" s="212"/>
      <c r="S103" s="84"/>
      <c r="T103" s="85"/>
      <c r="U103" s="84"/>
      <c r="V103" s="84"/>
      <c r="W103" s="85"/>
      <c r="X103" s="86"/>
      <c r="Y103" s="6"/>
      <c r="Z103" s="10"/>
      <c r="AA103" s="165"/>
      <c r="AB103" s="4"/>
    </row>
    <row r="104" spans="1:28" s="5" customFormat="1" ht="15.5" x14ac:dyDescent="0.35">
      <c r="A104" s="87">
        <v>103</v>
      </c>
      <c r="B104" s="209"/>
      <c r="C104" s="209"/>
      <c r="D104" s="209"/>
      <c r="E104" s="84"/>
      <c r="F104" s="84"/>
      <c r="G104" s="210"/>
      <c r="H104" s="211"/>
      <c r="I104" s="240"/>
      <c r="J104" s="84"/>
      <c r="K104" s="212"/>
      <c r="L104" s="212">
        <f>IF(G104&gt;0,YEAR('Page couverture'!$E$9)-G104,0)</f>
        <v>0</v>
      </c>
      <c r="M104" s="212">
        <f t="shared" si="5"/>
        <v>0</v>
      </c>
      <c r="N104" s="245">
        <f t="shared" si="6"/>
        <v>0</v>
      </c>
      <c r="O104" s="248">
        <f t="shared" si="7"/>
        <v>0</v>
      </c>
      <c r="P104" s="248">
        <f t="shared" si="7"/>
        <v>0</v>
      </c>
      <c r="Q104" s="248">
        <f t="shared" si="8"/>
        <v>0</v>
      </c>
      <c r="R104" s="212"/>
      <c r="S104" s="84"/>
      <c r="T104" s="85"/>
      <c r="U104" s="84"/>
      <c r="V104" s="84"/>
      <c r="W104" s="85"/>
      <c r="X104" s="86"/>
      <c r="Y104" s="6"/>
      <c r="Z104" s="10"/>
      <c r="AA104" s="165"/>
      <c r="AB104" s="4"/>
    </row>
    <row r="105" spans="1:28" s="5" customFormat="1" ht="15.5" x14ac:dyDescent="0.35">
      <c r="A105" s="10">
        <v>104</v>
      </c>
      <c r="B105" s="209"/>
      <c r="C105" s="209"/>
      <c r="D105" s="209"/>
      <c r="E105" s="84"/>
      <c r="F105" s="84"/>
      <c r="G105" s="210"/>
      <c r="H105" s="211"/>
      <c r="I105" s="240"/>
      <c r="J105" s="84"/>
      <c r="K105" s="212"/>
      <c r="L105" s="212">
        <f>IF(G105&gt;0,YEAR('Page couverture'!$E$9)-G105,0)</f>
        <v>0</v>
      </c>
      <c r="M105" s="212">
        <f t="shared" si="5"/>
        <v>0</v>
      </c>
      <c r="N105" s="245">
        <f t="shared" si="6"/>
        <v>0</v>
      </c>
      <c r="O105" s="248">
        <f t="shared" si="7"/>
        <v>0</v>
      </c>
      <c r="P105" s="248">
        <f t="shared" si="7"/>
        <v>0</v>
      </c>
      <c r="Q105" s="248">
        <f t="shared" si="8"/>
        <v>0</v>
      </c>
      <c r="R105" s="212"/>
      <c r="S105" s="84"/>
      <c r="T105" s="85"/>
      <c r="U105" s="84"/>
      <c r="V105" s="84"/>
      <c r="W105" s="85"/>
      <c r="X105" s="86"/>
      <c r="Y105" s="6"/>
      <c r="Z105" s="10"/>
      <c r="AA105" s="165"/>
      <c r="AB105" s="4"/>
    </row>
    <row r="106" spans="1:28" s="5" customFormat="1" ht="15.5" x14ac:dyDescent="0.35">
      <c r="A106" s="87">
        <v>105</v>
      </c>
      <c r="B106" s="209"/>
      <c r="C106" s="209"/>
      <c r="D106" s="209"/>
      <c r="E106" s="84"/>
      <c r="F106" s="84"/>
      <c r="G106" s="210"/>
      <c r="H106" s="211"/>
      <c r="I106" s="240"/>
      <c r="J106" s="84"/>
      <c r="K106" s="212"/>
      <c r="L106" s="212">
        <f>IF(G106&gt;0,YEAR('Page couverture'!$E$9)-G106,0)</f>
        <v>0</v>
      </c>
      <c r="M106" s="212">
        <f t="shared" si="5"/>
        <v>0</v>
      </c>
      <c r="N106" s="245">
        <f t="shared" si="6"/>
        <v>0</v>
      </c>
      <c r="O106" s="248">
        <f t="shared" si="7"/>
        <v>0</v>
      </c>
      <c r="P106" s="248">
        <f t="shared" si="7"/>
        <v>0</v>
      </c>
      <c r="Q106" s="248">
        <f t="shared" si="8"/>
        <v>0</v>
      </c>
      <c r="R106" s="212"/>
      <c r="S106" s="84"/>
      <c r="T106" s="85"/>
      <c r="U106" s="84"/>
      <c r="V106" s="84"/>
      <c r="W106" s="85"/>
      <c r="X106" s="86"/>
      <c r="Y106" s="6"/>
      <c r="Z106" s="10"/>
      <c r="AA106" s="165"/>
      <c r="AB106" s="4"/>
    </row>
    <row r="107" spans="1:28" s="5" customFormat="1" ht="15.5" x14ac:dyDescent="0.35">
      <c r="A107" s="10">
        <v>106</v>
      </c>
      <c r="B107" s="209"/>
      <c r="C107" s="209"/>
      <c r="D107" s="209"/>
      <c r="E107" s="84"/>
      <c r="F107" s="84"/>
      <c r="G107" s="210"/>
      <c r="H107" s="211"/>
      <c r="I107" s="240"/>
      <c r="J107" s="84"/>
      <c r="K107" s="212"/>
      <c r="L107" s="212">
        <f>IF(G107&gt;0,YEAR('Page couverture'!$E$9)-G107,0)</f>
        <v>0</v>
      </c>
      <c r="M107" s="212">
        <f t="shared" si="5"/>
        <v>0</v>
      </c>
      <c r="N107" s="245">
        <f t="shared" si="6"/>
        <v>0</v>
      </c>
      <c r="O107" s="248">
        <f t="shared" si="7"/>
        <v>0</v>
      </c>
      <c r="P107" s="248">
        <f t="shared" si="7"/>
        <v>0</v>
      </c>
      <c r="Q107" s="248">
        <f t="shared" si="8"/>
        <v>0</v>
      </c>
      <c r="R107" s="212"/>
      <c r="S107" s="84"/>
      <c r="T107" s="85"/>
      <c r="U107" s="84"/>
      <c r="V107" s="84"/>
      <c r="W107" s="85"/>
      <c r="X107" s="86"/>
      <c r="Y107" s="6"/>
      <c r="Z107" s="10"/>
      <c r="AA107" s="165"/>
      <c r="AB107" s="4"/>
    </row>
    <row r="108" spans="1:28" s="5" customFormat="1" ht="15.5" x14ac:dyDescent="0.35">
      <c r="A108" s="87">
        <v>107</v>
      </c>
      <c r="B108" s="209"/>
      <c r="C108" s="209"/>
      <c r="D108" s="209"/>
      <c r="E108" s="84"/>
      <c r="F108" s="84"/>
      <c r="G108" s="210"/>
      <c r="H108" s="211"/>
      <c r="I108" s="240"/>
      <c r="J108" s="84"/>
      <c r="K108" s="212"/>
      <c r="L108" s="212">
        <f>IF(G108&gt;0,YEAR('Page couverture'!$E$9)-G108,0)</f>
        <v>0</v>
      </c>
      <c r="M108" s="212">
        <f t="shared" si="5"/>
        <v>0</v>
      </c>
      <c r="N108" s="245">
        <f t="shared" si="6"/>
        <v>0</v>
      </c>
      <c r="O108" s="248">
        <f t="shared" si="7"/>
        <v>0</v>
      </c>
      <c r="P108" s="248">
        <f t="shared" si="7"/>
        <v>0</v>
      </c>
      <c r="Q108" s="248">
        <f t="shared" si="8"/>
        <v>0</v>
      </c>
      <c r="R108" s="212"/>
      <c r="S108" s="84"/>
      <c r="T108" s="85"/>
      <c r="U108" s="84"/>
      <c r="V108" s="84"/>
      <c r="W108" s="85"/>
      <c r="X108" s="86"/>
      <c r="Y108" s="6"/>
      <c r="Z108" s="10"/>
      <c r="AA108" s="165"/>
      <c r="AB108" s="4"/>
    </row>
    <row r="109" spans="1:28" s="5" customFormat="1" ht="15.5" x14ac:dyDescent="0.35">
      <c r="A109" s="10">
        <v>108</v>
      </c>
      <c r="B109" s="209"/>
      <c r="C109" s="209"/>
      <c r="D109" s="209"/>
      <c r="E109" s="84"/>
      <c r="F109" s="84"/>
      <c r="G109" s="210"/>
      <c r="H109" s="211"/>
      <c r="I109" s="240"/>
      <c r="J109" s="84"/>
      <c r="K109" s="212"/>
      <c r="L109" s="212">
        <f>IF(G109&gt;0,YEAR('Page couverture'!$E$9)-G109,0)</f>
        <v>0</v>
      </c>
      <c r="M109" s="212">
        <f t="shared" si="5"/>
        <v>0</v>
      </c>
      <c r="N109" s="245">
        <f t="shared" si="6"/>
        <v>0</v>
      </c>
      <c r="O109" s="248">
        <f t="shared" si="7"/>
        <v>0</v>
      </c>
      <c r="P109" s="248">
        <f t="shared" si="7"/>
        <v>0</v>
      </c>
      <c r="Q109" s="248">
        <f t="shared" si="8"/>
        <v>0</v>
      </c>
      <c r="R109" s="212"/>
      <c r="S109" s="84"/>
      <c r="T109" s="85"/>
      <c r="U109" s="84"/>
      <c r="V109" s="84"/>
      <c r="W109" s="85"/>
      <c r="X109" s="86"/>
      <c r="Y109" s="6"/>
      <c r="Z109" s="10"/>
      <c r="AA109" s="165"/>
      <c r="AB109" s="4"/>
    </row>
    <row r="110" spans="1:28" s="5" customFormat="1" ht="15.5" x14ac:dyDescent="0.35">
      <c r="A110" s="87">
        <v>109</v>
      </c>
      <c r="B110" s="209"/>
      <c r="C110" s="209"/>
      <c r="D110" s="209"/>
      <c r="E110" s="84"/>
      <c r="F110" s="84"/>
      <c r="G110" s="210"/>
      <c r="H110" s="211"/>
      <c r="I110" s="240"/>
      <c r="J110" s="84"/>
      <c r="K110" s="212"/>
      <c r="L110" s="212">
        <f>IF(G110&gt;0,YEAR('Page couverture'!$E$9)-G110,0)</f>
        <v>0</v>
      </c>
      <c r="M110" s="212">
        <f t="shared" si="5"/>
        <v>0</v>
      </c>
      <c r="N110" s="245">
        <f t="shared" si="6"/>
        <v>0</v>
      </c>
      <c r="O110" s="248">
        <f t="shared" si="7"/>
        <v>0</v>
      </c>
      <c r="P110" s="248">
        <f t="shared" si="7"/>
        <v>0</v>
      </c>
      <c r="Q110" s="248">
        <f t="shared" si="8"/>
        <v>0</v>
      </c>
      <c r="R110" s="212"/>
      <c r="S110" s="84"/>
      <c r="T110" s="85"/>
      <c r="U110" s="84"/>
      <c r="V110" s="84"/>
      <c r="W110" s="85"/>
      <c r="X110" s="86"/>
      <c r="Y110" s="6"/>
      <c r="Z110" s="10"/>
      <c r="AA110" s="165"/>
      <c r="AB110" s="4"/>
    </row>
    <row r="111" spans="1:28" s="5" customFormat="1" ht="15.5" x14ac:dyDescent="0.35">
      <c r="A111" s="10">
        <v>110</v>
      </c>
      <c r="B111" s="209"/>
      <c r="C111" s="209"/>
      <c r="D111" s="209"/>
      <c r="E111" s="84"/>
      <c r="F111" s="84"/>
      <c r="G111" s="210"/>
      <c r="H111" s="211"/>
      <c r="I111" s="240"/>
      <c r="J111" s="84"/>
      <c r="K111" s="212"/>
      <c r="L111" s="212">
        <f>IF(G111&gt;0,YEAR('Page couverture'!$E$9)-G111,0)</f>
        <v>0</v>
      </c>
      <c r="M111" s="212">
        <f t="shared" si="5"/>
        <v>0</v>
      </c>
      <c r="N111" s="245">
        <f t="shared" si="6"/>
        <v>0</v>
      </c>
      <c r="O111" s="248">
        <f t="shared" si="7"/>
        <v>0</v>
      </c>
      <c r="P111" s="248">
        <f t="shared" si="7"/>
        <v>0</v>
      </c>
      <c r="Q111" s="248">
        <f t="shared" si="8"/>
        <v>0</v>
      </c>
      <c r="R111" s="212"/>
      <c r="S111" s="84"/>
      <c r="T111" s="85"/>
      <c r="U111" s="84"/>
      <c r="V111" s="84"/>
      <c r="W111" s="85"/>
      <c r="X111" s="86"/>
      <c r="Y111" s="6"/>
      <c r="Z111" s="10"/>
      <c r="AA111" s="165"/>
      <c r="AB111" s="4"/>
    </row>
    <row r="112" spans="1:28" s="5" customFormat="1" ht="15.5" x14ac:dyDescent="0.35">
      <c r="A112" s="87">
        <v>111</v>
      </c>
      <c r="B112" s="209"/>
      <c r="C112" s="209"/>
      <c r="D112" s="209"/>
      <c r="E112" s="84"/>
      <c r="F112" s="84"/>
      <c r="G112" s="210"/>
      <c r="H112" s="211"/>
      <c r="I112" s="240"/>
      <c r="J112" s="84"/>
      <c r="K112" s="212"/>
      <c r="L112" s="212">
        <f>IF(G112&gt;0,YEAR('Page couverture'!$E$9)-G112,0)</f>
        <v>0</v>
      </c>
      <c r="M112" s="212">
        <f t="shared" si="5"/>
        <v>0</v>
      </c>
      <c r="N112" s="245">
        <f t="shared" si="6"/>
        <v>0</v>
      </c>
      <c r="O112" s="248">
        <f t="shared" si="7"/>
        <v>0</v>
      </c>
      <c r="P112" s="248">
        <f t="shared" si="7"/>
        <v>0</v>
      </c>
      <c r="Q112" s="248">
        <f t="shared" si="8"/>
        <v>0</v>
      </c>
      <c r="R112" s="212"/>
      <c r="S112" s="84"/>
      <c r="T112" s="85"/>
      <c r="U112" s="84"/>
      <c r="V112" s="84"/>
      <c r="W112" s="85"/>
      <c r="X112" s="86"/>
      <c r="Y112" s="6"/>
      <c r="Z112" s="10"/>
      <c r="AA112" s="165"/>
      <c r="AB112" s="4"/>
    </row>
    <row r="113" spans="1:28" s="5" customFormat="1" ht="15.5" x14ac:dyDescent="0.35">
      <c r="A113" s="10">
        <v>112</v>
      </c>
      <c r="B113" s="209"/>
      <c r="C113" s="209"/>
      <c r="D113" s="209"/>
      <c r="E113" s="84"/>
      <c r="F113" s="84"/>
      <c r="G113" s="210"/>
      <c r="H113" s="211"/>
      <c r="I113" s="240"/>
      <c r="J113" s="84"/>
      <c r="K113" s="212"/>
      <c r="L113" s="212">
        <f>IF(G113&gt;0,YEAR('Page couverture'!$E$9)-G113,0)</f>
        <v>0</v>
      </c>
      <c r="M113" s="212">
        <f t="shared" si="5"/>
        <v>0</v>
      </c>
      <c r="N113" s="245">
        <f t="shared" si="6"/>
        <v>0</v>
      </c>
      <c r="O113" s="248">
        <f t="shared" si="7"/>
        <v>0</v>
      </c>
      <c r="P113" s="248">
        <f t="shared" si="7"/>
        <v>0</v>
      </c>
      <c r="Q113" s="248">
        <f t="shared" si="8"/>
        <v>0</v>
      </c>
      <c r="R113" s="212"/>
      <c r="S113" s="84"/>
      <c r="T113" s="85"/>
      <c r="U113" s="84"/>
      <c r="V113" s="84"/>
      <c r="W113" s="85"/>
      <c r="X113" s="86"/>
      <c r="Y113" s="6"/>
      <c r="Z113" s="10"/>
      <c r="AA113" s="165"/>
      <c r="AB113" s="4"/>
    </row>
    <row r="114" spans="1:28" s="5" customFormat="1" ht="15.5" x14ac:dyDescent="0.35">
      <c r="A114" s="87">
        <v>113</v>
      </c>
      <c r="B114" s="209"/>
      <c r="C114" s="209"/>
      <c r="D114" s="209"/>
      <c r="E114" s="84"/>
      <c r="F114" s="84"/>
      <c r="G114" s="210"/>
      <c r="H114" s="211"/>
      <c r="I114" s="240"/>
      <c r="J114" s="84"/>
      <c r="K114" s="212"/>
      <c r="L114" s="212">
        <f>IF(G114&gt;0,YEAR('Page couverture'!$E$9)-G114,0)</f>
        <v>0</v>
      </c>
      <c r="M114" s="212">
        <f t="shared" si="5"/>
        <v>0</v>
      </c>
      <c r="N114" s="245">
        <f t="shared" si="6"/>
        <v>0</v>
      </c>
      <c r="O114" s="248">
        <f t="shared" si="7"/>
        <v>0</v>
      </c>
      <c r="P114" s="248">
        <f t="shared" si="7"/>
        <v>0</v>
      </c>
      <c r="Q114" s="248">
        <f t="shared" si="8"/>
        <v>0</v>
      </c>
      <c r="R114" s="212"/>
      <c r="S114" s="84"/>
      <c r="T114" s="85"/>
      <c r="U114" s="84"/>
      <c r="V114" s="84"/>
      <c r="W114" s="85"/>
      <c r="X114" s="86"/>
      <c r="Y114" s="6"/>
      <c r="Z114" s="10"/>
      <c r="AA114" s="165"/>
      <c r="AB114" s="4"/>
    </row>
    <row r="115" spans="1:28" s="5" customFormat="1" ht="15.5" x14ac:dyDescent="0.35">
      <c r="A115" s="10">
        <v>114</v>
      </c>
      <c r="B115" s="209"/>
      <c r="C115" s="209"/>
      <c r="D115" s="209"/>
      <c r="E115" s="84"/>
      <c r="F115" s="84"/>
      <c r="G115" s="210"/>
      <c r="H115" s="211"/>
      <c r="I115" s="240"/>
      <c r="J115" s="84"/>
      <c r="K115" s="212"/>
      <c r="L115" s="212">
        <f>IF(G115&gt;0,YEAR('Page couverture'!$E$9)-G115,0)</f>
        <v>0</v>
      </c>
      <c r="M115" s="212">
        <f t="shared" si="5"/>
        <v>0</v>
      </c>
      <c r="N115" s="245">
        <f t="shared" si="6"/>
        <v>0</v>
      </c>
      <c r="O115" s="248">
        <f t="shared" si="7"/>
        <v>0</v>
      </c>
      <c r="P115" s="248">
        <f t="shared" si="7"/>
        <v>0</v>
      </c>
      <c r="Q115" s="248">
        <f t="shared" si="8"/>
        <v>0</v>
      </c>
      <c r="R115" s="212"/>
      <c r="S115" s="84"/>
      <c r="T115" s="85"/>
      <c r="U115" s="84"/>
      <c r="V115" s="84"/>
      <c r="W115" s="85"/>
      <c r="X115" s="86"/>
      <c r="Y115" s="6"/>
      <c r="Z115" s="10"/>
      <c r="AA115" s="165"/>
      <c r="AB115" s="4"/>
    </row>
    <row r="116" spans="1:28" s="5" customFormat="1" ht="15.5" x14ac:dyDescent="0.35">
      <c r="A116" s="87">
        <v>115</v>
      </c>
      <c r="B116" s="209"/>
      <c r="C116" s="209"/>
      <c r="D116" s="209"/>
      <c r="E116" s="84"/>
      <c r="F116" s="84"/>
      <c r="G116" s="210"/>
      <c r="H116" s="211"/>
      <c r="I116" s="240"/>
      <c r="J116" s="84"/>
      <c r="K116" s="212"/>
      <c r="L116" s="212">
        <f>IF(G116&gt;0,YEAR('Page couverture'!$E$9)-G116,0)</f>
        <v>0</v>
      </c>
      <c r="M116" s="212">
        <f t="shared" si="5"/>
        <v>0</v>
      </c>
      <c r="N116" s="245">
        <f t="shared" si="6"/>
        <v>0</v>
      </c>
      <c r="O116" s="248">
        <f t="shared" si="7"/>
        <v>0</v>
      </c>
      <c r="P116" s="248">
        <f t="shared" si="7"/>
        <v>0</v>
      </c>
      <c r="Q116" s="248">
        <f t="shared" si="8"/>
        <v>0</v>
      </c>
      <c r="R116" s="212"/>
      <c r="S116" s="84"/>
      <c r="T116" s="85"/>
      <c r="U116" s="84"/>
      <c r="V116" s="84"/>
      <c r="W116" s="85"/>
      <c r="X116" s="86"/>
      <c r="Y116" s="6"/>
      <c r="Z116" s="10"/>
      <c r="AA116" s="165"/>
      <c r="AB116" s="4"/>
    </row>
    <row r="117" spans="1:28" s="5" customFormat="1" ht="15.5" x14ac:dyDescent="0.35">
      <c r="A117" s="10">
        <v>116</v>
      </c>
      <c r="B117" s="209"/>
      <c r="C117" s="209"/>
      <c r="D117" s="209"/>
      <c r="E117" s="84"/>
      <c r="F117" s="84"/>
      <c r="G117" s="210"/>
      <c r="H117" s="211"/>
      <c r="I117" s="240"/>
      <c r="J117" s="84"/>
      <c r="K117" s="212"/>
      <c r="L117" s="212">
        <f>IF(G117&gt;0,YEAR('Page couverture'!$E$9)-G117,0)</f>
        <v>0</v>
      </c>
      <c r="M117" s="212">
        <f t="shared" si="5"/>
        <v>0</v>
      </c>
      <c r="N117" s="245">
        <f t="shared" si="6"/>
        <v>0</v>
      </c>
      <c r="O117" s="248">
        <f t="shared" si="7"/>
        <v>0</v>
      </c>
      <c r="P117" s="248">
        <f t="shared" si="7"/>
        <v>0</v>
      </c>
      <c r="Q117" s="248">
        <f t="shared" si="8"/>
        <v>0</v>
      </c>
      <c r="R117" s="212"/>
      <c r="S117" s="84"/>
      <c r="T117" s="85"/>
      <c r="U117" s="84"/>
      <c r="V117" s="84"/>
      <c r="W117" s="85"/>
      <c r="X117" s="86"/>
      <c r="Y117" s="6"/>
      <c r="Z117" s="10"/>
      <c r="AA117" s="165"/>
      <c r="AB117" s="4"/>
    </row>
    <row r="118" spans="1:28" s="5" customFormat="1" ht="15.5" x14ac:dyDescent="0.35">
      <c r="A118" s="87">
        <v>117</v>
      </c>
      <c r="B118" s="209"/>
      <c r="C118" s="209"/>
      <c r="D118" s="209"/>
      <c r="E118" s="84"/>
      <c r="F118" s="84"/>
      <c r="G118" s="210"/>
      <c r="H118" s="211"/>
      <c r="I118" s="240"/>
      <c r="J118" s="84"/>
      <c r="K118" s="212"/>
      <c r="L118" s="212">
        <f>IF(G118&gt;0,YEAR('Page couverture'!$E$9)-G118,0)</f>
        <v>0</v>
      </c>
      <c r="M118" s="212">
        <f t="shared" si="5"/>
        <v>0</v>
      </c>
      <c r="N118" s="245">
        <f t="shared" si="6"/>
        <v>0</v>
      </c>
      <c r="O118" s="248">
        <f t="shared" si="7"/>
        <v>0</v>
      </c>
      <c r="P118" s="248">
        <f t="shared" si="7"/>
        <v>0</v>
      </c>
      <c r="Q118" s="248">
        <f t="shared" si="8"/>
        <v>0</v>
      </c>
      <c r="R118" s="212"/>
      <c r="S118" s="84"/>
      <c r="T118" s="85"/>
      <c r="U118" s="84"/>
      <c r="V118" s="84"/>
      <c r="W118" s="85"/>
      <c r="X118" s="86"/>
      <c r="Y118" s="6"/>
      <c r="Z118" s="10"/>
      <c r="AA118" s="165"/>
      <c r="AB118" s="4"/>
    </row>
    <row r="119" spans="1:28" s="5" customFormat="1" ht="15.5" x14ac:dyDescent="0.35">
      <c r="A119" s="10">
        <v>118</v>
      </c>
      <c r="B119" s="209"/>
      <c r="C119" s="209"/>
      <c r="D119" s="209"/>
      <c r="E119" s="84"/>
      <c r="F119" s="84"/>
      <c r="G119" s="210"/>
      <c r="H119" s="211"/>
      <c r="I119" s="240"/>
      <c r="J119" s="84"/>
      <c r="K119" s="212"/>
      <c r="L119" s="212">
        <f>IF(G119&gt;0,YEAR('Page couverture'!$E$9)-G119,0)</f>
        <v>0</v>
      </c>
      <c r="M119" s="212">
        <f t="shared" si="5"/>
        <v>0</v>
      </c>
      <c r="N119" s="245">
        <f t="shared" si="6"/>
        <v>0</v>
      </c>
      <c r="O119" s="248">
        <f t="shared" si="7"/>
        <v>0</v>
      </c>
      <c r="P119" s="248">
        <f t="shared" si="7"/>
        <v>0</v>
      </c>
      <c r="Q119" s="248">
        <f t="shared" si="8"/>
        <v>0</v>
      </c>
      <c r="R119" s="212"/>
      <c r="S119" s="84"/>
      <c r="T119" s="85"/>
      <c r="U119" s="84"/>
      <c r="V119" s="84"/>
      <c r="W119" s="85"/>
      <c r="X119" s="86"/>
      <c r="Y119" s="6"/>
      <c r="Z119" s="10"/>
      <c r="AA119" s="165"/>
      <c r="AB119" s="4"/>
    </row>
    <row r="120" spans="1:28" s="5" customFormat="1" ht="15.5" x14ac:dyDescent="0.35">
      <c r="A120" s="87">
        <v>119</v>
      </c>
      <c r="B120" s="209"/>
      <c r="C120" s="209"/>
      <c r="D120" s="214"/>
      <c r="E120" s="84"/>
      <c r="F120" s="84"/>
      <c r="G120" s="210"/>
      <c r="H120" s="211"/>
      <c r="I120" s="240"/>
      <c r="J120" s="84"/>
      <c r="K120" s="212"/>
      <c r="L120" s="212">
        <f>IF(G120&gt;0,YEAR('Page couverture'!$E$9)-G120,0)</f>
        <v>0</v>
      </c>
      <c r="M120" s="212">
        <f t="shared" si="5"/>
        <v>0</v>
      </c>
      <c r="N120" s="245">
        <f t="shared" si="6"/>
        <v>0</v>
      </c>
      <c r="O120" s="248">
        <f t="shared" si="7"/>
        <v>0</v>
      </c>
      <c r="P120" s="248">
        <f t="shared" si="7"/>
        <v>0</v>
      </c>
      <c r="Q120" s="248">
        <f t="shared" si="8"/>
        <v>0</v>
      </c>
      <c r="R120" s="212"/>
      <c r="S120" s="84"/>
      <c r="T120" s="84"/>
      <c r="U120" s="84"/>
      <c r="V120" s="84"/>
      <c r="W120" s="85"/>
      <c r="X120" s="86"/>
      <c r="Y120" s="6"/>
      <c r="Z120" s="10"/>
      <c r="AA120" s="165"/>
      <c r="AB120" s="4"/>
    </row>
    <row r="121" spans="1:28" s="5" customFormat="1" ht="15.5" x14ac:dyDescent="0.35">
      <c r="A121" s="10">
        <v>120</v>
      </c>
      <c r="B121" s="209"/>
      <c r="C121" s="209"/>
      <c r="D121" s="209"/>
      <c r="E121" s="84"/>
      <c r="F121" s="84"/>
      <c r="G121" s="210"/>
      <c r="H121" s="211"/>
      <c r="I121" s="240"/>
      <c r="J121" s="84"/>
      <c r="K121" s="212"/>
      <c r="L121" s="212">
        <f>IF(G121&gt;0,YEAR('Page couverture'!$E$9)-G121,0)</f>
        <v>0</v>
      </c>
      <c r="M121" s="212">
        <f t="shared" si="5"/>
        <v>0</v>
      </c>
      <c r="N121" s="245">
        <f t="shared" si="6"/>
        <v>0</v>
      </c>
      <c r="O121" s="248">
        <f t="shared" si="7"/>
        <v>0</v>
      </c>
      <c r="P121" s="248">
        <f t="shared" si="7"/>
        <v>0</v>
      </c>
      <c r="Q121" s="248">
        <f t="shared" si="8"/>
        <v>0</v>
      </c>
      <c r="R121" s="212"/>
      <c r="S121" s="84"/>
      <c r="T121" s="84"/>
      <c r="U121" s="84"/>
      <c r="V121" s="84"/>
      <c r="W121" s="85"/>
      <c r="X121" s="86"/>
      <c r="Y121" s="6"/>
      <c r="Z121" s="10"/>
      <c r="AA121" s="165"/>
      <c r="AB121" s="4"/>
    </row>
    <row r="122" spans="1:28" s="5" customFormat="1" ht="15.5" x14ac:dyDescent="0.35">
      <c r="A122" s="87">
        <v>121</v>
      </c>
      <c r="B122" s="209"/>
      <c r="C122" s="209"/>
      <c r="D122" s="209"/>
      <c r="E122" s="84"/>
      <c r="F122" s="87"/>
      <c r="G122" s="210"/>
      <c r="H122" s="211"/>
      <c r="I122" s="240"/>
      <c r="J122" s="84"/>
      <c r="K122" s="212"/>
      <c r="L122" s="212">
        <f>IF(G122&gt;0,YEAR('Page couverture'!$E$9)-G122,0)</f>
        <v>0</v>
      </c>
      <c r="M122" s="212">
        <f t="shared" si="5"/>
        <v>0</v>
      </c>
      <c r="N122" s="245">
        <f t="shared" si="6"/>
        <v>0</v>
      </c>
      <c r="O122" s="248">
        <f t="shared" si="7"/>
        <v>0</v>
      </c>
      <c r="P122" s="248">
        <f t="shared" si="7"/>
        <v>0</v>
      </c>
      <c r="Q122" s="248">
        <f t="shared" si="8"/>
        <v>0</v>
      </c>
      <c r="R122" s="212"/>
      <c r="S122" s="84"/>
      <c r="T122" s="84"/>
      <c r="U122" s="84"/>
      <c r="V122" s="84"/>
      <c r="W122" s="85"/>
      <c r="X122" s="86"/>
      <c r="Y122" s="6"/>
      <c r="Z122" s="10"/>
      <c r="AA122" s="165"/>
      <c r="AB122" s="4"/>
    </row>
    <row r="123" spans="1:28" s="5" customFormat="1" ht="15.5" x14ac:dyDescent="0.35">
      <c r="A123" s="10">
        <v>122</v>
      </c>
      <c r="B123" s="209"/>
      <c r="C123" s="209"/>
      <c r="D123" s="209"/>
      <c r="E123" s="84"/>
      <c r="F123" s="87"/>
      <c r="G123" s="210"/>
      <c r="H123" s="211"/>
      <c r="I123" s="240"/>
      <c r="J123" s="84"/>
      <c r="K123" s="212"/>
      <c r="L123" s="212">
        <f>IF(G123&gt;0,YEAR('Page couverture'!$E$9)-G123,0)</f>
        <v>0</v>
      </c>
      <c r="M123" s="212">
        <f t="shared" si="5"/>
        <v>0</v>
      </c>
      <c r="N123" s="245">
        <f t="shared" si="6"/>
        <v>0</v>
      </c>
      <c r="O123" s="248">
        <f t="shared" si="7"/>
        <v>0</v>
      </c>
      <c r="P123" s="248">
        <f t="shared" si="7"/>
        <v>0</v>
      </c>
      <c r="Q123" s="248">
        <f t="shared" si="8"/>
        <v>0</v>
      </c>
      <c r="R123" s="212"/>
      <c r="S123" s="84"/>
      <c r="T123" s="84"/>
      <c r="U123" s="84"/>
      <c r="V123" s="84"/>
      <c r="W123" s="85"/>
      <c r="X123" s="86"/>
      <c r="Y123" s="6"/>
      <c r="Z123" s="10"/>
      <c r="AA123" s="165"/>
      <c r="AB123" s="4"/>
    </row>
    <row r="124" spans="1:28" s="5" customFormat="1" ht="15.5" x14ac:dyDescent="0.35">
      <c r="A124" s="87">
        <v>123</v>
      </c>
      <c r="B124" s="209"/>
      <c r="C124" s="209"/>
      <c r="D124" s="209"/>
      <c r="E124" s="84"/>
      <c r="F124" s="87"/>
      <c r="G124" s="210"/>
      <c r="H124" s="211"/>
      <c r="I124" s="240"/>
      <c r="J124" s="84"/>
      <c r="K124" s="212"/>
      <c r="L124" s="212">
        <f>IF(G124&gt;0,YEAR('Page couverture'!$E$9)-G124,0)</f>
        <v>0</v>
      </c>
      <c r="M124" s="212">
        <f t="shared" si="5"/>
        <v>0</v>
      </c>
      <c r="N124" s="245">
        <f t="shared" si="6"/>
        <v>0</v>
      </c>
      <c r="O124" s="248">
        <f t="shared" si="7"/>
        <v>0</v>
      </c>
      <c r="P124" s="248">
        <f t="shared" si="7"/>
        <v>0</v>
      </c>
      <c r="Q124" s="248">
        <f t="shared" si="8"/>
        <v>0</v>
      </c>
      <c r="R124" s="212"/>
      <c r="S124" s="84"/>
      <c r="T124" s="84"/>
      <c r="U124" s="84"/>
      <c r="V124" s="84"/>
      <c r="W124" s="85"/>
      <c r="X124" s="86"/>
      <c r="Y124" s="6"/>
      <c r="Z124" s="10"/>
      <c r="AA124" s="165"/>
      <c r="AB124" s="4"/>
    </row>
    <row r="125" spans="1:28" s="5" customFormat="1" ht="15.5" x14ac:dyDescent="0.35">
      <c r="A125" s="10">
        <v>124</v>
      </c>
      <c r="B125" s="209"/>
      <c r="C125" s="209"/>
      <c r="D125" s="209"/>
      <c r="E125" s="84"/>
      <c r="F125" s="87"/>
      <c r="G125" s="210"/>
      <c r="H125" s="211"/>
      <c r="I125" s="240"/>
      <c r="J125" s="84"/>
      <c r="K125" s="212"/>
      <c r="L125" s="212">
        <f>IF(G125&gt;0,YEAR('Page couverture'!$E$9)-G125,0)</f>
        <v>0</v>
      </c>
      <c r="M125" s="212">
        <f t="shared" si="5"/>
        <v>0</v>
      </c>
      <c r="N125" s="245">
        <f t="shared" si="6"/>
        <v>0</v>
      </c>
      <c r="O125" s="248">
        <f t="shared" si="7"/>
        <v>0</v>
      </c>
      <c r="P125" s="248">
        <f t="shared" si="7"/>
        <v>0</v>
      </c>
      <c r="Q125" s="248">
        <f t="shared" si="8"/>
        <v>0</v>
      </c>
      <c r="R125" s="212"/>
      <c r="S125" s="84"/>
      <c r="T125" s="84"/>
      <c r="U125" s="84"/>
      <c r="V125" s="84"/>
      <c r="W125" s="85"/>
      <c r="X125" s="86"/>
      <c r="Y125" s="6"/>
      <c r="Z125" s="10"/>
      <c r="AA125" s="165"/>
      <c r="AB125" s="4"/>
    </row>
    <row r="126" spans="1:28" s="5" customFormat="1" ht="15.5" x14ac:dyDescent="0.35">
      <c r="A126" s="87">
        <v>125</v>
      </c>
      <c r="B126" s="209"/>
      <c r="C126" s="209"/>
      <c r="D126" s="209"/>
      <c r="E126" s="84"/>
      <c r="F126" s="87"/>
      <c r="G126" s="210"/>
      <c r="H126" s="211"/>
      <c r="I126" s="240"/>
      <c r="J126" s="84"/>
      <c r="K126" s="212"/>
      <c r="L126" s="212">
        <f>IF(G126&gt;0,YEAR('Page couverture'!$E$9)-G126,0)</f>
        <v>0</v>
      </c>
      <c r="M126" s="212">
        <f t="shared" si="5"/>
        <v>0</v>
      </c>
      <c r="N126" s="245">
        <f t="shared" si="6"/>
        <v>0</v>
      </c>
      <c r="O126" s="248">
        <f t="shared" si="7"/>
        <v>0</v>
      </c>
      <c r="P126" s="248">
        <f t="shared" si="7"/>
        <v>0</v>
      </c>
      <c r="Q126" s="248">
        <f t="shared" si="8"/>
        <v>0</v>
      </c>
      <c r="R126" s="212"/>
      <c r="S126" s="84"/>
      <c r="T126" s="84"/>
      <c r="U126" s="84"/>
      <c r="V126" s="84"/>
      <c r="W126" s="85"/>
      <c r="X126" s="86"/>
      <c r="Y126" s="6"/>
      <c r="Z126" s="10"/>
      <c r="AA126" s="165"/>
      <c r="AB126" s="4"/>
    </row>
    <row r="127" spans="1:28" s="5" customFormat="1" ht="15.5" x14ac:dyDescent="0.35">
      <c r="A127" s="10">
        <v>126</v>
      </c>
      <c r="B127" s="209"/>
      <c r="C127" s="209"/>
      <c r="D127" s="209"/>
      <c r="E127" s="84"/>
      <c r="F127" s="87"/>
      <c r="G127" s="210"/>
      <c r="H127" s="211"/>
      <c r="I127" s="240"/>
      <c r="J127" s="84"/>
      <c r="K127" s="212"/>
      <c r="L127" s="212">
        <f>IF(G127&gt;0,YEAR('Page couverture'!$E$9)-G127,0)</f>
        <v>0</v>
      </c>
      <c r="M127" s="212">
        <f t="shared" si="5"/>
        <v>0</v>
      </c>
      <c r="N127" s="245">
        <f t="shared" si="6"/>
        <v>0</v>
      </c>
      <c r="O127" s="248">
        <f t="shared" si="7"/>
        <v>0</v>
      </c>
      <c r="P127" s="248">
        <f t="shared" si="7"/>
        <v>0</v>
      </c>
      <c r="Q127" s="248">
        <f t="shared" si="8"/>
        <v>0</v>
      </c>
      <c r="R127" s="212"/>
      <c r="S127" s="84"/>
      <c r="T127" s="84"/>
      <c r="U127" s="84"/>
      <c r="V127" s="84"/>
      <c r="W127" s="85"/>
      <c r="X127" s="86"/>
      <c r="Y127" s="6"/>
      <c r="Z127" s="10"/>
      <c r="AA127" s="165"/>
      <c r="AB127" s="4"/>
    </row>
    <row r="128" spans="1:28" s="5" customFormat="1" ht="15.5" x14ac:dyDescent="0.35">
      <c r="A128" s="87">
        <v>127</v>
      </c>
      <c r="B128" s="209"/>
      <c r="C128" s="209"/>
      <c r="D128" s="209"/>
      <c r="E128" s="84"/>
      <c r="F128" s="87"/>
      <c r="G128" s="210"/>
      <c r="H128" s="211"/>
      <c r="I128" s="240"/>
      <c r="J128" s="84"/>
      <c r="K128" s="212"/>
      <c r="L128" s="212">
        <f>IF(G128&gt;0,YEAR('Page couverture'!$E$9)-G128,0)</f>
        <v>0</v>
      </c>
      <c r="M128" s="212">
        <f t="shared" si="5"/>
        <v>0</v>
      </c>
      <c r="N128" s="245">
        <f t="shared" si="6"/>
        <v>0</v>
      </c>
      <c r="O128" s="248">
        <f t="shared" si="7"/>
        <v>0</v>
      </c>
      <c r="P128" s="248">
        <f t="shared" si="7"/>
        <v>0</v>
      </c>
      <c r="Q128" s="248">
        <f t="shared" si="8"/>
        <v>0</v>
      </c>
      <c r="R128" s="212"/>
      <c r="S128" s="84"/>
      <c r="T128" s="84"/>
      <c r="U128" s="84"/>
      <c r="V128" s="84"/>
      <c r="W128" s="85"/>
      <c r="X128" s="86"/>
      <c r="Y128" s="6"/>
      <c r="Z128" s="10"/>
      <c r="AA128" s="165"/>
      <c r="AB128" s="4"/>
    </row>
    <row r="129" spans="1:28" s="5" customFormat="1" ht="15.5" x14ac:dyDescent="0.35">
      <c r="A129" s="10">
        <v>128</v>
      </c>
      <c r="B129" s="209"/>
      <c r="C129" s="209"/>
      <c r="D129" s="209"/>
      <c r="E129" s="84"/>
      <c r="F129" s="87"/>
      <c r="G129" s="210"/>
      <c r="H129" s="211"/>
      <c r="I129" s="240"/>
      <c r="J129" s="84"/>
      <c r="K129" s="212"/>
      <c r="L129" s="212">
        <f>IF(G129&gt;0,YEAR('Page couverture'!$E$9)-G129,0)</f>
        <v>0</v>
      </c>
      <c r="M129" s="212">
        <f t="shared" si="5"/>
        <v>0</v>
      </c>
      <c r="N129" s="245">
        <f t="shared" si="6"/>
        <v>0</v>
      </c>
      <c r="O129" s="248">
        <f t="shared" si="7"/>
        <v>0</v>
      </c>
      <c r="P129" s="248">
        <f t="shared" si="7"/>
        <v>0</v>
      </c>
      <c r="Q129" s="248">
        <f t="shared" si="8"/>
        <v>0</v>
      </c>
      <c r="R129" s="212"/>
      <c r="S129" s="84"/>
      <c r="T129" s="84"/>
      <c r="U129" s="84"/>
      <c r="V129" s="84"/>
      <c r="W129" s="85"/>
      <c r="X129" s="86"/>
      <c r="Y129" s="6"/>
      <c r="Z129" s="10"/>
      <c r="AA129" s="165"/>
      <c r="AB129" s="4"/>
    </row>
    <row r="130" spans="1:28" s="5" customFormat="1" ht="15.5" x14ac:dyDescent="0.35">
      <c r="A130" s="87">
        <v>129</v>
      </c>
      <c r="B130" s="209"/>
      <c r="C130" s="209"/>
      <c r="D130" s="209"/>
      <c r="E130" s="84"/>
      <c r="F130" s="87"/>
      <c r="G130" s="210"/>
      <c r="H130" s="211"/>
      <c r="I130" s="240"/>
      <c r="J130" s="84"/>
      <c r="K130" s="212"/>
      <c r="L130" s="212">
        <f>IF(G130&gt;0,YEAR('Page couverture'!$E$9)-G130,0)</f>
        <v>0</v>
      </c>
      <c r="M130" s="212">
        <f t="shared" ref="M130:M193" si="9">IF(K130-L130&gt;0,K130-L130,0)</f>
        <v>0</v>
      </c>
      <c r="N130" s="245">
        <f t="shared" ref="N130:N193" si="10">IFERROR(M130/K130,0)</f>
        <v>0</v>
      </c>
      <c r="O130" s="248">
        <f t="shared" si="7"/>
        <v>0</v>
      </c>
      <c r="P130" s="248">
        <f t="shared" si="7"/>
        <v>0</v>
      </c>
      <c r="Q130" s="248">
        <f t="shared" si="8"/>
        <v>0</v>
      </c>
      <c r="R130" s="212"/>
      <c r="S130" s="84"/>
      <c r="T130" s="84"/>
      <c r="U130" s="84"/>
      <c r="V130" s="84"/>
      <c r="W130" s="85"/>
      <c r="X130" s="86"/>
      <c r="Y130" s="6"/>
      <c r="Z130" s="10"/>
      <c r="AA130" s="165"/>
      <c r="AB130" s="4"/>
    </row>
    <row r="131" spans="1:28" s="5" customFormat="1" ht="15.5" x14ac:dyDescent="0.35">
      <c r="A131" s="10">
        <v>130</v>
      </c>
      <c r="B131" s="209"/>
      <c r="C131" s="209"/>
      <c r="D131" s="209"/>
      <c r="E131" s="84"/>
      <c r="F131" s="87"/>
      <c r="G131" s="210"/>
      <c r="H131" s="211"/>
      <c r="I131" s="240"/>
      <c r="J131" s="84"/>
      <c r="K131" s="212"/>
      <c r="L131" s="212">
        <f>IF(G131&gt;0,YEAR('Page couverture'!$E$9)-G131,0)</f>
        <v>0</v>
      </c>
      <c r="M131" s="212">
        <f t="shared" si="9"/>
        <v>0</v>
      </c>
      <c r="N131" s="245">
        <f t="shared" si="10"/>
        <v>0</v>
      </c>
      <c r="O131" s="248">
        <f t="shared" ref="O131:P194" si="11">L131*$I131</f>
        <v>0</v>
      </c>
      <c r="P131" s="248">
        <f t="shared" si="11"/>
        <v>0</v>
      </c>
      <c r="Q131" s="248">
        <f t="shared" ref="Q131:Q194" si="12">N131*$I131</f>
        <v>0</v>
      </c>
      <c r="R131" s="212"/>
      <c r="S131" s="84"/>
      <c r="T131" s="84"/>
      <c r="U131" s="84"/>
      <c r="V131" s="84"/>
      <c r="W131" s="85"/>
      <c r="X131" s="86"/>
      <c r="Y131" s="6"/>
      <c r="Z131" s="10"/>
      <c r="AA131" s="165"/>
      <c r="AB131" s="4"/>
    </row>
    <row r="132" spans="1:28" s="5" customFormat="1" ht="15.5" x14ac:dyDescent="0.35">
      <c r="A132" s="87">
        <v>131</v>
      </c>
      <c r="B132" s="209"/>
      <c r="C132" s="209"/>
      <c r="D132" s="209"/>
      <c r="E132" s="84"/>
      <c r="F132" s="87"/>
      <c r="G132" s="210"/>
      <c r="H132" s="211"/>
      <c r="I132" s="240"/>
      <c r="J132" s="84"/>
      <c r="K132" s="212"/>
      <c r="L132" s="212">
        <f>IF(G132&gt;0,YEAR('Page couverture'!$E$9)-G132,0)</f>
        <v>0</v>
      </c>
      <c r="M132" s="212">
        <f t="shared" si="9"/>
        <v>0</v>
      </c>
      <c r="N132" s="245">
        <f t="shared" si="10"/>
        <v>0</v>
      </c>
      <c r="O132" s="248">
        <f t="shared" si="11"/>
        <v>0</v>
      </c>
      <c r="P132" s="248">
        <f t="shared" si="11"/>
        <v>0</v>
      </c>
      <c r="Q132" s="248">
        <f t="shared" si="12"/>
        <v>0</v>
      </c>
      <c r="R132" s="212"/>
      <c r="S132" s="84"/>
      <c r="T132" s="84"/>
      <c r="U132" s="84"/>
      <c r="V132" s="84"/>
      <c r="W132" s="85"/>
      <c r="X132" s="86"/>
      <c r="Y132" s="6"/>
      <c r="Z132" s="10"/>
      <c r="AA132" s="165"/>
      <c r="AB132" s="4"/>
    </row>
    <row r="133" spans="1:28" s="5" customFormat="1" ht="15.5" x14ac:dyDescent="0.35">
      <c r="A133" s="10">
        <v>132</v>
      </c>
      <c r="B133" s="209"/>
      <c r="C133" s="209"/>
      <c r="D133" s="209"/>
      <c r="E133" s="84"/>
      <c r="F133" s="87"/>
      <c r="G133" s="210"/>
      <c r="H133" s="211"/>
      <c r="I133" s="240"/>
      <c r="J133" s="84"/>
      <c r="K133" s="212"/>
      <c r="L133" s="212">
        <f>IF(G133&gt;0,YEAR('Page couverture'!$E$9)-G133,0)</f>
        <v>0</v>
      </c>
      <c r="M133" s="212">
        <f t="shared" si="9"/>
        <v>0</v>
      </c>
      <c r="N133" s="245">
        <f t="shared" si="10"/>
        <v>0</v>
      </c>
      <c r="O133" s="248">
        <f t="shared" si="11"/>
        <v>0</v>
      </c>
      <c r="P133" s="248">
        <f t="shared" si="11"/>
        <v>0</v>
      </c>
      <c r="Q133" s="248">
        <f t="shared" si="12"/>
        <v>0</v>
      </c>
      <c r="R133" s="212"/>
      <c r="S133" s="84"/>
      <c r="T133" s="84"/>
      <c r="U133" s="84"/>
      <c r="V133" s="84"/>
      <c r="W133" s="85"/>
      <c r="X133" s="86"/>
      <c r="Y133" s="6"/>
      <c r="Z133" s="10"/>
      <c r="AA133" s="165"/>
      <c r="AB133" s="4"/>
    </row>
    <row r="134" spans="1:28" s="5" customFormat="1" ht="15.5" x14ac:dyDescent="0.35">
      <c r="A134" s="87">
        <v>133</v>
      </c>
      <c r="B134" s="209"/>
      <c r="C134" s="209"/>
      <c r="D134" s="209"/>
      <c r="E134" s="84"/>
      <c r="F134" s="87"/>
      <c r="G134" s="210"/>
      <c r="H134" s="211"/>
      <c r="I134" s="240"/>
      <c r="J134" s="84"/>
      <c r="K134" s="212"/>
      <c r="L134" s="212">
        <f>IF(G134&gt;0,YEAR('Page couverture'!$E$9)-G134,0)</f>
        <v>0</v>
      </c>
      <c r="M134" s="212">
        <f t="shared" si="9"/>
        <v>0</v>
      </c>
      <c r="N134" s="245">
        <f t="shared" si="10"/>
        <v>0</v>
      </c>
      <c r="O134" s="248">
        <f t="shared" si="11"/>
        <v>0</v>
      </c>
      <c r="P134" s="248">
        <f t="shared" si="11"/>
        <v>0</v>
      </c>
      <c r="Q134" s="248">
        <f t="shared" si="12"/>
        <v>0</v>
      </c>
      <c r="R134" s="212"/>
      <c r="S134" s="84"/>
      <c r="T134" s="84"/>
      <c r="U134" s="84"/>
      <c r="V134" s="84"/>
      <c r="W134" s="85"/>
      <c r="X134" s="86"/>
      <c r="Y134" s="6"/>
      <c r="Z134" s="10"/>
      <c r="AA134" s="165"/>
      <c r="AB134" s="4"/>
    </row>
    <row r="135" spans="1:28" s="5" customFormat="1" ht="15.5" x14ac:dyDescent="0.35">
      <c r="A135" s="10">
        <v>134</v>
      </c>
      <c r="B135" s="209"/>
      <c r="C135" s="209"/>
      <c r="D135" s="209"/>
      <c r="E135" s="84"/>
      <c r="F135" s="87"/>
      <c r="G135" s="210"/>
      <c r="H135" s="211"/>
      <c r="I135" s="240"/>
      <c r="J135" s="84"/>
      <c r="K135" s="212"/>
      <c r="L135" s="212">
        <f>IF(G135&gt;0,YEAR('Page couverture'!$E$9)-G135,0)</f>
        <v>0</v>
      </c>
      <c r="M135" s="212">
        <f t="shared" si="9"/>
        <v>0</v>
      </c>
      <c r="N135" s="245">
        <f t="shared" si="10"/>
        <v>0</v>
      </c>
      <c r="O135" s="248">
        <f t="shared" si="11"/>
        <v>0</v>
      </c>
      <c r="P135" s="248">
        <f t="shared" si="11"/>
        <v>0</v>
      </c>
      <c r="Q135" s="248">
        <f t="shared" si="12"/>
        <v>0</v>
      </c>
      <c r="R135" s="212"/>
      <c r="S135" s="84"/>
      <c r="T135" s="84"/>
      <c r="U135" s="84"/>
      <c r="V135" s="84"/>
      <c r="W135" s="85"/>
      <c r="X135" s="86"/>
      <c r="Y135" s="6"/>
      <c r="Z135" s="10"/>
      <c r="AA135" s="165"/>
      <c r="AB135" s="4"/>
    </row>
    <row r="136" spans="1:28" s="5" customFormat="1" ht="15.5" x14ac:dyDescent="0.35">
      <c r="A136" s="87">
        <v>135</v>
      </c>
      <c r="B136" s="209"/>
      <c r="C136" s="209"/>
      <c r="D136" s="209"/>
      <c r="E136" s="84"/>
      <c r="F136" s="87"/>
      <c r="G136" s="210"/>
      <c r="H136" s="211"/>
      <c r="I136" s="240"/>
      <c r="J136" s="84"/>
      <c r="K136" s="212"/>
      <c r="L136" s="212">
        <f>IF(G136&gt;0,YEAR('Page couverture'!$E$9)-G136,0)</f>
        <v>0</v>
      </c>
      <c r="M136" s="212">
        <f t="shared" si="9"/>
        <v>0</v>
      </c>
      <c r="N136" s="245">
        <f t="shared" si="10"/>
        <v>0</v>
      </c>
      <c r="O136" s="248">
        <f t="shared" si="11"/>
        <v>0</v>
      </c>
      <c r="P136" s="248">
        <f t="shared" si="11"/>
        <v>0</v>
      </c>
      <c r="Q136" s="248">
        <f t="shared" si="12"/>
        <v>0</v>
      </c>
      <c r="R136" s="212"/>
      <c r="S136" s="84"/>
      <c r="T136" s="84"/>
      <c r="U136" s="84"/>
      <c r="V136" s="84"/>
      <c r="W136" s="85"/>
      <c r="X136" s="86"/>
      <c r="Y136" s="6"/>
      <c r="Z136" s="10"/>
      <c r="AA136" s="165"/>
      <c r="AB136" s="4"/>
    </row>
    <row r="137" spans="1:28" s="5" customFormat="1" ht="15.5" x14ac:dyDescent="0.35">
      <c r="A137" s="10">
        <v>136</v>
      </c>
      <c r="B137" s="209"/>
      <c r="C137" s="209"/>
      <c r="D137" s="209"/>
      <c r="E137" s="84"/>
      <c r="F137" s="87"/>
      <c r="G137" s="210"/>
      <c r="H137" s="211"/>
      <c r="I137" s="240"/>
      <c r="J137" s="84"/>
      <c r="K137" s="212"/>
      <c r="L137" s="212">
        <f>IF(G137&gt;0,YEAR('Page couverture'!$E$9)-G137,0)</f>
        <v>0</v>
      </c>
      <c r="M137" s="212">
        <f t="shared" si="9"/>
        <v>0</v>
      </c>
      <c r="N137" s="245">
        <f t="shared" si="10"/>
        <v>0</v>
      </c>
      <c r="O137" s="248">
        <f t="shared" si="11"/>
        <v>0</v>
      </c>
      <c r="P137" s="248">
        <f t="shared" si="11"/>
        <v>0</v>
      </c>
      <c r="Q137" s="248">
        <f t="shared" si="12"/>
        <v>0</v>
      </c>
      <c r="R137" s="212"/>
      <c r="S137" s="84"/>
      <c r="T137" s="84"/>
      <c r="U137" s="84"/>
      <c r="V137" s="84"/>
      <c r="W137" s="85"/>
      <c r="X137" s="86"/>
      <c r="Y137" s="6"/>
      <c r="Z137" s="10"/>
      <c r="AA137" s="165"/>
      <c r="AB137" s="4"/>
    </row>
    <row r="138" spans="1:28" s="5" customFormat="1" ht="15.5" x14ac:dyDescent="0.35">
      <c r="A138" s="87">
        <v>137</v>
      </c>
      <c r="B138" s="209"/>
      <c r="C138" s="209"/>
      <c r="D138" s="209"/>
      <c r="E138" s="84"/>
      <c r="F138" s="87"/>
      <c r="G138" s="210"/>
      <c r="H138" s="211"/>
      <c r="I138" s="240"/>
      <c r="J138" s="84"/>
      <c r="K138" s="212"/>
      <c r="L138" s="212">
        <f>IF(G138&gt;0,YEAR('Page couverture'!$E$9)-G138,0)</f>
        <v>0</v>
      </c>
      <c r="M138" s="212">
        <f t="shared" si="9"/>
        <v>0</v>
      </c>
      <c r="N138" s="245">
        <f t="shared" si="10"/>
        <v>0</v>
      </c>
      <c r="O138" s="248">
        <f t="shared" si="11"/>
        <v>0</v>
      </c>
      <c r="P138" s="248">
        <f t="shared" si="11"/>
        <v>0</v>
      </c>
      <c r="Q138" s="248">
        <f t="shared" si="12"/>
        <v>0</v>
      </c>
      <c r="R138" s="212"/>
      <c r="S138" s="84"/>
      <c r="T138" s="84"/>
      <c r="U138" s="84"/>
      <c r="V138" s="84"/>
      <c r="W138" s="85"/>
      <c r="X138" s="86"/>
      <c r="Y138" s="6"/>
      <c r="Z138" s="10"/>
      <c r="AA138" s="165"/>
      <c r="AB138" s="4"/>
    </row>
    <row r="139" spans="1:28" s="5" customFormat="1" ht="15.5" x14ac:dyDescent="0.35">
      <c r="A139" s="10">
        <v>138</v>
      </c>
      <c r="B139" s="209"/>
      <c r="C139" s="209"/>
      <c r="D139" s="209"/>
      <c r="E139" s="84"/>
      <c r="F139" s="87"/>
      <c r="G139" s="210"/>
      <c r="H139" s="211"/>
      <c r="I139" s="240"/>
      <c r="J139" s="84"/>
      <c r="K139" s="212"/>
      <c r="L139" s="212">
        <f>IF(G139&gt;0,YEAR('Page couverture'!$E$9)-G139,0)</f>
        <v>0</v>
      </c>
      <c r="M139" s="212">
        <f t="shared" si="9"/>
        <v>0</v>
      </c>
      <c r="N139" s="245">
        <f t="shared" si="10"/>
        <v>0</v>
      </c>
      <c r="O139" s="248">
        <f t="shared" si="11"/>
        <v>0</v>
      </c>
      <c r="P139" s="248">
        <f t="shared" si="11"/>
        <v>0</v>
      </c>
      <c r="Q139" s="248">
        <f t="shared" si="12"/>
        <v>0</v>
      </c>
      <c r="R139" s="212"/>
      <c r="S139" s="84"/>
      <c r="T139" s="84"/>
      <c r="U139" s="84"/>
      <c r="V139" s="84"/>
      <c r="W139" s="85"/>
      <c r="X139" s="86"/>
      <c r="Y139" s="6"/>
      <c r="Z139" s="10"/>
      <c r="AA139" s="165"/>
      <c r="AB139" s="4"/>
    </row>
    <row r="140" spans="1:28" s="5" customFormat="1" ht="15.5" x14ac:dyDescent="0.35">
      <c r="A140" s="87">
        <v>139</v>
      </c>
      <c r="B140" s="209"/>
      <c r="C140" s="209"/>
      <c r="D140" s="209"/>
      <c r="E140" s="84"/>
      <c r="F140" s="87"/>
      <c r="G140" s="210"/>
      <c r="H140" s="211"/>
      <c r="I140" s="240"/>
      <c r="J140" s="84"/>
      <c r="K140" s="212"/>
      <c r="L140" s="212">
        <f>IF(G140&gt;0,YEAR('Page couverture'!$E$9)-G140,0)</f>
        <v>0</v>
      </c>
      <c r="M140" s="212">
        <f t="shared" si="9"/>
        <v>0</v>
      </c>
      <c r="N140" s="245">
        <f t="shared" si="10"/>
        <v>0</v>
      </c>
      <c r="O140" s="248">
        <f t="shared" si="11"/>
        <v>0</v>
      </c>
      <c r="P140" s="248">
        <f t="shared" si="11"/>
        <v>0</v>
      </c>
      <c r="Q140" s="248">
        <f t="shared" si="12"/>
        <v>0</v>
      </c>
      <c r="R140" s="212"/>
      <c r="S140" s="84"/>
      <c r="T140" s="84"/>
      <c r="U140" s="84"/>
      <c r="V140" s="84"/>
      <c r="W140" s="85"/>
      <c r="X140" s="86"/>
      <c r="Y140" s="6"/>
      <c r="Z140" s="10"/>
      <c r="AA140" s="165"/>
      <c r="AB140" s="4"/>
    </row>
    <row r="141" spans="1:28" s="5" customFormat="1" ht="15.5" x14ac:dyDescent="0.35">
      <c r="A141" s="10">
        <v>140</v>
      </c>
      <c r="B141" s="209"/>
      <c r="C141" s="209"/>
      <c r="D141" s="209"/>
      <c r="E141" s="84"/>
      <c r="F141" s="87"/>
      <c r="G141" s="210"/>
      <c r="H141" s="211"/>
      <c r="I141" s="240"/>
      <c r="J141" s="84"/>
      <c r="K141" s="212"/>
      <c r="L141" s="212">
        <f>IF(G141&gt;0,YEAR('Page couverture'!$E$9)-G141,0)</f>
        <v>0</v>
      </c>
      <c r="M141" s="212">
        <f t="shared" si="9"/>
        <v>0</v>
      </c>
      <c r="N141" s="245">
        <f t="shared" si="10"/>
        <v>0</v>
      </c>
      <c r="O141" s="248">
        <f t="shared" si="11"/>
        <v>0</v>
      </c>
      <c r="P141" s="248">
        <f t="shared" si="11"/>
        <v>0</v>
      </c>
      <c r="Q141" s="248">
        <f t="shared" si="12"/>
        <v>0</v>
      </c>
      <c r="R141" s="212"/>
      <c r="S141" s="84"/>
      <c r="T141" s="84"/>
      <c r="U141" s="84"/>
      <c r="V141" s="84"/>
      <c r="W141" s="85"/>
      <c r="X141" s="86"/>
      <c r="Y141" s="6"/>
      <c r="Z141" s="10"/>
      <c r="AA141" s="165"/>
      <c r="AB141" s="4"/>
    </row>
    <row r="142" spans="1:28" s="5" customFormat="1" ht="15.5" x14ac:dyDescent="0.35">
      <c r="A142" s="87">
        <v>141</v>
      </c>
      <c r="B142" s="209"/>
      <c r="C142" s="209"/>
      <c r="D142" s="209"/>
      <c r="E142" s="84"/>
      <c r="F142" s="87"/>
      <c r="G142" s="210"/>
      <c r="H142" s="211"/>
      <c r="I142" s="240"/>
      <c r="J142" s="84"/>
      <c r="K142" s="212"/>
      <c r="L142" s="212">
        <f>IF(G142&gt;0,YEAR('Page couverture'!$E$9)-G142,0)</f>
        <v>0</v>
      </c>
      <c r="M142" s="212">
        <f t="shared" si="9"/>
        <v>0</v>
      </c>
      <c r="N142" s="245">
        <f t="shared" si="10"/>
        <v>0</v>
      </c>
      <c r="O142" s="248">
        <f t="shared" si="11"/>
        <v>0</v>
      </c>
      <c r="P142" s="248">
        <f t="shared" si="11"/>
        <v>0</v>
      </c>
      <c r="Q142" s="248">
        <f t="shared" si="12"/>
        <v>0</v>
      </c>
      <c r="R142" s="212"/>
      <c r="S142" s="84"/>
      <c r="T142" s="84"/>
      <c r="U142" s="84"/>
      <c r="V142" s="84"/>
      <c r="W142" s="85"/>
      <c r="X142" s="86"/>
      <c r="Y142" s="6"/>
      <c r="Z142" s="10"/>
      <c r="AA142" s="165"/>
      <c r="AB142" s="4"/>
    </row>
    <row r="143" spans="1:28" s="5" customFormat="1" ht="15.5" x14ac:dyDescent="0.35">
      <c r="A143" s="10">
        <v>142</v>
      </c>
      <c r="B143" s="209"/>
      <c r="C143" s="209"/>
      <c r="D143" s="209"/>
      <c r="E143" s="84"/>
      <c r="F143" s="87"/>
      <c r="G143" s="210"/>
      <c r="H143" s="211"/>
      <c r="I143" s="240"/>
      <c r="J143" s="84"/>
      <c r="K143" s="212"/>
      <c r="L143" s="212">
        <f>IF(G143&gt;0,YEAR('Page couverture'!$E$9)-G143,0)</f>
        <v>0</v>
      </c>
      <c r="M143" s="212">
        <f t="shared" si="9"/>
        <v>0</v>
      </c>
      <c r="N143" s="245">
        <f t="shared" si="10"/>
        <v>0</v>
      </c>
      <c r="O143" s="248">
        <f t="shared" si="11"/>
        <v>0</v>
      </c>
      <c r="P143" s="248">
        <f t="shared" si="11"/>
        <v>0</v>
      </c>
      <c r="Q143" s="248">
        <f t="shared" si="12"/>
        <v>0</v>
      </c>
      <c r="R143" s="212"/>
      <c r="S143" s="84"/>
      <c r="T143" s="84"/>
      <c r="U143" s="84"/>
      <c r="V143" s="84"/>
      <c r="W143" s="85"/>
      <c r="X143" s="86"/>
      <c r="Y143" s="6"/>
      <c r="Z143" s="10"/>
      <c r="AA143" s="165"/>
      <c r="AB143" s="4"/>
    </row>
    <row r="144" spans="1:28" s="5" customFormat="1" ht="15.5" x14ac:dyDescent="0.35">
      <c r="A144" s="87">
        <v>143</v>
      </c>
      <c r="B144" s="209"/>
      <c r="C144" s="209"/>
      <c r="D144" s="209"/>
      <c r="E144" s="84"/>
      <c r="F144" s="87"/>
      <c r="G144" s="210"/>
      <c r="H144" s="211"/>
      <c r="I144" s="240"/>
      <c r="J144" s="84"/>
      <c r="K144" s="212"/>
      <c r="L144" s="212">
        <f>IF(G144&gt;0,YEAR('Page couverture'!$E$9)-G144,0)</f>
        <v>0</v>
      </c>
      <c r="M144" s="212">
        <f t="shared" si="9"/>
        <v>0</v>
      </c>
      <c r="N144" s="245">
        <f t="shared" si="10"/>
        <v>0</v>
      </c>
      <c r="O144" s="248">
        <f t="shared" si="11"/>
        <v>0</v>
      </c>
      <c r="P144" s="248">
        <f t="shared" si="11"/>
        <v>0</v>
      </c>
      <c r="Q144" s="248">
        <f t="shared" si="12"/>
        <v>0</v>
      </c>
      <c r="R144" s="212"/>
      <c r="S144" s="84"/>
      <c r="T144" s="84"/>
      <c r="U144" s="84"/>
      <c r="V144" s="84"/>
      <c r="W144" s="85"/>
      <c r="X144" s="86"/>
      <c r="Y144" s="6"/>
      <c r="Z144" s="10"/>
      <c r="AA144" s="165"/>
      <c r="AB144" s="4"/>
    </row>
    <row r="145" spans="1:28" s="5" customFormat="1" ht="15.5" x14ac:dyDescent="0.35">
      <c r="A145" s="10">
        <v>144</v>
      </c>
      <c r="B145" s="209"/>
      <c r="C145" s="209"/>
      <c r="D145" s="209"/>
      <c r="E145" s="84"/>
      <c r="F145" s="87"/>
      <c r="G145" s="210"/>
      <c r="H145" s="211"/>
      <c r="I145" s="240"/>
      <c r="J145" s="84"/>
      <c r="K145" s="212"/>
      <c r="L145" s="212">
        <f>IF(G145&gt;0,YEAR('Page couverture'!$E$9)-G145,0)</f>
        <v>0</v>
      </c>
      <c r="M145" s="212">
        <f t="shared" si="9"/>
        <v>0</v>
      </c>
      <c r="N145" s="245">
        <f t="shared" si="10"/>
        <v>0</v>
      </c>
      <c r="O145" s="248">
        <f t="shared" si="11"/>
        <v>0</v>
      </c>
      <c r="P145" s="248">
        <f t="shared" si="11"/>
        <v>0</v>
      </c>
      <c r="Q145" s="248">
        <f t="shared" si="12"/>
        <v>0</v>
      </c>
      <c r="R145" s="212"/>
      <c r="S145" s="84"/>
      <c r="T145" s="84"/>
      <c r="U145" s="84"/>
      <c r="V145" s="84"/>
      <c r="W145" s="85"/>
      <c r="X145" s="86"/>
      <c r="Y145" s="6"/>
      <c r="Z145" s="10"/>
      <c r="AA145" s="165"/>
      <c r="AB145" s="4"/>
    </row>
    <row r="146" spans="1:28" s="5" customFormat="1" ht="15.5" x14ac:dyDescent="0.35">
      <c r="A146" s="87">
        <v>145</v>
      </c>
      <c r="B146" s="209"/>
      <c r="C146" s="209"/>
      <c r="D146" s="209"/>
      <c r="E146" s="84"/>
      <c r="F146" s="87"/>
      <c r="G146" s="210"/>
      <c r="H146" s="211"/>
      <c r="I146" s="240"/>
      <c r="J146" s="84"/>
      <c r="K146" s="212"/>
      <c r="L146" s="212">
        <f>IF(G146&gt;0,YEAR('Page couverture'!$E$9)-G146,0)</f>
        <v>0</v>
      </c>
      <c r="M146" s="212">
        <f t="shared" si="9"/>
        <v>0</v>
      </c>
      <c r="N146" s="245">
        <f t="shared" si="10"/>
        <v>0</v>
      </c>
      <c r="O146" s="248">
        <f t="shared" si="11"/>
        <v>0</v>
      </c>
      <c r="P146" s="248">
        <f t="shared" si="11"/>
        <v>0</v>
      </c>
      <c r="Q146" s="248">
        <f t="shared" si="12"/>
        <v>0</v>
      </c>
      <c r="R146" s="212"/>
      <c r="S146" s="84"/>
      <c r="T146" s="84"/>
      <c r="U146" s="84"/>
      <c r="V146" s="84"/>
      <c r="W146" s="85"/>
      <c r="X146" s="86"/>
      <c r="Y146" s="6"/>
      <c r="Z146" s="10"/>
      <c r="AA146" s="165"/>
      <c r="AB146" s="4"/>
    </row>
    <row r="147" spans="1:28" s="5" customFormat="1" ht="15.5" x14ac:dyDescent="0.35">
      <c r="A147" s="10">
        <v>146</v>
      </c>
      <c r="B147" s="209"/>
      <c r="C147" s="209"/>
      <c r="D147" s="209"/>
      <c r="E147" s="84"/>
      <c r="F147" s="87"/>
      <c r="G147" s="210"/>
      <c r="H147" s="211"/>
      <c r="I147" s="240"/>
      <c r="J147" s="84"/>
      <c r="K147" s="212"/>
      <c r="L147" s="212">
        <f>IF(G147&gt;0,YEAR('Page couverture'!$E$9)-G147,0)</f>
        <v>0</v>
      </c>
      <c r="M147" s="212">
        <f t="shared" si="9"/>
        <v>0</v>
      </c>
      <c r="N147" s="245">
        <f t="shared" si="10"/>
        <v>0</v>
      </c>
      <c r="O147" s="248">
        <f t="shared" si="11"/>
        <v>0</v>
      </c>
      <c r="P147" s="248">
        <f t="shared" si="11"/>
        <v>0</v>
      </c>
      <c r="Q147" s="248">
        <f t="shared" si="12"/>
        <v>0</v>
      </c>
      <c r="R147" s="212"/>
      <c r="S147" s="84"/>
      <c r="T147" s="84"/>
      <c r="U147" s="84"/>
      <c r="V147" s="84"/>
      <c r="W147" s="85"/>
      <c r="X147" s="86"/>
      <c r="Y147" s="6"/>
      <c r="Z147" s="10"/>
      <c r="AA147" s="165"/>
      <c r="AB147" s="4"/>
    </row>
    <row r="148" spans="1:28" s="5" customFormat="1" ht="15.5" x14ac:dyDescent="0.35">
      <c r="A148" s="87">
        <v>147</v>
      </c>
      <c r="B148" s="209"/>
      <c r="C148" s="209"/>
      <c r="D148" s="209"/>
      <c r="E148" s="84"/>
      <c r="F148" s="87"/>
      <c r="G148" s="210"/>
      <c r="H148" s="211"/>
      <c r="I148" s="240"/>
      <c r="J148" s="84"/>
      <c r="K148" s="212"/>
      <c r="L148" s="212">
        <f>IF(G148&gt;0,YEAR('Page couverture'!$E$9)-G148,0)</f>
        <v>0</v>
      </c>
      <c r="M148" s="212">
        <f t="shared" si="9"/>
        <v>0</v>
      </c>
      <c r="N148" s="245">
        <f t="shared" si="10"/>
        <v>0</v>
      </c>
      <c r="O148" s="248">
        <f t="shared" si="11"/>
        <v>0</v>
      </c>
      <c r="P148" s="248">
        <f t="shared" si="11"/>
        <v>0</v>
      </c>
      <c r="Q148" s="248">
        <f t="shared" si="12"/>
        <v>0</v>
      </c>
      <c r="R148" s="212"/>
      <c r="S148" s="84"/>
      <c r="T148" s="84"/>
      <c r="U148" s="84"/>
      <c r="V148" s="84"/>
      <c r="W148" s="85"/>
      <c r="X148" s="86"/>
      <c r="Y148" s="6"/>
      <c r="Z148" s="10"/>
      <c r="AA148" s="165"/>
      <c r="AB148" s="4"/>
    </row>
    <row r="149" spans="1:28" s="5" customFormat="1" ht="15.5" x14ac:dyDescent="0.35">
      <c r="A149" s="10">
        <v>148</v>
      </c>
      <c r="B149" s="209"/>
      <c r="C149" s="209"/>
      <c r="D149" s="209"/>
      <c r="E149" s="84"/>
      <c r="F149" s="87"/>
      <c r="G149" s="210"/>
      <c r="H149" s="211"/>
      <c r="I149" s="240"/>
      <c r="J149" s="84"/>
      <c r="K149" s="212"/>
      <c r="L149" s="212">
        <f>IF(G149&gt;0,YEAR('Page couverture'!$E$9)-G149,0)</f>
        <v>0</v>
      </c>
      <c r="M149" s="212">
        <f t="shared" si="9"/>
        <v>0</v>
      </c>
      <c r="N149" s="245">
        <f t="shared" si="10"/>
        <v>0</v>
      </c>
      <c r="O149" s="248">
        <f t="shared" si="11"/>
        <v>0</v>
      </c>
      <c r="P149" s="248">
        <f t="shared" si="11"/>
        <v>0</v>
      </c>
      <c r="Q149" s="248">
        <f t="shared" si="12"/>
        <v>0</v>
      </c>
      <c r="R149" s="212"/>
      <c r="S149" s="84"/>
      <c r="T149" s="84"/>
      <c r="U149" s="84"/>
      <c r="V149" s="84"/>
      <c r="W149" s="85"/>
      <c r="X149" s="86"/>
      <c r="Y149" s="6"/>
      <c r="Z149" s="10"/>
      <c r="AA149" s="165"/>
      <c r="AB149" s="4"/>
    </row>
    <row r="150" spans="1:28" s="5" customFormat="1" ht="15.5" x14ac:dyDescent="0.35">
      <c r="A150" s="87">
        <v>149</v>
      </c>
      <c r="B150" s="209"/>
      <c r="C150" s="209"/>
      <c r="D150" s="209"/>
      <c r="E150" s="84"/>
      <c r="F150" s="87"/>
      <c r="G150" s="210"/>
      <c r="H150" s="211"/>
      <c r="I150" s="240"/>
      <c r="J150" s="84"/>
      <c r="K150" s="212"/>
      <c r="L150" s="212">
        <f>IF(G150&gt;0,YEAR('Page couverture'!$E$9)-G150,0)</f>
        <v>0</v>
      </c>
      <c r="M150" s="212">
        <f t="shared" si="9"/>
        <v>0</v>
      </c>
      <c r="N150" s="245">
        <f t="shared" si="10"/>
        <v>0</v>
      </c>
      <c r="O150" s="248">
        <f t="shared" si="11"/>
        <v>0</v>
      </c>
      <c r="P150" s="248">
        <f t="shared" si="11"/>
        <v>0</v>
      </c>
      <c r="Q150" s="248">
        <f t="shared" si="12"/>
        <v>0</v>
      </c>
      <c r="R150" s="212"/>
      <c r="S150" s="84"/>
      <c r="T150" s="84"/>
      <c r="U150" s="84"/>
      <c r="V150" s="84"/>
      <c r="W150" s="85"/>
      <c r="X150" s="86"/>
      <c r="Y150" s="6"/>
      <c r="Z150" s="10"/>
      <c r="AA150" s="165"/>
      <c r="AB150" s="4"/>
    </row>
    <row r="151" spans="1:28" s="5" customFormat="1" ht="15.5" x14ac:dyDescent="0.35">
      <c r="A151" s="10">
        <v>150</v>
      </c>
      <c r="B151" s="209"/>
      <c r="C151" s="209"/>
      <c r="D151" s="209"/>
      <c r="E151" s="84"/>
      <c r="F151" s="87"/>
      <c r="G151" s="210"/>
      <c r="H151" s="211"/>
      <c r="I151" s="240"/>
      <c r="J151" s="84"/>
      <c r="K151" s="212"/>
      <c r="L151" s="212">
        <f>IF(G151&gt;0,YEAR('Page couverture'!$E$9)-G151,0)</f>
        <v>0</v>
      </c>
      <c r="M151" s="212">
        <f t="shared" si="9"/>
        <v>0</v>
      </c>
      <c r="N151" s="245">
        <f t="shared" si="10"/>
        <v>0</v>
      </c>
      <c r="O151" s="248">
        <f t="shared" si="11"/>
        <v>0</v>
      </c>
      <c r="P151" s="248">
        <f t="shared" si="11"/>
        <v>0</v>
      </c>
      <c r="Q151" s="248">
        <f t="shared" si="12"/>
        <v>0</v>
      </c>
      <c r="R151" s="212"/>
      <c r="S151" s="84"/>
      <c r="T151" s="84"/>
      <c r="U151" s="84"/>
      <c r="V151" s="84"/>
      <c r="W151" s="85"/>
      <c r="X151" s="86"/>
      <c r="Y151" s="6"/>
      <c r="Z151" s="10"/>
      <c r="AA151" s="165"/>
      <c r="AB151" s="4"/>
    </row>
    <row r="152" spans="1:28" s="5" customFormat="1" ht="15.5" x14ac:dyDescent="0.35">
      <c r="A152" s="87">
        <v>151</v>
      </c>
      <c r="B152" s="209"/>
      <c r="C152" s="209"/>
      <c r="D152" s="209"/>
      <c r="E152" s="84"/>
      <c r="F152" s="87"/>
      <c r="G152" s="210"/>
      <c r="H152" s="211"/>
      <c r="I152" s="240"/>
      <c r="J152" s="84"/>
      <c r="K152" s="212"/>
      <c r="L152" s="212">
        <f>IF(G152&gt;0,YEAR('Page couverture'!$E$9)-G152,0)</f>
        <v>0</v>
      </c>
      <c r="M152" s="212">
        <f t="shared" si="9"/>
        <v>0</v>
      </c>
      <c r="N152" s="245">
        <f t="shared" si="10"/>
        <v>0</v>
      </c>
      <c r="O152" s="248">
        <f t="shared" si="11"/>
        <v>0</v>
      </c>
      <c r="P152" s="248">
        <f t="shared" si="11"/>
        <v>0</v>
      </c>
      <c r="Q152" s="248">
        <f t="shared" si="12"/>
        <v>0</v>
      </c>
      <c r="R152" s="212"/>
      <c r="S152" s="84"/>
      <c r="T152" s="84"/>
      <c r="U152" s="84"/>
      <c r="V152" s="84"/>
      <c r="W152" s="85"/>
      <c r="X152" s="86"/>
      <c r="Y152" s="6"/>
      <c r="Z152" s="10"/>
      <c r="AA152" s="165"/>
      <c r="AB152" s="4"/>
    </row>
    <row r="153" spans="1:28" s="5" customFormat="1" ht="15.5" x14ac:dyDescent="0.35">
      <c r="A153" s="10">
        <v>152</v>
      </c>
      <c r="B153" s="209"/>
      <c r="C153" s="209"/>
      <c r="D153" s="209"/>
      <c r="E153" s="84"/>
      <c r="F153" s="87"/>
      <c r="G153" s="210"/>
      <c r="H153" s="211"/>
      <c r="I153" s="240"/>
      <c r="J153" s="84"/>
      <c r="K153" s="212"/>
      <c r="L153" s="212">
        <f>IF(G153&gt;0,YEAR('Page couverture'!$E$9)-G153,0)</f>
        <v>0</v>
      </c>
      <c r="M153" s="212">
        <f t="shared" si="9"/>
        <v>0</v>
      </c>
      <c r="N153" s="245">
        <f t="shared" si="10"/>
        <v>0</v>
      </c>
      <c r="O153" s="248">
        <f t="shared" si="11"/>
        <v>0</v>
      </c>
      <c r="P153" s="248">
        <f t="shared" si="11"/>
        <v>0</v>
      </c>
      <c r="Q153" s="248">
        <f t="shared" si="12"/>
        <v>0</v>
      </c>
      <c r="R153" s="212"/>
      <c r="S153" s="84"/>
      <c r="T153" s="84"/>
      <c r="U153" s="84"/>
      <c r="V153" s="84"/>
      <c r="W153" s="85"/>
      <c r="X153" s="86"/>
      <c r="Y153" s="6"/>
      <c r="Z153" s="10"/>
      <c r="AA153" s="165"/>
      <c r="AB153" s="4"/>
    </row>
    <row r="154" spans="1:28" s="5" customFormat="1" ht="15.5" x14ac:dyDescent="0.35">
      <c r="A154" s="87">
        <v>153</v>
      </c>
      <c r="B154" s="209"/>
      <c r="C154" s="209"/>
      <c r="D154" s="209"/>
      <c r="E154" s="84"/>
      <c r="F154" s="87"/>
      <c r="G154" s="210"/>
      <c r="H154" s="211"/>
      <c r="I154" s="240"/>
      <c r="J154" s="84"/>
      <c r="K154" s="212"/>
      <c r="L154" s="212">
        <f>IF(G154&gt;0,YEAR('Page couverture'!$E$9)-G154,0)</f>
        <v>0</v>
      </c>
      <c r="M154" s="212">
        <f t="shared" si="9"/>
        <v>0</v>
      </c>
      <c r="N154" s="245">
        <f t="shared" si="10"/>
        <v>0</v>
      </c>
      <c r="O154" s="248">
        <f t="shared" si="11"/>
        <v>0</v>
      </c>
      <c r="P154" s="248">
        <f t="shared" si="11"/>
        <v>0</v>
      </c>
      <c r="Q154" s="248">
        <f t="shared" si="12"/>
        <v>0</v>
      </c>
      <c r="R154" s="212"/>
      <c r="S154" s="84"/>
      <c r="T154" s="84"/>
      <c r="U154" s="84"/>
      <c r="V154" s="84"/>
      <c r="W154" s="85"/>
      <c r="X154" s="86"/>
      <c r="Y154" s="6"/>
      <c r="Z154" s="10"/>
      <c r="AA154" s="165"/>
      <c r="AB154" s="4"/>
    </row>
    <row r="155" spans="1:28" s="5" customFormat="1" ht="15.5" x14ac:dyDescent="0.35">
      <c r="A155" s="10">
        <v>154</v>
      </c>
      <c r="B155" s="209"/>
      <c r="C155" s="209"/>
      <c r="D155" s="209"/>
      <c r="E155" s="84"/>
      <c r="F155" s="87"/>
      <c r="G155" s="210"/>
      <c r="H155" s="211"/>
      <c r="I155" s="240"/>
      <c r="J155" s="84"/>
      <c r="K155" s="212"/>
      <c r="L155" s="212">
        <f>IF(G155&gt;0,YEAR('Page couverture'!$E$9)-G155,0)</f>
        <v>0</v>
      </c>
      <c r="M155" s="212">
        <f t="shared" si="9"/>
        <v>0</v>
      </c>
      <c r="N155" s="245">
        <f t="shared" si="10"/>
        <v>0</v>
      </c>
      <c r="O155" s="248">
        <f t="shared" si="11"/>
        <v>0</v>
      </c>
      <c r="P155" s="248">
        <f t="shared" si="11"/>
        <v>0</v>
      </c>
      <c r="Q155" s="248">
        <f t="shared" si="12"/>
        <v>0</v>
      </c>
      <c r="R155" s="212"/>
      <c r="S155" s="84"/>
      <c r="T155" s="84"/>
      <c r="U155" s="84"/>
      <c r="V155" s="84"/>
      <c r="W155" s="85"/>
      <c r="X155" s="86"/>
      <c r="Y155" s="6"/>
      <c r="Z155" s="10"/>
      <c r="AA155" s="165"/>
      <c r="AB155" s="4"/>
    </row>
    <row r="156" spans="1:28" s="5" customFormat="1" ht="15.5" x14ac:dyDescent="0.35">
      <c r="A156" s="87">
        <v>155</v>
      </c>
      <c r="B156" s="209"/>
      <c r="C156" s="209"/>
      <c r="D156" s="209"/>
      <c r="E156" s="84"/>
      <c r="F156" s="87"/>
      <c r="G156" s="210"/>
      <c r="H156" s="211"/>
      <c r="I156" s="240"/>
      <c r="J156" s="84"/>
      <c r="K156" s="212"/>
      <c r="L156" s="212">
        <f>IF(G156&gt;0,YEAR('Page couverture'!$E$9)-G156,0)</f>
        <v>0</v>
      </c>
      <c r="M156" s="212">
        <f t="shared" si="9"/>
        <v>0</v>
      </c>
      <c r="N156" s="245">
        <f t="shared" si="10"/>
        <v>0</v>
      </c>
      <c r="O156" s="248">
        <f t="shared" si="11"/>
        <v>0</v>
      </c>
      <c r="P156" s="248">
        <f t="shared" si="11"/>
        <v>0</v>
      </c>
      <c r="Q156" s="248">
        <f t="shared" si="12"/>
        <v>0</v>
      </c>
      <c r="R156" s="212"/>
      <c r="S156" s="84"/>
      <c r="T156" s="84"/>
      <c r="U156" s="84"/>
      <c r="V156" s="84"/>
      <c r="W156" s="85"/>
      <c r="X156" s="86"/>
      <c r="Y156" s="6"/>
      <c r="Z156" s="10"/>
      <c r="AA156" s="165"/>
      <c r="AB156" s="4"/>
    </row>
    <row r="157" spans="1:28" s="5" customFormat="1" ht="15.5" x14ac:dyDescent="0.35">
      <c r="A157" s="10">
        <v>156</v>
      </c>
      <c r="B157" s="209"/>
      <c r="C157" s="209"/>
      <c r="D157" s="209"/>
      <c r="E157" s="84"/>
      <c r="F157" s="87"/>
      <c r="G157" s="210"/>
      <c r="H157" s="211"/>
      <c r="I157" s="240"/>
      <c r="J157" s="84"/>
      <c r="K157" s="212"/>
      <c r="L157" s="212">
        <f>IF(G157&gt;0,YEAR('Page couverture'!$E$9)-G157,0)</f>
        <v>0</v>
      </c>
      <c r="M157" s="212">
        <f t="shared" si="9"/>
        <v>0</v>
      </c>
      <c r="N157" s="245">
        <f t="shared" si="10"/>
        <v>0</v>
      </c>
      <c r="O157" s="248">
        <f t="shared" si="11"/>
        <v>0</v>
      </c>
      <c r="P157" s="248">
        <f t="shared" si="11"/>
        <v>0</v>
      </c>
      <c r="Q157" s="248">
        <f t="shared" si="12"/>
        <v>0</v>
      </c>
      <c r="R157" s="212"/>
      <c r="S157" s="84"/>
      <c r="T157" s="84"/>
      <c r="U157" s="84"/>
      <c r="V157" s="84"/>
      <c r="W157" s="85"/>
      <c r="X157" s="86"/>
      <c r="Y157" s="6"/>
      <c r="Z157" s="10"/>
      <c r="AA157" s="165"/>
      <c r="AB157" s="4"/>
    </row>
    <row r="158" spans="1:28" s="5" customFormat="1" ht="15.5" x14ac:dyDescent="0.35">
      <c r="A158" s="87">
        <v>157</v>
      </c>
      <c r="B158" s="209"/>
      <c r="C158" s="209"/>
      <c r="D158" s="209"/>
      <c r="E158" s="84"/>
      <c r="F158" s="87"/>
      <c r="G158" s="210"/>
      <c r="H158" s="211"/>
      <c r="I158" s="240"/>
      <c r="J158" s="84"/>
      <c r="K158" s="212"/>
      <c r="L158" s="212">
        <f>IF(G158&gt;0,YEAR('Page couverture'!$E$9)-G158,0)</f>
        <v>0</v>
      </c>
      <c r="M158" s="212">
        <f t="shared" si="9"/>
        <v>0</v>
      </c>
      <c r="N158" s="245">
        <f t="shared" si="10"/>
        <v>0</v>
      </c>
      <c r="O158" s="248">
        <f t="shared" si="11"/>
        <v>0</v>
      </c>
      <c r="P158" s="248">
        <f t="shared" si="11"/>
        <v>0</v>
      </c>
      <c r="Q158" s="248">
        <f t="shared" si="12"/>
        <v>0</v>
      </c>
      <c r="R158" s="212"/>
      <c r="S158" s="84"/>
      <c r="T158" s="84"/>
      <c r="U158" s="84"/>
      <c r="V158" s="84"/>
      <c r="W158" s="85"/>
      <c r="X158" s="86"/>
      <c r="Y158" s="6"/>
      <c r="Z158" s="10"/>
      <c r="AA158" s="165"/>
      <c r="AB158" s="4"/>
    </row>
    <row r="159" spans="1:28" s="5" customFormat="1" ht="15.5" x14ac:dyDescent="0.35">
      <c r="A159" s="10">
        <v>158</v>
      </c>
      <c r="B159" s="209"/>
      <c r="C159" s="209"/>
      <c r="D159" s="209"/>
      <c r="E159" s="84"/>
      <c r="F159" s="87"/>
      <c r="G159" s="210"/>
      <c r="H159" s="211"/>
      <c r="I159" s="240"/>
      <c r="J159" s="84"/>
      <c r="K159" s="212"/>
      <c r="L159" s="212">
        <f>IF(G159&gt;0,YEAR('Page couverture'!$E$9)-G159,0)</f>
        <v>0</v>
      </c>
      <c r="M159" s="212">
        <f t="shared" si="9"/>
        <v>0</v>
      </c>
      <c r="N159" s="245">
        <f t="shared" si="10"/>
        <v>0</v>
      </c>
      <c r="O159" s="248">
        <f t="shared" si="11"/>
        <v>0</v>
      </c>
      <c r="P159" s="248">
        <f t="shared" si="11"/>
        <v>0</v>
      </c>
      <c r="Q159" s="248">
        <f t="shared" si="12"/>
        <v>0</v>
      </c>
      <c r="R159" s="212"/>
      <c r="S159" s="84"/>
      <c r="T159" s="84"/>
      <c r="U159" s="84"/>
      <c r="V159" s="84"/>
      <c r="W159" s="85"/>
      <c r="X159" s="86"/>
      <c r="Y159" s="6"/>
      <c r="Z159" s="10"/>
      <c r="AA159" s="165"/>
      <c r="AB159" s="4"/>
    </row>
    <row r="160" spans="1:28" s="5" customFormat="1" ht="15.5" x14ac:dyDescent="0.35">
      <c r="A160" s="87">
        <v>159</v>
      </c>
      <c r="B160" s="209"/>
      <c r="C160" s="209"/>
      <c r="D160" s="209"/>
      <c r="E160" s="84"/>
      <c r="F160" s="87"/>
      <c r="G160" s="210"/>
      <c r="H160" s="211"/>
      <c r="I160" s="240"/>
      <c r="J160" s="84"/>
      <c r="K160" s="212"/>
      <c r="L160" s="212">
        <f>IF(G160&gt;0,YEAR('Page couverture'!$E$9)-G160,0)</f>
        <v>0</v>
      </c>
      <c r="M160" s="212">
        <f t="shared" si="9"/>
        <v>0</v>
      </c>
      <c r="N160" s="245">
        <f t="shared" si="10"/>
        <v>0</v>
      </c>
      <c r="O160" s="248">
        <f t="shared" si="11"/>
        <v>0</v>
      </c>
      <c r="P160" s="248">
        <f t="shared" si="11"/>
        <v>0</v>
      </c>
      <c r="Q160" s="248">
        <f t="shared" si="12"/>
        <v>0</v>
      </c>
      <c r="R160" s="212"/>
      <c r="S160" s="84"/>
      <c r="T160" s="84"/>
      <c r="U160" s="84"/>
      <c r="V160" s="84"/>
      <c r="W160" s="85"/>
      <c r="X160" s="86"/>
      <c r="Y160" s="6"/>
      <c r="Z160" s="10"/>
      <c r="AA160" s="165"/>
      <c r="AB160" s="4"/>
    </row>
    <row r="161" spans="1:28" s="5" customFormat="1" ht="15.5" x14ac:dyDescent="0.35">
      <c r="A161" s="10">
        <v>160</v>
      </c>
      <c r="B161" s="209"/>
      <c r="C161" s="209"/>
      <c r="D161" s="209"/>
      <c r="E161" s="84"/>
      <c r="F161" s="87"/>
      <c r="G161" s="210"/>
      <c r="H161" s="211"/>
      <c r="I161" s="240"/>
      <c r="J161" s="84"/>
      <c r="K161" s="212"/>
      <c r="L161" s="212">
        <f>IF(G161&gt;0,YEAR('Page couverture'!$E$9)-G161,0)</f>
        <v>0</v>
      </c>
      <c r="M161" s="212">
        <f t="shared" si="9"/>
        <v>0</v>
      </c>
      <c r="N161" s="245">
        <f t="shared" si="10"/>
        <v>0</v>
      </c>
      <c r="O161" s="248">
        <f t="shared" si="11"/>
        <v>0</v>
      </c>
      <c r="P161" s="248">
        <f t="shared" si="11"/>
        <v>0</v>
      </c>
      <c r="Q161" s="248">
        <f t="shared" si="12"/>
        <v>0</v>
      </c>
      <c r="R161" s="212"/>
      <c r="S161" s="84"/>
      <c r="T161" s="84"/>
      <c r="U161" s="84"/>
      <c r="V161" s="84"/>
      <c r="W161" s="85"/>
      <c r="X161" s="86"/>
      <c r="Y161" s="6"/>
      <c r="Z161" s="10"/>
      <c r="AA161" s="165"/>
      <c r="AB161" s="4"/>
    </row>
    <row r="162" spans="1:28" s="5" customFormat="1" ht="15.5" x14ac:dyDescent="0.35">
      <c r="A162" s="87">
        <v>161</v>
      </c>
      <c r="B162" s="209"/>
      <c r="C162" s="209"/>
      <c r="D162" s="209"/>
      <c r="E162" s="84"/>
      <c r="F162" s="87"/>
      <c r="G162" s="210"/>
      <c r="H162" s="211"/>
      <c r="I162" s="240"/>
      <c r="J162" s="84"/>
      <c r="K162" s="212"/>
      <c r="L162" s="212">
        <f>IF(G162&gt;0,YEAR('Page couverture'!$E$9)-G162,0)</f>
        <v>0</v>
      </c>
      <c r="M162" s="212">
        <f t="shared" si="9"/>
        <v>0</v>
      </c>
      <c r="N162" s="245">
        <f t="shared" si="10"/>
        <v>0</v>
      </c>
      <c r="O162" s="248">
        <f t="shared" si="11"/>
        <v>0</v>
      </c>
      <c r="P162" s="248">
        <f t="shared" si="11"/>
        <v>0</v>
      </c>
      <c r="Q162" s="248">
        <f t="shared" si="12"/>
        <v>0</v>
      </c>
      <c r="R162" s="212"/>
      <c r="S162" s="84"/>
      <c r="T162" s="84"/>
      <c r="U162" s="84"/>
      <c r="V162" s="84"/>
      <c r="W162" s="85"/>
      <c r="X162" s="86"/>
      <c r="Y162" s="6"/>
      <c r="Z162" s="10"/>
      <c r="AA162" s="165"/>
      <c r="AB162" s="4"/>
    </row>
    <row r="163" spans="1:28" s="5" customFormat="1" ht="15.5" x14ac:dyDescent="0.35">
      <c r="A163" s="10">
        <v>162</v>
      </c>
      <c r="B163" s="209"/>
      <c r="C163" s="209"/>
      <c r="D163" s="209"/>
      <c r="E163" s="84"/>
      <c r="F163" s="87"/>
      <c r="G163" s="210"/>
      <c r="H163" s="211"/>
      <c r="I163" s="240"/>
      <c r="J163" s="84"/>
      <c r="K163" s="212"/>
      <c r="L163" s="212">
        <f>IF(G163&gt;0,YEAR('Page couverture'!$E$9)-G163,0)</f>
        <v>0</v>
      </c>
      <c r="M163" s="212">
        <f t="shared" si="9"/>
        <v>0</v>
      </c>
      <c r="N163" s="245">
        <f t="shared" si="10"/>
        <v>0</v>
      </c>
      <c r="O163" s="248">
        <f t="shared" si="11"/>
        <v>0</v>
      </c>
      <c r="P163" s="248">
        <f t="shared" si="11"/>
        <v>0</v>
      </c>
      <c r="Q163" s="248">
        <f t="shared" si="12"/>
        <v>0</v>
      </c>
      <c r="R163" s="212"/>
      <c r="S163" s="84"/>
      <c r="T163" s="84"/>
      <c r="U163" s="84"/>
      <c r="V163" s="84"/>
      <c r="W163" s="85"/>
      <c r="X163" s="86"/>
      <c r="Y163" s="6"/>
      <c r="Z163" s="10"/>
      <c r="AA163" s="165"/>
      <c r="AB163" s="4"/>
    </row>
    <row r="164" spans="1:28" s="5" customFormat="1" ht="15.5" x14ac:dyDescent="0.35">
      <c r="A164" s="87">
        <v>163</v>
      </c>
      <c r="B164" s="209"/>
      <c r="C164" s="209"/>
      <c r="D164" s="209"/>
      <c r="E164" s="84"/>
      <c r="F164" s="87"/>
      <c r="G164" s="210"/>
      <c r="H164" s="211"/>
      <c r="I164" s="240"/>
      <c r="J164" s="84"/>
      <c r="K164" s="212"/>
      <c r="L164" s="212">
        <f>IF(G164&gt;0,YEAR('Page couverture'!$E$9)-G164,0)</f>
        <v>0</v>
      </c>
      <c r="M164" s="212">
        <f t="shared" si="9"/>
        <v>0</v>
      </c>
      <c r="N164" s="245">
        <f t="shared" si="10"/>
        <v>0</v>
      </c>
      <c r="O164" s="248">
        <f t="shared" si="11"/>
        <v>0</v>
      </c>
      <c r="P164" s="248">
        <f t="shared" si="11"/>
        <v>0</v>
      </c>
      <c r="Q164" s="248">
        <f t="shared" si="12"/>
        <v>0</v>
      </c>
      <c r="R164" s="212"/>
      <c r="S164" s="84"/>
      <c r="T164" s="84"/>
      <c r="U164" s="84"/>
      <c r="V164" s="84"/>
      <c r="W164" s="85"/>
      <c r="X164" s="86"/>
      <c r="Y164" s="6"/>
      <c r="Z164" s="10"/>
      <c r="AA164" s="165"/>
      <c r="AB164" s="4"/>
    </row>
    <row r="165" spans="1:28" s="5" customFormat="1" ht="15.5" x14ac:dyDescent="0.35">
      <c r="A165" s="10">
        <v>164</v>
      </c>
      <c r="B165" s="209"/>
      <c r="C165" s="209"/>
      <c r="D165" s="209"/>
      <c r="E165" s="84"/>
      <c r="F165" s="87"/>
      <c r="G165" s="210"/>
      <c r="H165" s="211"/>
      <c r="I165" s="240"/>
      <c r="J165" s="84"/>
      <c r="K165" s="212"/>
      <c r="L165" s="212">
        <f>IF(G165&gt;0,YEAR('Page couverture'!$E$9)-G165,0)</f>
        <v>0</v>
      </c>
      <c r="M165" s="212">
        <f t="shared" si="9"/>
        <v>0</v>
      </c>
      <c r="N165" s="245">
        <f t="shared" si="10"/>
        <v>0</v>
      </c>
      <c r="O165" s="248">
        <f t="shared" si="11"/>
        <v>0</v>
      </c>
      <c r="P165" s="248">
        <f t="shared" si="11"/>
        <v>0</v>
      </c>
      <c r="Q165" s="248">
        <f t="shared" si="12"/>
        <v>0</v>
      </c>
      <c r="R165" s="212"/>
      <c r="S165" s="84"/>
      <c r="T165" s="84"/>
      <c r="U165" s="84"/>
      <c r="V165" s="84"/>
      <c r="W165" s="85"/>
      <c r="X165" s="86"/>
      <c r="Y165" s="6"/>
      <c r="Z165" s="10"/>
      <c r="AA165" s="165"/>
      <c r="AB165" s="4"/>
    </row>
    <row r="166" spans="1:28" s="5" customFormat="1" ht="15.5" x14ac:dyDescent="0.35">
      <c r="A166" s="87">
        <v>165</v>
      </c>
      <c r="B166" s="209"/>
      <c r="C166" s="209"/>
      <c r="D166" s="209"/>
      <c r="E166" s="84"/>
      <c r="F166" s="87"/>
      <c r="G166" s="210"/>
      <c r="H166" s="211"/>
      <c r="I166" s="240"/>
      <c r="J166" s="84"/>
      <c r="K166" s="212"/>
      <c r="L166" s="212">
        <f>IF(G166&gt;0,YEAR('Page couverture'!$E$9)-G166,0)</f>
        <v>0</v>
      </c>
      <c r="M166" s="212">
        <f t="shared" si="9"/>
        <v>0</v>
      </c>
      <c r="N166" s="245">
        <f t="shared" si="10"/>
        <v>0</v>
      </c>
      <c r="O166" s="248">
        <f t="shared" si="11"/>
        <v>0</v>
      </c>
      <c r="P166" s="248">
        <f t="shared" si="11"/>
        <v>0</v>
      </c>
      <c r="Q166" s="248">
        <f t="shared" si="12"/>
        <v>0</v>
      </c>
      <c r="R166" s="212"/>
      <c r="S166" s="84"/>
      <c r="T166" s="84"/>
      <c r="U166" s="84"/>
      <c r="V166" s="84"/>
      <c r="W166" s="85"/>
      <c r="X166" s="86"/>
      <c r="Y166" s="6"/>
      <c r="Z166" s="10"/>
      <c r="AA166" s="165"/>
      <c r="AB166" s="4"/>
    </row>
    <row r="167" spans="1:28" s="5" customFormat="1" ht="15.5" x14ac:dyDescent="0.35">
      <c r="A167" s="10">
        <v>166</v>
      </c>
      <c r="B167" s="209"/>
      <c r="C167" s="209"/>
      <c r="D167" s="209"/>
      <c r="E167" s="84"/>
      <c r="F167" s="87"/>
      <c r="G167" s="210"/>
      <c r="H167" s="211"/>
      <c r="I167" s="240"/>
      <c r="J167" s="84"/>
      <c r="K167" s="212"/>
      <c r="L167" s="212">
        <f>IF(G167&gt;0,YEAR('Page couverture'!$E$9)-G167,0)</f>
        <v>0</v>
      </c>
      <c r="M167" s="212">
        <f t="shared" si="9"/>
        <v>0</v>
      </c>
      <c r="N167" s="245">
        <f t="shared" si="10"/>
        <v>0</v>
      </c>
      <c r="O167" s="248">
        <f t="shared" si="11"/>
        <v>0</v>
      </c>
      <c r="P167" s="248">
        <f t="shared" si="11"/>
        <v>0</v>
      </c>
      <c r="Q167" s="248">
        <f t="shared" si="12"/>
        <v>0</v>
      </c>
      <c r="R167" s="212"/>
      <c r="S167" s="84"/>
      <c r="T167" s="84"/>
      <c r="U167" s="84"/>
      <c r="V167" s="84"/>
      <c r="W167" s="85"/>
      <c r="X167" s="86"/>
      <c r="Y167" s="6"/>
      <c r="Z167" s="10"/>
      <c r="AA167" s="165"/>
      <c r="AB167" s="4"/>
    </row>
    <row r="168" spans="1:28" s="5" customFormat="1" ht="15.5" x14ac:dyDescent="0.35">
      <c r="A168" s="87">
        <v>167</v>
      </c>
      <c r="B168" s="209"/>
      <c r="C168" s="209"/>
      <c r="D168" s="209"/>
      <c r="E168" s="84"/>
      <c r="F168" s="87"/>
      <c r="G168" s="210"/>
      <c r="H168" s="211"/>
      <c r="I168" s="240"/>
      <c r="J168" s="84"/>
      <c r="K168" s="212"/>
      <c r="L168" s="212">
        <f>IF(G168&gt;0,YEAR('Page couverture'!$E$9)-G168,0)</f>
        <v>0</v>
      </c>
      <c r="M168" s="212">
        <f t="shared" si="9"/>
        <v>0</v>
      </c>
      <c r="N168" s="245">
        <f t="shared" si="10"/>
        <v>0</v>
      </c>
      <c r="O168" s="248">
        <f t="shared" si="11"/>
        <v>0</v>
      </c>
      <c r="P168" s="248">
        <f t="shared" si="11"/>
        <v>0</v>
      </c>
      <c r="Q168" s="248">
        <f t="shared" si="12"/>
        <v>0</v>
      </c>
      <c r="R168" s="212"/>
      <c r="S168" s="84"/>
      <c r="T168" s="84"/>
      <c r="U168" s="84"/>
      <c r="V168" s="84"/>
      <c r="W168" s="85"/>
      <c r="X168" s="86"/>
      <c r="Y168" s="6"/>
      <c r="Z168" s="10"/>
      <c r="AA168" s="165"/>
      <c r="AB168" s="4"/>
    </row>
    <row r="169" spans="1:28" s="5" customFormat="1" ht="15.5" x14ac:dyDescent="0.35">
      <c r="A169" s="10">
        <v>168</v>
      </c>
      <c r="B169" s="209"/>
      <c r="C169" s="209"/>
      <c r="D169" s="209"/>
      <c r="E169" s="84"/>
      <c r="F169" s="87"/>
      <c r="G169" s="210"/>
      <c r="H169" s="211"/>
      <c r="I169" s="240"/>
      <c r="J169" s="84"/>
      <c r="K169" s="212"/>
      <c r="L169" s="212">
        <f>IF(G169&gt;0,YEAR('Page couverture'!$E$9)-G169,0)</f>
        <v>0</v>
      </c>
      <c r="M169" s="212">
        <f t="shared" si="9"/>
        <v>0</v>
      </c>
      <c r="N169" s="245">
        <f t="shared" si="10"/>
        <v>0</v>
      </c>
      <c r="O169" s="248">
        <f t="shared" si="11"/>
        <v>0</v>
      </c>
      <c r="P169" s="248">
        <f t="shared" si="11"/>
        <v>0</v>
      </c>
      <c r="Q169" s="248">
        <f t="shared" si="12"/>
        <v>0</v>
      </c>
      <c r="R169" s="212"/>
      <c r="S169" s="84"/>
      <c r="T169" s="84"/>
      <c r="U169" s="84"/>
      <c r="V169" s="84"/>
      <c r="W169" s="85"/>
      <c r="X169" s="86"/>
      <c r="Y169" s="6"/>
      <c r="Z169" s="10"/>
      <c r="AA169" s="165"/>
      <c r="AB169" s="4"/>
    </row>
    <row r="170" spans="1:28" s="5" customFormat="1" ht="15.5" x14ac:dyDescent="0.35">
      <c r="A170" s="87">
        <v>169</v>
      </c>
      <c r="B170" s="209"/>
      <c r="C170" s="209"/>
      <c r="D170" s="209"/>
      <c r="E170" s="84"/>
      <c r="F170" s="87"/>
      <c r="G170" s="210"/>
      <c r="H170" s="211"/>
      <c r="I170" s="240"/>
      <c r="J170" s="84"/>
      <c r="K170" s="212"/>
      <c r="L170" s="212">
        <f>IF(G170&gt;0,YEAR('Page couverture'!$E$9)-G170,0)</f>
        <v>0</v>
      </c>
      <c r="M170" s="212">
        <f t="shared" si="9"/>
        <v>0</v>
      </c>
      <c r="N170" s="245">
        <f t="shared" si="10"/>
        <v>0</v>
      </c>
      <c r="O170" s="248">
        <f t="shared" si="11"/>
        <v>0</v>
      </c>
      <c r="P170" s="248">
        <f t="shared" si="11"/>
        <v>0</v>
      </c>
      <c r="Q170" s="248">
        <f t="shared" si="12"/>
        <v>0</v>
      </c>
      <c r="R170" s="212"/>
      <c r="S170" s="84"/>
      <c r="T170" s="84"/>
      <c r="U170" s="84"/>
      <c r="V170" s="84"/>
      <c r="W170" s="85"/>
      <c r="X170" s="86"/>
      <c r="Y170" s="6"/>
      <c r="Z170" s="10"/>
      <c r="AA170" s="165"/>
      <c r="AB170" s="4"/>
    </row>
    <row r="171" spans="1:28" s="5" customFormat="1" ht="15.5" x14ac:dyDescent="0.35">
      <c r="A171" s="10">
        <v>170</v>
      </c>
      <c r="B171" s="209"/>
      <c r="C171" s="209"/>
      <c r="D171" s="209"/>
      <c r="E171" s="84"/>
      <c r="F171" s="87"/>
      <c r="G171" s="210"/>
      <c r="H171" s="211"/>
      <c r="I171" s="240"/>
      <c r="J171" s="84"/>
      <c r="K171" s="212"/>
      <c r="L171" s="212">
        <f>IF(G171&gt;0,YEAR('Page couverture'!$E$9)-G171,0)</f>
        <v>0</v>
      </c>
      <c r="M171" s="212">
        <f t="shared" si="9"/>
        <v>0</v>
      </c>
      <c r="N171" s="245">
        <f t="shared" si="10"/>
        <v>0</v>
      </c>
      <c r="O171" s="248">
        <f t="shared" si="11"/>
        <v>0</v>
      </c>
      <c r="P171" s="248">
        <f t="shared" si="11"/>
        <v>0</v>
      </c>
      <c r="Q171" s="248">
        <f t="shared" si="12"/>
        <v>0</v>
      </c>
      <c r="R171" s="212"/>
      <c r="S171" s="84"/>
      <c r="T171" s="84"/>
      <c r="U171" s="84"/>
      <c r="V171" s="84"/>
      <c r="W171" s="85"/>
      <c r="X171" s="86"/>
      <c r="Y171" s="6"/>
      <c r="Z171" s="10"/>
      <c r="AA171" s="165"/>
      <c r="AB171" s="4"/>
    </row>
    <row r="172" spans="1:28" s="5" customFormat="1" ht="15.5" x14ac:dyDescent="0.35">
      <c r="A172" s="87">
        <v>171</v>
      </c>
      <c r="B172" s="209"/>
      <c r="C172" s="209"/>
      <c r="D172" s="209"/>
      <c r="E172" s="84"/>
      <c r="F172" s="87"/>
      <c r="G172" s="210"/>
      <c r="H172" s="211"/>
      <c r="I172" s="240"/>
      <c r="J172" s="84"/>
      <c r="K172" s="212"/>
      <c r="L172" s="212">
        <f>IF(G172&gt;0,YEAR('Page couverture'!$E$9)-G172,0)</f>
        <v>0</v>
      </c>
      <c r="M172" s="212">
        <f t="shared" si="9"/>
        <v>0</v>
      </c>
      <c r="N172" s="245">
        <f t="shared" si="10"/>
        <v>0</v>
      </c>
      <c r="O172" s="248">
        <f t="shared" si="11"/>
        <v>0</v>
      </c>
      <c r="P172" s="248">
        <f t="shared" si="11"/>
        <v>0</v>
      </c>
      <c r="Q172" s="248">
        <f t="shared" si="12"/>
        <v>0</v>
      </c>
      <c r="R172" s="212"/>
      <c r="S172" s="84"/>
      <c r="T172" s="84"/>
      <c r="U172" s="84"/>
      <c r="V172" s="84"/>
      <c r="W172" s="85"/>
      <c r="X172" s="86"/>
      <c r="Y172" s="6"/>
      <c r="Z172" s="10"/>
      <c r="AA172" s="165"/>
      <c r="AB172" s="4"/>
    </row>
    <row r="173" spans="1:28" s="5" customFormat="1" ht="15.5" x14ac:dyDescent="0.35">
      <c r="A173" s="10">
        <v>172</v>
      </c>
      <c r="B173" s="209"/>
      <c r="C173" s="209"/>
      <c r="D173" s="209"/>
      <c r="E173" s="84"/>
      <c r="F173" s="87"/>
      <c r="G173" s="210"/>
      <c r="H173" s="211"/>
      <c r="I173" s="240"/>
      <c r="J173" s="84"/>
      <c r="K173" s="212"/>
      <c r="L173" s="212">
        <f>IF(G173&gt;0,YEAR('Page couverture'!$E$9)-G173,0)</f>
        <v>0</v>
      </c>
      <c r="M173" s="212">
        <f t="shared" si="9"/>
        <v>0</v>
      </c>
      <c r="N173" s="245">
        <f t="shared" si="10"/>
        <v>0</v>
      </c>
      <c r="O173" s="248">
        <f t="shared" si="11"/>
        <v>0</v>
      </c>
      <c r="P173" s="248">
        <f t="shared" si="11"/>
        <v>0</v>
      </c>
      <c r="Q173" s="248">
        <f t="shared" si="12"/>
        <v>0</v>
      </c>
      <c r="R173" s="212"/>
      <c r="S173" s="84"/>
      <c r="T173" s="84"/>
      <c r="U173" s="84"/>
      <c r="V173" s="84"/>
      <c r="W173" s="85"/>
      <c r="X173" s="86"/>
      <c r="Y173" s="6"/>
      <c r="Z173" s="10"/>
      <c r="AA173" s="165"/>
      <c r="AB173" s="4"/>
    </row>
    <row r="174" spans="1:28" s="5" customFormat="1" ht="15.5" x14ac:dyDescent="0.35">
      <c r="A174" s="87">
        <v>173</v>
      </c>
      <c r="B174" s="209"/>
      <c r="C174" s="209"/>
      <c r="D174" s="209"/>
      <c r="E174" s="84"/>
      <c r="F174" s="87"/>
      <c r="G174" s="210"/>
      <c r="H174" s="211"/>
      <c r="I174" s="240"/>
      <c r="J174" s="84"/>
      <c r="K174" s="212"/>
      <c r="L174" s="212">
        <f>IF(G174&gt;0,YEAR('Page couverture'!$E$9)-G174,0)</f>
        <v>0</v>
      </c>
      <c r="M174" s="212">
        <f t="shared" si="9"/>
        <v>0</v>
      </c>
      <c r="N174" s="245">
        <f t="shared" si="10"/>
        <v>0</v>
      </c>
      <c r="O174" s="248">
        <f t="shared" si="11"/>
        <v>0</v>
      </c>
      <c r="P174" s="248">
        <f t="shared" si="11"/>
        <v>0</v>
      </c>
      <c r="Q174" s="248">
        <f t="shared" si="12"/>
        <v>0</v>
      </c>
      <c r="R174" s="212"/>
      <c r="S174" s="84"/>
      <c r="T174" s="84"/>
      <c r="U174" s="84"/>
      <c r="V174" s="84"/>
      <c r="W174" s="85"/>
      <c r="X174" s="86"/>
      <c r="Y174" s="6"/>
      <c r="Z174" s="10"/>
      <c r="AA174" s="165"/>
      <c r="AB174" s="4"/>
    </row>
    <row r="175" spans="1:28" s="5" customFormat="1" ht="15.5" x14ac:dyDescent="0.35">
      <c r="A175" s="10">
        <v>174</v>
      </c>
      <c r="B175" s="209"/>
      <c r="C175" s="209"/>
      <c r="D175" s="209"/>
      <c r="E175" s="84"/>
      <c r="F175" s="87"/>
      <c r="G175" s="210"/>
      <c r="H175" s="211"/>
      <c r="I175" s="240"/>
      <c r="J175" s="84"/>
      <c r="K175" s="212"/>
      <c r="L175" s="212">
        <f>IF(G175&gt;0,YEAR('Page couverture'!$E$9)-G175,0)</f>
        <v>0</v>
      </c>
      <c r="M175" s="212">
        <f t="shared" si="9"/>
        <v>0</v>
      </c>
      <c r="N175" s="245">
        <f t="shared" si="10"/>
        <v>0</v>
      </c>
      <c r="O175" s="248">
        <f t="shared" si="11"/>
        <v>0</v>
      </c>
      <c r="P175" s="248">
        <f t="shared" si="11"/>
        <v>0</v>
      </c>
      <c r="Q175" s="248">
        <f t="shared" si="12"/>
        <v>0</v>
      </c>
      <c r="R175" s="212"/>
      <c r="S175" s="84"/>
      <c r="T175" s="84"/>
      <c r="U175" s="84"/>
      <c r="V175" s="84"/>
      <c r="W175" s="85"/>
      <c r="X175" s="86"/>
      <c r="Y175" s="6"/>
      <c r="Z175" s="10"/>
      <c r="AA175" s="165"/>
      <c r="AB175" s="4"/>
    </row>
    <row r="176" spans="1:28" s="5" customFormat="1" ht="15.5" x14ac:dyDescent="0.35">
      <c r="A176" s="87">
        <v>175</v>
      </c>
      <c r="B176" s="209"/>
      <c r="C176" s="209"/>
      <c r="D176" s="209"/>
      <c r="E176" s="84"/>
      <c r="F176" s="87"/>
      <c r="G176" s="210"/>
      <c r="H176" s="211"/>
      <c r="I176" s="240"/>
      <c r="J176" s="84"/>
      <c r="K176" s="212"/>
      <c r="L176" s="212">
        <f>IF(G176&gt;0,YEAR('Page couverture'!$E$9)-G176,0)</f>
        <v>0</v>
      </c>
      <c r="M176" s="212">
        <f t="shared" si="9"/>
        <v>0</v>
      </c>
      <c r="N176" s="245">
        <f t="shared" si="10"/>
        <v>0</v>
      </c>
      <c r="O176" s="248">
        <f t="shared" si="11"/>
        <v>0</v>
      </c>
      <c r="P176" s="248">
        <f t="shared" si="11"/>
        <v>0</v>
      </c>
      <c r="Q176" s="248">
        <f t="shared" si="12"/>
        <v>0</v>
      </c>
      <c r="R176" s="212"/>
      <c r="S176" s="84"/>
      <c r="T176" s="84"/>
      <c r="U176" s="84"/>
      <c r="V176" s="84"/>
      <c r="W176" s="85"/>
      <c r="X176" s="86"/>
      <c r="Y176" s="6"/>
      <c r="Z176" s="10"/>
      <c r="AA176" s="165"/>
      <c r="AB176" s="4"/>
    </row>
    <row r="177" spans="1:28" s="5" customFormat="1" ht="15.5" x14ac:dyDescent="0.35">
      <c r="A177" s="10">
        <v>176</v>
      </c>
      <c r="B177" s="209"/>
      <c r="C177" s="209"/>
      <c r="D177" s="209"/>
      <c r="E177" s="84"/>
      <c r="F177" s="87"/>
      <c r="G177" s="210"/>
      <c r="H177" s="211"/>
      <c r="I177" s="240"/>
      <c r="J177" s="84"/>
      <c r="K177" s="212"/>
      <c r="L177" s="212">
        <f>IF(G177&gt;0,YEAR('Page couverture'!$E$9)-G177,0)</f>
        <v>0</v>
      </c>
      <c r="M177" s="212">
        <f t="shared" si="9"/>
        <v>0</v>
      </c>
      <c r="N177" s="245">
        <f t="shared" si="10"/>
        <v>0</v>
      </c>
      <c r="O177" s="248">
        <f t="shared" si="11"/>
        <v>0</v>
      </c>
      <c r="P177" s="248">
        <f t="shared" si="11"/>
        <v>0</v>
      </c>
      <c r="Q177" s="248">
        <f t="shared" si="12"/>
        <v>0</v>
      </c>
      <c r="R177" s="212"/>
      <c r="S177" s="84"/>
      <c r="T177" s="84"/>
      <c r="U177" s="84"/>
      <c r="V177" s="84"/>
      <c r="W177" s="85"/>
      <c r="X177" s="86"/>
      <c r="Y177" s="6"/>
      <c r="Z177" s="10"/>
      <c r="AA177" s="165"/>
      <c r="AB177" s="4"/>
    </row>
    <row r="178" spans="1:28" s="5" customFormat="1" ht="15.5" x14ac:dyDescent="0.35">
      <c r="A178" s="87">
        <v>177</v>
      </c>
      <c r="B178" s="209"/>
      <c r="C178" s="209"/>
      <c r="D178" s="209"/>
      <c r="E178" s="84"/>
      <c r="F178" s="87"/>
      <c r="G178" s="210"/>
      <c r="H178" s="211"/>
      <c r="I178" s="240"/>
      <c r="J178" s="84"/>
      <c r="K178" s="212"/>
      <c r="L178" s="212">
        <f>IF(G178&gt;0,YEAR('Page couverture'!$E$9)-G178,0)</f>
        <v>0</v>
      </c>
      <c r="M178" s="212">
        <f t="shared" si="9"/>
        <v>0</v>
      </c>
      <c r="N178" s="245">
        <f t="shared" si="10"/>
        <v>0</v>
      </c>
      <c r="O178" s="248">
        <f t="shared" si="11"/>
        <v>0</v>
      </c>
      <c r="P178" s="248">
        <f t="shared" si="11"/>
        <v>0</v>
      </c>
      <c r="Q178" s="248">
        <f t="shared" si="12"/>
        <v>0</v>
      </c>
      <c r="R178" s="212"/>
      <c r="S178" s="84"/>
      <c r="T178" s="84"/>
      <c r="U178" s="84"/>
      <c r="V178" s="84"/>
      <c r="W178" s="85"/>
      <c r="X178" s="86"/>
      <c r="Y178" s="6"/>
      <c r="Z178" s="10"/>
      <c r="AA178" s="165"/>
      <c r="AB178" s="4"/>
    </row>
    <row r="179" spans="1:28" s="5" customFormat="1" ht="15.5" x14ac:dyDescent="0.35">
      <c r="A179" s="10">
        <v>178</v>
      </c>
      <c r="B179" s="209"/>
      <c r="C179" s="209"/>
      <c r="D179" s="209"/>
      <c r="E179" s="84"/>
      <c r="F179" s="87"/>
      <c r="G179" s="210"/>
      <c r="H179" s="211"/>
      <c r="I179" s="240"/>
      <c r="J179" s="84"/>
      <c r="K179" s="212"/>
      <c r="L179" s="212">
        <f>IF(G179&gt;0,YEAR('Page couverture'!$E$9)-G179,0)</f>
        <v>0</v>
      </c>
      <c r="M179" s="212">
        <f t="shared" si="9"/>
        <v>0</v>
      </c>
      <c r="N179" s="245">
        <f t="shared" si="10"/>
        <v>0</v>
      </c>
      <c r="O179" s="248">
        <f t="shared" si="11"/>
        <v>0</v>
      </c>
      <c r="P179" s="248">
        <f t="shared" si="11"/>
        <v>0</v>
      </c>
      <c r="Q179" s="248">
        <f t="shared" si="12"/>
        <v>0</v>
      </c>
      <c r="R179" s="212"/>
      <c r="S179" s="84"/>
      <c r="T179" s="84"/>
      <c r="U179" s="84"/>
      <c r="V179" s="84"/>
      <c r="W179" s="85"/>
      <c r="X179" s="86"/>
      <c r="Y179" s="6"/>
      <c r="Z179" s="10"/>
      <c r="AA179" s="165"/>
      <c r="AB179" s="4"/>
    </row>
    <row r="180" spans="1:28" s="5" customFormat="1" ht="15.5" x14ac:dyDescent="0.35">
      <c r="A180" s="87">
        <v>179</v>
      </c>
      <c r="B180" s="209"/>
      <c r="C180" s="209"/>
      <c r="D180" s="209"/>
      <c r="E180" s="84"/>
      <c r="F180" s="87"/>
      <c r="G180" s="210"/>
      <c r="H180" s="211"/>
      <c r="I180" s="240"/>
      <c r="J180" s="84"/>
      <c r="K180" s="212"/>
      <c r="L180" s="212">
        <f>IF(G180&gt;0,YEAR('Page couverture'!$E$9)-G180,0)</f>
        <v>0</v>
      </c>
      <c r="M180" s="212">
        <f t="shared" si="9"/>
        <v>0</v>
      </c>
      <c r="N180" s="245">
        <f t="shared" si="10"/>
        <v>0</v>
      </c>
      <c r="O180" s="248">
        <f t="shared" si="11"/>
        <v>0</v>
      </c>
      <c r="P180" s="248">
        <f t="shared" si="11"/>
        <v>0</v>
      </c>
      <c r="Q180" s="248">
        <f t="shared" si="12"/>
        <v>0</v>
      </c>
      <c r="R180" s="212"/>
      <c r="S180" s="84"/>
      <c r="T180" s="84"/>
      <c r="U180" s="84"/>
      <c r="V180" s="84"/>
      <c r="W180" s="85"/>
      <c r="X180" s="86"/>
      <c r="Y180" s="6"/>
      <c r="Z180" s="10"/>
      <c r="AA180" s="165"/>
      <c r="AB180" s="4"/>
    </row>
    <row r="181" spans="1:28" s="5" customFormat="1" ht="15.5" x14ac:dyDescent="0.35">
      <c r="A181" s="10">
        <v>180</v>
      </c>
      <c r="B181" s="209"/>
      <c r="C181" s="209"/>
      <c r="D181" s="209"/>
      <c r="E181" s="84"/>
      <c r="F181" s="87"/>
      <c r="G181" s="210"/>
      <c r="H181" s="211"/>
      <c r="I181" s="240"/>
      <c r="J181" s="84"/>
      <c r="K181" s="212"/>
      <c r="L181" s="212">
        <f>IF(G181&gt;0,YEAR('Page couverture'!$E$9)-G181,0)</f>
        <v>0</v>
      </c>
      <c r="M181" s="212">
        <f t="shared" si="9"/>
        <v>0</v>
      </c>
      <c r="N181" s="245">
        <f t="shared" si="10"/>
        <v>0</v>
      </c>
      <c r="O181" s="248">
        <f t="shared" si="11"/>
        <v>0</v>
      </c>
      <c r="P181" s="248">
        <f t="shared" si="11"/>
        <v>0</v>
      </c>
      <c r="Q181" s="248">
        <f t="shared" si="12"/>
        <v>0</v>
      </c>
      <c r="R181" s="212"/>
      <c r="S181" s="84"/>
      <c r="T181" s="84"/>
      <c r="U181" s="84"/>
      <c r="V181" s="84"/>
      <c r="W181" s="85"/>
      <c r="X181" s="86"/>
      <c r="Y181" s="6"/>
      <c r="Z181" s="10"/>
      <c r="AA181" s="165"/>
      <c r="AB181" s="4"/>
    </row>
    <row r="182" spans="1:28" s="5" customFormat="1" ht="15.5" x14ac:dyDescent="0.35">
      <c r="A182" s="87">
        <v>181</v>
      </c>
      <c r="B182" s="209"/>
      <c r="C182" s="209"/>
      <c r="D182" s="209"/>
      <c r="E182" s="84"/>
      <c r="F182" s="87"/>
      <c r="G182" s="210"/>
      <c r="H182" s="211"/>
      <c r="I182" s="240"/>
      <c r="J182" s="84"/>
      <c r="K182" s="212"/>
      <c r="L182" s="212">
        <f>IF(G182&gt;0,YEAR('Page couverture'!$E$9)-G182,0)</f>
        <v>0</v>
      </c>
      <c r="M182" s="212">
        <f t="shared" si="9"/>
        <v>0</v>
      </c>
      <c r="N182" s="245">
        <f t="shared" si="10"/>
        <v>0</v>
      </c>
      <c r="O182" s="248">
        <f t="shared" si="11"/>
        <v>0</v>
      </c>
      <c r="P182" s="248">
        <f t="shared" si="11"/>
        <v>0</v>
      </c>
      <c r="Q182" s="248">
        <f t="shared" si="12"/>
        <v>0</v>
      </c>
      <c r="R182" s="212"/>
      <c r="S182" s="84"/>
      <c r="T182" s="84"/>
      <c r="U182" s="84"/>
      <c r="V182" s="84"/>
      <c r="W182" s="85"/>
      <c r="X182" s="86"/>
      <c r="Y182" s="6"/>
      <c r="Z182" s="10"/>
      <c r="AA182" s="165"/>
      <c r="AB182" s="4"/>
    </row>
    <row r="183" spans="1:28" s="5" customFormat="1" ht="15.5" x14ac:dyDescent="0.35">
      <c r="A183" s="10">
        <v>182</v>
      </c>
      <c r="B183" s="209"/>
      <c r="C183" s="209"/>
      <c r="D183" s="209"/>
      <c r="E183" s="84"/>
      <c r="F183" s="87"/>
      <c r="G183" s="210"/>
      <c r="H183" s="211"/>
      <c r="I183" s="240"/>
      <c r="J183" s="84"/>
      <c r="K183" s="212"/>
      <c r="L183" s="212">
        <f>IF(G183&gt;0,YEAR('Page couverture'!$E$9)-G183,0)</f>
        <v>0</v>
      </c>
      <c r="M183" s="212">
        <f t="shared" si="9"/>
        <v>0</v>
      </c>
      <c r="N183" s="245">
        <f t="shared" si="10"/>
        <v>0</v>
      </c>
      <c r="O183" s="248">
        <f t="shared" si="11"/>
        <v>0</v>
      </c>
      <c r="P183" s="248">
        <f t="shared" si="11"/>
        <v>0</v>
      </c>
      <c r="Q183" s="248">
        <f t="shared" si="12"/>
        <v>0</v>
      </c>
      <c r="R183" s="212"/>
      <c r="S183" s="84"/>
      <c r="T183" s="84"/>
      <c r="U183" s="84"/>
      <c r="V183" s="84"/>
      <c r="W183" s="85"/>
      <c r="X183" s="86"/>
      <c r="Y183" s="6"/>
      <c r="Z183" s="10"/>
      <c r="AA183" s="165"/>
      <c r="AB183" s="4"/>
    </row>
    <row r="184" spans="1:28" s="5" customFormat="1" ht="15.5" x14ac:dyDescent="0.35">
      <c r="A184" s="87">
        <v>183</v>
      </c>
      <c r="B184" s="209"/>
      <c r="C184" s="209"/>
      <c r="D184" s="209"/>
      <c r="E184" s="84"/>
      <c r="F184" s="87"/>
      <c r="G184" s="210"/>
      <c r="H184" s="211"/>
      <c r="I184" s="240"/>
      <c r="J184" s="84"/>
      <c r="K184" s="212"/>
      <c r="L184" s="212">
        <f>IF(G184&gt;0,YEAR('Page couverture'!$E$9)-G184,0)</f>
        <v>0</v>
      </c>
      <c r="M184" s="212">
        <f t="shared" si="9"/>
        <v>0</v>
      </c>
      <c r="N184" s="245">
        <f t="shared" si="10"/>
        <v>0</v>
      </c>
      <c r="O184" s="248">
        <f t="shared" si="11"/>
        <v>0</v>
      </c>
      <c r="P184" s="248">
        <f t="shared" si="11"/>
        <v>0</v>
      </c>
      <c r="Q184" s="248">
        <f t="shared" si="12"/>
        <v>0</v>
      </c>
      <c r="R184" s="212"/>
      <c r="S184" s="84"/>
      <c r="T184" s="84"/>
      <c r="U184" s="84"/>
      <c r="V184" s="84"/>
      <c r="W184" s="85"/>
      <c r="X184" s="86"/>
      <c r="Y184" s="6"/>
      <c r="Z184" s="10"/>
      <c r="AA184" s="165"/>
      <c r="AB184" s="4"/>
    </row>
    <row r="185" spans="1:28" s="5" customFormat="1" ht="15.5" x14ac:dyDescent="0.35">
      <c r="A185" s="10">
        <v>184</v>
      </c>
      <c r="B185" s="209"/>
      <c r="C185" s="209"/>
      <c r="D185" s="209"/>
      <c r="E185" s="84"/>
      <c r="F185" s="87"/>
      <c r="G185" s="210"/>
      <c r="H185" s="211"/>
      <c r="I185" s="240"/>
      <c r="J185" s="84"/>
      <c r="K185" s="212"/>
      <c r="L185" s="212">
        <f>IF(G185&gt;0,YEAR('Page couverture'!$E$9)-G185,0)</f>
        <v>0</v>
      </c>
      <c r="M185" s="212">
        <f t="shared" si="9"/>
        <v>0</v>
      </c>
      <c r="N185" s="245">
        <f t="shared" si="10"/>
        <v>0</v>
      </c>
      <c r="O185" s="248">
        <f t="shared" si="11"/>
        <v>0</v>
      </c>
      <c r="P185" s="248">
        <f t="shared" si="11"/>
        <v>0</v>
      </c>
      <c r="Q185" s="248">
        <f t="shared" si="12"/>
        <v>0</v>
      </c>
      <c r="R185" s="212"/>
      <c r="S185" s="84"/>
      <c r="T185" s="84"/>
      <c r="U185" s="84"/>
      <c r="V185" s="84"/>
      <c r="W185" s="85"/>
      <c r="X185" s="86"/>
      <c r="Y185" s="6"/>
      <c r="Z185" s="10"/>
      <c r="AA185" s="165"/>
      <c r="AB185" s="4"/>
    </row>
    <row r="186" spans="1:28" s="5" customFormat="1" ht="15.5" x14ac:dyDescent="0.35">
      <c r="A186" s="87">
        <v>185</v>
      </c>
      <c r="B186" s="209"/>
      <c r="C186" s="209"/>
      <c r="D186" s="209"/>
      <c r="E186" s="84"/>
      <c r="F186" s="87"/>
      <c r="G186" s="210"/>
      <c r="H186" s="211"/>
      <c r="I186" s="240"/>
      <c r="J186" s="84"/>
      <c r="K186" s="212"/>
      <c r="L186" s="212">
        <f>IF(G186&gt;0,YEAR('Page couverture'!$E$9)-G186,0)</f>
        <v>0</v>
      </c>
      <c r="M186" s="212">
        <f t="shared" si="9"/>
        <v>0</v>
      </c>
      <c r="N186" s="245">
        <f t="shared" si="10"/>
        <v>0</v>
      </c>
      <c r="O186" s="248">
        <f t="shared" si="11"/>
        <v>0</v>
      </c>
      <c r="P186" s="248">
        <f t="shared" si="11"/>
        <v>0</v>
      </c>
      <c r="Q186" s="248">
        <f t="shared" si="12"/>
        <v>0</v>
      </c>
      <c r="R186" s="212"/>
      <c r="S186" s="84"/>
      <c r="T186" s="84"/>
      <c r="U186" s="84"/>
      <c r="V186" s="84"/>
      <c r="W186" s="85"/>
      <c r="X186" s="86"/>
      <c r="Y186" s="6"/>
      <c r="Z186" s="10"/>
      <c r="AA186" s="165"/>
      <c r="AB186" s="4"/>
    </row>
    <row r="187" spans="1:28" s="5" customFormat="1" ht="15.5" x14ac:dyDescent="0.35">
      <c r="A187" s="10">
        <v>186</v>
      </c>
      <c r="B187" s="209"/>
      <c r="C187" s="209"/>
      <c r="D187" s="209"/>
      <c r="E187" s="84"/>
      <c r="F187" s="87"/>
      <c r="G187" s="210"/>
      <c r="H187" s="211"/>
      <c r="I187" s="240"/>
      <c r="J187" s="84"/>
      <c r="K187" s="212"/>
      <c r="L187" s="212">
        <f>IF(G187&gt;0,YEAR('Page couverture'!$E$9)-G187,0)</f>
        <v>0</v>
      </c>
      <c r="M187" s="212">
        <f t="shared" si="9"/>
        <v>0</v>
      </c>
      <c r="N187" s="245">
        <f t="shared" si="10"/>
        <v>0</v>
      </c>
      <c r="O187" s="248">
        <f t="shared" si="11"/>
        <v>0</v>
      </c>
      <c r="P187" s="248">
        <f t="shared" si="11"/>
        <v>0</v>
      </c>
      <c r="Q187" s="248">
        <f t="shared" si="12"/>
        <v>0</v>
      </c>
      <c r="R187" s="212"/>
      <c r="S187" s="84"/>
      <c r="T187" s="84"/>
      <c r="U187" s="84"/>
      <c r="V187" s="84"/>
      <c r="W187" s="85"/>
      <c r="X187" s="86"/>
      <c r="Y187" s="6"/>
      <c r="Z187" s="10"/>
      <c r="AA187" s="165"/>
      <c r="AB187" s="4"/>
    </row>
    <row r="188" spans="1:28" s="5" customFormat="1" ht="15.5" x14ac:dyDescent="0.35">
      <c r="A188" s="87">
        <v>187</v>
      </c>
      <c r="B188" s="209"/>
      <c r="C188" s="209"/>
      <c r="D188" s="209"/>
      <c r="E188" s="84"/>
      <c r="F188" s="87"/>
      <c r="G188" s="210"/>
      <c r="H188" s="211"/>
      <c r="I188" s="240"/>
      <c r="J188" s="84"/>
      <c r="K188" s="212"/>
      <c r="L188" s="212">
        <f>IF(G188&gt;0,YEAR('Page couverture'!$E$9)-G188,0)</f>
        <v>0</v>
      </c>
      <c r="M188" s="212">
        <f t="shared" si="9"/>
        <v>0</v>
      </c>
      <c r="N188" s="245">
        <f t="shared" si="10"/>
        <v>0</v>
      </c>
      <c r="O188" s="248">
        <f t="shared" si="11"/>
        <v>0</v>
      </c>
      <c r="P188" s="248">
        <f t="shared" si="11"/>
        <v>0</v>
      </c>
      <c r="Q188" s="248">
        <f t="shared" si="12"/>
        <v>0</v>
      </c>
      <c r="R188" s="212"/>
      <c r="S188" s="84"/>
      <c r="T188" s="84"/>
      <c r="U188" s="84"/>
      <c r="V188" s="84"/>
      <c r="W188" s="85"/>
      <c r="X188" s="86"/>
      <c r="Y188" s="6"/>
      <c r="Z188" s="10"/>
      <c r="AA188" s="165"/>
      <c r="AB188" s="4"/>
    </row>
    <row r="189" spans="1:28" s="5" customFormat="1" ht="15.5" x14ac:dyDescent="0.35">
      <c r="A189" s="10">
        <v>188</v>
      </c>
      <c r="B189" s="209"/>
      <c r="C189" s="209"/>
      <c r="D189" s="209"/>
      <c r="E189" s="84"/>
      <c r="F189" s="87"/>
      <c r="G189" s="210"/>
      <c r="H189" s="211"/>
      <c r="I189" s="240"/>
      <c r="J189" s="84"/>
      <c r="K189" s="212"/>
      <c r="L189" s="212">
        <f>IF(G189&gt;0,YEAR('Page couverture'!$E$9)-G189,0)</f>
        <v>0</v>
      </c>
      <c r="M189" s="212">
        <f t="shared" si="9"/>
        <v>0</v>
      </c>
      <c r="N189" s="245">
        <f t="shared" si="10"/>
        <v>0</v>
      </c>
      <c r="O189" s="248">
        <f t="shared" si="11"/>
        <v>0</v>
      </c>
      <c r="P189" s="248">
        <f t="shared" si="11"/>
        <v>0</v>
      </c>
      <c r="Q189" s="248">
        <f t="shared" si="12"/>
        <v>0</v>
      </c>
      <c r="R189" s="212"/>
      <c r="S189" s="84"/>
      <c r="T189" s="84"/>
      <c r="U189" s="84"/>
      <c r="V189" s="84"/>
      <c r="W189" s="85"/>
      <c r="X189" s="86"/>
      <c r="Y189" s="6"/>
      <c r="Z189" s="10"/>
      <c r="AA189" s="165"/>
      <c r="AB189" s="4"/>
    </row>
    <row r="190" spans="1:28" s="5" customFormat="1" ht="15.5" x14ac:dyDescent="0.35">
      <c r="A190" s="87">
        <v>189</v>
      </c>
      <c r="B190" s="209"/>
      <c r="C190" s="209"/>
      <c r="D190" s="209"/>
      <c r="E190" s="84"/>
      <c r="F190" s="87"/>
      <c r="G190" s="210"/>
      <c r="H190" s="211"/>
      <c r="I190" s="240"/>
      <c r="J190" s="84"/>
      <c r="K190" s="212"/>
      <c r="L190" s="212">
        <f>IF(G190&gt;0,YEAR('Page couverture'!$E$9)-G190,0)</f>
        <v>0</v>
      </c>
      <c r="M190" s="212">
        <f t="shared" si="9"/>
        <v>0</v>
      </c>
      <c r="N190" s="245">
        <f t="shared" si="10"/>
        <v>0</v>
      </c>
      <c r="O190" s="248">
        <f t="shared" si="11"/>
        <v>0</v>
      </c>
      <c r="P190" s="248">
        <f t="shared" si="11"/>
        <v>0</v>
      </c>
      <c r="Q190" s="248">
        <f t="shared" si="12"/>
        <v>0</v>
      </c>
      <c r="R190" s="212"/>
      <c r="S190" s="84"/>
      <c r="T190" s="84"/>
      <c r="U190" s="84"/>
      <c r="V190" s="84"/>
      <c r="W190" s="85"/>
      <c r="X190" s="86"/>
      <c r="Y190" s="6"/>
      <c r="Z190" s="10"/>
      <c r="AA190" s="165"/>
      <c r="AB190" s="4"/>
    </row>
    <row r="191" spans="1:28" s="5" customFormat="1" ht="15.5" x14ac:dyDescent="0.35">
      <c r="A191" s="10">
        <v>190</v>
      </c>
      <c r="B191" s="209"/>
      <c r="C191" s="209"/>
      <c r="D191" s="209"/>
      <c r="E191" s="84"/>
      <c r="F191" s="87"/>
      <c r="G191" s="210"/>
      <c r="H191" s="211"/>
      <c r="I191" s="240"/>
      <c r="J191" s="84"/>
      <c r="K191" s="212"/>
      <c r="L191" s="212">
        <f>IF(G191&gt;0,YEAR('Page couverture'!$E$9)-G191,0)</f>
        <v>0</v>
      </c>
      <c r="M191" s="212">
        <f t="shared" si="9"/>
        <v>0</v>
      </c>
      <c r="N191" s="245">
        <f t="shared" si="10"/>
        <v>0</v>
      </c>
      <c r="O191" s="248">
        <f t="shared" si="11"/>
        <v>0</v>
      </c>
      <c r="P191" s="248">
        <f t="shared" si="11"/>
        <v>0</v>
      </c>
      <c r="Q191" s="248">
        <f t="shared" si="12"/>
        <v>0</v>
      </c>
      <c r="R191" s="212"/>
      <c r="S191" s="84"/>
      <c r="T191" s="84"/>
      <c r="U191" s="84"/>
      <c r="V191" s="84"/>
      <c r="W191" s="85"/>
      <c r="X191" s="86"/>
      <c r="Y191" s="6"/>
      <c r="Z191" s="10"/>
      <c r="AA191" s="165"/>
      <c r="AB191" s="4"/>
    </row>
    <row r="192" spans="1:28" s="5" customFormat="1" ht="15.5" x14ac:dyDescent="0.35">
      <c r="A192" s="87">
        <v>191</v>
      </c>
      <c r="B192" s="209"/>
      <c r="C192" s="209"/>
      <c r="D192" s="209"/>
      <c r="E192" s="84"/>
      <c r="F192" s="87"/>
      <c r="G192" s="210"/>
      <c r="H192" s="211"/>
      <c r="I192" s="240"/>
      <c r="J192" s="84"/>
      <c r="K192" s="212"/>
      <c r="L192" s="212">
        <f>IF(G192&gt;0,YEAR('Page couverture'!$E$9)-G192,0)</f>
        <v>0</v>
      </c>
      <c r="M192" s="212">
        <f t="shared" si="9"/>
        <v>0</v>
      </c>
      <c r="N192" s="245">
        <f t="shared" si="10"/>
        <v>0</v>
      </c>
      <c r="O192" s="248">
        <f t="shared" si="11"/>
        <v>0</v>
      </c>
      <c r="P192" s="248">
        <f t="shared" si="11"/>
        <v>0</v>
      </c>
      <c r="Q192" s="248">
        <f t="shared" si="12"/>
        <v>0</v>
      </c>
      <c r="R192" s="212"/>
      <c r="S192" s="84"/>
      <c r="T192" s="84"/>
      <c r="U192" s="84"/>
      <c r="V192" s="84"/>
      <c r="W192" s="85"/>
      <c r="X192" s="86"/>
      <c r="Y192" s="6"/>
      <c r="Z192" s="10"/>
      <c r="AA192" s="165"/>
      <c r="AB192" s="4"/>
    </row>
    <row r="193" spans="1:28" s="5" customFormat="1" ht="15.5" x14ac:dyDescent="0.35">
      <c r="A193" s="10">
        <v>192</v>
      </c>
      <c r="B193" s="209"/>
      <c r="C193" s="209"/>
      <c r="D193" s="209"/>
      <c r="E193" s="84"/>
      <c r="F193" s="84"/>
      <c r="G193" s="210"/>
      <c r="H193" s="211"/>
      <c r="I193" s="240"/>
      <c r="J193" s="84"/>
      <c r="K193" s="212"/>
      <c r="L193" s="212">
        <f>IF(G193&gt;0,YEAR('Page couverture'!$E$9)-G193,0)</f>
        <v>0</v>
      </c>
      <c r="M193" s="212">
        <f t="shared" si="9"/>
        <v>0</v>
      </c>
      <c r="N193" s="245">
        <f t="shared" si="10"/>
        <v>0</v>
      </c>
      <c r="O193" s="248">
        <f t="shared" si="11"/>
        <v>0</v>
      </c>
      <c r="P193" s="248">
        <f t="shared" si="11"/>
        <v>0</v>
      </c>
      <c r="Q193" s="248">
        <f t="shared" si="12"/>
        <v>0</v>
      </c>
      <c r="R193" s="212"/>
      <c r="S193" s="84"/>
      <c r="T193" s="84"/>
      <c r="U193" s="84"/>
      <c r="V193" s="84"/>
      <c r="W193" s="85"/>
      <c r="X193" s="86"/>
      <c r="Y193" s="6"/>
      <c r="Z193" s="10"/>
      <c r="AA193" s="165"/>
      <c r="AB193" s="4"/>
    </row>
    <row r="194" spans="1:28" s="5" customFormat="1" ht="15.5" x14ac:dyDescent="0.35">
      <c r="A194" s="87">
        <v>193</v>
      </c>
      <c r="B194" s="209"/>
      <c r="C194" s="209"/>
      <c r="D194" s="209"/>
      <c r="E194" s="84"/>
      <c r="F194" s="84"/>
      <c r="G194" s="210"/>
      <c r="H194" s="211"/>
      <c r="I194" s="240"/>
      <c r="J194" s="84"/>
      <c r="K194" s="212"/>
      <c r="L194" s="212">
        <f>IF(G194&gt;0,YEAR('Page couverture'!$E$9)-G194,0)</f>
        <v>0</v>
      </c>
      <c r="M194" s="212">
        <f t="shared" ref="M194:M257" si="13">IF(K194-L194&gt;0,K194-L194,0)</f>
        <v>0</v>
      </c>
      <c r="N194" s="245">
        <f t="shared" ref="N194:N257" si="14">IFERROR(M194/K194,0)</f>
        <v>0</v>
      </c>
      <c r="O194" s="248">
        <f t="shared" si="11"/>
        <v>0</v>
      </c>
      <c r="P194" s="248">
        <f t="shared" si="11"/>
        <v>0</v>
      </c>
      <c r="Q194" s="248">
        <f t="shared" si="12"/>
        <v>0</v>
      </c>
      <c r="R194" s="212"/>
      <c r="S194" s="84"/>
      <c r="T194" s="84"/>
      <c r="U194" s="84"/>
      <c r="V194" s="84"/>
      <c r="W194" s="85"/>
      <c r="X194" s="86"/>
      <c r="Y194" s="6"/>
      <c r="Z194" s="10"/>
      <c r="AA194" s="165"/>
      <c r="AB194" s="4"/>
    </row>
    <row r="195" spans="1:28" s="5" customFormat="1" ht="15.5" x14ac:dyDescent="0.35">
      <c r="A195" s="10">
        <v>194</v>
      </c>
      <c r="B195" s="209"/>
      <c r="C195" s="209"/>
      <c r="D195" s="209"/>
      <c r="E195" s="84"/>
      <c r="F195" s="84"/>
      <c r="G195" s="210"/>
      <c r="H195" s="211"/>
      <c r="I195" s="240"/>
      <c r="J195" s="84"/>
      <c r="K195" s="212"/>
      <c r="L195" s="212">
        <f>IF(G195&gt;0,YEAR('Page couverture'!$E$9)-G195,0)</f>
        <v>0</v>
      </c>
      <c r="M195" s="212">
        <f t="shared" si="13"/>
        <v>0</v>
      </c>
      <c r="N195" s="245">
        <f t="shared" si="14"/>
        <v>0</v>
      </c>
      <c r="O195" s="248">
        <f t="shared" ref="O195:P258" si="15">L195*$I195</f>
        <v>0</v>
      </c>
      <c r="P195" s="248">
        <f t="shared" si="15"/>
        <v>0</v>
      </c>
      <c r="Q195" s="248">
        <f t="shared" ref="Q195:Q258" si="16">N195*$I195</f>
        <v>0</v>
      </c>
      <c r="R195" s="212"/>
      <c r="S195" s="84"/>
      <c r="T195" s="84"/>
      <c r="U195" s="84"/>
      <c r="V195" s="84"/>
      <c r="W195" s="85"/>
      <c r="X195" s="86"/>
      <c r="Y195" s="6"/>
      <c r="Z195" s="10"/>
      <c r="AA195" s="165"/>
      <c r="AB195" s="4"/>
    </row>
    <row r="196" spans="1:28" s="5" customFormat="1" ht="15.5" x14ac:dyDescent="0.35">
      <c r="A196" s="87">
        <v>195</v>
      </c>
      <c r="B196" s="209"/>
      <c r="C196" s="209"/>
      <c r="D196" s="209"/>
      <c r="E196" s="84"/>
      <c r="F196" s="84"/>
      <c r="G196" s="210"/>
      <c r="H196" s="211"/>
      <c r="I196" s="240"/>
      <c r="J196" s="84"/>
      <c r="K196" s="212"/>
      <c r="L196" s="212">
        <f>IF(G196&gt;0,YEAR('Page couverture'!$E$9)-G196,0)</f>
        <v>0</v>
      </c>
      <c r="M196" s="212">
        <f t="shared" si="13"/>
        <v>0</v>
      </c>
      <c r="N196" s="245">
        <f t="shared" si="14"/>
        <v>0</v>
      </c>
      <c r="O196" s="248">
        <f t="shared" si="15"/>
        <v>0</v>
      </c>
      <c r="P196" s="248">
        <f t="shared" si="15"/>
        <v>0</v>
      </c>
      <c r="Q196" s="248">
        <f t="shared" si="16"/>
        <v>0</v>
      </c>
      <c r="R196" s="212"/>
      <c r="S196" s="84"/>
      <c r="T196" s="84"/>
      <c r="U196" s="84"/>
      <c r="V196" s="84"/>
      <c r="W196" s="85"/>
      <c r="X196" s="86"/>
      <c r="Y196" s="6"/>
      <c r="Z196" s="10"/>
      <c r="AA196" s="165"/>
      <c r="AB196" s="4"/>
    </row>
    <row r="197" spans="1:28" s="5" customFormat="1" ht="15.5" x14ac:dyDescent="0.35">
      <c r="A197" s="10">
        <v>196</v>
      </c>
      <c r="B197" s="209"/>
      <c r="C197" s="209"/>
      <c r="D197" s="209"/>
      <c r="E197" s="84"/>
      <c r="F197" s="84"/>
      <c r="G197" s="210"/>
      <c r="H197" s="211"/>
      <c r="I197" s="240"/>
      <c r="J197" s="84"/>
      <c r="K197" s="212"/>
      <c r="L197" s="212">
        <f>IF(G197&gt;0,YEAR('Page couverture'!$E$9)-G197,0)</f>
        <v>0</v>
      </c>
      <c r="M197" s="212">
        <f t="shared" si="13"/>
        <v>0</v>
      </c>
      <c r="N197" s="245">
        <f t="shared" si="14"/>
        <v>0</v>
      </c>
      <c r="O197" s="248">
        <f t="shared" si="15"/>
        <v>0</v>
      </c>
      <c r="P197" s="248">
        <f t="shared" si="15"/>
        <v>0</v>
      </c>
      <c r="Q197" s="248">
        <f t="shared" si="16"/>
        <v>0</v>
      </c>
      <c r="R197" s="212"/>
      <c r="S197" s="84"/>
      <c r="T197" s="84"/>
      <c r="U197" s="84"/>
      <c r="V197" s="84"/>
      <c r="W197" s="85"/>
      <c r="X197" s="86"/>
      <c r="Y197" s="6"/>
      <c r="Z197" s="10"/>
      <c r="AA197" s="165"/>
      <c r="AB197" s="4"/>
    </row>
    <row r="198" spans="1:28" s="5" customFormat="1" ht="15.5" x14ac:dyDescent="0.35">
      <c r="A198" s="87">
        <v>197</v>
      </c>
      <c r="B198" s="209"/>
      <c r="C198" s="209"/>
      <c r="D198" s="209"/>
      <c r="E198" s="84"/>
      <c r="F198" s="84"/>
      <c r="G198" s="210"/>
      <c r="H198" s="211"/>
      <c r="I198" s="240"/>
      <c r="J198" s="84"/>
      <c r="K198" s="212"/>
      <c r="L198" s="212">
        <f>IF(G198&gt;0,YEAR('Page couverture'!$E$9)-G198,0)</f>
        <v>0</v>
      </c>
      <c r="M198" s="212">
        <f t="shared" si="13"/>
        <v>0</v>
      </c>
      <c r="N198" s="245">
        <f t="shared" si="14"/>
        <v>0</v>
      </c>
      <c r="O198" s="248">
        <f t="shared" si="15"/>
        <v>0</v>
      </c>
      <c r="P198" s="248">
        <f t="shared" si="15"/>
        <v>0</v>
      </c>
      <c r="Q198" s="248">
        <f t="shared" si="16"/>
        <v>0</v>
      </c>
      <c r="R198" s="212"/>
      <c r="S198" s="84"/>
      <c r="T198" s="84"/>
      <c r="U198" s="84"/>
      <c r="V198" s="84"/>
      <c r="W198" s="85"/>
      <c r="X198" s="86"/>
      <c r="Y198" s="6"/>
      <c r="Z198" s="10"/>
      <c r="AA198" s="165"/>
      <c r="AB198" s="4"/>
    </row>
    <row r="199" spans="1:28" s="5" customFormat="1" ht="15.5" x14ac:dyDescent="0.35">
      <c r="A199" s="10">
        <v>198</v>
      </c>
      <c r="B199" s="209"/>
      <c r="C199" s="209"/>
      <c r="D199" s="209"/>
      <c r="E199" s="84"/>
      <c r="F199" s="84"/>
      <c r="G199" s="210"/>
      <c r="H199" s="211"/>
      <c r="I199" s="240"/>
      <c r="J199" s="84"/>
      <c r="K199" s="212"/>
      <c r="L199" s="212">
        <f>IF(G199&gt;0,YEAR('Page couverture'!$E$9)-G199,0)</f>
        <v>0</v>
      </c>
      <c r="M199" s="212">
        <f t="shared" si="13"/>
        <v>0</v>
      </c>
      <c r="N199" s="245">
        <f t="shared" si="14"/>
        <v>0</v>
      </c>
      <c r="O199" s="248">
        <f t="shared" si="15"/>
        <v>0</v>
      </c>
      <c r="P199" s="248">
        <f t="shared" si="15"/>
        <v>0</v>
      </c>
      <c r="Q199" s="248">
        <f t="shared" si="16"/>
        <v>0</v>
      </c>
      <c r="R199" s="212"/>
      <c r="S199" s="84"/>
      <c r="T199" s="84"/>
      <c r="U199" s="84"/>
      <c r="V199" s="84"/>
      <c r="W199" s="85"/>
      <c r="X199" s="86"/>
      <c r="Y199" s="6"/>
      <c r="Z199" s="10"/>
      <c r="AA199" s="165"/>
      <c r="AB199" s="4"/>
    </row>
    <row r="200" spans="1:28" s="5" customFormat="1" ht="15.5" x14ac:dyDescent="0.35">
      <c r="A200" s="87">
        <v>199</v>
      </c>
      <c r="B200" s="209"/>
      <c r="C200" s="209"/>
      <c r="D200" s="209"/>
      <c r="E200" s="84"/>
      <c r="F200" s="84"/>
      <c r="G200" s="210"/>
      <c r="H200" s="211"/>
      <c r="I200" s="240"/>
      <c r="J200" s="84"/>
      <c r="K200" s="212"/>
      <c r="L200" s="212">
        <f>IF(G200&gt;0,YEAR('Page couverture'!$E$9)-G200,0)</f>
        <v>0</v>
      </c>
      <c r="M200" s="212">
        <f t="shared" si="13"/>
        <v>0</v>
      </c>
      <c r="N200" s="245">
        <f t="shared" si="14"/>
        <v>0</v>
      </c>
      <c r="O200" s="248">
        <f t="shared" si="15"/>
        <v>0</v>
      </c>
      <c r="P200" s="248">
        <f t="shared" si="15"/>
        <v>0</v>
      </c>
      <c r="Q200" s="248">
        <f t="shared" si="16"/>
        <v>0</v>
      </c>
      <c r="R200" s="212"/>
      <c r="S200" s="84"/>
      <c r="T200" s="4"/>
      <c r="U200" s="84"/>
      <c r="V200" s="84"/>
      <c r="W200" s="85"/>
      <c r="X200" s="86"/>
      <c r="Y200" s="6"/>
      <c r="Z200" s="10"/>
      <c r="AA200" s="165"/>
      <c r="AB200" s="4"/>
    </row>
    <row r="201" spans="1:28" s="5" customFormat="1" ht="15.5" x14ac:dyDescent="0.35">
      <c r="A201" s="10">
        <v>200</v>
      </c>
      <c r="B201" s="209"/>
      <c r="C201" s="209"/>
      <c r="D201" s="209"/>
      <c r="E201" s="84"/>
      <c r="F201" s="84"/>
      <c r="G201" s="210"/>
      <c r="H201" s="211"/>
      <c r="I201" s="240"/>
      <c r="J201" s="84"/>
      <c r="K201" s="212"/>
      <c r="L201" s="212">
        <f>IF(G201&gt;0,YEAR('Page couverture'!$E$9)-G201,0)</f>
        <v>0</v>
      </c>
      <c r="M201" s="212">
        <f t="shared" si="13"/>
        <v>0</v>
      </c>
      <c r="N201" s="245">
        <f t="shared" si="14"/>
        <v>0</v>
      </c>
      <c r="O201" s="248">
        <f t="shared" si="15"/>
        <v>0</v>
      </c>
      <c r="P201" s="248">
        <f t="shared" si="15"/>
        <v>0</v>
      </c>
      <c r="Q201" s="248">
        <f t="shared" si="16"/>
        <v>0</v>
      </c>
      <c r="R201" s="212"/>
      <c r="S201" s="84"/>
      <c r="T201" s="84"/>
      <c r="U201" s="84"/>
      <c r="V201" s="84"/>
      <c r="W201" s="85"/>
      <c r="X201" s="86"/>
      <c r="Y201" s="6"/>
      <c r="Z201" s="10"/>
      <c r="AA201" s="165"/>
      <c r="AB201" s="4"/>
    </row>
    <row r="202" spans="1:28" s="5" customFormat="1" ht="15.5" x14ac:dyDescent="0.35">
      <c r="A202" s="87">
        <v>201</v>
      </c>
      <c r="B202" s="209"/>
      <c r="C202" s="209"/>
      <c r="D202" s="209"/>
      <c r="E202" s="84"/>
      <c r="F202" s="84"/>
      <c r="G202" s="210"/>
      <c r="H202" s="211"/>
      <c r="I202" s="240"/>
      <c r="J202" s="84"/>
      <c r="K202" s="212"/>
      <c r="L202" s="212">
        <f>IF(G202&gt;0,YEAR('Page couverture'!$E$9)-G202,0)</f>
        <v>0</v>
      </c>
      <c r="M202" s="212">
        <f t="shared" si="13"/>
        <v>0</v>
      </c>
      <c r="N202" s="245">
        <f t="shared" si="14"/>
        <v>0</v>
      </c>
      <c r="O202" s="248">
        <f t="shared" si="15"/>
        <v>0</v>
      </c>
      <c r="P202" s="248">
        <f t="shared" si="15"/>
        <v>0</v>
      </c>
      <c r="Q202" s="248">
        <f t="shared" si="16"/>
        <v>0</v>
      </c>
      <c r="R202" s="212"/>
      <c r="S202" s="84"/>
      <c r="T202" s="84"/>
      <c r="U202" s="84"/>
      <c r="V202" s="84"/>
      <c r="W202" s="85"/>
      <c r="X202" s="86"/>
      <c r="Y202" s="6"/>
      <c r="Z202" s="10"/>
      <c r="AA202" s="165"/>
      <c r="AB202" s="4"/>
    </row>
    <row r="203" spans="1:28" s="5" customFormat="1" ht="15.5" x14ac:dyDescent="0.35">
      <c r="A203" s="10">
        <v>202</v>
      </c>
      <c r="B203" s="209"/>
      <c r="C203" s="209"/>
      <c r="D203" s="215"/>
      <c r="E203" s="84"/>
      <c r="F203" s="84"/>
      <c r="G203" s="210"/>
      <c r="H203" s="211"/>
      <c r="I203" s="240"/>
      <c r="J203" s="84"/>
      <c r="K203" s="212"/>
      <c r="L203" s="212">
        <f>IF(G203&gt;0,YEAR('Page couverture'!$E$9)-G203,0)</f>
        <v>0</v>
      </c>
      <c r="M203" s="212">
        <f t="shared" si="13"/>
        <v>0</v>
      </c>
      <c r="N203" s="245">
        <f t="shared" si="14"/>
        <v>0</v>
      </c>
      <c r="O203" s="248">
        <f t="shared" si="15"/>
        <v>0</v>
      </c>
      <c r="P203" s="248">
        <f t="shared" si="15"/>
        <v>0</v>
      </c>
      <c r="Q203" s="248">
        <f t="shared" si="16"/>
        <v>0</v>
      </c>
      <c r="R203" s="84"/>
      <c r="S203" s="84"/>
      <c r="T203" s="212"/>
      <c r="U203" s="84"/>
      <c r="V203" s="84"/>
      <c r="W203" s="85"/>
      <c r="X203" s="86"/>
      <c r="Y203" s="6"/>
      <c r="Z203" s="10"/>
      <c r="AA203" s="165"/>
      <c r="AB203" s="4"/>
    </row>
    <row r="204" spans="1:28" s="5" customFormat="1" ht="15.5" x14ac:dyDescent="0.35">
      <c r="A204" s="87">
        <v>203</v>
      </c>
      <c r="B204" s="209"/>
      <c r="C204" s="209"/>
      <c r="D204" s="215"/>
      <c r="E204" s="84"/>
      <c r="F204" s="84"/>
      <c r="G204" s="210"/>
      <c r="H204" s="211"/>
      <c r="I204" s="240"/>
      <c r="J204" s="84"/>
      <c r="K204" s="212"/>
      <c r="L204" s="212">
        <f>IF(G204&gt;0,YEAR('Page couverture'!$E$9)-G204,0)</f>
        <v>0</v>
      </c>
      <c r="M204" s="212">
        <f t="shared" si="13"/>
        <v>0</v>
      </c>
      <c r="N204" s="245">
        <f t="shared" si="14"/>
        <v>0</v>
      </c>
      <c r="O204" s="248">
        <f t="shared" si="15"/>
        <v>0</v>
      </c>
      <c r="P204" s="248">
        <f t="shared" si="15"/>
        <v>0</v>
      </c>
      <c r="Q204" s="248">
        <f t="shared" si="16"/>
        <v>0</v>
      </c>
      <c r="R204" s="84"/>
      <c r="S204" s="84"/>
      <c r="T204" s="212"/>
      <c r="U204" s="84"/>
      <c r="V204" s="84"/>
      <c r="W204" s="85"/>
      <c r="X204" s="86"/>
      <c r="Y204" s="6"/>
      <c r="Z204" s="10"/>
      <c r="AA204" s="165"/>
      <c r="AB204" s="4"/>
    </row>
    <row r="205" spans="1:28" s="5" customFormat="1" ht="15.5" x14ac:dyDescent="0.35">
      <c r="A205" s="10">
        <v>204</v>
      </c>
      <c r="B205" s="209"/>
      <c r="C205" s="209"/>
      <c r="D205" s="216"/>
      <c r="E205" s="84"/>
      <c r="F205" s="84"/>
      <c r="G205" s="210"/>
      <c r="H205" s="211"/>
      <c r="I205" s="240"/>
      <c r="J205" s="84"/>
      <c r="K205" s="212"/>
      <c r="L205" s="212">
        <f>IF(G205&gt;0,YEAR('Page couverture'!$E$9)-G205,0)</f>
        <v>0</v>
      </c>
      <c r="M205" s="212">
        <f t="shared" si="13"/>
        <v>0</v>
      </c>
      <c r="N205" s="245">
        <f t="shared" si="14"/>
        <v>0</v>
      </c>
      <c r="O205" s="248">
        <f t="shared" si="15"/>
        <v>0</v>
      </c>
      <c r="P205" s="248">
        <f t="shared" si="15"/>
        <v>0</v>
      </c>
      <c r="Q205" s="248">
        <f t="shared" si="16"/>
        <v>0</v>
      </c>
      <c r="R205" s="217"/>
      <c r="S205" s="84"/>
      <c r="T205" s="84"/>
      <c r="U205" s="84"/>
      <c r="V205" s="84"/>
      <c r="W205" s="85"/>
      <c r="X205" s="86"/>
      <c r="Y205" s="6"/>
      <c r="Z205" s="10"/>
      <c r="AA205" s="165"/>
      <c r="AB205" s="4"/>
    </row>
    <row r="206" spans="1:28" s="5" customFormat="1" ht="14.25" customHeight="1" x14ac:dyDescent="0.35">
      <c r="A206" s="87">
        <v>205</v>
      </c>
      <c r="B206" s="209"/>
      <c r="C206" s="209"/>
      <c r="D206" s="218"/>
      <c r="E206" s="84"/>
      <c r="F206" s="84"/>
      <c r="G206" s="210"/>
      <c r="H206" s="211"/>
      <c r="I206" s="240"/>
      <c r="J206" s="84"/>
      <c r="K206" s="212"/>
      <c r="L206" s="212">
        <f>IF(G206&gt;0,YEAR('Page couverture'!$E$9)-G206,0)</f>
        <v>0</v>
      </c>
      <c r="M206" s="212">
        <f t="shared" si="13"/>
        <v>0</v>
      </c>
      <c r="N206" s="245">
        <f t="shared" si="14"/>
        <v>0</v>
      </c>
      <c r="O206" s="248">
        <f t="shared" si="15"/>
        <v>0</v>
      </c>
      <c r="P206" s="248">
        <f t="shared" si="15"/>
        <v>0</v>
      </c>
      <c r="Q206" s="248">
        <f t="shared" si="16"/>
        <v>0</v>
      </c>
      <c r="R206" s="84"/>
      <c r="S206" s="84"/>
      <c r="T206" s="212"/>
      <c r="U206" s="84"/>
      <c r="V206" s="84"/>
      <c r="W206" s="85"/>
      <c r="X206" s="86"/>
      <c r="Y206" s="6"/>
      <c r="Z206" s="10"/>
      <c r="AA206" s="165"/>
      <c r="AB206" s="4"/>
    </row>
    <row r="207" spans="1:28" s="5" customFormat="1" ht="15.5" x14ac:dyDescent="0.35">
      <c r="A207" s="10">
        <v>206</v>
      </c>
      <c r="B207" s="209"/>
      <c r="C207" s="209"/>
      <c r="D207" s="218"/>
      <c r="E207" s="84"/>
      <c r="F207" s="84"/>
      <c r="G207" s="210"/>
      <c r="H207" s="211"/>
      <c r="I207" s="240"/>
      <c r="J207" s="84"/>
      <c r="K207" s="212"/>
      <c r="L207" s="212">
        <f>IF(G207&gt;0,YEAR('Page couverture'!$E$9)-G207,0)</f>
        <v>0</v>
      </c>
      <c r="M207" s="212">
        <f t="shared" si="13"/>
        <v>0</v>
      </c>
      <c r="N207" s="245">
        <f t="shared" si="14"/>
        <v>0</v>
      </c>
      <c r="O207" s="248">
        <f t="shared" si="15"/>
        <v>0</v>
      </c>
      <c r="P207" s="248">
        <f t="shared" si="15"/>
        <v>0</v>
      </c>
      <c r="Q207" s="248">
        <f t="shared" si="16"/>
        <v>0</v>
      </c>
      <c r="R207" s="84"/>
      <c r="S207" s="84"/>
      <c r="T207" s="212"/>
      <c r="U207" s="84"/>
      <c r="V207" s="84"/>
      <c r="W207" s="85"/>
      <c r="X207" s="86"/>
      <c r="Y207" s="6"/>
      <c r="Z207" s="10"/>
      <c r="AA207" s="165"/>
      <c r="AB207" s="4"/>
    </row>
    <row r="208" spans="1:28" s="5" customFormat="1" ht="15.5" x14ac:dyDescent="0.35">
      <c r="A208" s="87">
        <v>207</v>
      </c>
      <c r="B208" s="209"/>
      <c r="C208" s="209"/>
      <c r="D208" s="218"/>
      <c r="E208" s="84"/>
      <c r="F208" s="84"/>
      <c r="G208" s="210"/>
      <c r="H208" s="211"/>
      <c r="I208" s="240"/>
      <c r="J208" s="84"/>
      <c r="K208" s="212"/>
      <c r="L208" s="212">
        <f>IF(G208&gt;0,YEAR('Page couverture'!$E$9)-G208,0)</f>
        <v>0</v>
      </c>
      <c r="M208" s="212">
        <f t="shared" si="13"/>
        <v>0</v>
      </c>
      <c r="N208" s="245">
        <f t="shared" si="14"/>
        <v>0</v>
      </c>
      <c r="O208" s="248">
        <f t="shared" si="15"/>
        <v>0</v>
      </c>
      <c r="P208" s="248">
        <f t="shared" si="15"/>
        <v>0</v>
      </c>
      <c r="Q208" s="248">
        <f t="shared" si="16"/>
        <v>0</v>
      </c>
      <c r="R208" s="84"/>
      <c r="S208" s="84"/>
      <c r="T208" s="212"/>
      <c r="U208" s="84"/>
      <c r="V208" s="84"/>
      <c r="W208" s="85"/>
      <c r="X208" s="86"/>
      <c r="Y208" s="6"/>
      <c r="Z208" s="10"/>
      <c r="AA208" s="165"/>
      <c r="AB208" s="4"/>
    </row>
    <row r="209" spans="1:28" s="5" customFormat="1" ht="15.5" x14ac:dyDescent="0.35">
      <c r="A209" s="10">
        <v>208</v>
      </c>
      <c r="B209" s="209"/>
      <c r="C209" s="209"/>
      <c r="D209" s="218"/>
      <c r="E209" s="84"/>
      <c r="F209" s="84"/>
      <c r="G209" s="210"/>
      <c r="H209" s="211"/>
      <c r="I209" s="240"/>
      <c r="J209" s="84"/>
      <c r="K209" s="212"/>
      <c r="L209" s="212">
        <f>IF(G209&gt;0,YEAR('Page couverture'!$E$9)-G209,0)</f>
        <v>0</v>
      </c>
      <c r="M209" s="212">
        <f t="shared" si="13"/>
        <v>0</v>
      </c>
      <c r="N209" s="245">
        <f t="shared" si="14"/>
        <v>0</v>
      </c>
      <c r="O209" s="248">
        <f t="shared" si="15"/>
        <v>0</v>
      </c>
      <c r="P209" s="248">
        <f t="shared" si="15"/>
        <v>0</v>
      </c>
      <c r="Q209" s="248">
        <f t="shared" si="16"/>
        <v>0</v>
      </c>
      <c r="R209" s="84"/>
      <c r="S209" s="84"/>
      <c r="T209" s="212"/>
      <c r="U209" s="84"/>
      <c r="V209" s="84"/>
      <c r="W209" s="85"/>
      <c r="X209" s="86"/>
      <c r="Y209" s="6"/>
      <c r="Z209" s="10"/>
      <c r="AA209" s="165"/>
      <c r="AB209" s="4"/>
    </row>
    <row r="210" spans="1:28" s="5" customFormat="1" ht="15.5" x14ac:dyDescent="0.35">
      <c r="A210" s="87">
        <v>209</v>
      </c>
      <c r="B210" s="209"/>
      <c r="C210" s="209"/>
      <c r="D210" s="218"/>
      <c r="E210" s="84"/>
      <c r="F210" s="84"/>
      <c r="G210" s="210"/>
      <c r="H210" s="211"/>
      <c r="I210" s="240"/>
      <c r="J210" s="84"/>
      <c r="K210" s="212"/>
      <c r="L210" s="212">
        <f>IF(G210&gt;0,YEAR('Page couverture'!$E$9)-G210,0)</f>
        <v>0</v>
      </c>
      <c r="M210" s="212">
        <f t="shared" si="13"/>
        <v>0</v>
      </c>
      <c r="N210" s="245">
        <f t="shared" si="14"/>
        <v>0</v>
      </c>
      <c r="O210" s="248">
        <f t="shared" si="15"/>
        <v>0</v>
      </c>
      <c r="P210" s="248">
        <f t="shared" si="15"/>
        <v>0</v>
      </c>
      <c r="Q210" s="248">
        <f t="shared" si="16"/>
        <v>0</v>
      </c>
      <c r="R210" s="84"/>
      <c r="S210" s="84"/>
      <c r="T210" s="212"/>
      <c r="U210" s="84"/>
      <c r="V210" s="84"/>
      <c r="W210" s="85"/>
      <c r="X210" s="86"/>
      <c r="Y210" s="6"/>
      <c r="Z210" s="10"/>
      <c r="AA210" s="165"/>
      <c r="AB210" s="4"/>
    </row>
    <row r="211" spans="1:28" s="5" customFormat="1" ht="15.5" x14ac:dyDescent="0.35">
      <c r="A211" s="10">
        <v>210</v>
      </c>
      <c r="B211" s="209"/>
      <c r="C211" s="209"/>
      <c r="D211" s="209"/>
      <c r="E211" s="84"/>
      <c r="F211" s="84"/>
      <c r="G211" s="210"/>
      <c r="H211" s="211"/>
      <c r="I211" s="240"/>
      <c r="J211" s="84"/>
      <c r="K211" s="212"/>
      <c r="L211" s="212">
        <f>IF(G211&gt;0,YEAR('Page couverture'!$E$9)-G211,0)</f>
        <v>0</v>
      </c>
      <c r="M211" s="212">
        <f t="shared" si="13"/>
        <v>0</v>
      </c>
      <c r="N211" s="245">
        <f t="shared" si="14"/>
        <v>0</v>
      </c>
      <c r="O211" s="248">
        <f t="shared" si="15"/>
        <v>0</v>
      </c>
      <c r="P211" s="248">
        <f t="shared" si="15"/>
        <v>0</v>
      </c>
      <c r="Q211" s="248">
        <f t="shared" si="16"/>
        <v>0</v>
      </c>
      <c r="R211" s="84"/>
      <c r="S211" s="84"/>
      <c r="T211" s="212"/>
      <c r="U211" s="84"/>
      <c r="V211" s="84"/>
      <c r="W211" s="85"/>
      <c r="X211" s="86"/>
      <c r="Y211" s="6"/>
      <c r="Z211" s="10"/>
      <c r="AA211" s="165"/>
      <c r="AB211" s="4"/>
    </row>
    <row r="212" spans="1:28" s="5" customFormat="1" ht="15.5" x14ac:dyDescent="0.35">
      <c r="A212" s="87">
        <v>211</v>
      </c>
      <c r="B212" s="209"/>
      <c r="C212" s="209"/>
      <c r="D212" s="209"/>
      <c r="E212" s="84"/>
      <c r="F212" s="84"/>
      <c r="G212" s="210"/>
      <c r="H212" s="211"/>
      <c r="I212" s="240"/>
      <c r="J212" s="84"/>
      <c r="K212" s="212"/>
      <c r="L212" s="212">
        <f>IF(G212&gt;0,YEAR('Page couverture'!$E$9)-G212,0)</f>
        <v>0</v>
      </c>
      <c r="M212" s="212">
        <f t="shared" si="13"/>
        <v>0</v>
      </c>
      <c r="N212" s="245">
        <f t="shared" si="14"/>
        <v>0</v>
      </c>
      <c r="O212" s="248">
        <f t="shared" si="15"/>
        <v>0</v>
      </c>
      <c r="P212" s="248">
        <f t="shared" si="15"/>
        <v>0</v>
      </c>
      <c r="Q212" s="248">
        <f t="shared" si="16"/>
        <v>0</v>
      </c>
      <c r="R212" s="84"/>
      <c r="S212" s="84"/>
      <c r="T212" s="212"/>
      <c r="U212" s="84"/>
      <c r="V212" s="84"/>
      <c r="W212" s="85"/>
      <c r="X212" s="86"/>
      <c r="Y212" s="6"/>
      <c r="Z212" s="10"/>
      <c r="AA212" s="165"/>
      <c r="AB212" s="4"/>
    </row>
    <row r="213" spans="1:28" s="5" customFormat="1" ht="15.5" x14ac:dyDescent="0.35">
      <c r="A213" s="10">
        <v>212</v>
      </c>
      <c r="B213" s="209"/>
      <c r="C213" s="209"/>
      <c r="D213" s="209"/>
      <c r="E213" s="84"/>
      <c r="F213" s="84"/>
      <c r="G213" s="210"/>
      <c r="H213" s="211"/>
      <c r="I213" s="240"/>
      <c r="J213" s="84"/>
      <c r="K213" s="212"/>
      <c r="L213" s="212">
        <f>IF(G213&gt;0,YEAR('Page couverture'!$E$9)-G213,0)</f>
        <v>0</v>
      </c>
      <c r="M213" s="212">
        <f t="shared" si="13"/>
        <v>0</v>
      </c>
      <c r="N213" s="245">
        <f t="shared" si="14"/>
        <v>0</v>
      </c>
      <c r="O213" s="248">
        <f t="shared" si="15"/>
        <v>0</v>
      </c>
      <c r="P213" s="248">
        <f t="shared" si="15"/>
        <v>0</v>
      </c>
      <c r="Q213" s="248">
        <f t="shared" si="16"/>
        <v>0</v>
      </c>
      <c r="R213" s="84"/>
      <c r="S213" s="84"/>
      <c r="T213" s="84"/>
      <c r="U213" s="84"/>
      <c r="V213" s="84"/>
      <c r="W213" s="85"/>
      <c r="X213" s="86"/>
      <c r="Y213" s="6"/>
      <c r="Z213" s="10"/>
      <c r="AA213" s="165"/>
      <c r="AB213" s="4"/>
    </row>
    <row r="214" spans="1:28" s="5" customFormat="1" ht="15.5" x14ac:dyDescent="0.35">
      <c r="A214" s="87">
        <v>213</v>
      </c>
      <c r="B214" s="209"/>
      <c r="C214" s="209"/>
      <c r="D214" s="218"/>
      <c r="E214" s="84"/>
      <c r="F214" s="84"/>
      <c r="G214" s="210"/>
      <c r="H214" s="211"/>
      <c r="I214" s="240"/>
      <c r="J214" s="84"/>
      <c r="K214" s="212"/>
      <c r="L214" s="212">
        <f>IF(G214&gt;0,YEAR('Page couverture'!$E$9)-G214,0)</f>
        <v>0</v>
      </c>
      <c r="M214" s="212">
        <f t="shared" si="13"/>
        <v>0</v>
      </c>
      <c r="N214" s="245">
        <f t="shared" si="14"/>
        <v>0</v>
      </c>
      <c r="O214" s="248">
        <f t="shared" si="15"/>
        <v>0</v>
      </c>
      <c r="P214" s="248">
        <f t="shared" si="15"/>
        <v>0</v>
      </c>
      <c r="Q214" s="248">
        <f t="shared" si="16"/>
        <v>0</v>
      </c>
      <c r="R214" s="84"/>
      <c r="S214" s="84"/>
      <c r="T214" s="84"/>
      <c r="U214" s="84"/>
      <c r="V214" s="84"/>
      <c r="W214" s="85"/>
      <c r="X214" s="86"/>
      <c r="Y214" s="6"/>
      <c r="Z214" s="10"/>
      <c r="AA214" s="165"/>
      <c r="AB214" s="4"/>
    </row>
    <row r="215" spans="1:28" s="5" customFormat="1" ht="15.5" x14ac:dyDescent="0.35">
      <c r="A215" s="10">
        <v>214</v>
      </c>
      <c r="B215" s="209"/>
      <c r="C215" s="209"/>
      <c r="D215" s="218"/>
      <c r="E215" s="84"/>
      <c r="F215" s="84"/>
      <c r="G215" s="210"/>
      <c r="H215" s="211"/>
      <c r="I215" s="240"/>
      <c r="J215" s="84"/>
      <c r="K215" s="212"/>
      <c r="L215" s="212">
        <f>IF(G215&gt;0,YEAR('Page couverture'!$E$9)-G215,0)</f>
        <v>0</v>
      </c>
      <c r="M215" s="212">
        <f t="shared" si="13"/>
        <v>0</v>
      </c>
      <c r="N215" s="245">
        <f t="shared" si="14"/>
        <v>0</v>
      </c>
      <c r="O215" s="248">
        <f t="shared" si="15"/>
        <v>0</v>
      </c>
      <c r="P215" s="248">
        <f t="shared" si="15"/>
        <v>0</v>
      </c>
      <c r="Q215" s="248">
        <f t="shared" si="16"/>
        <v>0</v>
      </c>
      <c r="R215" s="84"/>
      <c r="S215" s="84"/>
      <c r="T215" s="84"/>
      <c r="U215" s="84"/>
      <c r="V215" s="84"/>
      <c r="W215" s="85"/>
      <c r="X215" s="86"/>
      <c r="Y215" s="6"/>
      <c r="Z215" s="10"/>
      <c r="AA215" s="165"/>
      <c r="AB215" s="4"/>
    </row>
    <row r="216" spans="1:28" s="5" customFormat="1" ht="15.5" x14ac:dyDescent="0.35">
      <c r="A216" s="87">
        <v>215</v>
      </c>
      <c r="B216" s="209"/>
      <c r="C216" s="209"/>
      <c r="D216" s="218"/>
      <c r="E216" s="84"/>
      <c r="F216" s="84"/>
      <c r="G216" s="210"/>
      <c r="H216" s="211"/>
      <c r="I216" s="240"/>
      <c r="J216" s="84"/>
      <c r="K216" s="212"/>
      <c r="L216" s="212">
        <f>IF(G216&gt;0,YEAR('Page couverture'!$E$9)-G216,0)</f>
        <v>0</v>
      </c>
      <c r="M216" s="212">
        <f t="shared" si="13"/>
        <v>0</v>
      </c>
      <c r="N216" s="245">
        <f t="shared" si="14"/>
        <v>0</v>
      </c>
      <c r="O216" s="248">
        <f t="shared" si="15"/>
        <v>0</v>
      </c>
      <c r="P216" s="248">
        <f t="shared" si="15"/>
        <v>0</v>
      </c>
      <c r="Q216" s="248">
        <f t="shared" si="16"/>
        <v>0</v>
      </c>
      <c r="R216" s="84"/>
      <c r="S216" s="84"/>
      <c r="T216" s="84"/>
      <c r="U216" s="84"/>
      <c r="V216" s="84"/>
      <c r="W216" s="85"/>
      <c r="X216" s="86"/>
      <c r="Y216" s="6"/>
      <c r="Z216" s="10"/>
      <c r="AA216" s="219"/>
      <c r="AB216" s="220"/>
    </row>
    <row r="217" spans="1:28" s="5" customFormat="1" ht="15.5" x14ac:dyDescent="0.35">
      <c r="A217" s="10">
        <v>216</v>
      </c>
      <c r="B217" s="209"/>
      <c r="C217" s="209"/>
      <c r="D217" s="218"/>
      <c r="E217" s="84"/>
      <c r="F217" s="84"/>
      <c r="G217" s="210"/>
      <c r="H217" s="211"/>
      <c r="I217" s="240"/>
      <c r="J217" s="84"/>
      <c r="K217" s="212"/>
      <c r="L217" s="212">
        <f>IF(G217&gt;0,YEAR('Page couverture'!$E$9)-G217,0)</f>
        <v>0</v>
      </c>
      <c r="M217" s="212">
        <f t="shared" si="13"/>
        <v>0</v>
      </c>
      <c r="N217" s="245">
        <f t="shared" si="14"/>
        <v>0</v>
      </c>
      <c r="O217" s="248">
        <f t="shared" si="15"/>
        <v>0</v>
      </c>
      <c r="P217" s="248">
        <f t="shared" si="15"/>
        <v>0</v>
      </c>
      <c r="Q217" s="248">
        <f t="shared" si="16"/>
        <v>0</v>
      </c>
      <c r="R217" s="84"/>
      <c r="S217" s="84"/>
      <c r="T217" s="212"/>
      <c r="U217" s="84"/>
      <c r="V217" s="84"/>
      <c r="W217" s="85"/>
      <c r="X217" s="86"/>
      <c r="Y217" s="6"/>
      <c r="Z217" s="10"/>
      <c r="AA217" s="165"/>
      <c r="AB217" s="4"/>
    </row>
    <row r="218" spans="1:28" s="5" customFormat="1" ht="15.5" x14ac:dyDescent="0.35">
      <c r="A218" s="87">
        <v>217</v>
      </c>
      <c r="B218" s="209"/>
      <c r="C218" s="209"/>
      <c r="D218" s="218"/>
      <c r="E218" s="84"/>
      <c r="F218" s="84"/>
      <c r="G218" s="210"/>
      <c r="H218" s="211"/>
      <c r="I218" s="240"/>
      <c r="J218" s="84"/>
      <c r="K218" s="212"/>
      <c r="L218" s="212">
        <f>IF(G218&gt;0,YEAR('Page couverture'!$E$9)-G218,0)</f>
        <v>0</v>
      </c>
      <c r="M218" s="212">
        <f t="shared" si="13"/>
        <v>0</v>
      </c>
      <c r="N218" s="245">
        <f t="shared" si="14"/>
        <v>0</v>
      </c>
      <c r="O218" s="248">
        <f t="shared" si="15"/>
        <v>0</v>
      </c>
      <c r="P218" s="248">
        <f t="shared" si="15"/>
        <v>0</v>
      </c>
      <c r="Q218" s="248">
        <f t="shared" si="16"/>
        <v>0</v>
      </c>
      <c r="R218" s="84"/>
      <c r="S218" s="84"/>
      <c r="T218" s="212"/>
      <c r="U218" s="84"/>
      <c r="V218" s="84"/>
      <c r="W218" s="85"/>
      <c r="X218" s="86"/>
      <c r="Y218" s="6"/>
      <c r="Z218" s="10"/>
      <c r="AA218" s="165"/>
      <c r="AB218" s="4"/>
    </row>
    <row r="219" spans="1:28" s="5" customFormat="1" ht="15.5" x14ac:dyDescent="0.35">
      <c r="A219" s="10">
        <v>218</v>
      </c>
      <c r="B219" s="209"/>
      <c r="C219" s="209"/>
      <c r="D219" s="209"/>
      <c r="E219" s="84"/>
      <c r="F219" s="84"/>
      <c r="G219" s="210"/>
      <c r="H219" s="211"/>
      <c r="I219" s="240"/>
      <c r="J219" s="84"/>
      <c r="K219" s="212"/>
      <c r="L219" s="212">
        <f>IF(G219&gt;0,YEAR('Page couverture'!$E$9)-G219,0)</f>
        <v>0</v>
      </c>
      <c r="M219" s="212">
        <f t="shared" si="13"/>
        <v>0</v>
      </c>
      <c r="N219" s="245">
        <f t="shared" si="14"/>
        <v>0</v>
      </c>
      <c r="O219" s="248">
        <f t="shared" si="15"/>
        <v>0</v>
      </c>
      <c r="P219" s="248">
        <f t="shared" si="15"/>
        <v>0</v>
      </c>
      <c r="Q219" s="248">
        <f t="shared" si="16"/>
        <v>0</v>
      </c>
      <c r="R219" s="84"/>
      <c r="S219" s="84"/>
      <c r="T219" s="212"/>
      <c r="U219" s="84"/>
      <c r="V219" s="84"/>
      <c r="W219" s="85"/>
      <c r="X219" s="86"/>
      <c r="Y219" s="6"/>
      <c r="Z219" s="10"/>
      <c r="AA219" s="165"/>
      <c r="AB219" s="4"/>
    </row>
    <row r="220" spans="1:28" s="5" customFormat="1" ht="15.5" x14ac:dyDescent="0.35">
      <c r="A220" s="87">
        <v>219</v>
      </c>
      <c r="B220" s="209"/>
      <c r="C220" s="209"/>
      <c r="D220" s="209"/>
      <c r="E220" s="84"/>
      <c r="F220" s="84"/>
      <c r="G220" s="210"/>
      <c r="H220" s="211"/>
      <c r="I220" s="240"/>
      <c r="J220" s="84"/>
      <c r="K220" s="212"/>
      <c r="L220" s="212">
        <f>IF(G220&gt;0,YEAR('Page couverture'!$E$9)-G220,0)</f>
        <v>0</v>
      </c>
      <c r="M220" s="212">
        <f t="shared" si="13"/>
        <v>0</v>
      </c>
      <c r="N220" s="245">
        <f t="shared" si="14"/>
        <v>0</v>
      </c>
      <c r="O220" s="248">
        <f t="shared" si="15"/>
        <v>0</v>
      </c>
      <c r="P220" s="248">
        <f t="shared" si="15"/>
        <v>0</v>
      </c>
      <c r="Q220" s="248">
        <f t="shared" si="16"/>
        <v>0</v>
      </c>
      <c r="R220" s="84"/>
      <c r="S220" s="84"/>
      <c r="T220" s="212"/>
      <c r="U220" s="84"/>
      <c r="V220" s="84"/>
      <c r="W220" s="85"/>
      <c r="X220" s="86"/>
      <c r="Y220" s="6"/>
      <c r="Z220" s="10"/>
      <c r="AA220" s="165"/>
      <c r="AB220" s="4"/>
    </row>
    <row r="221" spans="1:28" s="5" customFormat="1" ht="15.5" x14ac:dyDescent="0.35">
      <c r="A221" s="10">
        <v>220</v>
      </c>
      <c r="B221" s="209"/>
      <c r="C221" s="209"/>
      <c r="D221" s="209"/>
      <c r="E221" s="84"/>
      <c r="F221" s="84"/>
      <c r="G221" s="210"/>
      <c r="H221" s="211"/>
      <c r="I221" s="240"/>
      <c r="J221" s="84"/>
      <c r="K221" s="212"/>
      <c r="L221" s="212">
        <f>IF(G221&gt;0,YEAR('Page couverture'!$E$9)-G221,0)</f>
        <v>0</v>
      </c>
      <c r="M221" s="212">
        <f t="shared" si="13"/>
        <v>0</v>
      </c>
      <c r="N221" s="245">
        <f t="shared" si="14"/>
        <v>0</v>
      </c>
      <c r="O221" s="248">
        <f t="shared" si="15"/>
        <v>0</v>
      </c>
      <c r="P221" s="248">
        <f t="shared" si="15"/>
        <v>0</v>
      </c>
      <c r="Q221" s="248">
        <f t="shared" si="16"/>
        <v>0</v>
      </c>
      <c r="R221" s="84"/>
      <c r="S221" s="84"/>
      <c r="T221" s="212"/>
      <c r="U221" s="84"/>
      <c r="V221" s="84"/>
      <c r="W221" s="85"/>
      <c r="X221" s="86"/>
      <c r="Y221" s="6"/>
      <c r="Z221" s="10"/>
      <c r="AA221" s="165"/>
      <c r="AB221" s="4"/>
    </row>
    <row r="222" spans="1:28" s="5" customFormat="1" ht="15.5" x14ac:dyDescent="0.35">
      <c r="A222" s="87">
        <v>221</v>
      </c>
      <c r="B222" s="209"/>
      <c r="C222" s="209"/>
      <c r="D222" s="208"/>
      <c r="E222" s="7"/>
      <c r="F222" s="7"/>
      <c r="G222" s="210"/>
      <c r="H222" s="211"/>
      <c r="I222" s="240"/>
      <c r="J222" s="7"/>
      <c r="K222" s="212"/>
      <c r="L222" s="212">
        <f>IF(G222&gt;0,YEAR('Page couverture'!$E$9)-G222,0)</f>
        <v>0</v>
      </c>
      <c r="M222" s="212">
        <f t="shared" si="13"/>
        <v>0</v>
      </c>
      <c r="N222" s="245">
        <f t="shared" si="14"/>
        <v>0</v>
      </c>
      <c r="O222" s="248">
        <f t="shared" si="15"/>
        <v>0</v>
      </c>
      <c r="P222" s="248">
        <f t="shared" si="15"/>
        <v>0</v>
      </c>
      <c r="Q222" s="248">
        <f t="shared" si="16"/>
        <v>0</v>
      </c>
      <c r="R222" s="84"/>
      <c r="S222" s="84"/>
      <c r="T222" s="212"/>
      <c r="U222" s="84"/>
      <c r="V222" s="84"/>
      <c r="W222" s="85"/>
      <c r="X222" s="86"/>
      <c r="Y222" s="6"/>
      <c r="Z222" s="10"/>
      <c r="AA222" s="165"/>
      <c r="AB222" s="4"/>
    </row>
    <row r="223" spans="1:28" s="5" customFormat="1" ht="15.5" x14ac:dyDescent="0.35">
      <c r="A223" s="10">
        <v>222</v>
      </c>
      <c r="B223" s="209"/>
      <c r="C223" s="209"/>
      <c r="D223" s="209"/>
      <c r="E223" s="84"/>
      <c r="F223" s="84"/>
      <c r="G223" s="210"/>
      <c r="H223" s="211"/>
      <c r="I223" s="240"/>
      <c r="J223" s="84"/>
      <c r="K223" s="212"/>
      <c r="L223" s="212">
        <f>IF(G223&gt;0,YEAR('Page couverture'!$E$9)-G223,0)</f>
        <v>0</v>
      </c>
      <c r="M223" s="212">
        <f t="shared" si="13"/>
        <v>0</v>
      </c>
      <c r="N223" s="245">
        <f t="shared" si="14"/>
        <v>0</v>
      </c>
      <c r="O223" s="248">
        <f t="shared" si="15"/>
        <v>0</v>
      </c>
      <c r="P223" s="248">
        <f t="shared" si="15"/>
        <v>0</v>
      </c>
      <c r="Q223" s="248">
        <f t="shared" si="16"/>
        <v>0</v>
      </c>
      <c r="R223" s="84"/>
      <c r="S223" s="84"/>
      <c r="T223" s="212"/>
      <c r="U223" s="84"/>
      <c r="V223" s="84"/>
      <c r="W223" s="85"/>
      <c r="X223" s="86"/>
      <c r="Y223" s="6"/>
      <c r="Z223" s="10"/>
      <c r="AA223" s="165"/>
      <c r="AB223" s="4"/>
    </row>
    <row r="224" spans="1:28" s="5" customFormat="1" ht="15.5" x14ac:dyDescent="0.35">
      <c r="A224" s="87">
        <v>223</v>
      </c>
      <c r="B224" s="209"/>
      <c r="C224" s="209"/>
      <c r="D224" s="208"/>
      <c r="E224" s="7"/>
      <c r="F224" s="7"/>
      <c r="G224" s="210"/>
      <c r="H224" s="211"/>
      <c r="I224" s="240"/>
      <c r="J224" s="7"/>
      <c r="K224" s="212"/>
      <c r="L224" s="212">
        <f>IF(G224&gt;0,YEAR('Page couverture'!$E$9)-G224,0)</f>
        <v>0</v>
      </c>
      <c r="M224" s="212">
        <f t="shared" si="13"/>
        <v>0</v>
      </c>
      <c r="N224" s="245">
        <f t="shared" si="14"/>
        <v>0</v>
      </c>
      <c r="O224" s="248">
        <f t="shared" si="15"/>
        <v>0</v>
      </c>
      <c r="P224" s="248">
        <f t="shared" si="15"/>
        <v>0</v>
      </c>
      <c r="Q224" s="248">
        <f t="shared" si="16"/>
        <v>0</v>
      </c>
      <c r="R224" s="84"/>
      <c r="S224" s="84"/>
      <c r="T224" s="212"/>
      <c r="U224" s="84"/>
      <c r="V224" s="84"/>
      <c r="W224" s="85"/>
      <c r="X224" s="86"/>
      <c r="Y224" s="6"/>
      <c r="Z224" s="10"/>
      <c r="AA224" s="165"/>
      <c r="AB224" s="4"/>
    </row>
    <row r="225" spans="1:28" s="5" customFormat="1" ht="15.5" x14ac:dyDescent="0.35">
      <c r="A225" s="10">
        <v>224</v>
      </c>
      <c r="B225" s="209"/>
      <c r="C225" s="209"/>
      <c r="D225" s="209"/>
      <c r="E225" s="84"/>
      <c r="F225" s="84"/>
      <c r="G225" s="210"/>
      <c r="H225" s="211"/>
      <c r="I225" s="240"/>
      <c r="J225" s="84"/>
      <c r="K225" s="212"/>
      <c r="L225" s="212">
        <f>IF(G225&gt;0,YEAR('Page couverture'!$E$9)-G225,0)</f>
        <v>0</v>
      </c>
      <c r="M225" s="212">
        <f t="shared" si="13"/>
        <v>0</v>
      </c>
      <c r="N225" s="245">
        <f t="shared" si="14"/>
        <v>0</v>
      </c>
      <c r="O225" s="248">
        <f t="shared" si="15"/>
        <v>0</v>
      </c>
      <c r="P225" s="248">
        <f t="shared" si="15"/>
        <v>0</v>
      </c>
      <c r="Q225" s="248">
        <f t="shared" si="16"/>
        <v>0</v>
      </c>
      <c r="R225" s="84"/>
      <c r="S225" s="84"/>
      <c r="T225" s="212"/>
      <c r="U225" s="84"/>
      <c r="V225" s="84"/>
      <c r="W225" s="85"/>
      <c r="X225" s="86"/>
      <c r="Y225" s="6"/>
      <c r="Z225" s="10"/>
      <c r="AA225" s="165"/>
      <c r="AB225" s="4"/>
    </row>
    <row r="226" spans="1:28" s="5" customFormat="1" ht="15.5" x14ac:dyDescent="0.35">
      <c r="A226" s="87">
        <v>225</v>
      </c>
      <c r="B226" s="209"/>
      <c r="C226" s="209"/>
      <c r="D226" s="208"/>
      <c r="E226" s="7"/>
      <c r="F226" s="7"/>
      <c r="G226" s="210"/>
      <c r="H226" s="211"/>
      <c r="I226" s="240"/>
      <c r="J226" s="7"/>
      <c r="K226" s="212"/>
      <c r="L226" s="212">
        <f>IF(G226&gt;0,YEAR('Page couverture'!$E$9)-G226,0)</f>
        <v>0</v>
      </c>
      <c r="M226" s="212">
        <f t="shared" si="13"/>
        <v>0</v>
      </c>
      <c r="N226" s="245">
        <f t="shared" si="14"/>
        <v>0</v>
      </c>
      <c r="O226" s="248">
        <f t="shared" si="15"/>
        <v>0</v>
      </c>
      <c r="P226" s="248">
        <f t="shared" si="15"/>
        <v>0</v>
      </c>
      <c r="Q226" s="248">
        <f t="shared" si="16"/>
        <v>0</v>
      </c>
      <c r="R226" s="84"/>
      <c r="S226" s="84"/>
      <c r="T226" s="212"/>
      <c r="U226" s="84"/>
      <c r="V226" s="84"/>
      <c r="W226" s="85"/>
      <c r="X226" s="86"/>
      <c r="Y226" s="6"/>
      <c r="Z226" s="10"/>
      <c r="AA226" s="165"/>
      <c r="AB226" s="4"/>
    </row>
    <row r="227" spans="1:28" s="5" customFormat="1" ht="15.5" x14ac:dyDescent="0.35">
      <c r="A227" s="10">
        <v>226</v>
      </c>
      <c r="B227" s="209"/>
      <c r="C227" s="209"/>
      <c r="D227" s="209"/>
      <c r="E227" s="84"/>
      <c r="F227" s="84"/>
      <c r="G227" s="210"/>
      <c r="H227" s="211"/>
      <c r="I227" s="240"/>
      <c r="J227" s="84"/>
      <c r="K227" s="212"/>
      <c r="L227" s="212">
        <f>IF(G227&gt;0,YEAR('Page couverture'!$E$9)-G227,0)</f>
        <v>0</v>
      </c>
      <c r="M227" s="212">
        <f t="shared" si="13"/>
        <v>0</v>
      </c>
      <c r="N227" s="245">
        <f t="shared" si="14"/>
        <v>0</v>
      </c>
      <c r="O227" s="248">
        <f t="shared" si="15"/>
        <v>0</v>
      </c>
      <c r="P227" s="248">
        <f t="shared" si="15"/>
        <v>0</v>
      </c>
      <c r="Q227" s="248">
        <f t="shared" si="16"/>
        <v>0</v>
      </c>
      <c r="R227" s="84"/>
      <c r="S227" s="84"/>
      <c r="T227" s="212"/>
      <c r="U227" s="84"/>
      <c r="V227" s="84"/>
      <c r="W227" s="85"/>
      <c r="X227" s="86"/>
      <c r="Y227" s="6"/>
      <c r="Z227" s="10"/>
      <c r="AA227" s="165"/>
      <c r="AB227" s="4"/>
    </row>
    <row r="228" spans="1:28" s="5" customFormat="1" ht="15.5" x14ac:dyDescent="0.35">
      <c r="A228" s="87">
        <v>227</v>
      </c>
      <c r="B228" s="209"/>
      <c r="C228" s="209"/>
      <c r="D228" s="208"/>
      <c r="E228" s="7"/>
      <c r="F228" s="7"/>
      <c r="G228" s="210"/>
      <c r="H228" s="211"/>
      <c r="I228" s="240"/>
      <c r="J228" s="7"/>
      <c r="K228" s="212"/>
      <c r="L228" s="212">
        <f>IF(G228&gt;0,YEAR('Page couverture'!$E$9)-G228,0)</f>
        <v>0</v>
      </c>
      <c r="M228" s="212">
        <f t="shared" si="13"/>
        <v>0</v>
      </c>
      <c r="N228" s="245">
        <f t="shared" si="14"/>
        <v>0</v>
      </c>
      <c r="O228" s="248">
        <f t="shared" si="15"/>
        <v>0</v>
      </c>
      <c r="P228" s="248">
        <f t="shared" si="15"/>
        <v>0</v>
      </c>
      <c r="Q228" s="248">
        <f t="shared" si="16"/>
        <v>0</v>
      </c>
      <c r="R228" s="84"/>
      <c r="S228" s="84"/>
      <c r="T228" s="212"/>
      <c r="U228" s="84"/>
      <c r="V228" s="84"/>
      <c r="W228" s="85"/>
      <c r="X228" s="86"/>
      <c r="Y228" s="6"/>
      <c r="Z228" s="10"/>
      <c r="AA228" s="165"/>
      <c r="AB228" s="4"/>
    </row>
    <row r="229" spans="1:28" s="5" customFormat="1" ht="15.5" x14ac:dyDescent="0.35">
      <c r="A229" s="10">
        <v>228</v>
      </c>
      <c r="B229" s="209"/>
      <c r="C229" s="209"/>
      <c r="D229" s="209"/>
      <c r="E229" s="84"/>
      <c r="F229" s="84"/>
      <c r="G229" s="210"/>
      <c r="H229" s="211"/>
      <c r="I229" s="240"/>
      <c r="J229" s="84"/>
      <c r="K229" s="212"/>
      <c r="L229" s="212">
        <f>IF(G229&gt;0,YEAR('Page couverture'!$E$9)-G229,0)</f>
        <v>0</v>
      </c>
      <c r="M229" s="212">
        <f t="shared" si="13"/>
        <v>0</v>
      </c>
      <c r="N229" s="245">
        <f t="shared" si="14"/>
        <v>0</v>
      </c>
      <c r="O229" s="248">
        <f t="shared" si="15"/>
        <v>0</v>
      </c>
      <c r="P229" s="248">
        <f t="shared" si="15"/>
        <v>0</v>
      </c>
      <c r="Q229" s="248">
        <f t="shared" si="16"/>
        <v>0</v>
      </c>
      <c r="R229" s="84"/>
      <c r="S229" s="84"/>
      <c r="T229" s="212"/>
      <c r="U229" s="84"/>
      <c r="V229" s="84"/>
      <c r="W229" s="85"/>
      <c r="X229" s="86"/>
      <c r="Y229" s="6"/>
      <c r="Z229" s="10"/>
      <c r="AA229" s="165"/>
      <c r="AB229" s="4"/>
    </row>
    <row r="230" spans="1:28" s="5" customFormat="1" ht="15.5" x14ac:dyDescent="0.35">
      <c r="A230" s="87">
        <v>229</v>
      </c>
      <c r="B230" s="209"/>
      <c r="C230" s="209"/>
      <c r="D230" s="208"/>
      <c r="E230" s="7"/>
      <c r="F230" s="7"/>
      <c r="G230" s="210"/>
      <c r="H230" s="211"/>
      <c r="I230" s="240"/>
      <c r="J230" s="7"/>
      <c r="K230" s="212"/>
      <c r="L230" s="212">
        <f>IF(G230&gt;0,YEAR('Page couverture'!$E$9)-G230,0)</f>
        <v>0</v>
      </c>
      <c r="M230" s="212">
        <f t="shared" si="13"/>
        <v>0</v>
      </c>
      <c r="N230" s="245">
        <f t="shared" si="14"/>
        <v>0</v>
      </c>
      <c r="O230" s="248">
        <f t="shared" si="15"/>
        <v>0</v>
      </c>
      <c r="P230" s="248">
        <f t="shared" si="15"/>
        <v>0</v>
      </c>
      <c r="Q230" s="248">
        <f t="shared" si="16"/>
        <v>0</v>
      </c>
      <c r="R230" s="84"/>
      <c r="S230" s="84"/>
      <c r="T230" s="212"/>
      <c r="U230" s="84"/>
      <c r="V230" s="84"/>
      <c r="W230" s="85"/>
      <c r="X230" s="86"/>
      <c r="Y230" s="6"/>
      <c r="Z230" s="10"/>
      <c r="AA230" s="165"/>
      <c r="AB230" s="4"/>
    </row>
    <row r="231" spans="1:28" s="5" customFormat="1" ht="15.5" x14ac:dyDescent="0.35">
      <c r="A231" s="10">
        <v>230</v>
      </c>
      <c r="B231" s="209"/>
      <c r="C231" s="209"/>
      <c r="D231" s="209"/>
      <c r="E231" s="84"/>
      <c r="F231" s="84"/>
      <c r="G231" s="210"/>
      <c r="H231" s="211"/>
      <c r="I231" s="240"/>
      <c r="J231" s="84"/>
      <c r="K231" s="212"/>
      <c r="L231" s="212">
        <f>IF(G231&gt;0,YEAR('Page couverture'!$E$9)-G231,0)</f>
        <v>0</v>
      </c>
      <c r="M231" s="212">
        <f t="shared" si="13"/>
        <v>0</v>
      </c>
      <c r="N231" s="245">
        <f t="shared" si="14"/>
        <v>0</v>
      </c>
      <c r="O231" s="248">
        <f t="shared" si="15"/>
        <v>0</v>
      </c>
      <c r="P231" s="248">
        <f t="shared" si="15"/>
        <v>0</v>
      </c>
      <c r="Q231" s="248">
        <f t="shared" si="16"/>
        <v>0</v>
      </c>
      <c r="R231" s="84"/>
      <c r="S231" s="84"/>
      <c r="T231" s="212"/>
      <c r="U231" s="84"/>
      <c r="V231" s="84"/>
      <c r="W231" s="85"/>
      <c r="X231" s="86"/>
      <c r="Y231" s="6"/>
      <c r="Z231" s="10"/>
      <c r="AA231" s="165"/>
      <c r="AB231" s="4"/>
    </row>
    <row r="232" spans="1:28" s="5" customFormat="1" ht="15.5" x14ac:dyDescent="0.35">
      <c r="A232" s="87">
        <v>231</v>
      </c>
      <c r="B232" s="209"/>
      <c r="C232" s="209"/>
      <c r="D232" s="221"/>
      <c r="E232" s="4"/>
      <c r="F232" s="4"/>
      <c r="G232" s="210"/>
      <c r="H232" s="211"/>
      <c r="I232" s="240"/>
      <c r="J232" s="4"/>
      <c r="K232" s="212"/>
      <c r="L232" s="212">
        <f>IF(G232&gt;0,YEAR('Page couverture'!$E$9)-G232,0)</f>
        <v>0</v>
      </c>
      <c r="M232" s="212">
        <f t="shared" si="13"/>
        <v>0</v>
      </c>
      <c r="N232" s="245">
        <f t="shared" si="14"/>
        <v>0</v>
      </c>
      <c r="O232" s="248">
        <f t="shared" si="15"/>
        <v>0</v>
      </c>
      <c r="P232" s="248">
        <f t="shared" si="15"/>
        <v>0</v>
      </c>
      <c r="Q232" s="248">
        <f t="shared" si="16"/>
        <v>0</v>
      </c>
      <c r="R232" s="84"/>
      <c r="S232" s="84"/>
      <c r="T232" s="212"/>
      <c r="U232" s="84"/>
      <c r="V232" s="84"/>
      <c r="W232" s="85"/>
      <c r="X232" s="86"/>
      <c r="Y232" s="6"/>
      <c r="Z232" s="10"/>
      <c r="AA232" s="165"/>
      <c r="AB232" s="4"/>
    </row>
    <row r="233" spans="1:28" s="5" customFormat="1" ht="15.5" x14ac:dyDescent="0.35">
      <c r="A233" s="10">
        <v>232</v>
      </c>
      <c r="B233" s="209"/>
      <c r="C233" s="209"/>
      <c r="D233" s="221"/>
      <c r="E233" s="4"/>
      <c r="F233" s="4"/>
      <c r="G233" s="210"/>
      <c r="H233" s="211"/>
      <c r="I233" s="240"/>
      <c r="J233" s="4"/>
      <c r="K233" s="212"/>
      <c r="L233" s="212">
        <f>IF(G233&gt;0,YEAR('Page couverture'!$E$9)-G233,0)</f>
        <v>0</v>
      </c>
      <c r="M233" s="212">
        <f t="shared" si="13"/>
        <v>0</v>
      </c>
      <c r="N233" s="245">
        <f t="shared" si="14"/>
        <v>0</v>
      </c>
      <c r="O233" s="248">
        <f t="shared" si="15"/>
        <v>0</v>
      </c>
      <c r="P233" s="248">
        <f t="shared" si="15"/>
        <v>0</v>
      </c>
      <c r="Q233" s="248">
        <f t="shared" si="16"/>
        <v>0</v>
      </c>
      <c r="R233" s="84"/>
      <c r="S233" s="84"/>
      <c r="T233" s="212"/>
      <c r="U233" s="84"/>
      <c r="V233" s="84"/>
      <c r="W233" s="85"/>
      <c r="X233" s="86"/>
      <c r="Y233" s="6"/>
      <c r="Z233" s="10"/>
      <c r="AA233" s="165"/>
      <c r="AB233" s="4"/>
    </row>
    <row r="234" spans="1:28" s="5" customFormat="1" ht="15.5" x14ac:dyDescent="0.35">
      <c r="A234" s="87">
        <v>233</v>
      </c>
      <c r="B234" s="209"/>
      <c r="C234" s="209"/>
      <c r="D234" s="221"/>
      <c r="E234" s="4"/>
      <c r="F234" s="4"/>
      <c r="G234" s="210"/>
      <c r="H234" s="211"/>
      <c r="I234" s="240"/>
      <c r="J234" s="4"/>
      <c r="K234" s="212"/>
      <c r="L234" s="212">
        <f>IF(G234&gt;0,YEAR('Page couverture'!$E$9)-G234,0)</f>
        <v>0</v>
      </c>
      <c r="M234" s="212">
        <f t="shared" si="13"/>
        <v>0</v>
      </c>
      <c r="N234" s="245">
        <f t="shared" si="14"/>
        <v>0</v>
      </c>
      <c r="O234" s="248">
        <f t="shared" si="15"/>
        <v>0</v>
      </c>
      <c r="P234" s="248">
        <f t="shared" si="15"/>
        <v>0</v>
      </c>
      <c r="Q234" s="248">
        <f t="shared" si="16"/>
        <v>0</v>
      </c>
      <c r="R234" s="84"/>
      <c r="S234" s="84"/>
      <c r="T234" s="212"/>
      <c r="U234" s="84"/>
      <c r="V234" s="84"/>
      <c r="W234" s="85"/>
      <c r="X234" s="86"/>
      <c r="Y234" s="6"/>
      <c r="Z234" s="10"/>
      <c r="AA234" s="165"/>
      <c r="AB234" s="4"/>
    </row>
    <row r="235" spans="1:28" s="5" customFormat="1" ht="15.5" x14ac:dyDescent="0.35">
      <c r="A235" s="10">
        <v>234</v>
      </c>
      <c r="B235" s="209"/>
      <c r="C235" s="209"/>
      <c r="D235" s="221"/>
      <c r="E235" s="4"/>
      <c r="F235" s="4"/>
      <c r="G235" s="210"/>
      <c r="H235" s="211"/>
      <c r="I235" s="240"/>
      <c r="J235" s="4"/>
      <c r="K235" s="212"/>
      <c r="L235" s="212">
        <f>IF(G235&gt;0,YEAR('Page couverture'!$E$9)-G235,0)</f>
        <v>0</v>
      </c>
      <c r="M235" s="212">
        <f t="shared" si="13"/>
        <v>0</v>
      </c>
      <c r="N235" s="245">
        <f t="shared" si="14"/>
        <v>0</v>
      </c>
      <c r="O235" s="248">
        <f t="shared" si="15"/>
        <v>0</v>
      </c>
      <c r="P235" s="248">
        <f t="shared" si="15"/>
        <v>0</v>
      </c>
      <c r="Q235" s="248">
        <f t="shared" si="16"/>
        <v>0</v>
      </c>
      <c r="R235" s="84"/>
      <c r="S235" s="84"/>
      <c r="T235" s="212"/>
      <c r="U235" s="84"/>
      <c r="V235" s="84"/>
      <c r="W235" s="85"/>
      <c r="X235" s="86"/>
      <c r="Y235" s="6"/>
      <c r="Z235" s="10"/>
      <c r="AA235" s="165"/>
      <c r="AB235" s="4"/>
    </row>
    <row r="236" spans="1:28" s="5" customFormat="1" ht="15.5" x14ac:dyDescent="0.35">
      <c r="A236" s="87">
        <v>235</v>
      </c>
      <c r="B236" s="209"/>
      <c r="C236" s="209"/>
      <c r="D236" s="221"/>
      <c r="E236" s="4"/>
      <c r="F236" s="4"/>
      <c r="G236" s="210"/>
      <c r="H236" s="211"/>
      <c r="I236" s="240"/>
      <c r="J236" s="4"/>
      <c r="K236" s="212"/>
      <c r="L236" s="212">
        <f>IF(G236&gt;0,YEAR('Page couverture'!$E$9)-G236,0)</f>
        <v>0</v>
      </c>
      <c r="M236" s="212">
        <f t="shared" si="13"/>
        <v>0</v>
      </c>
      <c r="N236" s="245">
        <f t="shared" si="14"/>
        <v>0</v>
      </c>
      <c r="O236" s="248">
        <f t="shared" si="15"/>
        <v>0</v>
      </c>
      <c r="P236" s="248">
        <f t="shared" si="15"/>
        <v>0</v>
      </c>
      <c r="Q236" s="248">
        <f t="shared" si="16"/>
        <v>0</v>
      </c>
      <c r="R236" s="84"/>
      <c r="S236" s="84"/>
      <c r="T236" s="212"/>
      <c r="U236" s="84"/>
      <c r="V236" s="84"/>
      <c r="W236" s="85"/>
      <c r="X236" s="86"/>
      <c r="Y236" s="6"/>
      <c r="Z236" s="10"/>
      <c r="AA236" s="165"/>
      <c r="AB236" s="4"/>
    </row>
    <row r="237" spans="1:28" s="5" customFormat="1" ht="15.5" x14ac:dyDescent="0.35">
      <c r="A237" s="10">
        <v>236</v>
      </c>
      <c r="B237" s="209"/>
      <c r="C237" s="209"/>
      <c r="D237" s="221"/>
      <c r="E237" s="4"/>
      <c r="F237" s="4"/>
      <c r="G237" s="210"/>
      <c r="H237" s="211"/>
      <c r="I237" s="240"/>
      <c r="J237" s="4"/>
      <c r="K237" s="212"/>
      <c r="L237" s="212">
        <f>IF(G237&gt;0,YEAR('Page couverture'!$E$9)-G237,0)</f>
        <v>0</v>
      </c>
      <c r="M237" s="212">
        <f t="shared" si="13"/>
        <v>0</v>
      </c>
      <c r="N237" s="245">
        <f t="shared" si="14"/>
        <v>0</v>
      </c>
      <c r="O237" s="248">
        <f t="shared" si="15"/>
        <v>0</v>
      </c>
      <c r="P237" s="248">
        <f t="shared" si="15"/>
        <v>0</v>
      </c>
      <c r="Q237" s="248">
        <f t="shared" si="16"/>
        <v>0</v>
      </c>
      <c r="R237" s="84"/>
      <c r="S237" s="84"/>
      <c r="T237" s="212"/>
      <c r="U237" s="84"/>
      <c r="V237" s="84"/>
      <c r="W237" s="85"/>
      <c r="X237" s="86"/>
      <c r="Y237" s="6"/>
      <c r="Z237" s="10"/>
      <c r="AA237" s="165"/>
      <c r="AB237" s="4"/>
    </row>
    <row r="238" spans="1:28" s="5" customFormat="1" ht="15.5" x14ac:dyDescent="0.35">
      <c r="A238" s="87">
        <v>237</v>
      </c>
      <c r="B238" s="209"/>
      <c r="C238" s="209"/>
      <c r="D238" s="221"/>
      <c r="E238" s="4"/>
      <c r="F238" s="4"/>
      <c r="G238" s="210"/>
      <c r="H238" s="211"/>
      <c r="I238" s="240"/>
      <c r="J238" s="4"/>
      <c r="K238" s="212"/>
      <c r="L238" s="212">
        <f>IF(G238&gt;0,YEAR('Page couverture'!$E$9)-G238,0)</f>
        <v>0</v>
      </c>
      <c r="M238" s="212">
        <f t="shared" si="13"/>
        <v>0</v>
      </c>
      <c r="N238" s="245">
        <f t="shared" si="14"/>
        <v>0</v>
      </c>
      <c r="O238" s="248">
        <f t="shared" si="15"/>
        <v>0</v>
      </c>
      <c r="P238" s="248">
        <f t="shared" si="15"/>
        <v>0</v>
      </c>
      <c r="Q238" s="248">
        <f t="shared" si="16"/>
        <v>0</v>
      </c>
      <c r="R238" s="84"/>
      <c r="S238" s="84"/>
      <c r="T238" s="212"/>
      <c r="U238" s="84"/>
      <c r="V238" s="84"/>
      <c r="W238" s="85"/>
      <c r="X238" s="86"/>
      <c r="Y238" s="6"/>
      <c r="Z238" s="10"/>
      <c r="AA238" s="165"/>
      <c r="AB238" s="4"/>
    </row>
    <row r="239" spans="1:28" s="5" customFormat="1" ht="15.5" x14ac:dyDescent="0.35">
      <c r="A239" s="10">
        <v>238</v>
      </c>
      <c r="B239" s="209"/>
      <c r="C239" s="209"/>
      <c r="D239" s="221"/>
      <c r="E239" s="4"/>
      <c r="F239" s="4"/>
      <c r="G239" s="210"/>
      <c r="H239" s="211"/>
      <c r="I239" s="240"/>
      <c r="J239" s="4"/>
      <c r="K239" s="212"/>
      <c r="L239" s="212">
        <f>IF(G239&gt;0,YEAR('Page couverture'!$E$9)-G239,0)</f>
        <v>0</v>
      </c>
      <c r="M239" s="212">
        <f t="shared" si="13"/>
        <v>0</v>
      </c>
      <c r="N239" s="245">
        <f t="shared" si="14"/>
        <v>0</v>
      </c>
      <c r="O239" s="248">
        <f t="shared" si="15"/>
        <v>0</v>
      </c>
      <c r="P239" s="248">
        <f t="shared" si="15"/>
        <v>0</v>
      </c>
      <c r="Q239" s="248">
        <f t="shared" si="16"/>
        <v>0</v>
      </c>
      <c r="R239" s="84"/>
      <c r="S239" s="84"/>
      <c r="T239" s="212"/>
      <c r="U239" s="84"/>
      <c r="V239" s="84"/>
      <c r="W239" s="85"/>
      <c r="X239" s="86"/>
      <c r="Y239" s="6"/>
      <c r="Z239" s="10"/>
      <c r="AA239" s="165"/>
      <c r="AB239" s="4"/>
    </row>
    <row r="240" spans="1:28" s="5" customFormat="1" ht="15.5" x14ac:dyDescent="0.35">
      <c r="A240" s="87">
        <v>239</v>
      </c>
      <c r="B240" s="209"/>
      <c r="C240" s="209"/>
      <c r="D240" s="221"/>
      <c r="E240" s="4"/>
      <c r="F240" s="4"/>
      <c r="G240" s="210"/>
      <c r="H240" s="211"/>
      <c r="I240" s="240"/>
      <c r="J240" s="4"/>
      <c r="K240" s="212"/>
      <c r="L240" s="212">
        <f>IF(G240&gt;0,YEAR('Page couverture'!$E$9)-G240,0)</f>
        <v>0</v>
      </c>
      <c r="M240" s="212">
        <f t="shared" si="13"/>
        <v>0</v>
      </c>
      <c r="N240" s="245">
        <f t="shared" si="14"/>
        <v>0</v>
      </c>
      <c r="O240" s="248">
        <f t="shared" si="15"/>
        <v>0</v>
      </c>
      <c r="P240" s="248">
        <f t="shared" si="15"/>
        <v>0</v>
      </c>
      <c r="Q240" s="248">
        <f t="shared" si="16"/>
        <v>0</v>
      </c>
      <c r="R240" s="84"/>
      <c r="S240" s="84"/>
      <c r="T240" s="212"/>
      <c r="U240" s="84"/>
      <c r="V240" s="84"/>
      <c r="W240" s="85"/>
      <c r="X240" s="86"/>
      <c r="Y240" s="6"/>
      <c r="Z240" s="10"/>
      <c r="AA240" s="165"/>
      <c r="AB240" s="4"/>
    </row>
    <row r="241" spans="1:28" s="5" customFormat="1" ht="15.5" x14ac:dyDescent="0.35">
      <c r="A241" s="10">
        <v>240</v>
      </c>
      <c r="B241" s="209"/>
      <c r="C241" s="209"/>
      <c r="D241" s="221"/>
      <c r="E241" s="4"/>
      <c r="F241" s="4"/>
      <c r="G241" s="210"/>
      <c r="H241" s="211"/>
      <c r="I241" s="240"/>
      <c r="J241" s="4"/>
      <c r="K241" s="212"/>
      <c r="L241" s="212">
        <f>IF(G241&gt;0,YEAR('Page couverture'!$E$9)-G241,0)</f>
        <v>0</v>
      </c>
      <c r="M241" s="212">
        <f t="shared" si="13"/>
        <v>0</v>
      </c>
      <c r="N241" s="245">
        <f t="shared" si="14"/>
        <v>0</v>
      </c>
      <c r="O241" s="248">
        <f t="shared" si="15"/>
        <v>0</v>
      </c>
      <c r="P241" s="248">
        <f t="shared" si="15"/>
        <v>0</v>
      </c>
      <c r="Q241" s="248">
        <f t="shared" si="16"/>
        <v>0</v>
      </c>
      <c r="R241" s="84"/>
      <c r="S241" s="84"/>
      <c r="T241" s="212"/>
      <c r="U241" s="84"/>
      <c r="V241" s="84"/>
      <c r="W241" s="85"/>
      <c r="X241" s="86"/>
      <c r="Y241" s="6"/>
      <c r="Z241" s="10"/>
      <c r="AA241" s="165"/>
      <c r="AB241" s="4"/>
    </row>
    <row r="242" spans="1:28" s="5" customFormat="1" ht="15.5" x14ac:dyDescent="0.35">
      <c r="A242" s="87">
        <v>241</v>
      </c>
      <c r="B242" s="209"/>
      <c r="C242" s="209"/>
      <c r="D242" s="221"/>
      <c r="E242" s="4"/>
      <c r="F242" s="4"/>
      <c r="G242" s="210"/>
      <c r="H242" s="211"/>
      <c r="I242" s="240"/>
      <c r="J242" s="4"/>
      <c r="K242" s="212"/>
      <c r="L242" s="212">
        <f>IF(G242&gt;0,YEAR('Page couverture'!$E$9)-G242,0)</f>
        <v>0</v>
      </c>
      <c r="M242" s="212">
        <f t="shared" si="13"/>
        <v>0</v>
      </c>
      <c r="N242" s="245">
        <f t="shared" si="14"/>
        <v>0</v>
      </c>
      <c r="O242" s="248">
        <f t="shared" si="15"/>
        <v>0</v>
      </c>
      <c r="P242" s="248">
        <f t="shared" si="15"/>
        <v>0</v>
      </c>
      <c r="Q242" s="248">
        <f t="shared" si="16"/>
        <v>0</v>
      </c>
      <c r="R242" s="84"/>
      <c r="S242" s="84"/>
      <c r="T242" s="212"/>
      <c r="U242" s="84"/>
      <c r="V242" s="84"/>
      <c r="W242" s="85"/>
      <c r="X242" s="86"/>
      <c r="Y242" s="6"/>
      <c r="Z242" s="10"/>
      <c r="AA242" s="165"/>
      <c r="AB242" s="4"/>
    </row>
    <row r="243" spans="1:28" s="5" customFormat="1" ht="15.5" x14ac:dyDescent="0.35">
      <c r="A243" s="10">
        <v>242</v>
      </c>
      <c r="B243" s="209"/>
      <c r="C243" s="209"/>
      <c r="D243" s="221"/>
      <c r="E243" s="4"/>
      <c r="F243" s="4"/>
      <c r="G243" s="210"/>
      <c r="H243" s="211"/>
      <c r="I243" s="240"/>
      <c r="J243" s="4"/>
      <c r="K243" s="212"/>
      <c r="L243" s="212">
        <f>IF(G243&gt;0,YEAR('Page couverture'!$E$9)-G243,0)</f>
        <v>0</v>
      </c>
      <c r="M243" s="212">
        <f t="shared" si="13"/>
        <v>0</v>
      </c>
      <c r="N243" s="245">
        <f t="shared" si="14"/>
        <v>0</v>
      </c>
      <c r="O243" s="248">
        <f t="shared" si="15"/>
        <v>0</v>
      </c>
      <c r="P243" s="248">
        <f t="shared" si="15"/>
        <v>0</v>
      </c>
      <c r="Q243" s="248">
        <f t="shared" si="16"/>
        <v>0</v>
      </c>
      <c r="R243" s="84"/>
      <c r="S243" s="84"/>
      <c r="T243" s="212"/>
      <c r="U243" s="84"/>
      <c r="V243" s="84"/>
      <c r="W243" s="85"/>
      <c r="X243" s="86"/>
      <c r="Y243" s="6"/>
      <c r="Z243" s="10"/>
      <c r="AA243" s="165"/>
      <c r="AB243" s="4"/>
    </row>
    <row r="244" spans="1:28" s="5" customFormat="1" ht="15.5" x14ac:dyDescent="0.35">
      <c r="A244" s="87">
        <v>243</v>
      </c>
      <c r="B244" s="209"/>
      <c r="C244" s="209"/>
      <c r="D244" s="221"/>
      <c r="E244" s="4"/>
      <c r="F244" s="4"/>
      <c r="G244" s="210"/>
      <c r="H244" s="211"/>
      <c r="I244" s="240"/>
      <c r="J244" s="4"/>
      <c r="K244" s="212"/>
      <c r="L244" s="212">
        <f>IF(G244&gt;0,YEAR('Page couverture'!$E$9)-G244,0)</f>
        <v>0</v>
      </c>
      <c r="M244" s="212">
        <f t="shared" si="13"/>
        <v>0</v>
      </c>
      <c r="N244" s="245">
        <f t="shared" si="14"/>
        <v>0</v>
      </c>
      <c r="O244" s="248">
        <f t="shared" si="15"/>
        <v>0</v>
      </c>
      <c r="P244" s="248">
        <f t="shared" si="15"/>
        <v>0</v>
      </c>
      <c r="Q244" s="248">
        <f t="shared" si="16"/>
        <v>0</v>
      </c>
      <c r="R244" s="84"/>
      <c r="S244" s="84"/>
      <c r="T244" s="212"/>
      <c r="U244" s="84"/>
      <c r="V244" s="84"/>
      <c r="W244" s="85"/>
      <c r="X244" s="86"/>
      <c r="Y244" s="6"/>
      <c r="Z244" s="10"/>
      <c r="AA244" s="165"/>
      <c r="AB244" s="4"/>
    </row>
    <row r="245" spans="1:28" s="5" customFormat="1" ht="15.5" x14ac:dyDescent="0.35">
      <c r="A245" s="10">
        <v>244</v>
      </c>
      <c r="B245" s="209"/>
      <c r="C245" s="209"/>
      <c r="D245" s="221"/>
      <c r="E245" s="4"/>
      <c r="F245" s="4"/>
      <c r="G245" s="210"/>
      <c r="H245" s="211"/>
      <c r="I245" s="240"/>
      <c r="J245" s="4"/>
      <c r="K245" s="212"/>
      <c r="L245" s="212">
        <f>IF(G245&gt;0,YEAR('Page couverture'!$E$9)-G245,0)</f>
        <v>0</v>
      </c>
      <c r="M245" s="212">
        <f t="shared" si="13"/>
        <v>0</v>
      </c>
      <c r="N245" s="245">
        <f t="shared" si="14"/>
        <v>0</v>
      </c>
      <c r="O245" s="248">
        <f t="shared" si="15"/>
        <v>0</v>
      </c>
      <c r="P245" s="248">
        <f t="shared" si="15"/>
        <v>0</v>
      </c>
      <c r="Q245" s="248">
        <f t="shared" si="16"/>
        <v>0</v>
      </c>
      <c r="R245" s="84"/>
      <c r="S245" s="84"/>
      <c r="T245" s="212"/>
      <c r="U245" s="84"/>
      <c r="V245" s="84"/>
      <c r="W245" s="85"/>
      <c r="X245" s="86"/>
      <c r="Y245" s="6"/>
      <c r="Z245" s="10"/>
      <c r="AA245" s="165"/>
      <c r="AB245" s="4"/>
    </row>
    <row r="246" spans="1:28" s="5" customFormat="1" ht="15.5" x14ac:dyDescent="0.35">
      <c r="A246" s="87">
        <v>245</v>
      </c>
      <c r="B246" s="209"/>
      <c r="C246" s="209"/>
      <c r="D246" s="221"/>
      <c r="E246" s="4"/>
      <c r="F246" s="4"/>
      <c r="G246" s="210"/>
      <c r="H246" s="211"/>
      <c r="I246" s="240"/>
      <c r="J246" s="4"/>
      <c r="K246" s="212"/>
      <c r="L246" s="212">
        <f>IF(G246&gt;0,YEAR('Page couverture'!$E$9)-G246,0)</f>
        <v>0</v>
      </c>
      <c r="M246" s="212">
        <f t="shared" si="13"/>
        <v>0</v>
      </c>
      <c r="N246" s="245">
        <f t="shared" si="14"/>
        <v>0</v>
      </c>
      <c r="O246" s="248">
        <f t="shared" si="15"/>
        <v>0</v>
      </c>
      <c r="P246" s="248">
        <f t="shared" si="15"/>
        <v>0</v>
      </c>
      <c r="Q246" s="248">
        <f t="shared" si="16"/>
        <v>0</v>
      </c>
      <c r="R246" s="84"/>
      <c r="S246" s="84"/>
      <c r="T246" s="212"/>
      <c r="U246" s="84"/>
      <c r="V246" s="84"/>
      <c r="W246" s="85"/>
      <c r="X246" s="86"/>
      <c r="Y246" s="6"/>
      <c r="Z246" s="10"/>
      <c r="AA246" s="165"/>
      <c r="AB246" s="4"/>
    </row>
    <row r="247" spans="1:28" s="5" customFormat="1" ht="15.5" x14ac:dyDescent="0.35">
      <c r="A247" s="10">
        <v>246</v>
      </c>
      <c r="B247" s="209"/>
      <c r="C247" s="209"/>
      <c r="D247" s="221"/>
      <c r="E247" s="4"/>
      <c r="F247" s="4"/>
      <c r="G247" s="210"/>
      <c r="H247" s="211"/>
      <c r="I247" s="240"/>
      <c r="J247" s="4"/>
      <c r="K247" s="212"/>
      <c r="L247" s="212">
        <f>IF(G247&gt;0,YEAR('Page couverture'!$E$9)-G247,0)</f>
        <v>0</v>
      </c>
      <c r="M247" s="212">
        <f t="shared" si="13"/>
        <v>0</v>
      </c>
      <c r="N247" s="245">
        <f t="shared" si="14"/>
        <v>0</v>
      </c>
      <c r="O247" s="248">
        <f t="shared" si="15"/>
        <v>0</v>
      </c>
      <c r="P247" s="248">
        <f t="shared" si="15"/>
        <v>0</v>
      </c>
      <c r="Q247" s="248">
        <f t="shared" si="16"/>
        <v>0</v>
      </c>
      <c r="R247" s="84"/>
      <c r="S247" s="84"/>
      <c r="T247" s="212"/>
      <c r="U247" s="84"/>
      <c r="V247" s="84"/>
      <c r="W247" s="85"/>
      <c r="X247" s="86"/>
      <c r="Y247" s="6"/>
      <c r="Z247" s="10"/>
      <c r="AA247" s="165"/>
      <c r="AB247" s="4"/>
    </row>
    <row r="248" spans="1:28" s="5" customFormat="1" ht="15.5" x14ac:dyDescent="0.35">
      <c r="A248" s="87">
        <v>247</v>
      </c>
      <c r="B248" s="209"/>
      <c r="C248" s="209"/>
      <c r="D248" s="221"/>
      <c r="E248" s="4"/>
      <c r="F248" s="4"/>
      <c r="G248" s="210"/>
      <c r="H248" s="211"/>
      <c r="I248" s="240"/>
      <c r="J248" s="4"/>
      <c r="K248" s="212"/>
      <c r="L248" s="212">
        <f>IF(G248&gt;0,YEAR('Page couverture'!$E$9)-G248,0)</f>
        <v>0</v>
      </c>
      <c r="M248" s="212">
        <f t="shared" si="13"/>
        <v>0</v>
      </c>
      <c r="N248" s="245">
        <f t="shared" si="14"/>
        <v>0</v>
      </c>
      <c r="O248" s="248">
        <f t="shared" si="15"/>
        <v>0</v>
      </c>
      <c r="P248" s="248">
        <f t="shared" si="15"/>
        <v>0</v>
      </c>
      <c r="Q248" s="248">
        <f t="shared" si="16"/>
        <v>0</v>
      </c>
      <c r="R248" s="84"/>
      <c r="S248" s="84"/>
      <c r="T248" s="212"/>
      <c r="U248" s="84"/>
      <c r="V248" s="84"/>
      <c r="W248" s="85"/>
      <c r="X248" s="86"/>
      <c r="Y248" s="6"/>
      <c r="Z248" s="10"/>
      <c r="AA248" s="165"/>
      <c r="AB248" s="4"/>
    </row>
    <row r="249" spans="1:28" s="5" customFormat="1" ht="15.5" x14ac:dyDescent="0.35">
      <c r="A249" s="10">
        <v>248</v>
      </c>
      <c r="B249" s="209"/>
      <c r="C249" s="209"/>
      <c r="D249" s="221"/>
      <c r="E249" s="4"/>
      <c r="F249" s="4"/>
      <c r="G249" s="210"/>
      <c r="H249" s="211"/>
      <c r="I249" s="240"/>
      <c r="J249" s="4"/>
      <c r="K249" s="212"/>
      <c r="L249" s="212">
        <f>IF(G249&gt;0,YEAR('Page couverture'!$E$9)-G249,0)</f>
        <v>0</v>
      </c>
      <c r="M249" s="212">
        <f t="shared" si="13"/>
        <v>0</v>
      </c>
      <c r="N249" s="245">
        <f t="shared" si="14"/>
        <v>0</v>
      </c>
      <c r="O249" s="248">
        <f t="shared" si="15"/>
        <v>0</v>
      </c>
      <c r="P249" s="248">
        <f t="shared" si="15"/>
        <v>0</v>
      </c>
      <c r="Q249" s="248">
        <f t="shared" si="16"/>
        <v>0</v>
      </c>
      <c r="R249" s="84"/>
      <c r="S249" s="84"/>
      <c r="T249" s="212"/>
      <c r="U249" s="84"/>
      <c r="V249" s="84"/>
      <c r="W249" s="85"/>
      <c r="X249" s="86"/>
      <c r="Y249" s="6"/>
      <c r="Z249" s="10"/>
      <c r="AA249" s="165"/>
      <c r="AB249" s="4"/>
    </row>
    <row r="250" spans="1:28" s="5" customFormat="1" ht="15.5" x14ac:dyDescent="0.35">
      <c r="A250" s="87">
        <v>249</v>
      </c>
      <c r="B250" s="209"/>
      <c r="C250" s="209"/>
      <c r="D250" s="221"/>
      <c r="E250" s="4"/>
      <c r="F250" s="4"/>
      <c r="G250" s="210"/>
      <c r="H250" s="211"/>
      <c r="I250" s="240"/>
      <c r="J250" s="4"/>
      <c r="K250" s="212"/>
      <c r="L250" s="212">
        <f>IF(G250&gt;0,YEAR('Page couverture'!$E$9)-G250,0)</f>
        <v>0</v>
      </c>
      <c r="M250" s="212">
        <f t="shared" si="13"/>
        <v>0</v>
      </c>
      <c r="N250" s="245">
        <f t="shared" si="14"/>
        <v>0</v>
      </c>
      <c r="O250" s="248">
        <f t="shared" si="15"/>
        <v>0</v>
      </c>
      <c r="P250" s="248">
        <f t="shared" si="15"/>
        <v>0</v>
      </c>
      <c r="Q250" s="248">
        <f t="shared" si="16"/>
        <v>0</v>
      </c>
      <c r="R250" s="84"/>
      <c r="S250" s="84"/>
      <c r="T250" s="212"/>
      <c r="U250" s="84"/>
      <c r="V250" s="84"/>
      <c r="W250" s="85"/>
      <c r="X250" s="86"/>
      <c r="Y250" s="6"/>
      <c r="Z250" s="10"/>
      <c r="AA250" s="165"/>
      <c r="AB250" s="4"/>
    </row>
    <row r="251" spans="1:28" s="5" customFormat="1" ht="15.5" x14ac:dyDescent="0.35">
      <c r="A251" s="10">
        <v>250</v>
      </c>
      <c r="B251" s="209"/>
      <c r="C251" s="209"/>
      <c r="D251" s="221"/>
      <c r="E251" s="4"/>
      <c r="F251" s="4"/>
      <c r="G251" s="210"/>
      <c r="H251" s="211"/>
      <c r="I251" s="240"/>
      <c r="J251" s="4"/>
      <c r="K251" s="212"/>
      <c r="L251" s="212">
        <f>IF(G251&gt;0,YEAR('Page couverture'!$E$9)-G251,0)</f>
        <v>0</v>
      </c>
      <c r="M251" s="212">
        <f t="shared" si="13"/>
        <v>0</v>
      </c>
      <c r="N251" s="245">
        <f t="shared" si="14"/>
        <v>0</v>
      </c>
      <c r="O251" s="248">
        <f t="shared" si="15"/>
        <v>0</v>
      </c>
      <c r="P251" s="248">
        <f t="shared" si="15"/>
        <v>0</v>
      </c>
      <c r="Q251" s="248">
        <f t="shared" si="16"/>
        <v>0</v>
      </c>
      <c r="R251" s="84"/>
      <c r="S251" s="84"/>
      <c r="T251" s="212"/>
      <c r="U251" s="84"/>
      <c r="V251" s="84"/>
      <c r="W251" s="85"/>
      <c r="X251" s="86"/>
      <c r="Y251" s="6"/>
      <c r="Z251" s="10"/>
      <c r="AA251" s="165"/>
      <c r="AB251" s="4"/>
    </row>
    <row r="252" spans="1:28" s="5" customFormat="1" ht="15.5" x14ac:dyDescent="0.35">
      <c r="A252" s="87">
        <v>251</v>
      </c>
      <c r="B252" s="209"/>
      <c r="C252" s="209"/>
      <c r="D252" s="221"/>
      <c r="E252" s="4"/>
      <c r="F252" s="4"/>
      <c r="G252" s="210"/>
      <c r="H252" s="211"/>
      <c r="I252" s="240"/>
      <c r="J252" s="4"/>
      <c r="K252" s="212"/>
      <c r="L252" s="212">
        <f>IF(G252&gt;0,YEAR('Page couverture'!$E$9)-G252,0)</f>
        <v>0</v>
      </c>
      <c r="M252" s="212">
        <f t="shared" si="13"/>
        <v>0</v>
      </c>
      <c r="N252" s="245">
        <f t="shared" si="14"/>
        <v>0</v>
      </c>
      <c r="O252" s="248">
        <f t="shared" si="15"/>
        <v>0</v>
      </c>
      <c r="P252" s="248">
        <f t="shared" si="15"/>
        <v>0</v>
      </c>
      <c r="Q252" s="248">
        <f t="shared" si="16"/>
        <v>0</v>
      </c>
      <c r="R252" s="84"/>
      <c r="S252" s="84"/>
      <c r="T252" s="212"/>
      <c r="U252" s="84"/>
      <c r="V252" s="84"/>
      <c r="W252" s="85"/>
      <c r="X252" s="86"/>
      <c r="Y252" s="6"/>
      <c r="Z252" s="10"/>
      <c r="AA252" s="165"/>
      <c r="AB252" s="4"/>
    </row>
    <row r="253" spans="1:28" s="5" customFormat="1" ht="15.5" x14ac:dyDescent="0.35">
      <c r="A253" s="10">
        <v>252</v>
      </c>
      <c r="B253" s="209"/>
      <c r="C253" s="209"/>
      <c r="D253" s="221"/>
      <c r="E253" s="4"/>
      <c r="F253" s="4"/>
      <c r="G253" s="210"/>
      <c r="H253" s="211"/>
      <c r="I253" s="240"/>
      <c r="J253" s="4"/>
      <c r="K253" s="212"/>
      <c r="L253" s="212">
        <f>IF(G253&gt;0,YEAR('Page couverture'!$E$9)-G253,0)</f>
        <v>0</v>
      </c>
      <c r="M253" s="212">
        <f t="shared" si="13"/>
        <v>0</v>
      </c>
      <c r="N253" s="245">
        <f t="shared" si="14"/>
        <v>0</v>
      </c>
      <c r="O253" s="248">
        <f t="shared" si="15"/>
        <v>0</v>
      </c>
      <c r="P253" s="248">
        <f t="shared" si="15"/>
        <v>0</v>
      </c>
      <c r="Q253" s="248">
        <f t="shared" si="16"/>
        <v>0</v>
      </c>
      <c r="R253" s="84"/>
      <c r="S253" s="84"/>
      <c r="T253" s="212"/>
      <c r="U253" s="84"/>
      <c r="V253" s="84"/>
      <c r="W253" s="85"/>
      <c r="X253" s="86"/>
      <c r="Y253" s="6"/>
      <c r="Z253" s="10"/>
      <c r="AA253" s="165"/>
      <c r="AB253" s="4"/>
    </row>
    <row r="254" spans="1:28" s="5" customFormat="1" ht="15.5" x14ac:dyDescent="0.35">
      <c r="A254" s="87">
        <v>253</v>
      </c>
      <c r="B254" s="209"/>
      <c r="C254" s="209"/>
      <c r="D254" s="221"/>
      <c r="E254" s="4"/>
      <c r="F254" s="4"/>
      <c r="G254" s="210"/>
      <c r="H254" s="211"/>
      <c r="I254" s="240"/>
      <c r="J254" s="4"/>
      <c r="K254" s="212"/>
      <c r="L254" s="212">
        <f>IF(G254&gt;0,YEAR('Page couverture'!$E$9)-G254,0)</f>
        <v>0</v>
      </c>
      <c r="M254" s="212">
        <f t="shared" si="13"/>
        <v>0</v>
      </c>
      <c r="N254" s="245">
        <f t="shared" si="14"/>
        <v>0</v>
      </c>
      <c r="O254" s="248">
        <f t="shared" si="15"/>
        <v>0</v>
      </c>
      <c r="P254" s="248">
        <f t="shared" si="15"/>
        <v>0</v>
      </c>
      <c r="Q254" s="248">
        <f t="shared" si="16"/>
        <v>0</v>
      </c>
      <c r="R254" s="84"/>
      <c r="S254" s="84"/>
      <c r="T254" s="212"/>
      <c r="U254" s="84"/>
      <c r="V254" s="84"/>
      <c r="W254" s="85"/>
      <c r="X254" s="86"/>
      <c r="Y254" s="6"/>
      <c r="Z254" s="10"/>
      <c r="AA254" s="165"/>
      <c r="AB254" s="4"/>
    </row>
    <row r="255" spans="1:28" s="5" customFormat="1" ht="15.5" x14ac:dyDescent="0.35">
      <c r="A255" s="10">
        <v>254</v>
      </c>
      <c r="B255" s="209"/>
      <c r="C255" s="209"/>
      <c r="D255" s="221"/>
      <c r="E255" s="4"/>
      <c r="F255" s="4"/>
      <c r="G255" s="210"/>
      <c r="H255" s="211"/>
      <c r="I255" s="240"/>
      <c r="J255" s="4"/>
      <c r="K255" s="212"/>
      <c r="L255" s="212">
        <f>IF(G255&gt;0,YEAR('Page couverture'!$E$9)-G255,0)</f>
        <v>0</v>
      </c>
      <c r="M255" s="212">
        <f t="shared" si="13"/>
        <v>0</v>
      </c>
      <c r="N255" s="245">
        <f t="shared" si="14"/>
        <v>0</v>
      </c>
      <c r="O255" s="248">
        <f t="shared" si="15"/>
        <v>0</v>
      </c>
      <c r="P255" s="248">
        <f t="shared" si="15"/>
        <v>0</v>
      </c>
      <c r="Q255" s="248">
        <f t="shared" si="16"/>
        <v>0</v>
      </c>
      <c r="R255" s="84"/>
      <c r="S255" s="84"/>
      <c r="T255" s="212"/>
      <c r="U255" s="84"/>
      <c r="V255" s="84"/>
      <c r="W255" s="85"/>
      <c r="X255" s="86"/>
      <c r="Y255" s="6"/>
      <c r="Z255" s="10"/>
      <c r="AA255" s="165"/>
      <c r="AB255" s="4"/>
    </row>
    <row r="256" spans="1:28" s="5" customFormat="1" ht="15.5" x14ac:dyDescent="0.35">
      <c r="A256" s="87">
        <v>255</v>
      </c>
      <c r="B256" s="209"/>
      <c r="C256" s="209"/>
      <c r="D256" s="221"/>
      <c r="E256" s="4"/>
      <c r="F256" s="4"/>
      <c r="G256" s="210"/>
      <c r="H256" s="211"/>
      <c r="I256" s="240"/>
      <c r="J256" s="4"/>
      <c r="K256" s="212"/>
      <c r="L256" s="212">
        <f>IF(G256&gt;0,YEAR('Page couverture'!$E$9)-G256,0)</f>
        <v>0</v>
      </c>
      <c r="M256" s="212">
        <f t="shared" si="13"/>
        <v>0</v>
      </c>
      <c r="N256" s="245">
        <f t="shared" si="14"/>
        <v>0</v>
      </c>
      <c r="O256" s="248">
        <f t="shared" si="15"/>
        <v>0</v>
      </c>
      <c r="P256" s="248">
        <f t="shared" si="15"/>
        <v>0</v>
      </c>
      <c r="Q256" s="248">
        <f t="shared" si="16"/>
        <v>0</v>
      </c>
      <c r="R256" s="84"/>
      <c r="S256" s="84"/>
      <c r="T256" s="212"/>
      <c r="U256" s="84"/>
      <c r="V256" s="84"/>
      <c r="W256" s="85"/>
      <c r="X256" s="86"/>
      <c r="Y256" s="6"/>
      <c r="Z256" s="10"/>
      <c r="AA256" s="165"/>
      <c r="AB256" s="4"/>
    </row>
    <row r="257" spans="1:28" s="5" customFormat="1" ht="15.5" x14ac:dyDescent="0.35">
      <c r="A257" s="10">
        <v>256</v>
      </c>
      <c r="B257" s="209"/>
      <c r="C257" s="209"/>
      <c r="D257" s="221"/>
      <c r="E257" s="4"/>
      <c r="F257" s="4"/>
      <c r="G257" s="210"/>
      <c r="H257" s="211"/>
      <c r="I257" s="240"/>
      <c r="J257" s="4"/>
      <c r="K257" s="212"/>
      <c r="L257" s="212">
        <f>IF(G257&gt;0,YEAR('Page couverture'!$E$9)-G257,0)</f>
        <v>0</v>
      </c>
      <c r="M257" s="212">
        <f t="shared" si="13"/>
        <v>0</v>
      </c>
      <c r="N257" s="245">
        <f t="shared" si="14"/>
        <v>0</v>
      </c>
      <c r="O257" s="248">
        <f t="shared" si="15"/>
        <v>0</v>
      </c>
      <c r="P257" s="248">
        <f t="shared" si="15"/>
        <v>0</v>
      </c>
      <c r="Q257" s="248">
        <f t="shared" si="16"/>
        <v>0</v>
      </c>
      <c r="R257" s="84"/>
      <c r="S257" s="84"/>
      <c r="T257" s="212"/>
      <c r="U257" s="84"/>
      <c r="V257" s="84"/>
      <c r="W257" s="85"/>
      <c r="X257" s="86"/>
      <c r="Y257" s="6"/>
      <c r="Z257" s="10"/>
      <c r="AA257" s="165"/>
      <c r="AB257" s="4"/>
    </row>
    <row r="258" spans="1:28" s="5" customFormat="1" ht="15.5" x14ac:dyDescent="0.35">
      <c r="A258" s="87">
        <v>257</v>
      </c>
      <c r="B258" s="209"/>
      <c r="C258" s="209"/>
      <c r="D258" s="221"/>
      <c r="E258" s="4"/>
      <c r="F258" s="4"/>
      <c r="G258" s="210"/>
      <c r="H258" s="211"/>
      <c r="I258" s="240"/>
      <c r="J258" s="4"/>
      <c r="K258" s="212"/>
      <c r="L258" s="212">
        <f>IF(G258&gt;0,YEAR('Page couverture'!$E$9)-G258,0)</f>
        <v>0</v>
      </c>
      <c r="M258" s="212">
        <f t="shared" ref="M258:M321" si="17">IF(K258-L258&gt;0,K258-L258,0)</f>
        <v>0</v>
      </c>
      <c r="N258" s="245">
        <f t="shared" ref="N258:N321" si="18">IFERROR(M258/K258,0)</f>
        <v>0</v>
      </c>
      <c r="O258" s="248">
        <f t="shared" si="15"/>
        <v>0</v>
      </c>
      <c r="P258" s="248">
        <f t="shared" si="15"/>
        <v>0</v>
      </c>
      <c r="Q258" s="248">
        <f t="shared" si="16"/>
        <v>0</v>
      </c>
      <c r="R258" s="84"/>
      <c r="S258" s="84"/>
      <c r="T258" s="212"/>
      <c r="U258" s="84"/>
      <c r="V258" s="84"/>
      <c r="W258" s="85"/>
      <c r="X258" s="86"/>
      <c r="Y258" s="6"/>
      <c r="Z258" s="10"/>
      <c r="AA258" s="165"/>
      <c r="AB258" s="4"/>
    </row>
    <row r="259" spans="1:28" s="5" customFormat="1" ht="15.5" x14ac:dyDescent="0.35">
      <c r="A259" s="10">
        <v>258</v>
      </c>
      <c r="B259" s="209"/>
      <c r="C259" s="209"/>
      <c r="D259" s="221"/>
      <c r="E259" s="4"/>
      <c r="F259" s="4"/>
      <c r="G259" s="210"/>
      <c r="H259" s="211"/>
      <c r="I259" s="240"/>
      <c r="J259" s="4"/>
      <c r="K259" s="212"/>
      <c r="L259" s="212">
        <f>IF(G259&gt;0,YEAR('Page couverture'!$E$9)-G259,0)</f>
        <v>0</v>
      </c>
      <c r="M259" s="212">
        <f t="shared" si="17"/>
        <v>0</v>
      </c>
      <c r="N259" s="245">
        <f t="shared" si="18"/>
        <v>0</v>
      </c>
      <c r="O259" s="248">
        <f t="shared" ref="O259:P322" si="19">L259*$I259</f>
        <v>0</v>
      </c>
      <c r="P259" s="248">
        <f t="shared" si="19"/>
        <v>0</v>
      </c>
      <c r="Q259" s="248">
        <f t="shared" ref="Q259:Q322" si="20">N259*$I259</f>
        <v>0</v>
      </c>
      <c r="R259" s="84"/>
      <c r="S259" s="84"/>
      <c r="T259" s="212"/>
      <c r="U259" s="84"/>
      <c r="V259" s="84"/>
      <c r="W259" s="85"/>
      <c r="X259" s="86"/>
      <c r="Y259" s="6"/>
      <c r="Z259" s="10"/>
      <c r="AA259" s="165"/>
      <c r="AB259" s="4"/>
    </row>
    <row r="260" spans="1:28" s="5" customFormat="1" ht="15.5" x14ac:dyDescent="0.35">
      <c r="A260" s="87">
        <v>259</v>
      </c>
      <c r="B260" s="209"/>
      <c r="C260" s="209"/>
      <c r="D260" s="221"/>
      <c r="E260" s="4"/>
      <c r="F260" s="4"/>
      <c r="G260" s="210"/>
      <c r="H260" s="211"/>
      <c r="I260" s="240"/>
      <c r="J260" s="4"/>
      <c r="K260" s="212"/>
      <c r="L260" s="212">
        <f>IF(G260&gt;0,YEAR('Page couverture'!$E$9)-G260,0)</f>
        <v>0</v>
      </c>
      <c r="M260" s="212">
        <f t="shared" si="17"/>
        <v>0</v>
      </c>
      <c r="N260" s="245">
        <f t="shared" si="18"/>
        <v>0</v>
      </c>
      <c r="O260" s="248">
        <f t="shared" si="19"/>
        <v>0</v>
      </c>
      <c r="P260" s="248">
        <f t="shared" si="19"/>
        <v>0</v>
      </c>
      <c r="Q260" s="248">
        <f t="shared" si="20"/>
        <v>0</v>
      </c>
      <c r="R260" s="84"/>
      <c r="S260" s="84"/>
      <c r="T260" s="212"/>
      <c r="U260" s="84"/>
      <c r="V260" s="84"/>
      <c r="W260" s="85"/>
      <c r="X260" s="86"/>
      <c r="Y260" s="6"/>
      <c r="Z260" s="10"/>
      <c r="AA260" s="165"/>
      <c r="AB260" s="4"/>
    </row>
    <row r="261" spans="1:28" s="5" customFormat="1" ht="15.5" x14ac:dyDescent="0.35">
      <c r="A261" s="10">
        <v>260</v>
      </c>
      <c r="B261" s="209"/>
      <c r="C261" s="209"/>
      <c r="D261" s="221"/>
      <c r="E261" s="4"/>
      <c r="F261" s="4"/>
      <c r="G261" s="210"/>
      <c r="H261" s="211"/>
      <c r="I261" s="240"/>
      <c r="J261" s="4"/>
      <c r="K261" s="212"/>
      <c r="L261" s="212">
        <f>IF(G261&gt;0,YEAR('Page couverture'!$E$9)-G261,0)</f>
        <v>0</v>
      </c>
      <c r="M261" s="212">
        <f t="shared" si="17"/>
        <v>0</v>
      </c>
      <c r="N261" s="245">
        <f t="shared" si="18"/>
        <v>0</v>
      </c>
      <c r="O261" s="248">
        <f t="shared" si="19"/>
        <v>0</v>
      </c>
      <c r="P261" s="248">
        <f t="shared" si="19"/>
        <v>0</v>
      </c>
      <c r="Q261" s="248">
        <f t="shared" si="20"/>
        <v>0</v>
      </c>
      <c r="R261" s="84"/>
      <c r="S261" s="84"/>
      <c r="T261" s="212"/>
      <c r="U261" s="84"/>
      <c r="V261" s="84"/>
      <c r="W261" s="85"/>
      <c r="X261" s="86"/>
      <c r="Y261" s="6"/>
      <c r="Z261" s="10"/>
      <c r="AA261" s="165"/>
      <c r="AB261" s="4"/>
    </row>
    <row r="262" spans="1:28" s="5" customFormat="1" ht="15.5" x14ac:dyDescent="0.35">
      <c r="A262" s="87">
        <v>261</v>
      </c>
      <c r="B262" s="209"/>
      <c r="C262" s="209"/>
      <c r="D262" s="221"/>
      <c r="E262" s="4"/>
      <c r="F262" s="4"/>
      <c r="G262" s="210"/>
      <c r="H262" s="211"/>
      <c r="I262" s="240"/>
      <c r="J262" s="4"/>
      <c r="K262" s="212"/>
      <c r="L262" s="212">
        <f>IF(G262&gt;0,YEAR('Page couverture'!$E$9)-G262,0)</f>
        <v>0</v>
      </c>
      <c r="M262" s="212">
        <f t="shared" si="17"/>
        <v>0</v>
      </c>
      <c r="N262" s="245">
        <f t="shared" si="18"/>
        <v>0</v>
      </c>
      <c r="O262" s="248">
        <f t="shared" si="19"/>
        <v>0</v>
      </c>
      <c r="P262" s="248">
        <f t="shared" si="19"/>
        <v>0</v>
      </c>
      <c r="Q262" s="248">
        <f t="shared" si="20"/>
        <v>0</v>
      </c>
      <c r="R262" s="84"/>
      <c r="S262" s="84"/>
      <c r="T262" s="212"/>
      <c r="U262" s="84"/>
      <c r="V262" s="84"/>
      <c r="W262" s="85"/>
      <c r="X262" s="86"/>
      <c r="Y262" s="6"/>
      <c r="Z262" s="10"/>
      <c r="AA262" s="165"/>
      <c r="AB262" s="4"/>
    </row>
    <row r="263" spans="1:28" s="5" customFormat="1" ht="15.5" x14ac:dyDescent="0.35">
      <c r="A263" s="10">
        <v>262</v>
      </c>
      <c r="B263" s="209"/>
      <c r="C263" s="209"/>
      <c r="D263" s="221"/>
      <c r="E263" s="4"/>
      <c r="F263" s="4"/>
      <c r="G263" s="210"/>
      <c r="H263" s="211"/>
      <c r="I263" s="240"/>
      <c r="J263" s="4"/>
      <c r="K263" s="212"/>
      <c r="L263" s="212">
        <f>IF(G263&gt;0,YEAR('Page couverture'!$E$9)-G263,0)</f>
        <v>0</v>
      </c>
      <c r="M263" s="212">
        <f t="shared" si="17"/>
        <v>0</v>
      </c>
      <c r="N263" s="245">
        <f t="shared" si="18"/>
        <v>0</v>
      </c>
      <c r="O263" s="248">
        <f t="shared" si="19"/>
        <v>0</v>
      </c>
      <c r="P263" s="248">
        <f t="shared" si="19"/>
        <v>0</v>
      </c>
      <c r="Q263" s="248">
        <f t="shared" si="20"/>
        <v>0</v>
      </c>
      <c r="R263" s="84"/>
      <c r="S263" s="84"/>
      <c r="T263" s="212"/>
      <c r="U263" s="84"/>
      <c r="V263" s="84"/>
      <c r="W263" s="85"/>
      <c r="X263" s="86"/>
      <c r="Y263" s="6"/>
      <c r="Z263" s="10"/>
      <c r="AA263" s="165"/>
      <c r="AB263" s="4"/>
    </row>
    <row r="264" spans="1:28" s="5" customFormat="1" ht="15.5" x14ac:dyDescent="0.35">
      <c r="A264" s="87">
        <v>263</v>
      </c>
      <c r="B264" s="209"/>
      <c r="C264" s="209"/>
      <c r="D264" s="221"/>
      <c r="E264" s="4"/>
      <c r="F264" s="4"/>
      <c r="G264" s="210"/>
      <c r="H264" s="211"/>
      <c r="I264" s="240"/>
      <c r="J264" s="4"/>
      <c r="K264" s="212"/>
      <c r="L264" s="212">
        <f>IF(G264&gt;0,YEAR('Page couverture'!$E$9)-G264,0)</f>
        <v>0</v>
      </c>
      <c r="M264" s="212">
        <f t="shared" si="17"/>
        <v>0</v>
      </c>
      <c r="N264" s="245">
        <f t="shared" si="18"/>
        <v>0</v>
      </c>
      <c r="O264" s="248">
        <f t="shared" si="19"/>
        <v>0</v>
      </c>
      <c r="P264" s="248">
        <f t="shared" si="19"/>
        <v>0</v>
      </c>
      <c r="Q264" s="248">
        <f t="shared" si="20"/>
        <v>0</v>
      </c>
      <c r="R264" s="84"/>
      <c r="S264" s="84"/>
      <c r="T264" s="212"/>
      <c r="U264" s="84"/>
      <c r="V264" s="84"/>
      <c r="W264" s="85"/>
      <c r="X264" s="86"/>
      <c r="Y264" s="6"/>
      <c r="Z264" s="10"/>
      <c r="AA264" s="165"/>
      <c r="AB264" s="4"/>
    </row>
    <row r="265" spans="1:28" s="5" customFormat="1" ht="15.5" x14ac:dyDescent="0.35">
      <c r="A265" s="10">
        <v>264</v>
      </c>
      <c r="B265" s="209"/>
      <c r="C265" s="209"/>
      <c r="D265" s="221"/>
      <c r="E265" s="4"/>
      <c r="F265" s="4"/>
      <c r="G265" s="210"/>
      <c r="H265" s="211"/>
      <c r="I265" s="240"/>
      <c r="J265" s="4"/>
      <c r="K265" s="212"/>
      <c r="L265" s="212">
        <f>IF(G265&gt;0,YEAR('Page couverture'!$E$9)-G265,0)</f>
        <v>0</v>
      </c>
      <c r="M265" s="212">
        <f t="shared" si="17"/>
        <v>0</v>
      </c>
      <c r="N265" s="245">
        <f t="shared" si="18"/>
        <v>0</v>
      </c>
      <c r="O265" s="248">
        <f t="shared" si="19"/>
        <v>0</v>
      </c>
      <c r="P265" s="248">
        <f t="shared" si="19"/>
        <v>0</v>
      </c>
      <c r="Q265" s="248">
        <f t="shared" si="20"/>
        <v>0</v>
      </c>
      <c r="R265" s="84"/>
      <c r="S265" s="84"/>
      <c r="T265" s="212"/>
      <c r="U265" s="84"/>
      <c r="V265" s="84"/>
      <c r="W265" s="85"/>
      <c r="X265" s="86"/>
      <c r="Y265" s="6"/>
      <c r="Z265" s="10"/>
      <c r="AA265" s="165"/>
      <c r="AB265" s="4"/>
    </row>
    <row r="266" spans="1:28" s="5" customFormat="1" ht="15.5" x14ac:dyDescent="0.35">
      <c r="A266" s="87">
        <v>265</v>
      </c>
      <c r="B266" s="209"/>
      <c r="C266" s="209"/>
      <c r="D266" s="221"/>
      <c r="E266" s="4"/>
      <c r="F266" s="4"/>
      <c r="G266" s="210"/>
      <c r="H266" s="211"/>
      <c r="I266" s="240"/>
      <c r="J266" s="4"/>
      <c r="K266" s="212"/>
      <c r="L266" s="212">
        <f>IF(G266&gt;0,YEAR('Page couverture'!$E$9)-G266,0)</f>
        <v>0</v>
      </c>
      <c r="M266" s="212">
        <f t="shared" si="17"/>
        <v>0</v>
      </c>
      <c r="N266" s="245">
        <f t="shared" si="18"/>
        <v>0</v>
      </c>
      <c r="O266" s="248">
        <f t="shared" si="19"/>
        <v>0</v>
      </c>
      <c r="P266" s="248">
        <f t="shared" si="19"/>
        <v>0</v>
      </c>
      <c r="Q266" s="248">
        <f t="shared" si="20"/>
        <v>0</v>
      </c>
      <c r="R266" s="84"/>
      <c r="S266" s="84"/>
      <c r="T266" s="212"/>
      <c r="U266" s="84"/>
      <c r="V266" s="84"/>
      <c r="W266" s="85"/>
      <c r="X266" s="86"/>
      <c r="Y266" s="6"/>
      <c r="Z266" s="10"/>
      <c r="AA266" s="165"/>
      <c r="AB266" s="4"/>
    </row>
    <row r="267" spans="1:28" s="5" customFormat="1" ht="15.5" x14ac:dyDescent="0.35">
      <c r="A267" s="10">
        <v>266</v>
      </c>
      <c r="B267" s="209"/>
      <c r="C267" s="209"/>
      <c r="D267" s="221"/>
      <c r="E267" s="4"/>
      <c r="F267" s="4"/>
      <c r="G267" s="210"/>
      <c r="H267" s="211"/>
      <c r="I267" s="240"/>
      <c r="J267" s="4"/>
      <c r="K267" s="212"/>
      <c r="L267" s="212">
        <f>IF(G267&gt;0,YEAR('Page couverture'!$E$9)-G267,0)</f>
        <v>0</v>
      </c>
      <c r="M267" s="212">
        <f t="shared" si="17"/>
        <v>0</v>
      </c>
      <c r="N267" s="245">
        <f t="shared" si="18"/>
        <v>0</v>
      </c>
      <c r="O267" s="248">
        <f t="shared" si="19"/>
        <v>0</v>
      </c>
      <c r="P267" s="248">
        <f t="shared" si="19"/>
        <v>0</v>
      </c>
      <c r="Q267" s="248">
        <f t="shared" si="20"/>
        <v>0</v>
      </c>
      <c r="R267" s="84"/>
      <c r="S267" s="84"/>
      <c r="T267" s="212"/>
      <c r="U267" s="84"/>
      <c r="V267" s="84"/>
      <c r="W267" s="85"/>
      <c r="X267" s="86"/>
      <c r="Y267" s="6"/>
      <c r="Z267" s="10"/>
      <c r="AA267" s="165"/>
      <c r="AB267" s="4"/>
    </row>
    <row r="268" spans="1:28" s="5" customFormat="1" ht="15.5" x14ac:dyDescent="0.35">
      <c r="A268" s="87">
        <v>267</v>
      </c>
      <c r="B268" s="209"/>
      <c r="C268" s="209"/>
      <c r="D268" s="221"/>
      <c r="E268" s="4"/>
      <c r="F268" s="4"/>
      <c r="G268" s="210"/>
      <c r="H268" s="211"/>
      <c r="I268" s="240"/>
      <c r="J268" s="4"/>
      <c r="K268" s="212"/>
      <c r="L268" s="212">
        <f>IF(G268&gt;0,YEAR('Page couverture'!$E$9)-G268,0)</f>
        <v>0</v>
      </c>
      <c r="M268" s="212">
        <f t="shared" si="17"/>
        <v>0</v>
      </c>
      <c r="N268" s="245">
        <f t="shared" si="18"/>
        <v>0</v>
      </c>
      <c r="O268" s="248">
        <f t="shared" si="19"/>
        <v>0</v>
      </c>
      <c r="P268" s="248">
        <f t="shared" si="19"/>
        <v>0</v>
      </c>
      <c r="Q268" s="248">
        <f t="shared" si="20"/>
        <v>0</v>
      </c>
      <c r="R268" s="84"/>
      <c r="S268" s="84"/>
      <c r="T268" s="212"/>
      <c r="U268" s="84"/>
      <c r="V268" s="84"/>
      <c r="W268" s="85"/>
      <c r="X268" s="86"/>
      <c r="Y268" s="6"/>
      <c r="Z268" s="10"/>
      <c r="AA268" s="165"/>
      <c r="AB268" s="4"/>
    </row>
    <row r="269" spans="1:28" s="5" customFormat="1" ht="15.5" x14ac:dyDescent="0.35">
      <c r="A269" s="10">
        <v>268</v>
      </c>
      <c r="B269" s="209"/>
      <c r="C269" s="209"/>
      <c r="D269" s="221"/>
      <c r="E269" s="4"/>
      <c r="F269" s="4"/>
      <c r="G269" s="210"/>
      <c r="H269" s="211"/>
      <c r="I269" s="240"/>
      <c r="J269" s="4"/>
      <c r="K269" s="212"/>
      <c r="L269" s="212">
        <f>IF(G269&gt;0,YEAR('Page couverture'!$E$9)-G269,0)</f>
        <v>0</v>
      </c>
      <c r="M269" s="212">
        <f t="shared" si="17"/>
        <v>0</v>
      </c>
      <c r="N269" s="245">
        <f t="shared" si="18"/>
        <v>0</v>
      </c>
      <c r="O269" s="248">
        <f t="shared" si="19"/>
        <v>0</v>
      </c>
      <c r="P269" s="248">
        <f t="shared" si="19"/>
        <v>0</v>
      </c>
      <c r="Q269" s="248">
        <f t="shared" si="20"/>
        <v>0</v>
      </c>
      <c r="R269" s="84"/>
      <c r="S269" s="84"/>
      <c r="T269" s="212"/>
      <c r="U269" s="84"/>
      <c r="V269" s="84"/>
      <c r="W269" s="85"/>
      <c r="X269" s="86"/>
      <c r="Y269" s="6"/>
      <c r="Z269" s="10"/>
      <c r="AA269" s="165"/>
      <c r="AB269" s="4"/>
    </row>
    <row r="270" spans="1:28" s="5" customFormat="1" ht="15.5" x14ac:dyDescent="0.35">
      <c r="A270" s="87">
        <v>269</v>
      </c>
      <c r="B270" s="209"/>
      <c r="C270" s="209"/>
      <c r="D270" s="221"/>
      <c r="E270" s="4"/>
      <c r="F270" s="4"/>
      <c r="G270" s="210"/>
      <c r="H270" s="211"/>
      <c r="I270" s="240"/>
      <c r="J270" s="4"/>
      <c r="K270" s="212"/>
      <c r="L270" s="212">
        <f>IF(G270&gt;0,YEAR('Page couverture'!$E$9)-G270,0)</f>
        <v>0</v>
      </c>
      <c r="M270" s="212">
        <f t="shared" si="17"/>
        <v>0</v>
      </c>
      <c r="N270" s="245">
        <f t="shared" si="18"/>
        <v>0</v>
      </c>
      <c r="O270" s="248">
        <f t="shared" si="19"/>
        <v>0</v>
      </c>
      <c r="P270" s="248">
        <f t="shared" si="19"/>
        <v>0</v>
      </c>
      <c r="Q270" s="248">
        <f t="shared" si="20"/>
        <v>0</v>
      </c>
      <c r="R270" s="84"/>
      <c r="S270" s="84"/>
      <c r="T270" s="212"/>
      <c r="U270" s="84"/>
      <c r="V270" s="84"/>
      <c r="W270" s="85"/>
      <c r="X270" s="86"/>
      <c r="Y270" s="6"/>
      <c r="Z270" s="10"/>
      <c r="AA270" s="165"/>
      <c r="AB270" s="4"/>
    </row>
    <row r="271" spans="1:28" s="5" customFormat="1" ht="15.5" x14ac:dyDescent="0.35">
      <c r="A271" s="10">
        <v>270</v>
      </c>
      <c r="B271" s="209"/>
      <c r="C271" s="209"/>
      <c r="D271" s="221"/>
      <c r="E271" s="4"/>
      <c r="F271" s="4"/>
      <c r="G271" s="210"/>
      <c r="H271" s="211"/>
      <c r="I271" s="240"/>
      <c r="J271" s="4"/>
      <c r="K271" s="212"/>
      <c r="L271" s="212">
        <f>IF(G271&gt;0,YEAR('Page couverture'!$E$9)-G271,0)</f>
        <v>0</v>
      </c>
      <c r="M271" s="212">
        <f t="shared" si="17"/>
        <v>0</v>
      </c>
      <c r="N271" s="245">
        <f t="shared" si="18"/>
        <v>0</v>
      </c>
      <c r="O271" s="248">
        <f t="shared" si="19"/>
        <v>0</v>
      </c>
      <c r="P271" s="248">
        <f t="shared" si="19"/>
        <v>0</v>
      </c>
      <c r="Q271" s="248">
        <f t="shared" si="20"/>
        <v>0</v>
      </c>
      <c r="R271" s="84"/>
      <c r="S271" s="84"/>
      <c r="T271" s="212"/>
      <c r="U271" s="84"/>
      <c r="V271" s="84"/>
      <c r="W271" s="85"/>
      <c r="X271" s="86"/>
      <c r="Y271" s="6"/>
      <c r="Z271" s="10"/>
      <c r="AA271" s="165"/>
      <c r="AB271" s="4"/>
    </row>
    <row r="272" spans="1:28" s="5" customFormat="1" ht="15.5" x14ac:dyDescent="0.35">
      <c r="A272" s="87">
        <v>271</v>
      </c>
      <c r="B272" s="209"/>
      <c r="C272" s="209"/>
      <c r="D272" s="221"/>
      <c r="E272" s="4"/>
      <c r="F272" s="4"/>
      <c r="G272" s="210"/>
      <c r="H272" s="211"/>
      <c r="I272" s="240"/>
      <c r="J272" s="4"/>
      <c r="K272" s="212"/>
      <c r="L272" s="212">
        <f>IF(G272&gt;0,YEAR('Page couverture'!$E$9)-G272,0)</f>
        <v>0</v>
      </c>
      <c r="M272" s="212">
        <f t="shared" si="17"/>
        <v>0</v>
      </c>
      <c r="N272" s="245">
        <f t="shared" si="18"/>
        <v>0</v>
      </c>
      <c r="O272" s="248">
        <f t="shared" si="19"/>
        <v>0</v>
      </c>
      <c r="P272" s="248">
        <f t="shared" si="19"/>
        <v>0</v>
      </c>
      <c r="Q272" s="248">
        <f t="shared" si="20"/>
        <v>0</v>
      </c>
      <c r="R272" s="84"/>
      <c r="S272" s="84"/>
      <c r="T272" s="212"/>
      <c r="U272" s="84"/>
      <c r="V272" s="84"/>
      <c r="W272" s="85"/>
      <c r="X272" s="86"/>
      <c r="Y272" s="6"/>
      <c r="Z272" s="10"/>
      <c r="AA272" s="165"/>
      <c r="AB272" s="4"/>
    </row>
    <row r="273" spans="1:28" s="5" customFormat="1" ht="15.5" x14ac:dyDescent="0.35">
      <c r="A273" s="10">
        <v>272</v>
      </c>
      <c r="B273" s="209"/>
      <c r="C273" s="209"/>
      <c r="D273" s="221"/>
      <c r="E273" s="4"/>
      <c r="F273" s="4"/>
      <c r="G273" s="210"/>
      <c r="H273" s="211"/>
      <c r="I273" s="240"/>
      <c r="J273" s="4"/>
      <c r="K273" s="212"/>
      <c r="L273" s="212">
        <f>IF(G273&gt;0,YEAR('Page couverture'!$E$9)-G273,0)</f>
        <v>0</v>
      </c>
      <c r="M273" s="212">
        <f t="shared" si="17"/>
        <v>0</v>
      </c>
      <c r="N273" s="245">
        <f t="shared" si="18"/>
        <v>0</v>
      </c>
      <c r="O273" s="248">
        <f t="shared" si="19"/>
        <v>0</v>
      </c>
      <c r="P273" s="248">
        <f t="shared" si="19"/>
        <v>0</v>
      </c>
      <c r="Q273" s="248">
        <f t="shared" si="20"/>
        <v>0</v>
      </c>
      <c r="R273" s="84"/>
      <c r="S273" s="84"/>
      <c r="T273" s="212"/>
      <c r="U273" s="84"/>
      <c r="V273" s="84"/>
      <c r="W273" s="85"/>
      <c r="X273" s="86"/>
      <c r="Y273" s="6"/>
      <c r="Z273" s="10"/>
      <c r="AA273" s="165"/>
      <c r="AB273" s="4"/>
    </row>
    <row r="274" spans="1:28" s="5" customFormat="1" ht="15.5" x14ac:dyDescent="0.35">
      <c r="A274" s="87">
        <v>273</v>
      </c>
      <c r="B274" s="209"/>
      <c r="C274" s="209"/>
      <c r="D274" s="221"/>
      <c r="E274" s="4"/>
      <c r="F274" s="4"/>
      <c r="G274" s="210"/>
      <c r="H274" s="211"/>
      <c r="I274" s="240"/>
      <c r="J274" s="4"/>
      <c r="K274" s="212"/>
      <c r="L274" s="212">
        <f>IF(G274&gt;0,YEAR('Page couverture'!$E$9)-G274,0)</f>
        <v>0</v>
      </c>
      <c r="M274" s="212">
        <f t="shared" si="17"/>
        <v>0</v>
      </c>
      <c r="N274" s="245">
        <f t="shared" si="18"/>
        <v>0</v>
      </c>
      <c r="O274" s="248">
        <f t="shared" si="19"/>
        <v>0</v>
      </c>
      <c r="P274" s="248">
        <f t="shared" si="19"/>
        <v>0</v>
      </c>
      <c r="Q274" s="248">
        <f t="shared" si="20"/>
        <v>0</v>
      </c>
      <c r="R274" s="84"/>
      <c r="S274" s="84"/>
      <c r="T274" s="212"/>
      <c r="U274" s="84"/>
      <c r="V274" s="84"/>
      <c r="W274" s="85"/>
      <c r="X274" s="86"/>
      <c r="Y274" s="6"/>
      <c r="Z274" s="10"/>
      <c r="AA274" s="165"/>
      <c r="AB274" s="4"/>
    </row>
    <row r="275" spans="1:28" s="5" customFormat="1" ht="15.5" x14ac:dyDescent="0.35">
      <c r="A275" s="10">
        <v>274</v>
      </c>
      <c r="B275" s="209"/>
      <c r="C275" s="209"/>
      <c r="D275" s="221"/>
      <c r="E275" s="4"/>
      <c r="F275" s="4"/>
      <c r="G275" s="210"/>
      <c r="H275" s="211"/>
      <c r="I275" s="240"/>
      <c r="J275" s="4"/>
      <c r="K275" s="212"/>
      <c r="L275" s="212">
        <f>IF(G275&gt;0,YEAR('Page couverture'!$E$9)-G275,0)</f>
        <v>0</v>
      </c>
      <c r="M275" s="212">
        <f t="shared" si="17"/>
        <v>0</v>
      </c>
      <c r="N275" s="245">
        <f t="shared" si="18"/>
        <v>0</v>
      </c>
      <c r="O275" s="248">
        <f t="shared" si="19"/>
        <v>0</v>
      </c>
      <c r="P275" s="248">
        <f t="shared" si="19"/>
        <v>0</v>
      </c>
      <c r="Q275" s="248">
        <f t="shared" si="20"/>
        <v>0</v>
      </c>
      <c r="R275" s="84"/>
      <c r="S275" s="84"/>
      <c r="T275" s="212"/>
      <c r="U275" s="84"/>
      <c r="V275" s="84"/>
      <c r="W275" s="85"/>
      <c r="X275" s="86"/>
      <c r="Y275" s="6"/>
      <c r="Z275" s="10"/>
      <c r="AA275" s="165"/>
      <c r="AB275" s="4"/>
    </row>
    <row r="276" spans="1:28" s="5" customFormat="1" ht="15.5" x14ac:dyDescent="0.35">
      <c r="A276" s="87">
        <v>275</v>
      </c>
      <c r="B276" s="209"/>
      <c r="C276" s="209"/>
      <c r="D276" s="221"/>
      <c r="E276" s="4"/>
      <c r="F276" s="4"/>
      <c r="G276" s="210"/>
      <c r="H276" s="211"/>
      <c r="I276" s="240"/>
      <c r="J276" s="4"/>
      <c r="K276" s="212"/>
      <c r="L276" s="212">
        <f>IF(G276&gt;0,YEAR('Page couverture'!$E$9)-G276,0)</f>
        <v>0</v>
      </c>
      <c r="M276" s="212">
        <f t="shared" si="17"/>
        <v>0</v>
      </c>
      <c r="N276" s="245">
        <f t="shared" si="18"/>
        <v>0</v>
      </c>
      <c r="O276" s="248">
        <f t="shared" si="19"/>
        <v>0</v>
      </c>
      <c r="P276" s="248">
        <f t="shared" si="19"/>
        <v>0</v>
      </c>
      <c r="Q276" s="248">
        <f t="shared" si="20"/>
        <v>0</v>
      </c>
      <c r="R276" s="84"/>
      <c r="S276" s="84"/>
      <c r="T276" s="212"/>
      <c r="U276" s="84"/>
      <c r="V276" s="84"/>
      <c r="W276" s="85"/>
      <c r="X276" s="86"/>
      <c r="Y276" s="6"/>
      <c r="Z276" s="10"/>
      <c r="AA276" s="165"/>
      <c r="AB276" s="4"/>
    </row>
    <row r="277" spans="1:28" s="5" customFormat="1" ht="15.5" x14ac:dyDescent="0.35">
      <c r="A277" s="10">
        <v>276</v>
      </c>
      <c r="B277" s="209"/>
      <c r="C277" s="209"/>
      <c r="D277" s="221"/>
      <c r="E277" s="4"/>
      <c r="F277" s="4"/>
      <c r="G277" s="210"/>
      <c r="H277" s="211"/>
      <c r="I277" s="240"/>
      <c r="J277" s="4"/>
      <c r="K277" s="212"/>
      <c r="L277" s="212">
        <f>IF(G277&gt;0,YEAR('Page couverture'!$E$9)-G277,0)</f>
        <v>0</v>
      </c>
      <c r="M277" s="212">
        <f t="shared" si="17"/>
        <v>0</v>
      </c>
      <c r="N277" s="245">
        <f t="shared" si="18"/>
        <v>0</v>
      </c>
      <c r="O277" s="248">
        <f t="shared" si="19"/>
        <v>0</v>
      </c>
      <c r="P277" s="248">
        <f t="shared" si="19"/>
        <v>0</v>
      </c>
      <c r="Q277" s="248">
        <f t="shared" si="20"/>
        <v>0</v>
      </c>
      <c r="R277" s="84"/>
      <c r="S277" s="84"/>
      <c r="T277" s="212"/>
      <c r="U277" s="84"/>
      <c r="V277" s="84"/>
      <c r="W277" s="85"/>
      <c r="X277" s="86"/>
      <c r="Y277" s="6"/>
      <c r="Z277" s="10"/>
      <c r="AA277" s="165"/>
      <c r="AB277" s="4"/>
    </row>
    <row r="278" spans="1:28" s="5" customFormat="1" ht="15.5" x14ac:dyDescent="0.35">
      <c r="A278" s="87">
        <v>277</v>
      </c>
      <c r="B278" s="209"/>
      <c r="C278" s="209"/>
      <c r="D278" s="221"/>
      <c r="E278" s="4"/>
      <c r="F278" s="4"/>
      <c r="G278" s="210"/>
      <c r="H278" s="211"/>
      <c r="I278" s="240"/>
      <c r="J278" s="4"/>
      <c r="K278" s="212"/>
      <c r="L278" s="212">
        <f>IF(G278&gt;0,YEAR('Page couverture'!$E$9)-G278,0)</f>
        <v>0</v>
      </c>
      <c r="M278" s="212">
        <f t="shared" si="17"/>
        <v>0</v>
      </c>
      <c r="N278" s="245">
        <f t="shared" si="18"/>
        <v>0</v>
      </c>
      <c r="O278" s="248">
        <f t="shared" si="19"/>
        <v>0</v>
      </c>
      <c r="P278" s="248">
        <f t="shared" si="19"/>
        <v>0</v>
      </c>
      <c r="Q278" s="248">
        <f t="shared" si="20"/>
        <v>0</v>
      </c>
      <c r="R278" s="84"/>
      <c r="S278" s="84"/>
      <c r="T278" s="212"/>
      <c r="U278" s="84"/>
      <c r="V278" s="84"/>
      <c r="W278" s="85"/>
      <c r="X278" s="86"/>
      <c r="Y278" s="6"/>
      <c r="Z278" s="10"/>
      <c r="AA278" s="165"/>
      <c r="AB278" s="4"/>
    </row>
    <row r="279" spans="1:28" s="5" customFormat="1" ht="15.5" x14ac:dyDescent="0.35">
      <c r="A279" s="10">
        <v>278</v>
      </c>
      <c r="B279" s="209"/>
      <c r="C279" s="209"/>
      <c r="D279" s="221"/>
      <c r="E279" s="4"/>
      <c r="F279" s="4"/>
      <c r="G279" s="210"/>
      <c r="H279" s="211"/>
      <c r="I279" s="240"/>
      <c r="J279" s="4"/>
      <c r="K279" s="212"/>
      <c r="L279" s="212">
        <f>IF(G279&gt;0,YEAR('Page couverture'!$E$9)-G279,0)</f>
        <v>0</v>
      </c>
      <c r="M279" s="212">
        <f t="shared" si="17"/>
        <v>0</v>
      </c>
      <c r="N279" s="245">
        <f t="shared" si="18"/>
        <v>0</v>
      </c>
      <c r="O279" s="248">
        <f t="shared" si="19"/>
        <v>0</v>
      </c>
      <c r="P279" s="248">
        <f t="shared" si="19"/>
        <v>0</v>
      </c>
      <c r="Q279" s="248">
        <f t="shared" si="20"/>
        <v>0</v>
      </c>
      <c r="R279" s="84"/>
      <c r="S279" s="84"/>
      <c r="T279" s="212"/>
      <c r="U279" s="84"/>
      <c r="V279" s="84"/>
      <c r="W279" s="85"/>
      <c r="X279" s="86"/>
      <c r="Y279" s="6"/>
      <c r="Z279" s="10"/>
      <c r="AA279" s="165"/>
      <c r="AB279" s="4"/>
    </row>
    <row r="280" spans="1:28" s="5" customFormat="1" ht="15.5" x14ac:dyDescent="0.35">
      <c r="A280" s="87">
        <v>279</v>
      </c>
      <c r="B280" s="209"/>
      <c r="C280" s="209"/>
      <c r="D280" s="221"/>
      <c r="E280" s="4"/>
      <c r="F280" s="4"/>
      <c r="G280" s="210"/>
      <c r="H280" s="211"/>
      <c r="I280" s="240"/>
      <c r="J280" s="4"/>
      <c r="K280" s="212"/>
      <c r="L280" s="212">
        <f>IF(G280&gt;0,YEAR('Page couverture'!$E$9)-G280,0)</f>
        <v>0</v>
      </c>
      <c r="M280" s="212">
        <f t="shared" si="17"/>
        <v>0</v>
      </c>
      <c r="N280" s="245">
        <f t="shared" si="18"/>
        <v>0</v>
      </c>
      <c r="O280" s="248">
        <f t="shared" si="19"/>
        <v>0</v>
      </c>
      <c r="P280" s="248">
        <f t="shared" si="19"/>
        <v>0</v>
      </c>
      <c r="Q280" s="248">
        <f t="shared" si="20"/>
        <v>0</v>
      </c>
      <c r="R280" s="84"/>
      <c r="S280" s="84"/>
      <c r="T280" s="212"/>
      <c r="U280" s="84"/>
      <c r="V280" s="84"/>
      <c r="W280" s="85"/>
      <c r="X280" s="86"/>
      <c r="Y280" s="6"/>
      <c r="Z280" s="10"/>
      <c r="AA280" s="165"/>
      <c r="AB280" s="4"/>
    </row>
    <row r="281" spans="1:28" s="5" customFormat="1" ht="15.5" x14ac:dyDescent="0.35">
      <c r="A281" s="10">
        <v>280</v>
      </c>
      <c r="B281" s="209"/>
      <c r="C281" s="209"/>
      <c r="D281" s="221"/>
      <c r="E281" s="4"/>
      <c r="F281" s="4"/>
      <c r="G281" s="210"/>
      <c r="H281" s="211"/>
      <c r="I281" s="240"/>
      <c r="J281" s="4"/>
      <c r="K281" s="212"/>
      <c r="L281" s="212">
        <f>IF(G281&gt;0,YEAR('Page couverture'!$E$9)-G281,0)</f>
        <v>0</v>
      </c>
      <c r="M281" s="212">
        <f t="shared" si="17"/>
        <v>0</v>
      </c>
      <c r="N281" s="245">
        <f t="shared" si="18"/>
        <v>0</v>
      </c>
      <c r="O281" s="248">
        <f t="shared" si="19"/>
        <v>0</v>
      </c>
      <c r="P281" s="248">
        <f t="shared" si="19"/>
        <v>0</v>
      </c>
      <c r="Q281" s="248">
        <f t="shared" si="20"/>
        <v>0</v>
      </c>
      <c r="R281" s="84"/>
      <c r="S281" s="84"/>
      <c r="T281" s="212"/>
      <c r="U281" s="84"/>
      <c r="V281" s="84"/>
      <c r="W281" s="85"/>
      <c r="X281" s="86"/>
      <c r="Y281" s="6"/>
      <c r="Z281" s="10"/>
      <c r="AA281" s="165"/>
      <c r="AB281" s="4"/>
    </row>
    <row r="282" spans="1:28" s="5" customFormat="1" ht="15.5" x14ac:dyDescent="0.35">
      <c r="A282" s="87">
        <v>281</v>
      </c>
      <c r="B282" s="209"/>
      <c r="C282" s="209"/>
      <c r="D282" s="221"/>
      <c r="E282" s="4"/>
      <c r="F282" s="4"/>
      <c r="G282" s="210"/>
      <c r="H282" s="211"/>
      <c r="I282" s="240"/>
      <c r="J282" s="4"/>
      <c r="K282" s="212"/>
      <c r="L282" s="212">
        <f>IF(G282&gt;0,YEAR('Page couverture'!$E$9)-G282,0)</f>
        <v>0</v>
      </c>
      <c r="M282" s="212">
        <f t="shared" si="17"/>
        <v>0</v>
      </c>
      <c r="N282" s="245">
        <f t="shared" si="18"/>
        <v>0</v>
      </c>
      <c r="O282" s="248">
        <f t="shared" si="19"/>
        <v>0</v>
      </c>
      <c r="P282" s="248">
        <f t="shared" si="19"/>
        <v>0</v>
      </c>
      <c r="Q282" s="248">
        <f t="shared" si="20"/>
        <v>0</v>
      </c>
      <c r="R282" s="84"/>
      <c r="S282" s="84"/>
      <c r="T282" s="212"/>
      <c r="U282" s="84"/>
      <c r="V282" s="84"/>
      <c r="W282" s="85"/>
      <c r="X282" s="86"/>
      <c r="Y282" s="6"/>
      <c r="Z282" s="10"/>
      <c r="AA282" s="165"/>
      <c r="AB282" s="4"/>
    </row>
    <row r="283" spans="1:28" s="5" customFormat="1" ht="15.5" x14ac:dyDescent="0.35">
      <c r="A283" s="10">
        <v>282</v>
      </c>
      <c r="B283" s="209"/>
      <c r="C283" s="209"/>
      <c r="D283" s="221"/>
      <c r="E283" s="4"/>
      <c r="F283" s="4"/>
      <c r="G283" s="210"/>
      <c r="H283" s="211"/>
      <c r="I283" s="240"/>
      <c r="J283" s="4"/>
      <c r="K283" s="212"/>
      <c r="L283" s="212">
        <f>IF(G283&gt;0,YEAR('Page couverture'!$E$9)-G283,0)</f>
        <v>0</v>
      </c>
      <c r="M283" s="212">
        <f t="shared" si="17"/>
        <v>0</v>
      </c>
      <c r="N283" s="245">
        <f t="shared" si="18"/>
        <v>0</v>
      </c>
      <c r="O283" s="248">
        <f t="shared" si="19"/>
        <v>0</v>
      </c>
      <c r="P283" s="248">
        <f t="shared" si="19"/>
        <v>0</v>
      </c>
      <c r="Q283" s="248">
        <f t="shared" si="20"/>
        <v>0</v>
      </c>
      <c r="R283" s="84"/>
      <c r="S283" s="84"/>
      <c r="T283" s="212"/>
      <c r="U283" s="84"/>
      <c r="V283" s="84"/>
      <c r="W283" s="85"/>
      <c r="X283" s="86"/>
      <c r="Y283" s="6"/>
      <c r="Z283" s="10"/>
      <c r="AA283" s="165"/>
      <c r="AB283" s="4"/>
    </row>
    <row r="284" spans="1:28" s="5" customFormat="1" ht="15.5" x14ac:dyDescent="0.35">
      <c r="A284" s="87">
        <v>283</v>
      </c>
      <c r="B284" s="209"/>
      <c r="C284" s="209"/>
      <c r="D284" s="221"/>
      <c r="E284" s="4"/>
      <c r="F284" s="4"/>
      <c r="G284" s="210"/>
      <c r="H284" s="211"/>
      <c r="I284" s="240"/>
      <c r="J284" s="4"/>
      <c r="K284" s="212"/>
      <c r="L284" s="212">
        <f>IF(G284&gt;0,YEAR('Page couverture'!$E$9)-G284,0)</f>
        <v>0</v>
      </c>
      <c r="M284" s="212">
        <f t="shared" si="17"/>
        <v>0</v>
      </c>
      <c r="N284" s="245">
        <f t="shared" si="18"/>
        <v>0</v>
      </c>
      <c r="O284" s="248">
        <f t="shared" si="19"/>
        <v>0</v>
      </c>
      <c r="P284" s="248">
        <f t="shared" si="19"/>
        <v>0</v>
      </c>
      <c r="Q284" s="248">
        <f t="shared" si="20"/>
        <v>0</v>
      </c>
      <c r="R284" s="84"/>
      <c r="S284" s="84"/>
      <c r="T284" s="212"/>
      <c r="U284" s="84"/>
      <c r="V284" s="84"/>
      <c r="W284" s="85"/>
      <c r="X284" s="86"/>
      <c r="Y284" s="6"/>
      <c r="Z284" s="10"/>
      <c r="AA284" s="165"/>
      <c r="AB284" s="4"/>
    </row>
    <row r="285" spans="1:28" s="5" customFormat="1" ht="15.5" x14ac:dyDescent="0.35">
      <c r="A285" s="10">
        <v>284</v>
      </c>
      <c r="B285" s="209"/>
      <c r="C285" s="209"/>
      <c r="D285" s="221"/>
      <c r="E285" s="4"/>
      <c r="F285" s="4"/>
      <c r="G285" s="210"/>
      <c r="H285" s="211"/>
      <c r="I285" s="240"/>
      <c r="J285" s="4"/>
      <c r="K285" s="212"/>
      <c r="L285" s="212">
        <f>IF(G285&gt;0,YEAR('Page couverture'!$E$9)-G285,0)</f>
        <v>0</v>
      </c>
      <c r="M285" s="212">
        <f t="shared" si="17"/>
        <v>0</v>
      </c>
      <c r="N285" s="245">
        <f t="shared" si="18"/>
        <v>0</v>
      </c>
      <c r="O285" s="248">
        <f t="shared" si="19"/>
        <v>0</v>
      </c>
      <c r="P285" s="248">
        <f t="shared" si="19"/>
        <v>0</v>
      </c>
      <c r="Q285" s="248">
        <f t="shared" si="20"/>
        <v>0</v>
      </c>
      <c r="R285" s="84"/>
      <c r="S285" s="84"/>
      <c r="T285" s="212"/>
      <c r="U285" s="84"/>
      <c r="V285" s="84"/>
      <c r="W285" s="85"/>
      <c r="X285" s="86"/>
      <c r="Y285" s="6"/>
      <c r="Z285" s="10"/>
      <c r="AA285" s="165"/>
      <c r="AB285" s="4"/>
    </row>
    <row r="286" spans="1:28" s="5" customFormat="1" ht="15.5" x14ac:dyDescent="0.35">
      <c r="A286" s="87">
        <v>285</v>
      </c>
      <c r="B286" s="209"/>
      <c r="C286" s="209"/>
      <c r="D286" s="221"/>
      <c r="E286" s="4"/>
      <c r="F286" s="4"/>
      <c r="G286" s="210"/>
      <c r="H286" s="211"/>
      <c r="I286" s="240"/>
      <c r="J286" s="4"/>
      <c r="K286" s="212"/>
      <c r="L286" s="212">
        <f>IF(G286&gt;0,YEAR('Page couverture'!$E$9)-G286,0)</f>
        <v>0</v>
      </c>
      <c r="M286" s="212">
        <f t="shared" si="17"/>
        <v>0</v>
      </c>
      <c r="N286" s="245">
        <f t="shared" si="18"/>
        <v>0</v>
      </c>
      <c r="O286" s="248">
        <f t="shared" si="19"/>
        <v>0</v>
      </c>
      <c r="P286" s="248">
        <f t="shared" si="19"/>
        <v>0</v>
      </c>
      <c r="Q286" s="248">
        <f t="shared" si="20"/>
        <v>0</v>
      </c>
      <c r="R286" s="84"/>
      <c r="S286" s="84"/>
      <c r="T286" s="212"/>
      <c r="U286" s="84"/>
      <c r="V286" s="84"/>
      <c r="W286" s="85"/>
      <c r="X286" s="86"/>
      <c r="Y286" s="6"/>
      <c r="Z286" s="10"/>
      <c r="AA286" s="165"/>
      <c r="AB286" s="4"/>
    </row>
    <row r="287" spans="1:28" s="5" customFormat="1" ht="15.5" x14ac:dyDescent="0.35">
      <c r="A287" s="10">
        <v>286</v>
      </c>
      <c r="B287" s="209"/>
      <c r="C287" s="209"/>
      <c r="D287" s="221"/>
      <c r="E287" s="4"/>
      <c r="F287" s="4"/>
      <c r="G287" s="210"/>
      <c r="H287" s="211"/>
      <c r="I287" s="240"/>
      <c r="J287" s="4"/>
      <c r="K287" s="212"/>
      <c r="L287" s="212">
        <f>IF(G287&gt;0,YEAR('Page couverture'!$E$9)-G287,0)</f>
        <v>0</v>
      </c>
      <c r="M287" s="212">
        <f t="shared" si="17"/>
        <v>0</v>
      </c>
      <c r="N287" s="245">
        <f t="shared" si="18"/>
        <v>0</v>
      </c>
      <c r="O287" s="248">
        <f t="shared" si="19"/>
        <v>0</v>
      </c>
      <c r="P287" s="248">
        <f t="shared" si="19"/>
        <v>0</v>
      </c>
      <c r="Q287" s="248">
        <f t="shared" si="20"/>
        <v>0</v>
      </c>
      <c r="R287" s="84"/>
      <c r="S287" s="84"/>
      <c r="T287" s="212"/>
      <c r="U287" s="84"/>
      <c r="V287" s="84"/>
      <c r="W287" s="85"/>
      <c r="X287" s="86"/>
      <c r="Y287" s="6"/>
      <c r="Z287" s="10"/>
      <c r="AA287" s="165"/>
      <c r="AB287" s="4"/>
    </row>
    <row r="288" spans="1:28" s="5" customFormat="1" ht="15.5" x14ac:dyDescent="0.35">
      <c r="A288" s="87">
        <v>287</v>
      </c>
      <c r="B288" s="209"/>
      <c r="C288" s="209"/>
      <c r="D288" s="221"/>
      <c r="E288" s="4"/>
      <c r="F288" s="4"/>
      <c r="G288" s="210"/>
      <c r="H288" s="211"/>
      <c r="I288" s="240"/>
      <c r="J288" s="4"/>
      <c r="K288" s="212"/>
      <c r="L288" s="212">
        <f>IF(G288&gt;0,YEAR('Page couverture'!$E$9)-G288,0)</f>
        <v>0</v>
      </c>
      <c r="M288" s="212">
        <f t="shared" si="17"/>
        <v>0</v>
      </c>
      <c r="N288" s="245">
        <f t="shared" si="18"/>
        <v>0</v>
      </c>
      <c r="O288" s="248">
        <f t="shared" si="19"/>
        <v>0</v>
      </c>
      <c r="P288" s="248">
        <f t="shared" si="19"/>
        <v>0</v>
      </c>
      <c r="Q288" s="248">
        <f t="shared" si="20"/>
        <v>0</v>
      </c>
      <c r="R288" s="84"/>
      <c r="S288" s="84"/>
      <c r="T288" s="212"/>
      <c r="U288" s="84"/>
      <c r="V288" s="84"/>
      <c r="W288" s="85"/>
      <c r="X288" s="86"/>
      <c r="Y288" s="6"/>
      <c r="Z288" s="10"/>
      <c r="AA288" s="165"/>
      <c r="AB288" s="4"/>
    </row>
    <row r="289" spans="1:28" s="5" customFormat="1" ht="15.5" x14ac:dyDescent="0.35">
      <c r="A289" s="10">
        <v>288</v>
      </c>
      <c r="B289" s="209"/>
      <c r="C289" s="209"/>
      <c r="D289" s="221"/>
      <c r="E289" s="4"/>
      <c r="F289" s="4"/>
      <c r="G289" s="210"/>
      <c r="H289" s="211"/>
      <c r="I289" s="240"/>
      <c r="J289" s="4"/>
      <c r="K289" s="212"/>
      <c r="L289" s="212">
        <f>IF(G289&gt;0,YEAR('Page couverture'!$E$9)-G289,0)</f>
        <v>0</v>
      </c>
      <c r="M289" s="212">
        <f t="shared" si="17"/>
        <v>0</v>
      </c>
      <c r="N289" s="245">
        <f t="shared" si="18"/>
        <v>0</v>
      </c>
      <c r="O289" s="248">
        <f t="shared" si="19"/>
        <v>0</v>
      </c>
      <c r="P289" s="248">
        <f t="shared" si="19"/>
        <v>0</v>
      </c>
      <c r="Q289" s="248">
        <f t="shared" si="20"/>
        <v>0</v>
      </c>
      <c r="R289" s="84"/>
      <c r="S289" s="84"/>
      <c r="T289" s="212"/>
      <c r="U289" s="84"/>
      <c r="V289" s="84"/>
      <c r="W289" s="85"/>
      <c r="X289" s="86"/>
      <c r="Y289" s="6"/>
      <c r="Z289" s="10"/>
      <c r="AA289" s="165"/>
      <c r="AB289" s="4"/>
    </row>
    <row r="290" spans="1:28" s="5" customFormat="1" ht="15.5" x14ac:dyDescent="0.35">
      <c r="A290" s="87">
        <v>289</v>
      </c>
      <c r="B290" s="209"/>
      <c r="C290" s="209"/>
      <c r="D290" s="221"/>
      <c r="E290" s="4"/>
      <c r="F290" s="4"/>
      <c r="G290" s="210"/>
      <c r="H290" s="211"/>
      <c r="I290" s="240"/>
      <c r="J290" s="4"/>
      <c r="K290" s="212"/>
      <c r="L290" s="212">
        <f>IF(G290&gt;0,YEAR('Page couverture'!$E$9)-G290,0)</f>
        <v>0</v>
      </c>
      <c r="M290" s="212">
        <f t="shared" si="17"/>
        <v>0</v>
      </c>
      <c r="N290" s="245">
        <f t="shared" si="18"/>
        <v>0</v>
      </c>
      <c r="O290" s="248">
        <f t="shared" si="19"/>
        <v>0</v>
      </c>
      <c r="P290" s="248">
        <f t="shared" si="19"/>
        <v>0</v>
      </c>
      <c r="Q290" s="248">
        <f t="shared" si="20"/>
        <v>0</v>
      </c>
      <c r="R290" s="84"/>
      <c r="S290" s="84"/>
      <c r="T290" s="212"/>
      <c r="U290" s="84"/>
      <c r="V290" s="84"/>
      <c r="W290" s="85"/>
      <c r="X290" s="86"/>
      <c r="Y290" s="6"/>
      <c r="Z290" s="10"/>
      <c r="AA290" s="165"/>
      <c r="AB290" s="4"/>
    </row>
    <row r="291" spans="1:28" s="5" customFormat="1" ht="15.5" x14ac:dyDescent="0.35">
      <c r="A291" s="10">
        <v>290</v>
      </c>
      <c r="B291" s="209"/>
      <c r="C291" s="209"/>
      <c r="D291" s="221"/>
      <c r="E291" s="4"/>
      <c r="F291" s="4"/>
      <c r="G291" s="210"/>
      <c r="H291" s="211"/>
      <c r="I291" s="240"/>
      <c r="J291" s="4"/>
      <c r="K291" s="212"/>
      <c r="L291" s="212">
        <f>IF(G291&gt;0,YEAR('Page couverture'!$E$9)-G291,0)</f>
        <v>0</v>
      </c>
      <c r="M291" s="212">
        <f t="shared" si="17"/>
        <v>0</v>
      </c>
      <c r="N291" s="245">
        <f t="shared" si="18"/>
        <v>0</v>
      </c>
      <c r="O291" s="248">
        <f t="shared" si="19"/>
        <v>0</v>
      </c>
      <c r="P291" s="248">
        <f t="shared" si="19"/>
        <v>0</v>
      </c>
      <c r="Q291" s="248">
        <f t="shared" si="20"/>
        <v>0</v>
      </c>
      <c r="R291" s="84"/>
      <c r="S291" s="84"/>
      <c r="T291" s="212"/>
      <c r="U291" s="84"/>
      <c r="V291" s="84"/>
      <c r="W291" s="85"/>
      <c r="X291" s="86"/>
      <c r="Y291" s="6"/>
      <c r="Z291" s="10"/>
      <c r="AA291" s="165"/>
      <c r="AB291" s="4"/>
    </row>
    <row r="292" spans="1:28" s="5" customFormat="1" ht="15.5" x14ac:dyDescent="0.35">
      <c r="A292" s="87">
        <v>291</v>
      </c>
      <c r="B292" s="209"/>
      <c r="C292" s="209"/>
      <c r="D292" s="221"/>
      <c r="E292" s="4"/>
      <c r="F292" s="4"/>
      <c r="G292" s="210"/>
      <c r="H292" s="211"/>
      <c r="I292" s="240"/>
      <c r="J292" s="4"/>
      <c r="K292" s="212"/>
      <c r="L292" s="212">
        <f>IF(G292&gt;0,YEAR('Page couverture'!$E$9)-G292,0)</f>
        <v>0</v>
      </c>
      <c r="M292" s="212">
        <f t="shared" si="17"/>
        <v>0</v>
      </c>
      <c r="N292" s="245">
        <f t="shared" si="18"/>
        <v>0</v>
      </c>
      <c r="O292" s="248">
        <f t="shared" si="19"/>
        <v>0</v>
      </c>
      <c r="P292" s="248">
        <f t="shared" si="19"/>
        <v>0</v>
      </c>
      <c r="Q292" s="248">
        <f t="shared" si="20"/>
        <v>0</v>
      </c>
      <c r="R292" s="84"/>
      <c r="S292" s="84"/>
      <c r="T292" s="212"/>
      <c r="U292" s="84"/>
      <c r="V292" s="84"/>
      <c r="W292" s="85"/>
      <c r="X292" s="86"/>
      <c r="Y292" s="6"/>
      <c r="Z292" s="10"/>
      <c r="AA292" s="165"/>
      <c r="AB292" s="4"/>
    </row>
    <row r="293" spans="1:28" s="5" customFormat="1" ht="15.5" x14ac:dyDescent="0.35">
      <c r="A293" s="10">
        <v>292</v>
      </c>
      <c r="B293" s="209"/>
      <c r="C293" s="209"/>
      <c r="D293" s="221"/>
      <c r="E293" s="4"/>
      <c r="F293" s="4"/>
      <c r="G293" s="210"/>
      <c r="H293" s="211"/>
      <c r="I293" s="240"/>
      <c r="J293" s="4"/>
      <c r="K293" s="212"/>
      <c r="L293" s="212">
        <f>IF(G293&gt;0,YEAR('Page couverture'!$E$9)-G293,0)</f>
        <v>0</v>
      </c>
      <c r="M293" s="212">
        <f t="shared" si="17"/>
        <v>0</v>
      </c>
      <c r="N293" s="245">
        <f t="shared" si="18"/>
        <v>0</v>
      </c>
      <c r="O293" s="248">
        <f t="shared" si="19"/>
        <v>0</v>
      </c>
      <c r="P293" s="248">
        <f t="shared" si="19"/>
        <v>0</v>
      </c>
      <c r="Q293" s="248">
        <f t="shared" si="20"/>
        <v>0</v>
      </c>
      <c r="R293" s="84"/>
      <c r="S293" s="84"/>
      <c r="T293" s="212"/>
      <c r="U293" s="84"/>
      <c r="V293" s="84"/>
      <c r="W293" s="85"/>
      <c r="X293" s="86"/>
      <c r="Y293" s="6"/>
      <c r="Z293" s="10"/>
      <c r="AA293" s="165"/>
      <c r="AB293" s="4"/>
    </row>
    <row r="294" spans="1:28" s="5" customFormat="1" ht="15.5" x14ac:dyDescent="0.35">
      <c r="A294" s="87">
        <v>293</v>
      </c>
      <c r="B294" s="209"/>
      <c r="C294" s="209"/>
      <c r="D294" s="221"/>
      <c r="E294" s="4"/>
      <c r="F294" s="4"/>
      <c r="G294" s="210"/>
      <c r="H294" s="211"/>
      <c r="I294" s="240"/>
      <c r="J294" s="4"/>
      <c r="K294" s="212"/>
      <c r="L294" s="212">
        <f>IF(G294&gt;0,YEAR('Page couverture'!$E$9)-G294,0)</f>
        <v>0</v>
      </c>
      <c r="M294" s="212">
        <f t="shared" si="17"/>
        <v>0</v>
      </c>
      <c r="N294" s="245">
        <f t="shared" si="18"/>
        <v>0</v>
      </c>
      <c r="O294" s="248">
        <f t="shared" si="19"/>
        <v>0</v>
      </c>
      <c r="P294" s="248">
        <f t="shared" si="19"/>
        <v>0</v>
      </c>
      <c r="Q294" s="248">
        <f t="shared" si="20"/>
        <v>0</v>
      </c>
      <c r="R294" s="84"/>
      <c r="S294" s="84"/>
      <c r="T294" s="212"/>
      <c r="U294" s="84"/>
      <c r="V294" s="84"/>
      <c r="W294" s="85"/>
      <c r="X294" s="86"/>
      <c r="Y294" s="6"/>
      <c r="Z294" s="10"/>
      <c r="AA294" s="165"/>
      <c r="AB294" s="4"/>
    </row>
    <row r="295" spans="1:28" s="5" customFormat="1" ht="15.5" x14ac:dyDescent="0.35">
      <c r="A295" s="10">
        <v>294</v>
      </c>
      <c r="B295" s="209"/>
      <c r="C295" s="209"/>
      <c r="D295" s="221"/>
      <c r="E295" s="4"/>
      <c r="F295" s="4"/>
      <c r="G295" s="210"/>
      <c r="H295" s="211"/>
      <c r="I295" s="240"/>
      <c r="J295" s="4"/>
      <c r="K295" s="212"/>
      <c r="L295" s="212">
        <f>IF(G295&gt;0,YEAR('Page couverture'!$E$9)-G295,0)</f>
        <v>0</v>
      </c>
      <c r="M295" s="212">
        <f t="shared" si="17"/>
        <v>0</v>
      </c>
      <c r="N295" s="245">
        <f t="shared" si="18"/>
        <v>0</v>
      </c>
      <c r="O295" s="248">
        <f t="shared" si="19"/>
        <v>0</v>
      </c>
      <c r="P295" s="248">
        <f t="shared" si="19"/>
        <v>0</v>
      </c>
      <c r="Q295" s="248">
        <f t="shared" si="20"/>
        <v>0</v>
      </c>
      <c r="R295" s="84"/>
      <c r="S295" s="84"/>
      <c r="T295" s="212"/>
      <c r="U295" s="84"/>
      <c r="V295" s="84"/>
      <c r="W295" s="85"/>
      <c r="X295" s="86"/>
      <c r="Y295" s="6"/>
      <c r="Z295" s="10"/>
      <c r="AA295" s="165"/>
      <c r="AB295" s="4"/>
    </row>
    <row r="296" spans="1:28" s="5" customFormat="1" ht="15.5" x14ac:dyDescent="0.35">
      <c r="A296" s="87">
        <v>295</v>
      </c>
      <c r="B296" s="209"/>
      <c r="C296" s="209"/>
      <c r="D296" s="221"/>
      <c r="E296" s="4"/>
      <c r="F296" s="4"/>
      <c r="G296" s="210"/>
      <c r="H296" s="211"/>
      <c r="I296" s="240"/>
      <c r="J296" s="4"/>
      <c r="K296" s="212"/>
      <c r="L296" s="212">
        <f>IF(G296&gt;0,YEAR('Page couverture'!$E$9)-G296,0)</f>
        <v>0</v>
      </c>
      <c r="M296" s="212">
        <f t="shared" si="17"/>
        <v>0</v>
      </c>
      <c r="N296" s="245">
        <f t="shared" si="18"/>
        <v>0</v>
      </c>
      <c r="O296" s="248">
        <f t="shared" si="19"/>
        <v>0</v>
      </c>
      <c r="P296" s="248">
        <f t="shared" si="19"/>
        <v>0</v>
      </c>
      <c r="Q296" s="248">
        <f t="shared" si="20"/>
        <v>0</v>
      </c>
      <c r="R296" s="84"/>
      <c r="S296" s="84"/>
      <c r="T296" s="212"/>
      <c r="U296" s="84"/>
      <c r="V296" s="84"/>
      <c r="W296" s="85"/>
      <c r="X296" s="86"/>
      <c r="Y296" s="6"/>
      <c r="Z296" s="10"/>
      <c r="AA296" s="165"/>
      <c r="AB296" s="4"/>
    </row>
    <row r="297" spans="1:28" s="5" customFormat="1" ht="15.5" x14ac:dyDescent="0.35">
      <c r="A297" s="10">
        <v>296</v>
      </c>
      <c r="B297" s="209"/>
      <c r="C297" s="209"/>
      <c r="D297" s="221"/>
      <c r="E297" s="4"/>
      <c r="F297" s="4"/>
      <c r="G297" s="210"/>
      <c r="H297" s="211"/>
      <c r="I297" s="240"/>
      <c r="J297" s="4"/>
      <c r="K297" s="212"/>
      <c r="L297" s="212">
        <f>IF(G297&gt;0,YEAR('Page couverture'!$E$9)-G297,0)</f>
        <v>0</v>
      </c>
      <c r="M297" s="212">
        <f t="shared" si="17"/>
        <v>0</v>
      </c>
      <c r="N297" s="245">
        <f t="shared" si="18"/>
        <v>0</v>
      </c>
      <c r="O297" s="248">
        <f t="shared" si="19"/>
        <v>0</v>
      </c>
      <c r="P297" s="248">
        <f t="shared" si="19"/>
        <v>0</v>
      </c>
      <c r="Q297" s="248">
        <f t="shared" si="20"/>
        <v>0</v>
      </c>
      <c r="R297" s="84"/>
      <c r="S297" s="84"/>
      <c r="T297" s="212"/>
      <c r="U297" s="84"/>
      <c r="V297" s="84"/>
      <c r="W297" s="85"/>
      <c r="X297" s="86"/>
      <c r="Y297" s="6"/>
      <c r="Z297" s="10"/>
      <c r="AA297" s="165"/>
      <c r="AB297" s="4"/>
    </row>
    <row r="298" spans="1:28" s="5" customFormat="1" ht="15.5" x14ac:dyDescent="0.35">
      <c r="A298" s="87">
        <v>297</v>
      </c>
      <c r="B298" s="209"/>
      <c r="C298" s="209"/>
      <c r="D298" s="221"/>
      <c r="E298" s="4"/>
      <c r="F298" s="4"/>
      <c r="G298" s="210"/>
      <c r="H298" s="211"/>
      <c r="I298" s="240"/>
      <c r="J298" s="4"/>
      <c r="K298" s="212"/>
      <c r="L298" s="212">
        <f>IF(G298&gt;0,YEAR('Page couverture'!$E$9)-G298,0)</f>
        <v>0</v>
      </c>
      <c r="M298" s="212">
        <f t="shared" si="17"/>
        <v>0</v>
      </c>
      <c r="N298" s="245">
        <f t="shared" si="18"/>
        <v>0</v>
      </c>
      <c r="O298" s="248">
        <f t="shared" si="19"/>
        <v>0</v>
      </c>
      <c r="P298" s="248">
        <f t="shared" si="19"/>
        <v>0</v>
      </c>
      <c r="Q298" s="248">
        <f t="shared" si="20"/>
        <v>0</v>
      </c>
      <c r="R298" s="84"/>
      <c r="S298" s="84"/>
      <c r="T298" s="212"/>
      <c r="U298" s="84"/>
      <c r="V298" s="84"/>
      <c r="W298" s="85"/>
      <c r="X298" s="86"/>
      <c r="Y298" s="6"/>
      <c r="Z298" s="10"/>
      <c r="AA298" s="165"/>
      <c r="AB298" s="4"/>
    </row>
    <row r="299" spans="1:28" s="5" customFormat="1" ht="15.5" x14ac:dyDescent="0.35">
      <c r="A299" s="10">
        <v>298</v>
      </c>
      <c r="B299" s="209"/>
      <c r="C299" s="209"/>
      <c r="D299" s="221"/>
      <c r="E299" s="4"/>
      <c r="F299" s="4"/>
      <c r="G299" s="210"/>
      <c r="H299" s="211"/>
      <c r="I299" s="240"/>
      <c r="J299" s="4"/>
      <c r="K299" s="212"/>
      <c r="L299" s="212">
        <f>IF(G299&gt;0,YEAR('Page couverture'!$E$9)-G299,0)</f>
        <v>0</v>
      </c>
      <c r="M299" s="212">
        <f t="shared" si="17"/>
        <v>0</v>
      </c>
      <c r="N299" s="245">
        <f t="shared" si="18"/>
        <v>0</v>
      </c>
      <c r="O299" s="248">
        <f t="shared" si="19"/>
        <v>0</v>
      </c>
      <c r="P299" s="248">
        <f t="shared" si="19"/>
        <v>0</v>
      </c>
      <c r="Q299" s="248">
        <f t="shared" si="20"/>
        <v>0</v>
      </c>
      <c r="R299" s="84"/>
      <c r="S299" s="84"/>
      <c r="T299" s="212"/>
      <c r="U299" s="84"/>
      <c r="V299" s="84"/>
      <c r="W299" s="85"/>
      <c r="X299" s="86"/>
      <c r="Y299" s="6"/>
      <c r="Z299" s="10"/>
      <c r="AA299" s="165"/>
      <c r="AB299" s="4"/>
    </row>
    <row r="300" spans="1:28" s="5" customFormat="1" ht="15.5" x14ac:dyDescent="0.35">
      <c r="A300" s="87">
        <v>299</v>
      </c>
      <c r="B300" s="209"/>
      <c r="C300" s="209"/>
      <c r="D300" s="221"/>
      <c r="E300" s="4"/>
      <c r="F300" s="4"/>
      <c r="G300" s="210"/>
      <c r="H300" s="211"/>
      <c r="I300" s="240"/>
      <c r="J300" s="4"/>
      <c r="K300" s="212"/>
      <c r="L300" s="212">
        <f>IF(G300&gt;0,YEAR('Page couverture'!$E$9)-G300,0)</f>
        <v>0</v>
      </c>
      <c r="M300" s="212">
        <f t="shared" si="17"/>
        <v>0</v>
      </c>
      <c r="N300" s="245">
        <f t="shared" si="18"/>
        <v>0</v>
      </c>
      <c r="O300" s="248">
        <f t="shared" si="19"/>
        <v>0</v>
      </c>
      <c r="P300" s="248">
        <f t="shared" si="19"/>
        <v>0</v>
      </c>
      <c r="Q300" s="248">
        <f t="shared" si="20"/>
        <v>0</v>
      </c>
      <c r="R300" s="84"/>
      <c r="S300" s="84"/>
      <c r="T300" s="212"/>
      <c r="U300" s="84"/>
      <c r="V300" s="84"/>
      <c r="W300" s="85"/>
      <c r="X300" s="86"/>
      <c r="Y300" s="6"/>
      <c r="Z300" s="10"/>
      <c r="AA300" s="165"/>
      <c r="AB300" s="4"/>
    </row>
    <row r="301" spans="1:28" s="5" customFormat="1" ht="15.5" x14ac:dyDescent="0.35">
      <c r="A301" s="10">
        <v>300</v>
      </c>
      <c r="B301" s="209"/>
      <c r="C301" s="209"/>
      <c r="D301" s="221"/>
      <c r="E301" s="4"/>
      <c r="F301" s="4"/>
      <c r="G301" s="210"/>
      <c r="H301" s="211"/>
      <c r="I301" s="240"/>
      <c r="J301" s="4"/>
      <c r="K301" s="212"/>
      <c r="L301" s="212">
        <f>IF(G301&gt;0,YEAR('Page couverture'!$E$9)-G301,0)</f>
        <v>0</v>
      </c>
      <c r="M301" s="212">
        <f t="shared" si="17"/>
        <v>0</v>
      </c>
      <c r="N301" s="245">
        <f t="shared" si="18"/>
        <v>0</v>
      </c>
      <c r="O301" s="248">
        <f t="shared" si="19"/>
        <v>0</v>
      </c>
      <c r="P301" s="248">
        <f t="shared" si="19"/>
        <v>0</v>
      </c>
      <c r="Q301" s="248">
        <f t="shared" si="20"/>
        <v>0</v>
      </c>
      <c r="R301" s="84"/>
      <c r="S301" s="84"/>
      <c r="T301" s="212"/>
      <c r="U301" s="84"/>
      <c r="V301" s="84"/>
      <c r="W301" s="85"/>
      <c r="X301" s="86"/>
      <c r="Y301" s="6"/>
      <c r="Z301" s="10"/>
      <c r="AA301" s="165"/>
      <c r="AB301" s="4"/>
    </row>
    <row r="302" spans="1:28" s="5" customFormat="1" ht="15.5" x14ac:dyDescent="0.35">
      <c r="A302" s="87">
        <v>301</v>
      </c>
      <c r="B302" s="209"/>
      <c r="C302" s="209"/>
      <c r="D302" s="221"/>
      <c r="E302" s="4"/>
      <c r="F302" s="4"/>
      <c r="G302" s="210"/>
      <c r="H302" s="211"/>
      <c r="I302" s="240"/>
      <c r="J302" s="4"/>
      <c r="K302" s="212"/>
      <c r="L302" s="212">
        <f>IF(G302&gt;0,YEAR('Page couverture'!$E$9)-G302,0)</f>
        <v>0</v>
      </c>
      <c r="M302" s="212">
        <f t="shared" si="17"/>
        <v>0</v>
      </c>
      <c r="N302" s="245">
        <f t="shared" si="18"/>
        <v>0</v>
      </c>
      <c r="O302" s="248">
        <f t="shared" si="19"/>
        <v>0</v>
      </c>
      <c r="P302" s="248">
        <f t="shared" si="19"/>
        <v>0</v>
      </c>
      <c r="Q302" s="248">
        <f t="shared" si="20"/>
        <v>0</v>
      </c>
      <c r="R302" s="84"/>
      <c r="S302" s="84"/>
      <c r="T302" s="212"/>
      <c r="U302" s="84"/>
      <c r="V302" s="84"/>
      <c r="W302" s="85"/>
      <c r="X302" s="86"/>
      <c r="Y302" s="6"/>
      <c r="Z302" s="10"/>
      <c r="AA302" s="165"/>
      <c r="AB302" s="4"/>
    </row>
    <row r="303" spans="1:28" s="5" customFormat="1" ht="15.5" x14ac:dyDescent="0.35">
      <c r="A303" s="10">
        <v>302</v>
      </c>
      <c r="B303" s="209"/>
      <c r="C303" s="209"/>
      <c r="D303" s="221"/>
      <c r="E303" s="4"/>
      <c r="F303" s="4"/>
      <c r="G303" s="210"/>
      <c r="H303" s="211"/>
      <c r="I303" s="240"/>
      <c r="J303" s="4"/>
      <c r="K303" s="212"/>
      <c r="L303" s="212">
        <f>IF(G303&gt;0,YEAR('Page couverture'!$E$9)-G303,0)</f>
        <v>0</v>
      </c>
      <c r="M303" s="212">
        <f t="shared" si="17"/>
        <v>0</v>
      </c>
      <c r="N303" s="245">
        <f t="shared" si="18"/>
        <v>0</v>
      </c>
      <c r="O303" s="248">
        <f t="shared" si="19"/>
        <v>0</v>
      </c>
      <c r="P303" s="248">
        <f t="shared" si="19"/>
        <v>0</v>
      </c>
      <c r="Q303" s="248">
        <f t="shared" si="20"/>
        <v>0</v>
      </c>
      <c r="R303" s="84"/>
      <c r="S303" s="84"/>
      <c r="T303" s="212"/>
      <c r="U303" s="84"/>
      <c r="V303" s="84"/>
      <c r="W303" s="85"/>
      <c r="X303" s="86"/>
      <c r="Y303" s="6"/>
      <c r="Z303" s="10"/>
      <c r="AA303" s="165"/>
      <c r="AB303" s="4"/>
    </row>
    <row r="304" spans="1:28" s="5" customFormat="1" ht="15.5" x14ac:dyDescent="0.35">
      <c r="A304" s="87">
        <v>303</v>
      </c>
      <c r="B304" s="209"/>
      <c r="C304" s="209"/>
      <c r="D304" s="221"/>
      <c r="E304" s="4"/>
      <c r="F304" s="4"/>
      <c r="G304" s="210"/>
      <c r="H304" s="211"/>
      <c r="I304" s="240"/>
      <c r="J304" s="4"/>
      <c r="K304" s="212"/>
      <c r="L304" s="212">
        <f>IF(G304&gt;0,YEAR('Page couverture'!$E$9)-G304,0)</f>
        <v>0</v>
      </c>
      <c r="M304" s="212">
        <f t="shared" si="17"/>
        <v>0</v>
      </c>
      <c r="N304" s="245">
        <f t="shared" si="18"/>
        <v>0</v>
      </c>
      <c r="O304" s="248">
        <f t="shared" si="19"/>
        <v>0</v>
      </c>
      <c r="P304" s="248">
        <f t="shared" si="19"/>
        <v>0</v>
      </c>
      <c r="Q304" s="248">
        <f t="shared" si="20"/>
        <v>0</v>
      </c>
      <c r="R304" s="84"/>
      <c r="S304" s="84"/>
      <c r="T304" s="212"/>
      <c r="U304" s="84"/>
      <c r="V304" s="84"/>
      <c r="W304" s="85"/>
      <c r="X304" s="86"/>
      <c r="Y304" s="6"/>
      <c r="Z304" s="10"/>
      <c r="AA304" s="165"/>
      <c r="AB304" s="4"/>
    </row>
    <row r="305" spans="1:28" s="5" customFormat="1" ht="15.5" x14ac:dyDescent="0.35">
      <c r="A305" s="10">
        <v>304</v>
      </c>
      <c r="B305" s="209"/>
      <c r="C305" s="209"/>
      <c r="D305" s="221"/>
      <c r="E305" s="4"/>
      <c r="F305" s="4"/>
      <c r="G305" s="210"/>
      <c r="H305" s="211"/>
      <c r="I305" s="240"/>
      <c r="J305" s="4"/>
      <c r="K305" s="212"/>
      <c r="L305" s="212">
        <f>IF(G305&gt;0,YEAR('Page couverture'!$E$9)-G305,0)</f>
        <v>0</v>
      </c>
      <c r="M305" s="212">
        <f t="shared" si="17"/>
        <v>0</v>
      </c>
      <c r="N305" s="245">
        <f t="shared" si="18"/>
        <v>0</v>
      </c>
      <c r="O305" s="248">
        <f t="shared" si="19"/>
        <v>0</v>
      </c>
      <c r="P305" s="248">
        <f t="shared" si="19"/>
        <v>0</v>
      </c>
      <c r="Q305" s="248">
        <f t="shared" si="20"/>
        <v>0</v>
      </c>
      <c r="R305" s="84"/>
      <c r="S305" s="84"/>
      <c r="T305" s="212"/>
      <c r="U305" s="84"/>
      <c r="V305" s="84"/>
      <c r="W305" s="85"/>
      <c r="X305" s="86"/>
      <c r="Y305" s="6"/>
      <c r="Z305" s="10"/>
      <c r="AA305" s="165"/>
      <c r="AB305" s="4"/>
    </row>
    <row r="306" spans="1:28" s="5" customFormat="1" ht="15.5" x14ac:dyDescent="0.35">
      <c r="A306" s="87">
        <v>305</v>
      </c>
      <c r="B306" s="209"/>
      <c r="C306" s="209"/>
      <c r="D306" s="221"/>
      <c r="E306" s="4"/>
      <c r="F306" s="4"/>
      <c r="G306" s="210"/>
      <c r="H306" s="211"/>
      <c r="I306" s="240"/>
      <c r="J306" s="4"/>
      <c r="K306" s="212"/>
      <c r="L306" s="212">
        <f>IF(G306&gt;0,YEAR('Page couverture'!$E$9)-G306,0)</f>
        <v>0</v>
      </c>
      <c r="M306" s="212">
        <f t="shared" si="17"/>
        <v>0</v>
      </c>
      <c r="N306" s="245">
        <f t="shared" si="18"/>
        <v>0</v>
      </c>
      <c r="O306" s="248">
        <f t="shared" si="19"/>
        <v>0</v>
      </c>
      <c r="P306" s="248">
        <f t="shared" si="19"/>
        <v>0</v>
      </c>
      <c r="Q306" s="248">
        <f t="shared" si="20"/>
        <v>0</v>
      </c>
      <c r="R306" s="84"/>
      <c r="S306" s="84"/>
      <c r="T306" s="212"/>
      <c r="U306" s="84"/>
      <c r="V306" s="84"/>
      <c r="W306" s="85"/>
      <c r="X306" s="86"/>
      <c r="Y306" s="6"/>
      <c r="Z306" s="10"/>
      <c r="AA306" s="165"/>
      <c r="AB306" s="4"/>
    </row>
    <row r="307" spans="1:28" s="5" customFormat="1" ht="15.5" x14ac:dyDescent="0.35">
      <c r="A307" s="10">
        <v>306</v>
      </c>
      <c r="B307" s="209"/>
      <c r="C307" s="209"/>
      <c r="D307" s="221"/>
      <c r="E307" s="4"/>
      <c r="F307" s="4"/>
      <c r="G307" s="210"/>
      <c r="H307" s="211"/>
      <c r="I307" s="240"/>
      <c r="J307" s="4"/>
      <c r="K307" s="212"/>
      <c r="L307" s="212">
        <f>IF(G307&gt;0,YEAR('Page couverture'!$E$9)-G307,0)</f>
        <v>0</v>
      </c>
      <c r="M307" s="212">
        <f t="shared" si="17"/>
        <v>0</v>
      </c>
      <c r="N307" s="245">
        <f t="shared" si="18"/>
        <v>0</v>
      </c>
      <c r="O307" s="248">
        <f t="shared" si="19"/>
        <v>0</v>
      </c>
      <c r="P307" s="248">
        <f t="shared" si="19"/>
        <v>0</v>
      </c>
      <c r="Q307" s="248">
        <f t="shared" si="20"/>
        <v>0</v>
      </c>
      <c r="R307" s="84"/>
      <c r="S307" s="84"/>
      <c r="T307" s="212"/>
      <c r="U307" s="84"/>
      <c r="V307" s="84"/>
      <c r="W307" s="85"/>
      <c r="X307" s="86"/>
      <c r="Y307" s="6"/>
      <c r="Z307" s="10"/>
      <c r="AA307" s="165"/>
      <c r="AB307" s="4"/>
    </row>
    <row r="308" spans="1:28" s="5" customFormat="1" ht="15.5" x14ac:dyDescent="0.35">
      <c r="A308" s="87">
        <v>307</v>
      </c>
      <c r="B308" s="209"/>
      <c r="C308" s="209"/>
      <c r="D308" s="221"/>
      <c r="E308" s="4"/>
      <c r="F308" s="4"/>
      <c r="G308" s="210"/>
      <c r="H308" s="211"/>
      <c r="I308" s="240"/>
      <c r="J308" s="4"/>
      <c r="K308" s="212"/>
      <c r="L308" s="212">
        <f>IF(G308&gt;0,YEAR('Page couverture'!$E$9)-G308,0)</f>
        <v>0</v>
      </c>
      <c r="M308" s="212">
        <f t="shared" si="17"/>
        <v>0</v>
      </c>
      <c r="N308" s="245">
        <f t="shared" si="18"/>
        <v>0</v>
      </c>
      <c r="O308" s="248">
        <f t="shared" si="19"/>
        <v>0</v>
      </c>
      <c r="P308" s="248">
        <f t="shared" si="19"/>
        <v>0</v>
      </c>
      <c r="Q308" s="248">
        <f t="shared" si="20"/>
        <v>0</v>
      </c>
      <c r="R308" s="84"/>
      <c r="S308" s="84"/>
      <c r="T308" s="212"/>
      <c r="U308" s="84"/>
      <c r="V308" s="84"/>
      <c r="W308" s="85"/>
      <c r="X308" s="86"/>
      <c r="Y308" s="6"/>
      <c r="Z308" s="10"/>
      <c r="AA308" s="165"/>
      <c r="AB308" s="4"/>
    </row>
    <row r="309" spans="1:28" s="5" customFormat="1" ht="15.5" x14ac:dyDescent="0.35">
      <c r="A309" s="10">
        <v>308</v>
      </c>
      <c r="B309" s="209"/>
      <c r="C309" s="209"/>
      <c r="D309" s="221"/>
      <c r="E309" s="4"/>
      <c r="F309" s="4"/>
      <c r="G309" s="210"/>
      <c r="H309" s="211"/>
      <c r="I309" s="240"/>
      <c r="J309" s="4"/>
      <c r="K309" s="212"/>
      <c r="L309" s="212">
        <f>IF(G309&gt;0,YEAR('Page couverture'!$E$9)-G309,0)</f>
        <v>0</v>
      </c>
      <c r="M309" s="212">
        <f t="shared" si="17"/>
        <v>0</v>
      </c>
      <c r="N309" s="245">
        <f t="shared" si="18"/>
        <v>0</v>
      </c>
      <c r="O309" s="248">
        <f t="shared" si="19"/>
        <v>0</v>
      </c>
      <c r="P309" s="248">
        <f t="shared" si="19"/>
        <v>0</v>
      </c>
      <c r="Q309" s="248">
        <f t="shared" si="20"/>
        <v>0</v>
      </c>
      <c r="R309" s="84"/>
      <c r="S309" s="84"/>
      <c r="T309" s="212"/>
      <c r="U309" s="84"/>
      <c r="V309" s="84"/>
      <c r="W309" s="85"/>
      <c r="X309" s="86"/>
      <c r="Y309" s="6"/>
      <c r="Z309" s="10"/>
      <c r="AA309" s="165"/>
      <c r="AB309" s="4"/>
    </row>
    <row r="310" spans="1:28" s="5" customFormat="1" ht="15.5" x14ac:dyDescent="0.35">
      <c r="A310" s="87">
        <v>309</v>
      </c>
      <c r="B310" s="209"/>
      <c r="C310" s="209"/>
      <c r="D310" s="221"/>
      <c r="E310" s="4"/>
      <c r="F310" s="4"/>
      <c r="G310" s="210"/>
      <c r="H310" s="211"/>
      <c r="I310" s="240"/>
      <c r="J310" s="4"/>
      <c r="K310" s="212"/>
      <c r="L310" s="212">
        <f>IF(G310&gt;0,YEAR('Page couverture'!$E$9)-G310,0)</f>
        <v>0</v>
      </c>
      <c r="M310" s="212">
        <f t="shared" si="17"/>
        <v>0</v>
      </c>
      <c r="N310" s="245">
        <f t="shared" si="18"/>
        <v>0</v>
      </c>
      <c r="O310" s="248">
        <f t="shared" si="19"/>
        <v>0</v>
      </c>
      <c r="P310" s="248">
        <f t="shared" si="19"/>
        <v>0</v>
      </c>
      <c r="Q310" s="248">
        <f t="shared" si="20"/>
        <v>0</v>
      </c>
      <c r="R310" s="84"/>
      <c r="S310" s="84"/>
      <c r="T310" s="212"/>
      <c r="U310" s="84"/>
      <c r="V310" s="84"/>
      <c r="W310" s="85"/>
      <c r="X310" s="86"/>
      <c r="Y310" s="6"/>
      <c r="Z310" s="10"/>
      <c r="AA310" s="165"/>
      <c r="AB310" s="4"/>
    </row>
    <row r="311" spans="1:28" s="5" customFormat="1" ht="15.5" x14ac:dyDescent="0.35">
      <c r="A311" s="10">
        <v>310</v>
      </c>
      <c r="B311" s="209"/>
      <c r="C311" s="209"/>
      <c r="D311" s="221"/>
      <c r="E311" s="4"/>
      <c r="F311" s="4"/>
      <c r="G311" s="210"/>
      <c r="H311" s="211"/>
      <c r="I311" s="240"/>
      <c r="J311" s="4"/>
      <c r="K311" s="212"/>
      <c r="L311" s="212">
        <f>IF(G311&gt;0,YEAR('Page couverture'!$E$9)-G311,0)</f>
        <v>0</v>
      </c>
      <c r="M311" s="212">
        <f t="shared" si="17"/>
        <v>0</v>
      </c>
      <c r="N311" s="245">
        <f t="shared" si="18"/>
        <v>0</v>
      </c>
      <c r="O311" s="248">
        <f t="shared" si="19"/>
        <v>0</v>
      </c>
      <c r="P311" s="248">
        <f t="shared" si="19"/>
        <v>0</v>
      </c>
      <c r="Q311" s="248">
        <f t="shared" si="20"/>
        <v>0</v>
      </c>
      <c r="R311" s="84"/>
      <c r="S311" s="84"/>
      <c r="T311" s="212"/>
      <c r="U311" s="84"/>
      <c r="V311" s="84"/>
      <c r="W311" s="85"/>
      <c r="X311" s="86"/>
      <c r="Y311" s="6"/>
      <c r="Z311" s="10"/>
      <c r="AA311" s="165"/>
      <c r="AB311" s="4"/>
    </row>
    <row r="312" spans="1:28" s="5" customFormat="1" ht="15.5" x14ac:dyDescent="0.35">
      <c r="A312" s="87">
        <v>311</v>
      </c>
      <c r="B312" s="209"/>
      <c r="C312" s="209"/>
      <c r="D312" s="221"/>
      <c r="E312" s="4"/>
      <c r="F312" s="4"/>
      <c r="G312" s="210"/>
      <c r="H312" s="211"/>
      <c r="I312" s="240"/>
      <c r="J312" s="4"/>
      <c r="K312" s="212"/>
      <c r="L312" s="212">
        <f>IF(G312&gt;0,YEAR('Page couverture'!$E$9)-G312,0)</f>
        <v>0</v>
      </c>
      <c r="M312" s="212">
        <f t="shared" si="17"/>
        <v>0</v>
      </c>
      <c r="N312" s="245">
        <f t="shared" si="18"/>
        <v>0</v>
      </c>
      <c r="O312" s="248">
        <f t="shared" si="19"/>
        <v>0</v>
      </c>
      <c r="P312" s="248">
        <f t="shared" si="19"/>
        <v>0</v>
      </c>
      <c r="Q312" s="248">
        <f t="shared" si="20"/>
        <v>0</v>
      </c>
      <c r="R312" s="84"/>
      <c r="S312" s="84"/>
      <c r="T312" s="212"/>
      <c r="U312" s="84"/>
      <c r="V312" s="84"/>
      <c r="W312" s="85"/>
      <c r="X312" s="86"/>
      <c r="Y312" s="6"/>
      <c r="Z312" s="10"/>
      <c r="AA312" s="165"/>
      <c r="AB312" s="4"/>
    </row>
    <row r="313" spans="1:28" s="5" customFormat="1" ht="15.5" x14ac:dyDescent="0.35">
      <c r="A313" s="10">
        <v>312</v>
      </c>
      <c r="B313" s="209"/>
      <c r="C313" s="209"/>
      <c r="D313" s="221"/>
      <c r="E313" s="4"/>
      <c r="F313" s="4"/>
      <c r="G313" s="210"/>
      <c r="H313" s="211"/>
      <c r="I313" s="240"/>
      <c r="J313" s="4"/>
      <c r="K313" s="212"/>
      <c r="L313" s="212">
        <f>IF(G313&gt;0,YEAR('Page couverture'!$E$9)-G313,0)</f>
        <v>0</v>
      </c>
      <c r="M313" s="212">
        <f t="shared" si="17"/>
        <v>0</v>
      </c>
      <c r="N313" s="245">
        <f t="shared" si="18"/>
        <v>0</v>
      </c>
      <c r="O313" s="248">
        <f t="shared" si="19"/>
        <v>0</v>
      </c>
      <c r="P313" s="248">
        <f t="shared" si="19"/>
        <v>0</v>
      </c>
      <c r="Q313" s="248">
        <f t="shared" si="20"/>
        <v>0</v>
      </c>
      <c r="R313" s="84"/>
      <c r="S313" s="84"/>
      <c r="T313" s="212"/>
      <c r="U313" s="84"/>
      <c r="V313" s="84"/>
      <c r="W313" s="85"/>
      <c r="X313" s="86"/>
      <c r="Y313" s="6"/>
      <c r="Z313" s="10"/>
      <c r="AA313" s="165"/>
      <c r="AB313" s="4"/>
    </row>
    <row r="314" spans="1:28" s="5" customFormat="1" ht="15.5" x14ac:dyDescent="0.35">
      <c r="A314" s="87">
        <v>313</v>
      </c>
      <c r="B314" s="209"/>
      <c r="C314" s="209"/>
      <c r="D314" s="221"/>
      <c r="E314" s="4"/>
      <c r="F314" s="4"/>
      <c r="G314" s="210"/>
      <c r="H314" s="211"/>
      <c r="I314" s="240"/>
      <c r="J314" s="4"/>
      <c r="K314" s="212"/>
      <c r="L314" s="212">
        <f>IF(G314&gt;0,YEAR('Page couverture'!$E$9)-G314,0)</f>
        <v>0</v>
      </c>
      <c r="M314" s="212">
        <f t="shared" si="17"/>
        <v>0</v>
      </c>
      <c r="N314" s="245">
        <f t="shared" si="18"/>
        <v>0</v>
      </c>
      <c r="O314" s="248">
        <f t="shared" si="19"/>
        <v>0</v>
      </c>
      <c r="P314" s="248">
        <f t="shared" si="19"/>
        <v>0</v>
      </c>
      <c r="Q314" s="248">
        <f t="shared" si="20"/>
        <v>0</v>
      </c>
      <c r="R314" s="84"/>
      <c r="S314" s="84"/>
      <c r="T314" s="212"/>
      <c r="U314" s="84"/>
      <c r="V314" s="84"/>
      <c r="W314" s="85"/>
      <c r="X314" s="86"/>
      <c r="Y314" s="6"/>
      <c r="Z314" s="10"/>
      <c r="AA314" s="165"/>
      <c r="AB314" s="4"/>
    </row>
    <row r="315" spans="1:28" s="5" customFormat="1" ht="15.5" x14ac:dyDescent="0.35">
      <c r="A315" s="10">
        <v>314</v>
      </c>
      <c r="B315" s="209"/>
      <c r="C315" s="209"/>
      <c r="D315" s="221"/>
      <c r="E315" s="4"/>
      <c r="F315" s="4"/>
      <c r="G315" s="210"/>
      <c r="H315" s="211"/>
      <c r="I315" s="240"/>
      <c r="J315" s="4"/>
      <c r="K315" s="212"/>
      <c r="L315" s="212">
        <f>IF(G315&gt;0,YEAR('Page couverture'!$E$9)-G315,0)</f>
        <v>0</v>
      </c>
      <c r="M315" s="212">
        <f t="shared" si="17"/>
        <v>0</v>
      </c>
      <c r="N315" s="245">
        <f t="shared" si="18"/>
        <v>0</v>
      </c>
      <c r="O315" s="248">
        <f t="shared" si="19"/>
        <v>0</v>
      </c>
      <c r="P315" s="248">
        <f t="shared" si="19"/>
        <v>0</v>
      </c>
      <c r="Q315" s="248">
        <f t="shared" si="20"/>
        <v>0</v>
      </c>
      <c r="R315" s="84"/>
      <c r="S315" s="84"/>
      <c r="T315" s="212"/>
      <c r="U315" s="84"/>
      <c r="V315" s="84"/>
      <c r="W315" s="85"/>
      <c r="X315" s="86"/>
      <c r="Y315" s="6"/>
      <c r="Z315" s="10"/>
      <c r="AA315" s="165"/>
      <c r="AB315" s="4"/>
    </row>
    <row r="316" spans="1:28" s="5" customFormat="1" ht="15.5" x14ac:dyDescent="0.35">
      <c r="A316" s="87">
        <v>315</v>
      </c>
      <c r="B316" s="209"/>
      <c r="C316" s="209"/>
      <c r="D316" s="221"/>
      <c r="E316" s="4"/>
      <c r="F316" s="4"/>
      <c r="G316" s="210"/>
      <c r="H316" s="211"/>
      <c r="I316" s="240"/>
      <c r="J316" s="4"/>
      <c r="K316" s="212"/>
      <c r="L316" s="212">
        <f>IF(G316&gt;0,YEAR('Page couverture'!$E$9)-G316,0)</f>
        <v>0</v>
      </c>
      <c r="M316" s="212">
        <f t="shared" si="17"/>
        <v>0</v>
      </c>
      <c r="N316" s="245">
        <f t="shared" si="18"/>
        <v>0</v>
      </c>
      <c r="O316" s="248">
        <f t="shared" si="19"/>
        <v>0</v>
      </c>
      <c r="P316" s="248">
        <f t="shared" si="19"/>
        <v>0</v>
      </c>
      <c r="Q316" s="248">
        <f t="shared" si="20"/>
        <v>0</v>
      </c>
      <c r="R316" s="84"/>
      <c r="S316" s="84"/>
      <c r="T316" s="212"/>
      <c r="U316" s="84"/>
      <c r="V316" s="84"/>
      <c r="W316" s="85"/>
      <c r="X316" s="86"/>
      <c r="Y316" s="6"/>
      <c r="Z316" s="10"/>
      <c r="AA316" s="165"/>
      <c r="AB316" s="4"/>
    </row>
    <row r="317" spans="1:28" s="5" customFormat="1" ht="15.5" x14ac:dyDescent="0.35">
      <c r="A317" s="10">
        <v>316</v>
      </c>
      <c r="B317" s="209"/>
      <c r="C317" s="209"/>
      <c r="D317" s="221"/>
      <c r="E317" s="4"/>
      <c r="F317" s="4"/>
      <c r="G317" s="210"/>
      <c r="H317" s="211"/>
      <c r="I317" s="240"/>
      <c r="J317" s="4"/>
      <c r="K317" s="212"/>
      <c r="L317" s="212">
        <f>IF(G317&gt;0,YEAR('Page couverture'!$E$9)-G317,0)</f>
        <v>0</v>
      </c>
      <c r="M317" s="212">
        <f t="shared" si="17"/>
        <v>0</v>
      </c>
      <c r="N317" s="245">
        <f t="shared" si="18"/>
        <v>0</v>
      </c>
      <c r="O317" s="248">
        <f t="shared" si="19"/>
        <v>0</v>
      </c>
      <c r="P317" s="248">
        <f t="shared" si="19"/>
        <v>0</v>
      </c>
      <c r="Q317" s="248">
        <f t="shared" si="20"/>
        <v>0</v>
      </c>
      <c r="R317" s="84"/>
      <c r="S317" s="84"/>
      <c r="T317" s="212"/>
      <c r="U317" s="84"/>
      <c r="V317" s="84"/>
      <c r="W317" s="85"/>
      <c r="X317" s="86"/>
      <c r="Y317" s="6"/>
      <c r="Z317" s="10"/>
      <c r="AA317" s="165"/>
      <c r="AB317" s="4"/>
    </row>
    <row r="318" spans="1:28" s="5" customFormat="1" ht="15.5" x14ac:dyDescent="0.35">
      <c r="A318" s="87">
        <v>317</v>
      </c>
      <c r="B318" s="209"/>
      <c r="C318" s="209"/>
      <c r="D318" s="221"/>
      <c r="E318" s="4"/>
      <c r="F318" s="4"/>
      <c r="G318" s="210"/>
      <c r="H318" s="211"/>
      <c r="I318" s="240"/>
      <c r="J318" s="4"/>
      <c r="K318" s="212"/>
      <c r="L318" s="212">
        <f>IF(G318&gt;0,YEAR('Page couverture'!$E$9)-G318,0)</f>
        <v>0</v>
      </c>
      <c r="M318" s="212">
        <f t="shared" si="17"/>
        <v>0</v>
      </c>
      <c r="N318" s="245">
        <f t="shared" si="18"/>
        <v>0</v>
      </c>
      <c r="O318" s="248">
        <f t="shared" si="19"/>
        <v>0</v>
      </c>
      <c r="P318" s="248">
        <f t="shared" si="19"/>
        <v>0</v>
      </c>
      <c r="Q318" s="248">
        <f t="shared" si="20"/>
        <v>0</v>
      </c>
      <c r="R318" s="84"/>
      <c r="S318" s="84"/>
      <c r="T318" s="212"/>
      <c r="U318" s="84"/>
      <c r="V318" s="84"/>
      <c r="W318" s="85"/>
      <c r="X318" s="86"/>
      <c r="Y318" s="6"/>
      <c r="Z318" s="10"/>
      <c r="AA318" s="165"/>
      <c r="AB318" s="4"/>
    </row>
    <row r="319" spans="1:28" s="5" customFormat="1" ht="15.5" x14ac:dyDescent="0.35">
      <c r="A319" s="10">
        <v>318</v>
      </c>
      <c r="B319" s="209"/>
      <c r="C319" s="209"/>
      <c r="D319" s="221"/>
      <c r="E319" s="4"/>
      <c r="F319" s="4"/>
      <c r="G319" s="210"/>
      <c r="H319" s="211"/>
      <c r="I319" s="240"/>
      <c r="J319" s="4"/>
      <c r="K319" s="212"/>
      <c r="L319" s="212">
        <f>IF(G319&gt;0,YEAR('Page couverture'!$E$9)-G319,0)</f>
        <v>0</v>
      </c>
      <c r="M319" s="212">
        <f t="shared" si="17"/>
        <v>0</v>
      </c>
      <c r="N319" s="245">
        <f t="shared" si="18"/>
        <v>0</v>
      </c>
      <c r="O319" s="248">
        <f t="shared" si="19"/>
        <v>0</v>
      </c>
      <c r="P319" s="248">
        <f t="shared" si="19"/>
        <v>0</v>
      </c>
      <c r="Q319" s="248">
        <f t="shared" si="20"/>
        <v>0</v>
      </c>
      <c r="R319" s="84"/>
      <c r="S319" s="84"/>
      <c r="T319" s="212"/>
      <c r="U319" s="84"/>
      <c r="V319" s="84"/>
      <c r="W319" s="85"/>
      <c r="X319" s="86"/>
      <c r="Y319" s="6"/>
      <c r="Z319" s="10"/>
      <c r="AA319" s="165"/>
      <c r="AB319" s="4"/>
    </row>
    <row r="320" spans="1:28" s="5" customFormat="1" ht="15.5" x14ac:dyDescent="0.35">
      <c r="A320" s="87">
        <v>319</v>
      </c>
      <c r="B320" s="209"/>
      <c r="C320" s="209"/>
      <c r="D320" s="221"/>
      <c r="E320" s="4"/>
      <c r="F320" s="4"/>
      <c r="G320" s="210"/>
      <c r="H320" s="211"/>
      <c r="I320" s="240"/>
      <c r="J320" s="4"/>
      <c r="K320" s="212"/>
      <c r="L320" s="212">
        <f>IF(G320&gt;0,YEAR('Page couverture'!$E$9)-G320,0)</f>
        <v>0</v>
      </c>
      <c r="M320" s="212">
        <f t="shared" si="17"/>
        <v>0</v>
      </c>
      <c r="N320" s="245">
        <f t="shared" si="18"/>
        <v>0</v>
      </c>
      <c r="O320" s="248">
        <f t="shared" si="19"/>
        <v>0</v>
      </c>
      <c r="P320" s="248">
        <f t="shared" si="19"/>
        <v>0</v>
      </c>
      <c r="Q320" s="248">
        <f t="shared" si="20"/>
        <v>0</v>
      </c>
      <c r="R320" s="84"/>
      <c r="S320" s="84"/>
      <c r="T320" s="212"/>
      <c r="U320" s="84"/>
      <c r="V320" s="84"/>
      <c r="W320" s="85"/>
      <c r="X320" s="86"/>
      <c r="Y320" s="6"/>
      <c r="Z320" s="10"/>
      <c r="AA320" s="165"/>
      <c r="AB320" s="4"/>
    </row>
    <row r="321" spans="1:28" s="5" customFormat="1" ht="15.5" x14ac:dyDescent="0.35">
      <c r="A321" s="10">
        <v>320</v>
      </c>
      <c r="B321" s="209"/>
      <c r="C321" s="209"/>
      <c r="D321" s="221"/>
      <c r="E321" s="4"/>
      <c r="F321" s="4"/>
      <c r="G321" s="210"/>
      <c r="H321" s="211"/>
      <c r="I321" s="240"/>
      <c r="J321" s="4"/>
      <c r="K321" s="212"/>
      <c r="L321" s="212">
        <f>IF(G321&gt;0,YEAR('Page couverture'!$E$9)-G321,0)</f>
        <v>0</v>
      </c>
      <c r="M321" s="212">
        <f t="shared" si="17"/>
        <v>0</v>
      </c>
      <c r="N321" s="245">
        <f t="shared" si="18"/>
        <v>0</v>
      </c>
      <c r="O321" s="248">
        <f t="shared" si="19"/>
        <v>0</v>
      </c>
      <c r="P321" s="248">
        <f t="shared" si="19"/>
        <v>0</v>
      </c>
      <c r="Q321" s="248">
        <f t="shared" si="20"/>
        <v>0</v>
      </c>
      <c r="R321" s="84"/>
      <c r="S321" s="84"/>
      <c r="T321" s="212"/>
      <c r="U321" s="84"/>
      <c r="V321" s="84"/>
      <c r="W321" s="85"/>
      <c r="X321" s="86"/>
      <c r="Y321" s="6"/>
      <c r="Z321" s="10"/>
      <c r="AA321" s="165"/>
      <c r="AB321" s="4"/>
    </row>
    <row r="322" spans="1:28" s="5" customFormat="1" ht="15.5" x14ac:dyDescent="0.35">
      <c r="A322" s="87">
        <v>321</v>
      </c>
      <c r="B322" s="209"/>
      <c r="C322" s="209"/>
      <c r="D322" s="221"/>
      <c r="E322" s="4"/>
      <c r="F322" s="4"/>
      <c r="G322" s="210"/>
      <c r="H322" s="211"/>
      <c r="I322" s="240"/>
      <c r="J322" s="4"/>
      <c r="K322" s="212"/>
      <c r="L322" s="212">
        <f>IF(G322&gt;0,YEAR('Page couverture'!$E$9)-G322,0)</f>
        <v>0</v>
      </c>
      <c r="M322" s="212">
        <f t="shared" ref="M322:M385" si="21">IF(K322-L322&gt;0,K322-L322,0)</f>
        <v>0</v>
      </c>
      <c r="N322" s="245">
        <f t="shared" ref="N322:N385" si="22">IFERROR(M322/K322,0)</f>
        <v>0</v>
      </c>
      <c r="O322" s="248">
        <f t="shared" si="19"/>
        <v>0</v>
      </c>
      <c r="P322" s="248">
        <f t="shared" si="19"/>
        <v>0</v>
      </c>
      <c r="Q322" s="248">
        <f t="shared" si="20"/>
        <v>0</v>
      </c>
      <c r="R322" s="84"/>
      <c r="S322" s="84"/>
      <c r="T322" s="212"/>
      <c r="U322" s="84"/>
      <c r="V322" s="84"/>
      <c r="W322" s="85"/>
      <c r="X322" s="86"/>
      <c r="Y322" s="6"/>
      <c r="Z322" s="10"/>
      <c r="AA322" s="165"/>
      <c r="AB322" s="4"/>
    </row>
    <row r="323" spans="1:28" s="5" customFormat="1" ht="15.5" x14ac:dyDescent="0.35">
      <c r="A323" s="10">
        <v>322</v>
      </c>
      <c r="B323" s="209"/>
      <c r="C323" s="209"/>
      <c r="D323" s="221"/>
      <c r="E323" s="4"/>
      <c r="F323" s="4"/>
      <c r="G323" s="210"/>
      <c r="H323" s="211"/>
      <c r="I323" s="240"/>
      <c r="J323" s="4"/>
      <c r="K323" s="212"/>
      <c r="L323" s="212">
        <f>IF(G323&gt;0,YEAR('Page couverture'!$E$9)-G323,0)</f>
        <v>0</v>
      </c>
      <c r="M323" s="212">
        <f t="shared" si="21"/>
        <v>0</v>
      </c>
      <c r="N323" s="245">
        <f t="shared" si="22"/>
        <v>0</v>
      </c>
      <c r="O323" s="248">
        <f t="shared" ref="O323:P386" si="23">L323*$I323</f>
        <v>0</v>
      </c>
      <c r="P323" s="248">
        <f t="shared" si="23"/>
        <v>0</v>
      </c>
      <c r="Q323" s="248">
        <f t="shared" ref="Q323:Q386" si="24">N323*$I323</f>
        <v>0</v>
      </c>
      <c r="R323" s="84"/>
      <c r="S323" s="84"/>
      <c r="T323" s="212"/>
      <c r="U323" s="84"/>
      <c r="V323" s="84"/>
      <c r="W323" s="85"/>
      <c r="X323" s="86"/>
      <c r="Y323" s="6"/>
      <c r="Z323" s="10"/>
      <c r="AA323" s="165"/>
      <c r="AB323" s="4"/>
    </row>
    <row r="324" spans="1:28" s="5" customFormat="1" ht="15.5" x14ac:dyDescent="0.35">
      <c r="A324" s="87">
        <v>323</v>
      </c>
      <c r="B324" s="209"/>
      <c r="C324" s="209"/>
      <c r="D324" s="221"/>
      <c r="E324" s="4"/>
      <c r="F324" s="4"/>
      <c r="G324" s="210"/>
      <c r="H324" s="211"/>
      <c r="I324" s="240"/>
      <c r="J324" s="4"/>
      <c r="K324" s="212"/>
      <c r="L324" s="212">
        <f>IF(G324&gt;0,YEAR('Page couverture'!$E$9)-G324,0)</f>
        <v>0</v>
      </c>
      <c r="M324" s="212">
        <f t="shared" si="21"/>
        <v>0</v>
      </c>
      <c r="N324" s="245">
        <f t="shared" si="22"/>
        <v>0</v>
      </c>
      <c r="O324" s="248">
        <f t="shared" si="23"/>
        <v>0</v>
      </c>
      <c r="P324" s="248">
        <f t="shared" si="23"/>
        <v>0</v>
      </c>
      <c r="Q324" s="248">
        <f t="shared" si="24"/>
        <v>0</v>
      </c>
      <c r="R324" s="84"/>
      <c r="S324" s="84"/>
      <c r="T324" s="212"/>
      <c r="U324" s="84"/>
      <c r="V324" s="84"/>
      <c r="W324" s="85"/>
      <c r="X324" s="86"/>
      <c r="Y324" s="6"/>
      <c r="Z324" s="10"/>
      <c r="AA324" s="165"/>
      <c r="AB324" s="4"/>
    </row>
    <row r="325" spans="1:28" s="5" customFormat="1" ht="15.5" x14ac:dyDescent="0.35">
      <c r="A325" s="10">
        <v>324</v>
      </c>
      <c r="B325" s="209"/>
      <c r="C325" s="209"/>
      <c r="D325" s="221"/>
      <c r="E325" s="4"/>
      <c r="F325" s="4"/>
      <c r="G325" s="210"/>
      <c r="H325" s="211"/>
      <c r="I325" s="240"/>
      <c r="J325" s="4"/>
      <c r="K325" s="212"/>
      <c r="L325" s="212">
        <f>IF(G325&gt;0,YEAR('Page couverture'!$E$9)-G325,0)</f>
        <v>0</v>
      </c>
      <c r="M325" s="212">
        <f t="shared" si="21"/>
        <v>0</v>
      </c>
      <c r="N325" s="245">
        <f t="shared" si="22"/>
        <v>0</v>
      </c>
      <c r="O325" s="248">
        <f t="shared" si="23"/>
        <v>0</v>
      </c>
      <c r="P325" s="248">
        <f t="shared" si="23"/>
        <v>0</v>
      </c>
      <c r="Q325" s="248">
        <f t="shared" si="24"/>
        <v>0</v>
      </c>
      <c r="R325" s="84"/>
      <c r="S325" s="84"/>
      <c r="T325" s="212"/>
      <c r="U325" s="84"/>
      <c r="V325" s="84"/>
      <c r="W325" s="85"/>
      <c r="X325" s="86"/>
      <c r="Y325" s="6"/>
      <c r="Z325" s="10"/>
      <c r="AA325" s="165"/>
      <c r="AB325" s="4"/>
    </row>
    <row r="326" spans="1:28" s="5" customFormat="1" ht="15.5" x14ac:dyDescent="0.35">
      <c r="A326" s="87">
        <v>325</v>
      </c>
      <c r="B326" s="209"/>
      <c r="C326" s="209"/>
      <c r="D326" s="221"/>
      <c r="E326" s="4"/>
      <c r="F326" s="4"/>
      <c r="G326" s="210"/>
      <c r="H326" s="211"/>
      <c r="I326" s="240"/>
      <c r="J326" s="4"/>
      <c r="K326" s="212"/>
      <c r="L326" s="212">
        <f>IF(G326&gt;0,YEAR('Page couverture'!$E$9)-G326,0)</f>
        <v>0</v>
      </c>
      <c r="M326" s="212">
        <f t="shared" si="21"/>
        <v>0</v>
      </c>
      <c r="N326" s="245">
        <f t="shared" si="22"/>
        <v>0</v>
      </c>
      <c r="O326" s="248">
        <f t="shared" si="23"/>
        <v>0</v>
      </c>
      <c r="P326" s="248">
        <f t="shared" si="23"/>
        <v>0</v>
      </c>
      <c r="Q326" s="248">
        <f t="shared" si="24"/>
        <v>0</v>
      </c>
      <c r="R326" s="84"/>
      <c r="S326" s="84"/>
      <c r="T326" s="212"/>
      <c r="U326" s="84"/>
      <c r="V326" s="84"/>
      <c r="W326" s="85"/>
      <c r="X326" s="86"/>
      <c r="Y326" s="6"/>
      <c r="Z326" s="10"/>
      <c r="AA326" s="165"/>
      <c r="AB326" s="4"/>
    </row>
    <row r="327" spans="1:28" s="5" customFormat="1" ht="15.5" x14ac:dyDescent="0.35">
      <c r="A327" s="10">
        <v>326</v>
      </c>
      <c r="B327" s="209"/>
      <c r="C327" s="209"/>
      <c r="D327" s="221"/>
      <c r="E327" s="4"/>
      <c r="F327" s="4"/>
      <c r="G327" s="210"/>
      <c r="H327" s="211"/>
      <c r="I327" s="240"/>
      <c r="J327" s="4"/>
      <c r="K327" s="212"/>
      <c r="L327" s="212">
        <f>IF(G327&gt;0,YEAR('Page couverture'!$E$9)-G327,0)</f>
        <v>0</v>
      </c>
      <c r="M327" s="212">
        <f t="shared" si="21"/>
        <v>0</v>
      </c>
      <c r="N327" s="245">
        <f t="shared" si="22"/>
        <v>0</v>
      </c>
      <c r="O327" s="248">
        <f t="shared" si="23"/>
        <v>0</v>
      </c>
      <c r="P327" s="248">
        <f t="shared" si="23"/>
        <v>0</v>
      </c>
      <c r="Q327" s="248">
        <f t="shared" si="24"/>
        <v>0</v>
      </c>
      <c r="R327" s="84"/>
      <c r="S327" s="84"/>
      <c r="T327" s="212"/>
      <c r="U327" s="84"/>
      <c r="V327" s="84"/>
      <c r="W327" s="85"/>
      <c r="X327" s="86"/>
      <c r="Y327" s="6"/>
      <c r="Z327" s="10"/>
      <c r="AA327" s="165"/>
      <c r="AB327" s="4"/>
    </row>
    <row r="328" spans="1:28" s="5" customFormat="1" ht="15.5" x14ac:dyDescent="0.35">
      <c r="A328" s="87">
        <v>327</v>
      </c>
      <c r="B328" s="209"/>
      <c r="C328" s="209"/>
      <c r="D328" s="221"/>
      <c r="E328" s="4"/>
      <c r="F328" s="4"/>
      <c r="G328" s="210"/>
      <c r="H328" s="211"/>
      <c r="I328" s="240"/>
      <c r="J328" s="4"/>
      <c r="K328" s="212"/>
      <c r="L328" s="212">
        <f>IF(G328&gt;0,YEAR('Page couverture'!$E$9)-G328,0)</f>
        <v>0</v>
      </c>
      <c r="M328" s="212">
        <f t="shared" si="21"/>
        <v>0</v>
      </c>
      <c r="N328" s="245">
        <f t="shared" si="22"/>
        <v>0</v>
      </c>
      <c r="O328" s="248">
        <f t="shared" si="23"/>
        <v>0</v>
      </c>
      <c r="P328" s="248">
        <f t="shared" si="23"/>
        <v>0</v>
      </c>
      <c r="Q328" s="248">
        <f t="shared" si="24"/>
        <v>0</v>
      </c>
      <c r="R328" s="84"/>
      <c r="S328" s="84"/>
      <c r="T328" s="212"/>
      <c r="U328" s="84"/>
      <c r="V328" s="84"/>
      <c r="W328" s="85"/>
      <c r="X328" s="86"/>
      <c r="Y328" s="6"/>
      <c r="Z328" s="10"/>
      <c r="AA328" s="165"/>
      <c r="AB328" s="4"/>
    </row>
    <row r="329" spans="1:28" s="5" customFormat="1" ht="15.5" x14ac:dyDescent="0.35">
      <c r="A329" s="10">
        <v>328</v>
      </c>
      <c r="B329" s="209"/>
      <c r="C329" s="209"/>
      <c r="D329" s="221"/>
      <c r="E329" s="4"/>
      <c r="F329" s="4"/>
      <c r="G329" s="210"/>
      <c r="H329" s="211"/>
      <c r="I329" s="240"/>
      <c r="J329" s="4"/>
      <c r="K329" s="212"/>
      <c r="L329" s="212">
        <f>IF(G329&gt;0,YEAR('Page couverture'!$E$9)-G329,0)</f>
        <v>0</v>
      </c>
      <c r="M329" s="212">
        <f t="shared" si="21"/>
        <v>0</v>
      </c>
      <c r="N329" s="245">
        <f t="shared" si="22"/>
        <v>0</v>
      </c>
      <c r="O329" s="248">
        <f t="shared" si="23"/>
        <v>0</v>
      </c>
      <c r="P329" s="248">
        <f t="shared" si="23"/>
        <v>0</v>
      </c>
      <c r="Q329" s="248">
        <f t="shared" si="24"/>
        <v>0</v>
      </c>
      <c r="R329" s="84"/>
      <c r="S329" s="84"/>
      <c r="T329" s="212"/>
      <c r="U329" s="84"/>
      <c r="V329" s="84"/>
      <c r="W329" s="85"/>
      <c r="X329" s="86"/>
      <c r="Y329" s="6"/>
      <c r="Z329" s="10"/>
      <c r="AA329" s="165"/>
      <c r="AB329" s="4"/>
    </row>
    <row r="330" spans="1:28" s="5" customFormat="1" ht="15.5" x14ac:dyDescent="0.35">
      <c r="A330" s="87">
        <v>329</v>
      </c>
      <c r="B330" s="209"/>
      <c r="C330" s="209"/>
      <c r="D330" s="221"/>
      <c r="E330" s="4"/>
      <c r="F330" s="4"/>
      <c r="G330" s="210"/>
      <c r="H330" s="211"/>
      <c r="I330" s="240"/>
      <c r="J330" s="4"/>
      <c r="K330" s="212"/>
      <c r="L330" s="212">
        <f>IF(G330&gt;0,YEAR('Page couverture'!$E$9)-G330,0)</f>
        <v>0</v>
      </c>
      <c r="M330" s="212">
        <f t="shared" si="21"/>
        <v>0</v>
      </c>
      <c r="N330" s="245">
        <f t="shared" si="22"/>
        <v>0</v>
      </c>
      <c r="O330" s="248">
        <f t="shared" si="23"/>
        <v>0</v>
      </c>
      <c r="P330" s="248">
        <f t="shared" si="23"/>
        <v>0</v>
      </c>
      <c r="Q330" s="248">
        <f t="shared" si="24"/>
        <v>0</v>
      </c>
      <c r="R330" s="84"/>
      <c r="S330" s="84"/>
      <c r="T330" s="212"/>
      <c r="U330" s="84"/>
      <c r="V330" s="84"/>
      <c r="W330" s="85"/>
      <c r="X330" s="86"/>
      <c r="Y330" s="6"/>
      <c r="Z330" s="10"/>
      <c r="AA330" s="165"/>
      <c r="AB330" s="4"/>
    </row>
    <row r="331" spans="1:28" s="5" customFormat="1" ht="15.5" x14ac:dyDescent="0.35">
      <c r="A331" s="10">
        <v>330</v>
      </c>
      <c r="B331" s="209"/>
      <c r="C331" s="209"/>
      <c r="D331" s="221"/>
      <c r="E331" s="4"/>
      <c r="F331" s="4"/>
      <c r="G331" s="210"/>
      <c r="H331" s="211"/>
      <c r="I331" s="240"/>
      <c r="J331" s="4"/>
      <c r="K331" s="212"/>
      <c r="L331" s="212">
        <f>IF(G331&gt;0,YEAR('Page couverture'!$E$9)-G331,0)</f>
        <v>0</v>
      </c>
      <c r="M331" s="212">
        <f t="shared" si="21"/>
        <v>0</v>
      </c>
      <c r="N331" s="245">
        <f t="shared" si="22"/>
        <v>0</v>
      </c>
      <c r="O331" s="248">
        <f t="shared" si="23"/>
        <v>0</v>
      </c>
      <c r="P331" s="248">
        <f t="shared" si="23"/>
        <v>0</v>
      </c>
      <c r="Q331" s="248">
        <f t="shared" si="24"/>
        <v>0</v>
      </c>
      <c r="R331" s="84"/>
      <c r="S331" s="84"/>
      <c r="T331" s="212"/>
      <c r="U331" s="84"/>
      <c r="V331" s="84"/>
      <c r="W331" s="85"/>
      <c r="X331" s="86"/>
      <c r="Y331" s="6"/>
      <c r="Z331" s="10"/>
      <c r="AA331" s="165"/>
      <c r="AB331" s="4"/>
    </row>
    <row r="332" spans="1:28" s="5" customFormat="1" ht="15.5" x14ac:dyDescent="0.35">
      <c r="A332" s="87">
        <v>331</v>
      </c>
      <c r="B332" s="209"/>
      <c r="C332" s="209"/>
      <c r="D332" s="221"/>
      <c r="E332" s="4"/>
      <c r="F332" s="4"/>
      <c r="G332" s="210"/>
      <c r="H332" s="211"/>
      <c r="I332" s="240"/>
      <c r="J332" s="4"/>
      <c r="K332" s="212"/>
      <c r="L332" s="212">
        <f>IF(G332&gt;0,YEAR('Page couverture'!$E$9)-G332,0)</f>
        <v>0</v>
      </c>
      <c r="M332" s="212">
        <f t="shared" si="21"/>
        <v>0</v>
      </c>
      <c r="N332" s="245">
        <f t="shared" si="22"/>
        <v>0</v>
      </c>
      <c r="O332" s="248">
        <f t="shared" si="23"/>
        <v>0</v>
      </c>
      <c r="P332" s="248">
        <f t="shared" si="23"/>
        <v>0</v>
      </c>
      <c r="Q332" s="248">
        <f t="shared" si="24"/>
        <v>0</v>
      </c>
      <c r="R332" s="84"/>
      <c r="S332" s="84"/>
      <c r="T332" s="212"/>
      <c r="U332" s="84"/>
      <c r="V332" s="84"/>
      <c r="W332" s="85"/>
      <c r="X332" s="86"/>
      <c r="Y332" s="6"/>
      <c r="Z332" s="10"/>
      <c r="AA332" s="165"/>
      <c r="AB332" s="4"/>
    </row>
    <row r="333" spans="1:28" s="5" customFormat="1" ht="15.5" x14ac:dyDescent="0.35">
      <c r="A333" s="10">
        <v>332</v>
      </c>
      <c r="B333" s="209"/>
      <c r="C333" s="209"/>
      <c r="D333" s="221"/>
      <c r="E333" s="4"/>
      <c r="F333" s="4"/>
      <c r="G333" s="210"/>
      <c r="H333" s="211"/>
      <c r="I333" s="240"/>
      <c r="J333" s="4"/>
      <c r="K333" s="212"/>
      <c r="L333" s="212">
        <f>IF(G333&gt;0,YEAR('Page couverture'!$E$9)-G333,0)</f>
        <v>0</v>
      </c>
      <c r="M333" s="212">
        <f t="shared" si="21"/>
        <v>0</v>
      </c>
      <c r="N333" s="245">
        <f t="shared" si="22"/>
        <v>0</v>
      </c>
      <c r="O333" s="248">
        <f t="shared" si="23"/>
        <v>0</v>
      </c>
      <c r="P333" s="248">
        <f t="shared" si="23"/>
        <v>0</v>
      </c>
      <c r="Q333" s="248">
        <f t="shared" si="24"/>
        <v>0</v>
      </c>
      <c r="R333" s="84"/>
      <c r="S333" s="84"/>
      <c r="T333" s="212"/>
      <c r="U333" s="84"/>
      <c r="V333" s="84"/>
      <c r="W333" s="85"/>
      <c r="X333" s="86"/>
      <c r="Y333" s="6"/>
      <c r="Z333" s="10"/>
      <c r="AA333" s="165"/>
      <c r="AB333" s="4"/>
    </row>
    <row r="334" spans="1:28" s="5" customFormat="1" ht="15.5" x14ac:dyDescent="0.35">
      <c r="A334" s="87">
        <v>333</v>
      </c>
      <c r="B334" s="209"/>
      <c r="C334" s="209"/>
      <c r="D334" s="221"/>
      <c r="E334" s="4"/>
      <c r="F334" s="4"/>
      <c r="G334" s="210"/>
      <c r="H334" s="211"/>
      <c r="I334" s="240"/>
      <c r="J334" s="4"/>
      <c r="K334" s="212"/>
      <c r="L334" s="212">
        <f>IF(G334&gt;0,YEAR('Page couverture'!$E$9)-G334,0)</f>
        <v>0</v>
      </c>
      <c r="M334" s="212">
        <f t="shared" si="21"/>
        <v>0</v>
      </c>
      <c r="N334" s="245">
        <f t="shared" si="22"/>
        <v>0</v>
      </c>
      <c r="O334" s="248">
        <f t="shared" si="23"/>
        <v>0</v>
      </c>
      <c r="P334" s="248">
        <f t="shared" si="23"/>
        <v>0</v>
      </c>
      <c r="Q334" s="248">
        <f t="shared" si="24"/>
        <v>0</v>
      </c>
      <c r="R334" s="84"/>
      <c r="S334" s="84"/>
      <c r="T334" s="212"/>
      <c r="U334" s="84"/>
      <c r="V334" s="84"/>
      <c r="W334" s="85"/>
      <c r="X334" s="86"/>
      <c r="Y334" s="6"/>
      <c r="Z334" s="10"/>
      <c r="AA334" s="165"/>
      <c r="AB334" s="4"/>
    </row>
    <row r="335" spans="1:28" s="5" customFormat="1" ht="15.5" x14ac:dyDescent="0.35">
      <c r="A335" s="10">
        <v>334</v>
      </c>
      <c r="B335" s="209"/>
      <c r="C335" s="209"/>
      <c r="D335" s="221"/>
      <c r="E335" s="4"/>
      <c r="F335" s="4"/>
      <c r="G335" s="210"/>
      <c r="H335" s="211"/>
      <c r="I335" s="240"/>
      <c r="J335" s="4"/>
      <c r="K335" s="212"/>
      <c r="L335" s="212">
        <f>IF(G335&gt;0,YEAR('Page couverture'!$E$9)-G335,0)</f>
        <v>0</v>
      </c>
      <c r="M335" s="212">
        <f t="shared" si="21"/>
        <v>0</v>
      </c>
      <c r="N335" s="245">
        <f t="shared" si="22"/>
        <v>0</v>
      </c>
      <c r="O335" s="248">
        <f t="shared" si="23"/>
        <v>0</v>
      </c>
      <c r="P335" s="248">
        <f t="shared" si="23"/>
        <v>0</v>
      </c>
      <c r="Q335" s="248">
        <f t="shared" si="24"/>
        <v>0</v>
      </c>
      <c r="R335" s="84"/>
      <c r="S335" s="84"/>
      <c r="T335" s="212"/>
      <c r="U335" s="84"/>
      <c r="V335" s="84"/>
      <c r="W335" s="85"/>
      <c r="X335" s="86"/>
      <c r="Y335" s="6"/>
      <c r="Z335" s="10"/>
      <c r="AA335" s="165"/>
      <c r="AB335" s="4"/>
    </row>
    <row r="336" spans="1:28" s="5" customFormat="1" ht="15.5" x14ac:dyDescent="0.35">
      <c r="A336" s="87">
        <v>335</v>
      </c>
      <c r="B336" s="209"/>
      <c r="C336" s="209"/>
      <c r="D336" s="221"/>
      <c r="E336" s="4"/>
      <c r="F336" s="4"/>
      <c r="G336" s="210"/>
      <c r="H336" s="211"/>
      <c r="I336" s="240"/>
      <c r="J336" s="4"/>
      <c r="K336" s="212"/>
      <c r="L336" s="212">
        <f>IF(G336&gt;0,YEAR('Page couverture'!$E$9)-G336,0)</f>
        <v>0</v>
      </c>
      <c r="M336" s="212">
        <f t="shared" si="21"/>
        <v>0</v>
      </c>
      <c r="N336" s="245">
        <f t="shared" si="22"/>
        <v>0</v>
      </c>
      <c r="O336" s="248">
        <f t="shared" si="23"/>
        <v>0</v>
      </c>
      <c r="P336" s="248">
        <f t="shared" si="23"/>
        <v>0</v>
      </c>
      <c r="Q336" s="248">
        <f t="shared" si="24"/>
        <v>0</v>
      </c>
      <c r="R336" s="84"/>
      <c r="S336" s="84"/>
      <c r="T336" s="212"/>
      <c r="U336" s="84"/>
      <c r="V336" s="84"/>
      <c r="W336" s="85"/>
      <c r="X336" s="86"/>
      <c r="Y336" s="6"/>
      <c r="Z336" s="10"/>
      <c r="AA336" s="165"/>
      <c r="AB336" s="4"/>
    </row>
    <row r="337" spans="1:28" s="5" customFormat="1" ht="15.5" x14ac:dyDescent="0.35">
      <c r="A337" s="10">
        <v>336</v>
      </c>
      <c r="B337" s="209"/>
      <c r="C337" s="209"/>
      <c r="D337" s="221"/>
      <c r="E337" s="4"/>
      <c r="F337" s="4"/>
      <c r="G337" s="210"/>
      <c r="H337" s="211"/>
      <c r="I337" s="240"/>
      <c r="J337" s="4"/>
      <c r="K337" s="212"/>
      <c r="L337" s="212">
        <f>IF(G337&gt;0,YEAR('Page couverture'!$E$9)-G337,0)</f>
        <v>0</v>
      </c>
      <c r="M337" s="212">
        <f t="shared" si="21"/>
        <v>0</v>
      </c>
      <c r="N337" s="245">
        <f t="shared" si="22"/>
        <v>0</v>
      </c>
      <c r="O337" s="248">
        <f t="shared" si="23"/>
        <v>0</v>
      </c>
      <c r="P337" s="248">
        <f t="shared" si="23"/>
        <v>0</v>
      </c>
      <c r="Q337" s="248">
        <f t="shared" si="24"/>
        <v>0</v>
      </c>
      <c r="R337" s="84"/>
      <c r="S337" s="84"/>
      <c r="T337" s="212"/>
      <c r="U337" s="84"/>
      <c r="V337" s="84"/>
      <c r="W337" s="85"/>
      <c r="X337" s="86"/>
      <c r="Y337" s="6"/>
      <c r="Z337" s="10"/>
      <c r="AA337" s="165"/>
      <c r="AB337" s="4"/>
    </row>
    <row r="338" spans="1:28" s="5" customFormat="1" ht="15.5" x14ac:dyDescent="0.35">
      <c r="A338" s="87">
        <v>337</v>
      </c>
      <c r="B338" s="209"/>
      <c r="C338" s="209"/>
      <c r="D338" s="221"/>
      <c r="E338" s="4"/>
      <c r="F338" s="4"/>
      <c r="G338" s="210"/>
      <c r="H338" s="211"/>
      <c r="I338" s="240"/>
      <c r="J338" s="4"/>
      <c r="K338" s="212"/>
      <c r="L338" s="212">
        <f>IF(G338&gt;0,YEAR('Page couverture'!$E$9)-G338,0)</f>
        <v>0</v>
      </c>
      <c r="M338" s="212">
        <f t="shared" si="21"/>
        <v>0</v>
      </c>
      <c r="N338" s="245">
        <f t="shared" si="22"/>
        <v>0</v>
      </c>
      <c r="O338" s="248">
        <f t="shared" si="23"/>
        <v>0</v>
      </c>
      <c r="P338" s="248">
        <f t="shared" si="23"/>
        <v>0</v>
      </c>
      <c r="Q338" s="248">
        <f t="shared" si="24"/>
        <v>0</v>
      </c>
      <c r="R338" s="84"/>
      <c r="S338" s="84"/>
      <c r="T338" s="212"/>
      <c r="U338" s="84"/>
      <c r="V338" s="84"/>
      <c r="W338" s="85"/>
      <c r="X338" s="86"/>
      <c r="Y338" s="6"/>
      <c r="Z338" s="10"/>
      <c r="AA338" s="165"/>
      <c r="AB338" s="4"/>
    </row>
    <row r="339" spans="1:28" s="5" customFormat="1" ht="15.5" x14ac:dyDescent="0.35">
      <c r="A339" s="10">
        <v>338</v>
      </c>
      <c r="B339" s="209"/>
      <c r="C339" s="209"/>
      <c r="D339" s="221"/>
      <c r="E339" s="4"/>
      <c r="F339" s="4"/>
      <c r="G339" s="210"/>
      <c r="H339" s="211"/>
      <c r="I339" s="240"/>
      <c r="J339" s="4"/>
      <c r="K339" s="212"/>
      <c r="L339" s="212">
        <f>IF(G339&gt;0,YEAR('Page couverture'!$E$9)-G339,0)</f>
        <v>0</v>
      </c>
      <c r="M339" s="212">
        <f t="shared" si="21"/>
        <v>0</v>
      </c>
      <c r="N339" s="245">
        <f t="shared" si="22"/>
        <v>0</v>
      </c>
      <c r="O339" s="248">
        <f t="shared" si="23"/>
        <v>0</v>
      </c>
      <c r="P339" s="248">
        <f t="shared" si="23"/>
        <v>0</v>
      </c>
      <c r="Q339" s="248">
        <f t="shared" si="24"/>
        <v>0</v>
      </c>
      <c r="R339" s="84"/>
      <c r="S339" s="84"/>
      <c r="T339" s="212"/>
      <c r="U339" s="84"/>
      <c r="V339" s="84"/>
      <c r="W339" s="85"/>
      <c r="X339" s="86"/>
      <c r="Y339" s="6"/>
      <c r="Z339" s="10"/>
      <c r="AA339" s="165"/>
      <c r="AB339" s="4"/>
    </row>
    <row r="340" spans="1:28" s="5" customFormat="1" ht="15.5" x14ac:dyDescent="0.35">
      <c r="A340" s="87">
        <v>339</v>
      </c>
      <c r="B340" s="209"/>
      <c r="C340" s="209"/>
      <c r="D340" s="221"/>
      <c r="E340" s="4"/>
      <c r="F340" s="4"/>
      <c r="G340" s="210"/>
      <c r="H340" s="211"/>
      <c r="I340" s="240"/>
      <c r="J340" s="4"/>
      <c r="K340" s="212"/>
      <c r="L340" s="212">
        <f>IF(G340&gt;0,YEAR('Page couverture'!$E$9)-G340,0)</f>
        <v>0</v>
      </c>
      <c r="M340" s="212">
        <f t="shared" si="21"/>
        <v>0</v>
      </c>
      <c r="N340" s="245">
        <f t="shared" si="22"/>
        <v>0</v>
      </c>
      <c r="O340" s="248">
        <f t="shared" si="23"/>
        <v>0</v>
      </c>
      <c r="P340" s="248">
        <f t="shared" si="23"/>
        <v>0</v>
      </c>
      <c r="Q340" s="248">
        <f t="shared" si="24"/>
        <v>0</v>
      </c>
      <c r="R340" s="84"/>
      <c r="S340" s="84"/>
      <c r="T340" s="212"/>
      <c r="U340" s="84"/>
      <c r="V340" s="84"/>
      <c r="W340" s="85"/>
      <c r="X340" s="86"/>
      <c r="Y340" s="6"/>
      <c r="Z340" s="10"/>
      <c r="AA340" s="165"/>
      <c r="AB340" s="4"/>
    </row>
    <row r="341" spans="1:28" s="5" customFormat="1" ht="15.5" x14ac:dyDescent="0.35">
      <c r="A341" s="10">
        <v>340</v>
      </c>
      <c r="B341" s="209"/>
      <c r="C341" s="209"/>
      <c r="D341" s="221"/>
      <c r="E341" s="4"/>
      <c r="F341" s="4"/>
      <c r="G341" s="210"/>
      <c r="H341" s="211"/>
      <c r="I341" s="240"/>
      <c r="J341" s="4"/>
      <c r="K341" s="212"/>
      <c r="L341" s="212">
        <f>IF(G341&gt;0,YEAR('Page couverture'!$E$9)-G341,0)</f>
        <v>0</v>
      </c>
      <c r="M341" s="212">
        <f t="shared" si="21"/>
        <v>0</v>
      </c>
      <c r="N341" s="245">
        <f t="shared" si="22"/>
        <v>0</v>
      </c>
      <c r="O341" s="248">
        <f t="shared" si="23"/>
        <v>0</v>
      </c>
      <c r="P341" s="248">
        <f t="shared" si="23"/>
        <v>0</v>
      </c>
      <c r="Q341" s="248">
        <f t="shared" si="24"/>
        <v>0</v>
      </c>
      <c r="R341" s="84"/>
      <c r="S341" s="84"/>
      <c r="T341" s="212"/>
      <c r="U341" s="84"/>
      <c r="V341" s="84"/>
      <c r="W341" s="85"/>
      <c r="X341" s="86"/>
      <c r="Y341" s="6"/>
      <c r="Z341" s="10"/>
      <c r="AA341" s="165"/>
      <c r="AB341" s="4"/>
    </row>
    <row r="342" spans="1:28" s="5" customFormat="1" ht="15.5" x14ac:dyDescent="0.35">
      <c r="A342" s="87">
        <v>341</v>
      </c>
      <c r="B342" s="209"/>
      <c r="C342" s="209"/>
      <c r="D342" s="221"/>
      <c r="E342" s="4"/>
      <c r="F342" s="4"/>
      <c r="G342" s="210"/>
      <c r="H342" s="211"/>
      <c r="I342" s="240"/>
      <c r="J342" s="4"/>
      <c r="K342" s="212"/>
      <c r="L342" s="212">
        <f>IF(G342&gt;0,YEAR('Page couverture'!$E$9)-G342,0)</f>
        <v>0</v>
      </c>
      <c r="M342" s="212">
        <f t="shared" si="21"/>
        <v>0</v>
      </c>
      <c r="N342" s="245">
        <f t="shared" si="22"/>
        <v>0</v>
      </c>
      <c r="O342" s="248">
        <f t="shared" si="23"/>
        <v>0</v>
      </c>
      <c r="P342" s="248">
        <f t="shared" si="23"/>
        <v>0</v>
      </c>
      <c r="Q342" s="248">
        <f t="shared" si="24"/>
        <v>0</v>
      </c>
      <c r="R342" s="84"/>
      <c r="S342" s="84"/>
      <c r="T342" s="212"/>
      <c r="U342" s="84"/>
      <c r="V342" s="84"/>
      <c r="W342" s="85"/>
      <c r="X342" s="86"/>
      <c r="Y342" s="6"/>
      <c r="Z342" s="10"/>
      <c r="AA342" s="165"/>
      <c r="AB342" s="4"/>
    </row>
    <row r="343" spans="1:28" s="5" customFormat="1" ht="15.5" x14ac:dyDescent="0.35">
      <c r="A343" s="10">
        <v>342</v>
      </c>
      <c r="B343" s="209"/>
      <c r="C343" s="209"/>
      <c r="D343" s="221"/>
      <c r="E343" s="4"/>
      <c r="F343" s="4"/>
      <c r="G343" s="210"/>
      <c r="H343" s="211"/>
      <c r="I343" s="240"/>
      <c r="J343" s="4"/>
      <c r="K343" s="212"/>
      <c r="L343" s="212">
        <f>IF(G343&gt;0,YEAR('Page couverture'!$E$9)-G343,0)</f>
        <v>0</v>
      </c>
      <c r="M343" s="212">
        <f t="shared" si="21"/>
        <v>0</v>
      </c>
      <c r="N343" s="245">
        <f t="shared" si="22"/>
        <v>0</v>
      </c>
      <c r="O343" s="248">
        <f t="shared" si="23"/>
        <v>0</v>
      </c>
      <c r="P343" s="248">
        <f t="shared" si="23"/>
        <v>0</v>
      </c>
      <c r="Q343" s="248">
        <f t="shared" si="24"/>
        <v>0</v>
      </c>
      <c r="R343" s="84"/>
      <c r="S343" s="84"/>
      <c r="T343" s="212"/>
      <c r="U343" s="84"/>
      <c r="V343" s="84"/>
      <c r="W343" s="85"/>
      <c r="X343" s="86"/>
      <c r="Y343" s="6"/>
      <c r="Z343" s="10"/>
      <c r="AA343" s="165"/>
      <c r="AB343" s="4"/>
    </row>
    <row r="344" spans="1:28" s="5" customFormat="1" ht="15.5" x14ac:dyDescent="0.35">
      <c r="A344" s="87">
        <v>343</v>
      </c>
      <c r="B344" s="209"/>
      <c r="C344" s="209"/>
      <c r="D344" s="221"/>
      <c r="E344" s="4"/>
      <c r="F344" s="4"/>
      <c r="G344" s="210"/>
      <c r="H344" s="211"/>
      <c r="I344" s="240"/>
      <c r="J344" s="4"/>
      <c r="K344" s="212"/>
      <c r="L344" s="212">
        <f>IF(G344&gt;0,YEAR('Page couverture'!$E$9)-G344,0)</f>
        <v>0</v>
      </c>
      <c r="M344" s="212">
        <f t="shared" si="21"/>
        <v>0</v>
      </c>
      <c r="N344" s="245">
        <f t="shared" si="22"/>
        <v>0</v>
      </c>
      <c r="O344" s="248">
        <f t="shared" si="23"/>
        <v>0</v>
      </c>
      <c r="P344" s="248">
        <f t="shared" si="23"/>
        <v>0</v>
      </c>
      <c r="Q344" s="248">
        <f t="shared" si="24"/>
        <v>0</v>
      </c>
      <c r="R344" s="84"/>
      <c r="S344" s="84"/>
      <c r="T344" s="212"/>
      <c r="U344" s="84"/>
      <c r="V344" s="84"/>
      <c r="W344" s="85"/>
      <c r="X344" s="86"/>
      <c r="Y344" s="6"/>
      <c r="Z344" s="10"/>
      <c r="AA344" s="165"/>
      <c r="AB344" s="4"/>
    </row>
    <row r="345" spans="1:28" s="5" customFormat="1" ht="15.5" x14ac:dyDescent="0.35">
      <c r="A345" s="10">
        <v>344</v>
      </c>
      <c r="B345" s="209"/>
      <c r="C345" s="209"/>
      <c r="D345" s="221"/>
      <c r="E345" s="4"/>
      <c r="F345" s="4"/>
      <c r="G345" s="210"/>
      <c r="H345" s="211"/>
      <c r="I345" s="240"/>
      <c r="J345" s="4"/>
      <c r="K345" s="212"/>
      <c r="L345" s="212">
        <f>IF(G345&gt;0,YEAR('Page couverture'!$E$9)-G345,0)</f>
        <v>0</v>
      </c>
      <c r="M345" s="212">
        <f t="shared" si="21"/>
        <v>0</v>
      </c>
      <c r="N345" s="245">
        <f t="shared" si="22"/>
        <v>0</v>
      </c>
      <c r="O345" s="248">
        <f t="shared" si="23"/>
        <v>0</v>
      </c>
      <c r="P345" s="248">
        <f t="shared" si="23"/>
        <v>0</v>
      </c>
      <c r="Q345" s="248">
        <f t="shared" si="24"/>
        <v>0</v>
      </c>
      <c r="R345" s="84"/>
      <c r="S345" s="84"/>
      <c r="T345" s="212"/>
      <c r="U345" s="84"/>
      <c r="V345" s="84"/>
      <c r="W345" s="85"/>
      <c r="X345" s="86"/>
      <c r="Y345" s="6"/>
      <c r="Z345" s="10"/>
      <c r="AA345" s="165"/>
      <c r="AB345" s="4"/>
    </row>
    <row r="346" spans="1:28" s="5" customFormat="1" ht="15.5" x14ac:dyDescent="0.35">
      <c r="A346" s="87">
        <v>345</v>
      </c>
      <c r="B346" s="209"/>
      <c r="C346" s="209"/>
      <c r="D346" s="221"/>
      <c r="E346" s="4"/>
      <c r="F346" s="4"/>
      <c r="G346" s="210"/>
      <c r="H346" s="211"/>
      <c r="I346" s="240"/>
      <c r="J346" s="4"/>
      <c r="K346" s="212"/>
      <c r="L346" s="212">
        <f>IF(G346&gt;0,YEAR('Page couverture'!$E$9)-G346,0)</f>
        <v>0</v>
      </c>
      <c r="M346" s="212">
        <f t="shared" si="21"/>
        <v>0</v>
      </c>
      <c r="N346" s="245">
        <f t="shared" si="22"/>
        <v>0</v>
      </c>
      <c r="O346" s="248">
        <f t="shared" si="23"/>
        <v>0</v>
      </c>
      <c r="P346" s="248">
        <f t="shared" si="23"/>
        <v>0</v>
      </c>
      <c r="Q346" s="248">
        <f t="shared" si="24"/>
        <v>0</v>
      </c>
      <c r="R346" s="84"/>
      <c r="S346" s="84"/>
      <c r="T346" s="212"/>
      <c r="U346" s="84"/>
      <c r="V346" s="84"/>
      <c r="W346" s="85"/>
      <c r="X346" s="86"/>
      <c r="Y346" s="6"/>
      <c r="Z346" s="10"/>
      <c r="AA346" s="165"/>
      <c r="AB346" s="4"/>
    </row>
    <row r="347" spans="1:28" s="5" customFormat="1" ht="15.5" x14ac:dyDescent="0.35">
      <c r="A347" s="10">
        <v>346</v>
      </c>
      <c r="B347" s="209"/>
      <c r="C347" s="209"/>
      <c r="D347" s="221"/>
      <c r="E347" s="4"/>
      <c r="F347" s="4"/>
      <c r="G347" s="210"/>
      <c r="H347" s="211"/>
      <c r="I347" s="240"/>
      <c r="J347" s="4"/>
      <c r="K347" s="212"/>
      <c r="L347" s="212">
        <f>IF(G347&gt;0,YEAR('Page couverture'!$E$9)-G347,0)</f>
        <v>0</v>
      </c>
      <c r="M347" s="212">
        <f t="shared" si="21"/>
        <v>0</v>
      </c>
      <c r="N347" s="245">
        <f t="shared" si="22"/>
        <v>0</v>
      </c>
      <c r="O347" s="248">
        <f t="shared" si="23"/>
        <v>0</v>
      </c>
      <c r="P347" s="248">
        <f t="shared" si="23"/>
        <v>0</v>
      </c>
      <c r="Q347" s="248">
        <f t="shared" si="24"/>
        <v>0</v>
      </c>
      <c r="R347" s="84"/>
      <c r="S347" s="84"/>
      <c r="T347" s="212"/>
      <c r="U347" s="84"/>
      <c r="V347" s="84"/>
      <c r="W347" s="85"/>
      <c r="X347" s="86"/>
      <c r="Y347" s="6"/>
      <c r="Z347" s="10"/>
      <c r="AA347" s="165"/>
      <c r="AB347" s="4"/>
    </row>
    <row r="348" spans="1:28" s="5" customFormat="1" ht="15.5" x14ac:dyDescent="0.35">
      <c r="A348" s="87">
        <v>347</v>
      </c>
      <c r="B348" s="209"/>
      <c r="C348" s="209"/>
      <c r="D348" s="221"/>
      <c r="E348" s="4"/>
      <c r="F348" s="4"/>
      <c r="G348" s="210"/>
      <c r="H348" s="211"/>
      <c r="I348" s="240"/>
      <c r="J348" s="4"/>
      <c r="K348" s="212"/>
      <c r="L348" s="212">
        <f>IF(G348&gt;0,YEAR('Page couverture'!$E$9)-G348,0)</f>
        <v>0</v>
      </c>
      <c r="M348" s="212">
        <f t="shared" si="21"/>
        <v>0</v>
      </c>
      <c r="N348" s="245">
        <f t="shared" si="22"/>
        <v>0</v>
      </c>
      <c r="O348" s="248">
        <f t="shared" si="23"/>
        <v>0</v>
      </c>
      <c r="P348" s="248">
        <f t="shared" si="23"/>
        <v>0</v>
      </c>
      <c r="Q348" s="248">
        <f t="shared" si="24"/>
        <v>0</v>
      </c>
      <c r="R348" s="84"/>
      <c r="S348" s="84"/>
      <c r="T348" s="212"/>
      <c r="U348" s="84"/>
      <c r="V348" s="84"/>
      <c r="W348" s="85"/>
      <c r="X348" s="86"/>
      <c r="Y348" s="6"/>
      <c r="Z348" s="10"/>
      <c r="AA348" s="165"/>
      <c r="AB348" s="4"/>
    </row>
    <row r="349" spans="1:28" s="5" customFormat="1" ht="15.5" x14ac:dyDescent="0.35">
      <c r="A349" s="10">
        <v>348</v>
      </c>
      <c r="B349" s="209"/>
      <c r="C349" s="209"/>
      <c r="D349" s="221"/>
      <c r="E349" s="4"/>
      <c r="F349" s="4"/>
      <c r="G349" s="210"/>
      <c r="H349" s="211"/>
      <c r="I349" s="240"/>
      <c r="J349" s="4"/>
      <c r="K349" s="212"/>
      <c r="L349" s="212">
        <f>IF(G349&gt;0,YEAR('Page couverture'!$E$9)-G349,0)</f>
        <v>0</v>
      </c>
      <c r="M349" s="212">
        <f t="shared" si="21"/>
        <v>0</v>
      </c>
      <c r="N349" s="245">
        <f t="shared" si="22"/>
        <v>0</v>
      </c>
      <c r="O349" s="248">
        <f t="shared" si="23"/>
        <v>0</v>
      </c>
      <c r="P349" s="248">
        <f t="shared" si="23"/>
        <v>0</v>
      </c>
      <c r="Q349" s="248">
        <f t="shared" si="24"/>
        <v>0</v>
      </c>
      <c r="R349" s="84"/>
      <c r="S349" s="84"/>
      <c r="T349" s="212"/>
      <c r="U349" s="84"/>
      <c r="V349" s="84"/>
      <c r="W349" s="85"/>
      <c r="X349" s="86"/>
      <c r="Y349" s="6"/>
      <c r="Z349" s="10"/>
      <c r="AA349" s="165"/>
      <c r="AB349" s="4"/>
    </row>
    <row r="350" spans="1:28" s="5" customFormat="1" ht="15.5" x14ac:dyDescent="0.35">
      <c r="A350" s="87">
        <v>349</v>
      </c>
      <c r="B350" s="209"/>
      <c r="C350" s="209"/>
      <c r="D350" s="221"/>
      <c r="E350" s="4"/>
      <c r="F350" s="4"/>
      <c r="G350" s="210"/>
      <c r="H350" s="211"/>
      <c r="I350" s="240"/>
      <c r="J350" s="4"/>
      <c r="K350" s="212"/>
      <c r="L350" s="212">
        <f>IF(G350&gt;0,YEAR('Page couverture'!$E$9)-G350,0)</f>
        <v>0</v>
      </c>
      <c r="M350" s="212">
        <f t="shared" si="21"/>
        <v>0</v>
      </c>
      <c r="N350" s="245">
        <f t="shared" si="22"/>
        <v>0</v>
      </c>
      <c r="O350" s="248">
        <f t="shared" si="23"/>
        <v>0</v>
      </c>
      <c r="P350" s="248">
        <f t="shared" si="23"/>
        <v>0</v>
      </c>
      <c r="Q350" s="248">
        <f t="shared" si="24"/>
        <v>0</v>
      </c>
      <c r="R350" s="84"/>
      <c r="S350" s="84"/>
      <c r="T350" s="212"/>
      <c r="U350" s="84"/>
      <c r="V350" s="84"/>
      <c r="W350" s="85"/>
      <c r="X350" s="86"/>
      <c r="Y350" s="6"/>
      <c r="Z350" s="10"/>
      <c r="AA350" s="165"/>
      <c r="AB350" s="4"/>
    </row>
    <row r="351" spans="1:28" s="5" customFormat="1" ht="15.5" x14ac:dyDescent="0.35">
      <c r="A351" s="10">
        <v>350</v>
      </c>
      <c r="B351" s="209"/>
      <c r="C351" s="209"/>
      <c r="D351" s="221"/>
      <c r="E351" s="4"/>
      <c r="F351" s="4"/>
      <c r="G351" s="210"/>
      <c r="H351" s="211"/>
      <c r="I351" s="240"/>
      <c r="J351" s="4"/>
      <c r="K351" s="212"/>
      <c r="L351" s="212">
        <f>IF(G351&gt;0,YEAR('Page couverture'!$E$9)-G351,0)</f>
        <v>0</v>
      </c>
      <c r="M351" s="212">
        <f t="shared" si="21"/>
        <v>0</v>
      </c>
      <c r="N351" s="245">
        <f t="shared" si="22"/>
        <v>0</v>
      </c>
      <c r="O351" s="248">
        <f t="shared" si="23"/>
        <v>0</v>
      </c>
      <c r="P351" s="248">
        <f t="shared" si="23"/>
        <v>0</v>
      </c>
      <c r="Q351" s="248">
        <f t="shared" si="24"/>
        <v>0</v>
      </c>
      <c r="R351" s="84"/>
      <c r="S351" s="84"/>
      <c r="T351" s="212"/>
      <c r="U351" s="84"/>
      <c r="V351" s="84"/>
      <c r="W351" s="85"/>
      <c r="X351" s="86"/>
      <c r="Y351" s="6"/>
      <c r="Z351" s="10"/>
      <c r="AA351" s="165"/>
      <c r="AB351" s="4"/>
    </row>
    <row r="352" spans="1:28" s="5" customFormat="1" ht="15.5" x14ac:dyDescent="0.35">
      <c r="A352" s="87">
        <v>351</v>
      </c>
      <c r="B352" s="209"/>
      <c r="C352" s="209"/>
      <c r="D352" s="221"/>
      <c r="E352" s="4"/>
      <c r="F352" s="4"/>
      <c r="G352" s="210"/>
      <c r="H352" s="211"/>
      <c r="I352" s="240"/>
      <c r="J352" s="4"/>
      <c r="K352" s="212"/>
      <c r="L352" s="212">
        <f>IF(G352&gt;0,YEAR('Page couverture'!$E$9)-G352,0)</f>
        <v>0</v>
      </c>
      <c r="M352" s="212">
        <f t="shared" si="21"/>
        <v>0</v>
      </c>
      <c r="N352" s="245">
        <f t="shared" si="22"/>
        <v>0</v>
      </c>
      <c r="O352" s="248">
        <f t="shared" si="23"/>
        <v>0</v>
      </c>
      <c r="P352" s="248">
        <f t="shared" si="23"/>
        <v>0</v>
      </c>
      <c r="Q352" s="248">
        <f t="shared" si="24"/>
        <v>0</v>
      </c>
      <c r="R352" s="84"/>
      <c r="S352" s="84"/>
      <c r="T352" s="212"/>
      <c r="U352" s="84"/>
      <c r="V352" s="84"/>
      <c r="W352" s="85"/>
      <c r="X352" s="86"/>
      <c r="Y352" s="6"/>
      <c r="Z352" s="10"/>
      <c r="AA352" s="165"/>
      <c r="AB352" s="4"/>
    </row>
    <row r="353" spans="1:28" s="5" customFormat="1" ht="15.5" x14ac:dyDescent="0.35">
      <c r="A353" s="10">
        <v>352</v>
      </c>
      <c r="B353" s="209"/>
      <c r="C353" s="209"/>
      <c r="D353" s="221"/>
      <c r="E353" s="4"/>
      <c r="F353" s="4"/>
      <c r="G353" s="210"/>
      <c r="H353" s="211"/>
      <c r="I353" s="240"/>
      <c r="J353" s="4"/>
      <c r="K353" s="212"/>
      <c r="L353" s="212">
        <f>IF(G353&gt;0,YEAR('Page couverture'!$E$9)-G353,0)</f>
        <v>0</v>
      </c>
      <c r="M353" s="212">
        <f t="shared" si="21"/>
        <v>0</v>
      </c>
      <c r="N353" s="245">
        <f t="shared" si="22"/>
        <v>0</v>
      </c>
      <c r="O353" s="248">
        <f t="shared" si="23"/>
        <v>0</v>
      </c>
      <c r="P353" s="248">
        <f t="shared" si="23"/>
        <v>0</v>
      </c>
      <c r="Q353" s="248">
        <f t="shared" si="24"/>
        <v>0</v>
      </c>
      <c r="R353" s="84"/>
      <c r="S353" s="84"/>
      <c r="T353" s="212"/>
      <c r="U353" s="84"/>
      <c r="V353" s="84"/>
      <c r="W353" s="85"/>
      <c r="X353" s="86"/>
      <c r="Y353" s="6"/>
      <c r="Z353" s="10"/>
      <c r="AA353" s="165"/>
      <c r="AB353" s="4"/>
    </row>
    <row r="354" spans="1:28" s="5" customFormat="1" ht="15.5" x14ac:dyDescent="0.35">
      <c r="A354" s="87">
        <v>353</v>
      </c>
      <c r="B354" s="209"/>
      <c r="C354" s="209"/>
      <c r="D354" s="221"/>
      <c r="E354" s="4"/>
      <c r="F354" s="4"/>
      <c r="G354" s="210"/>
      <c r="H354" s="211"/>
      <c r="I354" s="240"/>
      <c r="J354" s="4"/>
      <c r="K354" s="212"/>
      <c r="L354" s="212">
        <f>IF(G354&gt;0,YEAR('Page couverture'!$E$9)-G354,0)</f>
        <v>0</v>
      </c>
      <c r="M354" s="212">
        <f t="shared" si="21"/>
        <v>0</v>
      </c>
      <c r="N354" s="245">
        <f t="shared" si="22"/>
        <v>0</v>
      </c>
      <c r="O354" s="248">
        <f t="shared" si="23"/>
        <v>0</v>
      </c>
      <c r="P354" s="248">
        <f t="shared" si="23"/>
        <v>0</v>
      </c>
      <c r="Q354" s="248">
        <f t="shared" si="24"/>
        <v>0</v>
      </c>
      <c r="R354" s="84"/>
      <c r="S354" s="84"/>
      <c r="T354" s="212"/>
      <c r="U354" s="84"/>
      <c r="V354" s="84"/>
      <c r="W354" s="85"/>
      <c r="X354" s="86"/>
      <c r="Y354" s="6"/>
      <c r="Z354" s="10"/>
      <c r="AA354" s="165"/>
      <c r="AB354" s="4"/>
    </row>
    <row r="355" spans="1:28" s="5" customFormat="1" ht="15.5" x14ac:dyDescent="0.35">
      <c r="A355" s="10">
        <v>354</v>
      </c>
      <c r="B355" s="209"/>
      <c r="C355" s="209"/>
      <c r="D355" s="221"/>
      <c r="E355" s="4"/>
      <c r="F355" s="4"/>
      <c r="G355" s="210"/>
      <c r="H355" s="211"/>
      <c r="I355" s="240"/>
      <c r="J355" s="4"/>
      <c r="K355" s="212"/>
      <c r="L355" s="212">
        <f>IF(G355&gt;0,YEAR('Page couverture'!$E$9)-G355,0)</f>
        <v>0</v>
      </c>
      <c r="M355" s="212">
        <f t="shared" si="21"/>
        <v>0</v>
      </c>
      <c r="N355" s="245">
        <f t="shared" si="22"/>
        <v>0</v>
      </c>
      <c r="O355" s="248">
        <f t="shared" si="23"/>
        <v>0</v>
      </c>
      <c r="P355" s="248">
        <f t="shared" si="23"/>
        <v>0</v>
      </c>
      <c r="Q355" s="248">
        <f t="shared" si="24"/>
        <v>0</v>
      </c>
      <c r="R355" s="84"/>
      <c r="S355" s="84"/>
      <c r="T355" s="212"/>
      <c r="U355" s="84"/>
      <c r="V355" s="84"/>
      <c r="W355" s="85"/>
      <c r="X355" s="86"/>
      <c r="Y355" s="6"/>
      <c r="Z355" s="10"/>
      <c r="AA355" s="165"/>
      <c r="AB355" s="4"/>
    </row>
    <row r="356" spans="1:28" s="5" customFormat="1" ht="15.5" x14ac:dyDescent="0.35">
      <c r="A356" s="87">
        <v>355</v>
      </c>
      <c r="B356" s="209"/>
      <c r="C356" s="209"/>
      <c r="D356" s="221"/>
      <c r="E356" s="4"/>
      <c r="F356" s="4"/>
      <c r="G356" s="210"/>
      <c r="H356" s="211"/>
      <c r="I356" s="240"/>
      <c r="J356" s="4"/>
      <c r="K356" s="212"/>
      <c r="L356" s="212">
        <f>IF(G356&gt;0,YEAR('Page couverture'!$E$9)-G356,0)</f>
        <v>0</v>
      </c>
      <c r="M356" s="212">
        <f t="shared" si="21"/>
        <v>0</v>
      </c>
      <c r="N356" s="245">
        <f t="shared" si="22"/>
        <v>0</v>
      </c>
      <c r="O356" s="248">
        <f t="shared" si="23"/>
        <v>0</v>
      </c>
      <c r="P356" s="248">
        <f t="shared" si="23"/>
        <v>0</v>
      </c>
      <c r="Q356" s="248">
        <f t="shared" si="24"/>
        <v>0</v>
      </c>
      <c r="R356" s="84"/>
      <c r="S356" s="84"/>
      <c r="T356" s="212"/>
      <c r="U356" s="84"/>
      <c r="V356" s="84"/>
      <c r="W356" s="85"/>
      <c r="X356" s="86"/>
      <c r="Y356" s="6"/>
      <c r="Z356" s="10"/>
      <c r="AA356" s="165"/>
      <c r="AB356" s="4"/>
    </row>
    <row r="357" spans="1:28" s="5" customFormat="1" ht="15.5" x14ac:dyDescent="0.35">
      <c r="A357" s="10">
        <v>356</v>
      </c>
      <c r="B357" s="209"/>
      <c r="C357" s="209"/>
      <c r="D357" s="221"/>
      <c r="E357" s="4"/>
      <c r="F357" s="4"/>
      <c r="G357" s="210"/>
      <c r="H357" s="211"/>
      <c r="I357" s="240"/>
      <c r="J357" s="4"/>
      <c r="K357" s="212"/>
      <c r="L357" s="212">
        <f>IF(G357&gt;0,YEAR('Page couverture'!$E$9)-G357,0)</f>
        <v>0</v>
      </c>
      <c r="M357" s="212">
        <f t="shared" si="21"/>
        <v>0</v>
      </c>
      <c r="N357" s="245">
        <f t="shared" si="22"/>
        <v>0</v>
      </c>
      <c r="O357" s="248">
        <f t="shared" si="23"/>
        <v>0</v>
      </c>
      <c r="P357" s="248">
        <f t="shared" si="23"/>
        <v>0</v>
      </c>
      <c r="Q357" s="248">
        <f t="shared" si="24"/>
        <v>0</v>
      </c>
      <c r="R357" s="84"/>
      <c r="S357" s="84"/>
      <c r="T357" s="212"/>
      <c r="U357" s="84"/>
      <c r="V357" s="84"/>
      <c r="W357" s="85"/>
      <c r="X357" s="86"/>
      <c r="Y357" s="6"/>
      <c r="Z357" s="10"/>
      <c r="AA357" s="165"/>
      <c r="AB357" s="4"/>
    </row>
    <row r="358" spans="1:28" s="5" customFormat="1" ht="15.5" x14ac:dyDescent="0.35">
      <c r="A358" s="87">
        <v>357</v>
      </c>
      <c r="B358" s="209"/>
      <c r="C358" s="209"/>
      <c r="D358" s="221"/>
      <c r="E358" s="4"/>
      <c r="F358" s="4"/>
      <c r="G358" s="210"/>
      <c r="H358" s="211"/>
      <c r="I358" s="240"/>
      <c r="J358" s="4"/>
      <c r="K358" s="212"/>
      <c r="L358" s="212">
        <f>IF(G358&gt;0,YEAR('Page couverture'!$E$9)-G358,0)</f>
        <v>0</v>
      </c>
      <c r="M358" s="212">
        <f t="shared" si="21"/>
        <v>0</v>
      </c>
      <c r="N358" s="245">
        <f t="shared" si="22"/>
        <v>0</v>
      </c>
      <c r="O358" s="248">
        <f t="shared" si="23"/>
        <v>0</v>
      </c>
      <c r="P358" s="248">
        <f t="shared" si="23"/>
        <v>0</v>
      </c>
      <c r="Q358" s="248">
        <f t="shared" si="24"/>
        <v>0</v>
      </c>
      <c r="R358" s="84"/>
      <c r="S358" s="84"/>
      <c r="T358" s="212"/>
      <c r="U358" s="84"/>
      <c r="V358" s="84"/>
      <c r="W358" s="85"/>
      <c r="X358" s="86"/>
      <c r="Y358" s="6"/>
      <c r="Z358" s="10"/>
      <c r="AA358" s="165"/>
      <c r="AB358" s="4"/>
    </row>
    <row r="359" spans="1:28" s="5" customFormat="1" ht="15.5" x14ac:dyDescent="0.35">
      <c r="A359" s="10">
        <v>358</v>
      </c>
      <c r="B359" s="209"/>
      <c r="C359" s="209"/>
      <c r="D359" s="221"/>
      <c r="E359" s="4"/>
      <c r="F359" s="4"/>
      <c r="G359" s="210"/>
      <c r="H359" s="211"/>
      <c r="I359" s="240"/>
      <c r="J359" s="4"/>
      <c r="K359" s="212"/>
      <c r="L359" s="212">
        <f>IF(G359&gt;0,YEAR('Page couverture'!$E$9)-G359,0)</f>
        <v>0</v>
      </c>
      <c r="M359" s="212">
        <f t="shared" si="21"/>
        <v>0</v>
      </c>
      <c r="N359" s="245">
        <f t="shared" si="22"/>
        <v>0</v>
      </c>
      <c r="O359" s="248">
        <f t="shared" si="23"/>
        <v>0</v>
      </c>
      <c r="P359" s="248">
        <f t="shared" si="23"/>
        <v>0</v>
      </c>
      <c r="Q359" s="248">
        <f t="shared" si="24"/>
        <v>0</v>
      </c>
      <c r="R359" s="84"/>
      <c r="S359" s="84"/>
      <c r="T359" s="212"/>
      <c r="U359" s="84"/>
      <c r="V359" s="84"/>
      <c r="W359" s="85"/>
      <c r="X359" s="86"/>
      <c r="Y359" s="6"/>
      <c r="Z359" s="10"/>
      <c r="AA359" s="165"/>
      <c r="AB359" s="4"/>
    </row>
    <row r="360" spans="1:28" s="5" customFormat="1" ht="15.5" x14ac:dyDescent="0.35">
      <c r="A360" s="87">
        <v>359</v>
      </c>
      <c r="B360" s="209"/>
      <c r="C360" s="209"/>
      <c r="D360" s="221"/>
      <c r="E360" s="4"/>
      <c r="F360" s="4"/>
      <c r="G360" s="210"/>
      <c r="H360" s="211"/>
      <c r="I360" s="240"/>
      <c r="J360" s="4"/>
      <c r="K360" s="212"/>
      <c r="L360" s="212">
        <f>IF(G360&gt;0,YEAR('Page couverture'!$E$9)-G360,0)</f>
        <v>0</v>
      </c>
      <c r="M360" s="212">
        <f t="shared" si="21"/>
        <v>0</v>
      </c>
      <c r="N360" s="245">
        <f t="shared" si="22"/>
        <v>0</v>
      </c>
      <c r="O360" s="248">
        <f t="shared" si="23"/>
        <v>0</v>
      </c>
      <c r="P360" s="248">
        <f t="shared" si="23"/>
        <v>0</v>
      </c>
      <c r="Q360" s="248">
        <f t="shared" si="24"/>
        <v>0</v>
      </c>
      <c r="R360" s="84"/>
      <c r="S360" s="84"/>
      <c r="T360" s="212"/>
      <c r="U360" s="84"/>
      <c r="V360" s="84"/>
      <c r="W360" s="85"/>
      <c r="X360" s="86"/>
      <c r="Y360" s="6"/>
      <c r="Z360" s="10"/>
      <c r="AA360" s="165"/>
      <c r="AB360" s="4"/>
    </row>
    <row r="361" spans="1:28" s="5" customFormat="1" ht="15.5" x14ac:dyDescent="0.35">
      <c r="A361" s="10">
        <v>360</v>
      </c>
      <c r="B361" s="209"/>
      <c r="C361" s="209"/>
      <c r="D361" s="221"/>
      <c r="E361" s="4"/>
      <c r="F361" s="4"/>
      <c r="G361" s="210"/>
      <c r="H361" s="211"/>
      <c r="I361" s="240"/>
      <c r="J361" s="4"/>
      <c r="K361" s="212"/>
      <c r="L361" s="212">
        <f>IF(G361&gt;0,YEAR('Page couverture'!$E$9)-G361,0)</f>
        <v>0</v>
      </c>
      <c r="M361" s="212">
        <f t="shared" si="21"/>
        <v>0</v>
      </c>
      <c r="N361" s="245">
        <f t="shared" si="22"/>
        <v>0</v>
      </c>
      <c r="O361" s="248">
        <f t="shared" si="23"/>
        <v>0</v>
      </c>
      <c r="P361" s="248">
        <f t="shared" si="23"/>
        <v>0</v>
      </c>
      <c r="Q361" s="248">
        <f t="shared" si="24"/>
        <v>0</v>
      </c>
      <c r="R361" s="84"/>
      <c r="S361" s="84"/>
      <c r="T361" s="212"/>
      <c r="U361" s="84"/>
      <c r="V361" s="84"/>
      <c r="W361" s="85"/>
      <c r="X361" s="86"/>
      <c r="Y361" s="6"/>
      <c r="Z361" s="10"/>
      <c r="AA361" s="165"/>
      <c r="AB361" s="4"/>
    </row>
    <row r="362" spans="1:28" s="5" customFormat="1" ht="15.5" x14ac:dyDescent="0.35">
      <c r="A362" s="87">
        <v>361</v>
      </c>
      <c r="B362" s="209"/>
      <c r="C362" s="209"/>
      <c r="D362" s="221"/>
      <c r="E362" s="4"/>
      <c r="F362" s="4"/>
      <c r="G362" s="210"/>
      <c r="H362" s="211"/>
      <c r="I362" s="240"/>
      <c r="J362" s="4"/>
      <c r="K362" s="212"/>
      <c r="L362" s="212">
        <f>IF(G362&gt;0,YEAR('Page couverture'!$E$9)-G362,0)</f>
        <v>0</v>
      </c>
      <c r="M362" s="212">
        <f t="shared" si="21"/>
        <v>0</v>
      </c>
      <c r="N362" s="245">
        <f t="shared" si="22"/>
        <v>0</v>
      </c>
      <c r="O362" s="248">
        <f t="shared" si="23"/>
        <v>0</v>
      </c>
      <c r="P362" s="248">
        <f t="shared" si="23"/>
        <v>0</v>
      </c>
      <c r="Q362" s="248">
        <f t="shared" si="24"/>
        <v>0</v>
      </c>
      <c r="R362" s="84"/>
      <c r="S362" s="84"/>
      <c r="T362" s="212"/>
      <c r="U362" s="84"/>
      <c r="V362" s="84"/>
      <c r="W362" s="85"/>
      <c r="X362" s="86"/>
      <c r="Y362" s="6"/>
      <c r="Z362" s="10"/>
      <c r="AA362" s="165"/>
      <c r="AB362" s="4"/>
    </row>
    <row r="363" spans="1:28" s="5" customFormat="1" ht="15.5" x14ac:dyDescent="0.35">
      <c r="A363" s="10">
        <v>362</v>
      </c>
      <c r="B363" s="209"/>
      <c r="C363" s="209"/>
      <c r="D363" s="221"/>
      <c r="E363" s="4"/>
      <c r="F363" s="4"/>
      <c r="G363" s="210"/>
      <c r="H363" s="211"/>
      <c r="I363" s="240"/>
      <c r="J363" s="4"/>
      <c r="K363" s="212"/>
      <c r="L363" s="212">
        <f>IF(G363&gt;0,YEAR('Page couverture'!$E$9)-G363,0)</f>
        <v>0</v>
      </c>
      <c r="M363" s="212">
        <f t="shared" si="21"/>
        <v>0</v>
      </c>
      <c r="N363" s="245">
        <f t="shared" si="22"/>
        <v>0</v>
      </c>
      <c r="O363" s="248">
        <f t="shared" si="23"/>
        <v>0</v>
      </c>
      <c r="P363" s="248">
        <f t="shared" si="23"/>
        <v>0</v>
      </c>
      <c r="Q363" s="248">
        <f t="shared" si="24"/>
        <v>0</v>
      </c>
      <c r="R363" s="84"/>
      <c r="S363" s="84"/>
      <c r="T363" s="212"/>
      <c r="U363" s="84"/>
      <c r="V363" s="84"/>
      <c r="W363" s="85"/>
      <c r="X363" s="86"/>
      <c r="Y363" s="6"/>
      <c r="Z363" s="10"/>
      <c r="AA363" s="165"/>
      <c r="AB363" s="4"/>
    </row>
    <row r="364" spans="1:28" s="5" customFormat="1" ht="15.5" x14ac:dyDescent="0.35">
      <c r="A364" s="87">
        <v>363</v>
      </c>
      <c r="B364" s="209"/>
      <c r="C364" s="209"/>
      <c r="D364" s="221"/>
      <c r="E364" s="4"/>
      <c r="F364" s="4"/>
      <c r="G364" s="210"/>
      <c r="H364" s="211"/>
      <c r="I364" s="240"/>
      <c r="J364" s="4"/>
      <c r="K364" s="212"/>
      <c r="L364" s="212">
        <f>IF(G364&gt;0,YEAR('Page couverture'!$E$9)-G364,0)</f>
        <v>0</v>
      </c>
      <c r="M364" s="212">
        <f t="shared" si="21"/>
        <v>0</v>
      </c>
      <c r="N364" s="245">
        <f t="shared" si="22"/>
        <v>0</v>
      </c>
      <c r="O364" s="248">
        <f t="shared" si="23"/>
        <v>0</v>
      </c>
      <c r="P364" s="248">
        <f t="shared" si="23"/>
        <v>0</v>
      </c>
      <c r="Q364" s="248">
        <f t="shared" si="24"/>
        <v>0</v>
      </c>
      <c r="R364" s="84"/>
      <c r="S364" s="84"/>
      <c r="T364" s="212"/>
      <c r="U364" s="84"/>
      <c r="V364" s="84"/>
      <c r="W364" s="85"/>
      <c r="X364" s="86"/>
      <c r="Y364" s="6"/>
      <c r="Z364" s="10"/>
      <c r="AA364" s="165"/>
      <c r="AB364" s="4"/>
    </row>
    <row r="365" spans="1:28" s="5" customFormat="1" ht="15.5" x14ac:dyDescent="0.35">
      <c r="A365" s="10">
        <v>364</v>
      </c>
      <c r="B365" s="209"/>
      <c r="C365" s="209"/>
      <c r="D365" s="221"/>
      <c r="E365" s="4"/>
      <c r="F365" s="4"/>
      <c r="G365" s="210"/>
      <c r="H365" s="211"/>
      <c r="I365" s="240"/>
      <c r="J365" s="4"/>
      <c r="K365" s="212"/>
      <c r="L365" s="212">
        <f>IF(G365&gt;0,YEAR('Page couverture'!$E$9)-G365,0)</f>
        <v>0</v>
      </c>
      <c r="M365" s="212">
        <f t="shared" si="21"/>
        <v>0</v>
      </c>
      <c r="N365" s="245">
        <f t="shared" si="22"/>
        <v>0</v>
      </c>
      <c r="O365" s="248">
        <f t="shared" si="23"/>
        <v>0</v>
      </c>
      <c r="P365" s="248">
        <f t="shared" si="23"/>
        <v>0</v>
      </c>
      <c r="Q365" s="248">
        <f t="shared" si="24"/>
        <v>0</v>
      </c>
      <c r="R365" s="84"/>
      <c r="S365" s="84"/>
      <c r="T365" s="212"/>
      <c r="U365" s="84"/>
      <c r="V365" s="84"/>
      <c r="W365" s="85"/>
      <c r="X365" s="86"/>
      <c r="Y365" s="6"/>
      <c r="Z365" s="10"/>
      <c r="AA365" s="165"/>
      <c r="AB365" s="4"/>
    </row>
    <row r="366" spans="1:28" s="5" customFormat="1" ht="15.5" x14ac:dyDescent="0.35">
      <c r="A366" s="87">
        <v>365</v>
      </c>
      <c r="B366" s="209"/>
      <c r="C366" s="209"/>
      <c r="D366" s="221"/>
      <c r="E366" s="4"/>
      <c r="F366" s="4"/>
      <c r="G366" s="210"/>
      <c r="H366" s="211"/>
      <c r="I366" s="240"/>
      <c r="J366" s="4"/>
      <c r="K366" s="212"/>
      <c r="L366" s="212">
        <f>IF(G366&gt;0,YEAR('Page couverture'!$E$9)-G366,0)</f>
        <v>0</v>
      </c>
      <c r="M366" s="212">
        <f t="shared" si="21"/>
        <v>0</v>
      </c>
      <c r="N366" s="245">
        <f t="shared" si="22"/>
        <v>0</v>
      </c>
      <c r="O366" s="248">
        <f t="shared" si="23"/>
        <v>0</v>
      </c>
      <c r="P366" s="248">
        <f t="shared" si="23"/>
        <v>0</v>
      </c>
      <c r="Q366" s="248">
        <f t="shared" si="24"/>
        <v>0</v>
      </c>
      <c r="R366" s="84"/>
      <c r="S366" s="84"/>
      <c r="T366" s="212"/>
      <c r="U366" s="84"/>
      <c r="V366" s="84"/>
      <c r="W366" s="85"/>
      <c r="X366" s="86"/>
      <c r="Y366" s="6"/>
      <c r="Z366" s="10"/>
      <c r="AA366" s="165"/>
      <c r="AB366" s="4"/>
    </row>
    <row r="367" spans="1:28" s="5" customFormat="1" ht="15.5" x14ac:dyDescent="0.35">
      <c r="A367" s="10">
        <v>366</v>
      </c>
      <c r="B367" s="209"/>
      <c r="C367" s="209"/>
      <c r="D367" s="221"/>
      <c r="E367" s="4"/>
      <c r="F367" s="4"/>
      <c r="G367" s="210"/>
      <c r="H367" s="211"/>
      <c r="I367" s="240"/>
      <c r="J367" s="4"/>
      <c r="K367" s="212"/>
      <c r="L367" s="212">
        <f>IF(G367&gt;0,YEAR('Page couverture'!$E$9)-G367,0)</f>
        <v>0</v>
      </c>
      <c r="M367" s="212">
        <f t="shared" si="21"/>
        <v>0</v>
      </c>
      <c r="N367" s="245">
        <f t="shared" si="22"/>
        <v>0</v>
      </c>
      <c r="O367" s="248">
        <f t="shared" si="23"/>
        <v>0</v>
      </c>
      <c r="P367" s="248">
        <f t="shared" si="23"/>
        <v>0</v>
      </c>
      <c r="Q367" s="248">
        <f t="shared" si="24"/>
        <v>0</v>
      </c>
      <c r="R367" s="84"/>
      <c r="S367" s="84"/>
      <c r="T367" s="212"/>
      <c r="U367" s="84"/>
      <c r="V367" s="84"/>
      <c r="W367" s="85"/>
      <c r="X367" s="86"/>
      <c r="Y367" s="6"/>
      <c r="Z367" s="10"/>
      <c r="AA367" s="165"/>
      <c r="AB367" s="4"/>
    </row>
    <row r="368" spans="1:28" s="5" customFormat="1" ht="15.5" x14ac:dyDescent="0.35">
      <c r="A368" s="87">
        <v>367</v>
      </c>
      <c r="B368" s="209"/>
      <c r="C368" s="209"/>
      <c r="D368" s="221"/>
      <c r="E368" s="4"/>
      <c r="F368" s="4"/>
      <c r="G368" s="210"/>
      <c r="H368" s="211"/>
      <c r="I368" s="240"/>
      <c r="J368" s="4"/>
      <c r="K368" s="212"/>
      <c r="L368" s="212">
        <f>IF(G368&gt;0,YEAR('Page couverture'!$E$9)-G368,0)</f>
        <v>0</v>
      </c>
      <c r="M368" s="212">
        <f t="shared" si="21"/>
        <v>0</v>
      </c>
      <c r="N368" s="245">
        <f t="shared" si="22"/>
        <v>0</v>
      </c>
      <c r="O368" s="248">
        <f t="shared" si="23"/>
        <v>0</v>
      </c>
      <c r="P368" s="248">
        <f t="shared" si="23"/>
        <v>0</v>
      </c>
      <c r="Q368" s="248">
        <f t="shared" si="24"/>
        <v>0</v>
      </c>
      <c r="R368" s="84"/>
      <c r="S368" s="84"/>
      <c r="T368" s="212"/>
      <c r="U368" s="84"/>
      <c r="V368" s="84"/>
      <c r="W368" s="85"/>
      <c r="X368" s="86"/>
      <c r="Y368" s="6"/>
      <c r="Z368" s="10"/>
      <c r="AA368" s="165"/>
      <c r="AB368" s="4"/>
    </row>
    <row r="369" spans="1:28" s="5" customFormat="1" ht="15.5" x14ac:dyDescent="0.35">
      <c r="A369" s="10">
        <v>368</v>
      </c>
      <c r="B369" s="209"/>
      <c r="C369" s="209"/>
      <c r="D369" s="221"/>
      <c r="E369" s="4"/>
      <c r="F369" s="4"/>
      <c r="G369" s="210"/>
      <c r="H369" s="211"/>
      <c r="I369" s="240"/>
      <c r="J369" s="4"/>
      <c r="K369" s="212"/>
      <c r="L369" s="212">
        <f>IF(G369&gt;0,YEAR('Page couverture'!$E$9)-G369,0)</f>
        <v>0</v>
      </c>
      <c r="M369" s="212">
        <f t="shared" si="21"/>
        <v>0</v>
      </c>
      <c r="N369" s="245">
        <f t="shared" si="22"/>
        <v>0</v>
      </c>
      <c r="O369" s="248">
        <f t="shared" si="23"/>
        <v>0</v>
      </c>
      <c r="P369" s="248">
        <f t="shared" si="23"/>
        <v>0</v>
      </c>
      <c r="Q369" s="248">
        <f t="shared" si="24"/>
        <v>0</v>
      </c>
      <c r="R369" s="84"/>
      <c r="S369" s="84"/>
      <c r="T369" s="212"/>
      <c r="U369" s="84"/>
      <c r="V369" s="84"/>
      <c r="W369" s="85"/>
      <c r="X369" s="86"/>
      <c r="Y369" s="6"/>
      <c r="Z369" s="10"/>
      <c r="AA369" s="165"/>
      <c r="AB369" s="4"/>
    </row>
    <row r="370" spans="1:28" s="5" customFormat="1" ht="15.5" x14ac:dyDescent="0.35">
      <c r="A370" s="87">
        <v>369</v>
      </c>
      <c r="B370" s="209"/>
      <c r="C370" s="209"/>
      <c r="D370" s="221"/>
      <c r="E370" s="4"/>
      <c r="F370" s="4"/>
      <c r="G370" s="210"/>
      <c r="H370" s="211"/>
      <c r="I370" s="240"/>
      <c r="J370" s="4"/>
      <c r="K370" s="212"/>
      <c r="L370" s="212">
        <f>IF(G370&gt;0,YEAR('Page couverture'!$E$9)-G370,0)</f>
        <v>0</v>
      </c>
      <c r="M370" s="212">
        <f t="shared" si="21"/>
        <v>0</v>
      </c>
      <c r="N370" s="245">
        <f t="shared" si="22"/>
        <v>0</v>
      </c>
      <c r="O370" s="248">
        <f t="shared" si="23"/>
        <v>0</v>
      </c>
      <c r="P370" s="248">
        <f t="shared" si="23"/>
        <v>0</v>
      </c>
      <c r="Q370" s="248">
        <f t="shared" si="24"/>
        <v>0</v>
      </c>
      <c r="R370" s="84"/>
      <c r="S370" s="84"/>
      <c r="T370" s="212"/>
      <c r="U370" s="84"/>
      <c r="V370" s="84"/>
      <c r="W370" s="85"/>
      <c r="X370" s="86"/>
      <c r="Y370" s="6"/>
      <c r="Z370" s="10"/>
      <c r="AA370" s="165"/>
      <c r="AB370" s="4"/>
    </row>
    <row r="371" spans="1:28" s="5" customFormat="1" ht="15.5" x14ac:dyDescent="0.35">
      <c r="A371" s="10">
        <v>370</v>
      </c>
      <c r="B371" s="209"/>
      <c r="C371" s="209"/>
      <c r="D371" s="221"/>
      <c r="E371" s="4"/>
      <c r="F371" s="4"/>
      <c r="G371" s="210"/>
      <c r="H371" s="211"/>
      <c r="I371" s="240"/>
      <c r="J371" s="4"/>
      <c r="K371" s="212"/>
      <c r="L371" s="212">
        <f>IF(G371&gt;0,YEAR('Page couverture'!$E$9)-G371,0)</f>
        <v>0</v>
      </c>
      <c r="M371" s="212">
        <f t="shared" si="21"/>
        <v>0</v>
      </c>
      <c r="N371" s="245">
        <f t="shared" si="22"/>
        <v>0</v>
      </c>
      <c r="O371" s="248">
        <f t="shared" si="23"/>
        <v>0</v>
      </c>
      <c r="P371" s="248">
        <f t="shared" si="23"/>
        <v>0</v>
      </c>
      <c r="Q371" s="248">
        <f t="shared" si="24"/>
        <v>0</v>
      </c>
      <c r="R371" s="84"/>
      <c r="S371" s="84"/>
      <c r="T371" s="212"/>
      <c r="U371" s="84"/>
      <c r="V371" s="84"/>
      <c r="W371" s="85"/>
      <c r="X371" s="86"/>
      <c r="Y371" s="6"/>
      <c r="Z371" s="10"/>
      <c r="AA371" s="165"/>
      <c r="AB371" s="4"/>
    </row>
    <row r="372" spans="1:28" s="5" customFormat="1" ht="15.5" x14ac:dyDescent="0.35">
      <c r="A372" s="87">
        <v>371</v>
      </c>
      <c r="B372" s="209"/>
      <c r="C372" s="209"/>
      <c r="D372" s="221"/>
      <c r="E372" s="4"/>
      <c r="F372" s="4"/>
      <c r="G372" s="210"/>
      <c r="H372" s="211"/>
      <c r="I372" s="240"/>
      <c r="J372" s="4"/>
      <c r="K372" s="212"/>
      <c r="L372" s="212">
        <f>IF(G372&gt;0,YEAR('Page couverture'!$E$9)-G372,0)</f>
        <v>0</v>
      </c>
      <c r="M372" s="212">
        <f t="shared" si="21"/>
        <v>0</v>
      </c>
      <c r="N372" s="245">
        <f t="shared" si="22"/>
        <v>0</v>
      </c>
      <c r="O372" s="248">
        <f t="shared" si="23"/>
        <v>0</v>
      </c>
      <c r="P372" s="248">
        <f t="shared" si="23"/>
        <v>0</v>
      </c>
      <c r="Q372" s="248">
        <f t="shared" si="24"/>
        <v>0</v>
      </c>
      <c r="R372" s="84"/>
      <c r="S372" s="84"/>
      <c r="T372" s="212"/>
      <c r="U372" s="84"/>
      <c r="V372" s="84"/>
      <c r="W372" s="85"/>
      <c r="X372" s="86"/>
      <c r="Y372" s="6"/>
      <c r="Z372" s="10"/>
      <c r="AA372" s="165"/>
      <c r="AB372" s="4"/>
    </row>
    <row r="373" spans="1:28" s="5" customFormat="1" ht="15.5" x14ac:dyDescent="0.35">
      <c r="A373" s="10">
        <v>372</v>
      </c>
      <c r="B373" s="209"/>
      <c r="C373" s="209"/>
      <c r="D373" s="221"/>
      <c r="E373" s="4"/>
      <c r="F373" s="4"/>
      <c r="G373" s="210"/>
      <c r="H373" s="211"/>
      <c r="I373" s="240"/>
      <c r="J373" s="4"/>
      <c r="K373" s="212"/>
      <c r="L373" s="212">
        <f>IF(G373&gt;0,YEAR('Page couverture'!$E$9)-G373,0)</f>
        <v>0</v>
      </c>
      <c r="M373" s="212">
        <f t="shared" si="21"/>
        <v>0</v>
      </c>
      <c r="N373" s="245">
        <f t="shared" si="22"/>
        <v>0</v>
      </c>
      <c r="O373" s="248">
        <f t="shared" si="23"/>
        <v>0</v>
      </c>
      <c r="P373" s="248">
        <f t="shared" si="23"/>
        <v>0</v>
      </c>
      <c r="Q373" s="248">
        <f t="shared" si="24"/>
        <v>0</v>
      </c>
      <c r="R373" s="84"/>
      <c r="S373" s="84"/>
      <c r="T373" s="212"/>
      <c r="U373" s="84"/>
      <c r="V373" s="84"/>
      <c r="W373" s="85"/>
      <c r="X373" s="86"/>
      <c r="Y373" s="6"/>
      <c r="Z373" s="10"/>
      <c r="AA373" s="165"/>
      <c r="AB373" s="4"/>
    </row>
    <row r="374" spans="1:28" s="5" customFormat="1" ht="15.5" x14ac:dyDescent="0.35">
      <c r="A374" s="87">
        <v>373</v>
      </c>
      <c r="B374" s="209"/>
      <c r="C374" s="209"/>
      <c r="D374" s="221"/>
      <c r="E374" s="4"/>
      <c r="F374" s="4"/>
      <c r="G374" s="210"/>
      <c r="H374" s="211"/>
      <c r="I374" s="240"/>
      <c r="J374" s="4"/>
      <c r="K374" s="212"/>
      <c r="L374" s="212">
        <f>IF(G374&gt;0,YEAR('Page couverture'!$E$9)-G374,0)</f>
        <v>0</v>
      </c>
      <c r="M374" s="212">
        <f t="shared" si="21"/>
        <v>0</v>
      </c>
      <c r="N374" s="245">
        <f t="shared" si="22"/>
        <v>0</v>
      </c>
      <c r="O374" s="248">
        <f t="shared" si="23"/>
        <v>0</v>
      </c>
      <c r="P374" s="248">
        <f t="shared" si="23"/>
        <v>0</v>
      </c>
      <c r="Q374" s="248">
        <f t="shared" si="24"/>
        <v>0</v>
      </c>
      <c r="R374" s="84"/>
      <c r="S374" s="84"/>
      <c r="T374" s="212"/>
      <c r="U374" s="84"/>
      <c r="V374" s="84"/>
      <c r="W374" s="85"/>
      <c r="X374" s="86"/>
      <c r="Y374" s="6"/>
      <c r="Z374" s="10"/>
      <c r="AA374" s="165"/>
      <c r="AB374" s="4"/>
    </row>
    <row r="375" spans="1:28" s="5" customFormat="1" ht="15.5" x14ac:dyDescent="0.35">
      <c r="A375" s="10">
        <v>374</v>
      </c>
      <c r="B375" s="209"/>
      <c r="C375" s="209"/>
      <c r="D375" s="221"/>
      <c r="E375" s="4"/>
      <c r="F375" s="4"/>
      <c r="G375" s="210"/>
      <c r="H375" s="211"/>
      <c r="I375" s="240"/>
      <c r="J375" s="4"/>
      <c r="K375" s="212"/>
      <c r="L375" s="212">
        <f>IF(G375&gt;0,YEAR('Page couverture'!$E$9)-G375,0)</f>
        <v>0</v>
      </c>
      <c r="M375" s="212">
        <f t="shared" si="21"/>
        <v>0</v>
      </c>
      <c r="N375" s="245">
        <f t="shared" si="22"/>
        <v>0</v>
      </c>
      <c r="O375" s="248">
        <f t="shared" si="23"/>
        <v>0</v>
      </c>
      <c r="P375" s="248">
        <f t="shared" si="23"/>
        <v>0</v>
      </c>
      <c r="Q375" s="248">
        <f t="shared" si="24"/>
        <v>0</v>
      </c>
      <c r="R375" s="84"/>
      <c r="S375" s="84"/>
      <c r="T375" s="212"/>
      <c r="U375" s="84"/>
      <c r="V375" s="84"/>
      <c r="W375" s="85"/>
      <c r="X375" s="86"/>
      <c r="Y375" s="6"/>
      <c r="Z375" s="10"/>
      <c r="AA375" s="165"/>
      <c r="AB375" s="4"/>
    </row>
    <row r="376" spans="1:28" s="5" customFormat="1" ht="15.5" x14ac:dyDescent="0.35">
      <c r="A376" s="87">
        <v>375</v>
      </c>
      <c r="B376" s="209"/>
      <c r="C376" s="209"/>
      <c r="D376" s="221"/>
      <c r="E376" s="4"/>
      <c r="F376" s="4"/>
      <c r="G376" s="210"/>
      <c r="H376" s="211"/>
      <c r="I376" s="240"/>
      <c r="J376" s="4"/>
      <c r="K376" s="212"/>
      <c r="L376" s="212">
        <f>IF(G376&gt;0,YEAR('Page couverture'!$E$9)-G376,0)</f>
        <v>0</v>
      </c>
      <c r="M376" s="212">
        <f t="shared" si="21"/>
        <v>0</v>
      </c>
      <c r="N376" s="245">
        <f t="shared" si="22"/>
        <v>0</v>
      </c>
      <c r="O376" s="248">
        <f t="shared" si="23"/>
        <v>0</v>
      </c>
      <c r="P376" s="248">
        <f t="shared" si="23"/>
        <v>0</v>
      </c>
      <c r="Q376" s="248">
        <f t="shared" si="24"/>
        <v>0</v>
      </c>
      <c r="R376" s="84"/>
      <c r="S376" s="84"/>
      <c r="T376" s="212"/>
      <c r="U376" s="84"/>
      <c r="V376" s="84"/>
      <c r="W376" s="85"/>
      <c r="X376" s="86"/>
      <c r="Y376" s="6"/>
      <c r="Z376" s="10"/>
      <c r="AA376" s="165"/>
      <c r="AB376" s="4"/>
    </row>
    <row r="377" spans="1:28" s="5" customFormat="1" ht="15.5" x14ac:dyDescent="0.35">
      <c r="A377" s="10">
        <v>376</v>
      </c>
      <c r="B377" s="209"/>
      <c r="C377" s="209"/>
      <c r="D377" s="221"/>
      <c r="E377" s="4"/>
      <c r="F377" s="4"/>
      <c r="G377" s="210"/>
      <c r="H377" s="211"/>
      <c r="I377" s="240"/>
      <c r="J377" s="4"/>
      <c r="K377" s="212"/>
      <c r="L377" s="212">
        <f>IF(G377&gt;0,YEAR('Page couverture'!$E$9)-G377,0)</f>
        <v>0</v>
      </c>
      <c r="M377" s="212">
        <f t="shared" si="21"/>
        <v>0</v>
      </c>
      <c r="N377" s="245">
        <f t="shared" si="22"/>
        <v>0</v>
      </c>
      <c r="O377" s="248">
        <f t="shared" si="23"/>
        <v>0</v>
      </c>
      <c r="P377" s="248">
        <f t="shared" si="23"/>
        <v>0</v>
      </c>
      <c r="Q377" s="248">
        <f t="shared" si="24"/>
        <v>0</v>
      </c>
      <c r="R377" s="84"/>
      <c r="S377" s="84"/>
      <c r="T377" s="212"/>
      <c r="U377" s="84"/>
      <c r="V377" s="84"/>
      <c r="W377" s="85"/>
      <c r="X377" s="86"/>
      <c r="Y377" s="6"/>
      <c r="Z377" s="10"/>
      <c r="AA377" s="165"/>
      <c r="AB377" s="4"/>
    </row>
    <row r="378" spans="1:28" s="5" customFormat="1" ht="15.5" x14ac:dyDescent="0.35">
      <c r="A378" s="87">
        <v>377</v>
      </c>
      <c r="B378" s="209"/>
      <c r="C378" s="209"/>
      <c r="D378" s="221"/>
      <c r="E378" s="4"/>
      <c r="F378" s="4"/>
      <c r="G378" s="210"/>
      <c r="H378" s="211"/>
      <c r="I378" s="240"/>
      <c r="J378" s="4"/>
      <c r="K378" s="212"/>
      <c r="L378" s="212">
        <f>IF(G378&gt;0,YEAR('Page couverture'!$E$9)-G378,0)</f>
        <v>0</v>
      </c>
      <c r="M378" s="212">
        <f t="shared" si="21"/>
        <v>0</v>
      </c>
      <c r="N378" s="245">
        <f t="shared" si="22"/>
        <v>0</v>
      </c>
      <c r="O378" s="248">
        <f t="shared" si="23"/>
        <v>0</v>
      </c>
      <c r="P378" s="248">
        <f t="shared" si="23"/>
        <v>0</v>
      </c>
      <c r="Q378" s="248">
        <f t="shared" si="24"/>
        <v>0</v>
      </c>
      <c r="R378" s="84"/>
      <c r="S378" s="84"/>
      <c r="T378" s="212"/>
      <c r="U378" s="84"/>
      <c r="V378" s="84"/>
      <c r="W378" s="85"/>
      <c r="X378" s="86"/>
      <c r="Y378" s="6"/>
      <c r="Z378" s="10"/>
      <c r="AA378" s="165"/>
      <c r="AB378" s="4"/>
    </row>
    <row r="379" spans="1:28" s="5" customFormat="1" ht="15.5" x14ac:dyDescent="0.35">
      <c r="A379" s="10">
        <v>378</v>
      </c>
      <c r="B379" s="209"/>
      <c r="C379" s="209"/>
      <c r="D379" s="221"/>
      <c r="E379" s="4"/>
      <c r="F379" s="4"/>
      <c r="G379" s="210"/>
      <c r="H379" s="211"/>
      <c r="I379" s="240"/>
      <c r="J379" s="4"/>
      <c r="K379" s="212"/>
      <c r="L379" s="212">
        <f>IF(G379&gt;0,YEAR('Page couverture'!$E$9)-G379,0)</f>
        <v>0</v>
      </c>
      <c r="M379" s="212">
        <f t="shared" si="21"/>
        <v>0</v>
      </c>
      <c r="N379" s="245">
        <f t="shared" si="22"/>
        <v>0</v>
      </c>
      <c r="O379" s="248">
        <f t="shared" si="23"/>
        <v>0</v>
      </c>
      <c r="P379" s="248">
        <f t="shared" si="23"/>
        <v>0</v>
      </c>
      <c r="Q379" s="248">
        <f t="shared" si="24"/>
        <v>0</v>
      </c>
      <c r="R379" s="84"/>
      <c r="S379" s="84"/>
      <c r="T379" s="212"/>
      <c r="U379" s="84"/>
      <c r="V379" s="84"/>
      <c r="W379" s="85"/>
      <c r="X379" s="86"/>
      <c r="Y379" s="6"/>
      <c r="Z379" s="10"/>
      <c r="AA379" s="165"/>
      <c r="AB379" s="4"/>
    </row>
    <row r="380" spans="1:28" s="5" customFormat="1" ht="15.5" x14ac:dyDescent="0.35">
      <c r="A380" s="87">
        <v>379</v>
      </c>
      <c r="B380" s="209"/>
      <c r="C380" s="209"/>
      <c r="D380" s="221"/>
      <c r="E380" s="4"/>
      <c r="F380" s="4"/>
      <c r="G380" s="210"/>
      <c r="H380" s="211"/>
      <c r="I380" s="240"/>
      <c r="J380" s="4"/>
      <c r="K380" s="212"/>
      <c r="L380" s="212">
        <f>IF(G380&gt;0,YEAR('Page couverture'!$E$9)-G380,0)</f>
        <v>0</v>
      </c>
      <c r="M380" s="212">
        <f t="shared" si="21"/>
        <v>0</v>
      </c>
      <c r="N380" s="245">
        <f t="shared" si="22"/>
        <v>0</v>
      </c>
      <c r="O380" s="248">
        <f t="shared" si="23"/>
        <v>0</v>
      </c>
      <c r="P380" s="248">
        <f t="shared" si="23"/>
        <v>0</v>
      </c>
      <c r="Q380" s="248">
        <f t="shared" si="24"/>
        <v>0</v>
      </c>
      <c r="R380" s="84"/>
      <c r="S380" s="84"/>
      <c r="T380" s="212"/>
      <c r="U380" s="84"/>
      <c r="V380" s="84"/>
      <c r="W380" s="85"/>
      <c r="X380" s="86"/>
      <c r="Y380" s="6"/>
      <c r="Z380" s="10"/>
      <c r="AA380" s="165"/>
      <c r="AB380" s="4"/>
    </row>
    <row r="381" spans="1:28" s="5" customFormat="1" ht="15.5" x14ac:dyDescent="0.35">
      <c r="A381" s="10">
        <v>380</v>
      </c>
      <c r="B381" s="209"/>
      <c r="C381" s="209"/>
      <c r="D381" s="221"/>
      <c r="E381" s="4"/>
      <c r="F381" s="4"/>
      <c r="G381" s="210"/>
      <c r="H381" s="211"/>
      <c r="I381" s="240"/>
      <c r="J381" s="4"/>
      <c r="K381" s="212"/>
      <c r="L381" s="212">
        <f>IF(G381&gt;0,YEAR('Page couverture'!$E$9)-G381,0)</f>
        <v>0</v>
      </c>
      <c r="M381" s="212">
        <f t="shared" si="21"/>
        <v>0</v>
      </c>
      <c r="N381" s="245">
        <f t="shared" si="22"/>
        <v>0</v>
      </c>
      <c r="O381" s="248">
        <f t="shared" si="23"/>
        <v>0</v>
      </c>
      <c r="P381" s="248">
        <f t="shared" si="23"/>
        <v>0</v>
      </c>
      <c r="Q381" s="248">
        <f t="shared" si="24"/>
        <v>0</v>
      </c>
      <c r="R381" s="84"/>
      <c r="S381" s="84"/>
      <c r="T381" s="212"/>
      <c r="U381" s="84"/>
      <c r="V381" s="84"/>
      <c r="W381" s="85"/>
      <c r="X381" s="86"/>
      <c r="Y381" s="6"/>
      <c r="Z381" s="10"/>
      <c r="AA381" s="165"/>
      <c r="AB381" s="4"/>
    </row>
    <row r="382" spans="1:28" s="5" customFormat="1" ht="15.5" x14ac:dyDescent="0.35">
      <c r="A382" s="87">
        <v>381</v>
      </c>
      <c r="B382" s="209"/>
      <c r="C382" s="209"/>
      <c r="D382" s="221"/>
      <c r="E382" s="4"/>
      <c r="F382" s="4"/>
      <c r="G382" s="210"/>
      <c r="H382" s="211"/>
      <c r="I382" s="240"/>
      <c r="J382" s="4"/>
      <c r="K382" s="212"/>
      <c r="L382" s="212">
        <f>IF(G382&gt;0,YEAR('Page couverture'!$E$9)-G382,0)</f>
        <v>0</v>
      </c>
      <c r="M382" s="212">
        <f t="shared" si="21"/>
        <v>0</v>
      </c>
      <c r="N382" s="245">
        <f t="shared" si="22"/>
        <v>0</v>
      </c>
      <c r="O382" s="248">
        <f t="shared" si="23"/>
        <v>0</v>
      </c>
      <c r="P382" s="248">
        <f t="shared" si="23"/>
        <v>0</v>
      </c>
      <c r="Q382" s="248">
        <f t="shared" si="24"/>
        <v>0</v>
      </c>
      <c r="R382" s="84"/>
      <c r="S382" s="84"/>
      <c r="T382" s="212"/>
      <c r="U382" s="84"/>
      <c r="V382" s="84"/>
      <c r="W382" s="85"/>
      <c r="X382" s="86"/>
      <c r="Y382" s="6"/>
      <c r="Z382" s="10"/>
      <c r="AA382" s="165"/>
      <c r="AB382" s="4"/>
    </row>
    <row r="383" spans="1:28" s="5" customFormat="1" ht="15.5" x14ac:dyDescent="0.35">
      <c r="A383" s="10">
        <v>382</v>
      </c>
      <c r="B383" s="209"/>
      <c r="C383" s="209"/>
      <c r="D383" s="221"/>
      <c r="E383" s="4"/>
      <c r="F383" s="4"/>
      <c r="G383" s="210"/>
      <c r="H383" s="211"/>
      <c r="I383" s="240"/>
      <c r="J383" s="4"/>
      <c r="K383" s="212"/>
      <c r="L383" s="212">
        <f>IF(G383&gt;0,YEAR('Page couverture'!$E$9)-G383,0)</f>
        <v>0</v>
      </c>
      <c r="M383" s="212">
        <f t="shared" si="21"/>
        <v>0</v>
      </c>
      <c r="N383" s="245">
        <f t="shared" si="22"/>
        <v>0</v>
      </c>
      <c r="O383" s="248">
        <f t="shared" si="23"/>
        <v>0</v>
      </c>
      <c r="P383" s="248">
        <f t="shared" si="23"/>
        <v>0</v>
      </c>
      <c r="Q383" s="248">
        <f t="shared" si="24"/>
        <v>0</v>
      </c>
      <c r="R383" s="84"/>
      <c r="S383" s="84"/>
      <c r="T383" s="212"/>
      <c r="U383" s="84"/>
      <c r="V383" s="84"/>
      <c r="W383" s="85"/>
      <c r="X383" s="86"/>
      <c r="Y383" s="6"/>
      <c r="Z383" s="10"/>
      <c r="AA383" s="165"/>
      <c r="AB383" s="4"/>
    </row>
    <row r="384" spans="1:28" s="5" customFormat="1" ht="15.5" x14ac:dyDescent="0.35">
      <c r="A384" s="87">
        <v>383</v>
      </c>
      <c r="B384" s="209"/>
      <c r="C384" s="209"/>
      <c r="D384" s="221"/>
      <c r="E384" s="4"/>
      <c r="F384" s="4"/>
      <c r="G384" s="210"/>
      <c r="H384" s="211"/>
      <c r="I384" s="240"/>
      <c r="J384" s="4"/>
      <c r="K384" s="212"/>
      <c r="L384" s="212">
        <f>IF(G384&gt;0,YEAR('Page couverture'!$E$9)-G384,0)</f>
        <v>0</v>
      </c>
      <c r="M384" s="212">
        <f t="shared" si="21"/>
        <v>0</v>
      </c>
      <c r="N384" s="245">
        <f t="shared" si="22"/>
        <v>0</v>
      </c>
      <c r="O384" s="248">
        <f t="shared" si="23"/>
        <v>0</v>
      </c>
      <c r="P384" s="248">
        <f t="shared" si="23"/>
        <v>0</v>
      </c>
      <c r="Q384" s="248">
        <f t="shared" si="24"/>
        <v>0</v>
      </c>
      <c r="R384" s="84"/>
      <c r="S384" s="84"/>
      <c r="T384" s="212"/>
      <c r="U384" s="84"/>
      <c r="V384" s="84"/>
      <c r="W384" s="85"/>
      <c r="X384" s="86"/>
      <c r="Y384" s="6"/>
      <c r="Z384" s="10"/>
      <c r="AA384" s="165"/>
      <c r="AB384" s="4"/>
    </row>
    <row r="385" spans="1:28" s="5" customFormat="1" ht="15.5" x14ac:dyDescent="0.35">
      <c r="A385" s="10">
        <v>384</v>
      </c>
      <c r="B385" s="209"/>
      <c r="C385" s="209"/>
      <c r="D385" s="221"/>
      <c r="E385" s="4"/>
      <c r="F385" s="4"/>
      <c r="G385" s="210"/>
      <c r="H385" s="211"/>
      <c r="I385" s="240"/>
      <c r="J385" s="4"/>
      <c r="K385" s="212"/>
      <c r="L385" s="212">
        <f>IF(G385&gt;0,YEAR('Page couverture'!$E$9)-G385,0)</f>
        <v>0</v>
      </c>
      <c r="M385" s="212">
        <f t="shared" si="21"/>
        <v>0</v>
      </c>
      <c r="N385" s="245">
        <f t="shared" si="22"/>
        <v>0</v>
      </c>
      <c r="O385" s="248">
        <f t="shared" si="23"/>
        <v>0</v>
      </c>
      <c r="P385" s="248">
        <f t="shared" si="23"/>
        <v>0</v>
      </c>
      <c r="Q385" s="248">
        <f t="shared" si="24"/>
        <v>0</v>
      </c>
      <c r="R385" s="84"/>
      <c r="S385" s="84"/>
      <c r="T385" s="212"/>
      <c r="U385" s="84"/>
      <c r="V385" s="84"/>
      <c r="W385" s="85"/>
      <c r="X385" s="86"/>
      <c r="Y385" s="6"/>
      <c r="Z385" s="10"/>
      <c r="AA385" s="165"/>
      <c r="AB385" s="4"/>
    </row>
    <row r="386" spans="1:28" s="5" customFormat="1" ht="15.5" x14ac:dyDescent="0.35">
      <c r="A386" s="87">
        <v>385</v>
      </c>
      <c r="B386" s="209"/>
      <c r="C386" s="209"/>
      <c r="D386" s="221"/>
      <c r="E386" s="4"/>
      <c r="F386" s="4"/>
      <c r="G386" s="210"/>
      <c r="H386" s="211"/>
      <c r="I386" s="240"/>
      <c r="J386" s="4"/>
      <c r="K386" s="212"/>
      <c r="L386" s="212">
        <f>IF(G386&gt;0,YEAR('Page couverture'!$E$9)-G386,0)</f>
        <v>0</v>
      </c>
      <c r="M386" s="212">
        <f t="shared" ref="M386:M449" si="25">IF(K386-L386&gt;0,K386-L386,0)</f>
        <v>0</v>
      </c>
      <c r="N386" s="245">
        <f t="shared" ref="N386:N449" si="26">IFERROR(M386/K386,0)</f>
        <v>0</v>
      </c>
      <c r="O386" s="248">
        <f t="shared" si="23"/>
        <v>0</v>
      </c>
      <c r="P386" s="248">
        <f t="shared" si="23"/>
        <v>0</v>
      </c>
      <c r="Q386" s="248">
        <f t="shared" si="24"/>
        <v>0</v>
      </c>
      <c r="R386" s="84"/>
      <c r="S386" s="84"/>
      <c r="T386" s="212"/>
      <c r="U386" s="84"/>
      <c r="V386" s="84"/>
      <c r="W386" s="85"/>
      <c r="X386" s="86"/>
      <c r="Y386" s="6"/>
      <c r="Z386" s="10"/>
      <c r="AA386" s="165"/>
      <c r="AB386" s="4"/>
    </row>
    <row r="387" spans="1:28" s="5" customFormat="1" ht="15.5" x14ac:dyDescent="0.35">
      <c r="A387" s="10">
        <v>386</v>
      </c>
      <c r="B387" s="209"/>
      <c r="C387" s="209"/>
      <c r="D387" s="221"/>
      <c r="E387" s="4"/>
      <c r="F387" s="4"/>
      <c r="G387" s="210"/>
      <c r="H387" s="211"/>
      <c r="I387" s="240"/>
      <c r="J387" s="4"/>
      <c r="K387" s="212"/>
      <c r="L387" s="212">
        <f>IF(G387&gt;0,YEAR('Page couverture'!$E$9)-G387,0)</f>
        <v>0</v>
      </c>
      <c r="M387" s="212">
        <f t="shared" si="25"/>
        <v>0</v>
      </c>
      <c r="N387" s="245">
        <f t="shared" si="26"/>
        <v>0</v>
      </c>
      <c r="O387" s="248">
        <f t="shared" ref="O387:P450" si="27">L387*$I387</f>
        <v>0</v>
      </c>
      <c r="P387" s="248">
        <f t="shared" si="27"/>
        <v>0</v>
      </c>
      <c r="Q387" s="248">
        <f t="shared" ref="Q387:Q450" si="28">N387*$I387</f>
        <v>0</v>
      </c>
      <c r="R387" s="84"/>
      <c r="S387" s="84"/>
      <c r="T387" s="212"/>
      <c r="U387" s="84"/>
      <c r="V387" s="84"/>
      <c r="W387" s="85"/>
      <c r="X387" s="86"/>
      <c r="Y387" s="6"/>
      <c r="Z387" s="10"/>
      <c r="AA387" s="165"/>
      <c r="AB387" s="4"/>
    </row>
    <row r="388" spans="1:28" s="5" customFormat="1" ht="15.5" x14ac:dyDescent="0.35">
      <c r="A388" s="87">
        <v>387</v>
      </c>
      <c r="B388" s="209"/>
      <c r="C388" s="209"/>
      <c r="D388" s="221"/>
      <c r="E388" s="4"/>
      <c r="F388" s="4"/>
      <c r="G388" s="210"/>
      <c r="H388" s="211"/>
      <c r="I388" s="240"/>
      <c r="J388" s="4"/>
      <c r="K388" s="212"/>
      <c r="L388" s="212">
        <f>IF(G388&gt;0,YEAR('Page couverture'!$E$9)-G388,0)</f>
        <v>0</v>
      </c>
      <c r="M388" s="212">
        <f t="shared" si="25"/>
        <v>0</v>
      </c>
      <c r="N388" s="245">
        <f t="shared" si="26"/>
        <v>0</v>
      </c>
      <c r="O388" s="248">
        <f t="shared" si="27"/>
        <v>0</v>
      </c>
      <c r="P388" s="248">
        <f t="shared" si="27"/>
        <v>0</v>
      </c>
      <c r="Q388" s="248">
        <f t="shared" si="28"/>
        <v>0</v>
      </c>
      <c r="R388" s="84"/>
      <c r="S388" s="84"/>
      <c r="T388" s="212"/>
      <c r="U388" s="84"/>
      <c r="V388" s="84"/>
      <c r="W388" s="85"/>
      <c r="X388" s="86"/>
      <c r="Y388" s="6"/>
      <c r="Z388" s="10"/>
      <c r="AA388" s="165"/>
      <c r="AB388" s="4"/>
    </row>
    <row r="389" spans="1:28" s="5" customFormat="1" ht="15.5" x14ac:dyDescent="0.35">
      <c r="A389" s="10">
        <v>388</v>
      </c>
      <c r="B389" s="209"/>
      <c r="C389" s="209"/>
      <c r="D389" s="221"/>
      <c r="E389" s="4"/>
      <c r="F389" s="4"/>
      <c r="G389" s="210"/>
      <c r="H389" s="211"/>
      <c r="I389" s="240"/>
      <c r="J389" s="4"/>
      <c r="K389" s="212"/>
      <c r="L389" s="212">
        <f>IF(G389&gt;0,YEAR('Page couverture'!$E$9)-G389,0)</f>
        <v>0</v>
      </c>
      <c r="M389" s="212">
        <f t="shared" si="25"/>
        <v>0</v>
      </c>
      <c r="N389" s="245">
        <f t="shared" si="26"/>
        <v>0</v>
      </c>
      <c r="O389" s="248">
        <f t="shared" si="27"/>
        <v>0</v>
      </c>
      <c r="P389" s="248">
        <f t="shared" si="27"/>
        <v>0</v>
      </c>
      <c r="Q389" s="248">
        <f t="shared" si="28"/>
        <v>0</v>
      </c>
      <c r="R389" s="84"/>
      <c r="S389" s="84"/>
      <c r="T389" s="212"/>
      <c r="U389" s="84"/>
      <c r="V389" s="84"/>
      <c r="W389" s="85"/>
      <c r="X389" s="86"/>
      <c r="Y389" s="6"/>
      <c r="Z389" s="10"/>
      <c r="AA389" s="165"/>
      <c r="AB389" s="4"/>
    </row>
    <row r="390" spans="1:28" s="5" customFormat="1" ht="15.5" x14ac:dyDescent="0.35">
      <c r="A390" s="87">
        <v>389</v>
      </c>
      <c r="B390" s="209"/>
      <c r="C390" s="209"/>
      <c r="D390" s="221"/>
      <c r="E390" s="4"/>
      <c r="F390" s="4"/>
      <c r="G390" s="210"/>
      <c r="H390" s="211"/>
      <c r="I390" s="240"/>
      <c r="J390" s="4"/>
      <c r="K390" s="212"/>
      <c r="L390" s="212">
        <f>IF(G390&gt;0,YEAR('Page couverture'!$E$9)-G390,0)</f>
        <v>0</v>
      </c>
      <c r="M390" s="212">
        <f t="shared" si="25"/>
        <v>0</v>
      </c>
      <c r="N390" s="245">
        <f t="shared" si="26"/>
        <v>0</v>
      </c>
      <c r="O390" s="248">
        <f t="shared" si="27"/>
        <v>0</v>
      </c>
      <c r="P390" s="248">
        <f t="shared" si="27"/>
        <v>0</v>
      </c>
      <c r="Q390" s="248">
        <f t="shared" si="28"/>
        <v>0</v>
      </c>
      <c r="R390" s="84"/>
      <c r="S390" s="84"/>
      <c r="T390" s="212"/>
      <c r="U390" s="84"/>
      <c r="V390" s="84"/>
      <c r="W390" s="85"/>
      <c r="X390" s="86"/>
      <c r="Y390" s="6"/>
      <c r="Z390" s="10"/>
      <c r="AA390" s="165"/>
      <c r="AB390" s="4"/>
    </row>
    <row r="391" spans="1:28" s="5" customFormat="1" ht="15.5" x14ac:dyDescent="0.35">
      <c r="A391" s="10">
        <v>390</v>
      </c>
      <c r="B391" s="209"/>
      <c r="C391" s="209"/>
      <c r="D391" s="221"/>
      <c r="E391" s="4"/>
      <c r="F391" s="4"/>
      <c r="G391" s="210"/>
      <c r="H391" s="211"/>
      <c r="I391" s="240"/>
      <c r="J391" s="4"/>
      <c r="K391" s="212"/>
      <c r="L391" s="212">
        <f>IF(G391&gt;0,YEAR('Page couverture'!$E$9)-G391,0)</f>
        <v>0</v>
      </c>
      <c r="M391" s="212">
        <f t="shared" si="25"/>
        <v>0</v>
      </c>
      <c r="N391" s="245">
        <f t="shared" si="26"/>
        <v>0</v>
      </c>
      <c r="O391" s="248">
        <f t="shared" si="27"/>
        <v>0</v>
      </c>
      <c r="P391" s="248">
        <f t="shared" si="27"/>
        <v>0</v>
      </c>
      <c r="Q391" s="248">
        <f t="shared" si="28"/>
        <v>0</v>
      </c>
      <c r="R391" s="84"/>
      <c r="S391" s="84"/>
      <c r="T391" s="212"/>
      <c r="U391" s="84"/>
      <c r="V391" s="84"/>
      <c r="W391" s="85"/>
      <c r="X391" s="86"/>
      <c r="Y391" s="6"/>
      <c r="Z391" s="10"/>
      <c r="AA391" s="165"/>
      <c r="AB391" s="4"/>
    </row>
    <row r="392" spans="1:28" s="5" customFormat="1" ht="15.5" x14ac:dyDescent="0.35">
      <c r="A392" s="87">
        <v>391</v>
      </c>
      <c r="B392" s="209"/>
      <c r="C392" s="209"/>
      <c r="D392" s="221"/>
      <c r="E392" s="4"/>
      <c r="F392" s="4"/>
      <c r="G392" s="210"/>
      <c r="H392" s="211"/>
      <c r="I392" s="240"/>
      <c r="J392" s="4"/>
      <c r="K392" s="212"/>
      <c r="L392" s="212">
        <f>IF(G392&gt;0,YEAR('Page couverture'!$E$9)-G392,0)</f>
        <v>0</v>
      </c>
      <c r="M392" s="212">
        <f t="shared" si="25"/>
        <v>0</v>
      </c>
      <c r="N392" s="245">
        <f t="shared" si="26"/>
        <v>0</v>
      </c>
      <c r="O392" s="248">
        <f t="shared" si="27"/>
        <v>0</v>
      </c>
      <c r="P392" s="248">
        <f t="shared" si="27"/>
        <v>0</v>
      </c>
      <c r="Q392" s="248">
        <f t="shared" si="28"/>
        <v>0</v>
      </c>
      <c r="R392" s="84"/>
      <c r="S392" s="84"/>
      <c r="T392" s="212"/>
      <c r="U392" s="84"/>
      <c r="V392" s="84"/>
      <c r="W392" s="85"/>
      <c r="X392" s="86"/>
      <c r="Y392" s="6"/>
      <c r="Z392" s="10"/>
      <c r="AA392" s="165"/>
      <c r="AB392" s="4"/>
    </row>
    <row r="393" spans="1:28" s="5" customFormat="1" ht="15.5" x14ac:dyDescent="0.35">
      <c r="A393" s="10">
        <v>392</v>
      </c>
      <c r="B393" s="209"/>
      <c r="C393" s="209"/>
      <c r="D393" s="221"/>
      <c r="E393" s="4"/>
      <c r="F393" s="4"/>
      <c r="G393" s="210"/>
      <c r="H393" s="211"/>
      <c r="I393" s="240"/>
      <c r="J393" s="4"/>
      <c r="K393" s="212"/>
      <c r="L393" s="212">
        <f>IF(G393&gt;0,YEAR('Page couverture'!$E$9)-G393,0)</f>
        <v>0</v>
      </c>
      <c r="M393" s="212">
        <f t="shared" si="25"/>
        <v>0</v>
      </c>
      <c r="N393" s="245">
        <f t="shared" si="26"/>
        <v>0</v>
      </c>
      <c r="O393" s="248">
        <f t="shared" si="27"/>
        <v>0</v>
      </c>
      <c r="P393" s="248">
        <f t="shared" si="27"/>
        <v>0</v>
      </c>
      <c r="Q393" s="248">
        <f t="shared" si="28"/>
        <v>0</v>
      </c>
      <c r="R393" s="84"/>
      <c r="S393" s="84"/>
      <c r="T393" s="212"/>
      <c r="U393" s="84"/>
      <c r="V393" s="84"/>
      <c r="W393" s="85"/>
      <c r="X393" s="86"/>
      <c r="Y393" s="6"/>
      <c r="Z393" s="10"/>
      <c r="AA393" s="165"/>
      <c r="AB393" s="4"/>
    </row>
    <row r="394" spans="1:28" s="5" customFormat="1" ht="15.5" x14ac:dyDescent="0.35">
      <c r="A394" s="87">
        <v>393</v>
      </c>
      <c r="B394" s="209"/>
      <c r="C394" s="209"/>
      <c r="D394" s="221"/>
      <c r="E394" s="4"/>
      <c r="F394" s="4"/>
      <c r="G394" s="210"/>
      <c r="H394" s="211"/>
      <c r="I394" s="240"/>
      <c r="J394" s="4"/>
      <c r="K394" s="212"/>
      <c r="L394" s="212">
        <f>IF(G394&gt;0,YEAR('Page couverture'!$E$9)-G394,0)</f>
        <v>0</v>
      </c>
      <c r="M394" s="212">
        <f t="shared" si="25"/>
        <v>0</v>
      </c>
      <c r="N394" s="245">
        <f t="shared" si="26"/>
        <v>0</v>
      </c>
      <c r="O394" s="248">
        <f t="shared" si="27"/>
        <v>0</v>
      </c>
      <c r="P394" s="248">
        <f t="shared" si="27"/>
        <v>0</v>
      </c>
      <c r="Q394" s="248">
        <f t="shared" si="28"/>
        <v>0</v>
      </c>
      <c r="R394" s="84"/>
      <c r="S394" s="84"/>
      <c r="T394" s="212"/>
      <c r="U394" s="84"/>
      <c r="V394" s="84"/>
      <c r="W394" s="85"/>
      <c r="X394" s="86"/>
      <c r="Y394" s="6"/>
      <c r="Z394" s="10"/>
      <c r="AA394" s="165"/>
      <c r="AB394" s="4"/>
    </row>
    <row r="395" spans="1:28" s="5" customFormat="1" ht="15.5" x14ac:dyDescent="0.35">
      <c r="A395" s="10">
        <v>394</v>
      </c>
      <c r="B395" s="209"/>
      <c r="C395" s="209"/>
      <c r="D395" s="221"/>
      <c r="E395" s="4"/>
      <c r="F395" s="4"/>
      <c r="G395" s="210"/>
      <c r="H395" s="211"/>
      <c r="I395" s="240"/>
      <c r="J395" s="4"/>
      <c r="K395" s="212"/>
      <c r="L395" s="212">
        <f>IF(G395&gt;0,YEAR('Page couverture'!$E$9)-G395,0)</f>
        <v>0</v>
      </c>
      <c r="M395" s="212">
        <f t="shared" si="25"/>
        <v>0</v>
      </c>
      <c r="N395" s="245">
        <f t="shared" si="26"/>
        <v>0</v>
      </c>
      <c r="O395" s="248">
        <f t="shared" si="27"/>
        <v>0</v>
      </c>
      <c r="P395" s="248">
        <f t="shared" si="27"/>
        <v>0</v>
      </c>
      <c r="Q395" s="248">
        <f t="shared" si="28"/>
        <v>0</v>
      </c>
      <c r="R395" s="84"/>
      <c r="S395" s="84"/>
      <c r="T395" s="212"/>
      <c r="U395" s="84"/>
      <c r="V395" s="84"/>
      <c r="W395" s="85"/>
      <c r="X395" s="86"/>
      <c r="Y395" s="6"/>
      <c r="Z395" s="10"/>
      <c r="AA395" s="165"/>
      <c r="AB395" s="4"/>
    </row>
    <row r="396" spans="1:28" s="5" customFormat="1" ht="15.5" x14ac:dyDescent="0.35">
      <c r="A396" s="87">
        <v>395</v>
      </c>
      <c r="B396" s="209"/>
      <c r="C396" s="209"/>
      <c r="D396" s="221"/>
      <c r="E396" s="4"/>
      <c r="F396" s="4"/>
      <c r="G396" s="210"/>
      <c r="H396" s="211"/>
      <c r="I396" s="240"/>
      <c r="J396" s="4"/>
      <c r="K396" s="212"/>
      <c r="L396" s="212">
        <f>IF(G396&gt;0,YEAR('Page couverture'!$E$9)-G396,0)</f>
        <v>0</v>
      </c>
      <c r="M396" s="212">
        <f t="shared" si="25"/>
        <v>0</v>
      </c>
      <c r="N396" s="245">
        <f t="shared" si="26"/>
        <v>0</v>
      </c>
      <c r="O396" s="248">
        <f t="shared" si="27"/>
        <v>0</v>
      </c>
      <c r="P396" s="248">
        <f t="shared" si="27"/>
        <v>0</v>
      </c>
      <c r="Q396" s="248">
        <f t="shared" si="28"/>
        <v>0</v>
      </c>
      <c r="R396" s="84"/>
      <c r="S396" s="84"/>
      <c r="T396" s="212"/>
      <c r="U396" s="84"/>
      <c r="V396" s="84"/>
      <c r="W396" s="85"/>
      <c r="X396" s="86"/>
      <c r="Y396" s="6"/>
      <c r="Z396" s="10"/>
      <c r="AA396" s="165"/>
      <c r="AB396" s="4"/>
    </row>
    <row r="397" spans="1:28" s="5" customFormat="1" ht="15.5" x14ac:dyDescent="0.35">
      <c r="A397" s="10">
        <v>396</v>
      </c>
      <c r="B397" s="209"/>
      <c r="C397" s="209"/>
      <c r="D397" s="221"/>
      <c r="E397" s="4"/>
      <c r="F397" s="4"/>
      <c r="G397" s="210"/>
      <c r="H397" s="211"/>
      <c r="I397" s="240"/>
      <c r="J397" s="4"/>
      <c r="K397" s="212"/>
      <c r="L397" s="212">
        <f>IF(G397&gt;0,YEAR('Page couverture'!$E$9)-G397,0)</f>
        <v>0</v>
      </c>
      <c r="M397" s="212">
        <f t="shared" si="25"/>
        <v>0</v>
      </c>
      <c r="N397" s="245">
        <f t="shared" si="26"/>
        <v>0</v>
      </c>
      <c r="O397" s="248">
        <f t="shared" si="27"/>
        <v>0</v>
      </c>
      <c r="P397" s="248">
        <f t="shared" si="27"/>
        <v>0</v>
      </c>
      <c r="Q397" s="248">
        <f t="shared" si="28"/>
        <v>0</v>
      </c>
      <c r="R397" s="84"/>
      <c r="S397" s="84"/>
      <c r="T397" s="212"/>
      <c r="U397" s="84"/>
      <c r="V397" s="84"/>
      <c r="W397" s="85"/>
      <c r="X397" s="86"/>
      <c r="Y397" s="6"/>
      <c r="Z397" s="10"/>
      <c r="AA397" s="165"/>
      <c r="AB397" s="4"/>
    </row>
    <row r="398" spans="1:28" s="5" customFormat="1" ht="15.5" x14ac:dyDescent="0.35">
      <c r="A398" s="87">
        <v>397</v>
      </c>
      <c r="B398" s="209"/>
      <c r="C398" s="209"/>
      <c r="D398" s="221"/>
      <c r="E398" s="4"/>
      <c r="F398" s="4"/>
      <c r="G398" s="210"/>
      <c r="H398" s="211"/>
      <c r="I398" s="240"/>
      <c r="J398" s="4"/>
      <c r="K398" s="212"/>
      <c r="L398" s="212">
        <f>IF(G398&gt;0,YEAR('Page couverture'!$E$9)-G398,0)</f>
        <v>0</v>
      </c>
      <c r="M398" s="212">
        <f t="shared" si="25"/>
        <v>0</v>
      </c>
      <c r="N398" s="245">
        <f t="shared" si="26"/>
        <v>0</v>
      </c>
      <c r="O398" s="248">
        <f t="shared" si="27"/>
        <v>0</v>
      </c>
      <c r="P398" s="248">
        <f t="shared" si="27"/>
        <v>0</v>
      </c>
      <c r="Q398" s="248">
        <f t="shared" si="28"/>
        <v>0</v>
      </c>
      <c r="R398" s="84"/>
      <c r="S398" s="84"/>
      <c r="T398" s="212"/>
      <c r="U398" s="84"/>
      <c r="V398" s="84"/>
      <c r="W398" s="85"/>
      <c r="X398" s="86"/>
      <c r="Y398" s="6"/>
      <c r="Z398" s="10"/>
      <c r="AA398" s="165"/>
      <c r="AB398" s="4"/>
    </row>
    <row r="399" spans="1:28" s="5" customFormat="1" ht="15.5" x14ac:dyDescent="0.35">
      <c r="A399" s="10">
        <v>398</v>
      </c>
      <c r="B399" s="209"/>
      <c r="C399" s="209"/>
      <c r="D399" s="221"/>
      <c r="E399" s="4"/>
      <c r="F399" s="4"/>
      <c r="G399" s="210"/>
      <c r="H399" s="211"/>
      <c r="I399" s="240"/>
      <c r="J399" s="4"/>
      <c r="K399" s="212"/>
      <c r="L399" s="212">
        <f>IF(G399&gt;0,YEAR('Page couverture'!$E$9)-G399,0)</f>
        <v>0</v>
      </c>
      <c r="M399" s="212">
        <f t="shared" si="25"/>
        <v>0</v>
      </c>
      <c r="N399" s="245">
        <f t="shared" si="26"/>
        <v>0</v>
      </c>
      <c r="O399" s="248">
        <f t="shared" si="27"/>
        <v>0</v>
      </c>
      <c r="P399" s="248">
        <f t="shared" si="27"/>
        <v>0</v>
      </c>
      <c r="Q399" s="248">
        <f t="shared" si="28"/>
        <v>0</v>
      </c>
      <c r="R399" s="84"/>
      <c r="S399" s="84"/>
      <c r="T399" s="212"/>
      <c r="U399" s="84"/>
      <c r="V399" s="84"/>
      <c r="W399" s="85"/>
      <c r="X399" s="86"/>
      <c r="Y399" s="6"/>
      <c r="Z399" s="10"/>
      <c r="AA399" s="165"/>
      <c r="AB399" s="4"/>
    </row>
    <row r="400" spans="1:28" s="5" customFormat="1" ht="15.5" x14ac:dyDescent="0.35">
      <c r="A400" s="87">
        <v>399</v>
      </c>
      <c r="B400" s="209"/>
      <c r="C400" s="209"/>
      <c r="D400" s="221"/>
      <c r="E400" s="4"/>
      <c r="F400" s="4"/>
      <c r="G400" s="210"/>
      <c r="H400" s="211"/>
      <c r="I400" s="240"/>
      <c r="J400" s="4"/>
      <c r="K400" s="212"/>
      <c r="L400" s="212">
        <f>IF(G400&gt;0,YEAR('Page couverture'!$E$9)-G400,0)</f>
        <v>0</v>
      </c>
      <c r="M400" s="212">
        <f t="shared" si="25"/>
        <v>0</v>
      </c>
      <c r="N400" s="245">
        <f t="shared" si="26"/>
        <v>0</v>
      </c>
      <c r="O400" s="248">
        <f t="shared" si="27"/>
        <v>0</v>
      </c>
      <c r="P400" s="248">
        <f t="shared" si="27"/>
        <v>0</v>
      </c>
      <c r="Q400" s="248">
        <f t="shared" si="28"/>
        <v>0</v>
      </c>
      <c r="R400" s="84"/>
      <c r="S400" s="84"/>
      <c r="T400" s="212"/>
      <c r="U400" s="84"/>
      <c r="V400" s="84"/>
      <c r="W400" s="85"/>
      <c r="X400" s="86"/>
      <c r="Y400" s="6"/>
      <c r="Z400" s="10"/>
      <c r="AA400" s="165"/>
      <c r="AB400" s="4"/>
    </row>
    <row r="401" spans="1:28" s="5" customFormat="1" ht="15.5" x14ac:dyDescent="0.35">
      <c r="A401" s="10">
        <v>400</v>
      </c>
      <c r="B401" s="209"/>
      <c r="C401" s="209"/>
      <c r="D401" s="221"/>
      <c r="E401" s="4"/>
      <c r="F401" s="4"/>
      <c r="G401" s="210"/>
      <c r="H401" s="211"/>
      <c r="I401" s="240"/>
      <c r="J401" s="4"/>
      <c r="K401" s="212"/>
      <c r="L401" s="212">
        <f>IF(G401&gt;0,YEAR('Page couverture'!$E$9)-G401,0)</f>
        <v>0</v>
      </c>
      <c r="M401" s="212">
        <f t="shared" si="25"/>
        <v>0</v>
      </c>
      <c r="N401" s="245">
        <f t="shared" si="26"/>
        <v>0</v>
      </c>
      <c r="O401" s="248">
        <f t="shared" si="27"/>
        <v>0</v>
      </c>
      <c r="P401" s="248">
        <f t="shared" si="27"/>
        <v>0</v>
      </c>
      <c r="Q401" s="248">
        <f t="shared" si="28"/>
        <v>0</v>
      </c>
      <c r="R401" s="84"/>
      <c r="S401" s="84"/>
      <c r="T401" s="212"/>
      <c r="U401" s="84"/>
      <c r="V401" s="84"/>
      <c r="W401" s="85"/>
      <c r="X401" s="86"/>
      <c r="Y401" s="6"/>
      <c r="Z401" s="10"/>
      <c r="AA401" s="165"/>
      <c r="AB401" s="4"/>
    </row>
    <row r="402" spans="1:28" s="5" customFormat="1" ht="15.5" x14ac:dyDescent="0.35">
      <c r="A402" s="87">
        <v>401</v>
      </c>
      <c r="B402" s="209"/>
      <c r="C402" s="209"/>
      <c r="D402" s="221"/>
      <c r="E402" s="4"/>
      <c r="F402" s="4"/>
      <c r="G402" s="210"/>
      <c r="H402" s="211"/>
      <c r="I402" s="240"/>
      <c r="J402" s="4"/>
      <c r="K402" s="212"/>
      <c r="L402" s="212">
        <f>IF(G402&gt;0,YEAR('Page couverture'!$E$9)-G402,0)</f>
        <v>0</v>
      </c>
      <c r="M402" s="212">
        <f t="shared" si="25"/>
        <v>0</v>
      </c>
      <c r="N402" s="245">
        <f t="shared" si="26"/>
        <v>0</v>
      </c>
      <c r="O402" s="248">
        <f t="shared" si="27"/>
        <v>0</v>
      </c>
      <c r="P402" s="248">
        <f t="shared" si="27"/>
        <v>0</v>
      </c>
      <c r="Q402" s="248">
        <f t="shared" si="28"/>
        <v>0</v>
      </c>
      <c r="R402" s="84"/>
      <c r="S402" s="84"/>
      <c r="T402" s="212"/>
      <c r="U402" s="84"/>
      <c r="V402" s="84"/>
      <c r="W402" s="85"/>
      <c r="X402" s="86"/>
      <c r="Y402" s="6"/>
      <c r="Z402" s="10"/>
      <c r="AA402" s="165"/>
      <c r="AB402" s="4"/>
    </row>
    <row r="403" spans="1:28" s="5" customFormat="1" ht="15.5" x14ac:dyDescent="0.35">
      <c r="A403" s="10">
        <v>402</v>
      </c>
      <c r="B403" s="209"/>
      <c r="C403" s="209"/>
      <c r="D403" s="221"/>
      <c r="E403" s="4"/>
      <c r="F403" s="4"/>
      <c r="G403" s="210"/>
      <c r="H403" s="211"/>
      <c r="I403" s="240"/>
      <c r="J403" s="4"/>
      <c r="K403" s="212"/>
      <c r="L403" s="212">
        <f>IF(G403&gt;0,YEAR('Page couverture'!$E$9)-G403,0)</f>
        <v>0</v>
      </c>
      <c r="M403" s="212">
        <f t="shared" si="25"/>
        <v>0</v>
      </c>
      <c r="N403" s="245">
        <f t="shared" si="26"/>
        <v>0</v>
      </c>
      <c r="O403" s="248">
        <f t="shared" si="27"/>
        <v>0</v>
      </c>
      <c r="P403" s="248">
        <f t="shared" si="27"/>
        <v>0</v>
      </c>
      <c r="Q403" s="248">
        <f t="shared" si="28"/>
        <v>0</v>
      </c>
      <c r="R403" s="84"/>
      <c r="S403" s="84"/>
      <c r="T403" s="212"/>
      <c r="U403" s="84"/>
      <c r="V403" s="84"/>
      <c r="W403" s="85"/>
      <c r="X403" s="86"/>
      <c r="Y403" s="6"/>
      <c r="Z403" s="10"/>
      <c r="AA403" s="165"/>
      <c r="AB403" s="4"/>
    </row>
    <row r="404" spans="1:28" s="5" customFormat="1" ht="15.5" x14ac:dyDescent="0.35">
      <c r="A404" s="87">
        <v>403</v>
      </c>
      <c r="B404" s="209"/>
      <c r="C404" s="209"/>
      <c r="D404" s="221"/>
      <c r="E404" s="4"/>
      <c r="F404" s="4"/>
      <c r="G404" s="210"/>
      <c r="H404" s="211"/>
      <c r="I404" s="240"/>
      <c r="J404" s="4"/>
      <c r="K404" s="212"/>
      <c r="L404" s="212">
        <f>IF(G404&gt;0,YEAR('Page couverture'!$E$9)-G404,0)</f>
        <v>0</v>
      </c>
      <c r="M404" s="212">
        <f t="shared" si="25"/>
        <v>0</v>
      </c>
      <c r="N404" s="245">
        <f t="shared" si="26"/>
        <v>0</v>
      </c>
      <c r="O404" s="248">
        <f t="shared" si="27"/>
        <v>0</v>
      </c>
      <c r="P404" s="248">
        <f t="shared" si="27"/>
        <v>0</v>
      </c>
      <c r="Q404" s="248">
        <f t="shared" si="28"/>
        <v>0</v>
      </c>
      <c r="R404" s="84"/>
      <c r="S404" s="84"/>
      <c r="T404" s="212"/>
      <c r="U404" s="84"/>
      <c r="V404" s="84"/>
      <c r="W404" s="85"/>
      <c r="X404" s="86"/>
      <c r="Y404" s="6"/>
      <c r="Z404" s="10"/>
      <c r="AA404" s="165"/>
      <c r="AB404" s="4"/>
    </row>
    <row r="405" spans="1:28" s="5" customFormat="1" ht="15.5" x14ac:dyDescent="0.35">
      <c r="A405" s="10">
        <v>404</v>
      </c>
      <c r="B405" s="209"/>
      <c r="C405" s="209"/>
      <c r="D405" s="221"/>
      <c r="E405" s="4"/>
      <c r="F405" s="4"/>
      <c r="G405" s="210"/>
      <c r="H405" s="211"/>
      <c r="I405" s="240"/>
      <c r="J405" s="4"/>
      <c r="K405" s="212"/>
      <c r="L405" s="212">
        <f>IF(G405&gt;0,YEAR('Page couverture'!$E$9)-G405,0)</f>
        <v>0</v>
      </c>
      <c r="M405" s="212">
        <f t="shared" si="25"/>
        <v>0</v>
      </c>
      <c r="N405" s="245">
        <f t="shared" si="26"/>
        <v>0</v>
      </c>
      <c r="O405" s="248">
        <f t="shared" si="27"/>
        <v>0</v>
      </c>
      <c r="P405" s="248">
        <f t="shared" si="27"/>
        <v>0</v>
      </c>
      <c r="Q405" s="248">
        <f t="shared" si="28"/>
        <v>0</v>
      </c>
      <c r="R405" s="84"/>
      <c r="S405" s="84"/>
      <c r="T405" s="212"/>
      <c r="U405" s="84"/>
      <c r="V405" s="84"/>
      <c r="W405" s="85"/>
      <c r="X405" s="86"/>
      <c r="Y405" s="6"/>
      <c r="Z405" s="10"/>
      <c r="AA405" s="165"/>
      <c r="AB405" s="4"/>
    </row>
    <row r="406" spans="1:28" s="5" customFormat="1" ht="15.5" x14ac:dyDescent="0.35">
      <c r="A406" s="87">
        <v>405</v>
      </c>
      <c r="B406" s="209"/>
      <c r="C406" s="209"/>
      <c r="D406" s="221"/>
      <c r="E406" s="4"/>
      <c r="F406" s="4"/>
      <c r="G406" s="210"/>
      <c r="H406" s="211"/>
      <c r="I406" s="240"/>
      <c r="J406" s="4"/>
      <c r="K406" s="212"/>
      <c r="L406" s="212">
        <f>IF(G406&gt;0,YEAR('Page couverture'!$E$9)-G406,0)</f>
        <v>0</v>
      </c>
      <c r="M406" s="212">
        <f t="shared" si="25"/>
        <v>0</v>
      </c>
      <c r="N406" s="245">
        <f t="shared" si="26"/>
        <v>0</v>
      </c>
      <c r="O406" s="248">
        <f t="shared" si="27"/>
        <v>0</v>
      </c>
      <c r="P406" s="248">
        <f t="shared" si="27"/>
        <v>0</v>
      </c>
      <c r="Q406" s="248">
        <f t="shared" si="28"/>
        <v>0</v>
      </c>
      <c r="R406" s="84"/>
      <c r="S406" s="84"/>
      <c r="T406" s="212"/>
      <c r="U406" s="84"/>
      <c r="V406" s="84"/>
      <c r="W406" s="85"/>
      <c r="X406" s="86"/>
      <c r="Y406" s="6"/>
      <c r="Z406" s="10"/>
      <c r="AA406" s="165"/>
      <c r="AB406" s="4"/>
    </row>
    <row r="407" spans="1:28" s="5" customFormat="1" ht="15.5" x14ac:dyDescent="0.35">
      <c r="A407" s="10">
        <v>406</v>
      </c>
      <c r="B407" s="209"/>
      <c r="C407" s="209"/>
      <c r="D407" s="221"/>
      <c r="E407" s="4"/>
      <c r="F407" s="4"/>
      <c r="G407" s="210"/>
      <c r="H407" s="211"/>
      <c r="I407" s="240"/>
      <c r="J407" s="4"/>
      <c r="K407" s="212"/>
      <c r="L407" s="212">
        <f>IF(G407&gt;0,YEAR('Page couverture'!$E$9)-G407,0)</f>
        <v>0</v>
      </c>
      <c r="M407" s="212">
        <f t="shared" si="25"/>
        <v>0</v>
      </c>
      <c r="N407" s="245">
        <f t="shared" si="26"/>
        <v>0</v>
      </c>
      <c r="O407" s="248">
        <f t="shared" si="27"/>
        <v>0</v>
      </c>
      <c r="P407" s="248">
        <f t="shared" si="27"/>
        <v>0</v>
      </c>
      <c r="Q407" s="248">
        <f t="shared" si="28"/>
        <v>0</v>
      </c>
      <c r="R407" s="84"/>
      <c r="S407" s="84"/>
      <c r="T407" s="212"/>
      <c r="U407" s="84"/>
      <c r="V407" s="84"/>
      <c r="W407" s="85"/>
      <c r="X407" s="86"/>
      <c r="Y407" s="6"/>
      <c r="Z407" s="10"/>
      <c r="AA407" s="165"/>
      <c r="AB407" s="4"/>
    </row>
    <row r="408" spans="1:28" s="5" customFormat="1" ht="15.5" x14ac:dyDescent="0.35">
      <c r="A408" s="87">
        <v>407</v>
      </c>
      <c r="B408" s="209"/>
      <c r="C408" s="209"/>
      <c r="D408" s="221"/>
      <c r="E408" s="4"/>
      <c r="F408" s="4"/>
      <c r="G408" s="210"/>
      <c r="H408" s="211"/>
      <c r="I408" s="240"/>
      <c r="J408" s="4"/>
      <c r="K408" s="212"/>
      <c r="L408" s="212">
        <f>IF(G408&gt;0,YEAR('Page couverture'!$E$9)-G408,0)</f>
        <v>0</v>
      </c>
      <c r="M408" s="212">
        <f t="shared" si="25"/>
        <v>0</v>
      </c>
      <c r="N408" s="245">
        <f t="shared" si="26"/>
        <v>0</v>
      </c>
      <c r="O408" s="248">
        <f t="shared" si="27"/>
        <v>0</v>
      </c>
      <c r="P408" s="248">
        <f t="shared" si="27"/>
        <v>0</v>
      </c>
      <c r="Q408" s="248">
        <f t="shared" si="28"/>
        <v>0</v>
      </c>
      <c r="R408" s="84"/>
      <c r="S408" s="84"/>
      <c r="T408" s="212"/>
      <c r="U408" s="84"/>
      <c r="V408" s="84"/>
      <c r="W408" s="85"/>
      <c r="X408" s="86"/>
      <c r="Y408" s="6"/>
      <c r="Z408" s="10"/>
      <c r="AA408" s="165"/>
      <c r="AB408" s="4"/>
    </row>
    <row r="409" spans="1:28" s="5" customFormat="1" ht="15.5" x14ac:dyDescent="0.35">
      <c r="A409" s="10">
        <v>408</v>
      </c>
      <c r="B409" s="209"/>
      <c r="C409" s="209"/>
      <c r="D409" s="221"/>
      <c r="E409" s="4"/>
      <c r="F409" s="4"/>
      <c r="G409" s="210"/>
      <c r="H409" s="211"/>
      <c r="I409" s="240"/>
      <c r="J409" s="4"/>
      <c r="K409" s="212"/>
      <c r="L409" s="212">
        <f>IF(G409&gt;0,YEAR('Page couverture'!$E$9)-G409,0)</f>
        <v>0</v>
      </c>
      <c r="M409" s="212">
        <f t="shared" si="25"/>
        <v>0</v>
      </c>
      <c r="N409" s="245">
        <f t="shared" si="26"/>
        <v>0</v>
      </c>
      <c r="O409" s="248">
        <f t="shared" si="27"/>
        <v>0</v>
      </c>
      <c r="P409" s="248">
        <f t="shared" si="27"/>
        <v>0</v>
      </c>
      <c r="Q409" s="248">
        <f t="shared" si="28"/>
        <v>0</v>
      </c>
      <c r="R409" s="84"/>
      <c r="S409" s="84"/>
      <c r="T409" s="212"/>
      <c r="U409" s="84"/>
      <c r="V409" s="84"/>
      <c r="W409" s="85"/>
      <c r="X409" s="86"/>
      <c r="Y409" s="6"/>
      <c r="Z409" s="10"/>
      <c r="AA409" s="165"/>
      <c r="AB409" s="4"/>
    </row>
    <row r="410" spans="1:28" s="5" customFormat="1" ht="15.5" x14ac:dyDescent="0.35">
      <c r="A410" s="87">
        <v>409</v>
      </c>
      <c r="B410" s="209"/>
      <c r="C410" s="209"/>
      <c r="D410" s="221"/>
      <c r="E410" s="4"/>
      <c r="F410" s="4"/>
      <c r="G410" s="210"/>
      <c r="H410" s="211"/>
      <c r="I410" s="240"/>
      <c r="J410" s="4"/>
      <c r="K410" s="212"/>
      <c r="L410" s="212">
        <f>IF(G410&gt;0,YEAR('Page couverture'!$E$9)-G410,0)</f>
        <v>0</v>
      </c>
      <c r="M410" s="212">
        <f t="shared" si="25"/>
        <v>0</v>
      </c>
      <c r="N410" s="245">
        <f t="shared" si="26"/>
        <v>0</v>
      </c>
      <c r="O410" s="248">
        <f t="shared" si="27"/>
        <v>0</v>
      </c>
      <c r="P410" s="248">
        <f t="shared" si="27"/>
        <v>0</v>
      </c>
      <c r="Q410" s="248">
        <f t="shared" si="28"/>
        <v>0</v>
      </c>
      <c r="R410" s="84"/>
      <c r="S410" s="84"/>
      <c r="T410" s="212"/>
      <c r="U410" s="84"/>
      <c r="V410" s="84"/>
      <c r="W410" s="85"/>
      <c r="X410" s="86"/>
      <c r="Y410" s="6"/>
      <c r="Z410" s="10"/>
      <c r="AA410" s="165"/>
      <c r="AB410" s="4"/>
    </row>
    <row r="411" spans="1:28" s="5" customFormat="1" ht="15.5" x14ac:dyDescent="0.35">
      <c r="A411" s="10">
        <v>410</v>
      </c>
      <c r="B411" s="209"/>
      <c r="C411" s="209"/>
      <c r="D411" s="221"/>
      <c r="E411" s="4"/>
      <c r="F411" s="4"/>
      <c r="G411" s="210"/>
      <c r="H411" s="211"/>
      <c r="I411" s="240"/>
      <c r="J411" s="4"/>
      <c r="K411" s="212"/>
      <c r="L411" s="212">
        <f>IF(G411&gt;0,YEAR('Page couverture'!$E$9)-G411,0)</f>
        <v>0</v>
      </c>
      <c r="M411" s="212">
        <f t="shared" si="25"/>
        <v>0</v>
      </c>
      <c r="N411" s="245">
        <f t="shared" si="26"/>
        <v>0</v>
      </c>
      <c r="O411" s="248">
        <f t="shared" si="27"/>
        <v>0</v>
      </c>
      <c r="P411" s="248">
        <f t="shared" si="27"/>
        <v>0</v>
      </c>
      <c r="Q411" s="248">
        <f t="shared" si="28"/>
        <v>0</v>
      </c>
      <c r="R411" s="84"/>
      <c r="S411" s="84"/>
      <c r="T411" s="212"/>
      <c r="U411" s="84"/>
      <c r="V411" s="84"/>
      <c r="W411" s="85"/>
      <c r="X411" s="86"/>
      <c r="Y411" s="6"/>
      <c r="Z411" s="10"/>
      <c r="AA411" s="165"/>
      <c r="AB411" s="4"/>
    </row>
    <row r="412" spans="1:28" s="5" customFormat="1" ht="15.5" x14ac:dyDescent="0.35">
      <c r="A412" s="87">
        <v>411</v>
      </c>
      <c r="B412" s="209"/>
      <c r="C412" s="209"/>
      <c r="D412" s="221"/>
      <c r="E412" s="4"/>
      <c r="F412" s="4"/>
      <c r="G412" s="210"/>
      <c r="H412" s="211"/>
      <c r="I412" s="240"/>
      <c r="J412" s="4"/>
      <c r="K412" s="212"/>
      <c r="L412" s="212">
        <f>IF(G412&gt;0,YEAR('Page couverture'!$E$9)-G412,0)</f>
        <v>0</v>
      </c>
      <c r="M412" s="212">
        <f t="shared" si="25"/>
        <v>0</v>
      </c>
      <c r="N412" s="245">
        <f t="shared" si="26"/>
        <v>0</v>
      </c>
      <c r="O412" s="248">
        <f t="shared" si="27"/>
        <v>0</v>
      </c>
      <c r="P412" s="248">
        <f t="shared" si="27"/>
        <v>0</v>
      </c>
      <c r="Q412" s="248">
        <f t="shared" si="28"/>
        <v>0</v>
      </c>
      <c r="R412" s="84"/>
      <c r="S412" s="84"/>
      <c r="T412" s="212"/>
      <c r="U412" s="84"/>
      <c r="V412" s="84"/>
      <c r="W412" s="85"/>
      <c r="X412" s="86"/>
      <c r="Y412" s="6"/>
      <c r="Z412" s="10"/>
      <c r="AA412" s="165"/>
      <c r="AB412" s="4"/>
    </row>
    <row r="413" spans="1:28" s="5" customFormat="1" ht="15.5" x14ac:dyDescent="0.35">
      <c r="A413" s="10">
        <v>412</v>
      </c>
      <c r="B413" s="209"/>
      <c r="C413" s="209"/>
      <c r="D413" s="221"/>
      <c r="E413" s="4"/>
      <c r="F413" s="4"/>
      <c r="G413" s="210"/>
      <c r="H413" s="211"/>
      <c r="I413" s="240"/>
      <c r="J413" s="4"/>
      <c r="K413" s="212"/>
      <c r="L413" s="212">
        <f>IF(G413&gt;0,YEAR('Page couverture'!$E$9)-G413,0)</f>
        <v>0</v>
      </c>
      <c r="M413" s="212">
        <f t="shared" si="25"/>
        <v>0</v>
      </c>
      <c r="N413" s="245">
        <f t="shared" si="26"/>
        <v>0</v>
      </c>
      <c r="O413" s="248">
        <f t="shared" si="27"/>
        <v>0</v>
      </c>
      <c r="P413" s="248">
        <f t="shared" si="27"/>
        <v>0</v>
      </c>
      <c r="Q413" s="248">
        <f t="shared" si="28"/>
        <v>0</v>
      </c>
      <c r="R413" s="84"/>
      <c r="S413" s="84"/>
      <c r="T413" s="212"/>
      <c r="U413" s="84"/>
      <c r="V413" s="84"/>
      <c r="W413" s="85"/>
      <c r="X413" s="86"/>
      <c r="Y413" s="6"/>
      <c r="Z413" s="10"/>
      <c r="AA413" s="165"/>
      <c r="AB413" s="4"/>
    </row>
    <row r="414" spans="1:28" s="5" customFormat="1" ht="15.5" x14ac:dyDescent="0.35">
      <c r="A414" s="87">
        <v>413</v>
      </c>
      <c r="B414" s="209"/>
      <c r="C414" s="209"/>
      <c r="D414" s="221"/>
      <c r="E414" s="4"/>
      <c r="F414" s="4"/>
      <c r="G414" s="210"/>
      <c r="H414" s="211"/>
      <c r="I414" s="240"/>
      <c r="J414" s="4"/>
      <c r="K414" s="212"/>
      <c r="L414" s="212">
        <f>IF(G414&gt;0,YEAR('Page couverture'!$E$9)-G414,0)</f>
        <v>0</v>
      </c>
      <c r="M414" s="212">
        <f t="shared" si="25"/>
        <v>0</v>
      </c>
      <c r="N414" s="245">
        <f t="shared" si="26"/>
        <v>0</v>
      </c>
      <c r="O414" s="248">
        <f t="shared" si="27"/>
        <v>0</v>
      </c>
      <c r="P414" s="248">
        <f t="shared" si="27"/>
        <v>0</v>
      </c>
      <c r="Q414" s="248">
        <f t="shared" si="28"/>
        <v>0</v>
      </c>
      <c r="R414" s="84"/>
      <c r="S414" s="84"/>
      <c r="T414" s="212"/>
      <c r="U414" s="84"/>
      <c r="V414" s="84"/>
      <c r="W414" s="85"/>
      <c r="X414" s="86"/>
      <c r="Y414" s="6"/>
      <c r="Z414" s="10"/>
      <c r="AA414" s="165"/>
      <c r="AB414" s="4"/>
    </row>
    <row r="415" spans="1:28" s="5" customFormat="1" ht="15.5" x14ac:dyDescent="0.35">
      <c r="A415" s="10">
        <v>414</v>
      </c>
      <c r="B415" s="209"/>
      <c r="C415" s="209"/>
      <c r="D415" s="221"/>
      <c r="E415" s="4"/>
      <c r="F415" s="4"/>
      <c r="G415" s="210"/>
      <c r="H415" s="211"/>
      <c r="I415" s="240"/>
      <c r="J415" s="4"/>
      <c r="K415" s="212"/>
      <c r="L415" s="212">
        <f>IF(G415&gt;0,YEAR('Page couverture'!$E$9)-G415,0)</f>
        <v>0</v>
      </c>
      <c r="M415" s="212">
        <f t="shared" si="25"/>
        <v>0</v>
      </c>
      <c r="N415" s="245">
        <f t="shared" si="26"/>
        <v>0</v>
      </c>
      <c r="O415" s="248">
        <f t="shared" si="27"/>
        <v>0</v>
      </c>
      <c r="P415" s="248">
        <f t="shared" si="27"/>
        <v>0</v>
      </c>
      <c r="Q415" s="248">
        <f t="shared" si="28"/>
        <v>0</v>
      </c>
      <c r="R415" s="84"/>
      <c r="S415" s="84"/>
      <c r="T415" s="212"/>
      <c r="U415" s="84"/>
      <c r="V415" s="84"/>
      <c r="W415" s="85"/>
      <c r="X415" s="86"/>
      <c r="Y415" s="6"/>
      <c r="Z415" s="10"/>
      <c r="AA415" s="165"/>
      <c r="AB415" s="4"/>
    </row>
    <row r="416" spans="1:28" s="5" customFormat="1" ht="15.5" x14ac:dyDescent="0.35">
      <c r="A416" s="87">
        <v>415</v>
      </c>
      <c r="B416" s="209"/>
      <c r="C416" s="209"/>
      <c r="D416" s="221"/>
      <c r="E416" s="4"/>
      <c r="F416" s="4"/>
      <c r="G416" s="210"/>
      <c r="H416" s="211"/>
      <c r="I416" s="240"/>
      <c r="J416" s="4"/>
      <c r="K416" s="212"/>
      <c r="L416" s="212">
        <f>IF(G416&gt;0,YEAR('Page couverture'!$E$9)-G416,0)</f>
        <v>0</v>
      </c>
      <c r="M416" s="212">
        <f t="shared" si="25"/>
        <v>0</v>
      </c>
      <c r="N416" s="245">
        <f t="shared" si="26"/>
        <v>0</v>
      </c>
      <c r="O416" s="248">
        <f t="shared" si="27"/>
        <v>0</v>
      </c>
      <c r="P416" s="248">
        <f t="shared" si="27"/>
        <v>0</v>
      </c>
      <c r="Q416" s="248">
        <f t="shared" si="28"/>
        <v>0</v>
      </c>
      <c r="R416" s="84"/>
      <c r="S416" s="84"/>
      <c r="T416" s="212"/>
      <c r="U416" s="84"/>
      <c r="V416" s="84"/>
      <c r="W416" s="85"/>
      <c r="X416" s="86"/>
      <c r="Y416" s="6"/>
      <c r="Z416" s="10"/>
      <c r="AA416" s="165"/>
      <c r="AB416" s="4"/>
    </row>
    <row r="417" spans="1:28" s="5" customFormat="1" ht="15.5" x14ac:dyDescent="0.35">
      <c r="A417" s="10">
        <v>416</v>
      </c>
      <c r="B417" s="209"/>
      <c r="C417" s="209"/>
      <c r="D417" s="221"/>
      <c r="E417" s="4"/>
      <c r="F417" s="4"/>
      <c r="G417" s="210"/>
      <c r="H417" s="211"/>
      <c r="I417" s="240"/>
      <c r="J417" s="4"/>
      <c r="K417" s="212"/>
      <c r="L417" s="212">
        <f>IF(G417&gt;0,YEAR('Page couverture'!$E$9)-G417,0)</f>
        <v>0</v>
      </c>
      <c r="M417" s="212">
        <f t="shared" si="25"/>
        <v>0</v>
      </c>
      <c r="N417" s="245">
        <f t="shared" si="26"/>
        <v>0</v>
      </c>
      <c r="O417" s="248">
        <f t="shared" si="27"/>
        <v>0</v>
      </c>
      <c r="P417" s="248">
        <f t="shared" si="27"/>
        <v>0</v>
      </c>
      <c r="Q417" s="248">
        <f t="shared" si="28"/>
        <v>0</v>
      </c>
      <c r="R417" s="84"/>
      <c r="S417" s="84"/>
      <c r="T417" s="212"/>
      <c r="U417" s="84"/>
      <c r="V417" s="84"/>
      <c r="W417" s="85"/>
      <c r="X417" s="86"/>
      <c r="Y417" s="6"/>
      <c r="Z417" s="10"/>
      <c r="AA417" s="165"/>
      <c r="AB417" s="4"/>
    </row>
    <row r="418" spans="1:28" s="5" customFormat="1" ht="15.5" x14ac:dyDescent="0.35">
      <c r="A418" s="87">
        <v>417</v>
      </c>
      <c r="B418" s="209"/>
      <c r="C418" s="209"/>
      <c r="D418" s="221"/>
      <c r="E418" s="4"/>
      <c r="F418" s="4"/>
      <c r="G418" s="210"/>
      <c r="H418" s="211"/>
      <c r="I418" s="240"/>
      <c r="J418" s="4"/>
      <c r="K418" s="212"/>
      <c r="L418" s="212">
        <f>IF(G418&gt;0,YEAR('Page couverture'!$E$9)-G418,0)</f>
        <v>0</v>
      </c>
      <c r="M418" s="212">
        <f t="shared" si="25"/>
        <v>0</v>
      </c>
      <c r="N418" s="245">
        <f t="shared" si="26"/>
        <v>0</v>
      </c>
      <c r="O418" s="248">
        <f t="shared" si="27"/>
        <v>0</v>
      </c>
      <c r="P418" s="248">
        <f t="shared" si="27"/>
        <v>0</v>
      </c>
      <c r="Q418" s="248">
        <f t="shared" si="28"/>
        <v>0</v>
      </c>
      <c r="R418" s="84"/>
      <c r="S418" s="84"/>
      <c r="T418" s="212"/>
      <c r="U418" s="84"/>
      <c r="V418" s="84"/>
      <c r="W418" s="85"/>
      <c r="X418" s="86"/>
      <c r="Y418" s="6"/>
      <c r="Z418" s="10"/>
      <c r="AA418" s="165"/>
      <c r="AB418" s="4"/>
    </row>
    <row r="419" spans="1:28" s="5" customFormat="1" ht="15.5" x14ac:dyDescent="0.35">
      <c r="A419" s="10">
        <v>418</v>
      </c>
      <c r="B419" s="209"/>
      <c r="C419" s="209"/>
      <c r="D419" s="221"/>
      <c r="E419" s="4"/>
      <c r="F419" s="4"/>
      <c r="G419" s="210"/>
      <c r="H419" s="211"/>
      <c r="I419" s="240"/>
      <c r="J419" s="4"/>
      <c r="K419" s="212"/>
      <c r="L419" s="212">
        <f>IF(G419&gt;0,YEAR('Page couverture'!$E$9)-G419,0)</f>
        <v>0</v>
      </c>
      <c r="M419" s="212">
        <f t="shared" si="25"/>
        <v>0</v>
      </c>
      <c r="N419" s="245">
        <f t="shared" si="26"/>
        <v>0</v>
      </c>
      <c r="O419" s="248">
        <f t="shared" si="27"/>
        <v>0</v>
      </c>
      <c r="P419" s="248">
        <f t="shared" si="27"/>
        <v>0</v>
      </c>
      <c r="Q419" s="248">
        <f t="shared" si="28"/>
        <v>0</v>
      </c>
      <c r="R419" s="84"/>
      <c r="S419" s="84"/>
      <c r="T419" s="212"/>
      <c r="U419" s="84"/>
      <c r="V419" s="84"/>
      <c r="W419" s="85"/>
      <c r="X419" s="86"/>
      <c r="Y419" s="6"/>
      <c r="Z419" s="10"/>
      <c r="AA419" s="165"/>
      <c r="AB419" s="4"/>
    </row>
    <row r="420" spans="1:28" s="5" customFormat="1" ht="15.5" x14ac:dyDescent="0.35">
      <c r="A420" s="87">
        <v>419</v>
      </c>
      <c r="B420" s="209"/>
      <c r="C420" s="209"/>
      <c r="D420" s="221"/>
      <c r="E420" s="4"/>
      <c r="F420" s="4"/>
      <c r="G420" s="210"/>
      <c r="H420" s="211"/>
      <c r="I420" s="240"/>
      <c r="J420" s="4"/>
      <c r="K420" s="212"/>
      <c r="L420" s="212">
        <f>IF(G420&gt;0,YEAR('Page couverture'!$E$9)-G420,0)</f>
        <v>0</v>
      </c>
      <c r="M420" s="212">
        <f t="shared" si="25"/>
        <v>0</v>
      </c>
      <c r="N420" s="245">
        <f t="shared" si="26"/>
        <v>0</v>
      </c>
      <c r="O420" s="248">
        <f t="shared" si="27"/>
        <v>0</v>
      </c>
      <c r="P420" s="248">
        <f t="shared" si="27"/>
        <v>0</v>
      </c>
      <c r="Q420" s="248">
        <f t="shared" si="28"/>
        <v>0</v>
      </c>
      <c r="R420" s="84"/>
      <c r="S420" s="84"/>
      <c r="T420" s="212"/>
      <c r="U420" s="84"/>
      <c r="V420" s="84"/>
      <c r="W420" s="85"/>
      <c r="X420" s="86"/>
      <c r="Y420" s="6"/>
      <c r="Z420" s="10"/>
      <c r="AA420" s="165"/>
      <c r="AB420" s="4"/>
    </row>
    <row r="421" spans="1:28" s="5" customFormat="1" ht="15.5" x14ac:dyDescent="0.35">
      <c r="A421" s="10">
        <v>420</v>
      </c>
      <c r="B421" s="209"/>
      <c r="C421" s="209"/>
      <c r="D421" s="221"/>
      <c r="E421" s="4"/>
      <c r="F421" s="4"/>
      <c r="G421" s="210"/>
      <c r="H421" s="211"/>
      <c r="I421" s="240"/>
      <c r="J421" s="4"/>
      <c r="K421" s="212"/>
      <c r="L421" s="212">
        <f>IF(G421&gt;0,YEAR('Page couverture'!$E$9)-G421,0)</f>
        <v>0</v>
      </c>
      <c r="M421" s="212">
        <f t="shared" si="25"/>
        <v>0</v>
      </c>
      <c r="N421" s="245">
        <f t="shared" si="26"/>
        <v>0</v>
      </c>
      <c r="O421" s="248">
        <f t="shared" si="27"/>
        <v>0</v>
      </c>
      <c r="P421" s="248">
        <f t="shared" si="27"/>
        <v>0</v>
      </c>
      <c r="Q421" s="248">
        <f t="shared" si="28"/>
        <v>0</v>
      </c>
      <c r="R421" s="84"/>
      <c r="S421" s="84"/>
      <c r="T421" s="212"/>
      <c r="U421" s="84"/>
      <c r="V421" s="84"/>
      <c r="W421" s="85"/>
      <c r="X421" s="86"/>
      <c r="Y421" s="6"/>
      <c r="Z421" s="10"/>
      <c r="AA421" s="165"/>
      <c r="AB421" s="4"/>
    </row>
    <row r="422" spans="1:28" s="5" customFormat="1" ht="15.5" x14ac:dyDescent="0.35">
      <c r="A422" s="87">
        <v>421</v>
      </c>
      <c r="B422" s="209"/>
      <c r="C422" s="209"/>
      <c r="D422" s="221"/>
      <c r="E422" s="4"/>
      <c r="F422" s="4"/>
      <c r="G422" s="210"/>
      <c r="H422" s="211"/>
      <c r="I422" s="240"/>
      <c r="J422" s="4"/>
      <c r="K422" s="212"/>
      <c r="L422" s="212">
        <f>IF(G422&gt;0,YEAR('Page couverture'!$E$9)-G422,0)</f>
        <v>0</v>
      </c>
      <c r="M422" s="212">
        <f t="shared" si="25"/>
        <v>0</v>
      </c>
      <c r="N422" s="245">
        <f t="shared" si="26"/>
        <v>0</v>
      </c>
      <c r="O422" s="248">
        <f t="shared" si="27"/>
        <v>0</v>
      </c>
      <c r="P422" s="248">
        <f t="shared" si="27"/>
        <v>0</v>
      </c>
      <c r="Q422" s="248">
        <f t="shared" si="28"/>
        <v>0</v>
      </c>
      <c r="R422" s="84"/>
      <c r="S422" s="84"/>
      <c r="T422" s="212"/>
      <c r="U422" s="84"/>
      <c r="V422" s="84"/>
      <c r="W422" s="85"/>
      <c r="X422" s="86"/>
      <c r="Y422" s="6"/>
      <c r="Z422" s="10"/>
      <c r="AA422" s="165"/>
      <c r="AB422" s="4"/>
    </row>
    <row r="423" spans="1:28" s="5" customFormat="1" ht="15.5" x14ac:dyDescent="0.35">
      <c r="A423" s="10">
        <v>422</v>
      </c>
      <c r="B423" s="209"/>
      <c r="C423" s="209"/>
      <c r="D423" s="221"/>
      <c r="E423" s="4"/>
      <c r="F423" s="4"/>
      <c r="G423" s="210"/>
      <c r="H423" s="211"/>
      <c r="I423" s="240"/>
      <c r="J423" s="4"/>
      <c r="K423" s="212"/>
      <c r="L423" s="212">
        <f>IF(G423&gt;0,YEAR('Page couverture'!$E$9)-G423,0)</f>
        <v>0</v>
      </c>
      <c r="M423" s="212">
        <f t="shared" si="25"/>
        <v>0</v>
      </c>
      <c r="N423" s="245">
        <f t="shared" si="26"/>
        <v>0</v>
      </c>
      <c r="O423" s="248">
        <f t="shared" si="27"/>
        <v>0</v>
      </c>
      <c r="P423" s="248">
        <f t="shared" si="27"/>
        <v>0</v>
      </c>
      <c r="Q423" s="248">
        <f t="shared" si="28"/>
        <v>0</v>
      </c>
      <c r="R423" s="84"/>
      <c r="S423" s="84"/>
      <c r="T423" s="212"/>
      <c r="U423" s="84"/>
      <c r="V423" s="84"/>
      <c r="W423" s="85"/>
      <c r="X423" s="86"/>
      <c r="Y423" s="6"/>
      <c r="Z423" s="10"/>
      <c r="AA423" s="165"/>
      <c r="AB423" s="4"/>
    </row>
    <row r="424" spans="1:28" s="5" customFormat="1" ht="15.5" x14ac:dyDescent="0.35">
      <c r="A424" s="87">
        <v>423</v>
      </c>
      <c r="B424" s="209"/>
      <c r="C424" s="209"/>
      <c r="D424" s="221"/>
      <c r="E424" s="4"/>
      <c r="F424" s="4"/>
      <c r="G424" s="210"/>
      <c r="H424" s="211"/>
      <c r="I424" s="240"/>
      <c r="J424" s="4"/>
      <c r="K424" s="212"/>
      <c r="L424" s="212">
        <f>IF(G424&gt;0,YEAR('Page couverture'!$E$9)-G424,0)</f>
        <v>0</v>
      </c>
      <c r="M424" s="212">
        <f t="shared" si="25"/>
        <v>0</v>
      </c>
      <c r="N424" s="245">
        <f t="shared" si="26"/>
        <v>0</v>
      </c>
      <c r="O424" s="248">
        <f t="shared" si="27"/>
        <v>0</v>
      </c>
      <c r="P424" s="248">
        <f t="shared" si="27"/>
        <v>0</v>
      </c>
      <c r="Q424" s="248">
        <f t="shared" si="28"/>
        <v>0</v>
      </c>
      <c r="R424" s="84"/>
      <c r="S424" s="84"/>
      <c r="T424" s="212"/>
      <c r="U424" s="84"/>
      <c r="V424" s="84"/>
      <c r="W424" s="85"/>
      <c r="X424" s="86"/>
      <c r="Y424" s="6"/>
      <c r="Z424" s="10"/>
      <c r="AA424" s="165"/>
      <c r="AB424" s="4"/>
    </row>
    <row r="425" spans="1:28" s="5" customFormat="1" ht="15.5" x14ac:dyDescent="0.35">
      <c r="A425" s="10">
        <v>424</v>
      </c>
      <c r="B425" s="209"/>
      <c r="C425" s="209"/>
      <c r="D425" s="221"/>
      <c r="E425" s="4"/>
      <c r="F425" s="4"/>
      <c r="G425" s="210"/>
      <c r="H425" s="211"/>
      <c r="I425" s="240"/>
      <c r="J425" s="4"/>
      <c r="K425" s="212"/>
      <c r="L425" s="212">
        <f>IF(G425&gt;0,YEAR('Page couverture'!$E$9)-G425,0)</f>
        <v>0</v>
      </c>
      <c r="M425" s="212">
        <f t="shared" si="25"/>
        <v>0</v>
      </c>
      <c r="N425" s="245">
        <f t="shared" si="26"/>
        <v>0</v>
      </c>
      <c r="O425" s="248">
        <f t="shared" si="27"/>
        <v>0</v>
      </c>
      <c r="P425" s="248">
        <f t="shared" si="27"/>
        <v>0</v>
      </c>
      <c r="Q425" s="248">
        <f t="shared" si="28"/>
        <v>0</v>
      </c>
      <c r="R425" s="84"/>
      <c r="S425" s="84"/>
      <c r="T425" s="212"/>
      <c r="U425" s="84"/>
      <c r="V425" s="84"/>
      <c r="W425" s="85"/>
      <c r="X425" s="86"/>
      <c r="Y425" s="6"/>
      <c r="Z425" s="10"/>
      <c r="AA425" s="165"/>
      <c r="AB425" s="4"/>
    </row>
    <row r="426" spans="1:28" s="5" customFormat="1" ht="15.5" x14ac:dyDescent="0.35">
      <c r="A426" s="87">
        <v>425</v>
      </c>
      <c r="B426" s="209"/>
      <c r="C426" s="209"/>
      <c r="D426" s="221"/>
      <c r="E426" s="4"/>
      <c r="F426" s="4"/>
      <c r="G426" s="210"/>
      <c r="H426" s="211"/>
      <c r="I426" s="240"/>
      <c r="J426" s="4"/>
      <c r="K426" s="212"/>
      <c r="L426" s="212">
        <f>IF(G426&gt;0,YEAR('Page couverture'!$E$9)-G426,0)</f>
        <v>0</v>
      </c>
      <c r="M426" s="212">
        <f t="shared" si="25"/>
        <v>0</v>
      </c>
      <c r="N426" s="245">
        <f t="shared" si="26"/>
        <v>0</v>
      </c>
      <c r="O426" s="248">
        <f t="shared" si="27"/>
        <v>0</v>
      </c>
      <c r="P426" s="248">
        <f t="shared" si="27"/>
        <v>0</v>
      </c>
      <c r="Q426" s="248">
        <f t="shared" si="28"/>
        <v>0</v>
      </c>
      <c r="R426" s="84"/>
      <c r="S426" s="84"/>
      <c r="T426" s="212"/>
      <c r="U426" s="84"/>
      <c r="V426" s="84"/>
      <c r="W426" s="85"/>
      <c r="X426" s="86"/>
      <c r="Y426" s="6"/>
      <c r="Z426" s="10"/>
      <c r="AA426" s="165"/>
      <c r="AB426" s="4"/>
    </row>
    <row r="427" spans="1:28" s="5" customFormat="1" ht="15.5" x14ac:dyDescent="0.35">
      <c r="A427" s="10">
        <v>426</v>
      </c>
      <c r="B427" s="209"/>
      <c r="C427" s="209"/>
      <c r="D427" s="221"/>
      <c r="E427" s="4"/>
      <c r="F427" s="4"/>
      <c r="G427" s="210"/>
      <c r="H427" s="211"/>
      <c r="I427" s="240"/>
      <c r="J427" s="4"/>
      <c r="K427" s="212"/>
      <c r="L427" s="212">
        <f>IF(G427&gt;0,YEAR('Page couverture'!$E$9)-G427,0)</f>
        <v>0</v>
      </c>
      <c r="M427" s="212">
        <f t="shared" si="25"/>
        <v>0</v>
      </c>
      <c r="N427" s="245">
        <f t="shared" si="26"/>
        <v>0</v>
      </c>
      <c r="O427" s="248">
        <f t="shared" si="27"/>
        <v>0</v>
      </c>
      <c r="P427" s="248">
        <f t="shared" si="27"/>
        <v>0</v>
      </c>
      <c r="Q427" s="248">
        <f t="shared" si="28"/>
        <v>0</v>
      </c>
      <c r="R427" s="84"/>
      <c r="S427" s="84"/>
      <c r="T427" s="212"/>
      <c r="U427" s="84"/>
      <c r="V427" s="84"/>
      <c r="W427" s="85"/>
      <c r="X427" s="86"/>
      <c r="Y427" s="6"/>
      <c r="Z427" s="10"/>
      <c r="AA427" s="165"/>
      <c r="AB427" s="4"/>
    </row>
    <row r="428" spans="1:28" s="5" customFormat="1" ht="15.5" x14ac:dyDescent="0.35">
      <c r="A428" s="87">
        <v>427</v>
      </c>
      <c r="B428" s="209"/>
      <c r="C428" s="209"/>
      <c r="D428" s="221"/>
      <c r="E428" s="4"/>
      <c r="F428" s="4"/>
      <c r="G428" s="210"/>
      <c r="H428" s="211"/>
      <c r="I428" s="240"/>
      <c r="J428" s="4"/>
      <c r="K428" s="212"/>
      <c r="L428" s="212">
        <f>IF(G428&gt;0,YEAR('Page couverture'!$E$9)-G428,0)</f>
        <v>0</v>
      </c>
      <c r="M428" s="212">
        <f t="shared" si="25"/>
        <v>0</v>
      </c>
      <c r="N428" s="245">
        <f t="shared" si="26"/>
        <v>0</v>
      </c>
      <c r="O428" s="248">
        <f t="shared" si="27"/>
        <v>0</v>
      </c>
      <c r="P428" s="248">
        <f t="shared" si="27"/>
        <v>0</v>
      </c>
      <c r="Q428" s="248">
        <f t="shared" si="28"/>
        <v>0</v>
      </c>
      <c r="R428" s="84"/>
      <c r="S428" s="84"/>
      <c r="T428" s="212"/>
      <c r="U428" s="84"/>
      <c r="V428" s="84"/>
      <c r="W428" s="85"/>
      <c r="X428" s="86"/>
      <c r="Y428" s="6"/>
      <c r="Z428" s="10"/>
      <c r="AA428" s="165"/>
      <c r="AB428" s="4"/>
    </row>
    <row r="429" spans="1:28" s="5" customFormat="1" ht="15.5" x14ac:dyDescent="0.35">
      <c r="A429" s="10">
        <v>428</v>
      </c>
      <c r="B429" s="209"/>
      <c r="C429" s="209"/>
      <c r="D429" s="221"/>
      <c r="E429" s="4"/>
      <c r="F429" s="4"/>
      <c r="G429" s="210"/>
      <c r="H429" s="211"/>
      <c r="I429" s="240"/>
      <c r="J429" s="4"/>
      <c r="K429" s="212"/>
      <c r="L429" s="212">
        <f>IF(G429&gt;0,YEAR('Page couverture'!$E$9)-G429,0)</f>
        <v>0</v>
      </c>
      <c r="M429" s="212">
        <f t="shared" si="25"/>
        <v>0</v>
      </c>
      <c r="N429" s="245">
        <f t="shared" si="26"/>
        <v>0</v>
      </c>
      <c r="O429" s="248">
        <f t="shared" si="27"/>
        <v>0</v>
      </c>
      <c r="P429" s="248">
        <f t="shared" si="27"/>
        <v>0</v>
      </c>
      <c r="Q429" s="248">
        <f t="shared" si="28"/>
        <v>0</v>
      </c>
      <c r="R429" s="84"/>
      <c r="S429" s="84"/>
      <c r="T429" s="212"/>
      <c r="U429" s="84"/>
      <c r="V429" s="84"/>
      <c r="W429" s="85"/>
      <c r="X429" s="86"/>
      <c r="Y429" s="6"/>
      <c r="Z429" s="10"/>
      <c r="AA429" s="165"/>
      <c r="AB429" s="4"/>
    </row>
    <row r="430" spans="1:28" s="5" customFormat="1" ht="15.5" x14ac:dyDescent="0.35">
      <c r="A430" s="87">
        <v>429</v>
      </c>
      <c r="B430" s="209"/>
      <c r="C430" s="209"/>
      <c r="D430" s="221"/>
      <c r="E430" s="4"/>
      <c r="F430" s="4"/>
      <c r="G430" s="210"/>
      <c r="H430" s="211"/>
      <c r="I430" s="240"/>
      <c r="J430" s="4"/>
      <c r="K430" s="212"/>
      <c r="L430" s="212">
        <f>IF(G430&gt;0,YEAR('Page couverture'!$E$9)-G430,0)</f>
        <v>0</v>
      </c>
      <c r="M430" s="212">
        <f t="shared" si="25"/>
        <v>0</v>
      </c>
      <c r="N430" s="245">
        <f t="shared" si="26"/>
        <v>0</v>
      </c>
      <c r="O430" s="248">
        <f t="shared" si="27"/>
        <v>0</v>
      </c>
      <c r="P430" s="248">
        <f t="shared" si="27"/>
        <v>0</v>
      </c>
      <c r="Q430" s="248">
        <f t="shared" si="28"/>
        <v>0</v>
      </c>
      <c r="R430" s="84"/>
      <c r="S430" s="84"/>
      <c r="T430" s="212"/>
      <c r="U430" s="84"/>
      <c r="V430" s="84"/>
      <c r="W430" s="85"/>
      <c r="X430" s="86"/>
      <c r="Y430" s="6"/>
      <c r="Z430" s="10"/>
      <c r="AA430" s="165"/>
      <c r="AB430" s="4"/>
    </row>
    <row r="431" spans="1:28" s="5" customFormat="1" ht="15.5" x14ac:dyDescent="0.35">
      <c r="A431" s="10">
        <v>430</v>
      </c>
      <c r="B431" s="209"/>
      <c r="C431" s="209"/>
      <c r="D431" s="221"/>
      <c r="E431" s="4"/>
      <c r="F431" s="4"/>
      <c r="G431" s="210"/>
      <c r="H431" s="211"/>
      <c r="I431" s="240"/>
      <c r="J431" s="4"/>
      <c r="K431" s="212"/>
      <c r="L431" s="212">
        <f>IF(G431&gt;0,YEAR('Page couverture'!$E$9)-G431,0)</f>
        <v>0</v>
      </c>
      <c r="M431" s="212">
        <f t="shared" si="25"/>
        <v>0</v>
      </c>
      <c r="N431" s="245">
        <f t="shared" si="26"/>
        <v>0</v>
      </c>
      <c r="O431" s="248">
        <f t="shared" si="27"/>
        <v>0</v>
      </c>
      <c r="P431" s="248">
        <f t="shared" si="27"/>
        <v>0</v>
      </c>
      <c r="Q431" s="248">
        <f t="shared" si="28"/>
        <v>0</v>
      </c>
      <c r="R431" s="84"/>
      <c r="S431" s="84"/>
      <c r="T431" s="212"/>
      <c r="U431" s="84"/>
      <c r="V431" s="84"/>
      <c r="W431" s="85"/>
      <c r="X431" s="86"/>
      <c r="Y431" s="6"/>
      <c r="Z431" s="10"/>
      <c r="AA431" s="165"/>
      <c r="AB431" s="4"/>
    </row>
    <row r="432" spans="1:28" s="5" customFormat="1" ht="15.5" x14ac:dyDescent="0.35">
      <c r="A432" s="87">
        <v>431</v>
      </c>
      <c r="B432" s="209"/>
      <c r="C432" s="209"/>
      <c r="D432" s="221"/>
      <c r="E432" s="4"/>
      <c r="F432" s="4"/>
      <c r="G432" s="210"/>
      <c r="H432" s="211"/>
      <c r="I432" s="240"/>
      <c r="J432" s="4"/>
      <c r="K432" s="212"/>
      <c r="L432" s="212">
        <f>IF(G432&gt;0,YEAR('Page couverture'!$E$9)-G432,0)</f>
        <v>0</v>
      </c>
      <c r="M432" s="212">
        <f t="shared" si="25"/>
        <v>0</v>
      </c>
      <c r="N432" s="245">
        <f t="shared" si="26"/>
        <v>0</v>
      </c>
      <c r="O432" s="248">
        <f t="shared" si="27"/>
        <v>0</v>
      </c>
      <c r="P432" s="248">
        <f t="shared" si="27"/>
        <v>0</v>
      </c>
      <c r="Q432" s="248">
        <f t="shared" si="28"/>
        <v>0</v>
      </c>
      <c r="R432" s="84"/>
      <c r="S432" s="84"/>
      <c r="T432" s="212"/>
      <c r="U432" s="84"/>
      <c r="V432" s="84"/>
      <c r="W432" s="85"/>
      <c r="X432" s="86"/>
      <c r="Y432" s="6"/>
      <c r="Z432" s="10"/>
      <c r="AA432" s="165"/>
      <c r="AB432" s="4"/>
    </row>
    <row r="433" spans="1:28" s="5" customFormat="1" ht="15.5" x14ac:dyDescent="0.35">
      <c r="A433" s="10">
        <v>432</v>
      </c>
      <c r="B433" s="209"/>
      <c r="C433" s="209"/>
      <c r="D433" s="221"/>
      <c r="E433" s="4"/>
      <c r="F433" s="4"/>
      <c r="G433" s="210"/>
      <c r="H433" s="211"/>
      <c r="I433" s="240"/>
      <c r="J433" s="4"/>
      <c r="K433" s="212"/>
      <c r="L433" s="212">
        <f>IF(G433&gt;0,YEAR('Page couverture'!$E$9)-G433,0)</f>
        <v>0</v>
      </c>
      <c r="M433" s="212">
        <f t="shared" si="25"/>
        <v>0</v>
      </c>
      <c r="N433" s="245">
        <f t="shared" si="26"/>
        <v>0</v>
      </c>
      <c r="O433" s="248">
        <f t="shared" si="27"/>
        <v>0</v>
      </c>
      <c r="P433" s="248">
        <f t="shared" si="27"/>
        <v>0</v>
      </c>
      <c r="Q433" s="248">
        <f t="shared" si="28"/>
        <v>0</v>
      </c>
      <c r="R433" s="84"/>
      <c r="S433" s="84"/>
      <c r="T433" s="212"/>
      <c r="U433" s="84"/>
      <c r="V433" s="84"/>
      <c r="W433" s="85"/>
      <c r="X433" s="86"/>
      <c r="Y433" s="6"/>
      <c r="Z433" s="10"/>
      <c r="AA433" s="165"/>
      <c r="AB433" s="4"/>
    </row>
    <row r="434" spans="1:28" s="5" customFormat="1" ht="15.5" x14ac:dyDescent="0.35">
      <c r="A434" s="87">
        <v>433</v>
      </c>
      <c r="B434" s="209"/>
      <c r="C434" s="209"/>
      <c r="D434" s="221"/>
      <c r="E434" s="4"/>
      <c r="F434" s="4"/>
      <c r="G434" s="210"/>
      <c r="H434" s="211"/>
      <c r="I434" s="240"/>
      <c r="J434" s="4"/>
      <c r="K434" s="212"/>
      <c r="L434" s="212">
        <f>IF(G434&gt;0,YEAR('Page couverture'!$E$9)-G434,0)</f>
        <v>0</v>
      </c>
      <c r="M434" s="212">
        <f t="shared" si="25"/>
        <v>0</v>
      </c>
      <c r="N434" s="245">
        <f t="shared" si="26"/>
        <v>0</v>
      </c>
      <c r="O434" s="248">
        <f t="shared" si="27"/>
        <v>0</v>
      </c>
      <c r="P434" s="248">
        <f t="shared" si="27"/>
        <v>0</v>
      </c>
      <c r="Q434" s="248">
        <f t="shared" si="28"/>
        <v>0</v>
      </c>
      <c r="R434" s="84"/>
      <c r="S434" s="84"/>
      <c r="T434" s="212"/>
      <c r="U434" s="84"/>
      <c r="V434" s="84"/>
      <c r="W434" s="85"/>
      <c r="X434" s="86"/>
      <c r="Y434" s="6"/>
      <c r="Z434" s="10"/>
      <c r="AA434" s="165"/>
      <c r="AB434" s="4"/>
    </row>
    <row r="435" spans="1:28" s="5" customFormat="1" ht="15.5" x14ac:dyDescent="0.35">
      <c r="A435" s="10">
        <v>434</v>
      </c>
      <c r="B435" s="209"/>
      <c r="C435" s="209"/>
      <c r="D435" s="221"/>
      <c r="E435" s="4"/>
      <c r="F435" s="4"/>
      <c r="G435" s="210"/>
      <c r="H435" s="211"/>
      <c r="I435" s="240"/>
      <c r="J435" s="4"/>
      <c r="K435" s="212"/>
      <c r="L435" s="212">
        <f>IF(G435&gt;0,YEAR('Page couverture'!$E$9)-G435,0)</f>
        <v>0</v>
      </c>
      <c r="M435" s="212">
        <f t="shared" si="25"/>
        <v>0</v>
      </c>
      <c r="N435" s="245">
        <f t="shared" si="26"/>
        <v>0</v>
      </c>
      <c r="O435" s="248">
        <f t="shared" si="27"/>
        <v>0</v>
      </c>
      <c r="P435" s="248">
        <f t="shared" si="27"/>
        <v>0</v>
      </c>
      <c r="Q435" s="248">
        <f t="shared" si="28"/>
        <v>0</v>
      </c>
      <c r="R435" s="84"/>
      <c r="S435" s="84"/>
      <c r="T435" s="212"/>
      <c r="U435" s="84"/>
      <c r="V435" s="84"/>
      <c r="W435" s="85"/>
      <c r="X435" s="86"/>
      <c r="Y435" s="6"/>
      <c r="Z435" s="10"/>
      <c r="AA435" s="165"/>
      <c r="AB435" s="4"/>
    </row>
    <row r="436" spans="1:28" s="5" customFormat="1" ht="15.5" x14ac:dyDescent="0.35">
      <c r="A436" s="87">
        <v>435</v>
      </c>
      <c r="B436" s="209"/>
      <c r="C436" s="209"/>
      <c r="D436" s="221"/>
      <c r="E436" s="4"/>
      <c r="F436" s="4"/>
      <c r="G436" s="210"/>
      <c r="H436" s="211"/>
      <c r="I436" s="240"/>
      <c r="J436" s="4"/>
      <c r="K436" s="212"/>
      <c r="L436" s="212">
        <f>IF(G436&gt;0,YEAR('Page couverture'!$E$9)-G436,0)</f>
        <v>0</v>
      </c>
      <c r="M436" s="212">
        <f t="shared" si="25"/>
        <v>0</v>
      </c>
      <c r="N436" s="245">
        <f t="shared" si="26"/>
        <v>0</v>
      </c>
      <c r="O436" s="248">
        <f t="shared" si="27"/>
        <v>0</v>
      </c>
      <c r="P436" s="248">
        <f t="shared" si="27"/>
        <v>0</v>
      </c>
      <c r="Q436" s="248">
        <f t="shared" si="28"/>
        <v>0</v>
      </c>
      <c r="R436" s="84"/>
      <c r="S436" s="84"/>
      <c r="T436" s="212"/>
      <c r="U436" s="84"/>
      <c r="V436" s="84"/>
      <c r="W436" s="85"/>
      <c r="X436" s="86"/>
      <c r="Y436" s="6"/>
      <c r="Z436" s="10"/>
      <c r="AA436" s="165"/>
      <c r="AB436" s="4"/>
    </row>
    <row r="437" spans="1:28" s="5" customFormat="1" ht="15.5" x14ac:dyDescent="0.35">
      <c r="A437" s="10">
        <v>436</v>
      </c>
      <c r="B437" s="209"/>
      <c r="C437" s="209"/>
      <c r="D437" s="221"/>
      <c r="E437" s="4"/>
      <c r="F437" s="4"/>
      <c r="G437" s="210"/>
      <c r="H437" s="211"/>
      <c r="I437" s="240"/>
      <c r="J437" s="4"/>
      <c r="K437" s="212"/>
      <c r="L437" s="212">
        <f>IF(G437&gt;0,YEAR('Page couverture'!$E$9)-G437,0)</f>
        <v>0</v>
      </c>
      <c r="M437" s="212">
        <f t="shared" si="25"/>
        <v>0</v>
      </c>
      <c r="N437" s="245">
        <f t="shared" si="26"/>
        <v>0</v>
      </c>
      <c r="O437" s="248">
        <f t="shared" si="27"/>
        <v>0</v>
      </c>
      <c r="P437" s="248">
        <f t="shared" si="27"/>
        <v>0</v>
      </c>
      <c r="Q437" s="248">
        <f t="shared" si="28"/>
        <v>0</v>
      </c>
      <c r="R437" s="84"/>
      <c r="S437" s="84"/>
      <c r="T437" s="212"/>
      <c r="U437" s="84"/>
      <c r="V437" s="84"/>
      <c r="W437" s="85"/>
      <c r="X437" s="86"/>
      <c r="Y437" s="6"/>
      <c r="Z437" s="10"/>
      <c r="AA437" s="165"/>
      <c r="AB437" s="4"/>
    </row>
    <row r="438" spans="1:28" s="5" customFormat="1" ht="15.5" x14ac:dyDescent="0.35">
      <c r="A438" s="87">
        <v>437</v>
      </c>
      <c r="B438" s="209"/>
      <c r="C438" s="209"/>
      <c r="D438" s="221"/>
      <c r="E438" s="4"/>
      <c r="F438" s="4"/>
      <c r="G438" s="210"/>
      <c r="H438" s="211"/>
      <c r="I438" s="240"/>
      <c r="J438" s="4"/>
      <c r="K438" s="212"/>
      <c r="L438" s="212">
        <f>IF(G438&gt;0,YEAR('Page couverture'!$E$9)-G438,0)</f>
        <v>0</v>
      </c>
      <c r="M438" s="212">
        <f t="shared" si="25"/>
        <v>0</v>
      </c>
      <c r="N438" s="245">
        <f t="shared" si="26"/>
        <v>0</v>
      </c>
      <c r="O438" s="248">
        <f t="shared" si="27"/>
        <v>0</v>
      </c>
      <c r="P438" s="248">
        <f t="shared" si="27"/>
        <v>0</v>
      </c>
      <c r="Q438" s="248">
        <f t="shared" si="28"/>
        <v>0</v>
      </c>
      <c r="R438" s="84"/>
      <c r="S438" s="84"/>
      <c r="T438" s="212"/>
      <c r="U438" s="84"/>
      <c r="V438" s="84"/>
      <c r="W438" s="85"/>
      <c r="X438" s="86"/>
      <c r="Y438" s="6"/>
      <c r="Z438" s="10"/>
      <c r="AA438" s="165"/>
      <c r="AB438" s="4"/>
    </row>
    <row r="439" spans="1:28" s="5" customFormat="1" ht="15.5" x14ac:dyDescent="0.35">
      <c r="A439" s="10">
        <v>438</v>
      </c>
      <c r="B439" s="209"/>
      <c r="C439" s="209"/>
      <c r="D439" s="221"/>
      <c r="E439" s="4"/>
      <c r="F439" s="4"/>
      <c r="G439" s="210"/>
      <c r="H439" s="211"/>
      <c r="I439" s="240"/>
      <c r="J439" s="4"/>
      <c r="K439" s="212"/>
      <c r="L439" s="212">
        <f>IF(G439&gt;0,YEAR('Page couverture'!$E$9)-G439,0)</f>
        <v>0</v>
      </c>
      <c r="M439" s="212">
        <f t="shared" si="25"/>
        <v>0</v>
      </c>
      <c r="N439" s="245">
        <f t="shared" si="26"/>
        <v>0</v>
      </c>
      <c r="O439" s="248">
        <f t="shared" si="27"/>
        <v>0</v>
      </c>
      <c r="P439" s="248">
        <f t="shared" si="27"/>
        <v>0</v>
      </c>
      <c r="Q439" s="248">
        <f t="shared" si="28"/>
        <v>0</v>
      </c>
      <c r="R439" s="84"/>
      <c r="S439" s="84"/>
      <c r="T439" s="212"/>
      <c r="U439" s="84"/>
      <c r="V439" s="84"/>
      <c r="W439" s="85"/>
      <c r="X439" s="86"/>
      <c r="Y439" s="6"/>
      <c r="Z439" s="10"/>
      <c r="AA439" s="165"/>
      <c r="AB439" s="4"/>
    </row>
    <row r="440" spans="1:28" s="5" customFormat="1" ht="15.5" x14ac:dyDescent="0.35">
      <c r="A440" s="87">
        <v>439</v>
      </c>
      <c r="B440" s="209"/>
      <c r="C440" s="209"/>
      <c r="D440" s="221"/>
      <c r="E440" s="4"/>
      <c r="F440" s="4"/>
      <c r="G440" s="210"/>
      <c r="H440" s="211"/>
      <c r="I440" s="240"/>
      <c r="J440" s="4"/>
      <c r="K440" s="212"/>
      <c r="L440" s="212">
        <f>IF(G440&gt;0,YEAR('Page couverture'!$E$9)-G440,0)</f>
        <v>0</v>
      </c>
      <c r="M440" s="212">
        <f t="shared" si="25"/>
        <v>0</v>
      </c>
      <c r="N440" s="245">
        <f t="shared" si="26"/>
        <v>0</v>
      </c>
      <c r="O440" s="248">
        <f t="shared" si="27"/>
        <v>0</v>
      </c>
      <c r="P440" s="248">
        <f t="shared" si="27"/>
        <v>0</v>
      </c>
      <c r="Q440" s="248">
        <f t="shared" si="28"/>
        <v>0</v>
      </c>
      <c r="R440" s="84"/>
      <c r="S440" s="84"/>
      <c r="T440" s="212"/>
      <c r="U440" s="84"/>
      <c r="V440" s="84"/>
      <c r="W440" s="85"/>
      <c r="X440" s="86"/>
      <c r="Y440" s="6"/>
      <c r="Z440" s="10"/>
      <c r="AA440" s="165"/>
      <c r="AB440" s="4"/>
    </row>
    <row r="441" spans="1:28" s="5" customFormat="1" ht="15.5" x14ac:dyDescent="0.35">
      <c r="A441" s="10">
        <v>440</v>
      </c>
      <c r="B441" s="209"/>
      <c r="C441" s="209"/>
      <c r="D441" s="221"/>
      <c r="E441" s="4"/>
      <c r="F441" s="4"/>
      <c r="G441" s="210"/>
      <c r="H441" s="211"/>
      <c r="I441" s="240"/>
      <c r="J441" s="4"/>
      <c r="K441" s="212"/>
      <c r="L441" s="212">
        <f>IF(G441&gt;0,YEAR('Page couverture'!$E$9)-G441,0)</f>
        <v>0</v>
      </c>
      <c r="M441" s="212">
        <f t="shared" si="25"/>
        <v>0</v>
      </c>
      <c r="N441" s="245">
        <f t="shared" si="26"/>
        <v>0</v>
      </c>
      <c r="O441" s="248">
        <f t="shared" si="27"/>
        <v>0</v>
      </c>
      <c r="P441" s="248">
        <f t="shared" si="27"/>
        <v>0</v>
      </c>
      <c r="Q441" s="248">
        <f t="shared" si="28"/>
        <v>0</v>
      </c>
      <c r="R441" s="84"/>
      <c r="S441" s="84"/>
      <c r="T441" s="212"/>
      <c r="U441" s="84"/>
      <c r="V441" s="84"/>
      <c r="W441" s="85"/>
      <c r="X441" s="86"/>
      <c r="Y441" s="6"/>
      <c r="Z441" s="10"/>
      <c r="AA441" s="165"/>
      <c r="AB441" s="4"/>
    </row>
    <row r="442" spans="1:28" s="5" customFormat="1" ht="15.5" x14ac:dyDescent="0.35">
      <c r="A442" s="87">
        <v>441</v>
      </c>
      <c r="B442" s="209"/>
      <c r="C442" s="209"/>
      <c r="D442" s="221"/>
      <c r="E442" s="4"/>
      <c r="F442" s="4"/>
      <c r="G442" s="210"/>
      <c r="H442" s="211"/>
      <c r="I442" s="240"/>
      <c r="J442" s="4"/>
      <c r="K442" s="212"/>
      <c r="L442" s="212">
        <f>IF(G442&gt;0,YEAR('Page couverture'!$E$9)-G442,0)</f>
        <v>0</v>
      </c>
      <c r="M442" s="212">
        <f t="shared" si="25"/>
        <v>0</v>
      </c>
      <c r="N442" s="245">
        <f t="shared" si="26"/>
        <v>0</v>
      </c>
      <c r="O442" s="248">
        <f t="shared" si="27"/>
        <v>0</v>
      </c>
      <c r="P442" s="248">
        <f t="shared" si="27"/>
        <v>0</v>
      </c>
      <c r="Q442" s="248">
        <f t="shared" si="28"/>
        <v>0</v>
      </c>
      <c r="R442" s="84"/>
      <c r="S442" s="84"/>
      <c r="T442" s="212"/>
      <c r="U442" s="84"/>
      <c r="V442" s="84"/>
      <c r="W442" s="85"/>
      <c r="X442" s="86"/>
      <c r="Y442" s="6"/>
      <c r="Z442" s="10"/>
      <c r="AA442" s="165"/>
      <c r="AB442" s="4"/>
    </row>
    <row r="443" spans="1:28" s="5" customFormat="1" ht="15.5" x14ac:dyDescent="0.35">
      <c r="A443" s="10">
        <v>442</v>
      </c>
      <c r="B443" s="209"/>
      <c r="C443" s="209"/>
      <c r="D443" s="221"/>
      <c r="E443" s="4"/>
      <c r="F443" s="4"/>
      <c r="G443" s="210"/>
      <c r="H443" s="211"/>
      <c r="I443" s="240"/>
      <c r="J443" s="4"/>
      <c r="K443" s="212"/>
      <c r="L443" s="212">
        <f>IF(G443&gt;0,YEAR('Page couverture'!$E$9)-G443,0)</f>
        <v>0</v>
      </c>
      <c r="M443" s="212">
        <f t="shared" si="25"/>
        <v>0</v>
      </c>
      <c r="N443" s="245">
        <f t="shared" si="26"/>
        <v>0</v>
      </c>
      <c r="O443" s="248">
        <f t="shared" si="27"/>
        <v>0</v>
      </c>
      <c r="P443" s="248">
        <f t="shared" si="27"/>
        <v>0</v>
      </c>
      <c r="Q443" s="248">
        <f t="shared" si="28"/>
        <v>0</v>
      </c>
      <c r="R443" s="84"/>
      <c r="S443" s="84"/>
      <c r="T443" s="212"/>
      <c r="U443" s="84"/>
      <c r="V443" s="84"/>
      <c r="W443" s="85"/>
      <c r="X443" s="86"/>
      <c r="Y443" s="6"/>
      <c r="Z443" s="10"/>
      <c r="AA443" s="165"/>
      <c r="AB443" s="4"/>
    </row>
    <row r="444" spans="1:28" s="5" customFormat="1" ht="15.5" x14ac:dyDescent="0.35">
      <c r="A444" s="87">
        <v>443</v>
      </c>
      <c r="B444" s="209"/>
      <c r="C444" s="209"/>
      <c r="D444" s="221"/>
      <c r="E444" s="4"/>
      <c r="F444" s="4"/>
      <c r="G444" s="210"/>
      <c r="H444" s="211"/>
      <c r="I444" s="240"/>
      <c r="J444" s="4"/>
      <c r="K444" s="212"/>
      <c r="L444" s="212">
        <f>IF(G444&gt;0,YEAR('Page couverture'!$E$9)-G444,0)</f>
        <v>0</v>
      </c>
      <c r="M444" s="212">
        <f t="shared" si="25"/>
        <v>0</v>
      </c>
      <c r="N444" s="245">
        <f t="shared" si="26"/>
        <v>0</v>
      </c>
      <c r="O444" s="248">
        <f t="shared" si="27"/>
        <v>0</v>
      </c>
      <c r="P444" s="248">
        <f t="shared" si="27"/>
        <v>0</v>
      </c>
      <c r="Q444" s="248">
        <f t="shared" si="28"/>
        <v>0</v>
      </c>
      <c r="R444" s="84"/>
      <c r="S444" s="84"/>
      <c r="T444" s="212"/>
      <c r="U444" s="84"/>
      <c r="V444" s="84"/>
      <c r="W444" s="85"/>
      <c r="X444" s="86"/>
      <c r="Y444" s="6"/>
      <c r="Z444" s="10"/>
      <c r="AA444" s="165"/>
      <c r="AB444" s="4"/>
    </row>
    <row r="445" spans="1:28" s="5" customFormat="1" ht="15.5" x14ac:dyDescent="0.35">
      <c r="A445" s="10">
        <v>444</v>
      </c>
      <c r="B445" s="209"/>
      <c r="C445" s="209"/>
      <c r="D445" s="221"/>
      <c r="E445" s="4"/>
      <c r="F445" s="4"/>
      <c r="G445" s="210"/>
      <c r="H445" s="211"/>
      <c r="I445" s="240"/>
      <c r="J445" s="4"/>
      <c r="K445" s="212"/>
      <c r="L445" s="212">
        <f>IF(G445&gt;0,YEAR('Page couverture'!$E$9)-G445,0)</f>
        <v>0</v>
      </c>
      <c r="M445" s="212">
        <f t="shared" si="25"/>
        <v>0</v>
      </c>
      <c r="N445" s="245">
        <f t="shared" si="26"/>
        <v>0</v>
      </c>
      <c r="O445" s="248">
        <f t="shared" si="27"/>
        <v>0</v>
      </c>
      <c r="P445" s="248">
        <f t="shared" si="27"/>
        <v>0</v>
      </c>
      <c r="Q445" s="248">
        <f t="shared" si="28"/>
        <v>0</v>
      </c>
      <c r="R445" s="84"/>
      <c r="S445" s="84"/>
      <c r="T445" s="212"/>
      <c r="U445" s="84"/>
      <c r="V445" s="84"/>
      <c r="W445" s="85"/>
      <c r="X445" s="86"/>
      <c r="Y445" s="6"/>
      <c r="Z445" s="10"/>
      <c r="AA445" s="165"/>
      <c r="AB445" s="4"/>
    </row>
    <row r="446" spans="1:28" s="5" customFormat="1" ht="15.5" x14ac:dyDescent="0.35">
      <c r="A446" s="87">
        <v>445</v>
      </c>
      <c r="B446" s="209"/>
      <c r="C446" s="209"/>
      <c r="D446" s="221"/>
      <c r="E446" s="4"/>
      <c r="F446" s="4"/>
      <c r="G446" s="210"/>
      <c r="H446" s="211"/>
      <c r="I446" s="240"/>
      <c r="J446" s="4"/>
      <c r="K446" s="212"/>
      <c r="L446" s="212">
        <f>IF(G446&gt;0,YEAR('Page couverture'!$E$9)-G446,0)</f>
        <v>0</v>
      </c>
      <c r="M446" s="212">
        <f t="shared" si="25"/>
        <v>0</v>
      </c>
      <c r="N446" s="245">
        <f t="shared" si="26"/>
        <v>0</v>
      </c>
      <c r="O446" s="248">
        <f t="shared" si="27"/>
        <v>0</v>
      </c>
      <c r="P446" s="248">
        <f t="shared" si="27"/>
        <v>0</v>
      </c>
      <c r="Q446" s="248">
        <f t="shared" si="28"/>
        <v>0</v>
      </c>
      <c r="R446" s="84"/>
      <c r="S446" s="84"/>
      <c r="T446" s="212"/>
      <c r="U446" s="84"/>
      <c r="V446" s="84"/>
      <c r="W446" s="85"/>
      <c r="X446" s="86"/>
      <c r="Y446" s="6"/>
      <c r="Z446" s="10"/>
      <c r="AA446" s="165"/>
      <c r="AB446" s="4"/>
    </row>
    <row r="447" spans="1:28" s="5" customFormat="1" ht="15.5" x14ac:dyDescent="0.35">
      <c r="A447" s="10">
        <v>446</v>
      </c>
      <c r="B447" s="209"/>
      <c r="C447" s="209"/>
      <c r="D447" s="221"/>
      <c r="E447" s="4"/>
      <c r="F447" s="4"/>
      <c r="G447" s="210"/>
      <c r="H447" s="211"/>
      <c r="I447" s="240"/>
      <c r="J447" s="4"/>
      <c r="K447" s="212"/>
      <c r="L447" s="212">
        <f>IF(G447&gt;0,YEAR('Page couverture'!$E$9)-G447,0)</f>
        <v>0</v>
      </c>
      <c r="M447" s="212">
        <f t="shared" si="25"/>
        <v>0</v>
      </c>
      <c r="N447" s="245">
        <f t="shared" si="26"/>
        <v>0</v>
      </c>
      <c r="O447" s="248">
        <f t="shared" si="27"/>
        <v>0</v>
      </c>
      <c r="P447" s="248">
        <f t="shared" si="27"/>
        <v>0</v>
      </c>
      <c r="Q447" s="248">
        <f t="shared" si="28"/>
        <v>0</v>
      </c>
      <c r="R447" s="84"/>
      <c r="S447" s="84"/>
      <c r="T447" s="212"/>
      <c r="U447" s="84"/>
      <c r="V447" s="84"/>
      <c r="W447" s="85"/>
      <c r="X447" s="86"/>
      <c r="Y447" s="6"/>
      <c r="Z447" s="10"/>
      <c r="AA447" s="165"/>
      <c r="AB447" s="4"/>
    </row>
    <row r="448" spans="1:28" s="5" customFormat="1" ht="15.5" x14ac:dyDescent="0.35">
      <c r="A448" s="87">
        <v>447</v>
      </c>
      <c r="B448" s="209"/>
      <c r="C448" s="209"/>
      <c r="D448" s="221"/>
      <c r="E448" s="4"/>
      <c r="F448" s="4"/>
      <c r="G448" s="210"/>
      <c r="H448" s="211"/>
      <c r="I448" s="240"/>
      <c r="J448" s="4"/>
      <c r="K448" s="212"/>
      <c r="L448" s="212">
        <f>IF(G448&gt;0,YEAR('Page couverture'!$E$9)-G448,0)</f>
        <v>0</v>
      </c>
      <c r="M448" s="212">
        <f t="shared" si="25"/>
        <v>0</v>
      </c>
      <c r="N448" s="245">
        <f t="shared" si="26"/>
        <v>0</v>
      </c>
      <c r="O448" s="248">
        <f t="shared" si="27"/>
        <v>0</v>
      </c>
      <c r="P448" s="248">
        <f t="shared" si="27"/>
        <v>0</v>
      </c>
      <c r="Q448" s="248">
        <f t="shared" si="28"/>
        <v>0</v>
      </c>
      <c r="R448" s="84"/>
      <c r="S448" s="84"/>
      <c r="T448" s="212"/>
      <c r="U448" s="84"/>
      <c r="V448" s="84"/>
      <c r="W448" s="85"/>
      <c r="X448" s="86"/>
      <c r="Y448" s="6"/>
      <c r="Z448" s="10"/>
      <c r="AA448" s="165"/>
      <c r="AB448" s="4"/>
    </row>
    <row r="449" spans="1:28" s="5" customFormat="1" ht="15.5" x14ac:dyDescent="0.35">
      <c r="A449" s="10">
        <v>448</v>
      </c>
      <c r="B449" s="209"/>
      <c r="C449" s="209"/>
      <c r="D449" s="221"/>
      <c r="E449" s="4"/>
      <c r="F449" s="4"/>
      <c r="G449" s="210"/>
      <c r="H449" s="211"/>
      <c r="I449" s="240"/>
      <c r="J449" s="4"/>
      <c r="K449" s="212"/>
      <c r="L449" s="212">
        <f>IF(G449&gt;0,YEAR('Page couverture'!$E$9)-G449,0)</f>
        <v>0</v>
      </c>
      <c r="M449" s="212">
        <f t="shared" si="25"/>
        <v>0</v>
      </c>
      <c r="N449" s="245">
        <f t="shared" si="26"/>
        <v>0</v>
      </c>
      <c r="O449" s="248">
        <f t="shared" si="27"/>
        <v>0</v>
      </c>
      <c r="P449" s="248">
        <f t="shared" si="27"/>
        <v>0</v>
      </c>
      <c r="Q449" s="248">
        <f t="shared" si="28"/>
        <v>0</v>
      </c>
      <c r="R449" s="84"/>
      <c r="S449" s="84"/>
      <c r="T449" s="212"/>
      <c r="U449" s="84"/>
      <c r="V449" s="84"/>
      <c r="W449" s="85"/>
      <c r="X449" s="86"/>
      <c r="Y449" s="6"/>
      <c r="Z449" s="10"/>
      <c r="AA449" s="165"/>
      <c r="AB449" s="4"/>
    </row>
    <row r="450" spans="1:28" s="5" customFormat="1" ht="15.5" x14ac:dyDescent="0.35">
      <c r="A450" s="87">
        <v>449</v>
      </c>
      <c r="B450" s="209"/>
      <c r="C450" s="209"/>
      <c r="D450" s="221"/>
      <c r="E450" s="4"/>
      <c r="F450" s="4"/>
      <c r="G450" s="210"/>
      <c r="H450" s="211"/>
      <c r="I450" s="240"/>
      <c r="J450" s="4"/>
      <c r="K450" s="212"/>
      <c r="L450" s="212">
        <f>IF(G450&gt;0,YEAR('Page couverture'!$E$9)-G450,0)</f>
        <v>0</v>
      </c>
      <c r="M450" s="212">
        <f t="shared" ref="M450:M501" si="29">IF(K450-L450&gt;0,K450-L450,0)</f>
        <v>0</v>
      </c>
      <c r="N450" s="245">
        <f t="shared" ref="N450:N501" si="30">IFERROR(M450/K450,0)</f>
        <v>0</v>
      </c>
      <c r="O450" s="248">
        <f t="shared" si="27"/>
        <v>0</v>
      </c>
      <c r="P450" s="248">
        <f t="shared" si="27"/>
        <v>0</v>
      </c>
      <c r="Q450" s="248">
        <f t="shared" si="28"/>
        <v>0</v>
      </c>
      <c r="R450" s="84"/>
      <c r="S450" s="84"/>
      <c r="T450" s="212"/>
      <c r="U450" s="84"/>
      <c r="V450" s="84"/>
      <c r="W450" s="85"/>
      <c r="X450" s="86"/>
      <c r="Y450" s="6"/>
      <c r="Z450" s="10"/>
      <c r="AA450" s="165"/>
      <c r="AB450" s="4"/>
    </row>
    <row r="451" spans="1:28" s="5" customFormat="1" ht="15.5" x14ac:dyDescent="0.35">
      <c r="A451" s="10">
        <v>450</v>
      </c>
      <c r="B451" s="209"/>
      <c r="C451" s="209"/>
      <c r="D451" s="221"/>
      <c r="E451" s="4"/>
      <c r="F451" s="4"/>
      <c r="G451" s="210"/>
      <c r="H451" s="211"/>
      <c r="I451" s="240"/>
      <c r="J451" s="4"/>
      <c r="K451" s="212"/>
      <c r="L451" s="212">
        <f>IF(G451&gt;0,YEAR('Page couverture'!$E$9)-G451,0)</f>
        <v>0</v>
      </c>
      <c r="M451" s="212">
        <f t="shared" si="29"/>
        <v>0</v>
      </c>
      <c r="N451" s="245">
        <f t="shared" si="30"/>
        <v>0</v>
      </c>
      <c r="O451" s="248">
        <f t="shared" ref="O451:P501" si="31">L451*$I451</f>
        <v>0</v>
      </c>
      <c r="P451" s="248">
        <f t="shared" si="31"/>
        <v>0</v>
      </c>
      <c r="Q451" s="248">
        <f t="shared" ref="Q451:Q501" si="32">N451*$I451</f>
        <v>0</v>
      </c>
      <c r="R451" s="84"/>
      <c r="S451" s="84"/>
      <c r="T451" s="212"/>
      <c r="U451" s="84"/>
      <c r="V451" s="84"/>
      <c r="W451" s="85"/>
      <c r="X451" s="86"/>
      <c r="Y451" s="6"/>
      <c r="Z451" s="10"/>
      <c r="AA451" s="165"/>
      <c r="AB451" s="4"/>
    </row>
    <row r="452" spans="1:28" s="5" customFormat="1" ht="15.5" x14ac:dyDescent="0.35">
      <c r="A452" s="87">
        <v>451</v>
      </c>
      <c r="B452" s="209"/>
      <c r="C452" s="209"/>
      <c r="D452" s="221"/>
      <c r="E452" s="4"/>
      <c r="F452" s="4"/>
      <c r="G452" s="210"/>
      <c r="H452" s="211"/>
      <c r="I452" s="240"/>
      <c r="J452" s="4"/>
      <c r="K452" s="212"/>
      <c r="L452" s="212">
        <f>IF(G452&gt;0,YEAR('Page couverture'!$E$9)-G452,0)</f>
        <v>0</v>
      </c>
      <c r="M452" s="212">
        <f t="shared" si="29"/>
        <v>0</v>
      </c>
      <c r="N452" s="245">
        <f t="shared" si="30"/>
        <v>0</v>
      </c>
      <c r="O452" s="248">
        <f t="shared" si="31"/>
        <v>0</v>
      </c>
      <c r="P452" s="248">
        <f t="shared" si="31"/>
        <v>0</v>
      </c>
      <c r="Q452" s="248">
        <f t="shared" si="32"/>
        <v>0</v>
      </c>
      <c r="R452" s="84"/>
      <c r="S452" s="84"/>
      <c r="T452" s="212"/>
      <c r="U452" s="84"/>
      <c r="V452" s="84"/>
      <c r="W452" s="85"/>
      <c r="X452" s="86"/>
      <c r="Y452" s="6"/>
      <c r="Z452" s="10"/>
      <c r="AA452" s="165"/>
      <c r="AB452" s="4"/>
    </row>
    <row r="453" spans="1:28" s="5" customFormat="1" ht="15.5" x14ac:dyDescent="0.35">
      <c r="A453" s="10">
        <v>452</v>
      </c>
      <c r="B453" s="209"/>
      <c r="C453" s="209"/>
      <c r="D453" s="221"/>
      <c r="E453" s="4"/>
      <c r="F453" s="4"/>
      <c r="G453" s="210"/>
      <c r="H453" s="211"/>
      <c r="I453" s="240"/>
      <c r="J453" s="4"/>
      <c r="K453" s="212"/>
      <c r="L453" s="212">
        <f>IF(G453&gt;0,YEAR('Page couverture'!$E$9)-G453,0)</f>
        <v>0</v>
      </c>
      <c r="M453" s="212">
        <f t="shared" si="29"/>
        <v>0</v>
      </c>
      <c r="N453" s="245">
        <f t="shared" si="30"/>
        <v>0</v>
      </c>
      <c r="O453" s="248">
        <f t="shared" si="31"/>
        <v>0</v>
      </c>
      <c r="P453" s="248">
        <f t="shared" si="31"/>
        <v>0</v>
      </c>
      <c r="Q453" s="248">
        <f t="shared" si="32"/>
        <v>0</v>
      </c>
      <c r="R453" s="84"/>
      <c r="S453" s="84"/>
      <c r="T453" s="212"/>
      <c r="U453" s="84"/>
      <c r="V453" s="84"/>
      <c r="W453" s="85"/>
      <c r="X453" s="86"/>
      <c r="Y453" s="6"/>
      <c r="Z453" s="10"/>
      <c r="AA453" s="165"/>
      <c r="AB453" s="4"/>
    </row>
    <row r="454" spans="1:28" s="5" customFormat="1" ht="15.5" x14ac:dyDescent="0.35">
      <c r="A454" s="87">
        <v>453</v>
      </c>
      <c r="B454" s="209"/>
      <c r="C454" s="209"/>
      <c r="D454" s="221"/>
      <c r="E454" s="4"/>
      <c r="F454" s="4"/>
      <c r="G454" s="210"/>
      <c r="H454" s="211"/>
      <c r="I454" s="240"/>
      <c r="J454" s="4"/>
      <c r="K454" s="212"/>
      <c r="L454" s="212">
        <f>IF(G454&gt;0,YEAR('Page couverture'!$E$9)-G454,0)</f>
        <v>0</v>
      </c>
      <c r="M454" s="212">
        <f t="shared" si="29"/>
        <v>0</v>
      </c>
      <c r="N454" s="245">
        <f t="shared" si="30"/>
        <v>0</v>
      </c>
      <c r="O454" s="248">
        <f t="shared" si="31"/>
        <v>0</v>
      </c>
      <c r="P454" s="248">
        <f t="shared" si="31"/>
        <v>0</v>
      </c>
      <c r="Q454" s="248">
        <f t="shared" si="32"/>
        <v>0</v>
      </c>
      <c r="R454" s="84"/>
      <c r="S454" s="84"/>
      <c r="T454" s="212"/>
      <c r="U454" s="84"/>
      <c r="V454" s="84"/>
      <c r="W454" s="85"/>
      <c r="X454" s="86"/>
      <c r="Y454" s="6"/>
      <c r="Z454" s="10"/>
      <c r="AA454" s="165"/>
      <c r="AB454" s="4"/>
    </row>
    <row r="455" spans="1:28" s="5" customFormat="1" ht="15.5" x14ac:dyDescent="0.35">
      <c r="A455" s="10">
        <v>454</v>
      </c>
      <c r="B455" s="209"/>
      <c r="C455" s="209"/>
      <c r="D455" s="221"/>
      <c r="E455" s="4"/>
      <c r="F455" s="4"/>
      <c r="G455" s="210"/>
      <c r="H455" s="211"/>
      <c r="I455" s="240"/>
      <c r="J455" s="4"/>
      <c r="K455" s="212"/>
      <c r="L455" s="212">
        <f>IF(G455&gt;0,YEAR('Page couverture'!$E$9)-G455,0)</f>
        <v>0</v>
      </c>
      <c r="M455" s="212">
        <f t="shared" si="29"/>
        <v>0</v>
      </c>
      <c r="N455" s="245">
        <f t="shared" si="30"/>
        <v>0</v>
      </c>
      <c r="O455" s="248">
        <f t="shared" si="31"/>
        <v>0</v>
      </c>
      <c r="P455" s="248">
        <f t="shared" si="31"/>
        <v>0</v>
      </c>
      <c r="Q455" s="248">
        <f t="shared" si="32"/>
        <v>0</v>
      </c>
      <c r="R455" s="84"/>
      <c r="S455" s="84"/>
      <c r="T455" s="212"/>
      <c r="U455" s="84"/>
      <c r="V455" s="84"/>
      <c r="W455" s="85"/>
      <c r="X455" s="86"/>
      <c r="Y455" s="6"/>
      <c r="Z455" s="10"/>
      <c r="AA455" s="165"/>
      <c r="AB455" s="4"/>
    </row>
    <row r="456" spans="1:28" s="5" customFormat="1" ht="15.5" x14ac:dyDescent="0.35">
      <c r="A456" s="87">
        <v>455</v>
      </c>
      <c r="B456" s="209"/>
      <c r="C456" s="209"/>
      <c r="D456" s="221"/>
      <c r="E456" s="4"/>
      <c r="F456" s="4"/>
      <c r="G456" s="210"/>
      <c r="H456" s="211"/>
      <c r="I456" s="240"/>
      <c r="J456" s="4"/>
      <c r="K456" s="212"/>
      <c r="L456" s="212">
        <f>IF(G456&gt;0,YEAR('Page couverture'!$E$9)-G456,0)</f>
        <v>0</v>
      </c>
      <c r="M456" s="212">
        <f t="shared" si="29"/>
        <v>0</v>
      </c>
      <c r="N456" s="245">
        <f t="shared" si="30"/>
        <v>0</v>
      </c>
      <c r="O456" s="248">
        <f t="shared" si="31"/>
        <v>0</v>
      </c>
      <c r="P456" s="248">
        <f t="shared" si="31"/>
        <v>0</v>
      </c>
      <c r="Q456" s="248">
        <f t="shared" si="32"/>
        <v>0</v>
      </c>
      <c r="R456" s="84"/>
      <c r="S456" s="84"/>
      <c r="T456" s="212"/>
      <c r="U456" s="84"/>
      <c r="V456" s="84"/>
      <c r="W456" s="85"/>
      <c r="X456" s="86"/>
      <c r="Y456" s="6"/>
      <c r="Z456" s="10"/>
      <c r="AA456" s="165"/>
      <c r="AB456" s="4"/>
    </row>
    <row r="457" spans="1:28" s="5" customFormat="1" ht="15.5" x14ac:dyDescent="0.35">
      <c r="A457" s="10">
        <v>456</v>
      </c>
      <c r="B457" s="209"/>
      <c r="C457" s="209"/>
      <c r="D457" s="221"/>
      <c r="E457" s="4"/>
      <c r="F457" s="4"/>
      <c r="G457" s="210"/>
      <c r="H457" s="211"/>
      <c r="I457" s="240"/>
      <c r="J457" s="4"/>
      <c r="K457" s="212"/>
      <c r="L457" s="212">
        <f>IF(G457&gt;0,YEAR('Page couverture'!$E$9)-G457,0)</f>
        <v>0</v>
      </c>
      <c r="M457" s="212">
        <f t="shared" si="29"/>
        <v>0</v>
      </c>
      <c r="N457" s="245">
        <f t="shared" si="30"/>
        <v>0</v>
      </c>
      <c r="O457" s="248">
        <f t="shared" si="31"/>
        <v>0</v>
      </c>
      <c r="P457" s="248">
        <f t="shared" si="31"/>
        <v>0</v>
      </c>
      <c r="Q457" s="248">
        <f t="shared" si="32"/>
        <v>0</v>
      </c>
      <c r="R457" s="84"/>
      <c r="S457" s="84"/>
      <c r="T457" s="212"/>
      <c r="U457" s="84"/>
      <c r="V457" s="84"/>
      <c r="W457" s="85"/>
      <c r="X457" s="86"/>
      <c r="Y457" s="6"/>
      <c r="Z457" s="10"/>
      <c r="AA457" s="165"/>
      <c r="AB457" s="4"/>
    </row>
    <row r="458" spans="1:28" s="5" customFormat="1" ht="15.5" x14ac:dyDescent="0.35">
      <c r="A458" s="87">
        <v>457</v>
      </c>
      <c r="B458" s="209"/>
      <c r="C458" s="209"/>
      <c r="D458" s="221"/>
      <c r="E458" s="4"/>
      <c r="F458" s="4"/>
      <c r="G458" s="210"/>
      <c r="H458" s="211"/>
      <c r="I458" s="240"/>
      <c r="J458" s="4"/>
      <c r="K458" s="212"/>
      <c r="L458" s="212">
        <f>IF(G458&gt;0,YEAR('Page couverture'!$E$9)-G458,0)</f>
        <v>0</v>
      </c>
      <c r="M458" s="212">
        <f t="shared" si="29"/>
        <v>0</v>
      </c>
      <c r="N458" s="245">
        <f t="shared" si="30"/>
        <v>0</v>
      </c>
      <c r="O458" s="248">
        <f t="shared" si="31"/>
        <v>0</v>
      </c>
      <c r="P458" s="248">
        <f t="shared" si="31"/>
        <v>0</v>
      </c>
      <c r="Q458" s="248">
        <f t="shared" si="32"/>
        <v>0</v>
      </c>
      <c r="R458" s="84"/>
      <c r="S458" s="84"/>
      <c r="T458" s="212"/>
      <c r="U458" s="84"/>
      <c r="V458" s="84"/>
      <c r="W458" s="85"/>
      <c r="X458" s="86"/>
      <c r="Y458" s="6"/>
      <c r="Z458" s="10"/>
      <c r="AA458" s="165"/>
      <c r="AB458" s="4"/>
    </row>
    <row r="459" spans="1:28" s="5" customFormat="1" ht="15.5" x14ac:dyDescent="0.35">
      <c r="A459" s="10">
        <v>458</v>
      </c>
      <c r="B459" s="209"/>
      <c r="C459" s="209"/>
      <c r="D459" s="221"/>
      <c r="E459" s="4"/>
      <c r="F459" s="4"/>
      <c r="G459" s="210"/>
      <c r="H459" s="211"/>
      <c r="I459" s="240"/>
      <c r="J459" s="4"/>
      <c r="K459" s="212"/>
      <c r="L459" s="212">
        <f>IF(G459&gt;0,YEAR('Page couverture'!$E$9)-G459,0)</f>
        <v>0</v>
      </c>
      <c r="M459" s="212">
        <f t="shared" si="29"/>
        <v>0</v>
      </c>
      <c r="N459" s="245">
        <f t="shared" si="30"/>
        <v>0</v>
      </c>
      <c r="O459" s="248">
        <f t="shared" si="31"/>
        <v>0</v>
      </c>
      <c r="P459" s="248">
        <f t="shared" si="31"/>
        <v>0</v>
      </c>
      <c r="Q459" s="248">
        <f t="shared" si="32"/>
        <v>0</v>
      </c>
      <c r="R459" s="84"/>
      <c r="S459" s="84"/>
      <c r="T459" s="212"/>
      <c r="U459" s="84"/>
      <c r="V459" s="84"/>
      <c r="W459" s="85"/>
      <c r="X459" s="86"/>
      <c r="Y459" s="6"/>
      <c r="Z459" s="10"/>
      <c r="AA459" s="165"/>
      <c r="AB459" s="4"/>
    </row>
    <row r="460" spans="1:28" s="5" customFormat="1" ht="15.5" x14ac:dyDescent="0.35">
      <c r="A460" s="87">
        <v>459</v>
      </c>
      <c r="B460" s="209"/>
      <c r="C460" s="209"/>
      <c r="D460" s="221"/>
      <c r="E460" s="4"/>
      <c r="F460" s="4"/>
      <c r="G460" s="210"/>
      <c r="H460" s="211"/>
      <c r="I460" s="240"/>
      <c r="J460" s="4"/>
      <c r="K460" s="212"/>
      <c r="L460" s="212">
        <f>IF(G460&gt;0,YEAR('Page couverture'!$E$9)-G460,0)</f>
        <v>0</v>
      </c>
      <c r="M460" s="212">
        <f t="shared" si="29"/>
        <v>0</v>
      </c>
      <c r="N460" s="245">
        <f t="shared" si="30"/>
        <v>0</v>
      </c>
      <c r="O460" s="248">
        <f t="shared" si="31"/>
        <v>0</v>
      </c>
      <c r="P460" s="248">
        <f t="shared" si="31"/>
        <v>0</v>
      </c>
      <c r="Q460" s="248">
        <f t="shared" si="32"/>
        <v>0</v>
      </c>
      <c r="R460" s="84"/>
      <c r="S460" s="84"/>
      <c r="T460" s="212"/>
      <c r="U460" s="84"/>
      <c r="V460" s="84"/>
      <c r="W460" s="85"/>
      <c r="X460" s="86"/>
      <c r="Y460" s="6"/>
      <c r="Z460" s="10"/>
      <c r="AA460" s="165"/>
      <c r="AB460" s="4"/>
    </row>
    <row r="461" spans="1:28" s="5" customFormat="1" ht="15.5" x14ac:dyDescent="0.35">
      <c r="A461" s="10">
        <v>460</v>
      </c>
      <c r="B461" s="209"/>
      <c r="C461" s="209"/>
      <c r="D461" s="221"/>
      <c r="E461" s="4"/>
      <c r="F461" s="4"/>
      <c r="G461" s="210"/>
      <c r="H461" s="211"/>
      <c r="I461" s="240"/>
      <c r="J461" s="4"/>
      <c r="K461" s="212"/>
      <c r="L461" s="212">
        <f>IF(G461&gt;0,YEAR('Page couverture'!$E$9)-G461,0)</f>
        <v>0</v>
      </c>
      <c r="M461" s="212">
        <f t="shared" si="29"/>
        <v>0</v>
      </c>
      <c r="N461" s="245">
        <f t="shared" si="30"/>
        <v>0</v>
      </c>
      <c r="O461" s="248">
        <f t="shared" si="31"/>
        <v>0</v>
      </c>
      <c r="P461" s="248">
        <f t="shared" si="31"/>
        <v>0</v>
      </c>
      <c r="Q461" s="248">
        <f t="shared" si="32"/>
        <v>0</v>
      </c>
      <c r="R461" s="84"/>
      <c r="S461" s="84"/>
      <c r="T461" s="212"/>
      <c r="U461" s="84"/>
      <c r="V461" s="84"/>
      <c r="W461" s="85"/>
      <c r="X461" s="86"/>
      <c r="Y461" s="6"/>
      <c r="Z461" s="10"/>
      <c r="AA461" s="165"/>
      <c r="AB461" s="4"/>
    </row>
    <row r="462" spans="1:28" s="5" customFormat="1" ht="15.5" x14ac:dyDescent="0.35">
      <c r="A462" s="87">
        <v>461</v>
      </c>
      <c r="B462" s="209"/>
      <c r="C462" s="209"/>
      <c r="D462" s="221"/>
      <c r="E462" s="4"/>
      <c r="F462" s="4"/>
      <c r="G462" s="210"/>
      <c r="H462" s="211"/>
      <c r="I462" s="240"/>
      <c r="J462" s="4"/>
      <c r="K462" s="212"/>
      <c r="L462" s="212">
        <f>IF(G462&gt;0,YEAR('Page couverture'!$E$9)-G462,0)</f>
        <v>0</v>
      </c>
      <c r="M462" s="212">
        <f t="shared" si="29"/>
        <v>0</v>
      </c>
      <c r="N462" s="245">
        <f t="shared" si="30"/>
        <v>0</v>
      </c>
      <c r="O462" s="248">
        <f t="shared" si="31"/>
        <v>0</v>
      </c>
      <c r="P462" s="248">
        <f t="shared" si="31"/>
        <v>0</v>
      </c>
      <c r="Q462" s="248">
        <f t="shared" si="32"/>
        <v>0</v>
      </c>
      <c r="R462" s="84"/>
      <c r="S462" s="84"/>
      <c r="T462" s="212"/>
      <c r="U462" s="84"/>
      <c r="V462" s="84"/>
      <c r="W462" s="85"/>
      <c r="X462" s="86"/>
      <c r="Y462" s="6"/>
      <c r="Z462" s="10"/>
      <c r="AA462" s="165"/>
      <c r="AB462" s="4"/>
    </row>
    <row r="463" spans="1:28" s="5" customFormat="1" ht="15.5" x14ac:dyDescent="0.35">
      <c r="A463" s="10">
        <v>462</v>
      </c>
      <c r="B463" s="209"/>
      <c r="C463" s="209"/>
      <c r="D463" s="221"/>
      <c r="E463" s="4"/>
      <c r="F463" s="4"/>
      <c r="G463" s="210"/>
      <c r="H463" s="211"/>
      <c r="I463" s="240"/>
      <c r="J463" s="4"/>
      <c r="K463" s="212"/>
      <c r="L463" s="212">
        <f>IF(G463&gt;0,YEAR('Page couverture'!$E$9)-G463,0)</f>
        <v>0</v>
      </c>
      <c r="M463" s="212">
        <f t="shared" si="29"/>
        <v>0</v>
      </c>
      <c r="N463" s="245">
        <f t="shared" si="30"/>
        <v>0</v>
      </c>
      <c r="O463" s="248">
        <f t="shared" si="31"/>
        <v>0</v>
      </c>
      <c r="P463" s="248">
        <f t="shared" si="31"/>
        <v>0</v>
      </c>
      <c r="Q463" s="248">
        <f t="shared" si="32"/>
        <v>0</v>
      </c>
      <c r="R463" s="84"/>
      <c r="S463" s="84"/>
      <c r="T463" s="212"/>
      <c r="U463" s="84"/>
      <c r="V463" s="84"/>
      <c r="W463" s="85"/>
      <c r="X463" s="86"/>
      <c r="Y463" s="6"/>
      <c r="Z463" s="10"/>
      <c r="AA463" s="165"/>
      <c r="AB463" s="4"/>
    </row>
    <row r="464" spans="1:28" s="5" customFormat="1" ht="15.5" x14ac:dyDescent="0.35">
      <c r="A464" s="87">
        <v>463</v>
      </c>
      <c r="B464" s="209"/>
      <c r="C464" s="209"/>
      <c r="D464" s="221"/>
      <c r="E464" s="4"/>
      <c r="F464" s="4"/>
      <c r="G464" s="210"/>
      <c r="H464" s="211"/>
      <c r="I464" s="240"/>
      <c r="J464" s="4"/>
      <c r="K464" s="212"/>
      <c r="L464" s="212">
        <f>IF(G464&gt;0,YEAR('Page couverture'!$E$9)-G464,0)</f>
        <v>0</v>
      </c>
      <c r="M464" s="212">
        <f t="shared" si="29"/>
        <v>0</v>
      </c>
      <c r="N464" s="245">
        <f t="shared" si="30"/>
        <v>0</v>
      </c>
      <c r="O464" s="248">
        <f t="shared" si="31"/>
        <v>0</v>
      </c>
      <c r="P464" s="248">
        <f t="shared" si="31"/>
        <v>0</v>
      </c>
      <c r="Q464" s="248">
        <f t="shared" si="32"/>
        <v>0</v>
      </c>
      <c r="R464" s="84"/>
      <c r="S464" s="84"/>
      <c r="T464" s="212"/>
      <c r="U464" s="84"/>
      <c r="V464" s="84"/>
      <c r="W464" s="85"/>
      <c r="X464" s="86"/>
      <c r="Y464" s="6"/>
      <c r="Z464" s="10"/>
      <c r="AA464" s="165"/>
      <c r="AB464" s="4"/>
    </row>
    <row r="465" spans="1:28" s="5" customFormat="1" ht="15.5" x14ac:dyDescent="0.35">
      <c r="A465" s="10">
        <v>464</v>
      </c>
      <c r="B465" s="209"/>
      <c r="C465" s="209"/>
      <c r="D465" s="221"/>
      <c r="E465" s="4"/>
      <c r="F465" s="4"/>
      <c r="G465" s="210"/>
      <c r="H465" s="211"/>
      <c r="I465" s="240"/>
      <c r="J465" s="4"/>
      <c r="K465" s="212"/>
      <c r="L465" s="212">
        <f>IF(G465&gt;0,YEAR('Page couverture'!$E$9)-G465,0)</f>
        <v>0</v>
      </c>
      <c r="M465" s="212">
        <f t="shared" si="29"/>
        <v>0</v>
      </c>
      <c r="N465" s="245">
        <f t="shared" si="30"/>
        <v>0</v>
      </c>
      <c r="O465" s="248">
        <f t="shared" si="31"/>
        <v>0</v>
      </c>
      <c r="P465" s="248">
        <f t="shared" si="31"/>
        <v>0</v>
      </c>
      <c r="Q465" s="248">
        <f t="shared" si="32"/>
        <v>0</v>
      </c>
      <c r="R465" s="84"/>
      <c r="S465" s="84"/>
      <c r="T465" s="212"/>
      <c r="U465" s="84"/>
      <c r="V465" s="84"/>
      <c r="W465" s="85"/>
      <c r="X465" s="86"/>
      <c r="Y465" s="6"/>
      <c r="Z465" s="10"/>
      <c r="AA465" s="165"/>
      <c r="AB465" s="4"/>
    </row>
    <row r="466" spans="1:28" s="5" customFormat="1" ht="15.5" x14ac:dyDescent="0.35">
      <c r="A466" s="87">
        <v>465</v>
      </c>
      <c r="B466" s="209"/>
      <c r="C466" s="209"/>
      <c r="D466" s="221"/>
      <c r="E466" s="4"/>
      <c r="F466" s="4"/>
      <c r="G466" s="210"/>
      <c r="H466" s="211"/>
      <c r="I466" s="240"/>
      <c r="J466" s="4"/>
      <c r="K466" s="212"/>
      <c r="L466" s="212">
        <f>IF(G466&gt;0,YEAR('Page couverture'!$E$9)-G466,0)</f>
        <v>0</v>
      </c>
      <c r="M466" s="212">
        <f t="shared" si="29"/>
        <v>0</v>
      </c>
      <c r="N466" s="245">
        <f t="shared" si="30"/>
        <v>0</v>
      </c>
      <c r="O466" s="248">
        <f t="shared" si="31"/>
        <v>0</v>
      </c>
      <c r="P466" s="248">
        <f t="shared" si="31"/>
        <v>0</v>
      </c>
      <c r="Q466" s="248">
        <f t="shared" si="32"/>
        <v>0</v>
      </c>
      <c r="R466" s="84"/>
      <c r="S466" s="84"/>
      <c r="T466" s="212"/>
      <c r="U466" s="84"/>
      <c r="V466" s="84"/>
      <c r="W466" s="85"/>
      <c r="X466" s="86"/>
      <c r="Y466" s="6"/>
      <c r="Z466" s="10"/>
      <c r="AA466" s="165"/>
      <c r="AB466" s="4"/>
    </row>
    <row r="467" spans="1:28" s="5" customFormat="1" ht="15.5" x14ac:dyDescent="0.35">
      <c r="A467" s="10">
        <v>466</v>
      </c>
      <c r="B467" s="209"/>
      <c r="C467" s="209"/>
      <c r="D467" s="221"/>
      <c r="E467" s="4"/>
      <c r="F467" s="4"/>
      <c r="G467" s="210"/>
      <c r="H467" s="211"/>
      <c r="I467" s="240"/>
      <c r="J467" s="4"/>
      <c r="K467" s="212"/>
      <c r="L467" s="212">
        <f>IF(G467&gt;0,YEAR('Page couverture'!$E$9)-G467,0)</f>
        <v>0</v>
      </c>
      <c r="M467" s="212">
        <f t="shared" si="29"/>
        <v>0</v>
      </c>
      <c r="N467" s="245">
        <f t="shared" si="30"/>
        <v>0</v>
      </c>
      <c r="O467" s="248">
        <f t="shared" si="31"/>
        <v>0</v>
      </c>
      <c r="P467" s="248">
        <f t="shared" si="31"/>
        <v>0</v>
      </c>
      <c r="Q467" s="248">
        <f t="shared" si="32"/>
        <v>0</v>
      </c>
      <c r="R467" s="84"/>
      <c r="S467" s="84"/>
      <c r="T467" s="212"/>
      <c r="U467" s="84"/>
      <c r="V467" s="84"/>
      <c r="W467" s="85"/>
      <c r="X467" s="86"/>
      <c r="Y467" s="6"/>
      <c r="Z467" s="10"/>
      <c r="AA467" s="165"/>
      <c r="AB467" s="4"/>
    </row>
    <row r="468" spans="1:28" s="5" customFormat="1" ht="15.5" x14ac:dyDescent="0.35">
      <c r="A468" s="87">
        <v>467</v>
      </c>
      <c r="B468" s="209"/>
      <c r="C468" s="209"/>
      <c r="D468" s="221"/>
      <c r="E468" s="4"/>
      <c r="F468" s="4"/>
      <c r="G468" s="210"/>
      <c r="H468" s="211"/>
      <c r="I468" s="240"/>
      <c r="J468" s="4"/>
      <c r="K468" s="212"/>
      <c r="L468" s="212">
        <f>IF(G468&gt;0,YEAR('Page couverture'!$E$9)-G468,0)</f>
        <v>0</v>
      </c>
      <c r="M468" s="212">
        <f t="shared" si="29"/>
        <v>0</v>
      </c>
      <c r="N468" s="245">
        <f t="shared" si="30"/>
        <v>0</v>
      </c>
      <c r="O468" s="248">
        <f t="shared" si="31"/>
        <v>0</v>
      </c>
      <c r="P468" s="248">
        <f t="shared" si="31"/>
        <v>0</v>
      </c>
      <c r="Q468" s="248">
        <f t="shared" si="32"/>
        <v>0</v>
      </c>
      <c r="R468" s="84"/>
      <c r="S468" s="84"/>
      <c r="T468" s="212"/>
      <c r="U468" s="84"/>
      <c r="V468" s="84"/>
      <c r="W468" s="85"/>
      <c r="X468" s="86"/>
      <c r="Y468" s="6"/>
      <c r="Z468" s="10"/>
      <c r="AA468" s="165"/>
      <c r="AB468" s="4"/>
    </row>
    <row r="469" spans="1:28" s="5" customFormat="1" ht="15.5" x14ac:dyDescent="0.35">
      <c r="A469" s="10">
        <v>468</v>
      </c>
      <c r="B469" s="209"/>
      <c r="C469" s="209"/>
      <c r="D469" s="221"/>
      <c r="E469" s="4"/>
      <c r="F469" s="4"/>
      <c r="G469" s="210"/>
      <c r="H469" s="211"/>
      <c r="I469" s="240"/>
      <c r="J469" s="4"/>
      <c r="K469" s="212"/>
      <c r="L469" s="212">
        <f>IF(G469&gt;0,YEAR('Page couverture'!$E$9)-G469,0)</f>
        <v>0</v>
      </c>
      <c r="M469" s="212">
        <f t="shared" si="29"/>
        <v>0</v>
      </c>
      <c r="N469" s="245">
        <f t="shared" si="30"/>
        <v>0</v>
      </c>
      <c r="O469" s="248">
        <f t="shared" si="31"/>
        <v>0</v>
      </c>
      <c r="P469" s="248">
        <f t="shared" si="31"/>
        <v>0</v>
      </c>
      <c r="Q469" s="248">
        <f t="shared" si="32"/>
        <v>0</v>
      </c>
      <c r="R469" s="84"/>
      <c r="S469" s="84"/>
      <c r="T469" s="212"/>
      <c r="U469" s="84"/>
      <c r="V469" s="84"/>
      <c r="W469" s="85"/>
      <c r="X469" s="86"/>
      <c r="Y469" s="6"/>
      <c r="Z469" s="10"/>
      <c r="AA469" s="165"/>
      <c r="AB469" s="4"/>
    </row>
    <row r="470" spans="1:28" s="5" customFormat="1" ht="15.5" x14ac:dyDescent="0.35">
      <c r="A470" s="87">
        <v>469</v>
      </c>
      <c r="B470" s="209"/>
      <c r="C470" s="209"/>
      <c r="D470" s="221"/>
      <c r="E470" s="4"/>
      <c r="F470" s="4"/>
      <c r="G470" s="210"/>
      <c r="H470" s="211"/>
      <c r="I470" s="240"/>
      <c r="J470" s="4"/>
      <c r="K470" s="212"/>
      <c r="L470" s="212">
        <f>IF(G470&gt;0,YEAR('Page couverture'!$E$9)-G470,0)</f>
        <v>0</v>
      </c>
      <c r="M470" s="212">
        <f t="shared" si="29"/>
        <v>0</v>
      </c>
      <c r="N470" s="245">
        <f t="shared" si="30"/>
        <v>0</v>
      </c>
      <c r="O470" s="248">
        <f t="shared" si="31"/>
        <v>0</v>
      </c>
      <c r="P470" s="248">
        <f t="shared" si="31"/>
        <v>0</v>
      </c>
      <c r="Q470" s="248">
        <f t="shared" si="32"/>
        <v>0</v>
      </c>
      <c r="R470" s="84"/>
      <c r="S470" s="84"/>
      <c r="T470" s="212"/>
      <c r="U470" s="84"/>
      <c r="V470" s="84"/>
      <c r="W470" s="85"/>
      <c r="X470" s="86"/>
      <c r="Y470" s="6"/>
      <c r="Z470" s="10"/>
      <c r="AA470" s="165"/>
      <c r="AB470" s="4"/>
    </row>
    <row r="471" spans="1:28" s="5" customFormat="1" ht="15.5" x14ac:dyDescent="0.35">
      <c r="A471" s="10">
        <v>470</v>
      </c>
      <c r="B471" s="209"/>
      <c r="C471" s="209"/>
      <c r="D471" s="221"/>
      <c r="E471" s="4"/>
      <c r="F471" s="4"/>
      <c r="G471" s="210"/>
      <c r="H471" s="211"/>
      <c r="I471" s="240"/>
      <c r="J471" s="4"/>
      <c r="K471" s="212"/>
      <c r="L471" s="212">
        <f>IF(G471&gt;0,YEAR('Page couverture'!$E$9)-G471,0)</f>
        <v>0</v>
      </c>
      <c r="M471" s="212">
        <f t="shared" si="29"/>
        <v>0</v>
      </c>
      <c r="N471" s="245">
        <f t="shared" si="30"/>
        <v>0</v>
      </c>
      <c r="O471" s="248">
        <f t="shared" si="31"/>
        <v>0</v>
      </c>
      <c r="P471" s="248">
        <f t="shared" si="31"/>
        <v>0</v>
      </c>
      <c r="Q471" s="248">
        <f t="shared" si="32"/>
        <v>0</v>
      </c>
      <c r="R471" s="84"/>
      <c r="S471" s="84"/>
      <c r="T471" s="212"/>
      <c r="U471" s="84"/>
      <c r="V471" s="84"/>
      <c r="W471" s="85"/>
      <c r="X471" s="86"/>
      <c r="Y471" s="6"/>
      <c r="Z471" s="10"/>
      <c r="AA471" s="165"/>
      <c r="AB471" s="4"/>
    </row>
    <row r="472" spans="1:28" s="5" customFormat="1" ht="15.5" x14ac:dyDescent="0.35">
      <c r="A472" s="87">
        <v>471</v>
      </c>
      <c r="B472" s="209"/>
      <c r="C472" s="209"/>
      <c r="D472" s="221"/>
      <c r="E472" s="4"/>
      <c r="F472" s="4"/>
      <c r="G472" s="210"/>
      <c r="H472" s="211"/>
      <c r="I472" s="240"/>
      <c r="J472" s="4"/>
      <c r="K472" s="212"/>
      <c r="L472" s="212">
        <f>IF(G472&gt;0,YEAR('Page couverture'!$E$9)-G472,0)</f>
        <v>0</v>
      </c>
      <c r="M472" s="212">
        <f t="shared" si="29"/>
        <v>0</v>
      </c>
      <c r="N472" s="245">
        <f t="shared" si="30"/>
        <v>0</v>
      </c>
      <c r="O472" s="248">
        <f t="shared" si="31"/>
        <v>0</v>
      </c>
      <c r="P472" s="248">
        <f t="shared" si="31"/>
        <v>0</v>
      </c>
      <c r="Q472" s="248">
        <f t="shared" si="32"/>
        <v>0</v>
      </c>
      <c r="R472" s="84"/>
      <c r="S472" s="84"/>
      <c r="T472" s="212"/>
      <c r="U472" s="84"/>
      <c r="V472" s="84"/>
      <c r="W472" s="85"/>
      <c r="X472" s="86"/>
      <c r="Y472" s="6"/>
      <c r="Z472" s="10"/>
      <c r="AA472" s="165"/>
      <c r="AB472" s="4"/>
    </row>
    <row r="473" spans="1:28" s="5" customFormat="1" ht="15.5" x14ac:dyDescent="0.35">
      <c r="A473" s="10">
        <v>472</v>
      </c>
      <c r="B473" s="209"/>
      <c r="C473" s="209"/>
      <c r="D473" s="221"/>
      <c r="E473" s="4"/>
      <c r="F473" s="4"/>
      <c r="G473" s="210"/>
      <c r="H473" s="211"/>
      <c r="I473" s="240"/>
      <c r="J473" s="4"/>
      <c r="K473" s="212"/>
      <c r="L473" s="212">
        <f>IF(G473&gt;0,YEAR('Page couverture'!$E$9)-G473,0)</f>
        <v>0</v>
      </c>
      <c r="M473" s="212">
        <f t="shared" si="29"/>
        <v>0</v>
      </c>
      <c r="N473" s="245">
        <f t="shared" si="30"/>
        <v>0</v>
      </c>
      <c r="O473" s="248">
        <f t="shared" si="31"/>
        <v>0</v>
      </c>
      <c r="P473" s="248">
        <f t="shared" si="31"/>
        <v>0</v>
      </c>
      <c r="Q473" s="248">
        <f t="shared" si="32"/>
        <v>0</v>
      </c>
      <c r="R473" s="84"/>
      <c r="S473" s="84"/>
      <c r="T473" s="212"/>
      <c r="U473" s="84"/>
      <c r="V473" s="84"/>
      <c r="W473" s="85"/>
      <c r="X473" s="86"/>
      <c r="Y473" s="6"/>
      <c r="Z473" s="10"/>
      <c r="AA473" s="165"/>
      <c r="AB473" s="4"/>
    </row>
    <row r="474" spans="1:28" s="5" customFormat="1" ht="15.5" x14ac:dyDescent="0.35">
      <c r="A474" s="87">
        <v>473</v>
      </c>
      <c r="B474" s="209"/>
      <c r="C474" s="209"/>
      <c r="D474" s="221"/>
      <c r="E474" s="4"/>
      <c r="F474" s="4"/>
      <c r="G474" s="210"/>
      <c r="H474" s="211"/>
      <c r="I474" s="240"/>
      <c r="J474" s="4"/>
      <c r="K474" s="212"/>
      <c r="L474" s="212">
        <f>IF(G474&gt;0,YEAR('Page couverture'!$E$9)-G474,0)</f>
        <v>0</v>
      </c>
      <c r="M474" s="212">
        <f t="shared" si="29"/>
        <v>0</v>
      </c>
      <c r="N474" s="245">
        <f t="shared" si="30"/>
        <v>0</v>
      </c>
      <c r="O474" s="248">
        <f t="shared" si="31"/>
        <v>0</v>
      </c>
      <c r="P474" s="248">
        <f t="shared" si="31"/>
        <v>0</v>
      </c>
      <c r="Q474" s="248">
        <f t="shared" si="32"/>
        <v>0</v>
      </c>
      <c r="R474" s="84"/>
      <c r="S474" s="84"/>
      <c r="T474" s="212"/>
      <c r="U474" s="84"/>
      <c r="V474" s="84"/>
      <c r="W474" s="85"/>
      <c r="X474" s="86"/>
      <c r="Y474" s="6"/>
      <c r="Z474" s="10"/>
      <c r="AA474" s="165"/>
      <c r="AB474" s="4"/>
    </row>
    <row r="475" spans="1:28" s="5" customFormat="1" ht="15.5" x14ac:dyDescent="0.35">
      <c r="A475" s="10">
        <v>474</v>
      </c>
      <c r="B475" s="209"/>
      <c r="C475" s="209"/>
      <c r="D475" s="221"/>
      <c r="E475" s="4"/>
      <c r="F475" s="4"/>
      <c r="G475" s="210"/>
      <c r="H475" s="211"/>
      <c r="I475" s="240"/>
      <c r="J475" s="4"/>
      <c r="K475" s="212"/>
      <c r="L475" s="212">
        <f>IF(G475&gt;0,YEAR('Page couverture'!$E$9)-G475,0)</f>
        <v>0</v>
      </c>
      <c r="M475" s="212">
        <f t="shared" si="29"/>
        <v>0</v>
      </c>
      <c r="N475" s="245">
        <f t="shared" si="30"/>
        <v>0</v>
      </c>
      <c r="O475" s="248">
        <f t="shared" si="31"/>
        <v>0</v>
      </c>
      <c r="P475" s="248">
        <f t="shared" si="31"/>
        <v>0</v>
      </c>
      <c r="Q475" s="248">
        <f t="shared" si="32"/>
        <v>0</v>
      </c>
      <c r="R475" s="84"/>
      <c r="S475" s="84"/>
      <c r="T475" s="212"/>
      <c r="U475" s="84"/>
      <c r="V475" s="84"/>
      <c r="W475" s="85"/>
      <c r="X475" s="86"/>
      <c r="Y475" s="6"/>
      <c r="Z475" s="10"/>
      <c r="AA475" s="165"/>
      <c r="AB475" s="4"/>
    </row>
    <row r="476" spans="1:28" s="5" customFormat="1" ht="15.5" x14ac:dyDescent="0.35">
      <c r="A476" s="87">
        <v>475</v>
      </c>
      <c r="B476" s="209"/>
      <c r="C476" s="209"/>
      <c r="D476" s="221"/>
      <c r="E476" s="4"/>
      <c r="F476" s="4"/>
      <c r="G476" s="210"/>
      <c r="H476" s="211"/>
      <c r="I476" s="240"/>
      <c r="J476" s="4"/>
      <c r="K476" s="212"/>
      <c r="L476" s="212">
        <f>IF(G476&gt;0,YEAR('Page couverture'!$E$9)-G476,0)</f>
        <v>0</v>
      </c>
      <c r="M476" s="212">
        <f t="shared" si="29"/>
        <v>0</v>
      </c>
      <c r="N476" s="245">
        <f t="shared" si="30"/>
        <v>0</v>
      </c>
      <c r="O476" s="248">
        <f t="shared" si="31"/>
        <v>0</v>
      </c>
      <c r="P476" s="248">
        <f t="shared" si="31"/>
        <v>0</v>
      </c>
      <c r="Q476" s="248">
        <f t="shared" si="32"/>
        <v>0</v>
      </c>
      <c r="R476" s="84"/>
      <c r="S476" s="84"/>
      <c r="T476" s="212"/>
      <c r="U476" s="84"/>
      <c r="V476" s="84"/>
      <c r="W476" s="85"/>
      <c r="X476" s="86"/>
      <c r="Y476" s="6"/>
      <c r="Z476" s="10"/>
      <c r="AA476" s="165"/>
      <c r="AB476" s="4"/>
    </row>
    <row r="477" spans="1:28" s="5" customFormat="1" ht="15.5" x14ac:dyDescent="0.35">
      <c r="A477" s="10">
        <v>476</v>
      </c>
      <c r="B477" s="209"/>
      <c r="C477" s="209"/>
      <c r="D477" s="221"/>
      <c r="E477" s="4"/>
      <c r="F477" s="4"/>
      <c r="G477" s="210"/>
      <c r="H477" s="211"/>
      <c r="I477" s="240"/>
      <c r="J477" s="4"/>
      <c r="K477" s="212"/>
      <c r="L477" s="212">
        <f>IF(G477&gt;0,YEAR('Page couverture'!$E$9)-G477,0)</f>
        <v>0</v>
      </c>
      <c r="M477" s="212">
        <f t="shared" si="29"/>
        <v>0</v>
      </c>
      <c r="N477" s="245">
        <f t="shared" si="30"/>
        <v>0</v>
      </c>
      <c r="O477" s="248">
        <f t="shared" si="31"/>
        <v>0</v>
      </c>
      <c r="P477" s="248">
        <f t="shared" si="31"/>
        <v>0</v>
      </c>
      <c r="Q477" s="248">
        <f t="shared" si="32"/>
        <v>0</v>
      </c>
      <c r="R477" s="84"/>
      <c r="S477" s="84"/>
      <c r="T477" s="212"/>
      <c r="U477" s="84"/>
      <c r="V477" s="84"/>
      <c r="W477" s="85"/>
      <c r="X477" s="86"/>
      <c r="Y477" s="6"/>
      <c r="Z477" s="10"/>
      <c r="AA477" s="165"/>
      <c r="AB477" s="4"/>
    </row>
    <row r="478" spans="1:28" s="5" customFormat="1" ht="15.5" x14ac:dyDescent="0.35">
      <c r="A478" s="87">
        <v>477</v>
      </c>
      <c r="B478" s="209"/>
      <c r="C478" s="209"/>
      <c r="D478" s="221"/>
      <c r="E478" s="4"/>
      <c r="F478" s="4"/>
      <c r="G478" s="210"/>
      <c r="H478" s="211"/>
      <c r="I478" s="240"/>
      <c r="J478" s="4"/>
      <c r="K478" s="212"/>
      <c r="L478" s="212">
        <f>IF(G478&gt;0,YEAR('Page couverture'!$E$9)-G478,0)</f>
        <v>0</v>
      </c>
      <c r="M478" s="212">
        <f t="shared" si="29"/>
        <v>0</v>
      </c>
      <c r="N478" s="245">
        <f t="shared" si="30"/>
        <v>0</v>
      </c>
      <c r="O478" s="248">
        <f t="shared" si="31"/>
        <v>0</v>
      </c>
      <c r="P478" s="248">
        <f t="shared" si="31"/>
        <v>0</v>
      </c>
      <c r="Q478" s="248">
        <f t="shared" si="32"/>
        <v>0</v>
      </c>
      <c r="R478" s="84"/>
      <c r="S478" s="84"/>
      <c r="T478" s="212"/>
      <c r="U478" s="84"/>
      <c r="V478" s="84"/>
      <c r="W478" s="85"/>
      <c r="X478" s="86"/>
      <c r="Y478" s="6"/>
      <c r="Z478" s="10"/>
      <c r="AA478" s="165"/>
      <c r="AB478" s="4"/>
    </row>
    <row r="479" spans="1:28" s="5" customFormat="1" ht="15.5" x14ac:dyDescent="0.35">
      <c r="A479" s="10">
        <v>478</v>
      </c>
      <c r="B479" s="209"/>
      <c r="C479" s="209"/>
      <c r="D479" s="221"/>
      <c r="E479" s="4"/>
      <c r="F479" s="4"/>
      <c r="G479" s="210"/>
      <c r="H479" s="211"/>
      <c r="I479" s="240"/>
      <c r="J479" s="4"/>
      <c r="K479" s="212"/>
      <c r="L479" s="212">
        <f>IF(G479&gt;0,YEAR('Page couverture'!$E$9)-G479,0)</f>
        <v>0</v>
      </c>
      <c r="M479" s="212">
        <f t="shared" si="29"/>
        <v>0</v>
      </c>
      <c r="N479" s="245">
        <f t="shared" si="30"/>
        <v>0</v>
      </c>
      <c r="O479" s="248">
        <f t="shared" si="31"/>
        <v>0</v>
      </c>
      <c r="P479" s="248">
        <f t="shared" si="31"/>
        <v>0</v>
      </c>
      <c r="Q479" s="248">
        <f t="shared" si="32"/>
        <v>0</v>
      </c>
      <c r="R479" s="84"/>
      <c r="S479" s="84"/>
      <c r="T479" s="212"/>
      <c r="U479" s="84"/>
      <c r="V479" s="84"/>
      <c r="W479" s="85"/>
      <c r="X479" s="86"/>
      <c r="Y479" s="6"/>
      <c r="Z479" s="10"/>
      <c r="AA479" s="165"/>
      <c r="AB479" s="4"/>
    </row>
    <row r="480" spans="1:28" s="5" customFormat="1" ht="15.5" x14ac:dyDescent="0.35">
      <c r="A480" s="87">
        <v>479</v>
      </c>
      <c r="B480" s="209"/>
      <c r="C480" s="209"/>
      <c r="D480" s="221"/>
      <c r="E480" s="4"/>
      <c r="F480" s="4"/>
      <c r="G480" s="210"/>
      <c r="H480" s="211"/>
      <c r="I480" s="240"/>
      <c r="J480" s="4"/>
      <c r="K480" s="212"/>
      <c r="L480" s="212">
        <f>IF(G480&gt;0,YEAR('Page couverture'!$E$9)-G480,0)</f>
        <v>0</v>
      </c>
      <c r="M480" s="212">
        <f t="shared" si="29"/>
        <v>0</v>
      </c>
      <c r="N480" s="245">
        <f t="shared" si="30"/>
        <v>0</v>
      </c>
      <c r="O480" s="248">
        <f t="shared" si="31"/>
        <v>0</v>
      </c>
      <c r="P480" s="248">
        <f t="shared" si="31"/>
        <v>0</v>
      </c>
      <c r="Q480" s="248">
        <f t="shared" si="32"/>
        <v>0</v>
      </c>
      <c r="R480" s="84"/>
      <c r="S480" s="84"/>
      <c r="T480" s="212"/>
      <c r="U480" s="84"/>
      <c r="V480" s="84"/>
      <c r="W480" s="85"/>
      <c r="X480" s="86"/>
      <c r="Y480" s="6"/>
      <c r="Z480" s="10"/>
      <c r="AA480" s="165"/>
      <c r="AB480" s="4"/>
    </row>
    <row r="481" spans="1:28" s="5" customFormat="1" ht="15.5" x14ac:dyDescent="0.35">
      <c r="A481" s="10">
        <v>480</v>
      </c>
      <c r="B481" s="209"/>
      <c r="C481" s="209"/>
      <c r="D481" s="221"/>
      <c r="E481" s="4"/>
      <c r="F481" s="4"/>
      <c r="G481" s="210"/>
      <c r="H481" s="211"/>
      <c r="I481" s="240"/>
      <c r="J481" s="4"/>
      <c r="K481" s="212"/>
      <c r="L481" s="212">
        <f>IF(G481&gt;0,YEAR('Page couverture'!$E$9)-G481,0)</f>
        <v>0</v>
      </c>
      <c r="M481" s="212">
        <f t="shared" si="29"/>
        <v>0</v>
      </c>
      <c r="N481" s="245">
        <f t="shared" si="30"/>
        <v>0</v>
      </c>
      <c r="O481" s="248">
        <f t="shared" si="31"/>
        <v>0</v>
      </c>
      <c r="P481" s="248">
        <f t="shared" si="31"/>
        <v>0</v>
      </c>
      <c r="Q481" s="248">
        <f t="shared" si="32"/>
        <v>0</v>
      </c>
      <c r="R481" s="84"/>
      <c r="S481" s="84"/>
      <c r="T481" s="212"/>
      <c r="U481" s="84"/>
      <c r="V481" s="84"/>
      <c r="W481" s="85"/>
      <c r="X481" s="86"/>
      <c r="Y481" s="6"/>
      <c r="Z481" s="10"/>
      <c r="AA481" s="165"/>
      <c r="AB481" s="4"/>
    </row>
    <row r="482" spans="1:28" s="5" customFormat="1" ht="15.5" x14ac:dyDescent="0.35">
      <c r="A482" s="87">
        <v>481</v>
      </c>
      <c r="B482" s="209"/>
      <c r="C482" s="209"/>
      <c r="D482" s="221"/>
      <c r="E482" s="4"/>
      <c r="F482" s="4"/>
      <c r="G482" s="210"/>
      <c r="H482" s="211"/>
      <c r="I482" s="240"/>
      <c r="J482" s="4"/>
      <c r="K482" s="212"/>
      <c r="L482" s="212">
        <f>IF(G482&gt;0,YEAR('Page couverture'!$E$9)-G482,0)</f>
        <v>0</v>
      </c>
      <c r="M482" s="212">
        <f t="shared" si="29"/>
        <v>0</v>
      </c>
      <c r="N482" s="245">
        <f t="shared" si="30"/>
        <v>0</v>
      </c>
      <c r="O482" s="248">
        <f t="shared" si="31"/>
        <v>0</v>
      </c>
      <c r="P482" s="248">
        <f t="shared" si="31"/>
        <v>0</v>
      </c>
      <c r="Q482" s="248">
        <f t="shared" si="32"/>
        <v>0</v>
      </c>
      <c r="R482" s="84"/>
      <c r="S482" s="84"/>
      <c r="T482" s="212"/>
      <c r="U482" s="84"/>
      <c r="V482" s="84"/>
      <c r="W482" s="85"/>
      <c r="X482" s="86"/>
      <c r="Y482" s="6"/>
      <c r="Z482" s="10"/>
      <c r="AA482" s="165"/>
      <c r="AB482" s="4"/>
    </row>
    <row r="483" spans="1:28" s="5" customFormat="1" ht="15.5" x14ac:dyDescent="0.35">
      <c r="A483" s="10">
        <v>482</v>
      </c>
      <c r="B483" s="209"/>
      <c r="C483" s="209"/>
      <c r="D483" s="221"/>
      <c r="E483" s="4"/>
      <c r="F483" s="4"/>
      <c r="G483" s="210"/>
      <c r="H483" s="211"/>
      <c r="I483" s="240"/>
      <c r="J483" s="4"/>
      <c r="K483" s="212"/>
      <c r="L483" s="212">
        <f>IF(G483&gt;0,YEAR('Page couverture'!$E$9)-G483,0)</f>
        <v>0</v>
      </c>
      <c r="M483" s="212">
        <f t="shared" si="29"/>
        <v>0</v>
      </c>
      <c r="N483" s="245">
        <f t="shared" si="30"/>
        <v>0</v>
      </c>
      <c r="O483" s="248">
        <f t="shared" si="31"/>
        <v>0</v>
      </c>
      <c r="P483" s="248">
        <f t="shared" si="31"/>
        <v>0</v>
      </c>
      <c r="Q483" s="248">
        <f t="shared" si="32"/>
        <v>0</v>
      </c>
      <c r="R483" s="84"/>
      <c r="S483" s="84"/>
      <c r="T483" s="212"/>
      <c r="U483" s="84"/>
      <c r="V483" s="84"/>
      <c r="W483" s="85"/>
      <c r="X483" s="86"/>
      <c r="Y483" s="6"/>
      <c r="Z483" s="10"/>
      <c r="AA483" s="165"/>
      <c r="AB483" s="4"/>
    </row>
    <row r="484" spans="1:28" s="5" customFormat="1" ht="15.5" x14ac:dyDescent="0.35">
      <c r="A484" s="87">
        <v>483</v>
      </c>
      <c r="B484" s="209"/>
      <c r="C484" s="209"/>
      <c r="D484" s="221"/>
      <c r="E484" s="4"/>
      <c r="F484" s="4"/>
      <c r="G484" s="210"/>
      <c r="H484" s="211"/>
      <c r="I484" s="240"/>
      <c r="J484" s="4"/>
      <c r="K484" s="212"/>
      <c r="L484" s="212">
        <f>IF(G484&gt;0,YEAR('Page couverture'!$E$9)-G484,0)</f>
        <v>0</v>
      </c>
      <c r="M484" s="212">
        <f t="shared" si="29"/>
        <v>0</v>
      </c>
      <c r="N484" s="245">
        <f t="shared" si="30"/>
        <v>0</v>
      </c>
      <c r="O484" s="248">
        <f t="shared" si="31"/>
        <v>0</v>
      </c>
      <c r="P484" s="248">
        <f t="shared" si="31"/>
        <v>0</v>
      </c>
      <c r="Q484" s="248">
        <f t="shared" si="32"/>
        <v>0</v>
      </c>
      <c r="R484" s="84"/>
      <c r="S484" s="84"/>
      <c r="T484" s="212"/>
      <c r="U484" s="84"/>
      <c r="V484" s="84"/>
      <c r="W484" s="85"/>
      <c r="X484" s="86"/>
      <c r="Y484" s="6"/>
      <c r="Z484" s="10"/>
      <c r="AA484" s="165"/>
      <c r="AB484" s="4"/>
    </row>
    <row r="485" spans="1:28" s="5" customFormat="1" ht="15.5" x14ac:dyDescent="0.35">
      <c r="A485" s="10">
        <v>484</v>
      </c>
      <c r="B485" s="209"/>
      <c r="C485" s="209"/>
      <c r="D485" s="221"/>
      <c r="E485" s="4"/>
      <c r="F485" s="4"/>
      <c r="G485" s="210"/>
      <c r="H485" s="211"/>
      <c r="I485" s="240"/>
      <c r="J485" s="4"/>
      <c r="K485" s="212"/>
      <c r="L485" s="212">
        <f>IF(G485&gt;0,YEAR('Page couverture'!$E$9)-G485,0)</f>
        <v>0</v>
      </c>
      <c r="M485" s="212">
        <f t="shared" si="29"/>
        <v>0</v>
      </c>
      <c r="N485" s="245">
        <f t="shared" si="30"/>
        <v>0</v>
      </c>
      <c r="O485" s="248">
        <f t="shared" si="31"/>
        <v>0</v>
      </c>
      <c r="P485" s="248">
        <f t="shared" si="31"/>
        <v>0</v>
      </c>
      <c r="Q485" s="248">
        <f t="shared" si="32"/>
        <v>0</v>
      </c>
      <c r="R485" s="84"/>
      <c r="S485" s="84"/>
      <c r="T485" s="212"/>
      <c r="U485" s="84"/>
      <c r="V485" s="84"/>
      <c r="W485" s="85"/>
      <c r="X485" s="86"/>
      <c r="Y485" s="6"/>
      <c r="Z485" s="10"/>
      <c r="AA485" s="165"/>
      <c r="AB485" s="4"/>
    </row>
    <row r="486" spans="1:28" s="5" customFormat="1" ht="15.5" x14ac:dyDescent="0.35">
      <c r="A486" s="87">
        <v>485</v>
      </c>
      <c r="B486" s="209"/>
      <c r="C486" s="209"/>
      <c r="D486" s="221"/>
      <c r="E486" s="4"/>
      <c r="F486" s="4"/>
      <c r="G486" s="210"/>
      <c r="H486" s="211"/>
      <c r="I486" s="240"/>
      <c r="J486" s="4"/>
      <c r="K486" s="212"/>
      <c r="L486" s="212">
        <f>IF(G486&gt;0,YEAR('Page couverture'!$E$9)-G486,0)</f>
        <v>0</v>
      </c>
      <c r="M486" s="212">
        <f t="shared" si="29"/>
        <v>0</v>
      </c>
      <c r="N486" s="245">
        <f t="shared" si="30"/>
        <v>0</v>
      </c>
      <c r="O486" s="248">
        <f t="shared" si="31"/>
        <v>0</v>
      </c>
      <c r="P486" s="248">
        <f t="shared" si="31"/>
        <v>0</v>
      </c>
      <c r="Q486" s="248">
        <f t="shared" si="32"/>
        <v>0</v>
      </c>
      <c r="R486" s="84"/>
      <c r="S486" s="84"/>
      <c r="T486" s="212"/>
      <c r="U486" s="84"/>
      <c r="V486" s="84"/>
      <c r="W486" s="85"/>
      <c r="X486" s="86"/>
      <c r="Y486" s="6"/>
      <c r="Z486" s="10"/>
      <c r="AA486" s="165"/>
      <c r="AB486" s="4"/>
    </row>
    <row r="487" spans="1:28" s="5" customFormat="1" ht="15.5" x14ac:dyDescent="0.35">
      <c r="A487" s="10">
        <v>486</v>
      </c>
      <c r="B487" s="209"/>
      <c r="C487" s="209"/>
      <c r="D487" s="221"/>
      <c r="E487" s="4"/>
      <c r="F487" s="4"/>
      <c r="G487" s="210"/>
      <c r="H487" s="211"/>
      <c r="I487" s="240"/>
      <c r="J487" s="4"/>
      <c r="K487" s="212"/>
      <c r="L487" s="212">
        <f>IF(G487&gt;0,YEAR('Page couverture'!$E$9)-G487,0)</f>
        <v>0</v>
      </c>
      <c r="M487" s="212">
        <f t="shared" si="29"/>
        <v>0</v>
      </c>
      <c r="N487" s="245">
        <f t="shared" si="30"/>
        <v>0</v>
      </c>
      <c r="O487" s="248">
        <f t="shared" si="31"/>
        <v>0</v>
      </c>
      <c r="P487" s="248">
        <f t="shared" si="31"/>
        <v>0</v>
      </c>
      <c r="Q487" s="248">
        <f t="shared" si="32"/>
        <v>0</v>
      </c>
      <c r="R487" s="84"/>
      <c r="S487" s="84"/>
      <c r="T487" s="212"/>
      <c r="U487" s="84"/>
      <c r="V487" s="84"/>
      <c r="W487" s="85"/>
      <c r="X487" s="86"/>
      <c r="Y487" s="6"/>
      <c r="Z487" s="10"/>
      <c r="AA487" s="165"/>
      <c r="AB487" s="4"/>
    </row>
    <row r="488" spans="1:28" s="5" customFormat="1" ht="15.5" x14ac:dyDescent="0.35">
      <c r="A488" s="87">
        <v>487</v>
      </c>
      <c r="B488" s="209"/>
      <c r="C488" s="209"/>
      <c r="D488" s="221"/>
      <c r="E488" s="4"/>
      <c r="F488" s="4"/>
      <c r="G488" s="210"/>
      <c r="H488" s="211"/>
      <c r="I488" s="240"/>
      <c r="J488" s="4"/>
      <c r="K488" s="212"/>
      <c r="L488" s="212">
        <f>IF(G488&gt;0,YEAR('Page couverture'!$E$9)-G488,0)</f>
        <v>0</v>
      </c>
      <c r="M488" s="212">
        <f t="shared" si="29"/>
        <v>0</v>
      </c>
      <c r="N488" s="245">
        <f t="shared" si="30"/>
        <v>0</v>
      </c>
      <c r="O488" s="248">
        <f t="shared" si="31"/>
        <v>0</v>
      </c>
      <c r="P488" s="248">
        <f t="shared" si="31"/>
        <v>0</v>
      </c>
      <c r="Q488" s="248">
        <f t="shared" si="32"/>
        <v>0</v>
      </c>
      <c r="R488" s="84"/>
      <c r="S488" s="84"/>
      <c r="T488" s="212"/>
      <c r="U488" s="84"/>
      <c r="V488" s="84"/>
      <c r="W488" s="85"/>
      <c r="X488" s="86"/>
      <c r="Y488" s="6"/>
      <c r="Z488" s="10"/>
      <c r="AA488" s="165"/>
      <c r="AB488" s="4"/>
    </row>
    <row r="489" spans="1:28" s="5" customFormat="1" ht="15.5" x14ac:dyDescent="0.35">
      <c r="A489" s="10">
        <v>488</v>
      </c>
      <c r="B489" s="209"/>
      <c r="C489" s="209"/>
      <c r="D489" s="221"/>
      <c r="E489" s="4"/>
      <c r="F489" s="4"/>
      <c r="G489" s="210"/>
      <c r="H489" s="211"/>
      <c r="I489" s="240"/>
      <c r="J489" s="4"/>
      <c r="K489" s="212"/>
      <c r="L489" s="212">
        <f>IF(G489&gt;0,YEAR('Page couverture'!$E$9)-G489,0)</f>
        <v>0</v>
      </c>
      <c r="M489" s="212">
        <f t="shared" si="29"/>
        <v>0</v>
      </c>
      <c r="N489" s="245">
        <f t="shared" si="30"/>
        <v>0</v>
      </c>
      <c r="O489" s="248">
        <f t="shared" si="31"/>
        <v>0</v>
      </c>
      <c r="P489" s="248">
        <f t="shared" si="31"/>
        <v>0</v>
      </c>
      <c r="Q489" s="248">
        <f t="shared" si="32"/>
        <v>0</v>
      </c>
      <c r="R489" s="84"/>
      <c r="S489" s="84"/>
      <c r="T489" s="212"/>
      <c r="U489" s="84"/>
      <c r="V489" s="84"/>
      <c r="W489" s="85"/>
      <c r="X489" s="86"/>
      <c r="Y489" s="6"/>
      <c r="Z489" s="10"/>
      <c r="AA489" s="165"/>
      <c r="AB489" s="4"/>
    </row>
    <row r="490" spans="1:28" s="5" customFormat="1" ht="15.5" x14ac:dyDescent="0.35">
      <c r="A490" s="87">
        <v>489</v>
      </c>
      <c r="B490" s="209"/>
      <c r="C490" s="209"/>
      <c r="D490" s="221"/>
      <c r="E490" s="4"/>
      <c r="F490" s="4"/>
      <c r="G490" s="210"/>
      <c r="H490" s="211"/>
      <c r="I490" s="240"/>
      <c r="J490" s="4"/>
      <c r="K490" s="212"/>
      <c r="L490" s="212">
        <f>IF(G490&gt;0,YEAR('Page couverture'!$E$9)-G490,0)</f>
        <v>0</v>
      </c>
      <c r="M490" s="212">
        <f t="shared" si="29"/>
        <v>0</v>
      </c>
      <c r="N490" s="245">
        <f t="shared" si="30"/>
        <v>0</v>
      </c>
      <c r="O490" s="248">
        <f t="shared" si="31"/>
        <v>0</v>
      </c>
      <c r="P490" s="248">
        <f t="shared" si="31"/>
        <v>0</v>
      </c>
      <c r="Q490" s="248">
        <f t="shared" si="32"/>
        <v>0</v>
      </c>
      <c r="R490" s="84"/>
      <c r="S490" s="84"/>
      <c r="T490" s="212"/>
      <c r="U490" s="84"/>
      <c r="V490" s="84"/>
      <c r="W490" s="85"/>
      <c r="X490" s="86"/>
      <c r="Y490" s="6"/>
      <c r="Z490" s="10"/>
      <c r="AA490" s="165"/>
      <c r="AB490" s="4"/>
    </row>
    <row r="491" spans="1:28" s="5" customFormat="1" ht="15.5" x14ac:dyDescent="0.35">
      <c r="A491" s="10">
        <v>490</v>
      </c>
      <c r="B491" s="209"/>
      <c r="C491" s="209"/>
      <c r="D491" s="221"/>
      <c r="E491" s="4"/>
      <c r="F491" s="4"/>
      <c r="G491" s="210"/>
      <c r="H491" s="211"/>
      <c r="I491" s="240"/>
      <c r="J491" s="4"/>
      <c r="K491" s="212"/>
      <c r="L491" s="212">
        <f>IF(G491&gt;0,YEAR('Page couverture'!$E$9)-G491,0)</f>
        <v>0</v>
      </c>
      <c r="M491" s="212">
        <f t="shared" si="29"/>
        <v>0</v>
      </c>
      <c r="N491" s="245">
        <f t="shared" si="30"/>
        <v>0</v>
      </c>
      <c r="O491" s="248">
        <f t="shared" si="31"/>
        <v>0</v>
      </c>
      <c r="P491" s="248">
        <f t="shared" si="31"/>
        <v>0</v>
      </c>
      <c r="Q491" s="248">
        <f t="shared" si="32"/>
        <v>0</v>
      </c>
      <c r="R491" s="84"/>
      <c r="S491" s="84"/>
      <c r="T491" s="212"/>
      <c r="U491" s="84"/>
      <c r="V491" s="84"/>
      <c r="W491" s="85"/>
      <c r="X491" s="86"/>
      <c r="Y491" s="6"/>
      <c r="Z491" s="10"/>
      <c r="AA491" s="165"/>
      <c r="AB491" s="4"/>
    </row>
    <row r="492" spans="1:28" s="5" customFormat="1" ht="15.5" x14ac:dyDescent="0.35">
      <c r="A492" s="87">
        <v>491</v>
      </c>
      <c r="B492" s="209"/>
      <c r="C492" s="209"/>
      <c r="D492" s="221"/>
      <c r="E492" s="4"/>
      <c r="F492" s="4"/>
      <c r="G492" s="210"/>
      <c r="H492" s="211"/>
      <c r="I492" s="240"/>
      <c r="J492" s="4"/>
      <c r="K492" s="212"/>
      <c r="L492" s="212">
        <f>IF(G492&gt;0,YEAR('Page couverture'!$E$9)-G492,0)</f>
        <v>0</v>
      </c>
      <c r="M492" s="212">
        <f t="shared" si="29"/>
        <v>0</v>
      </c>
      <c r="N492" s="245">
        <f t="shared" si="30"/>
        <v>0</v>
      </c>
      <c r="O492" s="248">
        <f t="shared" si="31"/>
        <v>0</v>
      </c>
      <c r="P492" s="248">
        <f t="shared" si="31"/>
        <v>0</v>
      </c>
      <c r="Q492" s="248">
        <f t="shared" si="32"/>
        <v>0</v>
      </c>
      <c r="R492" s="84"/>
      <c r="S492" s="84"/>
      <c r="T492" s="212"/>
      <c r="U492" s="84"/>
      <c r="V492" s="84"/>
      <c r="W492" s="85"/>
      <c r="X492" s="86"/>
      <c r="Y492" s="6"/>
      <c r="Z492" s="10"/>
      <c r="AA492" s="165"/>
      <c r="AB492" s="4"/>
    </row>
    <row r="493" spans="1:28" s="5" customFormat="1" ht="15.5" x14ac:dyDescent="0.35">
      <c r="A493" s="10">
        <v>492</v>
      </c>
      <c r="B493" s="209"/>
      <c r="C493" s="209"/>
      <c r="D493" s="221"/>
      <c r="E493" s="4"/>
      <c r="F493" s="4"/>
      <c r="G493" s="210"/>
      <c r="H493" s="211"/>
      <c r="I493" s="240"/>
      <c r="J493" s="4"/>
      <c r="K493" s="212"/>
      <c r="L493" s="212">
        <f>IF(G493&gt;0,YEAR('Page couverture'!$E$9)-G493,0)</f>
        <v>0</v>
      </c>
      <c r="M493" s="212">
        <f t="shared" si="29"/>
        <v>0</v>
      </c>
      <c r="N493" s="245">
        <f t="shared" si="30"/>
        <v>0</v>
      </c>
      <c r="O493" s="248">
        <f t="shared" si="31"/>
        <v>0</v>
      </c>
      <c r="P493" s="248">
        <f t="shared" si="31"/>
        <v>0</v>
      </c>
      <c r="Q493" s="248">
        <f t="shared" si="32"/>
        <v>0</v>
      </c>
      <c r="R493" s="84"/>
      <c r="S493" s="84"/>
      <c r="T493" s="212"/>
      <c r="U493" s="84"/>
      <c r="V493" s="84"/>
      <c r="W493" s="85"/>
      <c r="X493" s="86"/>
      <c r="Y493" s="6"/>
      <c r="Z493" s="10"/>
      <c r="AA493" s="165"/>
      <c r="AB493" s="4"/>
    </row>
    <row r="494" spans="1:28" s="5" customFormat="1" ht="15.5" x14ac:dyDescent="0.35">
      <c r="A494" s="87">
        <v>493</v>
      </c>
      <c r="B494" s="209"/>
      <c r="C494" s="209"/>
      <c r="D494" s="221"/>
      <c r="E494" s="4"/>
      <c r="F494" s="4"/>
      <c r="G494" s="210"/>
      <c r="H494" s="211"/>
      <c r="I494" s="240"/>
      <c r="J494" s="4"/>
      <c r="K494" s="212"/>
      <c r="L494" s="212">
        <f>IF(G494&gt;0,YEAR('Page couverture'!$E$9)-G494,0)</f>
        <v>0</v>
      </c>
      <c r="M494" s="212">
        <f t="shared" si="29"/>
        <v>0</v>
      </c>
      <c r="N494" s="245">
        <f t="shared" si="30"/>
        <v>0</v>
      </c>
      <c r="O494" s="248">
        <f t="shared" si="31"/>
        <v>0</v>
      </c>
      <c r="P494" s="248">
        <f t="shared" si="31"/>
        <v>0</v>
      </c>
      <c r="Q494" s="248">
        <f t="shared" si="32"/>
        <v>0</v>
      </c>
      <c r="R494" s="84"/>
      <c r="S494" s="84"/>
      <c r="T494" s="212"/>
      <c r="U494" s="84"/>
      <c r="V494" s="84"/>
      <c r="W494" s="85"/>
      <c r="X494" s="86"/>
      <c r="Y494" s="6"/>
      <c r="Z494" s="10"/>
      <c r="AA494" s="165"/>
      <c r="AB494" s="4"/>
    </row>
    <row r="495" spans="1:28" s="5" customFormat="1" ht="15.5" x14ac:dyDescent="0.35">
      <c r="A495" s="10">
        <v>494</v>
      </c>
      <c r="B495" s="209"/>
      <c r="C495" s="209"/>
      <c r="D495" s="221"/>
      <c r="E495" s="4"/>
      <c r="F495" s="4"/>
      <c r="G495" s="210"/>
      <c r="H495" s="211"/>
      <c r="I495" s="240"/>
      <c r="J495" s="4"/>
      <c r="K495" s="212"/>
      <c r="L495" s="212">
        <f>IF(G495&gt;0,YEAR('Page couverture'!$E$9)-G495,0)</f>
        <v>0</v>
      </c>
      <c r="M495" s="212">
        <f t="shared" si="29"/>
        <v>0</v>
      </c>
      <c r="N495" s="245">
        <f t="shared" si="30"/>
        <v>0</v>
      </c>
      <c r="O495" s="248">
        <f t="shared" si="31"/>
        <v>0</v>
      </c>
      <c r="P495" s="248">
        <f t="shared" si="31"/>
        <v>0</v>
      </c>
      <c r="Q495" s="248">
        <f t="shared" si="32"/>
        <v>0</v>
      </c>
      <c r="R495" s="84"/>
      <c r="S495" s="84"/>
      <c r="T495" s="212"/>
      <c r="U495" s="84"/>
      <c r="V495" s="84"/>
      <c r="W495" s="85"/>
      <c r="X495" s="86"/>
      <c r="Y495" s="6"/>
      <c r="Z495" s="10"/>
      <c r="AA495" s="165"/>
      <c r="AB495" s="4"/>
    </row>
    <row r="496" spans="1:28" s="5" customFormat="1" ht="15.5" x14ac:dyDescent="0.35">
      <c r="A496" s="87">
        <v>495</v>
      </c>
      <c r="B496" s="209"/>
      <c r="C496" s="209"/>
      <c r="D496" s="221"/>
      <c r="E496" s="4"/>
      <c r="F496" s="4"/>
      <c r="G496" s="210"/>
      <c r="H496" s="211"/>
      <c r="I496" s="240"/>
      <c r="J496" s="4"/>
      <c r="K496" s="212"/>
      <c r="L496" s="212">
        <f>IF(G496&gt;0,YEAR('Page couverture'!$E$9)-G496,0)</f>
        <v>0</v>
      </c>
      <c r="M496" s="212">
        <f t="shared" si="29"/>
        <v>0</v>
      </c>
      <c r="N496" s="245">
        <f t="shared" si="30"/>
        <v>0</v>
      </c>
      <c r="O496" s="248">
        <f t="shared" si="31"/>
        <v>0</v>
      </c>
      <c r="P496" s="248">
        <f t="shared" si="31"/>
        <v>0</v>
      </c>
      <c r="Q496" s="248">
        <f t="shared" si="32"/>
        <v>0</v>
      </c>
      <c r="R496" s="84"/>
      <c r="S496" s="84"/>
      <c r="T496" s="212"/>
      <c r="U496" s="84"/>
      <c r="V496" s="84"/>
      <c r="W496" s="85"/>
      <c r="X496" s="86"/>
      <c r="Y496" s="6"/>
      <c r="Z496" s="10"/>
      <c r="AA496" s="165"/>
      <c r="AB496" s="4"/>
    </row>
    <row r="497" spans="1:28" s="5" customFormat="1" ht="15.5" x14ac:dyDescent="0.35">
      <c r="A497" s="10">
        <v>496</v>
      </c>
      <c r="B497" s="209"/>
      <c r="C497" s="209"/>
      <c r="D497" s="221"/>
      <c r="E497" s="4"/>
      <c r="F497" s="4"/>
      <c r="G497" s="210"/>
      <c r="H497" s="211"/>
      <c r="I497" s="240"/>
      <c r="J497" s="4"/>
      <c r="K497" s="212"/>
      <c r="L497" s="212">
        <f>IF(G497&gt;0,YEAR('Page couverture'!$E$9)-G497,0)</f>
        <v>0</v>
      </c>
      <c r="M497" s="212">
        <f t="shared" si="29"/>
        <v>0</v>
      </c>
      <c r="N497" s="245">
        <f t="shared" si="30"/>
        <v>0</v>
      </c>
      <c r="O497" s="248">
        <f t="shared" si="31"/>
        <v>0</v>
      </c>
      <c r="P497" s="248">
        <f t="shared" si="31"/>
        <v>0</v>
      </c>
      <c r="Q497" s="248">
        <f t="shared" si="32"/>
        <v>0</v>
      </c>
      <c r="R497" s="84"/>
      <c r="S497" s="84"/>
      <c r="T497" s="212"/>
      <c r="U497" s="84"/>
      <c r="V497" s="84"/>
      <c r="W497" s="85"/>
      <c r="X497" s="86"/>
      <c r="Y497" s="6"/>
      <c r="Z497" s="10"/>
      <c r="AA497" s="165"/>
      <c r="AB497" s="4"/>
    </row>
    <row r="498" spans="1:28" s="5" customFormat="1" ht="15.5" x14ac:dyDescent="0.35">
      <c r="A498" s="87">
        <v>497</v>
      </c>
      <c r="B498" s="209"/>
      <c r="C498" s="209"/>
      <c r="D498" s="221"/>
      <c r="E498" s="4"/>
      <c r="F498" s="4"/>
      <c r="G498" s="210"/>
      <c r="H498" s="211"/>
      <c r="I498" s="240"/>
      <c r="J498" s="4"/>
      <c r="K498" s="212"/>
      <c r="L498" s="212">
        <f>IF(G498&gt;0,YEAR('Page couverture'!$E$9)-G498,0)</f>
        <v>0</v>
      </c>
      <c r="M498" s="212">
        <f t="shared" si="29"/>
        <v>0</v>
      </c>
      <c r="N498" s="245">
        <f t="shared" si="30"/>
        <v>0</v>
      </c>
      <c r="O498" s="248">
        <f t="shared" si="31"/>
        <v>0</v>
      </c>
      <c r="P498" s="248">
        <f t="shared" si="31"/>
        <v>0</v>
      </c>
      <c r="Q498" s="248">
        <f t="shared" si="32"/>
        <v>0</v>
      </c>
      <c r="R498" s="84"/>
      <c r="S498" s="84"/>
      <c r="T498" s="212"/>
      <c r="U498" s="84"/>
      <c r="V498" s="84"/>
      <c r="W498" s="85"/>
      <c r="X498" s="86"/>
      <c r="Y498" s="6"/>
      <c r="Z498" s="10"/>
      <c r="AA498" s="165"/>
      <c r="AB498" s="4"/>
    </row>
    <row r="499" spans="1:28" s="5" customFormat="1" ht="15.5" x14ac:dyDescent="0.35">
      <c r="A499" s="10">
        <v>498</v>
      </c>
      <c r="B499" s="209"/>
      <c r="C499" s="209"/>
      <c r="D499" s="221"/>
      <c r="E499" s="4"/>
      <c r="F499" s="4"/>
      <c r="G499" s="210"/>
      <c r="H499" s="211"/>
      <c r="I499" s="240"/>
      <c r="J499" s="4"/>
      <c r="K499" s="212"/>
      <c r="L499" s="212">
        <f>IF(G499&gt;0,YEAR('Page couverture'!$E$9)-G499,0)</f>
        <v>0</v>
      </c>
      <c r="M499" s="212">
        <f t="shared" si="29"/>
        <v>0</v>
      </c>
      <c r="N499" s="245">
        <f t="shared" si="30"/>
        <v>0</v>
      </c>
      <c r="O499" s="248">
        <f t="shared" si="31"/>
        <v>0</v>
      </c>
      <c r="P499" s="248">
        <f t="shared" si="31"/>
        <v>0</v>
      </c>
      <c r="Q499" s="248">
        <f t="shared" si="32"/>
        <v>0</v>
      </c>
      <c r="R499" s="84"/>
      <c r="S499" s="84"/>
      <c r="T499" s="212"/>
      <c r="U499" s="84"/>
      <c r="V499" s="84"/>
      <c r="W499" s="85"/>
      <c r="X499" s="86"/>
      <c r="Y499" s="6"/>
      <c r="Z499" s="10"/>
      <c r="AA499" s="165"/>
      <c r="AB499" s="4"/>
    </row>
    <row r="500" spans="1:28" s="5" customFormat="1" ht="15.5" x14ac:dyDescent="0.35">
      <c r="A500" s="87">
        <v>499</v>
      </c>
      <c r="B500" s="209"/>
      <c r="C500" s="209"/>
      <c r="D500" s="208"/>
      <c r="E500" s="7"/>
      <c r="F500" s="7"/>
      <c r="G500" s="210"/>
      <c r="H500" s="211"/>
      <c r="I500" s="240"/>
      <c r="J500" s="7"/>
      <c r="K500" s="212"/>
      <c r="L500" s="212">
        <f>IF(G500&gt;0,YEAR('Page couverture'!$E$9)-G500,0)</f>
        <v>0</v>
      </c>
      <c r="M500" s="212">
        <f t="shared" si="29"/>
        <v>0</v>
      </c>
      <c r="N500" s="245">
        <f t="shared" si="30"/>
        <v>0</v>
      </c>
      <c r="O500" s="248">
        <f t="shared" si="31"/>
        <v>0</v>
      </c>
      <c r="P500" s="248">
        <f t="shared" si="31"/>
        <v>0</v>
      </c>
      <c r="Q500" s="248">
        <f t="shared" si="32"/>
        <v>0</v>
      </c>
      <c r="R500" s="84"/>
      <c r="S500" s="84"/>
      <c r="T500" s="212"/>
      <c r="U500" s="84"/>
      <c r="V500" s="84"/>
      <c r="W500" s="85"/>
      <c r="X500" s="86"/>
      <c r="Y500" s="6"/>
      <c r="Z500" s="10"/>
      <c r="AA500" s="165"/>
      <c r="AB500" s="4"/>
    </row>
    <row r="501" spans="1:28" s="5" customFormat="1" ht="16" thickBot="1" x14ac:dyDescent="0.4">
      <c r="A501" s="227">
        <v>500</v>
      </c>
      <c r="B501" s="222"/>
      <c r="C501" s="222"/>
      <c r="D501" s="222"/>
      <c r="E501" s="166"/>
      <c r="F501" s="166"/>
      <c r="G501" s="223"/>
      <c r="H501" s="224"/>
      <c r="I501" s="241"/>
      <c r="J501" s="166"/>
      <c r="K501" s="225"/>
      <c r="L501" s="225">
        <f>IF(G501&gt;0,YEAR('Page couverture'!$E$9)-G501,0)</f>
        <v>0</v>
      </c>
      <c r="M501" s="225">
        <f t="shared" si="29"/>
        <v>0</v>
      </c>
      <c r="N501" s="249">
        <f t="shared" si="30"/>
        <v>0</v>
      </c>
      <c r="O501" s="250">
        <f t="shared" si="31"/>
        <v>0</v>
      </c>
      <c r="P501" s="250">
        <f t="shared" si="31"/>
        <v>0</v>
      </c>
      <c r="Q501" s="251">
        <f t="shared" si="32"/>
        <v>0</v>
      </c>
      <c r="R501" s="166"/>
      <c r="S501" s="166"/>
      <c r="T501" s="225"/>
      <c r="U501" s="166"/>
      <c r="V501" s="166"/>
      <c r="W501" s="167"/>
      <c r="X501" s="168"/>
      <c r="Y501" s="169"/>
      <c r="Z501" s="172"/>
      <c r="AA501" s="170"/>
      <c r="AB501" s="4"/>
    </row>
    <row r="502" spans="1:28" s="5" customFormat="1" ht="15.5" x14ac:dyDescent="0.25">
      <c r="A502" s="4"/>
      <c r="B502" s="4"/>
      <c r="C502" s="4"/>
      <c r="D502" s="4"/>
      <c r="E502" s="4"/>
      <c r="F502" s="4"/>
      <c r="G502" s="4"/>
      <c r="H502" s="4"/>
      <c r="I502" s="4"/>
      <c r="J502" s="4"/>
      <c r="K502" s="4"/>
      <c r="L502" s="4"/>
      <c r="M502" s="4"/>
      <c r="N502" s="4"/>
      <c r="O502" s="4"/>
      <c r="P502" s="4"/>
      <c r="Q502" s="4"/>
      <c r="R502" s="4"/>
      <c r="S502" s="4"/>
      <c r="T502" s="4"/>
      <c r="U502" s="4"/>
      <c r="V502" s="4"/>
      <c r="Y502" s="4"/>
      <c r="Z502" s="4"/>
      <c r="AA502" s="4"/>
      <c r="AB502" s="4"/>
    </row>
    <row r="503" spans="1:28" s="5" customFormat="1" ht="15.5" x14ac:dyDescent="0.25">
      <c r="A503" s="4"/>
      <c r="B503" s="4"/>
      <c r="C503" s="4"/>
      <c r="D503" s="4"/>
      <c r="E503" s="4"/>
      <c r="F503" s="4"/>
      <c r="G503" s="4"/>
      <c r="H503" s="4"/>
      <c r="I503" s="4"/>
      <c r="J503" s="4"/>
      <c r="K503" s="4"/>
      <c r="L503" s="4"/>
      <c r="M503" s="4"/>
      <c r="N503" s="4"/>
      <c r="O503" s="4"/>
      <c r="P503" s="4"/>
      <c r="Q503" s="4"/>
      <c r="R503" s="4"/>
      <c r="S503" s="4"/>
      <c r="T503" s="4"/>
      <c r="U503" s="4"/>
      <c r="V503" s="4"/>
      <c r="Y503" s="4"/>
      <c r="Z503" s="4"/>
      <c r="AA503" s="4"/>
      <c r="AB503" s="4"/>
    </row>
    <row r="504" spans="1:28" s="5" customFormat="1" ht="15.5" x14ac:dyDescent="0.25">
      <c r="A504" s="4"/>
      <c r="B504" s="4"/>
      <c r="C504" s="4"/>
      <c r="D504" s="4"/>
      <c r="E504" s="4"/>
      <c r="F504" s="4"/>
      <c r="G504" s="4"/>
      <c r="H504" s="4"/>
      <c r="I504" s="4"/>
      <c r="J504" s="4"/>
      <c r="K504" s="4"/>
      <c r="L504" s="4"/>
      <c r="M504" s="4"/>
      <c r="N504" s="4"/>
      <c r="O504" s="4"/>
      <c r="P504" s="4"/>
      <c r="Q504" s="4"/>
      <c r="R504" s="4"/>
      <c r="S504" s="4"/>
      <c r="T504" s="4"/>
      <c r="U504" s="4"/>
      <c r="V504" s="4"/>
      <c r="Y504" s="4"/>
      <c r="Z504" s="4"/>
      <c r="AA504" s="4"/>
      <c r="AB504" s="4"/>
    </row>
    <row r="505" spans="1:28" s="5" customFormat="1" ht="15.5" x14ac:dyDescent="0.25">
      <c r="A505" s="4"/>
      <c r="B505" s="4"/>
      <c r="C505" s="4"/>
      <c r="D505" s="4"/>
      <c r="E505" s="4"/>
      <c r="F505" s="4"/>
      <c r="G505" s="4"/>
      <c r="H505" s="4"/>
      <c r="I505" s="4"/>
      <c r="J505" s="4"/>
      <c r="K505" s="4"/>
      <c r="L505" s="4"/>
      <c r="M505" s="4"/>
      <c r="N505" s="4"/>
      <c r="O505" s="4"/>
      <c r="P505" s="4"/>
      <c r="Q505" s="4"/>
      <c r="R505" s="4"/>
      <c r="S505" s="4"/>
      <c r="T505" s="4"/>
      <c r="U505" s="4"/>
      <c r="V505" s="4"/>
      <c r="Y505" s="4"/>
      <c r="Z505" s="4"/>
      <c r="AA505" s="4"/>
      <c r="AB505" s="4"/>
    </row>
    <row r="506" spans="1:28" s="5" customFormat="1" ht="15.5" x14ac:dyDescent="0.25">
      <c r="A506" s="4"/>
      <c r="B506" s="4"/>
      <c r="C506" s="4"/>
      <c r="D506" s="4"/>
      <c r="E506" s="4"/>
      <c r="F506" s="4"/>
      <c r="G506" s="4"/>
      <c r="H506" s="4"/>
      <c r="I506" s="4"/>
      <c r="J506" s="4"/>
      <c r="K506" s="4"/>
      <c r="L506" s="4"/>
      <c r="M506" s="4"/>
      <c r="N506" s="4"/>
      <c r="O506" s="4"/>
      <c r="P506" s="4"/>
      <c r="Q506" s="4"/>
      <c r="R506" s="4"/>
      <c r="S506" s="4"/>
      <c r="T506" s="4"/>
      <c r="U506" s="4"/>
      <c r="V506" s="4"/>
      <c r="Y506" s="4"/>
      <c r="Z506" s="4"/>
      <c r="AA506" s="4"/>
      <c r="AB506" s="4"/>
    </row>
    <row r="507" spans="1:28" s="5" customFormat="1" ht="15.5" x14ac:dyDescent="0.25">
      <c r="A507" s="4"/>
      <c r="B507" s="4"/>
      <c r="C507" s="91"/>
      <c r="D507" s="4"/>
      <c r="E507" s="4"/>
      <c r="F507" s="4"/>
      <c r="G507" s="4"/>
      <c r="H507" s="4"/>
      <c r="I507" s="4"/>
      <c r="J507" s="4"/>
      <c r="K507" s="4"/>
      <c r="L507" s="4"/>
      <c r="M507" s="4"/>
      <c r="N507" s="4"/>
      <c r="O507" s="4"/>
      <c r="P507" s="4"/>
      <c r="Q507" s="4"/>
      <c r="R507" s="4"/>
      <c r="S507" s="4"/>
      <c r="T507" s="4"/>
      <c r="U507" s="4"/>
      <c r="V507" s="4"/>
      <c r="Y507" s="4"/>
      <c r="Z507" s="4"/>
      <c r="AA507" s="4"/>
      <c r="AB507" s="4"/>
    </row>
    <row r="508" spans="1:28" s="5" customFormat="1" ht="15.5" x14ac:dyDescent="0.25">
      <c r="A508" s="4"/>
      <c r="B508" s="4"/>
      <c r="C508" s="4"/>
      <c r="D508" s="9"/>
      <c r="J508" s="4"/>
      <c r="K508" s="4"/>
      <c r="L508" s="4"/>
      <c r="M508" s="4"/>
      <c r="N508" s="4"/>
      <c r="O508" s="4"/>
      <c r="P508" s="4"/>
      <c r="Q508" s="4"/>
      <c r="R508" s="4"/>
      <c r="S508" s="4"/>
      <c r="T508" s="4"/>
      <c r="U508" s="4"/>
      <c r="V508" s="4"/>
      <c r="Y508" s="4"/>
      <c r="Z508" s="4"/>
      <c r="AA508" s="4"/>
      <c r="AB508" s="4"/>
    </row>
    <row r="509" spans="1:28" s="5" customFormat="1" ht="15.5" x14ac:dyDescent="0.25">
      <c r="A509" s="4"/>
      <c r="B509" s="4"/>
      <c r="C509" s="4"/>
      <c r="D509" s="9"/>
      <c r="J509" s="4"/>
      <c r="K509" s="4"/>
      <c r="L509" s="4"/>
      <c r="M509" s="4"/>
      <c r="N509" s="4"/>
      <c r="O509" s="4"/>
      <c r="P509" s="4"/>
      <c r="Q509" s="4"/>
      <c r="R509" s="4"/>
      <c r="S509" s="4"/>
      <c r="T509" s="4"/>
      <c r="U509" s="4"/>
      <c r="V509" s="4"/>
      <c r="Y509" s="4"/>
      <c r="Z509" s="4"/>
      <c r="AA509" s="4"/>
      <c r="AB509" s="4"/>
    </row>
    <row r="510" spans="1:28" s="5" customFormat="1" ht="15.5" x14ac:dyDescent="0.25">
      <c r="A510" s="4"/>
      <c r="B510" s="4"/>
      <c r="J510" s="4"/>
      <c r="K510" s="4"/>
      <c r="L510" s="4"/>
      <c r="M510" s="4"/>
      <c r="N510" s="4"/>
      <c r="O510" s="4"/>
      <c r="P510" s="4"/>
      <c r="Q510" s="4"/>
      <c r="R510" s="4"/>
      <c r="S510" s="4"/>
      <c r="T510" s="4"/>
      <c r="U510" s="4"/>
      <c r="V510" s="4"/>
      <c r="Y510" s="4"/>
      <c r="Z510" s="4"/>
      <c r="AA510" s="4"/>
      <c r="AB510" s="4"/>
    </row>
    <row r="511" spans="1:28" s="5" customFormat="1" ht="15.5" x14ac:dyDescent="0.25">
      <c r="A511" s="4"/>
      <c r="B511" s="4"/>
      <c r="C511" s="4"/>
      <c r="D511" s="9"/>
      <c r="J511" s="4"/>
      <c r="K511" s="4"/>
      <c r="L511" s="4"/>
      <c r="M511" s="4"/>
      <c r="N511" s="4"/>
      <c r="O511" s="4"/>
      <c r="P511" s="4"/>
      <c r="Q511" s="4"/>
      <c r="R511" s="4"/>
      <c r="S511" s="4"/>
      <c r="T511" s="4"/>
      <c r="U511" s="4"/>
      <c r="V511" s="4"/>
      <c r="Y511" s="4"/>
      <c r="Z511" s="4"/>
      <c r="AA511" s="4"/>
      <c r="AB511" s="4"/>
    </row>
    <row r="512" spans="1:28" s="5" customFormat="1" ht="15.5" x14ac:dyDescent="0.25">
      <c r="A512" s="4"/>
      <c r="B512" s="4"/>
      <c r="C512" s="4"/>
      <c r="D512" s="9"/>
      <c r="J512" s="4"/>
      <c r="K512" s="4"/>
      <c r="L512" s="4"/>
      <c r="M512" s="4"/>
      <c r="N512" s="4"/>
      <c r="O512" s="4"/>
      <c r="P512" s="4"/>
      <c r="Q512" s="4"/>
      <c r="R512" s="4"/>
      <c r="S512" s="4"/>
      <c r="T512" s="4"/>
      <c r="U512" s="4"/>
      <c r="V512" s="4"/>
      <c r="Y512" s="4"/>
      <c r="Z512" s="4"/>
      <c r="AA512" s="4"/>
      <c r="AB512" s="4"/>
    </row>
    <row r="513" spans="1:28" s="5" customFormat="1" ht="15.5" x14ac:dyDescent="0.25">
      <c r="A513" s="4"/>
      <c r="B513" s="4"/>
      <c r="C513" s="4"/>
      <c r="D513" s="9"/>
      <c r="J513" s="4"/>
      <c r="K513" s="4"/>
      <c r="L513" s="4"/>
      <c r="M513" s="4"/>
      <c r="N513" s="4"/>
      <c r="O513" s="4"/>
      <c r="P513" s="4"/>
      <c r="Q513" s="4"/>
      <c r="R513" s="4"/>
      <c r="S513" s="4"/>
      <c r="T513" s="4"/>
      <c r="U513" s="4"/>
      <c r="V513" s="4"/>
      <c r="Y513" s="4"/>
      <c r="Z513" s="4"/>
      <c r="AA513" s="4"/>
      <c r="AB513" s="4"/>
    </row>
    <row r="514" spans="1:28" s="5" customFormat="1" ht="15.5" x14ac:dyDescent="0.25">
      <c r="A514" s="4"/>
      <c r="B514" s="4"/>
      <c r="C514" s="4"/>
      <c r="D514" s="9"/>
      <c r="J514" s="4"/>
      <c r="K514" s="4"/>
      <c r="L514" s="4"/>
      <c r="M514" s="4"/>
      <c r="N514" s="4"/>
      <c r="O514" s="4"/>
      <c r="P514" s="4"/>
      <c r="Q514" s="4"/>
      <c r="R514" s="4"/>
      <c r="S514" s="4"/>
      <c r="T514" s="4"/>
      <c r="U514" s="4"/>
      <c r="V514" s="4"/>
      <c r="Y514" s="4"/>
      <c r="Z514" s="4"/>
      <c r="AA514" s="4"/>
      <c r="AB514" s="4"/>
    </row>
    <row r="515" spans="1:28" s="5" customFormat="1" ht="15.5" x14ac:dyDescent="0.25">
      <c r="A515" s="4"/>
      <c r="B515" s="4"/>
      <c r="C515" s="4"/>
      <c r="D515" s="9"/>
      <c r="J515" s="4"/>
      <c r="K515" s="4"/>
      <c r="L515" s="4"/>
      <c r="M515" s="4"/>
      <c r="N515" s="4"/>
      <c r="O515" s="4"/>
      <c r="P515" s="4"/>
      <c r="Q515" s="4"/>
      <c r="R515" s="4"/>
      <c r="S515" s="4"/>
      <c r="T515" s="4"/>
      <c r="U515" s="4"/>
      <c r="V515" s="4"/>
      <c r="Y515" s="4"/>
      <c r="Z515" s="4"/>
      <c r="AA515" s="4"/>
      <c r="AB515" s="4"/>
    </row>
    <row r="516" spans="1:28" s="5" customFormat="1" ht="15.5" x14ac:dyDescent="0.25">
      <c r="A516" s="4"/>
      <c r="B516" s="4"/>
      <c r="C516" s="4"/>
      <c r="D516" s="9"/>
      <c r="J516" s="4"/>
      <c r="K516" s="4"/>
      <c r="L516" s="4"/>
      <c r="M516" s="4"/>
      <c r="N516" s="4"/>
      <c r="O516" s="4"/>
      <c r="P516" s="4"/>
      <c r="Q516" s="4"/>
      <c r="R516" s="4"/>
      <c r="S516" s="4"/>
      <c r="T516" s="4"/>
      <c r="U516" s="4"/>
      <c r="V516" s="4"/>
      <c r="Y516" s="4"/>
      <c r="Z516" s="4"/>
      <c r="AA516" s="4"/>
      <c r="AB516" s="4"/>
    </row>
    <row r="517" spans="1:28" s="5" customFormat="1" ht="15.5" x14ac:dyDescent="0.25">
      <c r="A517" s="4"/>
      <c r="B517" s="4"/>
      <c r="C517" s="4"/>
      <c r="D517" s="9"/>
      <c r="J517" s="4"/>
      <c r="K517" s="4"/>
      <c r="L517" s="4"/>
      <c r="M517" s="4"/>
      <c r="N517" s="4"/>
      <c r="O517" s="4"/>
      <c r="P517" s="4"/>
      <c r="Q517" s="4"/>
      <c r="R517" s="4"/>
      <c r="S517" s="4"/>
      <c r="T517" s="4"/>
      <c r="U517" s="4"/>
      <c r="V517" s="4"/>
      <c r="Y517" s="4"/>
      <c r="Z517" s="4"/>
      <c r="AA517" s="4"/>
      <c r="AB517" s="4"/>
    </row>
    <row r="518" spans="1:28" ht="15.5" x14ac:dyDescent="0.25">
      <c r="C518" s="4"/>
      <c r="D518" s="9"/>
    </row>
    <row r="519" spans="1:28" ht="15.5" x14ac:dyDescent="0.25">
      <c r="D519" s="9"/>
    </row>
    <row r="520" spans="1:28" ht="15.5" x14ac:dyDescent="0.25">
      <c r="D520" s="9"/>
    </row>
    <row r="521" spans="1:28" ht="15.5" x14ac:dyDescent="0.25">
      <c r="D521" s="5"/>
    </row>
    <row r="522" spans="1:28" ht="15.5" x14ac:dyDescent="0.25">
      <c r="C522" s="4"/>
      <c r="D522" s="9"/>
    </row>
    <row r="523" spans="1:28" ht="15.5" x14ac:dyDescent="0.25">
      <c r="D523" s="9"/>
    </row>
    <row r="524" spans="1:28" ht="15.5" x14ac:dyDescent="0.25">
      <c r="D524" s="9"/>
    </row>
    <row r="525" spans="1:28" ht="15.5" x14ac:dyDescent="0.25">
      <c r="D525" s="9"/>
    </row>
    <row r="526" spans="1:28" ht="15.5" x14ac:dyDescent="0.25">
      <c r="D526" s="9"/>
    </row>
    <row r="527" spans="1:28" ht="15.5" x14ac:dyDescent="0.25">
      <c r="D527" s="9"/>
    </row>
    <row r="528" spans="1:28" ht="15.5" x14ac:dyDescent="0.25">
      <c r="D528" s="5"/>
    </row>
    <row r="529" spans="3:4" ht="15.5" x14ac:dyDescent="0.25">
      <c r="C529" s="4"/>
      <c r="D529" s="9"/>
    </row>
    <row r="530" spans="3:4" ht="15.5" x14ac:dyDescent="0.25">
      <c r="C530" s="4"/>
      <c r="D530" s="9"/>
    </row>
    <row r="531" spans="3:4" ht="15.5" x14ac:dyDescent="0.25">
      <c r="D531" s="9"/>
    </row>
    <row r="532" spans="3:4" ht="15.5" x14ac:dyDescent="0.25">
      <c r="D532" s="9"/>
    </row>
    <row r="533" spans="3:4" ht="15.5" x14ac:dyDescent="0.25">
      <c r="D533" s="9"/>
    </row>
    <row r="534" spans="3:4" ht="15.5" x14ac:dyDescent="0.25">
      <c r="D534" s="9"/>
    </row>
    <row r="535" spans="3:4" ht="15.5" x14ac:dyDescent="0.25">
      <c r="D535" s="9"/>
    </row>
    <row r="536" spans="3:4" ht="15.5" x14ac:dyDescent="0.25">
      <c r="D536" s="9"/>
    </row>
    <row r="537" spans="3:4" ht="15.5" x14ac:dyDescent="0.25">
      <c r="D537" s="9"/>
    </row>
    <row r="538" spans="3:4" ht="15.5" x14ac:dyDescent="0.25">
      <c r="D538" s="5"/>
    </row>
    <row r="539" spans="3:4" ht="15.5" x14ac:dyDescent="0.25">
      <c r="C539" s="4"/>
      <c r="D539" s="9"/>
    </row>
    <row r="540" spans="3:4" ht="15.5" x14ac:dyDescent="0.25">
      <c r="D540" s="9"/>
    </row>
    <row r="541" spans="3:4" ht="15.5" x14ac:dyDescent="0.25">
      <c r="D541" s="9"/>
    </row>
    <row r="542" spans="3:4" ht="15.5" x14ac:dyDescent="0.25">
      <c r="D542" s="9"/>
    </row>
    <row r="543" spans="3:4" ht="15.5" x14ac:dyDescent="0.25">
      <c r="D543" s="9"/>
    </row>
    <row r="544" spans="3:4" ht="15.5" x14ac:dyDescent="0.25">
      <c r="D544" s="5"/>
    </row>
    <row r="545" spans="3:4" ht="15.5" x14ac:dyDescent="0.25">
      <c r="C545" s="9"/>
      <c r="D545" s="9"/>
    </row>
    <row r="546" spans="3:4" ht="15.5" x14ac:dyDescent="0.25">
      <c r="D546" s="9"/>
    </row>
    <row r="547" spans="3:4" ht="15.5" x14ac:dyDescent="0.25">
      <c r="D547" s="9"/>
    </row>
    <row r="548" spans="3:4" ht="15.5" x14ac:dyDescent="0.25">
      <c r="D548" s="5"/>
    </row>
    <row r="549" spans="3:4" ht="15.5" x14ac:dyDescent="0.25">
      <c r="C549" s="9"/>
      <c r="D549" s="9"/>
    </row>
    <row r="550" spans="3:4" ht="15.5" x14ac:dyDescent="0.25">
      <c r="D550" s="9"/>
    </row>
    <row r="551" spans="3:4" ht="15.5" x14ac:dyDescent="0.25">
      <c r="D551" s="9"/>
    </row>
    <row r="552" spans="3:4" ht="15.5" x14ac:dyDescent="0.25">
      <c r="D552" s="9"/>
    </row>
    <row r="553" spans="3:4" ht="15.5" x14ac:dyDescent="0.25">
      <c r="D553" s="9"/>
    </row>
    <row r="554" spans="3:4" ht="15.5" x14ac:dyDescent="0.25">
      <c r="D554" s="9"/>
    </row>
    <row r="555" spans="3:4" ht="15.5" x14ac:dyDescent="0.25">
      <c r="D555" s="9"/>
    </row>
    <row r="556" spans="3:4" ht="15.5" x14ac:dyDescent="0.25">
      <c r="D556" s="9"/>
    </row>
    <row r="557" spans="3:4" ht="15.5" x14ac:dyDescent="0.25">
      <c r="D557" s="9"/>
    </row>
    <row r="558" spans="3:4" ht="15.5" x14ac:dyDescent="0.25">
      <c r="D558" s="9"/>
    </row>
    <row r="571" spans="6:6" x14ac:dyDescent="0.25">
      <c r="F571" s="2" t="str">
        <f>IF('État actuel – Loisirs'!A46="","",'État actuel – Loisirs'!A46)</f>
        <v>Autre</v>
      </c>
    </row>
  </sheetData>
  <dataConsolidate/>
  <dataValidations count="1">
    <dataValidation type="list" allowBlank="1" showInputMessage="1" showErrorMessage="1" sqref="B2:B501" xr:uid="{1AA0BDE3-2FFF-4DBC-9B74-E078F508D7E0}">
      <formula1>Categories</formula1>
    </dataValidation>
  </dataValidations>
  <printOptions horizontalCentered="1"/>
  <pageMargins left="0.5" right="0.5" top="0.5" bottom="0.5" header="0.5" footer="0.5"/>
  <pageSetup paperSize="17" scale="10" orientation="landscape"/>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C9BBDB60-AA9F-4D9D-889B-7C8BEA93078F}">
          <x14:formula1>
            <xm:f>INDIRECT(VLOOKUP(B2,Lookups!$A$2:$B$8,2,FALSE))</xm:f>
          </x14:formula1>
          <xm:sqref>C2:C501</xm:sqref>
        </x14:dataValidation>
        <x14:dataValidation type="list" allowBlank="1" showInputMessage="1" showErrorMessage="1" xr:uid="{6532425A-1021-4537-A484-4B385F5BDE26}">
          <x14:formula1>
            <xm:f>Lookups!$M$3:$M$5</xm:f>
          </x14:formula1>
          <xm:sqref>S2:S501</xm:sqref>
        </x14:dataValidation>
        <x14:dataValidation type="list" allowBlank="1" showInputMessage="1" showErrorMessage="1" xr:uid="{1E1110A4-AB4E-4C88-9BD0-04ABB6929AE8}">
          <x14:formula1>
            <xm:f>Lookups!$N$3:$N$4</xm:f>
          </x14:formula1>
          <xm:sqref>U2:U501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D70B2-C39D-43B6-9FC7-61A2A2B685A3}">
  <sheetPr codeName="Sheet4">
    <tabColor theme="6"/>
    <pageSetUpPr fitToPage="1"/>
  </sheetPr>
  <dimension ref="A1:AC109"/>
  <sheetViews>
    <sheetView zoomScale="80" zoomScaleNormal="80" workbookViewId="0"/>
  </sheetViews>
  <sheetFormatPr defaultColWidth="9.08984375" defaultRowHeight="12.5" x14ac:dyDescent="0.25"/>
  <cols>
    <col min="1" max="1" width="17.6328125" style="2" customWidth="1"/>
    <col min="2" max="2" width="16.453125" style="2" customWidth="1"/>
    <col min="3" max="4" width="31.453125" style="2" customWidth="1"/>
    <col min="5" max="6" width="41.36328125" style="2" customWidth="1"/>
    <col min="7" max="7" width="19.36328125" style="2" customWidth="1"/>
    <col min="8" max="8" width="18.6328125" style="2" customWidth="1"/>
    <col min="9" max="11" width="21.453125" style="2" customWidth="1"/>
    <col min="12" max="12" width="18.6328125" style="2" customWidth="1"/>
    <col min="13" max="14" width="21.453125" style="2" customWidth="1"/>
    <col min="15" max="16" width="18.6328125" style="2" customWidth="1"/>
    <col min="17" max="19" width="18.6328125" style="2" hidden="1" customWidth="1"/>
    <col min="20" max="20" width="21.6328125" style="2" customWidth="1"/>
    <col min="21" max="21" width="18.6328125" style="2" customWidth="1"/>
    <col min="22" max="22" width="20.6328125" style="2" customWidth="1"/>
    <col min="23" max="23" width="12.36328125" style="2" customWidth="1"/>
    <col min="24" max="24" width="18.6328125" style="2" customWidth="1"/>
    <col min="25" max="25" width="12.36328125" style="2" customWidth="1"/>
    <col min="26" max="26" width="18.6328125" style="1" customWidth="1"/>
    <col min="27" max="27" width="23.08984375" style="1" customWidth="1"/>
    <col min="28" max="28" width="23.6328125" style="2" customWidth="1"/>
    <col min="29" max="29" width="18.6328125" style="2" customWidth="1"/>
    <col min="30" max="16384" width="9.08984375" style="1"/>
  </cols>
  <sheetData>
    <row r="1" spans="1:29" s="3" customFormat="1" ht="95.4" customHeight="1" x14ac:dyDescent="0.25">
      <c r="A1" s="239" t="s">
        <v>37</v>
      </c>
      <c r="B1" s="239" t="s">
        <v>39</v>
      </c>
      <c r="C1" s="384" t="s">
        <v>81</v>
      </c>
      <c r="D1" s="384" t="s">
        <v>82</v>
      </c>
      <c r="E1" s="239" t="s">
        <v>45</v>
      </c>
      <c r="F1" s="239" t="s">
        <v>144</v>
      </c>
      <c r="G1" s="239" t="s">
        <v>48</v>
      </c>
      <c r="H1" s="239" t="s">
        <v>558</v>
      </c>
      <c r="I1" s="239" t="s">
        <v>145</v>
      </c>
      <c r="J1" s="239" t="s">
        <v>54</v>
      </c>
      <c r="K1" s="239" t="s">
        <v>55</v>
      </c>
      <c r="L1" s="239" t="s">
        <v>57</v>
      </c>
      <c r="M1" s="239" t="s">
        <v>58</v>
      </c>
      <c r="N1" s="242" t="s">
        <v>84</v>
      </c>
      <c r="O1" s="242" t="s">
        <v>59</v>
      </c>
      <c r="P1" s="242" t="s">
        <v>146</v>
      </c>
      <c r="Q1" s="242" t="s">
        <v>530</v>
      </c>
      <c r="R1" s="242" t="s">
        <v>531</v>
      </c>
      <c r="S1" s="242" t="s">
        <v>532</v>
      </c>
      <c r="T1" s="239" t="s">
        <v>60</v>
      </c>
      <c r="U1" s="239" t="s">
        <v>61</v>
      </c>
      <c r="V1" s="239" t="s">
        <v>559</v>
      </c>
      <c r="W1" s="239" t="s">
        <v>18</v>
      </c>
      <c r="X1" s="239" t="s">
        <v>147</v>
      </c>
      <c r="Y1" s="239" t="s">
        <v>18</v>
      </c>
      <c r="Z1" s="239" t="s">
        <v>75</v>
      </c>
      <c r="AA1" s="239" t="s">
        <v>76</v>
      </c>
      <c r="AB1" s="239" t="s">
        <v>77</v>
      </c>
      <c r="AC1" s="239" t="s">
        <v>79</v>
      </c>
    </row>
    <row r="2" spans="1:29" s="5" customFormat="1" ht="15.5" x14ac:dyDescent="0.35">
      <c r="A2" s="6">
        <v>1</v>
      </c>
      <c r="B2" s="6"/>
      <c r="C2" s="248" t="s">
        <v>148</v>
      </c>
      <c r="D2" s="248" t="s">
        <v>149</v>
      </c>
      <c r="E2" s="253" t="s">
        <v>150</v>
      </c>
      <c r="F2" s="6"/>
      <c r="G2" s="6" t="s">
        <v>151</v>
      </c>
      <c r="H2" s="254">
        <v>2000</v>
      </c>
      <c r="I2" s="255">
        <v>450000</v>
      </c>
      <c r="J2" s="240">
        <v>675000</v>
      </c>
      <c r="K2" s="256"/>
      <c r="L2" s="257">
        <v>15</v>
      </c>
      <c r="M2" s="6">
        <v>0</v>
      </c>
      <c r="N2" s="212">
        <f ca="1">IF(H2&gt;0,YEAR('Page couverture'!$E$9)-H2+M2,0)</f>
        <v>24</v>
      </c>
      <c r="O2" s="212">
        <f ca="1">IF(L2-N2&lt;0,0,L2-N2)</f>
        <v>0</v>
      </c>
      <c r="P2" s="246">
        <f ca="1">IFERROR(O2/L2,0)</f>
        <v>0</v>
      </c>
      <c r="Q2" s="265">
        <f ca="1">N2*$J2</f>
        <v>16200000</v>
      </c>
      <c r="R2" s="265">
        <f ca="1">O2*$J2</f>
        <v>0</v>
      </c>
      <c r="S2" s="265">
        <f ca="1">P2*$J2</f>
        <v>0</v>
      </c>
      <c r="T2" s="264"/>
      <c r="U2" s="6"/>
      <c r="V2" s="6"/>
      <c r="W2" s="6"/>
      <c r="X2" s="6"/>
      <c r="Y2" s="6"/>
      <c r="Z2" s="252"/>
      <c r="AA2" s="252"/>
      <c r="AB2" s="6"/>
      <c r="AC2" s="258"/>
    </row>
    <row r="3" spans="1:29" s="5" customFormat="1" ht="15.5" x14ac:dyDescent="0.35">
      <c r="A3" s="6">
        <v>2</v>
      </c>
      <c r="B3" s="259"/>
      <c r="C3" s="248" t="s">
        <v>148</v>
      </c>
      <c r="D3" s="248" t="s">
        <v>152</v>
      </c>
      <c r="E3" s="253" t="s">
        <v>153</v>
      </c>
      <c r="F3" s="6"/>
      <c r="G3" s="6" t="s">
        <v>154</v>
      </c>
      <c r="H3" s="254">
        <v>2002</v>
      </c>
      <c r="I3" s="255">
        <v>235000</v>
      </c>
      <c r="J3" s="240">
        <v>352500</v>
      </c>
      <c r="K3" s="6"/>
      <c r="L3" s="257">
        <v>20</v>
      </c>
      <c r="M3" s="6">
        <v>0</v>
      </c>
      <c r="N3" s="212">
        <f ca="1">IF(H3&gt;0,YEAR('Page couverture'!$E$9)-H3+M3,0)</f>
        <v>22</v>
      </c>
      <c r="O3" s="212">
        <f t="shared" ref="O3:O11" ca="1" si="0">IF(L3-N3&lt;0,0,L3-N3)</f>
        <v>0</v>
      </c>
      <c r="P3" s="246">
        <f t="shared" ref="P3:P11" ca="1" si="1">IFERROR(O3/L3,0)</f>
        <v>0</v>
      </c>
      <c r="Q3" s="265">
        <f t="shared" ref="Q3:Q66" ca="1" si="2">N3*$J3</f>
        <v>7755000</v>
      </c>
      <c r="R3" s="265">
        <f t="shared" ref="R3:R66" ca="1" si="3">O3*$J3</f>
        <v>0</v>
      </c>
      <c r="S3" s="265">
        <f t="shared" ref="S3:S66" ca="1" si="4">P3*$J3</f>
        <v>0</v>
      </c>
      <c r="T3" s="264"/>
      <c r="U3" s="6"/>
      <c r="V3" s="6"/>
      <c r="W3" s="6"/>
      <c r="X3" s="6"/>
      <c r="Y3" s="6"/>
      <c r="Z3" s="252"/>
      <c r="AA3" s="252"/>
      <c r="AB3" s="6"/>
      <c r="AC3" s="258"/>
    </row>
    <row r="4" spans="1:29" s="5" customFormat="1" ht="15.5" x14ac:dyDescent="0.35">
      <c r="A4" s="6">
        <v>3</v>
      </c>
      <c r="B4" s="259"/>
      <c r="C4" s="248" t="s">
        <v>155</v>
      </c>
      <c r="D4" s="248" t="s">
        <v>156</v>
      </c>
      <c r="E4" s="253" t="s">
        <v>157</v>
      </c>
      <c r="F4" s="6"/>
      <c r="G4" s="6" t="s">
        <v>132</v>
      </c>
      <c r="H4" s="254">
        <v>2014</v>
      </c>
      <c r="I4" s="255">
        <v>12350</v>
      </c>
      <c r="J4" s="240">
        <v>18525</v>
      </c>
      <c r="K4" s="256"/>
      <c r="L4" s="257">
        <v>20</v>
      </c>
      <c r="M4" s="6">
        <v>0</v>
      </c>
      <c r="N4" s="212">
        <f ca="1">IF(H4&gt;0,YEAR('Page couverture'!$E$9)-H4+M4,0)</f>
        <v>10</v>
      </c>
      <c r="O4" s="212">
        <f t="shared" ca="1" si="0"/>
        <v>10</v>
      </c>
      <c r="P4" s="246">
        <f t="shared" ca="1" si="1"/>
        <v>0.5</v>
      </c>
      <c r="Q4" s="265">
        <f t="shared" ca="1" si="2"/>
        <v>185250</v>
      </c>
      <c r="R4" s="265">
        <f t="shared" ca="1" si="3"/>
        <v>185250</v>
      </c>
      <c r="S4" s="265">
        <f t="shared" ca="1" si="4"/>
        <v>9262.5</v>
      </c>
      <c r="T4" s="264"/>
      <c r="U4" s="6"/>
      <c r="V4" s="6"/>
      <c r="W4" s="6"/>
      <c r="X4" s="6"/>
      <c r="Y4" s="6"/>
      <c r="Z4" s="252"/>
      <c r="AA4" s="252"/>
      <c r="AB4" s="6"/>
      <c r="AC4" s="258"/>
    </row>
    <row r="5" spans="1:29" s="5" customFormat="1" ht="15.5" x14ac:dyDescent="0.35">
      <c r="A5" s="6">
        <v>4</v>
      </c>
      <c r="B5" s="259"/>
      <c r="C5" s="248" t="s">
        <v>155</v>
      </c>
      <c r="D5" s="248" t="s">
        <v>158</v>
      </c>
      <c r="E5" s="253" t="s">
        <v>159</v>
      </c>
      <c r="F5" s="6"/>
      <c r="G5" s="6" t="s">
        <v>132</v>
      </c>
      <c r="H5" s="254">
        <v>2010</v>
      </c>
      <c r="I5" s="255">
        <v>22500</v>
      </c>
      <c r="J5" s="240">
        <v>35000</v>
      </c>
      <c r="K5" s="6"/>
      <c r="L5" s="257">
        <v>10</v>
      </c>
      <c r="M5" s="6">
        <v>0</v>
      </c>
      <c r="N5" s="212">
        <f ca="1">IF(H5&gt;0,YEAR('Page couverture'!$E$9)-H5+M5,0)</f>
        <v>14</v>
      </c>
      <c r="O5" s="212">
        <f t="shared" ca="1" si="0"/>
        <v>0</v>
      </c>
      <c r="P5" s="246">
        <f t="shared" ca="1" si="1"/>
        <v>0</v>
      </c>
      <c r="Q5" s="265">
        <f t="shared" ca="1" si="2"/>
        <v>490000</v>
      </c>
      <c r="R5" s="265">
        <f t="shared" ca="1" si="3"/>
        <v>0</v>
      </c>
      <c r="S5" s="265">
        <f t="shared" ca="1" si="4"/>
        <v>0</v>
      </c>
      <c r="T5" s="264"/>
      <c r="U5" s="6"/>
      <c r="V5" s="6"/>
      <c r="W5" s="6"/>
      <c r="X5" s="6"/>
      <c r="Y5" s="6"/>
      <c r="Z5" s="252"/>
      <c r="AA5" s="252"/>
      <c r="AB5" s="6"/>
      <c r="AC5" s="258"/>
    </row>
    <row r="6" spans="1:29" s="5" customFormat="1" ht="15.5" x14ac:dyDescent="0.35">
      <c r="A6" s="6">
        <v>5</v>
      </c>
      <c r="B6" s="259"/>
      <c r="C6" s="248"/>
      <c r="D6" s="248"/>
      <c r="E6" s="253"/>
      <c r="F6" s="6"/>
      <c r="G6" s="6"/>
      <c r="H6" s="254"/>
      <c r="I6" s="255"/>
      <c r="J6" s="255"/>
      <c r="K6" s="6"/>
      <c r="L6" s="257"/>
      <c r="M6" s="6"/>
      <c r="N6" s="212">
        <f>IF(H6&gt;0,YEAR('Page couverture'!$E$9)-H6+M6,0)</f>
        <v>0</v>
      </c>
      <c r="O6" s="212">
        <f t="shared" si="0"/>
        <v>0</v>
      </c>
      <c r="P6" s="246">
        <f t="shared" si="1"/>
        <v>0</v>
      </c>
      <c r="Q6" s="265">
        <f t="shared" si="2"/>
        <v>0</v>
      </c>
      <c r="R6" s="265">
        <f t="shared" si="3"/>
        <v>0</v>
      </c>
      <c r="S6" s="265">
        <f t="shared" si="4"/>
        <v>0</v>
      </c>
      <c r="T6" s="264"/>
      <c r="U6" s="6"/>
      <c r="V6" s="6"/>
      <c r="W6" s="6"/>
      <c r="X6" s="6"/>
      <c r="Y6" s="6"/>
      <c r="Z6" s="252"/>
      <c r="AA6" s="252"/>
      <c r="AB6" s="6"/>
      <c r="AC6" s="258"/>
    </row>
    <row r="7" spans="1:29" s="5" customFormat="1" ht="15.5" x14ac:dyDescent="0.35">
      <c r="A7" s="6">
        <v>6</v>
      </c>
      <c r="B7" s="259"/>
      <c r="C7" s="248"/>
      <c r="D7" s="248"/>
      <c r="E7" s="253"/>
      <c r="F7" s="6"/>
      <c r="G7" s="6"/>
      <c r="H7" s="254"/>
      <c r="I7" s="255"/>
      <c r="J7" s="255"/>
      <c r="K7" s="256"/>
      <c r="L7" s="257"/>
      <c r="M7" s="6"/>
      <c r="N7" s="212">
        <f>IF(H7&gt;0,YEAR('Page couverture'!$E$9)-H7+M7,0)</f>
        <v>0</v>
      </c>
      <c r="O7" s="212">
        <f t="shared" si="0"/>
        <v>0</v>
      </c>
      <c r="P7" s="246">
        <f t="shared" si="1"/>
        <v>0</v>
      </c>
      <c r="Q7" s="265">
        <f t="shared" si="2"/>
        <v>0</v>
      </c>
      <c r="R7" s="265">
        <f t="shared" si="3"/>
        <v>0</v>
      </c>
      <c r="S7" s="265">
        <f t="shared" si="4"/>
        <v>0</v>
      </c>
      <c r="T7" s="264"/>
      <c r="U7" s="6"/>
      <c r="V7" s="6"/>
      <c r="W7" s="6"/>
      <c r="X7" s="6"/>
      <c r="Y7" s="6"/>
      <c r="Z7" s="252"/>
      <c r="AA7" s="252"/>
      <c r="AB7" s="6"/>
      <c r="AC7" s="258"/>
    </row>
    <row r="8" spans="1:29" s="5" customFormat="1" ht="15.5" x14ac:dyDescent="0.35">
      <c r="A8" s="6">
        <v>7</v>
      </c>
      <c r="B8" s="259"/>
      <c r="C8" s="248"/>
      <c r="D8" s="248"/>
      <c r="E8" s="253"/>
      <c r="F8" s="6"/>
      <c r="G8" s="6"/>
      <c r="H8" s="260"/>
      <c r="I8" s="255"/>
      <c r="J8" s="255"/>
      <c r="K8" s="6"/>
      <c r="L8" s="257"/>
      <c r="M8" s="6"/>
      <c r="N8" s="212">
        <f>IF(H8&gt;0,YEAR('Page couverture'!$E$9)-H8+M8,0)</f>
        <v>0</v>
      </c>
      <c r="O8" s="212">
        <f t="shared" si="0"/>
        <v>0</v>
      </c>
      <c r="P8" s="246">
        <f t="shared" si="1"/>
        <v>0</v>
      </c>
      <c r="Q8" s="265">
        <f t="shared" si="2"/>
        <v>0</v>
      </c>
      <c r="R8" s="265">
        <f t="shared" si="3"/>
        <v>0</v>
      </c>
      <c r="S8" s="265">
        <f t="shared" si="4"/>
        <v>0</v>
      </c>
      <c r="T8" s="264"/>
      <c r="U8" s="6"/>
      <c r="V8" s="6"/>
      <c r="W8" s="6"/>
      <c r="X8" s="6"/>
      <c r="Y8" s="6"/>
      <c r="Z8" s="252"/>
      <c r="AA8" s="252"/>
      <c r="AB8" s="6"/>
      <c r="AC8" s="258"/>
    </row>
    <row r="9" spans="1:29" s="5" customFormat="1" ht="15.5" x14ac:dyDescent="0.35">
      <c r="A9" s="6">
        <v>8</v>
      </c>
      <c r="B9" s="259"/>
      <c r="C9" s="248"/>
      <c r="D9" s="248"/>
      <c r="E9" s="253"/>
      <c r="F9" s="6"/>
      <c r="G9" s="6"/>
      <c r="H9" s="254"/>
      <c r="I9" s="255"/>
      <c r="J9" s="255"/>
      <c r="K9" s="6"/>
      <c r="L9" s="257"/>
      <c r="M9" s="6"/>
      <c r="N9" s="212">
        <f>IF(H9&gt;0,YEAR('Page couverture'!$E$9)-H9+M9,0)</f>
        <v>0</v>
      </c>
      <c r="O9" s="212">
        <f t="shared" si="0"/>
        <v>0</v>
      </c>
      <c r="P9" s="246">
        <f t="shared" si="1"/>
        <v>0</v>
      </c>
      <c r="Q9" s="265">
        <f t="shared" si="2"/>
        <v>0</v>
      </c>
      <c r="R9" s="265">
        <f t="shared" si="3"/>
        <v>0</v>
      </c>
      <c r="S9" s="265">
        <f t="shared" si="4"/>
        <v>0</v>
      </c>
      <c r="T9" s="264"/>
      <c r="U9" s="6"/>
      <c r="V9" s="6"/>
      <c r="W9" s="6"/>
      <c r="X9" s="6"/>
      <c r="Y9" s="6"/>
      <c r="Z9" s="252"/>
      <c r="AA9" s="252"/>
      <c r="AB9" s="6"/>
      <c r="AC9" s="258"/>
    </row>
    <row r="10" spans="1:29" s="5" customFormat="1" ht="15.5" x14ac:dyDescent="0.35">
      <c r="A10" s="6">
        <v>9</v>
      </c>
      <c r="B10" s="6"/>
      <c r="C10" s="248"/>
      <c r="D10" s="248"/>
      <c r="E10" s="261"/>
      <c r="F10" s="6"/>
      <c r="G10" s="6"/>
      <c r="H10" s="262"/>
      <c r="I10" s="255"/>
      <c r="J10" s="255"/>
      <c r="K10" s="256"/>
      <c r="L10" s="257"/>
      <c r="M10" s="6"/>
      <c r="N10" s="212">
        <f>IF(H10&gt;0,YEAR('Page couverture'!$E$9)-H10+M10,0)</f>
        <v>0</v>
      </c>
      <c r="O10" s="212">
        <f t="shared" si="0"/>
        <v>0</v>
      </c>
      <c r="P10" s="246">
        <f t="shared" si="1"/>
        <v>0</v>
      </c>
      <c r="Q10" s="265">
        <f t="shared" si="2"/>
        <v>0</v>
      </c>
      <c r="R10" s="265">
        <f t="shared" si="3"/>
        <v>0</v>
      </c>
      <c r="S10" s="265">
        <f t="shared" si="4"/>
        <v>0</v>
      </c>
      <c r="T10" s="264"/>
      <c r="U10" s="6"/>
      <c r="V10" s="6"/>
      <c r="W10" s="6"/>
      <c r="X10" s="6"/>
      <c r="Y10" s="6"/>
      <c r="Z10" s="252"/>
      <c r="AA10" s="252"/>
      <c r="AB10" s="6"/>
      <c r="AC10" s="258"/>
    </row>
    <row r="11" spans="1:29" s="5" customFormat="1" ht="15.5" x14ac:dyDescent="0.35">
      <c r="A11" s="6">
        <v>10</v>
      </c>
      <c r="B11" s="259"/>
      <c r="C11" s="248"/>
      <c r="D11" s="248"/>
      <c r="E11" s="263"/>
      <c r="F11" s="6"/>
      <c r="G11" s="6"/>
      <c r="H11" s="254"/>
      <c r="I11" s="255"/>
      <c r="J11" s="255"/>
      <c r="K11" s="6"/>
      <c r="L11" s="257"/>
      <c r="M11" s="6"/>
      <c r="N11" s="212">
        <f>IF(H11&gt;0,YEAR('Page couverture'!$E$9)-H11+M11,0)</f>
        <v>0</v>
      </c>
      <c r="O11" s="212">
        <f t="shared" si="0"/>
        <v>0</v>
      </c>
      <c r="P11" s="246">
        <f t="shared" si="1"/>
        <v>0</v>
      </c>
      <c r="Q11" s="265">
        <f t="shared" si="2"/>
        <v>0</v>
      </c>
      <c r="R11" s="265">
        <f t="shared" si="3"/>
        <v>0</v>
      </c>
      <c r="S11" s="265">
        <f t="shared" si="4"/>
        <v>0</v>
      </c>
      <c r="T11" s="264"/>
      <c r="U11" s="6"/>
      <c r="V11" s="6"/>
      <c r="W11" s="6"/>
      <c r="X11" s="6"/>
      <c r="Y11" s="6"/>
      <c r="Z11" s="252"/>
      <c r="AA11" s="252"/>
      <c r="AB11" s="6"/>
      <c r="AC11" s="258"/>
    </row>
    <row r="12" spans="1:29" s="5" customFormat="1" ht="15.5" x14ac:dyDescent="0.35">
      <c r="A12" s="6">
        <v>11</v>
      </c>
      <c r="B12" s="259"/>
      <c r="C12" s="248"/>
      <c r="D12" s="248"/>
      <c r="E12" s="253"/>
      <c r="F12" s="6"/>
      <c r="G12" s="6"/>
      <c r="H12" s="260"/>
      <c r="I12" s="255"/>
      <c r="J12" s="255"/>
      <c r="K12" s="6"/>
      <c r="L12" s="257"/>
      <c r="M12" s="6"/>
      <c r="N12" s="212">
        <f>IF(H12&gt;0,YEAR('Page couverture'!$E$9)-H12+M12,0)</f>
        <v>0</v>
      </c>
      <c r="O12" s="212">
        <f t="shared" ref="O12:O75" si="5">IF(L12-N12&lt;0,0,L12-N12)</f>
        <v>0</v>
      </c>
      <c r="P12" s="246">
        <f t="shared" ref="P12:P75" si="6">IFERROR(O12/L12,0)</f>
        <v>0</v>
      </c>
      <c r="Q12" s="265">
        <f t="shared" si="2"/>
        <v>0</v>
      </c>
      <c r="R12" s="265">
        <f t="shared" si="3"/>
        <v>0</v>
      </c>
      <c r="S12" s="265">
        <f t="shared" si="4"/>
        <v>0</v>
      </c>
      <c r="T12" s="264"/>
      <c r="U12" s="6"/>
      <c r="V12" s="6"/>
      <c r="W12" s="6"/>
      <c r="X12" s="6"/>
      <c r="Y12" s="6"/>
      <c r="Z12" s="252"/>
      <c r="AA12" s="252"/>
      <c r="AB12" s="6"/>
      <c r="AC12" s="258"/>
    </row>
    <row r="13" spans="1:29" s="5" customFormat="1" ht="15.5" x14ac:dyDescent="0.35">
      <c r="A13" s="6">
        <v>12</v>
      </c>
      <c r="B13" s="259"/>
      <c r="C13" s="248"/>
      <c r="D13" s="248"/>
      <c r="E13" s="253"/>
      <c r="F13" s="6"/>
      <c r="G13" s="6"/>
      <c r="H13" s="254"/>
      <c r="I13" s="255"/>
      <c r="J13" s="255"/>
      <c r="K13" s="6"/>
      <c r="L13" s="257"/>
      <c r="M13" s="6"/>
      <c r="N13" s="212">
        <f>IF(H13&gt;0,YEAR('Page couverture'!$E$9)-H13+M13,0)</f>
        <v>0</v>
      </c>
      <c r="O13" s="212">
        <f t="shared" si="5"/>
        <v>0</v>
      </c>
      <c r="P13" s="246">
        <f t="shared" si="6"/>
        <v>0</v>
      </c>
      <c r="Q13" s="265">
        <f t="shared" si="2"/>
        <v>0</v>
      </c>
      <c r="R13" s="265">
        <f t="shared" si="3"/>
        <v>0</v>
      </c>
      <c r="S13" s="265">
        <f t="shared" si="4"/>
        <v>0</v>
      </c>
      <c r="T13" s="264"/>
      <c r="U13" s="6"/>
      <c r="V13" s="6"/>
      <c r="W13" s="6"/>
      <c r="X13" s="6"/>
      <c r="Y13" s="6"/>
      <c r="Z13" s="252"/>
      <c r="AA13" s="252"/>
      <c r="AB13" s="6"/>
      <c r="AC13" s="258"/>
    </row>
    <row r="14" spans="1:29" s="5" customFormat="1" ht="15.5" x14ac:dyDescent="0.35">
      <c r="A14" s="6">
        <v>13</v>
      </c>
      <c r="B14" s="6"/>
      <c r="C14" s="248"/>
      <c r="D14" s="248"/>
      <c r="E14" s="261"/>
      <c r="F14" s="6"/>
      <c r="G14" s="6"/>
      <c r="H14" s="262"/>
      <c r="I14" s="255"/>
      <c r="J14" s="255"/>
      <c r="K14" s="256"/>
      <c r="L14" s="257"/>
      <c r="M14" s="6"/>
      <c r="N14" s="212">
        <f>IF(H14&gt;0,YEAR('Page couverture'!$E$9)-H14+M14,0)</f>
        <v>0</v>
      </c>
      <c r="O14" s="212">
        <f t="shared" si="5"/>
        <v>0</v>
      </c>
      <c r="P14" s="246">
        <f t="shared" si="6"/>
        <v>0</v>
      </c>
      <c r="Q14" s="265">
        <f t="shared" si="2"/>
        <v>0</v>
      </c>
      <c r="R14" s="265">
        <f t="shared" si="3"/>
        <v>0</v>
      </c>
      <c r="S14" s="265">
        <f t="shared" si="4"/>
        <v>0</v>
      </c>
      <c r="T14" s="264"/>
      <c r="U14" s="6"/>
      <c r="V14" s="6"/>
      <c r="W14" s="6"/>
      <c r="X14" s="6"/>
      <c r="Y14" s="6"/>
      <c r="Z14" s="252"/>
      <c r="AA14" s="252"/>
      <c r="AB14" s="6"/>
      <c r="AC14" s="258"/>
    </row>
    <row r="15" spans="1:29" s="5" customFormat="1" ht="15.5" x14ac:dyDescent="0.35">
      <c r="A15" s="6">
        <v>14</v>
      </c>
      <c r="B15" s="259"/>
      <c r="C15" s="248"/>
      <c r="D15" s="248"/>
      <c r="E15" s="263"/>
      <c r="F15" s="6"/>
      <c r="G15" s="6"/>
      <c r="H15" s="254"/>
      <c r="I15" s="255"/>
      <c r="J15" s="255"/>
      <c r="K15" s="6"/>
      <c r="L15" s="257"/>
      <c r="M15" s="6"/>
      <c r="N15" s="212">
        <f>IF(H15&gt;0,YEAR('Page couverture'!$E$9)-H15+M15,0)</f>
        <v>0</v>
      </c>
      <c r="O15" s="212">
        <f t="shared" si="5"/>
        <v>0</v>
      </c>
      <c r="P15" s="246">
        <f t="shared" si="6"/>
        <v>0</v>
      </c>
      <c r="Q15" s="265">
        <f t="shared" si="2"/>
        <v>0</v>
      </c>
      <c r="R15" s="265">
        <f t="shared" si="3"/>
        <v>0</v>
      </c>
      <c r="S15" s="265">
        <f t="shared" si="4"/>
        <v>0</v>
      </c>
      <c r="T15" s="264"/>
      <c r="U15" s="6"/>
      <c r="V15" s="6"/>
      <c r="W15" s="6"/>
      <c r="X15" s="6"/>
      <c r="Y15" s="6"/>
      <c r="Z15" s="252"/>
      <c r="AA15" s="252"/>
      <c r="AB15" s="6"/>
      <c r="AC15" s="258"/>
    </row>
    <row r="16" spans="1:29" s="5" customFormat="1" ht="15.5" x14ac:dyDescent="0.35">
      <c r="A16" s="6">
        <v>15</v>
      </c>
      <c r="B16" s="259"/>
      <c r="C16" s="248"/>
      <c r="D16" s="248"/>
      <c r="E16" s="253"/>
      <c r="F16" s="6"/>
      <c r="G16" s="6"/>
      <c r="H16" s="260"/>
      <c r="I16" s="255"/>
      <c r="J16" s="255"/>
      <c r="K16" s="6"/>
      <c r="L16" s="257"/>
      <c r="M16" s="6"/>
      <c r="N16" s="212">
        <f>IF(H16&gt;0,YEAR('Page couverture'!$E$9)-H16+M16,0)</f>
        <v>0</v>
      </c>
      <c r="O16" s="212">
        <f t="shared" si="5"/>
        <v>0</v>
      </c>
      <c r="P16" s="246">
        <f t="shared" si="6"/>
        <v>0</v>
      </c>
      <c r="Q16" s="265">
        <f t="shared" si="2"/>
        <v>0</v>
      </c>
      <c r="R16" s="265">
        <f t="shared" si="3"/>
        <v>0</v>
      </c>
      <c r="S16" s="265">
        <f t="shared" si="4"/>
        <v>0</v>
      </c>
      <c r="T16" s="264"/>
      <c r="U16" s="6"/>
      <c r="V16" s="6"/>
      <c r="W16" s="6"/>
      <c r="X16" s="6"/>
      <c r="Y16" s="6"/>
      <c r="Z16" s="252"/>
      <c r="AA16" s="252"/>
      <c r="AB16" s="6"/>
      <c r="AC16" s="258"/>
    </row>
    <row r="17" spans="1:29" s="5" customFormat="1" ht="15.5" x14ac:dyDescent="0.35">
      <c r="A17" s="6">
        <v>16</v>
      </c>
      <c r="B17" s="259"/>
      <c r="C17" s="248"/>
      <c r="D17" s="248"/>
      <c r="E17" s="253"/>
      <c r="F17" s="6"/>
      <c r="G17" s="6"/>
      <c r="H17" s="254"/>
      <c r="I17" s="255"/>
      <c r="J17" s="255"/>
      <c r="K17" s="6"/>
      <c r="L17" s="257"/>
      <c r="M17" s="6"/>
      <c r="N17" s="212">
        <f>IF(H17&gt;0,YEAR('Page couverture'!$E$9)-H17+M17,0)</f>
        <v>0</v>
      </c>
      <c r="O17" s="212">
        <f t="shared" si="5"/>
        <v>0</v>
      </c>
      <c r="P17" s="246">
        <f t="shared" si="6"/>
        <v>0</v>
      </c>
      <c r="Q17" s="265">
        <f t="shared" si="2"/>
        <v>0</v>
      </c>
      <c r="R17" s="265">
        <f t="shared" si="3"/>
        <v>0</v>
      </c>
      <c r="S17" s="265">
        <f t="shared" si="4"/>
        <v>0</v>
      </c>
      <c r="T17" s="264"/>
      <c r="U17" s="6"/>
      <c r="V17" s="6"/>
      <c r="W17" s="6"/>
      <c r="X17" s="6"/>
      <c r="Y17" s="6"/>
      <c r="Z17" s="252"/>
      <c r="AA17" s="252"/>
      <c r="AB17" s="6"/>
      <c r="AC17" s="258"/>
    </row>
    <row r="18" spans="1:29" s="5" customFormat="1" ht="15.5" x14ac:dyDescent="0.35">
      <c r="A18" s="6">
        <v>17</v>
      </c>
      <c r="B18" s="6"/>
      <c r="C18" s="248"/>
      <c r="D18" s="248"/>
      <c r="E18" s="261"/>
      <c r="F18" s="6"/>
      <c r="G18" s="6"/>
      <c r="H18" s="262"/>
      <c r="I18" s="255"/>
      <c r="J18" s="255"/>
      <c r="K18" s="256"/>
      <c r="L18" s="257"/>
      <c r="M18" s="6"/>
      <c r="N18" s="212">
        <f>IF(H18&gt;0,YEAR('Page couverture'!$E$9)-H18+M18,0)</f>
        <v>0</v>
      </c>
      <c r="O18" s="212">
        <f t="shared" si="5"/>
        <v>0</v>
      </c>
      <c r="P18" s="246">
        <f t="shared" si="6"/>
        <v>0</v>
      </c>
      <c r="Q18" s="265">
        <f t="shared" si="2"/>
        <v>0</v>
      </c>
      <c r="R18" s="265">
        <f t="shared" si="3"/>
        <v>0</v>
      </c>
      <c r="S18" s="265">
        <f t="shared" si="4"/>
        <v>0</v>
      </c>
      <c r="T18" s="264"/>
      <c r="U18" s="6"/>
      <c r="V18" s="6"/>
      <c r="W18" s="6"/>
      <c r="X18" s="6"/>
      <c r="Y18" s="6"/>
      <c r="Z18" s="252"/>
      <c r="AA18" s="252"/>
      <c r="AB18" s="6"/>
      <c r="AC18" s="258"/>
    </row>
    <row r="19" spans="1:29" s="5" customFormat="1" ht="15.5" x14ac:dyDescent="0.35">
      <c r="A19" s="6">
        <v>18</v>
      </c>
      <c r="B19" s="259"/>
      <c r="C19" s="248"/>
      <c r="D19" s="248"/>
      <c r="E19" s="263"/>
      <c r="F19" s="6"/>
      <c r="G19" s="6"/>
      <c r="H19" s="254"/>
      <c r="I19" s="255"/>
      <c r="J19" s="255"/>
      <c r="K19" s="6"/>
      <c r="L19" s="257"/>
      <c r="M19" s="6"/>
      <c r="N19" s="212">
        <f>IF(H19&gt;0,YEAR('Page couverture'!$E$9)-H19+M19,0)</f>
        <v>0</v>
      </c>
      <c r="O19" s="212">
        <f t="shared" si="5"/>
        <v>0</v>
      </c>
      <c r="P19" s="246">
        <f t="shared" si="6"/>
        <v>0</v>
      </c>
      <c r="Q19" s="265">
        <f t="shared" si="2"/>
        <v>0</v>
      </c>
      <c r="R19" s="265">
        <f t="shared" si="3"/>
        <v>0</v>
      </c>
      <c r="S19" s="265">
        <f t="shared" si="4"/>
        <v>0</v>
      </c>
      <c r="T19" s="264"/>
      <c r="U19" s="6"/>
      <c r="V19" s="6"/>
      <c r="W19" s="6"/>
      <c r="X19" s="6"/>
      <c r="Y19" s="6"/>
      <c r="Z19" s="252"/>
      <c r="AA19" s="252"/>
      <c r="AB19" s="6"/>
      <c r="AC19" s="258"/>
    </row>
    <row r="20" spans="1:29" s="5" customFormat="1" ht="15.5" x14ac:dyDescent="0.35">
      <c r="A20" s="6">
        <v>19</v>
      </c>
      <c r="B20" s="259"/>
      <c r="C20" s="248"/>
      <c r="D20" s="248"/>
      <c r="E20" s="253"/>
      <c r="F20" s="6"/>
      <c r="G20" s="6"/>
      <c r="H20" s="260"/>
      <c r="I20" s="255"/>
      <c r="J20" s="255"/>
      <c r="K20" s="6"/>
      <c r="L20" s="257"/>
      <c r="M20" s="6"/>
      <c r="N20" s="212">
        <f>IF(H20&gt;0,YEAR('Page couverture'!$E$9)-H20+M20,0)</f>
        <v>0</v>
      </c>
      <c r="O20" s="212">
        <f t="shared" si="5"/>
        <v>0</v>
      </c>
      <c r="P20" s="246">
        <f t="shared" si="6"/>
        <v>0</v>
      </c>
      <c r="Q20" s="265">
        <f t="shared" si="2"/>
        <v>0</v>
      </c>
      <c r="R20" s="265">
        <f t="shared" si="3"/>
        <v>0</v>
      </c>
      <c r="S20" s="265">
        <f t="shared" si="4"/>
        <v>0</v>
      </c>
      <c r="T20" s="264"/>
      <c r="U20" s="6"/>
      <c r="V20" s="6"/>
      <c r="W20" s="6"/>
      <c r="X20" s="6"/>
      <c r="Y20" s="6"/>
      <c r="Z20" s="252"/>
      <c r="AA20" s="252"/>
      <c r="AB20" s="6"/>
      <c r="AC20" s="258"/>
    </row>
    <row r="21" spans="1:29" s="5" customFormat="1" ht="15.5" x14ac:dyDescent="0.35">
      <c r="A21" s="6">
        <v>20</v>
      </c>
      <c r="B21" s="259"/>
      <c r="C21" s="248"/>
      <c r="D21" s="248"/>
      <c r="E21" s="253"/>
      <c r="F21" s="6"/>
      <c r="G21" s="6"/>
      <c r="H21" s="254"/>
      <c r="I21" s="255"/>
      <c r="J21" s="255"/>
      <c r="K21" s="6"/>
      <c r="L21" s="257"/>
      <c r="M21" s="6"/>
      <c r="N21" s="212">
        <f>IF(H21&gt;0,YEAR('Page couverture'!$E$9)-H21+M21,0)</f>
        <v>0</v>
      </c>
      <c r="O21" s="212">
        <f t="shared" si="5"/>
        <v>0</v>
      </c>
      <c r="P21" s="246">
        <f t="shared" si="6"/>
        <v>0</v>
      </c>
      <c r="Q21" s="265">
        <f t="shared" si="2"/>
        <v>0</v>
      </c>
      <c r="R21" s="265">
        <f t="shared" si="3"/>
        <v>0</v>
      </c>
      <c r="S21" s="265">
        <f t="shared" si="4"/>
        <v>0</v>
      </c>
      <c r="T21" s="264"/>
      <c r="U21" s="6"/>
      <c r="V21" s="6"/>
      <c r="W21" s="6"/>
      <c r="X21" s="6"/>
      <c r="Y21" s="6"/>
      <c r="Z21" s="252"/>
      <c r="AA21" s="252"/>
      <c r="AB21" s="6"/>
      <c r="AC21" s="258"/>
    </row>
    <row r="22" spans="1:29" s="5" customFormat="1" ht="15.5" x14ac:dyDescent="0.35">
      <c r="A22" s="6">
        <v>21</v>
      </c>
      <c r="B22" s="6"/>
      <c r="C22" s="248"/>
      <c r="D22" s="248"/>
      <c r="E22" s="261"/>
      <c r="F22" s="6"/>
      <c r="G22" s="6"/>
      <c r="H22" s="262"/>
      <c r="I22" s="255"/>
      <c r="J22" s="255"/>
      <c r="K22" s="256"/>
      <c r="L22" s="257"/>
      <c r="M22" s="6"/>
      <c r="N22" s="212">
        <f>IF(H22&gt;0,YEAR('Page couverture'!$E$9)-H22+M22,0)</f>
        <v>0</v>
      </c>
      <c r="O22" s="212">
        <f t="shared" si="5"/>
        <v>0</v>
      </c>
      <c r="P22" s="246">
        <f t="shared" si="6"/>
        <v>0</v>
      </c>
      <c r="Q22" s="265">
        <f t="shared" si="2"/>
        <v>0</v>
      </c>
      <c r="R22" s="265">
        <f t="shared" si="3"/>
        <v>0</v>
      </c>
      <c r="S22" s="265">
        <f t="shared" si="4"/>
        <v>0</v>
      </c>
      <c r="T22" s="264"/>
      <c r="U22" s="6"/>
      <c r="V22" s="6"/>
      <c r="W22" s="6"/>
      <c r="X22" s="6"/>
      <c r="Y22" s="6"/>
      <c r="Z22" s="252"/>
      <c r="AA22" s="252"/>
      <c r="AB22" s="6"/>
      <c r="AC22" s="258"/>
    </row>
    <row r="23" spans="1:29" s="5" customFormat="1" ht="15.5" x14ac:dyDescent="0.35">
      <c r="A23" s="6">
        <v>22</v>
      </c>
      <c r="B23" s="259"/>
      <c r="C23" s="248"/>
      <c r="D23" s="248"/>
      <c r="E23" s="263"/>
      <c r="F23" s="6"/>
      <c r="G23" s="6"/>
      <c r="H23" s="254"/>
      <c r="I23" s="255"/>
      <c r="J23" s="255"/>
      <c r="K23" s="6"/>
      <c r="L23" s="257"/>
      <c r="M23" s="6"/>
      <c r="N23" s="212">
        <f>IF(H23&gt;0,YEAR('Page couverture'!$E$9)-H23+M23,0)</f>
        <v>0</v>
      </c>
      <c r="O23" s="212">
        <f t="shared" si="5"/>
        <v>0</v>
      </c>
      <c r="P23" s="246">
        <f t="shared" si="6"/>
        <v>0</v>
      </c>
      <c r="Q23" s="265">
        <f t="shared" si="2"/>
        <v>0</v>
      </c>
      <c r="R23" s="265">
        <f t="shared" si="3"/>
        <v>0</v>
      </c>
      <c r="S23" s="265">
        <f t="shared" si="4"/>
        <v>0</v>
      </c>
      <c r="T23" s="264"/>
      <c r="U23" s="6"/>
      <c r="V23" s="6"/>
      <c r="W23" s="6"/>
      <c r="X23" s="6"/>
      <c r="Y23" s="6"/>
      <c r="Z23" s="252"/>
      <c r="AA23" s="252"/>
      <c r="AB23" s="6"/>
      <c r="AC23" s="258"/>
    </row>
    <row r="24" spans="1:29" s="5" customFormat="1" ht="15.5" x14ac:dyDescent="0.35">
      <c r="A24" s="6">
        <v>23</v>
      </c>
      <c r="B24" s="259"/>
      <c r="C24" s="248"/>
      <c r="D24" s="248"/>
      <c r="E24" s="253"/>
      <c r="F24" s="6"/>
      <c r="G24" s="6"/>
      <c r="H24" s="260"/>
      <c r="I24" s="255"/>
      <c r="J24" s="255"/>
      <c r="K24" s="6"/>
      <c r="L24" s="257"/>
      <c r="M24" s="6"/>
      <c r="N24" s="212">
        <f>IF(H24&gt;0,YEAR('Page couverture'!$E$9)-H24+M24,0)</f>
        <v>0</v>
      </c>
      <c r="O24" s="212">
        <f t="shared" si="5"/>
        <v>0</v>
      </c>
      <c r="P24" s="246">
        <f t="shared" si="6"/>
        <v>0</v>
      </c>
      <c r="Q24" s="265">
        <f t="shared" si="2"/>
        <v>0</v>
      </c>
      <c r="R24" s="265">
        <f t="shared" si="3"/>
        <v>0</v>
      </c>
      <c r="S24" s="265">
        <f t="shared" si="4"/>
        <v>0</v>
      </c>
      <c r="T24" s="264"/>
      <c r="U24" s="6"/>
      <c r="V24" s="6"/>
      <c r="W24" s="6"/>
      <c r="X24" s="6"/>
      <c r="Y24" s="6"/>
      <c r="Z24" s="252"/>
      <c r="AA24" s="252"/>
      <c r="AB24" s="6"/>
      <c r="AC24" s="258"/>
    </row>
    <row r="25" spans="1:29" s="5" customFormat="1" ht="15.5" x14ac:dyDescent="0.35">
      <c r="A25" s="6">
        <v>24</v>
      </c>
      <c r="B25" s="259"/>
      <c r="C25" s="248"/>
      <c r="D25" s="248"/>
      <c r="E25" s="253"/>
      <c r="F25" s="6"/>
      <c r="G25" s="6"/>
      <c r="H25" s="254"/>
      <c r="I25" s="255"/>
      <c r="J25" s="255"/>
      <c r="K25" s="6"/>
      <c r="L25" s="257"/>
      <c r="M25" s="6"/>
      <c r="N25" s="212">
        <f>IF(H25&gt;0,YEAR('Page couverture'!$E$9)-H25+M25,0)</f>
        <v>0</v>
      </c>
      <c r="O25" s="212">
        <f t="shared" si="5"/>
        <v>0</v>
      </c>
      <c r="P25" s="246">
        <f t="shared" si="6"/>
        <v>0</v>
      </c>
      <c r="Q25" s="265">
        <f t="shared" si="2"/>
        <v>0</v>
      </c>
      <c r="R25" s="265">
        <f t="shared" si="3"/>
        <v>0</v>
      </c>
      <c r="S25" s="265">
        <f t="shared" si="4"/>
        <v>0</v>
      </c>
      <c r="T25" s="264"/>
      <c r="U25" s="6"/>
      <c r="V25" s="6"/>
      <c r="W25" s="6"/>
      <c r="X25" s="6"/>
      <c r="Y25" s="6"/>
      <c r="Z25" s="252"/>
      <c r="AA25" s="252"/>
      <c r="AB25" s="6"/>
      <c r="AC25" s="258"/>
    </row>
    <row r="26" spans="1:29" s="5" customFormat="1" ht="15.5" x14ac:dyDescent="0.35">
      <c r="A26" s="6">
        <v>25</v>
      </c>
      <c r="B26" s="6"/>
      <c r="C26" s="248"/>
      <c r="D26" s="248"/>
      <c r="E26" s="261"/>
      <c r="F26" s="6"/>
      <c r="G26" s="6"/>
      <c r="H26" s="262"/>
      <c r="I26" s="255"/>
      <c r="J26" s="255"/>
      <c r="K26" s="256"/>
      <c r="L26" s="257"/>
      <c r="M26" s="6"/>
      <c r="N26" s="212">
        <f>IF(H26&gt;0,YEAR('Page couverture'!$E$9)-H26+M26,0)</f>
        <v>0</v>
      </c>
      <c r="O26" s="212">
        <f t="shared" si="5"/>
        <v>0</v>
      </c>
      <c r="P26" s="246">
        <f t="shared" si="6"/>
        <v>0</v>
      </c>
      <c r="Q26" s="265">
        <f t="shared" si="2"/>
        <v>0</v>
      </c>
      <c r="R26" s="265">
        <f t="shared" si="3"/>
        <v>0</v>
      </c>
      <c r="S26" s="265">
        <f t="shared" si="4"/>
        <v>0</v>
      </c>
      <c r="T26" s="264"/>
      <c r="U26" s="6"/>
      <c r="V26" s="6"/>
      <c r="W26" s="6"/>
      <c r="X26" s="6"/>
      <c r="Y26" s="6"/>
      <c r="Z26" s="252"/>
      <c r="AA26" s="252"/>
      <c r="AB26" s="6"/>
      <c r="AC26" s="258"/>
    </row>
    <row r="27" spans="1:29" s="5" customFormat="1" ht="15.5" x14ac:dyDescent="0.35">
      <c r="A27" s="6">
        <v>26</v>
      </c>
      <c r="B27" s="259"/>
      <c r="C27" s="248"/>
      <c r="D27" s="248"/>
      <c r="E27" s="263"/>
      <c r="F27" s="6"/>
      <c r="G27" s="6"/>
      <c r="H27" s="254"/>
      <c r="I27" s="255"/>
      <c r="J27" s="255"/>
      <c r="K27" s="6"/>
      <c r="L27" s="257"/>
      <c r="M27" s="6"/>
      <c r="N27" s="212">
        <f>IF(H27&gt;0,YEAR('Page couverture'!$E$9)-H27+M27,0)</f>
        <v>0</v>
      </c>
      <c r="O27" s="212">
        <f t="shared" si="5"/>
        <v>0</v>
      </c>
      <c r="P27" s="246">
        <f t="shared" si="6"/>
        <v>0</v>
      </c>
      <c r="Q27" s="265">
        <f t="shared" si="2"/>
        <v>0</v>
      </c>
      <c r="R27" s="265">
        <f t="shared" si="3"/>
        <v>0</v>
      </c>
      <c r="S27" s="265">
        <f t="shared" si="4"/>
        <v>0</v>
      </c>
      <c r="T27" s="264"/>
      <c r="U27" s="6"/>
      <c r="V27" s="6"/>
      <c r="W27" s="6"/>
      <c r="X27" s="6"/>
      <c r="Y27" s="6"/>
      <c r="Z27" s="252"/>
      <c r="AA27" s="252"/>
      <c r="AB27" s="6"/>
      <c r="AC27" s="258"/>
    </row>
    <row r="28" spans="1:29" s="5" customFormat="1" ht="15.5" x14ac:dyDescent="0.35">
      <c r="A28" s="6">
        <v>27</v>
      </c>
      <c r="B28" s="259"/>
      <c r="C28" s="248"/>
      <c r="D28" s="248"/>
      <c r="E28" s="253"/>
      <c r="F28" s="6"/>
      <c r="G28" s="6"/>
      <c r="H28" s="260"/>
      <c r="I28" s="255"/>
      <c r="J28" s="255"/>
      <c r="K28" s="6"/>
      <c r="L28" s="257"/>
      <c r="M28" s="6"/>
      <c r="N28" s="212">
        <f>IF(H28&gt;0,YEAR('Page couverture'!$E$9)-H28+M28,0)</f>
        <v>0</v>
      </c>
      <c r="O28" s="212">
        <f t="shared" si="5"/>
        <v>0</v>
      </c>
      <c r="P28" s="246">
        <f t="shared" si="6"/>
        <v>0</v>
      </c>
      <c r="Q28" s="265">
        <f t="shared" si="2"/>
        <v>0</v>
      </c>
      <c r="R28" s="265">
        <f t="shared" si="3"/>
        <v>0</v>
      </c>
      <c r="S28" s="265">
        <f t="shared" si="4"/>
        <v>0</v>
      </c>
      <c r="T28" s="264"/>
      <c r="U28" s="6"/>
      <c r="V28" s="6"/>
      <c r="W28" s="6"/>
      <c r="X28" s="6"/>
      <c r="Y28" s="6"/>
      <c r="Z28" s="252"/>
      <c r="AA28" s="252"/>
      <c r="AB28" s="6"/>
      <c r="AC28" s="258"/>
    </row>
    <row r="29" spans="1:29" s="5" customFormat="1" ht="15.5" x14ac:dyDescent="0.35">
      <c r="A29" s="6">
        <v>28</v>
      </c>
      <c r="B29" s="259"/>
      <c r="C29" s="248"/>
      <c r="D29" s="248"/>
      <c r="E29" s="253"/>
      <c r="F29" s="6"/>
      <c r="G29" s="6"/>
      <c r="H29" s="254"/>
      <c r="I29" s="255"/>
      <c r="J29" s="255"/>
      <c r="K29" s="6"/>
      <c r="L29" s="257"/>
      <c r="M29" s="6"/>
      <c r="N29" s="212">
        <f>IF(H29&gt;0,YEAR('Page couverture'!$E$9)-H29+M29,0)</f>
        <v>0</v>
      </c>
      <c r="O29" s="212">
        <f t="shared" si="5"/>
        <v>0</v>
      </c>
      <c r="P29" s="246">
        <f t="shared" si="6"/>
        <v>0</v>
      </c>
      <c r="Q29" s="265">
        <f t="shared" si="2"/>
        <v>0</v>
      </c>
      <c r="R29" s="265">
        <f t="shared" si="3"/>
        <v>0</v>
      </c>
      <c r="S29" s="265">
        <f t="shared" si="4"/>
        <v>0</v>
      </c>
      <c r="T29" s="264"/>
      <c r="U29" s="6"/>
      <c r="V29" s="6"/>
      <c r="W29" s="6"/>
      <c r="X29" s="6"/>
      <c r="Y29" s="6"/>
      <c r="Z29" s="252"/>
      <c r="AA29" s="252"/>
      <c r="AB29" s="6"/>
      <c r="AC29" s="258"/>
    </row>
    <row r="30" spans="1:29" s="5" customFormat="1" ht="15.5" x14ac:dyDescent="0.35">
      <c r="A30" s="6">
        <v>29</v>
      </c>
      <c r="B30" s="6"/>
      <c r="C30" s="248"/>
      <c r="D30" s="248"/>
      <c r="E30" s="261"/>
      <c r="F30" s="6"/>
      <c r="G30" s="6"/>
      <c r="H30" s="262"/>
      <c r="I30" s="255"/>
      <c r="J30" s="255"/>
      <c r="K30" s="256"/>
      <c r="L30" s="257"/>
      <c r="M30" s="6"/>
      <c r="N30" s="212">
        <f>IF(H30&gt;0,YEAR('Page couverture'!$E$9)-H30+M30,0)</f>
        <v>0</v>
      </c>
      <c r="O30" s="212">
        <f t="shared" si="5"/>
        <v>0</v>
      </c>
      <c r="P30" s="246">
        <f t="shared" si="6"/>
        <v>0</v>
      </c>
      <c r="Q30" s="265">
        <f t="shared" si="2"/>
        <v>0</v>
      </c>
      <c r="R30" s="265">
        <f t="shared" si="3"/>
        <v>0</v>
      </c>
      <c r="S30" s="265">
        <f t="shared" si="4"/>
        <v>0</v>
      </c>
      <c r="T30" s="264"/>
      <c r="U30" s="6"/>
      <c r="V30" s="6"/>
      <c r="W30" s="6"/>
      <c r="X30" s="6"/>
      <c r="Y30" s="6"/>
      <c r="Z30" s="252"/>
      <c r="AA30" s="252"/>
      <c r="AB30" s="6"/>
      <c r="AC30" s="258"/>
    </row>
    <row r="31" spans="1:29" s="5" customFormat="1" ht="15.5" x14ac:dyDescent="0.35">
      <c r="A31" s="6">
        <v>30</v>
      </c>
      <c r="B31" s="259"/>
      <c r="C31" s="248"/>
      <c r="D31" s="248"/>
      <c r="E31" s="263"/>
      <c r="F31" s="6"/>
      <c r="G31" s="6"/>
      <c r="H31" s="254"/>
      <c r="I31" s="255"/>
      <c r="J31" s="255"/>
      <c r="K31" s="6"/>
      <c r="L31" s="257"/>
      <c r="M31" s="6"/>
      <c r="N31" s="212">
        <f>IF(H31&gt;0,YEAR('Page couverture'!$E$9)-H31+M31,0)</f>
        <v>0</v>
      </c>
      <c r="O31" s="212">
        <f t="shared" si="5"/>
        <v>0</v>
      </c>
      <c r="P31" s="246">
        <f t="shared" si="6"/>
        <v>0</v>
      </c>
      <c r="Q31" s="265">
        <f t="shared" si="2"/>
        <v>0</v>
      </c>
      <c r="R31" s="265">
        <f t="shared" si="3"/>
        <v>0</v>
      </c>
      <c r="S31" s="265">
        <f t="shared" si="4"/>
        <v>0</v>
      </c>
      <c r="T31" s="264"/>
      <c r="U31" s="6"/>
      <c r="V31" s="6"/>
      <c r="W31" s="6"/>
      <c r="X31" s="6"/>
      <c r="Y31" s="6"/>
      <c r="Z31" s="252"/>
      <c r="AA31" s="252"/>
      <c r="AB31" s="6"/>
      <c r="AC31" s="258"/>
    </row>
    <row r="32" spans="1:29" s="5" customFormat="1" ht="15.5" x14ac:dyDescent="0.35">
      <c r="A32" s="6">
        <v>31</v>
      </c>
      <c r="B32" s="259"/>
      <c r="C32" s="248"/>
      <c r="D32" s="248"/>
      <c r="E32" s="253"/>
      <c r="F32" s="6"/>
      <c r="G32" s="6"/>
      <c r="H32" s="260"/>
      <c r="I32" s="255"/>
      <c r="J32" s="255"/>
      <c r="K32" s="6"/>
      <c r="L32" s="257"/>
      <c r="M32" s="6"/>
      <c r="N32" s="212">
        <f>IF(H32&gt;0,YEAR('Page couverture'!$E$9)-H32+M32,0)</f>
        <v>0</v>
      </c>
      <c r="O32" s="212">
        <f t="shared" si="5"/>
        <v>0</v>
      </c>
      <c r="P32" s="246">
        <f t="shared" si="6"/>
        <v>0</v>
      </c>
      <c r="Q32" s="265">
        <f t="shared" si="2"/>
        <v>0</v>
      </c>
      <c r="R32" s="265">
        <f t="shared" si="3"/>
        <v>0</v>
      </c>
      <c r="S32" s="265">
        <f t="shared" si="4"/>
        <v>0</v>
      </c>
      <c r="T32" s="264"/>
      <c r="U32" s="6"/>
      <c r="V32" s="6"/>
      <c r="W32" s="6"/>
      <c r="X32" s="6"/>
      <c r="Y32" s="6"/>
      <c r="Z32" s="252"/>
      <c r="AA32" s="252"/>
      <c r="AB32" s="6"/>
      <c r="AC32" s="258"/>
    </row>
    <row r="33" spans="1:29" s="5" customFormat="1" ht="15.5" x14ac:dyDescent="0.35">
      <c r="A33" s="6">
        <v>32</v>
      </c>
      <c r="B33" s="259"/>
      <c r="C33" s="248"/>
      <c r="D33" s="248"/>
      <c r="E33" s="253"/>
      <c r="F33" s="6"/>
      <c r="G33" s="6"/>
      <c r="H33" s="254"/>
      <c r="I33" s="255"/>
      <c r="J33" s="255"/>
      <c r="K33" s="6"/>
      <c r="L33" s="257"/>
      <c r="M33" s="6"/>
      <c r="N33" s="212">
        <f>IF(H33&gt;0,YEAR('Page couverture'!$E$9)-H33+M33,0)</f>
        <v>0</v>
      </c>
      <c r="O33" s="212">
        <f t="shared" si="5"/>
        <v>0</v>
      </c>
      <c r="P33" s="246">
        <f t="shared" si="6"/>
        <v>0</v>
      </c>
      <c r="Q33" s="265">
        <f t="shared" si="2"/>
        <v>0</v>
      </c>
      <c r="R33" s="265">
        <f t="shared" si="3"/>
        <v>0</v>
      </c>
      <c r="S33" s="265">
        <f t="shared" si="4"/>
        <v>0</v>
      </c>
      <c r="T33" s="264"/>
      <c r="U33" s="6"/>
      <c r="V33" s="6"/>
      <c r="W33" s="6"/>
      <c r="X33" s="6"/>
      <c r="Y33" s="6"/>
      <c r="Z33" s="252"/>
      <c r="AA33" s="252"/>
      <c r="AB33" s="6"/>
      <c r="AC33" s="258"/>
    </row>
    <row r="34" spans="1:29" s="5" customFormat="1" ht="15.5" x14ac:dyDescent="0.35">
      <c r="A34" s="6">
        <v>33</v>
      </c>
      <c r="B34" s="6"/>
      <c r="C34" s="248"/>
      <c r="D34" s="248"/>
      <c r="E34" s="261"/>
      <c r="F34" s="6"/>
      <c r="G34" s="6"/>
      <c r="H34" s="262"/>
      <c r="I34" s="255"/>
      <c r="J34" s="255"/>
      <c r="K34" s="256"/>
      <c r="L34" s="257"/>
      <c r="M34" s="6"/>
      <c r="N34" s="212">
        <f>IF(H34&gt;0,YEAR('Page couverture'!$E$9)-H34+M34,0)</f>
        <v>0</v>
      </c>
      <c r="O34" s="212">
        <f t="shared" si="5"/>
        <v>0</v>
      </c>
      <c r="P34" s="246">
        <f t="shared" si="6"/>
        <v>0</v>
      </c>
      <c r="Q34" s="265">
        <f t="shared" si="2"/>
        <v>0</v>
      </c>
      <c r="R34" s="265">
        <f t="shared" si="3"/>
        <v>0</v>
      </c>
      <c r="S34" s="265">
        <f t="shared" si="4"/>
        <v>0</v>
      </c>
      <c r="T34" s="264"/>
      <c r="U34" s="6"/>
      <c r="V34" s="6"/>
      <c r="W34" s="6"/>
      <c r="X34" s="6"/>
      <c r="Y34" s="6"/>
      <c r="Z34" s="252"/>
      <c r="AA34" s="252"/>
      <c r="AB34" s="6"/>
      <c r="AC34" s="258"/>
    </row>
    <row r="35" spans="1:29" s="5" customFormat="1" ht="15.5" x14ac:dyDescent="0.35">
      <c r="A35" s="6">
        <v>34</v>
      </c>
      <c r="B35" s="259"/>
      <c r="C35" s="248"/>
      <c r="D35" s="248"/>
      <c r="E35" s="263"/>
      <c r="F35" s="6"/>
      <c r="G35" s="6"/>
      <c r="H35" s="254"/>
      <c r="I35" s="255"/>
      <c r="J35" s="255"/>
      <c r="K35" s="6"/>
      <c r="L35" s="257"/>
      <c r="M35" s="6"/>
      <c r="N35" s="212">
        <f>IF(H35&gt;0,YEAR('Page couverture'!$E$9)-H35+M35,0)</f>
        <v>0</v>
      </c>
      <c r="O35" s="212">
        <f t="shared" si="5"/>
        <v>0</v>
      </c>
      <c r="P35" s="246">
        <f t="shared" si="6"/>
        <v>0</v>
      </c>
      <c r="Q35" s="265">
        <f t="shared" si="2"/>
        <v>0</v>
      </c>
      <c r="R35" s="265">
        <f t="shared" si="3"/>
        <v>0</v>
      </c>
      <c r="S35" s="265">
        <f t="shared" si="4"/>
        <v>0</v>
      </c>
      <c r="T35" s="264"/>
      <c r="U35" s="6"/>
      <c r="V35" s="6"/>
      <c r="W35" s="6"/>
      <c r="X35" s="6"/>
      <c r="Y35" s="6"/>
      <c r="Z35" s="252"/>
      <c r="AA35" s="252"/>
      <c r="AB35" s="6"/>
      <c r="AC35" s="258"/>
    </row>
    <row r="36" spans="1:29" s="5" customFormat="1" ht="15.5" x14ac:dyDescent="0.35">
      <c r="A36" s="6">
        <v>35</v>
      </c>
      <c r="B36" s="259"/>
      <c r="C36" s="248"/>
      <c r="D36" s="248"/>
      <c r="E36" s="253"/>
      <c r="F36" s="6"/>
      <c r="G36" s="6"/>
      <c r="H36" s="260"/>
      <c r="I36" s="255"/>
      <c r="J36" s="255"/>
      <c r="K36" s="6"/>
      <c r="L36" s="257"/>
      <c r="M36" s="6"/>
      <c r="N36" s="212">
        <f>IF(H36&gt;0,YEAR('Page couverture'!$E$9)-H36+M36,0)</f>
        <v>0</v>
      </c>
      <c r="O36" s="212">
        <f t="shared" si="5"/>
        <v>0</v>
      </c>
      <c r="P36" s="246">
        <f t="shared" si="6"/>
        <v>0</v>
      </c>
      <c r="Q36" s="265">
        <f t="shared" si="2"/>
        <v>0</v>
      </c>
      <c r="R36" s="265">
        <f t="shared" si="3"/>
        <v>0</v>
      </c>
      <c r="S36" s="265">
        <f t="shared" si="4"/>
        <v>0</v>
      </c>
      <c r="T36" s="264"/>
      <c r="U36" s="6"/>
      <c r="V36" s="6"/>
      <c r="W36" s="6"/>
      <c r="X36" s="6"/>
      <c r="Y36" s="6"/>
      <c r="Z36" s="252"/>
      <c r="AA36" s="252"/>
      <c r="AB36" s="6"/>
      <c r="AC36" s="258"/>
    </row>
    <row r="37" spans="1:29" s="5" customFormat="1" ht="15.5" x14ac:dyDescent="0.35">
      <c r="A37" s="6">
        <v>36</v>
      </c>
      <c r="B37" s="259"/>
      <c r="C37" s="248"/>
      <c r="D37" s="248"/>
      <c r="E37" s="253"/>
      <c r="F37" s="6"/>
      <c r="G37" s="6"/>
      <c r="H37" s="254"/>
      <c r="I37" s="255"/>
      <c r="J37" s="255"/>
      <c r="K37" s="6"/>
      <c r="L37" s="257"/>
      <c r="M37" s="6"/>
      <c r="N37" s="212">
        <f>IF(H37&gt;0,YEAR('Page couverture'!$E$9)-H37+M37,0)</f>
        <v>0</v>
      </c>
      <c r="O37" s="212">
        <f t="shared" si="5"/>
        <v>0</v>
      </c>
      <c r="P37" s="246">
        <f t="shared" si="6"/>
        <v>0</v>
      </c>
      <c r="Q37" s="265">
        <f t="shared" si="2"/>
        <v>0</v>
      </c>
      <c r="R37" s="265">
        <f t="shared" si="3"/>
        <v>0</v>
      </c>
      <c r="S37" s="265">
        <f t="shared" si="4"/>
        <v>0</v>
      </c>
      <c r="T37" s="264"/>
      <c r="U37" s="6"/>
      <c r="V37" s="6"/>
      <c r="W37" s="6"/>
      <c r="X37" s="6"/>
      <c r="Y37" s="6"/>
      <c r="Z37" s="252"/>
      <c r="AA37" s="252"/>
      <c r="AB37" s="6"/>
      <c r="AC37" s="258"/>
    </row>
    <row r="38" spans="1:29" s="5" customFormat="1" ht="15.5" x14ac:dyDescent="0.35">
      <c r="A38" s="6">
        <v>37</v>
      </c>
      <c r="B38" s="6"/>
      <c r="C38" s="248"/>
      <c r="D38" s="248"/>
      <c r="E38" s="261"/>
      <c r="F38" s="6"/>
      <c r="G38" s="6"/>
      <c r="H38" s="262"/>
      <c r="I38" s="255"/>
      <c r="J38" s="255"/>
      <c r="K38" s="256"/>
      <c r="L38" s="257"/>
      <c r="M38" s="6"/>
      <c r="N38" s="212">
        <f>IF(H38&gt;0,YEAR('Page couverture'!$E$9)-H38+M38,0)</f>
        <v>0</v>
      </c>
      <c r="O38" s="212">
        <f t="shared" si="5"/>
        <v>0</v>
      </c>
      <c r="P38" s="246">
        <f t="shared" si="6"/>
        <v>0</v>
      </c>
      <c r="Q38" s="265">
        <f t="shared" si="2"/>
        <v>0</v>
      </c>
      <c r="R38" s="265">
        <f t="shared" si="3"/>
        <v>0</v>
      </c>
      <c r="S38" s="265">
        <f t="shared" si="4"/>
        <v>0</v>
      </c>
      <c r="T38" s="264"/>
      <c r="U38" s="6"/>
      <c r="V38" s="6"/>
      <c r="W38" s="6"/>
      <c r="X38" s="6"/>
      <c r="Y38" s="6"/>
      <c r="Z38" s="252"/>
      <c r="AA38" s="252"/>
      <c r="AB38" s="6"/>
      <c r="AC38" s="258"/>
    </row>
    <row r="39" spans="1:29" s="5" customFormat="1" ht="15.5" x14ac:dyDescent="0.35">
      <c r="A39" s="6">
        <v>38</v>
      </c>
      <c r="B39" s="259"/>
      <c r="C39" s="248"/>
      <c r="D39" s="248"/>
      <c r="E39" s="263"/>
      <c r="F39" s="6"/>
      <c r="G39" s="6"/>
      <c r="H39" s="254"/>
      <c r="I39" s="255"/>
      <c r="J39" s="255"/>
      <c r="K39" s="6"/>
      <c r="L39" s="257"/>
      <c r="M39" s="6"/>
      <c r="N39" s="212">
        <f>IF(H39&gt;0,YEAR('Page couverture'!$E$9)-H39+M39,0)</f>
        <v>0</v>
      </c>
      <c r="O39" s="212">
        <f t="shared" si="5"/>
        <v>0</v>
      </c>
      <c r="P39" s="246">
        <f t="shared" si="6"/>
        <v>0</v>
      </c>
      <c r="Q39" s="265">
        <f t="shared" si="2"/>
        <v>0</v>
      </c>
      <c r="R39" s="265">
        <f t="shared" si="3"/>
        <v>0</v>
      </c>
      <c r="S39" s="265">
        <f t="shared" si="4"/>
        <v>0</v>
      </c>
      <c r="T39" s="264"/>
      <c r="U39" s="6"/>
      <c r="V39" s="6"/>
      <c r="W39" s="6"/>
      <c r="X39" s="6"/>
      <c r="Y39" s="6"/>
      <c r="Z39" s="252"/>
      <c r="AA39" s="252"/>
      <c r="AB39" s="6"/>
      <c r="AC39" s="258"/>
    </row>
    <row r="40" spans="1:29" s="5" customFormat="1" ht="15.5" x14ac:dyDescent="0.35">
      <c r="A40" s="6">
        <v>39</v>
      </c>
      <c r="B40" s="259"/>
      <c r="C40" s="248"/>
      <c r="D40" s="248"/>
      <c r="E40" s="253"/>
      <c r="F40" s="6"/>
      <c r="G40" s="6"/>
      <c r="H40" s="260"/>
      <c r="I40" s="255"/>
      <c r="J40" s="255"/>
      <c r="K40" s="6"/>
      <c r="L40" s="257"/>
      <c r="M40" s="6"/>
      <c r="N40" s="212">
        <f>IF(H40&gt;0,YEAR('Page couverture'!$E$9)-H40+M40,0)</f>
        <v>0</v>
      </c>
      <c r="O40" s="212">
        <f t="shared" si="5"/>
        <v>0</v>
      </c>
      <c r="P40" s="246">
        <f t="shared" si="6"/>
        <v>0</v>
      </c>
      <c r="Q40" s="265">
        <f t="shared" si="2"/>
        <v>0</v>
      </c>
      <c r="R40" s="265">
        <f t="shared" si="3"/>
        <v>0</v>
      </c>
      <c r="S40" s="265">
        <f t="shared" si="4"/>
        <v>0</v>
      </c>
      <c r="T40" s="264"/>
      <c r="U40" s="6"/>
      <c r="V40" s="6"/>
      <c r="W40" s="6"/>
      <c r="X40" s="6"/>
      <c r="Y40" s="6"/>
      <c r="Z40" s="252"/>
      <c r="AA40" s="252"/>
      <c r="AB40" s="6"/>
      <c r="AC40" s="258"/>
    </row>
    <row r="41" spans="1:29" s="5" customFormat="1" ht="15.5" x14ac:dyDescent="0.35">
      <c r="A41" s="6">
        <v>40</v>
      </c>
      <c r="B41" s="259"/>
      <c r="C41" s="248"/>
      <c r="D41" s="248"/>
      <c r="E41" s="253"/>
      <c r="F41" s="6"/>
      <c r="G41" s="6"/>
      <c r="H41" s="254"/>
      <c r="I41" s="255"/>
      <c r="J41" s="255"/>
      <c r="K41" s="6"/>
      <c r="L41" s="257"/>
      <c r="M41" s="6"/>
      <c r="N41" s="212">
        <f>IF(H41&gt;0,YEAR('Page couverture'!$E$9)-H41+M41,0)</f>
        <v>0</v>
      </c>
      <c r="O41" s="212">
        <f t="shared" si="5"/>
        <v>0</v>
      </c>
      <c r="P41" s="246">
        <f t="shared" si="6"/>
        <v>0</v>
      </c>
      <c r="Q41" s="265">
        <f t="shared" si="2"/>
        <v>0</v>
      </c>
      <c r="R41" s="265">
        <f t="shared" si="3"/>
        <v>0</v>
      </c>
      <c r="S41" s="265">
        <f t="shared" si="4"/>
        <v>0</v>
      </c>
      <c r="T41" s="264"/>
      <c r="U41" s="6"/>
      <c r="V41" s="6"/>
      <c r="W41" s="6"/>
      <c r="X41" s="6"/>
      <c r="Y41" s="6"/>
      <c r="Z41" s="252"/>
      <c r="AA41" s="252"/>
      <c r="AB41" s="6"/>
      <c r="AC41" s="258"/>
    </row>
    <row r="42" spans="1:29" s="5" customFormat="1" ht="15.5" x14ac:dyDescent="0.35">
      <c r="A42" s="6">
        <v>41</v>
      </c>
      <c r="B42" s="6"/>
      <c r="C42" s="248"/>
      <c r="D42" s="248"/>
      <c r="E42" s="261"/>
      <c r="F42" s="6"/>
      <c r="G42" s="6"/>
      <c r="H42" s="262"/>
      <c r="I42" s="255"/>
      <c r="J42" s="255"/>
      <c r="K42" s="256"/>
      <c r="L42" s="257"/>
      <c r="M42" s="6"/>
      <c r="N42" s="212">
        <f>IF(H42&gt;0,YEAR('Page couverture'!$E$9)-H42+M42,0)</f>
        <v>0</v>
      </c>
      <c r="O42" s="212">
        <f t="shared" si="5"/>
        <v>0</v>
      </c>
      <c r="P42" s="246">
        <f t="shared" si="6"/>
        <v>0</v>
      </c>
      <c r="Q42" s="265">
        <f t="shared" si="2"/>
        <v>0</v>
      </c>
      <c r="R42" s="265">
        <f t="shared" si="3"/>
        <v>0</v>
      </c>
      <c r="S42" s="265">
        <f t="shared" si="4"/>
        <v>0</v>
      </c>
      <c r="T42" s="264"/>
      <c r="U42" s="6"/>
      <c r="V42" s="6"/>
      <c r="W42" s="6"/>
      <c r="X42" s="6"/>
      <c r="Y42" s="6"/>
      <c r="Z42" s="252"/>
      <c r="AA42" s="252"/>
      <c r="AB42" s="6"/>
      <c r="AC42" s="258"/>
    </row>
    <row r="43" spans="1:29" s="5" customFormat="1" ht="15.5" x14ac:dyDescent="0.35">
      <c r="A43" s="6">
        <v>42</v>
      </c>
      <c r="B43" s="259"/>
      <c r="C43" s="248"/>
      <c r="D43" s="248"/>
      <c r="E43" s="263"/>
      <c r="F43" s="6"/>
      <c r="G43" s="6"/>
      <c r="H43" s="254"/>
      <c r="I43" s="255"/>
      <c r="J43" s="255"/>
      <c r="K43" s="6"/>
      <c r="L43" s="257"/>
      <c r="M43" s="6"/>
      <c r="N43" s="212">
        <f>IF(H43&gt;0,YEAR('Page couverture'!$E$9)-H43+M43,0)</f>
        <v>0</v>
      </c>
      <c r="O43" s="212">
        <f t="shared" si="5"/>
        <v>0</v>
      </c>
      <c r="P43" s="246">
        <f t="shared" si="6"/>
        <v>0</v>
      </c>
      <c r="Q43" s="265">
        <f t="shared" si="2"/>
        <v>0</v>
      </c>
      <c r="R43" s="265">
        <f t="shared" si="3"/>
        <v>0</v>
      </c>
      <c r="S43" s="265">
        <f t="shared" si="4"/>
        <v>0</v>
      </c>
      <c r="T43" s="264"/>
      <c r="U43" s="6"/>
      <c r="V43" s="6"/>
      <c r="W43" s="6"/>
      <c r="X43" s="6"/>
      <c r="Y43" s="6"/>
      <c r="Z43" s="252"/>
      <c r="AA43" s="252"/>
      <c r="AB43" s="6"/>
      <c r="AC43" s="258"/>
    </row>
    <row r="44" spans="1:29" s="5" customFormat="1" ht="15.5" x14ac:dyDescent="0.35">
      <c r="A44" s="6">
        <v>43</v>
      </c>
      <c r="B44" s="259"/>
      <c r="C44" s="248"/>
      <c r="D44" s="248"/>
      <c r="E44" s="253"/>
      <c r="F44" s="6"/>
      <c r="G44" s="6"/>
      <c r="H44" s="260"/>
      <c r="I44" s="255"/>
      <c r="J44" s="255"/>
      <c r="K44" s="6"/>
      <c r="L44" s="257"/>
      <c r="M44" s="6"/>
      <c r="N44" s="212">
        <f>IF(H44&gt;0,YEAR('Page couverture'!$E$9)-H44+M44,0)</f>
        <v>0</v>
      </c>
      <c r="O44" s="212">
        <f t="shared" si="5"/>
        <v>0</v>
      </c>
      <c r="P44" s="246">
        <f t="shared" si="6"/>
        <v>0</v>
      </c>
      <c r="Q44" s="265">
        <f t="shared" si="2"/>
        <v>0</v>
      </c>
      <c r="R44" s="265">
        <f t="shared" si="3"/>
        <v>0</v>
      </c>
      <c r="S44" s="265">
        <f t="shared" si="4"/>
        <v>0</v>
      </c>
      <c r="T44" s="264"/>
      <c r="U44" s="6"/>
      <c r="V44" s="6"/>
      <c r="W44" s="6"/>
      <c r="X44" s="6"/>
      <c r="Y44" s="6"/>
      <c r="Z44" s="252"/>
      <c r="AA44" s="252"/>
      <c r="AB44" s="6"/>
      <c r="AC44" s="258"/>
    </row>
    <row r="45" spans="1:29" s="5" customFormat="1" ht="15.5" x14ac:dyDescent="0.35">
      <c r="A45" s="6">
        <v>44</v>
      </c>
      <c r="B45" s="259"/>
      <c r="C45" s="248"/>
      <c r="D45" s="248"/>
      <c r="E45" s="253"/>
      <c r="F45" s="6"/>
      <c r="G45" s="6"/>
      <c r="H45" s="254"/>
      <c r="I45" s="255"/>
      <c r="J45" s="255"/>
      <c r="K45" s="6"/>
      <c r="L45" s="257"/>
      <c r="M45" s="6"/>
      <c r="N45" s="212">
        <f>IF(H45&gt;0,YEAR('Page couverture'!$E$9)-H45+M45,0)</f>
        <v>0</v>
      </c>
      <c r="O45" s="212">
        <f t="shared" si="5"/>
        <v>0</v>
      </c>
      <c r="P45" s="246">
        <f t="shared" si="6"/>
        <v>0</v>
      </c>
      <c r="Q45" s="265">
        <f t="shared" si="2"/>
        <v>0</v>
      </c>
      <c r="R45" s="265">
        <f t="shared" si="3"/>
        <v>0</v>
      </c>
      <c r="S45" s="265">
        <f t="shared" si="4"/>
        <v>0</v>
      </c>
      <c r="T45" s="264"/>
      <c r="U45" s="6"/>
      <c r="V45" s="6"/>
      <c r="W45" s="6"/>
      <c r="X45" s="6"/>
      <c r="Y45" s="6"/>
      <c r="Z45" s="252"/>
      <c r="AA45" s="252"/>
      <c r="AB45" s="6"/>
      <c r="AC45" s="258"/>
    </row>
    <row r="46" spans="1:29" s="5" customFormat="1" ht="15.5" x14ac:dyDescent="0.35">
      <c r="A46" s="6">
        <v>45</v>
      </c>
      <c r="B46" s="6"/>
      <c r="C46" s="248"/>
      <c r="D46" s="248"/>
      <c r="E46" s="261"/>
      <c r="F46" s="6"/>
      <c r="G46" s="6"/>
      <c r="H46" s="262"/>
      <c r="I46" s="255"/>
      <c r="J46" s="255"/>
      <c r="K46" s="256"/>
      <c r="L46" s="257"/>
      <c r="M46" s="6"/>
      <c r="N46" s="212">
        <f>IF(H46&gt;0,YEAR('Page couverture'!$E$9)-H46+M46,0)</f>
        <v>0</v>
      </c>
      <c r="O46" s="212">
        <f t="shared" si="5"/>
        <v>0</v>
      </c>
      <c r="P46" s="246">
        <f t="shared" si="6"/>
        <v>0</v>
      </c>
      <c r="Q46" s="265">
        <f t="shared" si="2"/>
        <v>0</v>
      </c>
      <c r="R46" s="265">
        <f t="shared" si="3"/>
        <v>0</v>
      </c>
      <c r="S46" s="265">
        <f t="shared" si="4"/>
        <v>0</v>
      </c>
      <c r="T46" s="264"/>
      <c r="U46" s="6"/>
      <c r="V46" s="6"/>
      <c r="W46" s="6"/>
      <c r="X46" s="6"/>
      <c r="Y46" s="6"/>
      <c r="Z46" s="252"/>
      <c r="AA46" s="252"/>
      <c r="AB46" s="6"/>
      <c r="AC46" s="258"/>
    </row>
    <row r="47" spans="1:29" s="5" customFormat="1" ht="15.5" x14ac:dyDescent="0.35">
      <c r="A47" s="6">
        <v>46</v>
      </c>
      <c r="B47" s="259"/>
      <c r="C47" s="248"/>
      <c r="D47" s="248"/>
      <c r="E47" s="263"/>
      <c r="F47" s="6"/>
      <c r="G47" s="6"/>
      <c r="H47" s="254"/>
      <c r="I47" s="255"/>
      <c r="J47" s="255"/>
      <c r="K47" s="6"/>
      <c r="L47" s="257"/>
      <c r="M47" s="6"/>
      <c r="N47" s="212">
        <f>IF(H47&gt;0,YEAR('Page couverture'!$E$9)-H47+M47,0)</f>
        <v>0</v>
      </c>
      <c r="O47" s="212">
        <f t="shared" si="5"/>
        <v>0</v>
      </c>
      <c r="P47" s="246">
        <f t="shared" si="6"/>
        <v>0</v>
      </c>
      <c r="Q47" s="265">
        <f t="shared" si="2"/>
        <v>0</v>
      </c>
      <c r="R47" s="265">
        <f t="shared" si="3"/>
        <v>0</v>
      </c>
      <c r="S47" s="265">
        <f t="shared" si="4"/>
        <v>0</v>
      </c>
      <c r="T47" s="264"/>
      <c r="U47" s="6"/>
      <c r="V47" s="6"/>
      <c r="W47" s="6"/>
      <c r="X47" s="6"/>
      <c r="Y47" s="6"/>
      <c r="Z47" s="252"/>
      <c r="AA47" s="252"/>
      <c r="AB47" s="6"/>
      <c r="AC47" s="258"/>
    </row>
    <row r="48" spans="1:29" s="5" customFormat="1" ht="15.5" x14ac:dyDescent="0.35">
      <c r="A48" s="6">
        <v>47</v>
      </c>
      <c r="B48" s="259"/>
      <c r="C48" s="248"/>
      <c r="D48" s="248"/>
      <c r="E48" s="253"/>
      <c r="F48" s="6"/>
      <c r="G48" s="6"/>
      <c r="H48" s="260"/>
      <c r="I48" s="255"/>
      <c r="J48" s="255"/>
      <c r="K48" s="6"/>
      <c r="L48" s="257"/>
      <c r="M48" s="6"/>
      <c r="N48" s="212">
        <f>IF(H48&gt;0,YEAR('Page couverture'!$E$9)-H48+M48,0)</f>
        <v>0</v>
      </c>
      <c r="O48" s="212">
        <f t="shared" si="5"/>
        <v>0</v>
      </c>
      <c r="P48" s="246">
        <f t="shared" si="6"/>
        <v>0</v>
      </c>
      <c r="Q48" s="265">
        <f t="shared" si="2"/>
        <v>0</v>
      </c>
      <c r="R48" s="265">
        <f t="shared" si="3"/>
        <v>0</v>
      </c>
      <c r="S48" s="265">
        <f t="shared" si="4"/>
        <v>0</v>
      </c>
      <c r="T48" s="264"/>
      <c r="U48" s="6"/>
      <c r="V48" s="6"/>
      <c r="W48" s="6"/>
      <c r="X48" s="6"/>
      <c r="Y48" s="6"/>
      <c r="Z48" s="252"/>
      <c r="AA48" s="252"/>
      <c r="AB48" s="6"/>
      <c r="AC48" s="258"/>
    </row>
    <row r="49" spans="1:29" s="5" customFormat="1" ht="15.5" x14ac:dyDescent="0.35">
      <c r="A49" s="6">
        <v>48</v>
      </c>
      <c r="B49" s="259"/>
      <c r="C49" s="248"/>
      <c r="D49" s="248"/>
      <c r="E49" s="253"/>
      <c r="F49" s="6"/>
      <c r="G49" s="6"/>
      <c r="H49" s="254"/>
      <c r="I49" s="255"/>
      <c r="J49" s="255"/>
      <c r="K49" s="6"/>
      <c r="L49" s="257"/>
      <c r="M49" s="6"/>
      <c r="N49" s="212">
        <f>IF(H49&gt;0,YEAR('Page couverture'!$E$9)-H49+M49,0)</f>
        <v>0</v>
      </c>
      <c r="O49" s="212">
        <f t="shared" si="5"/>
        <v>0</v>
      </c>
      <c r="P49" s="246">
        <f t="shared" si="6"/>
        <v>0</v>
      </c>
      <c r="Q49" s="265">
        <f t="shared" si="2"/>
        <v>0</v>
      </c>
      <c r="R49" s="265">
        <f t="shared" si="3"/>
        <v>0</v>
      </c>
      <c r="S49" s="265">
        <f t="shared" si="4"/>
        <v>0</v>
      </c>
      <c r="T49" s="264"/>
      <c r="U49" s="6"/>
      <c r="V49" s="6"/>
      <c r="W49" s="6"/>
      <c r="X49" s="6"/>
      <c r="Y49" s="6"/>
      <c r="Z49" s="252"/>
      <c r="AA49" s="252"/>
      <c r="AB49" s="6"/>
      <c r="AC49" s="258"/>
    </row>
    <row r="50" spans="1:29" s="5" customFormat="1" ht="15.5" x14ac:dyDescent="0.35">
      <c r="A50" s="6">
        <v>49</v>
      </c>
      <c r="B50" s="6"/>
      <c r="C50" s="248"/>
      <c r="D50" s="248"/>
      <c r="E50" s="261"/>
      <c r="F50" s="6"/>
      <c r="G50" s="6"/>
      <c r="H50" s="262"/>
      <c r="I50" s="255"/>
      <c r="J50" s="255"/>
      <c r="K50" s="256"/>
      <c r="L50" s="257"/>
      <c r="M50" s="6"/>
      <c r="N50" s="212">
        <f>IF(H50&gt;0,YEAR('Page couverture'!$E$9)-H50+M50,0)</f>
        <v>0</v>
      </c>
      <c r="O50" s="212">
        <f t="shared" si="5"/>
        <v>0</v>
      </c>
      <c r="P50" s="246">
        <f t="shared" si="6"/>
        <v>0</v>
      </c>
      <c r="Q50" s="265">
        <f t="shared" si="2"/>
        <v>0</v>
      </c>
      <c r="R50" s="265">
        <f t="shared" si="3"/>
        <v>0</v>
      </c>
      <c r="S50" s="265">
        <f t="shared" si="4"/>
        <v>0</v>
      </c>
      <c r="T50" s="264"/>
      <c r="U50" s="6"/>
      <c r="V50" s="6"/>
      <c r="W50" s="6"/>
      <c r="X50" s="6"/>
      <c r="Y50" s="6"/>
      <c r="Z50" s="252"/>
      <c r="AA50" s="252"/>
      <c r="AB50" s="6"/>
      <c r="AC50" s="258"/>
    </row>
    <row r="51" spans="1:29" s="5" customFormat="1" ht="15.5" x14ac:dyDescent="0.35">
      <c r="A51" s="6">
        <v>50</v>
      </c>
      <c r="B51" s="259"/>
      <c r="C51" s="248"/>
      <c r="D51" s="248"/>
      <c r="E51" s="263"/>
      <c r="F51" s="6"/>
      <c r="G51" s="6"/>
      <c r="H51" s="254"/>
      <c r="I51" s="255"/>
      <c r="J51" s="255"/>
      <c r="K51" s="6"/>
      <c r="L51" s="257"/>
      <c r="M51" s="6"/>
      <c r="N51" s="212">
        <f>IF(H51&gt;0,YEAR('Page couverture'!$E$9)-H51+M51,0)</f>
        <v>0</v>
      </c>
      <c r="O51" s="212">
        <f t="shared" si="5"/>
        <v>0</v>
      </c>
      <c r="P51" s="246">
        <f t="shared" si="6"/>
        <v>0</v>
      </c>
      <c r="Q51" s="265">
        <f t="shared" si="2"/>
        <v>0</v>
      </c>
      <c r="R51" s="265">
        <f t="shared" si="3"/>
        <v>0</v>
      </c>
      <c r="S51" s="265">
        <f t="shared" si="4"/>
        <v>0</v>
      </c>
      <c r="T51" s="264"/>
      <c r="U51" s="6"/>
      <c r="V51" s="6"/>
      <c r="W51" s="6"/>
      <c r="X51" s="6"/>
      <c r="Y51" s="6"/>
      <c r="Z51" s="252"/>
      <c r="AA51" s="252"/>
      <c r="AB51" s="6"/>
      <c r="AC51" s="258"/>
    </row>
    <row r="52" spans="1:29" s="5" customFormat="1" ht="15.5" x14ac:dyDescent="0.35">
      <c r="A52" s="6">
        <v>51</v>
      </c>
      <c r="B52" s="259"/>
      <c r="C52" s="248"/>
      <c r="D52" s="248"/>
      <c r="E52" s="253"/>
      <c r="F52" s="6"/>
      <c r="G52" s="6"/>
      <c r="H52" s="260"/>
      <c r="I52" s="255"/>
      <c r="J52" s="255"/>
      <c r="K52" s="6"/>
      <c r="L52" s="257"/>
      <c r="M52" s="6"/>
      <c r="N52" s="212">
        <f>IF(H52&gt;0,YEAR('Page couverture'!$E$9)-H52+M52,0)</f>
        <v>0</v>
      </c>
      <c r="O52" s="212">
        <f t="shared" si="5"/>
        <v>0</v>
      </c>
      <c r="P52" s="246">
        <f t="shared" si="6"/>
        <v>0</v>
      </c>
      <c r="Q52" s="265">
        <f t="shared" si="2"/>
        <v>0</v>
      </c>
      <c r="R52" s="265">
        <f t="shared" si="3"/>
        <v>0</v>
      </c>
      <c r="S52" s="265">
        <f t="shared" si="4"/>
        <v>0</v>
      </c>
      <c r="T52" s="264"/>
      <c r="U52" s="6"/>
      <c r="V52" s="6"/>
      <c r="W52" s="6"/>
      <c r="X52" s="6"/>
      <c r="Y52" s="6"/>
      <c r="Z52" s="252"/>
      <c r="AA52" s="252"/>
      <c r="AB52" s="6"/>
      <c r="AC52" s="258"/>
    </row>
    <row r="53" spans="1:29" s="5" customFormat="1" ht="15.5" x14ac:dyDescent="0.35">
      <c r="A53" s="6">
        <v>52</v>
      </c>
      <c r="B53" s="259"/>
      <c r="C53" s="248"/>
      <c r="D53" s="248"/>
      <c r="E53" s="253"/>
      <c r="F53" s="6"/>
      <c r="G53" s="6"/>
      <c r="H53" s="254"/>
      <c r="I53" s="255"/>
      <c r="J53" s="255"/>
      <c r="K53" s="6"/>
      <c r="L53" s="257"/>
      <c r="M53" s="6"/>
      <c r="N53" s="212">
        <f>IF(H53&gt;0,YEAR('Page couverture'!$E$9)-H53+M53,0)</f>
        <v>0</v>
      </c>
      <c r="O53" s="212">
        <f t="shared" si="5"/>
        <v>0</v>
      </c>
      <c r="P53" s="246">
        <f t="shared" si="6"/>
        <v>0</v>
      </c>
      <c r="Q53" s="265">
        <f t="shared" si="2"/>
        <v>0</v>
      </c>
      <c r="R53" s="265">
        <f t="shared" si="3"/>
        <v>0</v>
      </c>
      <c r="S53" s="265">
        <f t="shared" si="4"/>
        <v>0</v>
      </c>
      <c r="T53" s="264"/>
      <c r="U53" s="6"/>
      <c r="V53" s="6"/>
      <c r="W53" s="6"/>
      <c r="X53" s="6"/>
      <c r="Y53" s="6"/>
      <c r="Z53" s="252"/>
      <c r="AA53" s="252"/>
      <c r="AB53" s="6"/>
      <c r="AC53" s="258"/>
    </row>
    <row r="54" spans="1:29" s="5" customFormat="1" ht="15.5" x14ac:dyDescent="0.35">
      <c r="A54" s="6">
        <v>53</v>
      </c>
      <c r="B54" s="6"/>
      <c r="C54" s="248"/>
      <c r="D54" s="248"/>
      <c r="E54" s="261"/>
      <c r="F54" s="6"/>
      <c r="G54" s="6"/>
      <c r="H54" s="262"/>
      <c r="I54" s="255"/>
      <c r="J54" s="255"/>
      <c r="K54" s="256"/>
      <c r="L54" s="257"/>
      <c r="M54" s="6"/>
      <c r="N54" s="212">
        <f>IF(H54&gt;0,YEAR('Page couverture'!$E$9)-H54+M54,0)</f>
        <v>0</v>
      </c>
      <c r="O54" s="212">
        <f t="shared" si="5"/>
        <v>0</v>
      </c>
      <c r="P54" s="246">
        <f t="shared" si="6"/>
        <v>0</v>
      </c>
      <c r="Q54" s="265">
        <f t="shared" si="2"/>
        <v>0</v>
      </c>
      <c r="R54" s="265">
        <f t="shared" si="3"/>
        <v>0</v>
      </c>
      <c r="S54" s="265">
        <f t="shared" si="4"/>
        <v>0</v>
      </c>
      <c r="T54" s="264"/>
      <c r="U54" s="6"/>
      <c r="V54" s="6"/>
      <c r="W54" s="6"/>
      <c r="X54" s="6"/>
      <c r="Y54" s="6"/>
      <c r="Z54" s="252"/>
      <c r="AA54" s="252"/>
      <c r="AB54" s="6"/>
      <c r="AC54" s="258"/>
    </row>
    <row r="55" spans="1:29" s="5" customFormat="1" ht="15.5" x14ac:dyDescent="0.35">
      <c r="A55" s="6">
        <v>54</v>
      </c>
      <c r="B55" s="259"/>
      <c r="C55" s="248"/>
      <c r="D55" s="248"/>
      <c r="E55" s="263"/>
      <c r="F55" s="6"/>
      <c r="G55" s="6"/>
      <c r="H55" s="254"/>
      <c r="I55" s="255"/>
      <c r="J55" s="255"/>
      <c r="K55" s="6"/>
      <c r="L55" s="257"/>
      <c r="M55" s="6"/>
      <c r="N55" s="212">
        <f>IF(H55&gt;0,YEAR('Page couverture'!$E$9)-H55+M55,0)</f>
        <v>0</v>
      </c>
      <c r="O55" s="212">
        <f t="shared" si="5"/>
        <v>0</v>
      </c>
      <c r="P55" s="246">
        <f t="shared" si="6"/>
        <v>0</v>
      </c>
      <c r="Q55" s="265">
        <f t="shared" si="2"/>
        <v>0</v>
      </c>
      <c r="R55" s="265">
        <f t="shared" si="3"/>
        <v>0</v>
      </c>
      <c r="S55" s="265">
        <f t="shared" si="4"/>
        <v>0</v>
      </c>
      <c r="T55" s="264"/>
      <c r="U55" s="6"/>
      <c r="V55" s="6"/>
      <c r="W55" s="6"/>
      <c r="X55" s="6"/>
      <c r="Y55" s="6"/>
      <c r="Z55" s="252"/>
      <c r="AA55" s="252"/>
      <c r="AB55" s="6"/>
      <c r="AC55" s="258"/>
    </row>
    <row r="56" spans="1:29" s="5" customFormat="1" ht="15.5" x14ac:dyDescent="0.35">
      <c r="A56" s="6">
        <v>55</v>
      </c>
      <c r="B56" s="259"/>
      <c r="C56" s="248"/>
      <c r="D56" s="248"/>
      <c r="E56" s="253"/>
      <c r="F56" s="6"/>
      <c r="G56" s="6"/>
      <c r="H56" s="260"/>
      <c r="I56" s="255"/>
      <c r="J56" s="255"/>
      <c r="K56" s="6"/>
      <c r="L56" s="257"/>
      <c r="M56" s="6"/>
      <c r="N56" s="212">
        <f>IF(H56&gt;0,YEAR('Page couverture'!$E$9)-H56+M56,0)</f>
        <v>0</v>
      </c>
      <c r="O56" s="212">
        <f t="shared" si="5"/>
        <v>0</v>
      </c>
      <c r="P56" s="246">
        <f t="shared" si="6"/>
        <v>0</v>
      </c>
      <c r="Q56" s="265">
        <f t="shared" si="2"/>
        <v>0</v>
      </c>
      <c r="R56" s="265">
        <f t="shared" si="3"/>
        <v>0</v>
      </c>
      <c r="S56" s="265">
        <f t="shared" si="4"/>
        <v>0</v>
      </c>
      <c r="T56" s="264"/>
      <c r="U56" s="6"/>
      <c r="V56" s="6"/>
      <c r="W56" s="6"/>
      <c r="X56" s="6"/>
      <c r="Y56" s="6"/>
      <c r="Z56" s="252"/>
      <c r="AA56" s="252"/>
      <c r="AB56" s="6"/>
      <c r="AC56" s="258"/>
    </row>
    <row r="57" spans="1:29" s="5" customFormat="1" ht="15.5" x14ac:dyDescent="0.35">
      <c r="A57" s="6">
        <v>56</v>
      </c>
      <c r="B57" s="259"/>
      <c r="C57" s="248"/>
      <c r="D57" s="248"/>
      <c r="E57" s="253"/>
      <c r="F57" s="6"/>
      <c r="G57" s="6"/>
      <c r="H57" s="254"/>
      <c r="I57" s="255"/>
      <c r="J57" s="255"/>
      <c r="K57" s="6"/>
      <c r="L57" s="257"/>
      <c r="M57" s="6"/>
      <c r="N57" s="212">
        <f>IF(H57&gt;0,YEAR('Page couverture'!$E$9)-H57+M57,0)</f>
        <v>0</v>
      </c>
      <c r="O57" s="212">
        <f t="shared" si="5"/>
        <v>0</v>
      </c>
      <c r="P57" s="246">
        <f t="shared" si="6"/>
        <v>0</v>
      </c>
      <c r="Q57" s="265">
        <f t="shared" si="2"/>
        <v>0</v>
      </c>
      <c r="R57" s="265">
        <f t="shared" si="3"/>
        <v>0</v>
      </c>
      <c r="S57" s="265">
        <f t="shared" si="4"/>
        <v>0</v>
      </c>
      <c r="T57" s="264"/>
      <c r="U57" s="6"/>
      <c r="V57" s="6"/>
      <c r="W57" s="6"/>
      <c r="X57" s="6"/>
      <c r="Y57" s="6"/>
      <c r="Z57" s="252"/>
      <c r="AA57" s="252"/>
      <c r="AB57" s="6"/>
      <c r="AC57" s="258"/>
    </row>
    <row r="58" spans="1:29" s="5" customFormat="1" ht="15.5" x14ac:dyDescent="0.35">
      <c r="A58" s="6">
        <v>57</v>
      </c>
      <c r="B58" s="6"/>
      <c r="C58" s="248"/>
      <c r="D58" s="248"/>
      <c r="E58" s="261"/>
      <c r="F58" s="6"/>
      <c r="G58" s="6"/>
      <c r="H58" s="262"/>
      <c r="I58" s="255"/>
      <c r="J58" s="255"/>
      <c r="K58" s="256"/>
      <c r="L58" s="257"/>
      <c r="M58" s="6"/>
      <c r="N58" s="212">
        <f>IF(H58&gt;0,YEAR('Page couverture'!$E$9)-H58+M58,0)</f>
        <v>0</v>
      </c>
      <c r="O58" s="212">
        <f t="shared" si="5"/>
        <v>0</v>
      </c>
      <c r="P58" s="246">
        <f t="shared" si="6"/>
        <v>0</v>
      </c>
      <c r="Q58" s="265">
        <f t="shared" si="2"/>
        <v>0</v>
      </c>
      <c r="R58" s="265">
        <f t="shared" si="3"/>
        <v>0</v>
      </c>
      <c r="S58" s="265">
        <f t="shared" si="4"/>
        <v>0</v>
      </c>
      <c r="T58" s="264"/>
      <c r="U58" s="6"/>
      <c r="V58" s="6"/>
      <c r="W58" s="6"/>
      <c r="X58" s="6"/>
      <c r="Y58" s="6"/>
      <c r="Z58" s="252"/>
      <c r="AA58" s="252"/>
      <c r="AB58" s="6"/>
      <c r="AC58" s="258"/>
    </row>
    <row r="59" spans="1:29" s="5" customFormat="1" ht="15.5" x14ac:dyDescent="0.35">
      <c r="A59" s="6">
        <v>58</v>
      </c>
      <c r="B59" s="259"/>
      <c r="C59" s="248"/>
      <c r="D59" s="248"/>
      <c r="E59" s="263"/>
      <c r="F59" s="6"/>
      <c r="G59" s="6"/>
      <c r="H59" s="254"/>
      <c r="I59" s="255"/>
      <c r="J59" s="255"/>
      <c r="K59" s="6"/>
      <c r="L59" s="257"/>
      <c r="M59" s="6"/>
      <c r="N59" s="212">
        <f>IF(H59&gt;0,YEAR('Page couverture'!$E$9)-H59+M59,0)</f>
        <v>0</v>
      </c>
      <c r="O59" s="212">
        <f t="shared" si="5"/>
        <v>0</v>
      </c>
      <c r="P59" s="246">
        <f t="shared" si="6"/>
        <v>0</v>
      </c>
      <c r="Q59" s="265">
        <f t="shared" si="2"/>
        <v>0</v>
      </c>
      <c r="R59" s="265">
        <f t="shared" si="3"/>
        <v>0</v>
      </c>
      <c r="S59" s="265">
        <f t="shared" si="4"/>
        <v>0</v>
      </c>
      <c r="T59" s="264"/>
      <c r="U59" s="6"/>
      <c r="V59" s="6"/>
      <c r="W59" s="6"/>
      <c r="X59" s="6"/>
      <c r="Y59" s="6"/>
      <c r="Z59" s="252"/>
      <c r="AA59" s="252"/>
      <c r="AB59" s="6"/>
      <c r="AC59" s="258"/>
    </row>
    <row r="60" spans="1:29" s="5" customFormat="1" ht="15.5" x14ac:dyDescent="0.35">
      <c r="A60" s="6">
        <v>59</v>
      </c>
      <c r="B60" s="259"/>
      <c r="C60" s="248"/>
      <c r="D60" s="248"/>
      <c r="E60" s="253"/>
      <c r="F60" s="6"/>
      <c r="G60" s="6"/>
      <c r="H60" s="260"/>
      <c r="I60" s="255"/>
      <c r="J60" s="255"/>
      <c r="K60" s="6"/>
      <c r="L60" s="257"/>
      <c r="M60" s="6"/>
      <c r="N60" s="212">
        <f>IF(H60&gt;0,YEAR('Page couverture'!$E$9)-H60+M60,0)</f>
        <v>0</v>
      </c>
      <c r="O60" s="212">
        <f t="shared" si="5"/>
        <v>0</v>
      </c>
      <c r="P60" s="246">
        <f t="shared" si="6"/>
        <v>0</v>
      </c>
      <c r="Q60" s="265">
        <f t="shared" si="2"/>
        <v>0</v>
      </c>
      <c r="R60" s="265">
        <f t="shared" si="3"/>
        <v>0</v>
      </c>
      <c r="S60" s="265">
        <f t="shared" si="4"/>
        <v>0</v>
      </c>
      <c r="T60" s="264"/>
      <c r="U60" s="6"/>
      <c r="V60" s="6"/>
      <c r="W60" s="6"/>
      <c r="X60" s="6"/>
      <c r="Y60" s="6"/>
      <c r="Z60" s="252"/>
      <c r="AA60" s="252"/>
      <c r="AB60" s="6"/>
      <c r="AC60" s="258"/>
    </row>
    <row r="61" spans="1:29" s="5" customFormat="1" ht="15.5" x14ac:dyDescent="0.35">
      <c r="A61" s="6">
        <v>60</v>
      </c>
      <c r="B61" s="259"/>
      <c r="C61" s="248"/>
      <c r="D61" s="248"/>
      <c r="E61" s="253"/>
      <c r="F61" s="6"/>
      <c r="G61" s="6"/>
      <c r="H61" s="254"/>
      <c r="I61" s="255"/>
      <c r="J61" s="255"/>
      <c r="K61" s="6"/>
      <c r="L61" s="257"/>
      <c r="M61" s="6"/>
      <c r="N61" s="212">
        <f>IF(H61&gt;0,YEAR('Page couverture'!$E$9)-H61+M61,0)</f>
        <v>0</v>
      </c>
      <c r="O61" s="212">
        <f t="shared" si="5"/>
        <v>0</v>
      </c>
      <c r="P61" s="246">
        <f t="shared" si="6"/>
        <v>0</v>
      </c>
      <c r="Q61" s="265">
        <f t="shared" si="2"/>
        <v>0</v>
      </c>
      <c r="R61" s="265">
        <f t="shared" si="3"/>
        <v>0</v>
      </c>
      <c r="S61" s="265">
        <f t="shared" si="4"/>
        <v>0</v>
      </c>
      <c r="T61" s="264"/>
      <c r="U61" s="6"/>
      <c r="V61" s="6"/>
      <c r="W61" s="6"/>
      <c r="X61" s="6"/>
      <c r="Y61" s="6"/>
      <c r="Z61" s="252"/>
      <c r="AA61" s="252"/>
      <c r="AB61" s="6"/>
      <c r="AC61" s="258"/>
    </row>
    <row r="62" spans="1:29" s="5" customFormat="1" ht="15.5" x14ac:dyDescent="0.35">
      <c r="A62" s="6">
        <v>61</v>
      </c>
      <c r="B62" s="6"/>
      <c r="C62" s="248"/>
      <c r="D62" s="248"/>
      <c r="E62" s="261"/>
      <c r="F62" s="6"/>
      <c r="G62" s="6"/>
      <c r="H62" s="262"/>
      <c r="I62" s="255"/>
      <c r="J62" s="255"/>
      <c r="K62" s="256"/>
      <c r="L62" s="257"/>
      <c r="M62" s="6"/>
      <c r="N62" s="212">
        <f>IF(H62&gt;0,YEAR('Page couverture'!$E$9)-H62+M62,0)</f>
        <v>0</v>
      </c>
      <c r="O62" s="212">
        <f t="shared" si="5"/>
        <v>0</v>
      </c>
      <c r="P62" s="246">
        <f t="shared" si="6"/>
        <v>0</v>
      </c>
      <c r="Q62" s="265">
        <f t="shared" si="2"/>
        <v>0</v>
      </c>
      <c r="R62" s="265">
        <f t="shared" si="3"/>
        <v>0</v>
      </c>
      <c r="S62" s="265">
        <f t="shared" si="4"/>
        <v>0</v>
      </c>
      <c r="T62" s="264"/>
      <c r="U62" s="6"/>
      <c r="V62" s="6"/>
      <c r="W62" s="6"/>
      <c r="X62" s="6"/>
      <c r="Y62" s="6"/>
      <c r="Z62" s="252"/>
      <c r="AA62" s="252"/>
      <c r="AB62" s="6"/>
      <c r="AC62" s="258"/>
    </row>
    <row r="63" spans="1:29" s="5" customFormat="1" ht="15.5" x14ac:dyDescent="0.35">
      <c r="A63" s="6">
        <v>62</v>
      </c>
      <c r="B63" s="259"/>
      <c r="C63" s="248"/>
      <c r="D63" s="248"/>
      <c r="E63" s="263"/>
      <c r="F63" s="6"/>
      <c r="G63" s="6"/>
      <c r="H63" s="254"/>
      <c r="I63" s="255"/>
      <c r="J63" s="255"/>
      <c r="K63" s="6"/>
      <c r="L63" s="257"/>
      <c r="M63" s="6"/>
      <c r="N63" s="212">
        <f>IF(H63&gt;0,YEAR('Page couverture'!$E$9)-H63+M63,0)</f>
        <v>0</v>
      </c>
      <c r="O63" s="212">
        <f t="shared" si="5"/>
        <v>0</v>
      </c>
      <c r="P63" s="246">
        <f t="shared" si="6"/>
        <v>0</v>
      </c>
      <c r="Q63" s="265">
        <f t="shared" si="2"/>
        <v>0</v>
      </c>
      <c r="R63" s="265">
        <f t="shared" si="3"/>
        <v>0</v>
      </c>
      <c r="S63" s="265">
        <f t="shared" si="4"/>
        <v>0</v>
      </c>
      <c r="T63" s="264"/>
      <c r="U63" s="6"/>
      <c r="V63" s="6"/>
      <c r="W63" s="6"/>
      <c r="X63" s="6"/>
      <c r="Y63" s="6"/>
      <c r="Z63" s="252"/>
      <c r="AA63" s="252"/>
      <c r="AB63" s="6"/>
      <c r="AC63" s="258"/>
    </row>
    <row r="64" spans="1:29" s="5" customFormat="1" ht="15.5" x14ac:dyDescent="0.35">
      <c r="A64" s="6">
        <v>63</v>
      </c>
      <c r="B64" s="259"/>
      <c r="C64" s="248"/>
      <c r="D64" s="248"/>
      <c r="E64" s="253"/>
      <c r="F64" s="6"/>
      <c r="G64" s="6"/>
      <c r="H64" s="260"/>
      <c r="I64" s="255"/>
      <c r="J64" s="255"/>
      <c r="K64" s="6"/>
      <c r="L64" s="257"/>
      <c r="M64" s="6"/>
      <c r="N64" s="212">
        <f>IF(H64&gt;0,YEAR('Page couverture'!$E$9)-H64+M64,0)</f>
        <v>0</v>
      </c>
      <c r="O64" s="212">
        <f t="shared" si="5"/>
        <v>0</v>
      </c>
      <c r="P64" s="246">
        <f t="shared" si="6"/>
        <v>0</v>
      </c>
      <c r="Q64" s="265">
        <f t="shared" si="2"/>
        <v>0</v>
      </c>
      <c r="R64" s="265">
        <f t="shared" si="3"/>
        <v>0</v>
      </c>
      <c r="S64" s="265">
        <f t="shared" si="4"/>
        <v>0</v>
      </c>
      <c r="T64" s="264"/>
      <c r="U64" s="6"/>
      <c r="V64" s="6"/>
      <c r="W64" s="6"/>
      <c r="X64" s="6"/>
      <c r="Y64" s="6"/>
      <c r="Z64" s="252"/>
      <c r="AA64" s="252"/>
      <c r="AB64" s="6"/>
      <c r="AC64" s="258"/>
    </row>
    <row r="65" spans="1:29" s="5" customFormat="1" ht="15.5" x14ac:dyDescent="0.35">
      <c r="A65" s="6">
        <v>64</v>
      </c>
      <c r="B65" s="259"/>
      <c r="C65" s="248"/>
      <c r="D65" s="248"/>
      <c r="E65" s="253"/>
      <c r="F65" s="6"/>
      <c r="G65" s="6"/>
      <c r="H65" s="254"/>
      <c r="I65" s="255"/>
      <c r="J65" s="255"/>
      <c r="K65" s="6"/>
      <c r="L65" s="257"/>
      <c r="M65" s="6"/>
      <c r="N65" s="212">
        <f>IF(H65&gt;0,YEAR('Page couverture'!$E$9)-H65+M65,0)</f>
        <v>0</v>
      </c>
      <c r="O65" s="212">
        <f t="shared" si="5"/>
        <v>0</v>
      </c>
      <c r="P65" s="246">
        <f t="shared" si="6"/>
        <v>0</v>
      </c>
      <c r="Q65" s="265">
        <f t="shared" si="2"/>
        <v>0</v>
      </c>
      <c r="R65" s="265">
        <f t="shared" si="3"/>
        <v>0</v>
      </c>
      <c r="S65" s="265">
        <f t="shared" si="4"/>
        <v>0</v>
      </c>
      <c r="T65" s="264"/>
      <c r="U65" s="6"/>
      <c r="V65" s="6"/>
      <c r="W65" s="6"/>
      <c r="X65" s="6"/>
      <c r="Y65" s="6"/>
      <c r="Z65" s="252"/>
      <c r="AA65" s="252"/>
      <c r="AB65" s="6"/>
      <c r="AC65" s="258"/>
    </row>
    <row r="66" spans="1:29" s="5" customFormat="1" ht="15.5" x14ac:dyDescent="0.35">
      <c r="A66" s="6">
        <v>65</v>
      </c>
      <c r="B66" s="6"/>
      <c r="C66" s="248"/>
      <c r="D66" s="248"/>
      <c r="E66" s="261"/>
      <c r="F66" s="6"/>
      <c r="G66" s="6"/>
      <c r="H66" s="262"/>
      <c r="I66" s="255"/>
      <c r="J66" s="255"/>
      <c r="K66" s="256"/>
      <c r="L66" s="257"/>
      <c r="M66" s="6"/>
      <c r="N66" s="212">
        <f>IF(H66&gt;0,YEAR('Page couverture'!$E$9)-H66+M66,0)</f>
        <v>0</v>
      </c>
      <c r="O66" s="212">
        <f t="shared" si="5"/>
        <v>0</v>
      </c>
      <c r="P66" s="246">
        <f t="shared" si="6"/>
        <v>0</v>
      </c>
      <c r="Q66" s="265">
        <f t="shared" si="2"/>
        <v>0</v>
      </c>
      <c r="R66" s="265">
        <f t="shared" si="3"/>
        <v>0</v>
      </c>
      <c r="S66" s="265">
        <f t="shared" si="4"/>
        <v>0</v>
      </c>
      <c r="T66" s="264"/>
      <c r="U66" s="6"/>
      <c r="V66" s="6"/>
      <c r="W66" s="6"/>
      <c r="X66" s="6"/>
      <c r="Y66" s="6"/>
      <c r="Z66" s="252"/>
      <c r="AA66" s="252"/>
      <c r="AB66" s="6"/>
      <c r="AC66" s="258"/>
    </row>
    <row r="67" spans="1:29" s="5" customFormat="1" ht="15.5" x14ac:dyDescent="0.35">
      <c r="A67" s="6">
        <v>66</v>
      </c>
      <c r="B67" s="259"/>
      <c r="C67" s="248"/>
      <c r="D67" s="248"/>
      <c r="E67" s="263"/>
      <c r="F67" s="6"/>
      <c r="G67" s="6"/>
      <c r="H67" s="254"/>
      <c r="I67" s="255"/>
      <c r="J67" s="255"/>
      <c r="K67" s="6"/>
      <c r="L67" s="257"/>
      <c r="M67" s="6"/>
      <c r="N67" s="212">
        <f>IF(H67&gt;0,YEAR('Page couverture'!$E$9)-H67+M67,0)</f>
        <v>0</v>
      </c>
      <c r="O67" s="212">
        <f t="shared" si="5"/>
        <v>0</v>
      </c>
      <c r="P67" s="246">
        <f t="shared" si="6"/>
        <v>0</v>
      </c>
      <c r="Q67" s="265">
        <f t="shared" ref="Q67:Q101" si="7">N67*$J67</f>
        <v>0</v>
      </c>
      <c r="R67" s="265">
        <f t="shared" ref="R67:R101" si="8">O67*$J67</f>
        <v>0</v>
      </c>
      <c r="S67" s="265">
        <f t="shared" ref="S67:S101" si="9">P67*$J67</f>
        <v>0</v>
      </c>
      <c r="T67" s="264"/>
      <c r="U67" s="6"/>
      <c r="V67" s="6"/>
      <c r="W67" s="6"/>
      <c r="X67" s="6"/>
      <c r="Y67" s="6"/>
      <c r="Z67" s="252"/>
      <c r="AA67" s="252"/>
      <c r="AB67" s="6"/>
      <c r="AC67" s="258"/>
    </row>
    <row r="68" spans="1:29" s="5" customFormat="1" ht="15.5" x14ac:dyDescent="0.35">
      <c r="A68" s="6">
        <v>67</v>
      </c>
      <c r="B68" s="259"/>
      <c r="C68" s="248"/>
      <c r="D68" s="248"/>
      <c r="E68" s="253"/>
      <c r="F68" s="6"/>
      <c r="G68" s="6"/>
      <c r="H68" s="260"/>
      <c r="I68" s="255"/>
      <c r="J68" s="255"/>
      <c r="K68" s="6"/>
      <c r="L68" s="257"/>
      <c r="M68" s="6"/>
      <c r="N68" s="212">
        <f>IF(H68&gt;0,YEAR('Page couverture'!$E$9)-H68+M68,0)</f>
        <v>0</v>
      </c>
      <c r="O68" s="212">
        <f t="shared" si="5"/>
        <v>0</v>
      </c>
      <c r="P68" s="246">
        <f t="shared" si="6"/>
        <v>0</v>
      </c>
      <c r="Q68" s="265">
        <f t="shared" si="7"/>
        <v>0</v>
      </c>
      <c r="R68" s="265">
        <f t="shared" si="8"/>
        <v>0</v>
      </c>
      <c r="S68" s="265">
        <f t="shared" si="9"/>
        <v>0</v>
      </c>
      <c r="T68" s="264"/>
      <c r="U68" s="6"/>
      <c r="V68" s="6"/>
      <c r="W68" s="6"/>
      <c r="X68" s="6"/>
      <c r="Y68" s="6"/>
      <c r="Z68" s="252"/>
      <c r="AA68" s="252"/>
      <c r="AB68" s="6"/>
      <c r="AC68" s="258"/>
    </row>
    <row r="69" spans="1:29" s="5" customFormat="1" ht="15.5" x14ac:dyDescent="0.35">
      <c r="A69" s="6">
        <v>68</v>
      </c>
      <c r="B69" s="259"/>
      <c r="C69" s="248"/>
      <c r="D69" s="248"/>
      <c r="E69" s="253"/>
      <c r="F69" s="6"/>
      <c r="G69" s="6"/>
      <c r="H69" s="254"/>
      <c r="I69" s="255"/>
      <c r="J69" s="255"/>
      <c r="K69" s="6"/>
      <c r="L69" s="257"/>
      <c r="M69" s="6"/>
      <c r="N69" s="212">
        <f>IF(H69&gt;0,YEAR('Page couverture'!$E$9)-H69+M69,0)</f>
        <v>0</v>
      </c>
      <c r="O69" s="212">
        <f t="shared" si="5"/>
        <v>0</v>
      </c>
      <c r="P69" s="246">
        <f t="shared" si="6"/>
        <v>0</v>
      </c>
      <c r="Q69" s="265">
        <f t="shared" si="7"/>
        <v>0</v>
      </c>
      <c r="R69" s="265">
        <f t="shared" si="8"/>
        <v>0</v>
      </c>
      <c r="S69" s="265">
        <f t="shared" si="9"/>
        <v>0</v>
      </c>
      <c r="T69" s="264"/>
      <c r="U69" s="6"/>
      <c r="V69" s="6"/>
      <c r="W69" s="6"/>
      <c r="X69" s="6"/>
      <c r="Y69" s="6"/>
      <c r="Z69" s="252"/>
      <c r="AA69" s="252"/>
      <c r="AB69" s="6"/>
      <c r="AC69" s="258"/>
    </row>
    <row r="70" spans="1:29" s="5" customFormat="1" ht="15.5" x14ac:dyDescent="0.35">
      <c r="A70" s="6">
        <v>69</v>
      </c>
      <c r="B70" s="6"/>
      <c r="C70" s="248"/>
      <c r="D70" s="248"/>
      <c r="E70" s="261"/>
      <c r="F70" s="6"/>
      <c r="G70" s="6"/>
      <c r="H70" s="262"/>
      <c r="I70" s="255"/>
      <c r="J70" s="255"/>
      <c r="K70" s="256"/>
      <c r="L70" s="257"/>
      <c r="M70" s="6"/>
      <c r="N70" s="212">
        <f>IF(H70&gt;0,YEAR('Page couverture'!$E$9)-H70+M70,0)</f>
        <v>0</v>
      </c>
      <c r="O70" s="212">
        <f t="shared" si="5"/>
        <v>0</v>
      </c>
      <c r="P70" s="246">
        <f t="shared" si="6"/>
        <v>0</v>
      </c>
      <c r="Q70" s="265">
        <f t="shared" si="7"/>
        <v>0</v>
      </c>
      <c r="R70" s="265">
        <f t="shared" si="8"/>
        <v>0</v>
      </c>
      <c r="S70" s="265">
        <f t="shared" si="9"/>
        <v>0</v>
      </c>
      <c r="T70" s="264"/>
      <c r="U70" s="6"/>
      <c r="V70" s="6"/>
      <c r="W70" s="6"/>
      <c r="X70" s="6"/>
      <c r="Y70" s="6"/>
      <c r="Z70" s="252"/>
      <c r="AA70" s="252"/>
      <c r="AB70" s="6"/>
      <c r="AC70" s="258"/>
    </row>
    <row r="71" spans="1:29" s="5" customFormat="1" ht="15.5" x14ac:dyDescent="0.35">
      <c r="A71" s="6">
        <v>70</v>
      </c>
      <c r="B71" s="259"/>
      <c r="C71" s="248"/>
      <c r="D71" s="248"/>
      <c r="E71" s="263"/>
      <c r="F71" s="6"/>
      <c r="G71" s="6"/>
      <c r="H71" s="254"/>
      <c r="I71" s="255"/>
      <c r="J71" s="255"/>
      <c r="K71" s="6"/>
      <c r="L71" s="257"/>
      <c r="M71" s="6"/>
      <c r="N71" s="212">
        <f>IF(H71&gt;0,YEAR('Page couverture'!$E$9)-H71+M71,0)</f>
        <v>0</v>
      </c>
      <c r="O71" s="212">
        <f t="shared" si="5"/>
        <v>0</v>
      </c>
      <c r="P71" s="246">
        <f t="shared" si="6"/>
        <v>0</v>
      </c>
      <c r="Q71" s="265">
        <f t="shared" si="7"/>
        <v>0</v>
      </c>
      <c r="R71" s="265">
        <f t="shared" si="8"/>
        <v>0</v>
      </c>
      <c r="S71" s="265">
        <f t="shared" si="9"/>
        <v>0</v>
      </c>
      <c r="T71" s="264"/>
      <c r="U71" s="6"/>
      <c r="V71" s="6"/>
      <c r="W71" s="6"/>
      <c r="X71" s="6"/>
      <c r="Y71" s="6"/>
      <c r="Z71" s="252"/>
      <c r="AA71" s="252"/>
      <c r="AB71" s="6"/>
      <c r="AC71" s="258"/>
    </row>
    <row r="72" spans="1:29" s="5" customFormat="1" ht="15.5" x14ac:dyDescent="0.35">
      <c r="A72" s="6">
        <v>71</v>
      </c>
      <c r="B72" s="259"/>
      <c r="C72" s="248"/>
      <c r="D72" s="248"/>
      <c r="E72" s="253"/>
      <c r="F72" s="6"/>
      <c r="G72" s="6"/>
      <c r="H72" s="260"/>
      <c r="I72" s="255"/>
      <c r="J72" s="255"/>
      <c r="K72" s="6"/>
      <c r="L72" s="257"/>
      <c r="M72" s="6"/>
      <c r="N72" s="212">
        <f>IF(H72&gt;0,YEAR('Page couverture'!$E$9)-H72+M72,0)</f>
        <v>0</v>
      </c>
      <c r="O72" s="212">
        <f t="shared" si="5"/>
        <v>0</v>
      </c>
      <c r="P72" s="246">
        <f t="shared" si="6"/>
        <v>0</v>
      </c>
      <c r="Q72" s="265">
        <f t="shared" si="7"/>
        <v>0</v>
      </c>
      <c r="R72" s="265">
        <f t="shared" si="8"/>
        <v>0</v>
      </c>
      <c r="S72" s="265">
        <f t="shared" si="9"/>
        <v>0</v>
      </c>
      <c r="T72" s="264"/>
      <c r="U72" s="6"/>
      <c r="V72" s="6"/>
      <c r="W72" s="6"/>
      <c r="X72" s="6"/>
      <c r="Y72" s="6"/>
      <c r="Z72" s="252"/>
      <c r="AA72" s="252"/>
      <c r="AB72" s="6"/>
      <c r="AC72" s="258"/>
    </row>
    <row r="73" spans="1:29" s="5" customFormat="1" ht="15.5" x14ac:dyDescent="0.35">
      <c r="A73" s="6">
        <v>72</v>
      </c>
      <c r="B73" s="259"/>
      <c r="C73" s="248"/>
      <c r="D73" s="248"/>
      <c r="E73" s="253"/>
      <c r="F73" s="6"/>
      <c r="G73" s="6"/>
      <c r="H73" s="254"/>
      <c r="I73" s="255"/>
      <c r="J73" s="255"/>
      <c r="K73" s="6"/>
      <c r="L73" s="257"/>
      <c r="M73" s="6"/>
      <c r="N73" s="212">
        <f>IF(H73&gt;0,YEAR('Page couverture'!$E$9)-H73+M73,0)</f>
        <v>0</v>
      </c>
      <c r="O73" s="212">
        <f t="shared" si="5"/>
        <v>0</v>
      </c>
      <c r="P73" s="246">
        <f t="shared" si="6"/>
        <v>0</v>
      </c>
      <c r="Q73" s="265">
        <f t="shared" si="7"/>
        <v>0</v>
      </c>
      <c r="R73" s="265">
        <f t="shared" si="8"/>
        <v>0</v>
      </c>
      <c r="S73" s="265">
        <f t="shared" si="9"/>
        <v>0</v>
      </c>
      <c r="T73" s="264"/>
      <c r="U73" s="6"/>
      <c r="V73" s="6"/>
      <c r="W73" s="6"/>
      <c r="X73" s="6"/>
      <c r="Y73" s="6"/>
      <c r="Z73" s="252"/>
      <c r="AA73" s="252"/>
      <c r="AB73" s="6"/>
      <c r="AC73" s="258"/>
    </row>
    <row r="74" spans="1:29" s="5" customFormat="1" ht="15.5" x14ac:dyDescent="0.35">
      <c r="A74" s="6">
        <v>73</v>
      </c>
      <c r="B74" s="6"/>
      <c r="C74" s="248"/>
      <c r="D74" s="248"/>
      <c r="E74" s="261"/>
      <c r="F74" s="6"/>
      <c r="G74" s="6"/>
      <c r="H74" s="262"/>
      <c r="I74" s="255"/>
      <c r="J74" s="255"/>
      <c r="K74" s="256"/>
      <c r="L74" s="257"/>
      <c r="M74" s="6"/>
      <c r="N74" s="212">
        <f>IF(H74&gt;0,YEAR('Page couverture'!$E$9)-H74+M74,0)</f>
        <v>0</v>
      </c>
      <c r="O74" s="212">
        <f t="shared" si="5"/>
        <v>0</v>
      </c>
      <c r="P74" s="246">
        <f t="shared" si="6"/>
        <v>0</v>
      </c>
      <c r="Q74" s="265">
        <f t="shared" si="7"/>
        <v>0</v>
      </c>
      <c r="R74" s="265">
        <f t="shared" si="8"/>
        <v>0</v>
      </c>
      <c r="S74" s="265">
        <f t="shared" si="9"/>
        <v>0</v>
      </c>
      <c r="T74" s="264"/>
      <c r="U74" s="6"/>
      <c r="V74" s="6"/>
      <c r="W74" s="6"/>
      <c r="X74" s="6"/>
      <c r="Y74" s="6"/>
      <c r="Z74" s="252"/>
      <c r="AA74" s="252"/>
      <c r="AB74" s="6"/>
      <c r="AC74" s="258"/>
    </row>
    <row r="75" spans="1:29" s="5" customFormat="1" ht="15.5" x14ac:dyDescent="0.35">
      <c r="A75" s="6">
        <v>74</v>
      </c>
      <c r="B75" s="259"/>
      <c r="C75" s="248"/>
      <c r="D75" s="248"/>
      <c r="E75" s="263"/>
      <c r="F75" s="6"/>
      <c r="G75" s="6"/>
      <c r="H75" s="254"/>
      <c r="I75" s="255"/>
      <c r="J75" s="255"/>
      <c r="K75" s="6"/>
      <c r="L75" s="257"/>
      <c r="M75" s="6"/>
      <c r="N75" s="212">
        <f>IF(H75&gt;0,YEAR('Page couverture'!$E$9)-H75+M75,0)</f>
        <v>0</v>
      </c>
      <c r="O75" s="212">
        <f t="shared" si="5"/>
        <v>0</v>
      </c>
      <c r="P75" s="246">
        <f t="shared" si="6"/>
        <v>0</v>
      </c>
      <c r="Q75" s="265">
        <f t="shared" si="7"/>
        <v>0</v>
      </c>
      <c r="R75" s="265">
        <f t="shared" si="8"/>
        <v>0</v>
      </c>
      <c r="S75" s="265">
        <f t="shared" si="9"/>
        <v>0</v>
      </c>
      <c r="T75" s="264"/>
      <c r="U75" s="6"/>
      <c r="V75" s="6"/>
      <c r="W75" s="6"/>
      <c r="X75" s="6"/>
      <c r="Y75" s="6"/>
      <c r="Z75" s="252"/>
      <c r="AA75" s="252"/>
      <c r="AB75" s="6"/>
      <c r="AC75" s="258"/>
    </row>
    <row r="76" spans="1:29" s="5" customFormat="1" ht="15.5" x14ac:dyDescent="0.35">
      <c r="A76" s="6">
        <v>75</v>
      </c>
      <c r="B76" s="259"/>
      <c r="C76" s="248"/>
      <c r="D76" s="248"/>
      <c r="E76" s="253"/>
      <c r="F76" s="6"/>
      <c r="G76" s="6"/>
      <c r="H76" s="260"/>
      <c r="I76" s="255"/>
      <c r="J76" s="255"/>
      <c r="K76" s="6"/>
      <c r="L76" s="257"/>
      <c r="M76" s="6"/>
      <c r="N76" s="212">
        <f>IF(H76&gt;0,YEAR('Page couverture'!$E$9)-H76+M76,0)</f>
        <v>0</v>
      </c>
      <c r="O76" s="212">
        <f t="shared" ref="O76:O101" si="10">IF(L76-N76&lt;0,0,L76-N76)</f>
        <v>0</v>
      </c>
      <c r="P76" s="246">
        <f t="shared" ref="P76:P101" si="11">IFERROR(O76/L76,0)</f>
        <v>0</v>
      </c>
      <c r="Q76" s="265">
        <f t="shared" si="7"/>
        <v>0</v>
      </c>
      <c r="R76" s="265">
        <f t="shared" si="8"/>
        <v>0</v>
      </c>
      <c r="S76" s="265">
        <f t="shared" si="9"/>
        <v>0</v>
      </c>
      <c r="T76" s="264"/>
      <c r="U76" s="6"/>
      <c r="V76" s="6"/>
      <c r="W76" s="6"/>
      <c r="X76" s="6"/>
      <c r="Y76" s="6"/>
      <c r="Z76" s="252"/>
      <c r="AA76" s="252"/>
      <c r="AB76" s="6"/>
      <c r="AC76" s="258"/>
    </row>
    <row r="77" spans="1:29" s="5" customFormat="1" ht="15.5" x14ac:dyDescent="0.35">
      <c r="A77" s="6">
        <v>76</v>
      </c>
      <c r="B77" s="259"/>
      <c r="C77" s="248"/>
      <c r="D77" s="248"/>
      <c r="E77" s="253"/>
      <c r="F77" s="6"/>
      <c r="G77" s="6"/>
      <c r="H77" s="254"/>
      <c r="I77" s="255"/>
      <c r="J77" s="255"/>
      <c r="K77" s="6"/>
      <c r="L77" s="257"/>
      <c r="M77" s="6"/>
      <c r="N77" s="212">
        <f>IF(H77&gt;0,YEAR('Page couverture'!$E$9)-H77+M77,0)</f>
        <v>0</v>
      </c>
      <c r="O77" s="212">
        <f t="shared" si="10"/>
        <v>0</v>
      </c>
      <c r="P77" s="246">
        <f t="shared" si="11"/>
        <v>0</v>
      </c>
      <c r="Q77" s="265">
        <f t="shared" si="7"/>
        <v>0</v>
      </c>
      <c r="R77" s="265">
        <f t="shared" si="8"/>
        <v>0</v>
      </c>
      <c r="S77" s="265">
        <f t="shared" si="9"/>
        <v>0</v>
      </c>
      <c r="T77" s="264"/>
      <c r="U77" s="6"/>
      <c r="V77" s="6"/>
      <c r="W77" s="6"/>
      <c r="X77" s="6"/>
      <c r="Y77" s="6"/>
      <c r="Z77" s="252"/>
      <c r="AA77" s="252"/>
      <c r="AB77" s="6"/>
      <c r="AC77" s="258"/>
    </row>
    <row r="78" spans="1:29" s="5" customFormat="1" ht="15.5" x14ac:dyDescent="0.35">
      <c r="A78" s="6">
        <v>77</v>
      </c>
      <c r="B78" s="6"/>
      <c r="C78" s="248"/>
      <c r="D78" s="248"/>
      <c r="E78" s="261"/>
      <c r="F78" s="6"/>
      <c r="G78" s="6"/>
      <c r="H78" s="262"/>
      <c r="I78" s="255"/>
      <c r="J78" s="255"/>
      <c r="K78" s="256"/>
      <c r="L78" s="257"/>
      <c r="M78" s="6"/>
      <c r="N78" s="212">
        <f>IF(H78&gt;0,YEAR('Page couverture'!$E$9)-H78+M78,0)</f>
        <v>0</v>
      </c>
      <c r="O78" s="212">
        <f t="shared" si="10"/>
        <v>0</v>
      </c>
      <c r="P78" s="246">
        <f t="shared" si="11"/>
        <v>0</v>
      </c>
      <c r="Q78" s="265">
        <f t="shared" si="7"/>
        <v>0</v>
      </c>
      <c r="R78" s="265">
        <f t="shared" si="8"/>
        <v>0</v>
      </c>
      <c r="S78" s="265">
        <f t="shared" si="9"/>
        <v>0</v>
      </c>
      <c r="T78" s="264"/>
      <c r="U78" s="6"/>
      <c r="V78" s="6"/>
      <c r="W78" s="6"/>
      <c r="X78" s="6"/>
      <c r="Y78" s="6"/>
      <c r="Z78" s="252"/>
      <c r="AA78" s="252"/>
      <c r="AB78" s="6"/>
      <c r="AC78" s="258"/>
    </row>
    <row r="79" spans="1:29" s="5" customFormat="1" ht="15.5" x14ac:dyDescent="0.35">
      <c r="A79" s="6">
        <v>78</v>
      </c>
      <c r="B79" s="259"/>
      <c r="C79" s="248"/>
      <c r="D79" s="248"/>
      <c r="E79" s="263"/>
      <c r="F79" s="6"/>
      <c r="G79" s="6"/>
      <c r="H79" s="254"/>
      <c r="I79" s="255"/>
      <c r="J79" s="255"/>
      <c r="K79" s="6"/>
      <c r="L79" s="257"/>
      <c r="M79" s="6"/>
      <c r="N79" s="212">
        <f>IF(H79&gt;0,YEAR('Page couverture'!$E$9)-H79+M79,0)</f>
        <v>0</v>
      </c>
      <c r="O79" s="212">
        <f t="shared" si="10"/>
        <v>0</v>
      </c>
      <c r="P79" s="246">
        <f t="shared" si="11"/>
        <v>0</v>
      </c>
      <c r="Q79" s="265">
        <f t="shared" si="7"/>
        <v>0</v>
      </c>
      <c r="R79" s="265">
        <f t="shared" si="8"/>
        <v>0</v>
      </c>
      <c r="S79" s="265">
        <f t="shared" si="9"/>
        <v>0</v>
      </c>
      <c r="T79" s="264"/>
      <c r="U79" s="6"/>
      <c r="V79" s="6"/>
      <c r="W79" s="6"/>
      <c r="X79" s="6"/>
      <c r="Y79" s="6"/>
      <c r="Z79" s="252"/>
      <c r="AA79" s="252"/>
      <c r="AB79" s="6"/>
      <c r="AC79" s="258"/>
    </row>
    <row r="80" spans="1:29" s="5" customFormat="1" ht="15.5" x14ac:dyDescent="0.35">
      <c r="A80" s="6">
        <v>79</v>
      </c>
      <c r="B80" s="259"/>
      <c r="C80" s="248"/>
      <c r="D80" s="248"/>
      <c r="E80" s="253"/>
      <c r="F80" s="6"/>
      <c r="G80" s="6"/>
      <c r="H80" s="260"/>
      <c r="I80" s="255"/>
      <c r="J80" s="255"/>
      <c r="K80" s="6"/>
      <c r="L80" s="257"/>
      <c r="M80" s="6"/>
      <c r="N80" s="212">
        <f>IF(H80&gt;0,YEAR('Page couverture'!$E$9)-H80+M80,0)</f>
        <v>0</v>
      </c>
      <c r="O80" s="212">
        <f t="shared" si="10"/>
        <v>0</v>
      </c>
      <c r="P80" s="246">
        <f t="shared" si="11"/>
        <v>0</v>
      </c>
      <c r="Q80" s="265">
        <f t="shared" si="7"/>
        <v>0</v>
      </c>
      <c r="R80" s="265">
        <f t="shared" si="8"/>
        <v>0</v>
      </c>
      <c r="S80" s="265">
        <f t="shared" si="9"/>
        <v>0</v>
      </c>
      <c r="T80" s="264"/>
      <c r="U80" s="6"/>
      <c r="V80" s="6"/>
      <c r="W80" s="6"/>
      <c r="X80" s="6"/>
      <c r="Y80" s="6"/>
      <c r="Z80" s="252"/>
      <c r="AA80" s="252"/>
      <c r="AB80" s="6"/>
      <c r="AC80" s="258"/>
    </row>
    <row r="81" spans="1:29" s="5" customFormat="1" ht="15.5" x14ac:dyDescent="0.35">
      <c r="A81" s="6">
        <v>80</v>
      </c>
      <c r="B81" s="259"/>
      <c r="C81" s="248"/>
      <c r="D81" s="248"/>
      <c r="E81" s="253"/>
      <c r="F81" s="6"/>
      <c r="G81" s="6"/>
      <c r="H81" s="254"/>
      <c r="I81" s="255"/>
      <c r="J81" s="255"/>
      <c r="K81" s="6"/>
      <c r="L81" s="257"/>
      <c r="M81" s="6"/>
      <c r="N81" s="212">
        <f>IF(H81&gt;0,YEAR('Page couverture'!$E$9)-H81+M81,0)</f>
        <v>0</v>
      </c>
      <c r="O81" s="212">
        <f t="shared" si="10"/>
        <v>0</v>
      </c>
      <c r="P81" s="246">
        <f t="shared" si="11"/>
        <v>0</v>
      </c>
      <c r="Q81" s="265">
        <f t="shared" si="7"/>
        <v>0</v>
      </c>
      <c r="R81" s="265">
        <f t="shared" si="8"/>
        <v>0</v>
      </c>
      <c r="S81" s="265">
        <f t="shared" si="9"/>
        <v>0</v>
      </c>
      <c r="T81" s="264"/>
      <c r="U81" s="6"/>
      <c r="V81" s="6"/>
      <c r="W81" s="6"/>
      <c r="X81" s="6"/>
      <c r="Y81" s="6"/>
      <c r="Z81" s="252"/>
      <c r="AA81" s="252"/>
      <c r="AB81" s="6"/>
      <c r="AC81" s="258"/>
    </row>
    <row r="82" spans="1:29" s="5" customFormat="1" ht="15.5" x14ac:dyDescent="0.35">
      <c r="A82" s="6">
        <v>81</v>
      </c>
      <c r="B82" s="6"/>
      <c r="C82" s="248"/>
      <c r="D82" s="248"/>
      <c r="E82" s="261"/>
      <c r="F82" s="6"/>
      <c r="G82" s="6"/>
      <c r="H82" s="262"/>
      <c r="I82" s="255"/>
      <c r="J82" s="255"/>
      <c r="K82" s="256"/>
      <c r="L82" s="257"/>
      <c r="M82" s="6"/>
      <c r="N82" s="212">
        <f>IF(H82&gt;0,YEAR('Page couverture'!$E$9)-H82+M82,0)</f>
        <v>0</v>
      </c>
      <c r="O82" s="212">
        <f t="shared" si="10"/>
        <v>0</v>
      </c>
      <c r="P82" s="246">
        <f t="shared" si="11"/>
        <v>0</v>
      </c>
      <c r="Q82" s="265">
        <f t="shared" si="7"/>
        <v>0</v>
      </c>
      <c r="R82" s="265">
        <f t="shared" si="8"/>
        <v>0</v>
      </c>
      <c r="S82" s="265">
        <f t="shared" si="9"/>
        <v>0</v>
      </c>
      <c r="T82" s="264"/>
      <c r="U82" s="6"/>
      <c r="V82" s="6"/>
      <c r="W82" s="6"/>
      <c r="X82" s="6"/>
      <c r="Y82" s="6"/>
      <c r="Z82" s="252"/>
      <c r="AA82" s="252"/>
      <c r="AB82" s="6"/>
      <c r="AC82" s="258"/>
    </row>
    <row r="83" spans="1:29" s="5" customFormat="1" ht="15.5" x14ac:dyDescent="0.35">
      <c r="A83" s="6">
        <v>82</v>
      </c>
      <c r="B83" s="259"/>
      <c r="C83" s="248"/>
      <c r="D83" s="248"/>
      <c r="E83" s="263"/>
      <c r="F83" s="6"/>
      <c r="G83" s="6"/>
      <c r="H83" s="254"/>
      <c r="I83" s="255"/>
      <c r="J83" s="255"/>
      <c r="K83" s="6"/>
      <c r="L83" s="257"/>
      <c r="M83" s="6"/>
      <c r="N83" s="212">
        <f>IF(H83&gt;0,YEAR('Page couverture'!$E$9)-H83+M83,0)</f>
        <v>0</v>
      </c>
      <c r="O83" s="212">
        <f t="shared" si="10"/>
        <v>0</v>
      </c>
      <c r="P83" s="246">
        <f t="shared" si="11"/>
        <v>0</v>
      </c>
      <c r="Q83" s="265">
        <f t="shared" si="7"/>
        <v>0</v>
      </c>
      <c r="R83" s="265">
        <f t="shared" si="8"/>
        <v>0</v>
      </c>
      <c r="S83" s="265">
        <f t="shared" si="9"/>
        <v>0</v>
      </c>
      <c r="T83" s="264"/>
      <c r="U83" s="6"/>
      <c r="V83" s="6"/>
      <c r="W83" s="6"/>
      <c r="X83" s="6"/>
      <c r="Y83" s="6"/>
      <c r="Z83" s="252"/>
      <c r="AA83" s="252"/>
      <c r="AB83" s="6"/>
      <c r="AC83" s="258"/>
    </row>
    <row r="84" spans="1:29" s="5" customFormat="1" ht="15.5" x14ac:dyDescent="0.35">
      <c r="A84" s="6">
        <v>83</v>
      </c>
      <c r="B84" s="259"/>
      <c r="C84" s="248"/>
      <c r="D84" s="248"/>
      <c r="E84" s="253"/>
      <c r="F84" s="6"/>
      <c r="G84" s="6"/>
      <c r="H84" s="260"/>
      <c r="I84" s="255"/>
      <c r="J84" s="255"/>
      <c r="K84" s="6"/>
      <c r="L84" s="257"/>
      <c r="M84" s="6"/>
      <c r="N84" s="212">
        <f>IF(H84&gt;0,YEAR('Page couverture'!$E$9)-H84+M84,0)</f>
        <v>0</v>
      </c>
      <c r="O84" s="212">
        <f t="shared" si="10"/>
        <v>0</v>
      </c>
      <c r="P84" s="246">
        <f t="shared" si="11"/>
        <v>0</v>
      </c>
      <c r="Q84" s="265">
        <f t="shared" si="7"/>
        <v>0</v>
      </c>
      <c r="R84" s="265">
        <f t="shared" si="8"/>
        <v>0</v>
      </c>
      <c r="S84" s="265">
        <f t="shared" si="9"/>
        <v>0</v>
      </c>
      <c r="T84" s="264"/>
      <c r="U84" s="6"/>
      <c r="V84" s="6"/>
      <c r="W84" s="6"/>
      <c r="X84" s="6"/>
      <c r="Y84" s="6"/>
      <c r="Z84" s="252"/>
      <c r="AA84" s="252"/>
      <c r="AB84" s="6"/>
      <c r="AC84" s="258"/>
    </row>
    <row r="85" spans="1:29" s="5" customFormat="1" ht="15.5" x14ac:dyDescent="0.35">
      <c r="A85" s="6">
        <v>84</v>
      </c>
      <c r="B85" s="259"/>
      <c r="C85" s="248"/>
      <c r="D85" s="248"/>
      <c r="E85" s="253"/>
      <c r="F85" s="6"/>
      <c r="G85" s="6"/>
      <c r="H85" s="254"/>
      <c r="I85" s="255"/>
      <c r="J85" s="255"/>
      <c r="K85" s="6"/>
      <c r="L85" s="257"/>
      <c r="M85" s="6"/>
      <c r="N85" s="212">
        <f>IF(H85&gt;0,YEAR('Page couverture'!$E$9)-H85+M85,0)</f>
        <v>0</v>
      </c>
      <c r="O85" s="212">
        <f t="shared" si="10"/>
        <v>0</v>
      </c>
      <c r="P85" s="246">
        <f t="shared" si="11"/>
        <v>0</v>
      </c>
      <c r="Q85" s="265">
        <f t="shared" si="7"/>
        <v>0</v>
      </c>
      <c r="R85" s="265">
        <f t="shared" si="8"/>
        <v>0</v>
      </c>
      <c r="S85" s="265">
        <f t="shared" si="9"/>
        <v>0</v>
      </c>
      <c r="T85" s="264"/>
      <c r="U85" s="6"/>
      <c r="V85" s="6"/>
      <c r="W85" s="6"/>
      <c r="X85" s="6"/>
      <c r="Y85" s="6"/>
      <c r="Z85" s="252"/>
      <c r="AA85" s="252"/>
      <c r="AB85" s="6"/>
      <c r="AC85" s="258"/>
    </row>
    <row r="86" spans="1:29" s="5" customFormat="1" ht="15.5" x14ac:dyDescent="0.35">
      <c r="A86" s="6">
        <v>85</v>
      </c>
      <c r="B86" s="6"/>
      <c r="C86" s="248"/>
      <c r="D86" s="248"/>
      <c r="E86" s="261"/>
      <c r="F86" s="6"/>
      <c r="G86" s="6"/>
      <c r="H86" s="262"/>
      <c r="I86" s="255"/>
      <c r="J86" s="255"/>
      <c r="K86" s="256"/>
      <c r="L86" s="257"/>
      <c r="M86" s="6"/>
      <c r="N86" s="212">
        <f>IF(H86&gt;0,YEAR('Page couverture'!$E$9)-H86+M86,0)</f>
        <v>0</v>
      </c>
      <c r="O86" s="212">
        <f t="shared" si="10"/>
        <v>0</v>
      </c>
      <c r="P86" s="246">
        <f t="shared" si="11"/>
        <v>0</v>
      </c>
      <c r="Q86" s="265">
        <f t="shared" si="7"/>
        <v>0</v>
      </c>
      <c r="R86" s="265">
        <f t="shared" si="8"/>
        <v>0</v>
      </c>
      <c r="S86" s="265">
        <f t="shared" si="9"/>
        <v>0</v>
      </c>
      <c r="T86" s="264"/>
      <c r="U86" s="6"/>
      <c r="V86" s="6"/>
      <c r="W86" s="6"/>
      <c r="X86" s="6"/>
      <c r="Y86" s="6"/>
      <c r="Z86" s="252"/>
      <c r="AA86" s="252"/>
      <c r="AB86" s="6"/>
      <c r="AC86" s="258"/>
    </row>
    <row r="87" spans="1:29" s="5" customFormat="1" ht="15.5" x14ac:dyDescent="0.35">
      <c r="A87" s="6">
        <v>86</v>
      </c>
      <c r="B87" s="259"/>
      <c r="C87" s="248"/>
      <c r="D87" s="248"/>
      <c r="E87" s="263"/>
      <c r="F87" s="6"/>
      <c r="G87" s="6"/>
      <c r="H87" s="254"/>
      <c r="I87" s="255"/>
      <c r="J87" s="255"/>
      <c r="K87" s="6"/>
      <c r="L87" s="257"/>
      <c r="M87" s="6"/>
      <c r="N87" s="212">
        <f>IF(H87&gt;0,YEAR('Page couverture'!$E$9)-H87+M87,0)</f>
        <v>0</v>
      </c>
      <c r="O87" s="212">
        <f t="shared" si="10"/>
        <v>0</v>
      </c>
      <c r="P87" s="246">
        <f t="shared" si="11"/>
        <v>0</v>
      </c>
      <c r="Q87" s="265">
        <f t="shared" si="7"/>
        <v>0</v>
      </c>
      <c r="R87" s="265">
        <f t="shared" si="8"/>
        <v>0</v>
      </c>
      <c r="S87" s="265">
        <f t="shared" si="9"/>
        <v>0</v>
      </c>
      <c r="T87" s="264"/>
      <c r="U87" s="6"/>
      <c r="V87" s="6"/>
      <c r="W87" s="6"/>
      <c r="X87" s="6"/>
      <c r="Y87" s="6"/>
      <c r="Z87" s="252"/>
      <c r="AA87" s="252"/>
      <c r="AB87" s="6"/>
      <c r="AC87" s="258"/>
    </row>
    <row r="88" spans="1:29" s="5" customFormat="1" ht="15.5" x14ac:dyDescent="0.35">
      <c r="A88" s="6">
        <v>87</v>
      </c>
      <c r="B88" s="259"/>
      <c r="C88" s="248"/>
      <c r="D88" s="248"/>
      <c r="E88" s="253"/>
      <c r="F88" s="6"/>
      <c r="G88" s="6"/>
      <c r="H88" s="260"/>
      <c r="I88" s="255"/>
      <c r="J88" s="255"/>
      <c r="K88" s="6"/>
      <c r="L88" s="257"/>
      <c r="M88" s="6"/>
      <c r="N88" s="212">
        <f>IF(H88&gt;0,YEAR('Page couverture'!$E$9)-H88+M88,0)</f>
        <v>0</v>
      </c>
      <c r="O88" s="212">
        <f t="shared" si="10"/>
        <v>0</v>
      </c>
      <c r="P88" s="246">
        <f t="shared" si="11"/>
        <v>0</v>
      </c>
      <c r="Q88" s="265">
        <f t="shared" si="7"/>
        <v>0</v>
      </c>
      <c r="R88" s="265">
        <f t="shared" si="8"/>
        <v>0</v>
      </c>
      <c r="S88" s="265">
        <f t="shared" si="9"/>
        <v>0</v>
      </c>
      <c r="T88" s="264"/>
      <c r="U88" s="6"/>
      <c r="V88" s="6"/>
      <c r="W88" s="6"/>
      <c r="X88" s="6"/>
      <c r="Y88" s="6"/>
      <c r="Z88" s="252"/>
      <c r="AA88" s="252"/>
      <c r="AB88" s="6"/>
      <c r="AC88" s="258"/>
    </row>
    <row r="89" spans="1:29" s="5" customFormat="1" ht="15.5" x14ac:dyDescent="0.35">
      <c r="A89" s="6">
        <v>88</v>
      </c>
      <c r="B89" s="259"/>
      <c r="C89" s="248"/>
      <c r="D89" s="248"/>
      <c r="E89" s="253"/>
      <c r="F89" s="6"/>
      <c r="G89" s="6"/>
      <c r="H89" s="254"/>
      <c r="I89" s="255"/>
      <c r="J89" s="255"/>
      <c r="K89" s="6"/>
      <c r="L89" s="257"/>
      <c r="M89" s="6"/>
      <c r="N89" s="212">
        <f>IF(H89&gt;0,YEAR('Page couverture'!$E$9)-H89+M89,0)</f>
        <v>0</v>
      </c>
      <c r="O89" s="212">
        <f t="shared" si="10"/>
        <v>0</v>
      </c>
      <c r="P89" s="246">
        <f t="shared" si="11"/>
        <v>0</v>
      </c>
      <c r="Q89" s="265">
        <f t="shared" si="7"/>
        <v>0</v>
      </c>
      <c r="R89" s="265">
        <f t="shared" si="8"/>
        <v>0</v>
      </c>
      <c r="S89" s="265">
        <f t="shared" si="9"/>
        <v>0</v>
      </c>
      <c r="T89" s="264"/>
      <c r="U89" s="6"/>
      <c r="V89" s="6"/>
      <c r="W89" s="6"/>
      <c r="X89" s="6"/>
      <c r="Y89" s="6"/>
      <c r="Z89" s="252"/>
      <c r="AA89" s="252"/>
      <c r="AB89" s="6"/>
      <c r="AC89" s="258"/>
    </row>
    <row r="90" spans="1:29" s="5" customFormat="1" ht="15.5" x14ac:dyDescent="0.35">
      <c r="A90" s="6">
        <v>89</v>
      </c>
      <c r="B90" s="6"/>
      <c r="C90" s="248"/>
      <c r="D90" s="248"/>
      <c r="E90" s="261"/>
      <c r="F90" s="6"/>
      <c r="G90" s="6"/>
      <c r="H90" s="262"/>
      <c r="I90" s="255"/>
      <c r="J90" s="255"/>
      <c r="K90" s="256"/>
      <c r="L90" s="257"/>
      <c r="M90" s="6"/>
      <c r="N90" s="212">
        <f>IF(H90&gt;0,YEAR('Page couverture'!$E$9)-H90+M90,0)</f>
        <v>0</v>
      </c>
      <c r="O90" s="212">
        <f t="shared" si="10"/>
        <v>0</v>
      </c>
      <c r="P90" s="246">
        <f t="shared" si="11"/>
        <v>0</v>
      </c>
      <c r="Q90" s="265">
        <f t="shared" si="7"/>
        <v>0</v>
      </c>
      <c r="R90" s="265">
        <f t="shared" si="8"/>
        <v>0</v>
      </c>
      <c r="S90" s="265">
        <f t="shared" si="9"/>
        <v>0</v>
      </c>
      <c r="T90" s="264"/>
      <c r="U90" s="6"/>
      <c r="V90" s="6"/>
      <c r="W90" s="6"/>
      <c r="X90" s="6"/>
      <c r="Y90" s="6"/>
      <c r="Z90" s="252"/>
      <c r="AA90" s="252"/>
      <c r="AB90" s="6"/>
      <c r="AC90" s="258"/>
    </row>
    <row r="91" spans="1:29" s="5" customFormat="1" ht="15.5" x14ac:dyDescent="0.35">
      <c r="A91" s="6">
        <v>90</v>
      </c>
      <c r="B91" s="259"/>
      <c r="C91" s="248"/>
      <c r="D91" s="248"/>
      <c r="E91" s="263"/>
      <c r="F91" s="6"/>
      <c r="G91" s="6"/>
      <c r="H91" s="254"/>
      <c r="I91" s="255"/>
      <c r="J91" s="255"/>
      <c r="K91" s="6"/>
      <c r="L91" s="257"/>
      <c r="M91" s="6"/>
      <c r="N91" s="212">
        <f>IF(H91&gt;0,YEAR('Page couverture'!$E$9)-H91+M91,0)</f>
        <v>0</v>
      </c>
      <c r="O91" s="212">
        <f t="shared" si="10"/>
        <v>0</v>
      </c>
      <c r="P91" s="246">
        <f t="shared" si="11"/>
        <v>0</v>
      </c>
      <c r="Q91" s="265">
        <f t="shared" si="7"/>
        <v>0</v>
      </c>
      <c r="R91" s="265">
        <f t="shared" si="8"/>
        <v>0</v>
      </c>
      <c r="S91" s="265">
        <f t="shared" si="9"/>
        <v>0</v>
      </c>
      <c r="T91" s="264"/>
      <c r="U91" s="6"/>
      <c r="V91" s="6"/>
      <c r="W91" s="6"/>
      <c r="X91" s="6"/>
      <c r="Y91" s="6"/>
      <c r="Z91" s="252"/>
      <c r="AA91" s="252"/>
      <c r="AB91" s="6"/>
      <c r="AC91" s="258"/>
    </row>
    <row r="92" spans="1:29" s="5" customFormat="1" ht="15.5" x14ac:dyDescent="0.35">
      <c r="A92" s="6">
        <v>91</v>
      </c>
      <c r="B92" s="259"/>
      <c r="C92" s="248"/>
      <c r="D92" s="248"/>
      <c r="E92" s="253"/>
      <c r="F92" s="6"/>
      <c r="G92" s="6"/>
      <c r="H92" s="260"/>
      <c r="I92" s="255"/>
      <c r="J92" s="255"/>
      <c r="K92" s="6"/>
      <c r="L92" s="257"/>
      <c r="M92" s="6"/>
      <c r="N92" s="212">
        <f>IF(H92&gt;0,YEAR('Page couverture'!$E$9)-H92+M92,0)</f>
        <v>0</v>
      </c>
      <c r="O92" s="212">
        <f t="shared" si="10"/>
        <v>0</v>
      </c>
      <c r="P92" s="246">
        <f t="shared" si="11"/>
        <v>0</v>
      </c>
      <c r="Q92" s="265">
        <f t="shared" si="7"/>
        <v>0</v>
      </c>
      <c r="R92" s="265">
        <f t="shared" si="8"/>
        <v>0</v>
      </c>
      <c r="S92" s="265">
        <f t="shared" si="9"/>
        <v>0</v>
      </c>
      <c r="T92" s="264"/>
      <c r="U92" s="6"/>
      <c r="V92" s="6"/>
      <c r="W92" s="6"/>
      <c r="X92" s="6"/>
      <c r="Y92" s="6"/>
      <c r="Z92" s="252"/>
      <c r="AA92" s="252"/>
      <c r="AB92" s="6"/>
      <c r="AC92" s="258"/>
    </row>
    <row r="93" spans="1:29" s="5" customFormat="1" ht="15.5" x14ac:dyDescent="0.35">
      <c r="A93" s="6">
        <v>92</v>
      </c>
      <c r="B93" s="259"/>
      <c r="C93" s="248"/>
      <c r="D93" s="248"/>
      <c r="E93" s="253"/>
      <c r="F93" s="6"/>
      <c r="G93" s="6"/>
      <c r="H93" s="254"/>
      <c r="I93" s="255"/>
      <c r="J93" s="255"/>
      <c r="K93" s="6"/>
      <c r="L93" s="257"/>
      <c r="M93" s="6"/>
      <c r="N93" s="212">
        <f>IF(H93&gt;0,YEAR('Page couverture'!$E$9)-H93+M93,0)</f>
        <v>0</v>
      </c>
      <c r="O93" s="212">
        <f t="shared" si="10"/>
        <v>0</v>
      </c>
      <c r="P93" s="246">
        <f t="shared" si="11"/>
        <v>0</v>
      </c>
      <c r="Q93" s="265">
        <f t="shared" si="7"/>
        <v>0</v>
      </c>
      <c r="R93" s="265">
        <f t="shared" si="8"/>
        <v>0</v>
      </c>
      <c r="S93" s="265">
        <f t="shared" si="9"/>
        <v>0</v>
      </c>
      <c r="T93" s="264"/>
      <c r="U93" s="6"/>
      <c r="V93" s="6"/>
      <c r="W93" s="6"/>
      <c r="X93" s="6"/>
      <c r="Y93" s="6"/>
      <c r="Z93" s="252"/>
      <c r="AA93" s="252"/>
      <c r="AB93" s="6"/>
      <c r="AC93" s="258"/>
    </row>
    <row r="94" spans="1:29" s="5" customFormat="1" ht="15.5" x14ac:dyDescent="0.35">
      <c r="A94" s="6">
        <v>93</v>
      </c>
      <c r="B94" s="6"/>
      <c r="C94" s="248"/>
      <c r="D94" s="248"/>
      <c r="E94" s="261"/>
      <c r="F94" s="6"/>
      <c r="G94" s="6"/>
      <c r="H94" s="262"/>
      <c r="I94" s="255"/>
      <c r="J94" s="255"/>
      <c r="K94" s="256"/>
      <c r="L94" s="257"/>
      <c r="M94" s="6"/>
      <c r="N94" s="212">
        <f>IF(H94&gt;0,YEAR('Page couverture'!$E$9)-H94+M94,0)</f>
        <v>0</v>
      </c>
      <c r="O94" s="212">
        <f t="shared" si="10"/>
        <v>0</v>
      </c>
      <c r="P94" s="246">
        <f t="shared" si="11"/>
        <v>0</v>
      </c>
      <c r="Q94" s="265">
        <f t="shared" si="7"/>
        <v>0</v>
      </c>
      <c r="R94" s="265">
        <f t="shared" si="8"/>
        <v>0</v>
      </c>
      <c r="S94" s="265">
        <f t="shared" si="9"/>
        <v>0</v>
      </c>
      <c r="T94" s="264"/>
      <c r="U94" s="6"/>
      <c r="V94" s="6"/>
      <c r="W94" s="6"/>
      <c r="X94" s="6"/>
      <c r="Y94" s="6"/>
      <c r="Z94" s="252"/>
      <c r="AA94" s="252"/>
      <c r="AB94" s="6"/>
      <c r="AC94" s="258"/>
    </row>
    <row r="95" spans="1:29" s="5" customFormat="1" ht="15.5" x14ac:dyDescent="0.35">
      <c r="A95" s="6">
        <v>94</v>
      </c>
      <c r="B95" s="259"/>
      <c r="C95" s="248"/>
      <c r="D95" s="248"/>
      <c r="E95" s="263"/>
      <c r="F95" s="6"/>
      <c r="G95" s="6"/>
      <c r="H95" s="254"/>
      <c r="I95" s="255"/>
      <c r="J95" s="255"/>
      <c r="K95" s="6"/>
      <c r="L95" s="257"/>
      <c r="M95" s="6"/>
      <c r="N95" s="212">
        <f>IF(H95&gt;0,YEAR('Page couverture'!$E$9)-H95+M95,0)</f>
        <v>0</v>
      </c>
      <c r="O95" s="212">
        <f t="shared" si="10"/>
        <v>0</v>
      </c>
      <c r="P95" s="246">
        <f t="shared" si="11"/>
        <v>0</v>
      </c>
      <c r="Q95" s="265">
        <f t="shared" si="7"/>
        <v>0</v>
      </c>
      <c r="R95" s="265">
        <f t="shared" si="8"/>
        <v>0</v>
      </c>
      <c r="S95" s="265">
        <f t="shared" si="9"/>
        <v>0</v>
      </c>
      <c r="T95" s="264"/>
      <c r="U95" s="6"/>
      <c r="V95" s="6"/>
      <c r="W95" s="6"/>
      <c r="X95" s="6"/>
      <c r="Y95" s="6"/>
      <c r="Z95" s="252"/>
      <c r="AA95" s="252"/>
      <c r="AB95" s="6"/>
      <c r="AC95" s="258"/>
    </row>
    <row r="96" spans="1:29" s="5" customFormat="1" ht="15.5" x14ac:dyDescent="0.35">
      <c r="A96" s="6">
        <v>95</v>
      </c>
      <c r="B96" s="259"/>
      <c r="C96" s="248"/>
      <c r="D96" s="248"/>
      <c r="E96" s="253"/>
      <c r="F96" s="6"/>
      <c r="G96" s="6"/>
      <c r="H96" s="260"/>
      <c r="I96" s="255"/>
      <c r="J96" s="255"/>
      <c r="K96" s="6"/>
      <c r="L96" s="257"/>
      <c r="M96" s="6"/>
      <c r="N96" s="212">
        <f>IF(H96&gt;0,YEAR('Page couverture'!$E$9)-H96+M96,0)</f>
        <v>0</v>
      </c>
      <c r="O96" s="212">
        <f t="shared" si="10"/>
        <v>0</v>
      </c>
      <c r="P96" s="246">
        <f t="shared" si="11"/>
        <v>0</v>
      </c>
      <c r="Q96" s="265">
        <f t="shared" si="7"/>
        <v>0</v>
      </c>
      <c r="R96" s="265">
        <f t="shared" si="8"/>
        <v>0</v>
      </c>
      <c r="S96" s="265">
        <f t="shared" si="9"/>
        <v>0</v>
      </c>
      <c r="T96" s="264"/>
      <c r="U96" s="6"/>
      <c r="V96" s="6"/>
      <c r="W96" s="6"/>
      <c r="X96" s="6"/>
      <c r="Y96" s="6"/>
      <c r="Z96" s="252"/>
      <c r="AA96" s="252"/>
      <c r="AB96" s="6"/>
      <c r="AC96" s="258"/>
    </row>
    <row r="97" spans="1:29" s="5" customFormat="1" ht="15.5" x14ac:dyDescent="0.35">
      <c r="A97" s="6">
        <v>96</v>
      </c>
      <c r="B97" s="259"/>
      <c r="C97" s="248"/>
      <c r="D97" s="248"/>
      <c r="E97" s="253"/>
      <c r="F97" s="6"/>
      <c r="G97" s="6"/>
      <c r="H97" s="254"/>
      <c r="I97" s="255"/>
      <c r="J97" s="255"/>
      <c r="K97" s="6"/>
      <c r="L97" s="257"/>
      <c r="M97" s="6"/>
      <c r="N97" s="212">
        <f>IF(H97&gt;0,YEAR('Page couverture'!$E$9)-H97+M97,0)</f>
        <v>0</v>
      </c>
      <c r="O97" s="212">
        <f t="shared" si="10"/>
        <v>0</v>
      </c>
      <c r="P97" s="246">
        <f t="shared" si="11"/>
        <v>0</v>
      </c>
      <c r="Q97" s="265">
        <f t="shared" si="7"/>
        <v>0</v>
      </c>
      <c r="R97" s="265">
        <f t="shared" si="8"/>
        <v>0</v>
      </c>
      <c r="S97" s="265">
        <f t="shared" si="9"/>
        <v>0</v>
      </c>
      <c r="T97" s="264"/>
      <c r="U97" s="6"/>
      <c r="V97" s="6"/>
      <c r="W97" s="6"/>
      <c r="X97" s="6"/>
      <c r="Y97" s="6"/>
      <c r="Z97" s="252"/>
      <c r="AA97" s="252"/>
      <c r="AB97" s="6"/>
      <c r="AC97" s="258"/>
    </row>
    <row r="98" spans="1:29" s="5" customFormat="1" ht="15.5" x14ac:dyDescent="0.35">
      <c r="A98" s="6">
        <v>97</v>
      </c>
      <c r="B98" s="6"/>
      <c r="C98" s="248"/>
      <c r="D98" s="248"/>
      <c r="E98" s="261"/>
      <c r="F98" s="6"/>
      <c r="G98" s="6"/>
      <c r="H98" s="262"/>
      <c r="I98" s="255"/>
      <c r="J98" s="255"/>
      <c r="K98" s="256"/>
      <c r="L98" s="257"/>
      <c r="M98" s="6"/>
      <c r="N98" s="212">
        <f>IF(H98&gt;0,YEAR('Page couverture'!$E$9)-H98+M98,0)</f>
        <v>0</v>
      </c>
      <c r="O98" s="212">
        <f t="shared" si="10"/>
        <v>0</v>
      </c>
      <c r="P98" s="246">
        <f t="shared" si="11"/>
        <v>0</v>
      </c>
      <c r="Q98" s="265">
        <f t="shared" si="7"/>
        <v>0</v>
      </c>
      <c r="R98" s="265">
        <f t="shared" si="8"/>
        <v>0</v>
      </c>
      <c r="S98" s="265">
        <f t="shared" si="9"/>
        <v>0</v>
      </c>
      <c r="T98" s="264"/>
      <c r="U98" s="6"/>
      <c r="V98" s="6"/>
      <c r="W98" s="6"/>
      <c r="X98" s="6"/>
      <c r="Y98" s="6"/>
      <c r="Z98" s="252"/>
      <c r="AA98" s="252"/>
      <c r="AB98" s="6"/>
      <c r="AC98" s="258"/>
    </row>
    <row r="99" spans="1:29" s="5" customFormat="1" ht="15.5" x14ac:dyDescent="0.35">
      <c r="A99" s="6">
        <v>98</v>
      </c>
      <c r="B99" s="259"/>
      <c r="C99" s="248"/>
      <c r="D99" s="248"/>
      <c r="E99" s="263"/>
      <c r="F99" s="6"/>
      <c r="G99" s="6"/>
      <c r="H99" s="254"/>
      <c r="I99" s="255"/>
      <c r="J99" s="255"/>
      <c r="K99" s="6"/>
      <c r="L99" s="257"/>
      <c r="M99" s="6"/>
      <c r="N99" s="212">
        <f>IF(H99&gt;0,YEAR('Page couverture'!$E$9)-H99+M99,0)</f>
        <v>0</v>
      </c>
      <c r="O99" s="212">
        <f t="shared" si="10"/>
        <v>0</v>
      </c>
      <c r="P99" s="246">
        <f t="shared" si="11"/>
        <v>0</v>
      </c>
      <c r="Q99" s="265">
        <f t="shared" si="7"/>
        <v>0</v>
      </c>
      <c r="R99" s="265">
        <f t="shared" si="8"/>
        <v>0</v>
      </c>
      <c r="S99" s="265">
        <f t="shared" si="9"/>
        <v>0</v>
      </c>
      <c r="T99" s="264"/>
      <c r="U99" s="6"/>
      <c r="V99" s="6"/>
      <c r="W99" s="6"/>
      <c r="X99" s="6"/>
      <c r="Y99" s="6"/>
      <c r="Z99" s="252"/>
      <c r="AA99" s="252"/>
      <c r="AB99" s="6"/>
      <c r="AC99" s="258"/>
    </row>
    <row r="100" spans="1:29" s="5" customFormat="1" ht="15.5" x14ac:dyDescent="0.35">
      <c r="A100" s="6">
        <v>99</v>
      </c>
      <c r="B100" s="259"/>
      <c r="C100" s="248"/>
      <c r="D100" s="248"/>
      <c r="E100" s="253"/>
      <c r="F100" s="6"/>
      <c r="G100" s="6"/>
      <c r="H100" s="260"/>
      <c r="I100" s="255"/>
      <c r="J100" s="255"/>
      <c r="K100" s="6"/>
      <c r="L100" s="257"/>
      <c r="M100" s="6"/>
      <c r="N100" s="212">
        <f>IF(H100&gt;0,YEAR('Page couverture'!$E$9)-H100+M100,0)</f>
        <v>0</v>
      </c>
      <c r="O100" s="212">
        <f t="shared" si="10"/>
        <v>0</v>
      </c>
      <c r="P100" s="246">
        <f t="shared" si="11"/>
        <v>0</v>
      </c>
      <c r="Q100" s="265">
        <f t="shared" si="7"/>
        <v>0</v>
      </c>
      <c r="R100" s="265">
        <f t="shared" si="8"/>
        <v>0</v>
      </c>
      <c r="S100" s="265">
        <f t="shared" si="9"/>
        <v>0</v>
      </c>
      <c r="T100" s="264"/>
      <c r="U100" s="6"/>
      <c r="V100" s="6"/>
      <c r="W100" s="6"/>
      <c r="X100" s="6"/>
      <c r="Y100" s="6"/>
      <c r="Z100" s="252"/>
      <c r="AA100" s="252"/>
      <c r="AB100" s="6"/>
      <c r="AC100" s="258"/>
    </row>
    <row r="101" spans="1:29" s="5" customFormat="1" ht="15.5" x14ac:dyDescent="0.35">
      <c r="A101" s="6">
        <v>100</v>
      </c>
      <c r="B101" s="259"/>
      <c r="C101" s="248"/>
      <c r="D101" s="248"/>
      <c r="E101" s="253"/>
      <c r="F101" s="6"/>
      <c r="G101" s="6"/>
      <c r="H101" s="254"/>
      <c r="I101" s="255"/>
      <c r="J101" s="255"/>
      <c r="K101" s="6"/>
      <c r="L101" s="257"/>
      <c r="M101" s="6"/>
      <c r="N101" s="212">
        <f>IF(H101&gt;0,YEAR('Page couverture'!$E$9)-H101+M101,0)</f>
        <v>0</v>
      </c>
      <c r="O101" s="212">
        <f t="shared" si="10"/>
        <v>0</v>
      </c>
      <c r="P101" s="246">
        <f t="shared" si="11"/>
        <v>0</v>
      </c>
      <c r="Q101" s="265">
        <f t="shared" si="7"/>
        <v>0</v>
      </c>
      <c r="R101" s="265">
        <f t="shared" si="8"/>
        <v>0</v>
      </c>
      <c r="S101" s="265">
        <f t="shared" si="9"/>
        <v>0</v>
      </c>
      <c r="T101" s="264"/>
      <c r="U101" s="6"/>
      <c r="V101" s="6"/>
      <c r="W101" s="6"/>
      <c r="X101" s="6"/>
      <c r="Y101" s="6"/>
      <c r="Z101" s="252"/>
      <c r="AA101" s="252"/>
      <c r="AB101" s="6"/>
      <c r="AC101" s="258"/>
    </row>
    <row r="102" spans="1:29" s="5" customFormat="1" ht="15.5"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AB102" s="4"/>
      <c r="AC102" s="4"/>
    </row>
    <row r="103" spans="1:29" s="5" customFormat="1" ht="15.5"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AB103" s="4"/>
      <c r="AC103" s="4"/>
    </row>
    <row r="104" spans="1:29" s="5" customFormat="1" ht="15.5"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AB104" s="4"/>
      <c r="AC104" s="4"/>
    </row>
    <row r="105" spans="1:29" s="5" customFormat="1" ht="15.5"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AB105" s="4"/>
      <c r="AC105" s="4"/>
    </row>
    <row r="106" spans="1:29" s="5" customFormat="1" ht="15.5"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AB106" s="4"/>
      <c r="AC106" s="4"/>
    </row>
    <row r="107" spans="1:29" s="5" customFormat="1" ht="15.5"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AB107" s="4"/>
      <c r="AC107" s="4"/>
    </row>
    <row r="108" spans="1:29" s="5" customFormat="1" ht="15.5"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AB108" s="4"/>
      <c r="AC108" s="4"/>
    </row>
    <row r="109" spans="1:29" s="5" customFormat="1" ht="15.5"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AB109" s="4"/>
      <c r="AC109" s="4"/>
    </row>
  </sheetData>
  <printOptions horizontalCentered="1"/>
  <pageMargins left="0.5" right="0.5" top="0.5" bottom="0.5" header="0.5" footer="0.5"/>
  <pageSetup paperSize="17" scale="22" orientation="landscape"/>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9B4FD352-AC59-4955-9994-7E9F22070920}">
          <x14:formula1>
            <xm:f>Lookups!$A$18:$A$19</xm:f>
          </x14:formula1>
          <xm:sqref>C2:C101</xm:sqref>
        </x14:dataValidation>
        <x14:dataValidation type="list" allowBlank="1" showInputMessage="1" showErrorMessage="1" xr:uid="{687D3CD3-33A4-40BA-AB20-28D839F0D5DF}">
          <x14:formula1>
            <xm:f>INDIRECT(VLOOKUP(C2,Lookups!$A$2:$B$8,2,FALSE))</xm:f>
          </x14:formula1>
          <xm:sqref>D2:D101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4DE19-523F-4165-8D93-73E48F60C56D}">
  <sheetPr codeName="Sheet5">
    <tabColor theme="7"/>
    <pageSetUpPr fitToPage="1"/>
  </sheetPr>
  <dimension ref="A1:BD527"/>
  <sheetViews>
    <sheetView view="pageBreakPreview" zoomScale="50" zoomScaleNormal="110" zoomScaleSheetLayoutView="50" workbookViewId="0">
      <selection sqref="A1:E1"/>
    </sheetView>
  </sheetViews>
  <sheetFormatPr defaultColWidth="9.08984375" defaultRowHeight="12.5" x14ac:dyDescent="0.25"/>
  <cols>
    <col min="1" max="1" width="17.6328125" style="2" customWidth="1"/>
    <col min="2" max="2" width="11.81640625" style="2" customWidth="1"/>
    <col min="3" max="4" width="33.453125" style="2" customWidth="1"/>
    <col min="5" max="5" width="33.81640625" style="2" customWidth="1"/>
    <col min="6" max="6" width="34.453125" style="2" customWidth="1"/>
    <col min="7" max="7" width="22.453125" style="2" customWidth="1"/>
    <col min="8" max="8" width="28" style="2" customWidth="1"/>
    <col min="9" max="11" width="22.453125" style="2" customWidth="1"/>
    <col min="12" max="15" width="23" style="2" customWidth="1"/>
    <col min="16" max="16" width="30.08984375" style="2" customWidth="1"/>
    <col min="17" max="17" width="17.08984375" style="2" customWidth="1"/>
    <col min="18" max="42" width="17.08984375" style="46" customWidth="1"/>
    <col min="43" max="43" width="21.36328125" style="46" bestFit="1" customWidth="1"/>
    <col min="44" max="44" width="24" style="46" customWidth="1"/>
    <col min="45" max="45" width="22.81640625" style="46" customWidth="1"/>
    <col min="46" max="46" width="9.08984375" style="1"/>
    <col min="47" max="47" width="22.08984375" style="1" customWidth="1"/>
    <col min="48" max="54" width="9.08984375" style="1"/>
    <col min="55" max="55" width="11.36328125" style="1" bestFit="1" customWidth="1"/>
    <col min="56" max="56" width="10.6328125" style="1" customWidth="1"/>
    <col min="57" max="16384" width="9.08984375" style="1"/>
  </cols>
  <sheetData>
    <row r="1" spans="1:45" ht="37" x14ac:dyDescent="0.4">
      <c r="A1" s="407" t="s">
        <v>160</v>
      </c>
      <c r="B1" s="408"/>
      <c r="C1" s="408"/>
      <c r="D1" s="408"/>
      <c r="E1" s="409"/>
      <c r="F1" s="298"/>
      <c r="G1" s="298"/>
      <c r="H1" s="298"/>
      <c r="I1" s="298"/>
      <c r="J1" s="298"/>
      <c r="K1" s="298"/>
      <c r="L1" s="298"/>
      <c r="M1" s="298"/>
      <c r="N1" s="298"/>
      <c r="O1" s="298"/>
      <c r="P1" s="24"/>
      <c r="Q1" s="242" t="s">
        <v>161</v>
      </c>
      <c r="R1" s="242">
        <v>2019</v>
      </c>
      <c r="S1" s="242">
        <v>2020</v>
      </c>
      <c r="T1" s="242">
        <v>2021</v>
      </c>
      <c r="U1" s="242">
        <v>2022</v>
      </c>
      <c r="V1" s="242">
        <v>2023</v>
      </c>
      <c r="W1" s="242">
        <v>2024</v>
      </c>
      <c r="X1" s="242">
        <v>2025</v>
      </c>
      <c r="Y1" s="242">
        <v>2026</v>
      </c>
      <c r="Z1" s="242">
        <v>2027</v>
      </c>
      <c r="AA1" s="242">
        <v>2028</v>
      </c>
      <c r="AB1" s="242">
        <v>2029</v>
      </c>
      <c r="AC1" s="242">
        <v>2030</v>
      </c>
      <c r="AD1" s="242">
        <v>2031</v>
      </c>
      <c r="AE1" s="242">
        <v>2032</v>
      </c>
      <c r="AF1" s="242">
        <v>2033</v>
      </c>
      <c r="AG1" s="242">
        <v>2034</v>
      </c>
      <c r="AH1" s="242">
        <v>2035</v>
      </c>
      <c r="AI1" s="242">
        <v>2036</v>
      </c>
      <c r="AJ1" s="242">
        <v>2037</v>
      </c>
      <c r="AK1" s="242">
        <v>2038</v>
      </c>
      <c r="AL1" s="242">
        <v>2039</v>
      </c>
      <c r="AM1" s="242">
        <v>2040</v>
      </c>
      <c r="AN1" s="242">
        <v>2041</v>
      </c>
      <c r="AO1" s="242">
        <v>2042</v>
      </c>
      <c r="AP1" s="242">
        <v>2043</v>
      </c>
      <c r="AQ1" s="242" t="s">
        <v>162</v>
      </c>
      <c r="AR1" s="242" t="s">
        <v>163</v>
      </c>
      <c r="AS1" s="242" t="s">
        <v>164</v>
      </c>
    </row>
    <row r="2" spans="1:45" ht="18" x14ac:dyDescent="0.4">
      <c r="A2" s="410"/>
      <c r="B2" s="411"/>
      <c r="C2" s="411"/>
      <c r="D2" s="411"/>
      <c r="E2" s="412"/>
      <c r="F2" s="299"/>
      <c r="G2" s="299"/>
      <c r="H2" s="299"/>
      <c r="I2" s="299"/>
      <c r="J2" s="299"/>
      <c r="K2" s="299"/>
      <c r="L2" s="299"/>
      <c r="M2" s="299"/>
      <c r="N2" s="299"/>
      <c r="O2" s="299"/>
      <c r="P2" s="56" t="s">
        <v>165</v>
      </c>
      <c r="Q2" s="56"/>
    </row>
    <row r="3" spans="1:45" ht="18" x14ac:dyDescent="0.4">
      <c r="A3" s="27"/>
      <c r="B3" s="28"/>
      <c r="C3" s="28"/>
      <c r="D3" s="28"/>
      <c r="E3" s="28"/>
      <c r="F3" s="28"/>
      <c r="G3" s="28"/>
      <c r="H3" s="28"/>
      <c r="I3" s="28"/>
      <c r="J3" s="28"/>
      <c r="K3" s="28"/>
      <c r="L3" s="28"/>
      <c r="M3" s="28"/>
      <c r="N3" s="28"/>
      <c r="O3" s="28"/>
      <c r="P3" s="57" t="s">
        <v>86</v>
      </c>
      <c r="Q3" s="59">
        <f t="shared" ref="Q3:AS3" si="0">SUMIF($C$15:$C$514,$P3,Q$15:Q$514)</f>
        <v>0</v>
      </c>
      <c r="R3" s="59">
        <f t="shared" si="0"/>
        <v>0</v>
      </c>
      <c r="S3" s="59">
        <f t="shared" si="0"/>
        <v>0</v>
      </c>
      <c r="T3" s="59">
        <f t="shared" si="0"/>
        <v>0</v>
      </c>
      <c r="U3" s="59">
        <f t="shared" si="0"/>
        <v>0</v>
      </c>
      <c r="V3" s="59">
        <f t="shared" si="0"/>
        <v>0</v>
      </c>
      <c r="W3" s="59">
        <f t="shared" si="0"/>
        <v>0</v>
      </c>
      <c r="X3" s="59">
        <f t="shared" si="0"/>
        <v>0</v>
      </c>
      <c r="Y3" s="59">
        <f t="shared" si="0"/>
        <v>0</v>
      </c>
      <c r="Z3" s="59">
        <f t="shared" si="0"/>
        <v>0</v>
      </c>
      <c r="AA3" s="59">
        <f t="shared" si="0"/>
        <v>0</v>
      </c>
      <c r="AB3" s="59">
        <f t="shared" si="0"/>
        <v>0</v>
      </c>
      <c r="AC3" s="59">
        <f t="shared" si="0"/>
        <v>0</v>
      </c>
      <c r="AD3" s="59">
        <f t="shared" si="0"/>
        <v>0</v>
      </c>
      <c r="AE3" s="59">
        <f t="shared" si="0"/>
        <v>0</v>
      </c>
      <c r="AF3" s="59">
        <f t="shared" si="0"/>
        <v>0</v>
      </c>
      <c r="AG3" s="59">
        <f t="shared" si="0"/>
        <v>0</v>
      </c>
      <c r="AH3" s="59">
        <f t="shared" si="0"/>
        <v>53755.169881161164</v>
      </c>
      <c r="AI3" s="59">
        <f t="shared" si="0"/>
        <v>0</v>
      </c>
      <c r="AJ3" s="59">
        <f t="shared" si="0"/>
        <v>0</v>
      </c>
      <c r="AK3" s="59">
        <f t="shared" si="0"/>
        <v>0</v>
      </c>
      <c r="AL3" s="59">
        <f t="shared" si="0"/>
        <v>0</v>
      </c>
      <c r="AM3" s="59">
        <f t="shared" si="0"/>
        <v>2969951.2725891112</v>
      </c>
      <c r="AN3" s="59">
        <f t="shared" si="0"/>
        <v>0</v>
      </c>
      <c r="AO3" s="59">
        <f t="shared" si="0"/>
        <v>0</v>
      </c>
      <c r="AP3" s="59">
        <f t="shared" si="0"/>
        <v>0</v>
      </c>
      <c r="AQ3" s="60">
        <f t="shared" si="0"/>
        <v>3023706.4424702725</v>
      </c>
      <c r="AR3" s="60">
        <f t="shared" si="0"/>
        <v>120948.25769881089</v>
      </c>
      <c r="AS3" s="60">
        <f t="shared" si="0"/>
        <v>60882.04673240424</v>
      </c>
    </row>
    <row r="4" spans="1:45" ht="18" x14ac:dyDescent="0.4">
      <c r="A4" s="27"/>
      <c r="B4" s="28"/>
      <c r="C4" s="28"/>
      <c r="D4" s="28"/>
      <c r="E4" s="28"/>
      <c r="F4" s="28"/>
      <c r="G4" s="28"/>
      <c r="H4" s="28"/>
      <c r="I4" s="28"/>
      <c r="J4" s="28"/>
      <c r="K4" s="28"/>
      <c r="L4" s="28"/>
      <c r="M4" s="28"/>
      <c r="N4" s="28"/>
      <c r="O4" s="28"/>
      <c r="P4" s="57" t="s">
        <v>101</v>
      </c>
      <c r="Q4" s="59">
        <f t="shared" ref="Q4:Q7" si="1">SUMIF($C$15:$C$514,$P4,Q$15:Q$514)</f>
        <v>608472.97188275785</v>
      </c>
      <c r="R4" s="59">
        <f t="shared" ref="R4:AA7" si="2">SUMIF($C$15:$C$514,$P4,R$15:R$514)</f>
        <v>0</v>
      </c>
      <c r="S4" s="59">
        <f t="shared" si="2"/>
        <v>0</v>
      </c>
      <c r="T4" s="59">
        <f t="shared" si="2"/>
        <v>0</v>
      </c>
      <c r="U4" s="59">
        <f t="shared" si="2"/>
        <v>0</v>
      </c>
      <c r="V4" s="59">
        <f t="shared" si="2"/>
        <v>608472.97188275785</v>
      </c>
      <c r="W4" s="59">
        <f t="shared" si="2"/>
        <v>0</v>
      </c>
      <c r="X4" s="59">
        <f t="shared" si="2"/>
        <v>0</v>
      </c>
      <c r="Y4" s="59">
        <f t="shared" si="2"/>
        <v>0</v>
      </c>
      <c r="Z4" s="59">
        <f t="shared" si="2"/>
        <v>0</v>
      </c>
      <c r="AA4" s="59">
        <f t="shared" si="2"/>
        <v>0</v>
      </c>
      <c r="AB4" s="59">
        <f t="shared" ref="AB4:AK7" si="3">SUMIF($C$15:$C$514,$P4,AB$15:AB$514)</f>
        <v>0</v>
      </c>
      <c r="AC4" s="59">
        <f t="shared" si="3"/>
        <v>0</v>
      </c>
      <c r="AD4" s="59">
        <f t="shared" si="3"/>
        <v>321038.98005950451</v>
      </c>
      <c r="AE4" s="59">
        <f t="shared" si="3"/>
        <v>0</v>
      </c>
      <c r="AF4" s="59">
        <f t="shared" si="3"/>
        <v>0</v>
      </c>
      <c r="AG4" s="59">
        <f t="shared" si="3"/>
        <v>0</v>
      </c>
      <c r="AH4" s="59">
        <f t="shared" si="3"/>
        <v>0</v>
      </c>
      <c r="AI4" s="59">
        <f t="shared" si="3"/>
        <v>0</v>
      </c>
      <c r="AJ4" s="59">
        <f t="shared" si="3"/>
        <v>0</v>
      </c>
      <c r="AK4" s="59">
        <f t="shared" si="3"/>
        <v>608472.97188275785</v>
      </c>
      <c r="AL4" s="59">
        <f t="shared" ref="AL4:AS7" si="4">SUMIF($C$15:$C$514,$P4,AL$15:AL$514)</f>
        <v>0</v>
      </c>
      <c r="AM4" s="59">
        <f t="shared" si="4"/>
        <v>0</v>
      </c>
      <c r="AN4" s="59">
        <f t="shared" si="4"/>
        <v>0</v>
      </c>
      <c r="AO4" s="59">
        <f t="shared" si="4"/>
        <v>0</v>
      </c>
      <c r="AP4" s="59">
        <f t="shared" si="4"/>
        <v>0</v>
      </c>
      <c r="AQ4" s="60">
        <f t="shared" si="4"/>
        <v>1537984.9238250202</v>
      </c>
      <c r="AR4" s="60">
        <f t="shared" si="4"/>
        <v>61519.396953000811</v>
      </c>
      <c r="AS4" s="60">
        <f t="shared" si="4"/>
        <v>54131.402970523217</v>
      </c>
    </row>
    <row r="5" spans="1:45" ht="18" x14ac:dyDescent="0.4">
      <c r="A5" s="27"/>
      <c r="B5" s="28"/>
      <c r="C5" s="28"/>
      <c r="D5" s="28"/>
      <c r="E5" s="28"/>
      <c r="F5" s="28"/>
      <c r="G5" s="28"/>
      <c r="H5" s="28"/>
      <c r="I5" s="28"/>
      <c r="J5" s="28"/>
      <c r="K5" s="28"/>
      <c r="L5" s="28"/>
      <c r="M5" s="28"/>
      <c r="N5" s="28"/>
      <c r="O5" s="28"/>
      <c r="P5" s="57" t="s">
        <v>112</v>
      </c>
      <c r="Q5" s="59">
        <f t="shared" si="1"/>
        <v>0</v>
      </c>
      <c r="R5" s="59">
        <f t="shared" si="2"/>
        <v>0</v>
      </c>
      <c r="S5" s="59">
        <f t="shared" si="2"/>
        <v>23040.31644253603</v>
      </c>
      <c r="T5" s="59">
        <f t="shared" si="2"/>
        <v>0</v>
      </c>
      <c r="U5" s="59">
        <f t="shared" si="2"/>
        <v>59856.927547608844</v>
      </c>
      <c r="V5" s="59">
        <f t="shared" si="2"/>
        <v>0</v>
      </c>
      <c r="W5" s="59">
        <f t="shared" si="2"/>
        <v>23040.31644253603</v>
      </c>
      <c r="X5" s="59">
        <f t="shared" si="2"/>
        <v>0</v>
      </c>
      <c r="Y5" s="59">
        <f t="shared" si="2"/>
        <v>100941.02898458642</v>
      </c>
      <c r="Z5" s="59">
        <f t="shared" si="2"/>
        <v>36816.611105072814</v>
      </c>
      <c r="AA5" s="59">
        <f t="shared" si="2"/>
        <v>23040.31644253603</v>
      </c>
      <c r="AB5" s="59">
        <f t="shared" si="3"/>
        <v>0</v>
      </c>
      <c r="AC5" s="59">
        <f t="shared" si="3"/>
        <v>23040.31644253603</v>
      </c>
      <c r="AD5" s="59">
        <f t="shared" si="3"/>
        <v>0</v>
      </c>
      <c r="AE5" s="59">
        <f t="shared" si="3"/>
        <v>36816.611105072814</v>
      </c>
      <c r="AF5" s="59">
        <f t="shared" si="3"/>
        <v>0</v>
      </c>
      <c r="AG5" s="59">
        <f t="shared" si="3"/>
        <v>0</v>
      </c>
      <c r="AH5" s="59">
        <f t="shared" si="3"/>
        <v>0</v>
      </c>
      <c r="AI5" s="59">
        <f t="shared" si="3"/>
        <v>77900.712542050387</v>
      </c>
      <c r="AJ5" s="59">
        <f t="shared" si="3"/>
        <v>36816.611105072814</v>
      </c>
      <c r="AK5" s="59">
        <f t="shared" si="3"/>
        <v>0</v>
      </c>
      <c r="AL5" s="59">
        <f t="shared" si="4"/>
        <v>0</v>
      </c>
      <c r="AM5" s="59">
        <f t="shared" si="4"/>
        <v>0</v>
      </c>
      <c r="AN5" s="59">
        <f t="shared" si="4"/>
        <v>0</v>
      </c>
      <c r="AO5" s="59">
        <f t="shared" si="4"/>
        <v>36816.611105072814</v>
      </c>
      <c r="AP5" s="59">
        <f t="shared" si="4"/>
        <v>0</v>
      </c>
      <c r="AQ5" s="60">
        <f t="shared" si="4"/>
        <v>478126.37926468102</v>
      </c>
      <c r="AR5" s="60">
        <f t="shared" si="4"/>
        <v>19125.055170587239</v>
      </c>
      <c r="AS5" s="60">
        <f t="shared" si="4"/>
        <v>26673.551696487615</v>
      </c>
    </row>
    <row r="6" spans="1:45" ht="18" x14ac:dyDescent="0.4">
      <c r="A6" s="27"/>
      <c r="B6" s="28"/>
      <c r="C6" s="28"/>
      <c r="D6" s="28"/>
      <c r="E6" s="28"/>
      <c r="F6" s="28"/>
      <c r="G6" s="28"/>
      <c r="H6" s="28"/>
      <c r="I6" s="28"/>
      <c r="J6" s="28"/>
      <c r="K6" s="28"/>
      <c r="L6" s="28"/>
      <c r="M6" s="28"/>
      <c r="N6" s="28"/>
      <c r="O6" s="28"/>
      <c r="P6" s="57" t="s">
        <v>124</v>
      </c>
      <c r="Q6" s="59">
        <f t="shared" si="1"/>
        <v>0</v>
      </c>
      <c r="R6" s="59">
        <f t="shared" si="2"/>
        <v>0</v>
      </c>
      <c r="S6" s="59">
        <f t="shared" si="2"/>
        <v>0</v>
      </c>
      <c r="T6" s="59">
        <f t="shared" si="2"/>
        <v>0</v>
      </c>
      <c r="U6" s="59">
        <f t="shared" si="2"/>
        <v>0</v>
      </c>
      <c r="V6" s="59">
        <f t="shared" si="2"/>
        <v>0</v>
      </c>
      <c r="W6" s="59">
        <f t="shared" si="2"/>
        <v>0</v>
      </c>
      <c r="X6" s="59">
        <f t="shared" si="2"/>
        <v>0</v>
      </c>
      <c r="Y6" s="59">
        <f t="shared" si="2"/>
        <v>0</v>
      </c>
      <c r="Z6" s="59">
        <f t="shared" si="2"/>
        <v>0</v>
      </c>
      <c r="AA6" s="59">
        <f t="shared" si="2"/>
        <v>0</v>
      </c>
      <c r="AB6" s="59">
        <f t="shared" si="3"/>
        <v>0</v>
      </c>
      <c r="AC6" s="59">
        <f t="shared" si="3"/>
        <v>0</v>
      </c>
      <c r="AD6" s="59">
        <f t="shared" si="3"/>
        <v>0</v>
      </c>
      <c r="AE6" s="59">
        <f t="shared" si="3"/>
        <v>0</v>
      </c>
      <c r="AF6" s="59">
        <f t="shared" si="3"/>
        <v>0</v>
      </c>
      <c r="AG6" s="59">
        <f t="shared" si="3"/>
        <v>0</v>
      </c>
      <c r="AH6" s="59">
        <f t="shared" si="3"/>
        <v>0</v>
      </c>
      <c r="AI6" s="59">
        <f t="shared" si="3"/>
        <v>0</v>
      </c>
      <c r="AJ6" s="59">
        <f t="shared" si="3"/>
        <v>0</v>
      </c>
      <c r="AK6" s="59">
        <f t="shared" si="3"/>
        <v>0</v>
      </c>
      <c r="AL6" s="59">
        <f t="shared" si="4"/>
        <v>0</v>
      </c>
      <c r="AM6" s="59">
        <f t="shared" si="4"/>
        <v>0</v>
      </c>
      <c r="AN6" s="59">
        <f t="shared" si="4"/>
        <v>0</v>
      </c>
      <c r="AO6" s="59">
        <f t="shared" si="4"/>
        <v>0</v>
      </c>
      <c r="AP6" s="59">
        <f t="shared" si="4"/>
        <v>0</v>
      </c>
      <c r="AQ6" s="60">
        <f t="shared" si="4"/>
        <v>0</v>
      </c>
      <c r="AR6" s="60">
        <f t="shared" si="4"/>
        <v>0</v>
      </c>
      <c r="AS6" s="60">
        <f t="shared" si="4"/>
        <v>79625.58506567798</v>
      </c>
    </row>
    <row r="7" spans="1:45" ht="18" x14ac:dyDescent="0.4">
      <c r="A7" s="27"/>
      <c r="B7" s="28"/>
      <c r="C7" s="28"/>
      <c r="D7" s="28"/>
      <c r="E7" s="28"/>
      <c r="F7" s="28"/>
      <c r="G7" s="28"/>
      <c r="H7" s="28"/>
      <c r="I7" s="28"/>
      <c r="J7" s="28"/>
      <c r="K7" s="28"/>
      <c r="L7" s="28"/>
      <c r="M7" s="28"/>
      <c r="N7" s="28"/>
      <c r="O7" s="28"/>
      <c r="P7" s="57" t="s">
        <v>128</v>
      </c>
      <c r="Q7" s="59">
        <f t="shared" si="1"/>
        <v>4058052.4728440545</v>
      </c>
      <c r="R7" s="59">
        <f t="shared" si="2"/>
        <v>0</v>
      </c>
      <c r="S7" s="59">
        <f t="shared" si="2"/>
        <v>0</v>
      </c>
      <c r="T7" s="59">
        <f t="shared" si="2"/>
        <v>0</v>
      </c>
      <c r="U7" s="59">
        <f t="shared" si="2"/>
        <v>13500000</v>
      </c>
      <c r="V7" s="59">
        <f t="shared" si="2"/>
        <v>0</v>
      </c>
      <c r="W7" s="59">
        <f t="shared" si="2"/>
        <v>0</v>
      </c>
      <c r="X7" s="59">
        <f t="shared" si="2"/>
        <v>10839.387322858562</v>
      </c>
      <c r="Y7" s="59">
        <f t="shared" si="2"/>
        <v>0</v>
      </c>
      <c r="Z7" s="59">
        <f t="shared" si="2"/>
        <v>0</v>
      </c>
      <c r="AA7" s="59">
        <f t="shared" si="2"/>
        <v>0</v>
      </c>
      <c r="AB7" s="59">
        <f t="shared" si="3"/>
        <v>0</v>
      </c>
      <c r="AC7" s="59">
        <f t="shared" si="3"/>
        <v>0</v>
      </c>
      <c r="AD7" s="59">
        <f t="shared" si="3"/>
        <v>0</v>
      </c>
      <c r="AE7" s="59">
        <f t="shared" si="3"/>
        <v>0</v>
      </c>
      <c r="AF7" s="59">
        <f t="shared" si="3"/>
        <v>0</v>
      </c>
      <c r="AG7" s="59">
        <f t="shared" si="3"/>
        <v>0</v>
      </c>
      <c r="AH7" s="59">
        <f t="shared" si="3"/>
        <v>10839.387322858562</v>
      </c>
      <c r="AI7" s="59">
        <f t="shared" si="3"/>
        <v>0</v>
      </c>
      <c r="AJ7" s="59">
        <f t="shared" si="3"/>
        <v>0</v>
      </c>
      <c r="AK7" s="59">
        <f t="shared" si="3"/>
        <v>0</v>
      </c>
      <c r="AL7" s="59">
        <f t="shared" si="4"/>
        <v>0</v>
      </c>
      <c r="AM7" s="59">
        <f t="shared" si="4"/>
        <v>18087.765311490239</v>
      </c>
      <c r="AN7" s="59">
        <f t="shared" si="4"/>
        <v>0</v>
      </c>
      <c r="AO7" s="59">
        <f t="shared" si="4"/>
        <v>0</v>
      </c>
      <c r="AP7" s="59">
        <f t="shared" si="4"/>
        <v>102977.67379424503</v>
      </c>
      <c r="AQ7" s="60">
        <f t="shared" si="4"/>
        <v>13642744.213751454</v>
      </c>
      <c r="AR7" s="60">
        <f t="shared" si="4"/>
        <v>545709.76855005813</v>
      </c>
      <c r="AS7" s="60">
        <f t="shared" si="4"/>
        <v>411194.97205798374</v>
      </c>
    </row>
    <row r="8" spans="1:45" ht="18" x14ac:dyDescent="0.4">
      <c r="A8" s="27"/>
      <c r="B8" s="28"/>
      <c r="C8" s="28"/>
      <c r="D8" s="28"/>
      <c r="E8" s="28"/>
      <c r="F8" s="28"/>
      <c r="G8" s="28"/>
      <c r="H8" s="28"/>
      <c r="I8" s="28"/>
      <c r="J8" s="28"/>
      <c r="K8" s="28"/>
      <c r="L8" s="28"/>
      <c r="M8" s="28"/>
      <c r="N8" s="28"/>
      <c r="O8" s="28"/>
      <c r="P8" s="57"/>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99">
        <f>SUMIF($C$15:$C$514,$P8,AQ$15:AQ$514)</f>
        <v>0</v>
      </c>
      <c r="AR8" s="99">
        <f>SUMIF($C$15:$C$514,$P8,AR$15:AR$514)</f>
        <v>0</v>
      </c>
      <c r="AS8" s="99">
        <f>SUMIF($C$15:$C$514,$P8,AS$15:AS$514)</f>
        <v>0</v>
      </c>
    </row>
    <row r="9" spans="1:45" ht="23" x14ac:dyDescent="0.4">
      <c r="A9" s="27"/>
      <c r="B9" s="28"/>
      <c r="C9" s="28"/>
      <c r="D9" s="28"/>
      <c r="E9" s="28"/>
      <c r="F9" s="28"/>
      <c r="G9" s="28"/>
      <c r="H9" s="28"/>
      <c r="I9" s="28"/>
      <c r="J9" s="28"/>
      <c r="K9" s="28"/>
      <c r="L9" s="28"/>
      <c r="M9" s="28"/>
      <c r="N9" s="28"/>
      <c r="O9" s="28"/>
      <c r="P9" s="55"/>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171">
        <f>SUM(AQ2:AQ8)</f>
        <v>18682561.959311426</v>
      </c>
      <c r="AR9" s="171">
        <f>SUM(AR3:AR8)</f>
        <v>747302.47837245709</v>
      </c>
      <c r="AS9" s="171">
        <f>SUM(AS3:AS8)</f>
        <v>632507.55852307682</v>
      </c>
    </row>
    <row r="10" spans="1:45" ht="18" x14ac:dyDescent="0.4">
      <c r="A10" s="27"/>
      <c r="B10" s="28"/>
      <c r="C10" s="28"/>
      <c r="D10" s="28"/>
      <c r="E10" s="28"/>
      <c r="F10" s="28"/>
      <c r="G10" s="28"/>
      <c r="H10" s="28"/>
      <c r="I10" s="28"/>
      <c r="J10" s="28"/>
      <c r="K10" s="28"/>
      <c r="L10" s="28"/>
      <c r="M10" s="28"/>
      <c r="N10" s="28"/>
      <c r="O10" s="28"/>
      <c r="P10" s="2" t="s">
        <v>166</v>
      </c>
      <c r="Q10" s="58">
        <f t="shared" ref="Q10:AP10" si="5">ROUND($AR$515,-3)</f>
        <v>747000</v>
      </c>
      <c r="R10" s="58">
        <f t="shared" si="5"/>
        <v>747000</v>
      </c>
      <c r="S10" s="58">
        <f t="shared" si="5"/>
        <v>747000</v>
      </c>
      <c r="T10" s="58">
        <f t="shared" si="5"/>
        <v>747000</v>
      </c>
      <c r="U10" s="58">
        <f t="shared" si="5"/>
        <v>747000</v>
      </c>
      <c r="V10" s="58">
        <f t="shared" si="5"/>
        <v>747000</v>
      </c>
      <c r="W10" s="58">
        <f t="shared" si="5"/>
        <v>747000</v>
      </c>
      <c r="X10" s="58">
        <f t="shared" si="5"/>
        <v>747000</v>
      </c>
      <c r="Y10" s="58">
        <f t="shared" si="5"/>
        <v>747000</v>
      </c>
      <c r="Z10" s="58">
        <f t="shared" si="5"/>
        <v>747000</v>
      </c>
      <c r="AA10" s="58">
        <f t="shared" si="5"/>
        <v>747000</v>
      </c>
      <c r="AB10" s="58">
        <f t="shared" si="5"/>
        <v>747000</v>
      </c>
      <c r="AC10" s="58">
        <f t="shared" si="5"/>
        <v>747000</v>
      </c>
      <c r="AD10" s="58">
        <f t="shared" si="5"/>
        <v>747000</v>
      </c>
      <c r="AE10" s="58">
        <f t="shared" si="5"/>
        <v>747000</v>
      </c>
      <c r="AF10" s="58">
        <f t="shared" si="5"/>
        <v>747000</v>
      </c>
      <c r="AG10" s="58">
        <f t="shared" si="5"/>
        <v>747000</v>
      </c>
      <c r="AH10" s="58">
        <f t="shared" si="5"/>
        <v>747000</v>
      </c>
      <c r="AI10" s="58">
        <f t="shared" si="5"/>
        <v>747000</v>
      </c>
      <c r="AJ10" s="58">
        <f t="shared" si="5"/>
        <v>747000</v>
      </c>
      <c r="AK10" s="58">
        <f t="shared" si="5"/>
        <v>747000</v>
      </c>
      <c r="AL10" s="58">
        <f t="shared" si="5"/>
        <v>747000</v>
      </c>
      <c r="AM10" s="58">
        <f t="shared" si="5"/>
        <v>747000</v>
      </c>
      <c r="AN10" s="58">
        <f t="shared" si="5"/>
        <v>747000</v>
      </c>
      <c r="AO10" s="58">
        <f t="shared" si="5"/>
        <v>747000</v>
      </c>
      <c r="AP10" s="58">
        <f t="shared" si="5"/>
        <v>747000</v>
      </c>
    </row>
    <row r="11" spans="1:45" ht="18" x14ac:dyDescent="0.4">
      <c r="A11" s="27"/>
      <c r="B11" s="28"/>
      <c r="C11" s="28"/>
      <c r="D11" s="28"/>
      <c r="E11" s="28"/>
      <c r="F11" s="28"/>
      <c r="G11" s="28"/>
      <c r="H11" s="28"/>
      <c r="I11" s="28"/>
      <c r="J11" s="28"/>
      <c r="K11" s="28"/>
      <c r="L11" s="28"/>
      <c r="M11" s="28"/>
      <c r="N11" s="28"/>
      <c r="O11" s="28"/>
      <c r="P11" s="2" t="s">
        <v>167</v>
      </c>
      <c r="Q11" s="58">
        <f t="shared" ref="Q11:AP11" si="6">ROUND($AS$515,-3)</f>
        <v>633000</v>
      </c>
      <c r="R11" s="58">
        <f t="shared" si="6"/>
        <v>633000</v>
      </c>
      <c r="S11" s="58">
        <f t="shared" si="6"/>
        <v>633000</v>
      </c>
      <c r="T11" s="58">
        <f t="shared" si="6"/>
        <v>633000</v>
      </c>
      <c r="U11" s="58">
        <f t="shared" si="6"/>
        <v>633000</v>
      </c>
      <c r="V11" s="58">
        <f t="shared" si="6"/>
        <v>633000</v>
      </c>
      <c r="W11" s="58">
        <f t="shared" si="6"/>
        <v>633000</v>
      </c>
      <c r="X11" s="58">
        <f t="shared" si="6"/>
        <v>633000</v>
      </c>
      <c r="Y11" s="58">
        <f t="shared" si="6"/>
        <v>633000</v>
      </c>
      <c r="Z11" s="58">
        <f t="shared" si="6"/>
        <v>633000</v>
      </c>
      <c r="AA11" s="58">
        <f t="shared" si="6"/>
        <v>633000</v>
      </c>
      <c r="AB11" s="58">
        <f t="shared" si="6"/>
        <v>633000</v>
      </c>
      <c r="AC11" s="58">
        <f t="shared" si="6"/>
        <v>633000</v>
      </c>
      <c r="AD11" s="58">
        <f t="shared" si="6"/>
        <v>633000</v>
      </c>
      <c r="AE11" s="58">
        <f t="shared" si="6"/>
        <v>633000</v>
      </c>
      <c r="AF11" s="58">
        <f t="shared" si="6"/>
        <v>633000</v>
      </c>
      <c r="AG11" s="58">
        <f t="shared" si="6"/>
        <v>633000</v>
      </c>
      <c r="AH11" s="58">
        <f t="shared" si="6"/>
        <v>633000</v>
      </c>
      <c r="AI11" s="58">
        <f t="shared" si="6"/>
        <v>633000</v>
      </c>
      <c r="AJ11" s="58">
        <f t="shared" si="6"/>
        <v>633000</v>
      </c>
      <c r="AK11" s="58">
        <f t="shared" si="6"/>
        <v>633000</v>
      </c>
      <c r="AL11" s="58">
        <f t="shared" si="6"/>
        <v>633000</v>
      </c>
      <c r="AM11" s="58">
        <f t="shared" si="6"/>
        <v>633000</v>
      </c>
      <c r="AN11" s="58">
        <f t="shared" si="6"/>
        <v>633000</v>
      </c>
      <c r="AO11" s="58">
        <f t="shared" si="6"/>
        <v>633000</v>
      </c>
      <c r="AP11" s="58">
        <f t="shared" si="6"/>
        <v>633000</v>
      </c>
    </row>
    <row r="12" spans="1:45" ht="18" x14ac:dyDescent="0.4">
      <c r="A12" s="30" t="s">
        <v>168</v>
      </c>
      <c r="B12" s="31"/>
      <c r="C12" s="31"/>
      <c r="D12" s="31"/>
      <c r="E12" s="31"/>
      <c r="F12" s="31"/>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90">
        <f ca="1">TODAY()</f>
        <v>45440</v>
      </c>
    </row>
    <row r="13" spans="1:45" ht="19" thickBot="1" x14ac:dyDescent="0.3">
      <c r="A13" s="418" t="s">
        <v>169</v>
      </c>
      <c r="B13" s="419"/>
      <c r="C13" s="419"/>
      <c r="D13" s="419"/>
      <c r="E13" s="419"/>
      <c r="F13" s="420"/>
      <c r="G13" s="421" t="s">
        <v>170</v>
      </c>
      <c r="H13" s="422"/>
      <c r="I13" s="422"/>
      <c r="J13" s="422"/>
      <c r="K13" s="422"/>
      <c r="L13" s="422"/>
      <c r="M13" s="422"/>
      <c r="N13" s="422"/>
      <c r="O13" s="422"/>
      <c r="P13" s="423"/>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6"/>
    </row>
    <row r="14" spans="1:45" s="33" customFormat="1" ht="60.75" customHeight="1" x14ac:dyDescent="0.25">
      <c r="A14" s="242" t="s">
        <v>171</v>
      </c>
      <c r="B14" s="239" t="s">
        <v>172</v>
      </c>
      <c r="C14" s="242" t="str">
        <f>'Inventaire – Act. lin. et vert.'!B1</f>
        <v>Catégorie d’actifs (choisir dans la liste déroulante)</v>
      </c>
      <c r="D14" s="242" t="str">
        <f>'Inventaire – Véh. et équip.'!D1</f>
        <v>Sous-catégorie d’actifs (choisir dans la liste déroulante)</v>
      </c>
      <c r="E14" s="242" t="str">
        <f>'Inventaire – Act. lin. et vert.'!D1</f>
        <v>Nom de l’actif</v>
      </c>
      <c r="F14" s="242" t="s">
        <v>173</v>
      </c>
      <c r="G14" s="242" t="s">
        <v>54</v>
      </c>
      <c r="H14" s="242" t="str">
        <f>'Inventaire – Act. lin. et vert.'!G1</f>
        <v>Année d’installation</v>
      </c>
      <c r="I14" s="242" t="str">
        <f>'Inventaire – Act. lin. et vert.'!K1</f>
        <v>Durée de vie utile prévue</v>
      </c>
      <c r="J14" s="242" t="s">
        <v>174</v>
      </c>
      <c r="K14" s="242" t="s">
        <v>175</v>
      </c>
      <c r="L14" s="242" t="s">
        <v>176</v>
      </c>
      <c r="M14" s="242" t="s">
        <v>177</v>
      </c>
      <c r="N14" s="242" t="s">
        <v>178</v>
      </c>
      <c r="O14" s="242" t="s">
        <v>179</v>
      </c>
      <c r="P14" s="242" t="s">
        <v>560</v>
      </c>
      <c r="Q14" s="242" t="s">
        <v>161</v>
      </c>
      <c r="R14" s="242">
        <v>2019</v>
      </c>
      <c r="S14" s="242">
        <v>2020</v>
      </c>
      <c r="T14" s="242">
        <v>2021</v>
      </c>
      <c r="U14" s="242">
        <v>2022</v>
      </c>
      <c r="V14" s="242">
        <v>2023</v>
      </c>
      <c r="W14" s="242">
        <v>2024</v>
      </c>
      <c r="X14" s="242">
        <v>2025</v>
      </c>
      <c r="Y14" s="242">
        <v>2026</v>
      </c>
      <c r="Z14" s="242">
        <v>2027</v>
      </c>
      <c r="AA14" s="242">
        <v>2028</v>
      </c>
      <c r="AB14" s="242">
        <v>2029</v>
      </c>
      <c r="AC14" s="242">
        <v>2030</v>
      </c>
      <c r="AD14" s="242">
        <v>2031</v>
      </c>
      <c r="AE14" s="242">
        <v>2032</v>
      </c>
      <c r="AF14" s="242">
        <v>2033</v>
      </c>
      <c r="AG14" s="242">
        <v>2034</v>
      </c>
      <c r="AH14" s="242">
        <v>2035</v>
      </c>
      <c r="AI14" s="242">
        <v>2036</v>
      </c>
      <c r="AJ14" s="242">
        <v>2037</v>
      </c>
      <c r="AK14" s="242">
        <v>2038</v>
      </c>
      <c r="AL14" s="242">
        <v>2039</v>
      </c>
      <c r="AM14" s="242">
        <v>2040</v>
      </c>
      <c r="AN14" s="242">
        <v>2041</v>
      </c>
      <c r="AO14" s="242">
        <v>2042</v>
      </c>
      <c r="AP14" s="242">
        <v>2043</v>
      </c>
      <c r="AQ14" s="242" t="s">
        <v>162</v>
      </c>
      <c r="AR14" s="242" t="s">
        <v>163</v>
      </c>
      <c r="AS14" s="242" t="s">
        <v>164</v>
      </c>
    </row>
    <row r="15" spans="1:45" s="5" customFormat="1" ht="27.75" customHeight="1" x14ac:dyDescent="0.25">
      <c r="A15" s="266">
        <f>'Inventaire – Act. lin. et vert.'!A2</f>
        <v>1</v>
      </c>
      <c r="B15" s="266"/>
      <c r="C15" s="266" t="str">
        <f>'Inventaire – Act. lin. et vert.'!B2</f>
        <v>Eau</v>
      </c>
      <c r="D15" s="266" t="str">
        <f>IF('Inventaire – Act. lin. et vert.'!C2="","",'Inventaire – Act. lin. et vert.'!C2)</f>
        <v>Usine de traitement de l’eau</v>
      </c>
      <c r="E15" s="267" t="str">
        <f>'Inventaire – Act. lin. et vert.'!D2</f>
        <v>Usine de traitement de l’eau Est</v>
      </c>
      <c r="F15" s="268" t="str">
        <f>'Inventaire – Act. lin. et vert.'!E2</f>
        <v>104, rue Mackenzie</v>
      </c>
      <c r="G15" s="269">
        <f>'Inventaire – Act. lin. et vert.'!I2</f>
        <v>2969951.2725891112</v>
      </c>
      <c r="H15" s="270">
        <f>IF(C15='État actuel de la coll.'!$A$20,'Inventaire – Véh. et équip.'!H2-'Inventaire – Véh. et équip.'!M2,'Inventaire – Act. lin. et vert.'!G2)</f>
        <v>1990</v>
      </c>
      <c r="I15" s="270">
        <f>'Inventaire – Act. lin. et vert.'!K2</f>
        <v>50</v>
      </c>
      <c r="J15" s="271" t="str">
        <f>IF(ISNUMBER('Inventaire – Act. lin. et vert.'!Y2),'Inventaire – Act. lin. et vert.'!Y2,"")</f>
        <v/>
      </c>
      <c r="K15" s="272">
        <f>IF(ISNUMBER(J15),H15+J15,H15+$I15)</f>
        <v>2040</v>
      </c>
      <c r="L15" s="272">
        <f t="shared" ref="L15:P15" si="7">K15+$I15</f>
        <v>2090</v>
      </c>
      <c r="M15" s="272">
        <f t="shared" si="7"/>
        <v>2140</v>
      </c>
      <c r="N15" s="272">
        <f t="shared" si="7"/>
        <v>2190</v>
      </c>
      <c r="O15" s="272">
        <f t="shared" si="7"/>
        <v>2240</v>
      </c>
      <c r="P15" s="273">
        <f t="shared" si="7"/>
        <v>2290</v>
      </c>
      <c r="Q15" s="274" t="str">
        <f t="shared" ref="Q15:Q32" si="8">IF(AND(K15&lt;$R$14,K15&gt;0),G15,"")</f>
        <v/>
      </c>
      <c r="R15" s="274" t="str">
        <f t="shared" ref="R15" si="9">IF(OR($K15=R$14,$L15=R$14,$M15=R$14,$N15=R$14,$O15=R$14,$P15=R$14),$G15,"")</f>
        <v/>
      </c>
      <c r="S15" s="274" t="str">
        <f>IF(OR($K15=S$14,$L15=S$14,$M15=S$14,$N15=S$14,$O15=S$14,$P15=S$14),$G15,"")</f>
        <v/>
      </c>
      <c r="T15" s="274" t="str">
        <f>IF(OR($K15=T$14,$L15=T$14,$M15=T$14,$N15=T$14,$O15=T$14,$P15=T$14),$G15,"")</f>
        <v/>
      </c>
      <c r="U15" s="274" t="str">
        <f>IF(OR($K15=U$14,$L15=U$14,$M15=U$14,$N15=U$14,$O15=U$14,$P15=U$14),$G15,"")</f>
        <v/>
      </c>
      <c r="V15" s="274" t="str">
        <f t="shared" ref="V15:V16" si="10">IF(OR($K15=V$14,$L15=V$14,$M15=V$14,$N15=V$14,$O15=V$14,$P15=V$14),$G15,"")</f>
        <v/>
      </c>
      <c r="W15" s="274" t="str">
        <f t="shared" ref="W15:AF24" si="11">IF(OR($K15=W$14,$L15=W$14,$M15=W$14,$N15=W$14,$O15=W$14,$P15=W$14),$G15,"")</f>
        <v/>
      </c>
      <c r="X15" s="274" t="str">
        <f t="shared" si="11"/>
        <v/>
      </c>
      <c r="Y15" s="274" t="str">
        <f t="shared" si="11"/>
        <v/>
      </c>
      <c r="Z15" s="274" t="str">
        <f t="shared" si="11"/>
        <v/>
      </c>
      <c r="AA15" s="274" t="str">
        <f t="shared" si="11"/>
        <v/>
      </c>
      <c r="AB15" s="274" t="str">
        <f t="shared" si="11"/>
        <v/>
      </c>
      <c r="AC15" s="274" t="str">
        <f t="shared" si="11"/>
        <v/>
      </c>
      <c r="AD15" s="274" t="str">
        <f t="shared" si="11"/>
        <v/>
      </c>
      <c r="AE15" s="274" t="str">
        <f t="shared" si="11"/>
        <v/>
      </c>
      <c r="AF15" s="274" t="str">
        <f t="shared" si="11"/>
        <v/>
      </c>
      <c r="AG15" s="274" t="str">
        <f t="shared" ref="AG15:AP24" si="12">IF(OR($K15=AG$14,$L15=AG$14,$M15=AG$14,$N15=AG$14,$O15=AG$14,$P15=AG$14),$G15,"")</f>
        <v/>
      </c>
      <c r="AH15" s="274" t="str">
        <f t="shared" si="12"/>
        <v/>
      </c>
      <c r="AI15" s="274" t="str">
        <f t="shared" si="12"/>
        <v/>
      </c>
      <c r="AJ15" s="274" t="str">
        <f t="shared" si="12"/>
        <v/>
      </c>
      <c r="AK15" s="274" t="str">
        <f t="shared" si="12"/>
        <v/>
      </c>
      <c r="AL15" s="274" t="str">
        <f t="shared" si="12"/>
        <v/>
      </c>
      <c r="AM15" s="274">
        <f t="shared" si="12"/>
        <v>2969951.2725891112</v>
      </c>
      <c r="AN15" s="274" t="str">
        <f t="shared" si="12"/>
        <v/>
      </c>
      <c r="AO15" s="274" t="str">
        <f t="shared" si="12"/>
        <v/>
      </c>
      <c r="AP15" s="274" t="str">
        <f t="shared" si="12"/>
        <v/>
      </c>
      <c r="AQ15" s="275">
        <f t="shared" ref="AQ15:AQ32" si="13">SUM(R15:AP15)</f>
        <v>2969951.2725891112</v>
      </c>
      <c r="AR15" s="275">
        <f>AQ15/25</f>
        <v>118798.05090356445</v>
      </c>
      <c r="AS15" s="275">
        <f t="shared" ref="AS15:AS32" si="14">IF(I15&lt;=0,0,G15/I15)</f>
        <v>59399.025451782225</v>
      </c>
    </row>
    <row r="16" spans="1:45" s="5" customFormat="1" ht="27.75" customHeight="1" x14ac:dyDescent="0.25">
      <c r="A16" s="266">
        <f>'Inventaire – Act. lin. et vert.'!A3</f>
        <v>2</v>
      </c>
      <c r="B16" s="266"/>
      <c r="C16" s="266" t="str">
        <f>'Inventaire – Act. lin. et vert.'!B3</f>
        <v>Eau</v>
      </c>
      <c r="D16" s="266" t="str">
        <f>IF('Inventaire – Act. lin. et vert.'!C3="","",'Inventaire – Act. lin. et vert.'!C3)</f>
        <v>Conduites d’eau principales</v>
      </c>
      <c r="E16" s="267" t="str">
        <f>'Inventaire – Act. lin. et vert.'!D3</f>
        <v>Conduite d’eau principale de la 1re Rue</v>
      </c>
      <c r="F16" s="268" t="str">
        <f>'Inventaire – Act. lin. et vert.'!E3</f>
        <v>1re Rue</v>
      </c>
      <c r="G16" s="276">
        <f>'Inventaire – Act. lin. et vert.'!I3</f>
        <v>53755.169881161164</v>
      </c>
      <c r="H16" s="270">
        <f>IF(C16='État actuel de la coll.'!$A$20,'Inventaire – Véh. et équip.'!H3-'Inventaire – Véh. et équip.'!M3,'Inventaire – Act. lin. et vert.'!G3)</f>
        <v>1960</v>
      </c>
      <c r="I16" s="270">
        <f>'Inventaire – Act. lin. et vert.'!K3</f>
        <v>75</v>
      </c>
      <c r="J16" s="271" t="str">
        <f>IF(ISNUMBER('Inventaire – Act. lin. et vert.'!Y3),'Inventaire – Act. lin. et vert.'!Y3,"")</f>
        <v/>
      </c>
      <c r="K16" s="272">
        <f t="shared" ref="K16:K79" si="15">IF(ISNUMBER(J16),H16+J16,H16+$I16)</f>
        <v>2035</v>
      </c>
      <c r="L16" s="272">
        <f t="shared" ref="L16:L32" si="16">K16+$I16</f>
        <v>2110</v>
      </c>
      <c r="M16" s="272">
        <f t="shared" ref="M16:M32" si="17">L16+$I16</f>
        <v>2185</v>
      </c>
      <c r="N16" s="272">
        <f t="shared" ref="N16:N32" si="18">M16+$I16</f>
        <v>2260</v>
      </c>
      <c r="O16" s="272">
        <f t="shared" ref="O16:O32" si="19">N16+$I16</f>
        <v>2335</v>
      </c>
      <c r="P16" s="273">
        <f t="shared" ref="P16:P32" si="20">O16+$I16</f>
        <v>2410</v>
      </c>
      <c r="Q16" s="277" t="str">
        <f t="shared" si="8"/>
        <v/>
      </c>
      <c r="R16" s="277" t="str">
        <f>IF(OR($K16=R$14,$L16=R$14,$M16=R$14,$N16=R$14,$O16=R$14,$P16=R$14),$G16,"")</f>
        <v/>
      </c>
      <c r="S16" s="274" t="str">
        <f t="shared" ref="S16" si="21">IF(OR($K16=S$14,$L16=S$14,$M16=S$14,$N16=S$14,$O16=S$14,$P16=S$14),$G16,"")</f>
        <v/>
      </c>
      <c r="T16" s="274" t="str">
        <f t="shared" ref="T16:U35" si="22">IF(OR($K16=T$14,$L16=T$14,$M16=T$14,$N16=T$14,$O16=T$14,$P16=T$14),$G16,"")</f>
        <v/>
      </c>
      <c r="U16" s="274" t="str">
        <f t="shared" si="22"/>
        <v/>
      </c>
      <c r="V16" s="274" t="str">
        <f t="shared" si="10"/>
        <v/>
      </c>
      <c r="W16" s="274" t="str">
        <f t="shared" si="11"/>
        <v/>
      </c>
      <c r="X16" s="274" t="str">
        <f t="shared" si="11"/>
        <v/>
      </c>
      <c r="Y16" s="274" t="str">
        <f t="shared" si="11"/>
        <v/>
      </c>
      <c r="Z16" s="274" t="str">
        <f t="shared" si="11"/>
        <v/>
      </c>
      <c r="AA16" s="274" t="str">
        <f t="shared" si="11"/>
        <v/>
      </c>
      <c r="AB16" s="274" t="str">
        <f t="shared" si="11"/>
        <v/>
      </c>
      <c r="AC16" s="274" t="str">
        <f t="shared" si="11"/>
        <v/>
      </c>
      <c r="AD16" s="274" t="str">
        <f t="shared" si="11"/>
        <v/>
      </c>
      <c r="AE16" s="274" t="str">
        <f t="shared" si="11"/>
        <v/>
      </c>
      <c r="AF16" s="274" t="str">
        <f t="shared" si="11"/>
        <v/>
      </c>
      <c r="AG16" s="274" t="str">
        <f t="shared" si="12"/>
        <v/>
      </c>
      <c r="AH16" s="274">
        <f t="shared" si="12"/>
        <v>53755.169881161164</v>
      </c>
      <c r="AI16" s="274" t="str">
        <f t="shared" si="12"/>
        <v/>
      </c>
      <c r="AJ16" s="274" t="str">
        <f t="shared" si="12"/>
        <v/>
      </c>
      <c r="AK16" s="274" t="str">
        <f t="shared" si="12"/>
        <v/>
      </c>
      <c r="AL16" s="274" t="str">
        <f t="shared" si="12"/>
        <v/>
      </c>
      <c r="AM16" s="274" t="str">
        <f t="shared" si="12"/>
        <v/>
      </c>
      <c r="AN16" s="274" t="str">
        <f t="shared" si="12"/>
        <v/>
      </c>
      <c r="AO16" s="274" t="str">
        <f t="shared" si="12"/>
        <v/>
      </c>
      <c r="AP16" s="274" t="str">
        <f t="shared" si="12"/>
        <v/>
      </c>
      <c r="AQ16" s="275">
        <f t="shared" si="13"/>
        <v>53755.169881161164</v>
      </c>
      <c r="AR16" s="275">
        <f t="shared" ref="AR16:AR32" si="23">AQ16/25</f>
        <v>2150.2067952464467</v>
      </c>
      <c r="AS16" s="275">
        <f t="shared" si="14"/>
        <v>716.73559841548217</v>
      </c>
    </row>
    <row r="17" spans="1:45" s="5" customFormat="1" ht="27.75" customHeight="1" x14ac:dyDescent="0.25">
      <c r="A17" s="266">
        <f>'Inventaire – Act. lin. et vert.'!A4</f>
        <v>3</v>
      </c>
      <c r="B17" s="266"/>
      <c r="C17" s="266" t="str">
        <f>'Inventaire – Act. lin. et vert.'!B4</f>
        <v>Eau</v>
      </c>
      <c r="D17" s="266" t="str">
        <f>IF('Inventaire – Act. lin. et vert.'!C4="","",'Inventaire – Act. lin. et vert.'!C4)</f>
        <v>Conduite de branchement</v>
      </c>
      <c r="E17" s="267" t="str">
        <f>'Inventaire – Act. lin. et vert.'!D4</f>
        <v>Conduites de branchement</v>
      </c>
      <c r="F17" s="268" t="str">
        <f>'Inventaire – Act. lin. et vert.'!E4</f>
        <v>1re Avenue, côté nord</v>
      </c>
      <c r="G17" s="276">
        <f>'Inventaire – Act. lin. et vert.'!I4</f>
        <v>57471.426165489502</v>
      </c>
      <c r="H17" s="270">
        <f>IF(C17='État actuel de la coll.'!$A$20,'Inventaire – Véh. et équip.'!H4-'Inventaire – Véh. et équip.'!M4,'Inventaire – Act. lin. et vert.'!G4)</f>
        <v>1990</v>
      </c>
      <c r="I17" s="270">
        <f>'Inventaire – Act. lin. et vert.'!K4</f>
        <v>75</v>
      </c>
      <c r="J17" s="271" t="str">
        <f>IF(ISNUMBER('Inventaire – Act. lin. et vert.'!Y4),'Inventaire – Act. lin. et vert.'!Y4,"")</f>
        <v/>
      </c>
      <c r="K17" s="272">
        <f t="shared" si="15"/>
        <v>2065</v>
      </c>
      <c r="L17" s="272">
        <f t="shared" si="16"/>
        <v>2140</v>
      </c>
      <c r="M17" s="272">
        <f t="shared" si="17"/>
        <v>2215</v>
      </c>
      <c r="N17" s="272">
        <f t="shared" si="18"/>
        <v>2290</v>
      </c>
      <c r="O17" s="272">
        <f t="shared" si="19"/>
        <v>2365</v>
      </c>
      <c r="P17" s="273">
        <f t="shared" si="20"/>
        <v>2440</v>
      </c>
      <c r="Q17" s="277" t="str">
        <f t="shared" si="8"/>
        <v/>
      </c>
      <c r="R17" s="277" t="str">
        <f>IF(OR($K17=R$14,$L17=R$14,$M17=R$14,$N17=R$14,$O17=R$14,$P17=R$14),$G17,"")</f>
        <v/>
      </c>
      <c r="S17" s="274" t="str">
        <f t="shared" ref="S17:S80" si="24">IF(OR($K17=S$14,$L17=S$14,$M17=S$14,$N17=S$14,$O17=S$14,$P17=S$14),$G17,"")</f>
        <v/>
      </c>
      <c r="T17" s="274" t="str">
        <f t="shared" si="22"/>
        <v/>
      </c>
      <c r="U17" s="274" t="str">
        <f t="shared" si="22"/>
        <v/>
      </c>
      <c r="V17" s="274" t="str">
        <f t="shared" ref="V17:V80" si="25">IF(OR($K17=V$14,$L17=V$14,$M17=V$14,$N17=V$14,$O17=V$14,$P17=V$14),$G17,"")</f>
        <v/>
      </c>
      <c r="W17" s="274" t="str">
        <f t="shared" si="11"/>
        <v/>
      </c>
      <c r="X17" s="274" t="str">
        <f t="shared" si="11"/>
        <v/>
      </c>
      <c r="Y17" s="274" t="str">
        <f t="shared" si="11"/>
        <v/>
      </c>
      <c r="Z17" s="274" t="str">
        <f t="shared" si="11"/>
        <v/>
      </c>
      <c r="AA17" s="274" t="str">
        <f t="shared" si="11"/>
        <v/>
      </c>
      <c r="AB17" s="274" t="str">
        <f t="shared" si="11"/>
        <v/>
      </c>
      <c r="AC17" s="274" t="str">
        <f t="shared" si="11"/>
        <v/>
      </c>
      <c r="AD17" s="274" t="str">
        <f t="shared" si="11"/>
        <v/>
      </c>
      <c r="AE17" s="274" t="str">
        <f t="shared" si="11"/>
        <v/>
      </c>
      <c r="AF17" s="274" t="str">
        <f t="shared" si="11"/>
        <v/>
      </c>
      <c r="AG17" s="274" t="str">
        <f t="shared" si="12"/>
        <v/>
      </c>
      <c r="AH17" s="274" t="str">
        <f t="shared" si="12"/>
        <v/>
      </c>
      <c r="AI17" s="274" t="str">
        <f t="shared" si="12"/>
        <v/>
      </c>
      <c r="AJ17" s="274" t="str">
        <f t="shared" si="12"/>
        <v/>
      </c>
      <c r="AK17" s="274" t="str">
        <f t="shared" si="12"/>
        <v/>
      </c>
      <c r="AL17" s="274" t="str">
        <f t="shared" si="12"/>
        <v/>
      </c>
      <c r="AM17" s="274" t="str">
        <f t="shared" si="12"/>
        <v/>
      </c>
      <c r="AN17" s="274" t="str">
        <f t="shared" si="12"/>
        <v/>
      </c>
      <c r="AO17" s="274" t="str">
        <f t="shared" si="12"/>
        <v/>
      </c>
      <c r="AP17" s="274" t="str">
        <f t="shared" si="12"/>
        <v/>
      </c>
      <c r="AQ17" s="275">
        <f t="shared" si="13"/>
        <v>0</v>
      </c>
      <c r="AR17" s="275">
        <f t="shared" si="23"/>
        <v>0</v>
      </c>
      <c r="AS17" s="275">
        <f t="shared" si="14"/>
        <v>766.28568220652664</v>
      </c>
    </row>
    <row r="18" spans="1:45" s="5" customFormat="1" ht="27.75" customHeight="1" x14ac:dyDescent="0.25">
      <c r="A18" s="266">
        <f>'Inventaire – Act. lin. et vert.'!A5</f>
        <v>4</v>
      </c>
      <c r="B18" s="266"/>
      <c r="C18" s="266" t="str">
        <f>'Inventaire – Act. lin. et vert.'!B5</f>
        <v>Égouts</v>
      </c>
      <c r="D18" s="266" t="str">
        <f>IF('Inventaire – Act. lin. et vert.'!C5="","",'Inventaire – Act. lin. et vert.'!C5)</f>
        <v>Conduites d’égout</v>
      </c>
      <c r="E18" s="267" t="str">
        <f>'Inventaire – Act. lin. et vert.'!D5</f>
        <v>Conduite principale d’égouts de la 1re Rue</v>
      </c>
      <c r="F18" s="268" t="str">
        <f>'Inventaire – Act. lin. et vert.'!E5</f>
        <v>1re Rue</v>
      </c>
      <c r="G18" s="276">
        <f>'Inventaire – Act. lin. et vert.'!I5</f>
        <v>54373.423196938609</v>
      </c>
      <c r="H18" s="270">
        <f>IF(C18='État actuel de la coll.'!$A$20,'Inventaire – Véh. et équip.'!H5-'Inventaire – Véh. et équip.'!M5,'Inventaire – Act. lin. et vert.'!G5)</f>
        <v>2006</v>
      </c>
      <c r="I18" s="270">
        <f>'Inventaire – Act. lin. et vert.'!K5</f>
        <v>75</v>
      </c>
      <c r="J18" s="271" t="str">
        <f>IF(ISNUMBER('Inventaire – Act. lin. et vert.'!Y5),'Inventaire – Act. lin. et vert.'!Y5,"")</f>
        <v/>
      </c>
      <c r="K18" s="272">
        <f t="shared" si="15"/>
        <v>2081</v>
      </c>
      <c r="L18" s="272">
        <f t="shared" si="16"/>
        <v>2156</v>
      </c>
      <c r="M18" s="272">
        <f t="shared" si="17"/>
        <v>2231</v>
      </c>
      <c r="N18" s="272">
        <f t="shared" si="18"/>
        <v>2306</v>
      </c>
      <c r="O18" s="272">
        <f t="shared" si="19"/>
        <v>2381</v>
      </c>
      <c r="P18" s="273">
        <f t="shared" si="20"/>
        <v>2456</v>
      </c>
      <c r="Q18" s="274" t="str">
        <f t="shared" si="8"/>
        <v/>
      </c>
      <c r="R18" s="274" t="str">
        <f>IF(OR($K18=R$14,$L18=R$14,$M18=R$14,$N18=R$14,$O18=R$14,$P18=R$14),$G18,"")</f>
        <v/>
      </c>
      <c r="S18" s="274" t="str">
        <f t="shared" si="24"/>
        <v/>
      </c>
      <c r="T18" s="274" t="str">
        <f t="shared" si="22"/>
        <v/>
      </c>
      <c r="U18" s="274" t="str">
        <f t="shared" si="22"/>
        <v/>
      </c>
      <c r="V18" s="274" t="str">
        <f t="shared" si="25"/>
        <v/>
      </c>
      <c r="W18" s="274" t="str">
        <f t="shared" si="11"/>
        <v/>
      </c>
      <c r="X18" s="274" t="str">
        <f t="shared" si="11"/>
        <v/>
      </c>
      <c r="Y18" s="274" t="str">
        <f t="shared" si="11"/>
        <v/>
      </c>
      <c r="Z18" s="274" t="str">
        <f t="shared" si="11"/>
        <v/>
      </c>
      <c r="AA18" s="274" t="str">
        <f t="shared" si="11"/>
        <v/>
      </c>
      <c r="AB18" s="274" t="str">
        <f t="shared" si="11"/>
        <v/>
      </c>
      <c r="AC18" s="274" t="str">
        <f t="shared" si="11"/>
        <v/>
      </c>
      <c r="AD18" s="274" t="str">
        <f t="shared" si="11"/>
        <v/>
      </c>
      <c r="AE18" s="274" t="str">
        <f t="shared" si="11"/>
        <v/>
      </c>
      <c r="AF18" s="274" t="str">
        <f t="shared" si="11"/>
        <v/>
      </c>
      <c r="AG18" s="274" t="str">
        <f t="shared" si="12"/>
        <v/>
      </c>
      <c r="AH18" s="274" t="str">
        <f t="shared" si="12"/>
        <v/>
      </c>
      <c r="AI18" s="274" t="str">
        <f t="shared" si="12"/>
        <v/>
      </c>
      <c r="AJ18" s="274" t="str">
        <f t="shared" si="12"/>
        <v/>
      </c>
      <c r="AK18" s="274" t="str">
        <f t="shared" si="12"/>
        <v/>
      </c>
      <c r="AL18" s="274" t="str">
        <f t="shared" si="12"/>
        <v/>
      </c>
      <c r="AM18" s="274" t="str">
        <f t="shared" si="12"/>
        <v/>
      </c>
      <c r="AN18" s="274" t="str">
        <f t="shared" si="12"/>
        <v/>
      </c>
      <c r="AO18" s="274" t="str">
        <f t="shared" si="12"/>
        <v/>
      </c>
      <c r="AP18" s="274" t="str">
        <f t="shared" si="12"/>
        <v/>
      </c>
      <c r="AQ18" s="275">
        <f t="shared" si="13"/>
        <v>0</v>
      </c>
      <c r="AR18" s="275">
        <f t="shared" si="23"/>
        <v>0</v>
      </c>
      <c r="AS18" s="275">
        <f t="shared" si="14"/>
        <v>724.97897595918141</v>
      </c>
    </row>
    <row r="19" spans="1:45" s="5" customFormat="1" ht="27.75" customHeight="1" x14ac:dyDescent="0.25">
      <c r="A19" s="266">
        <f>'Inventaire – Act. lin. et vert.'!A6</f>
        <v>5</v>
      </c>
      <c r="B19" s="266"/>
      <c r="C19" s="266" t="str">
        <f>'Inventaire – Act. lin. et vert.'!B6</f>
        <v>Égouts</v>
      </c>
      <c r="D19" s="266" t="str">
        <f>IF('Inventaire – Act. lin. et vert.'!C6="","",'Inventaire – Act. lin. et vert.'!C6)</f>
        <v>Stations de pompage</v>
      </c>
      <c r="E19" s="267" t="str">
        <f>'Inventaire – Act. lin. et vert.'!D6</f>
        <v>Stations de pompage Nord</v>
      </c>
      <c r="F19" s="268" t="str">
        <f>'Inventaire – Act. lin. et vert.'!E6</f>
        <v>345, Slave Lake</v>
      </c>
      <c r="G19" s="276">
        <f>'Inventaire – Act. lin. et vert.'!I6</f>
        <v>321038.98005950451</v>
      </c>
      <c r="H19" s="270">
        <f>IF(C19='État actuel de la coll.'!$A$20,'Inventaire – Véh. et équip.'!H6-'Inventaire – Véh. et équip.'!M6,'Inventaire – Act. lin. et vert.'!G6)</f>
        <v>2006</v>
      </c>
      <c r="I19" s="270">
        <f>'Inventaire – Act. lin. et vert.'!K6</f>
        <v>25</v>
      </c>
      <c r="J19" s="271" t="str">
        <f>IF(ISNUMBER('Inventaire – Act. lin. et vert.'!Y6),'Inventaire – Act. lin. et vert.'!Y6,"")</f>
        <v/>
      </c>
      <c r="K19" s="272">
        <f t="shared" si="15"/>
        <v>2031</v>
      </c>
      <c r="L19" s="272">
        <f t="shared" si="16"/>
        <v>2056</v>
      </c>
      <c r="M19" s="272">
        <f t="shared" si="17"/>
        <v>2081</v>
      </c>
      <c r="N19" s="272">
        <f t="shared" si="18"/>
        <v>2106</v>
      </c>
      <c r="O19" s="272">
        <f t="shared" si="19"/>
        <v>2131</v>
      </c>
      <c r="P19" s="273">
        <f t="shared" si="20"/>
        <v>2156</v>
      </c>
      <c r="Q19" s="277" t="str">
        <f t="shared" si="8"/>
        <v/>
      </c>
      <c r="R19" s="277" t="str">
        <f t="shared" ref="R19:R32" si="26">IF(OR($K19=R$14,$L19=R$14,$M19=R$14,$N19=R$14,$O19=R$14,$P19=R$14),$G19,"")</f>
        <v/>
      </c>
      <c r="S19" s="274" t="str">
        <f t="shared" si="24"/>
        <v/>
      </c>
      <c r="T19" s="274" t="str">
        <f t="shared" si="22"/>
        <v/>
      </c>
      <c r="U19" s="274" t="str">
        <f t="shared" si="22"/>
        <v/>
      </c>
      <c r="V19" s="274" t="str">
        <f t="shared" si="25"/>
        <v/>
      </c>
      <c r="W19" s="274" t="str">
        <f t="shared" si="11"/>
        <v/>
      </c>
      <c r="X19" s="274" t="str">
        <f t="shared" si="11"/>
        <v/>
      </c>
      <c r="Y19" s="274" t="str">
        <f t="shared" si="11"/>
        <v/>
      </c>
      <c r="Z19" s="274" t="str">
        <f t="shared" si="11"/>
        <v/>
      </c>
      <c r="AA19" s="274" t="str">
        <f t="shared" si="11"/>
        <v/>
      </c>
      <c r="AB19" s="274" t="str">
        <f t="shared" si="11"/>
        <v/>
      </c>
      <c r="AC19" s="274" t="str">
        <f t="shared" si="11"/>
        <v/>
      </c>
      <c r="AD19" s="274">
        <f t="shared" si="11"/>
        <v>321038.98005950451</v>
      </c>
      <c r="AE19" s="274" t="str">
        <f t="shared" si="11"/>
        <v/>
      </c>
      <c r="AF19" s="274" t="str">
        <f t="shared" si="11"/>
        <v/>
      </c>
      <c r="AG19" s="274" t="str">
        <f t="shared" si="12"/>
        <v/>
      </c>
      <c r="AH19" s="274" t="str">
        <f t="shared" si="12"/>
        <v/>
      </c>
      <c r="AI19" s="274" t="str">
        <f t="shared" si="12"/>
        <v/>
      </c>
      <c r="AJ19" s="274" t="str">
        <f t="shared" si="12"/>
        <v/>
      </c>
      <c r="AK19" s="274" t="str">
        <f t="shared" si="12"/>
        <v/>
      </c>
      <c r="AL19" s="274" t="str">
        <f t="shared" si="12"/>
        <v/>
      </c>
      <c r="AM19" s="274" t="str">
        <f t="shared" si="12"/>
        <v/>
      </c>
      <c r="AN19" s="274" t="str">
        <f t="shared" si="12"/>
        <v/>
      </c>
      <c r="AO19" s="274" t="str">
        <f t="shared" si="12"/>
        <v/>
      </c>
      <c r="AP19" s="274" t="str">
        <f t="shared" si="12"/>
        <v/>
      </c>
      <c r="AQ19" s="275">
        <f t="shared" si="13"/>
        <v>321038.98005950451</v>
      </c>
      <c r="AR19" s="275">
        <f t="shared" si="23"/>
        <v>12841.55920238018</v>
      </c>
      <c r="AS19" s="275">
        <f t="shared" si="14"/>
        <v>12841.55920238018</v>
      </c>
    </row>
    <row r="20" spans="1:45" s="5" customFormat="1" ht="27.75" customHeight="1" x14ac:dyDescent="0.25">
      <c r="A20" s="266">
        <f>'Inventaire – Act. lin. et vert.'!A7</f>
        <v>6</v>
      </c>
      <c r="B20" s="266"/>
      <c r="C20" s="266" t="str">
        <f>'Inventaire – Act. lin. et vert.'!B7</f>
        <v>Égouts</v>
      </c>
      <c r="D20" s="266" t="str">
        <f>IF('Inventaire – Act. lin. et vert.'!C7="","",'Inventaire – Act. lin. et vert.'!C7)</f>
        <v>Étang d’épuration</v>
      </c>
      <c r="E20" s="267" t="str">
        <f>'Inventaire – Act. lin. et vert.'!D7</f>
        <v>Étang d’épuration principal Est</v>
      </c>
      <c r="F20" s="268" t="str">
        <f>'Inventaire – Act. lin. et vert.'!E7</f>
        <v>106, rue Mackenzie</v>
      </c>
      <c r="G20" s="276">
        <f>'Inventaire – Act. lin. et vert.'!I7</f>
        <v>608472.97188275785</v>
      </c>
      <c r="H20" s="270">
        <f>IF(C20='État actuel de la coll.'!$A$20,'Inventaire – Véh. et équip.'!H7-'Inventaire – Véh. et équip.'!M7,'Inventaire – Act. lin. et vert.'!G7)</f>
        <v>2003</v>
      </c>
      <c r="I20" s="270">
        <f>'Inventaire – Act. lin. et vert.'!K7</f>
        <v>15</v>
      </c>
      <c r="J20" s="271">
        <f>IF(ISNUMBER('Inventaire – Act. lin. et vert.'!Y7),'Inventaire – Act. lin. et vert.'!Y7,"")</f>
        <v>5</v>
      </c>
      <c r="K20" s="272">
        <f t="shared" si="15"/>
        <v>2008</v>
      </c>
      <c r="L20" s="272">
        <f t="shared" si="16"/>
        <v>2023</v>
      </c>
      <c r="M20" s="272">
        <f t="shared" si="17"/>
        <v>2038</v>
      </c>
      <c r="N20" s="272">
        <f t="shared" si="18"/>
        <v>2053</v>
      </c>
      <c r="O20" s="272">
        <f t="shared" si="19"/>
        <v>2068</v>
      </c>
      <c r="P20" s="273">
        <f t="shared" si="20"/>
        <v>2083</v>
      </c>
      <c r="Q20" s="277">
        <f t="shared" si="8"/>
        <v>608472.97188275785</v>
      </c>
      <c r="R20" s="277" t="str">
        <f t="shared" si="26"/>
        <v/>
      </c>
      <c r="S20" s="274" t="str">
        <f t="shared" si="24"/>
        <v/>
      </c>
      <c r="T20" s="274" t="str">
        <f t="shared" si="22"/>
        <v/>
      </c>
      <c r="U20" s="274" t="str">
        <f t="shared" si="22"/>
        <v/>
      </c>
      <c r="V20" s="274">
        <f t="shared" si="25"/>
        <v>608472.97188275785</v>
      </c>
      <c r="W20" s="274" t="str">
        <f t="shared" si="11"/>
        <v/>
      </c>
      <c r="X20" s="274" t="str">
        <f t="shared" si="11"/>
        <v/>
      </c>
      <c r="Y20" s="274" t="str">
        <f t="shared" si="11"/>
        <v/>
      </c>
      <c r="Z20" s="274" t="str">
        <f t="shared" si="11"/>
        <v/>
      </c>
      <c r="AA20" s="274" t="str">
        <f t="shared" si="11"/>
        <v/>
      </c>
      <c r="AB20" s="274" t="str">
        <f t="shared" si="11"/>
        <v/>
      </c>
      <c r="AC20" s="274" t="str">
        <f t="shared" si="11"/>
        <v/>
      </c>
      <c r="AD20" s="274" t="str">
        <f t="shared" si="11"/>
        <v/>
      </c>
      <c r="AE20" s="274" t="str">
        <f t="shared" si="11"/>
        <v/>
      </c>
      <c r="AF20" s="274" t="str">
        <f t="shared" si="11"/>
        <v/>
      </c>
      <c r="AG20" s="274" t="str">
        <f t="shared" si="12"/>
        <v/>
      </c>
      <c r="AH20" s="274" t="str">
        <f t="shared" si="12"/>
        <v/>
      </c>
      <c r="AI20" s="274" t="str">
        <f t="shared" si="12"/>
        <v/>
      </c>
      <c r="AJ20" s="274" t="str">
        <f t="shared" si="12"/>
        <v/>
      </c>
      <c r="AK20" s="274">
        <f t="shared" si="12"/>
        <v>608472.97188275785</v>
      </c>
      <c r="AL20" s="274" t="str">
        <f t="shared" si="12"/>
        <v/>
      </c>
      <c r="AM20" s="274" t="str">
        <f t="shared" si="12"/>
        <v/>
      </c>
      <c r="AN20" s="274" t="str">
        <f t="shared" si="12"/>
        <v/>
      </c>
      <c r="AO20" s="274" t="str">
        <f t="shared" si="12"/>
        <v/>
      </c>
      <c r="AP20" s="274" t="str">
        <f t="shared" si="12"/>
        <v/>
      </c>
      <c r="AQ20" s="275">
        <f t="shared" si="13"/>
        <v>1216945.9437655157</v>
      </c>
      <c r="AR20" s="275">
        <f t="shared" si="23"/>
        <v>48677.837750620631</v>
      </c>
      <c r="AS20" s="275">
        <f t="shared" si="14"/>
        <v>40564.864792183856</v>
      </c>
    </row>
    <row r="21" spans="1:45" s="5" customFormat="1" ht="27.75" customHeight="1" x14ac:dyDescent="0.25">
      <c r="A21" s="266">
        <f>'Inventaire – Act. lin. et vert.'!A8</f>
        <v>7</v>
      </c>
      <c r="B21" s="266"/>
      <c r="C21" s="266" t="str">
        <f>'Inventaire – Act. lin. et vert.'!B8</f>
        <v>Routes et drainage</v>
      </c>
      <c r="D21" s="266" t="str">
        <f>IF('Inventaire – Act. lin. et vert.'!C8="","",'Inventaire – Act. lin. et vert.'!C8)</f>
        <v>Routes asphaltées</v>
      </c>
      <c r="E21" s="267" t="str">
        <f>'Inventaire – Act. lin. et vert.'!D8</f>
        <v>1re Avenue</v>
      </c>
      <c r="F21" s="268" t="str">
        <f>'Inventaire – Act. lin. et vert.'!E8</f>
        <v>1re Avenue</v>
      </c>
      <c r="G21" s="276">
        <f>'Inventaire – Act. lin. et vert.'!I8</f>
        <v>77900.712542050387</v>
      </c>
      <c r="H21" s="270">
        <f>IF(C21='État actuel de la coll.'!$A$20,'Inventaire – Véh. et équip.'!H8-'Inventaire – Véh. et équip.'!M8,'Inventaire – Act. lin. et vert.'!G8)</f>
        <v>2016</v>
      </c>
      <c r="I21" s="270">
        <f>'Inventaire – Act. lin. et vert.'!K8</f>
        <v>10</v>
      </c>
      <c r="J21" s="271" t="str">
        <f>IF(ISNUMBER('Inventaire – Act. lin. et vert.'!Y8),'Inventaire – Act. lin. et vert.'!Y8,"")</f>
        <v/>
      </c>
      <c r="K21" s="272">
        <f t="shared" si="15"/>
        <v>2026</v>
      </c>
      <c r="L21" s="272">
        <f t="shared" si="16"/>
        <v>2036</v>
      </c>
      <c r="M21" s="272">
        <f t="shared" si="17"/>
        <v>2046</v>
      </c>
      <c r="N21" s="272">
        <f t="shared" si="18"/>
        <v>2056</v>
      </c>
      <c r="O21" s="272">
        <f t="shared" si="19"/>
        <v>2066</v>
      </c>
      <c r="P21" s="273">
        <f t="shared" si="20"/>
        <v>2076</v>
      </c>
      <c r="Q21" s="277" t="str">
        <f t="shared" si="8"/>
        <v/>
      </c>
      <c r="R21" s="277" t="str">
        <f t="shared" si="26"/>
        <v/>
      </c>
      <c r="S21" s="274" t="str">
        <f t="shared" si="24"/>
        <v/>
      </c>
      <c r="T21" s="274" t="str">
        <f t="shared" si="22"/>
        <v/>
      </c>
      <c r="U21" s="274" t="str">
        <f t="shared" si="22"/>
        <v/>
      </c>
      <c r="V21" s="274" t="str">
        <f t="shared" si="25"/>
        <v/>
      </c>
      <c r="W21" s="274" t="str">
        <f t="shared" si="11"/>
        <v/>
      </c>
      <c r="X21" s="274" t="str">
        <f t="shared" si="11"/>
        <v/>
      </c>
      <c r="Y21" s="274">
        <f t="shared" si="11"/>
        <v>77900.712542050387</v>
      </c>
      <c r="Z21" s="274" t="str">
        <f t="shared" si="11"/>
        <v/>
      </c>
      <c r="AA21" s="274" t="str">
        <f t="shared" si="11"/>
        <v/>
      </c>
      <c r="AB21" s="274" t="str">
        <f t="shared" si="11"/>
        <v/>
      </c>
      <c r="AC21" s="274" t="str">
        <f t="shared" si="11"/>
        <v/>
      </c>
      <c r="AD21" s="274" t="str">
        <f t="shared" si="11"/>
        <v/>
      </c>
      <c r="AE21" s="274" t="str">
        <f t="shared" si="11"/>
        <v/>
      </c>
      <c r="AF21" s="274" t="str">
        <f t="shared" si="11"/>
        <v/>
      </c>
      <c r="AG21" s="274" t="str">
        <f t="shared" si="12"/>
        <v/>
      </c>
      <c r="AH21" s="274" t="str">
        <f t="shared" si="12"/>
        <v/>
      </c>
      <c r="AI21" s="274">
        <f t="shared" si="12"/>
        <v>77900.712542050387</v>
      </c>
      <c r="AJ21" s="274" t="str">
        <f t="shared" si="12"/>
        <v/>
      </c>
      <c r="AK21" s="274" t="str">
        <f t="shared" si="12"/>
        <v/>
      </c>
      <c r="AL21" s="274" t="str">
        <f t="shared" si="12"/>
        <v/>
      </c>
      <c r="AM21" s="274" t="str">
        <f t="shared" si="12"/>
        <v/>
      </c>
      <c r="AN21" s="274" t="str">
        <f t="shared" si="12"/>
        <v/>
      </c>
      <c r="AO21" s="274" t="str">
        <f t="shared" si="12"/>
        <v/>
      </c>
      <c r="AP21" s="274" t="str">
        <f t="shared" si="12"/>
        <v/>
      </c>
      <c r="AQ21" s="275">
        <f t="shared" si="13"/>
        <v>155801.42508410077</v>
      </c>
      <c r="AR21" s="275">
        <f t="shared" si="23"/>
        <v>6232.0570033640306</v>
      </c>
      <c r="AS21" s="275">
        <f t="shared" si="14"/>
        <v>7790.0712542050387</v>
      </c>
    </row>
    <row r="22" spans="1:45" s="5" customFormat="1" ht="27.75" customHeight="1" x14ac:dyDescent="0.25">
      <c r="A22" s="266">
        <f>'Inventaire – Act. lin. et vert.'!A9</f>
        <v>8</v>
      </c>
      <c r="B22" s="266"/>
      <c r="C22" s="266" t="str">
        <f>'Inventaire – Act. lin. et vert.'!B9</f>
        <v>Routes et drainage</v>
      </c>
      <c r="D22" s="266" t="str">
        <f>IF('Inventaire – Act. lin. et vert.'!C9="","",'Inventaire – Act. lin. et vert.'!C9)</f>
        <v>Routes en gravier</v>
      </c>
      <c r="E22" s="267" t="str">
        <f>'Inventaire – Act. lin. et vert.'!D9</f>
        <v>2e Avenue</v>
      </c>
      <c r="F22" s="268" t="str">
        <f>'Inventaire – Act. lin. et vert.'!E9</f>
        <v>2e Avenue</v>
      </c>
      <c r="G22" s="276">
        <f>'Inventaire – Act. lin. et vert.'!I9</f>
        <v>23040.31644253603</v>
      </c>
      <c r="H22" s="270">
        <f>IF(C22='État actuel de la coll.'!$A$20,'Inventaire – Véh. et équip.'!H9-'Inventaire – Véh. et équip.'!M9,'Inventaire – Act. lin. et vert.'!G9)</f>
        <v>2018</v>
      </c>
      <c r="I22" s="270">
        <f>'Inventaire – Act. lin. et vert.'!K9</f>
        <v>2</v>
      </c>
      <c r="J22" s="271" t="str">
        <f>IF(ISNUMBER('Inventaire – Act. lin. et vert.'!Y9),'Inventaire – Act. lin. et vert.'!Y9,"")</f>
        <v/>
      </c>
      <c r="K22" s="272">
        <f t="shared" si="15"/>
        <v>2020</v>
      </c>
      <c r="L22" s="272">
        <f t="shared" si="16"/>
        <v>2022</v>
      </c>
      <c r="M22" s="272">
        <f t="shared" si="17"/>
        <v>2024</v>
      </c>
      <c r="N22" s="272">
        <f t="shared" si="18"/>
        <v>2026</v>
      </c>
      <c r="O22" s="272">
        <f t="shared" si="19"/>
        <v>2028</v>
      </c>
      <c r="P22" s="273">
        <f t="shared" si="20"/>
        <v>2030</v>
      </c>
      <c r="Q22" s="277" t="str">
        <f t="shared" si="8"/>
        <v/>
      </c>
      <c r="R22" s="277" t="str">
        <f t="shared" si="26"/>
        <v/>
      </c>
      <c r="S22" s="274">
        <f t="shared" si="24"/>
        <v>23040.31644253603</v>
      </c>
      <c r="T22" s="274" t="str">
        <f t="shared" si="22"/>
        <v/>
      </c>
      <c r="U22" s="274">
        <f t="shared" si="22"/>
        <v>23040.31644253603</v>
      </c>
      <c r="V22" s="274" t="str">
        <f t="shared" si="25"/>
        <v/>
      </c>
      <c r="W22" s="274">
        <f t="shared" si="11"/>
        <v>23040.31644253603</v>
      </c>
      <c r="X22" s="274" t="str">
        <f t="shared" si="11"/>
        <v/>
      </c>
      <c r="Y22" s="274">
        <f t="shared" si="11"/>
        <v>23040.31644253603</v>
      </c>
      <c r="Z22" s="274" t="str">
        <f t="shared" si="11"/>
        <v/>
      </c>
      <c r="AA22" s="274">
        <f t="shared" si="11"/>
        <v>23040.31644253603</v>
      </c>
      <c r="AB22" s="274" t="str">
        <f t="shared" si="11"/>
        <v/>
      </c>
      <c r="AC22" s="274">
        <f t="shared" si="11"/>
        <v>23040.31644253603</v>
      </c>
      <c r="AD22" s="274" t="str">
        <f t="shared" si="11"/>
        <v/>
      </c>
      <c r="AE22" s="274" t="str">
        <f t="shared" si="11"/>
        <v/>
      </c>
      <c r="AF22" s="274" t="str">
        <f t="shared" si="11"/>
        <v/>
      </c>
      <c r="AG22" s="274" t="str">
        <f t="shared" si="12"/>
        <v/>
      </c>
      <c r="AH22" s="274" t="str">
        <f t="shared" si="12"/>
        <v/>
      </c>
      <c r="AI22" s="274" t="str">
        <f t="shared" si="12"/>
        <v/>
      </c>
      <c r="AJ22" s="274" t="str">
        <f t="shared" si="12"/>
        <v/>
      </c>
      <c r="AK22" s="274" t="str">
        <f t="shared" si="12"/>
        <v/>
      </c>
      <c r="AL22" s="274" t="str">
        <f t="shared" si="12"/>
        <v/>
      </c>
      <c r="AM22" s="274" t="str">
        <f t="shared" si="12"/>
        <v/>
      </c>
      <c r="AN22" s="274" t="str">
        <f t="shared" si="12"/>
        <v/>
      </c>
      <c r="AO22" s="274" t="str">
        <f t="shared" si="12"/>
        <v/>
      </c>
      <c r="AP22" s="274" t="str">
        <f t="shared" si="12"/>
        <v/>
      </c>
      <c r="AQ22" s="275">
        <f t="shared" si="13"/>
        <v>138241.89865521618</v>
      </c>
      <c r="AR22" s="275">
        <f t="shared" si="23"/>
        <v>5529.6759462086475</v>
      </c>
      <c r="AS22" s="275">
        <f t="shared" si="14"/>
        <v>11520.158221268015</v>
      </c>
    </row>
    <row r="23" spans="1:45" s="5" customFormat="1" ht="27.75" customHeight="1" x14ac:dyDescent="0.25">
      <c r="A23" s="266">
        <f>'Inventaire – Act. lin. et vert.'!A10</f>
        <v>9</v>
      </c>
      <c r="B23" s="266"/>
      <c r="C23" s="266" t="str">
        <f>'Inventaire – Act. lin. et vert.'!B10</f>
        <v>Routes et drainage</v>
      </c>
      <c r="D23" s="266" t="str">
        <f>IF('Inventaire – Act. lin. et vert.'!C10="","",'Inventaire – Act. lin. et vert.'!C10)</f>
        <v>Piste de VTT/motoneige</v>
      </c>
      <c r="E23" s="267" t="str">
        <f>'Inventaire – Act. lin. et vert.'!D10</f>
        <v>Sentier du lac</v>
      </c>
      <c r="F23" s="268" t="str">
        <f>'Inventaire – Act. lin. et vert.'!E10</f>
        <v>Parc East</v>
      </c>
      <c r="G23" s="276">
        <f>'Inventaire – Act. lin. et vert.'!I10</f>
        <v>36816.611105072814</v>
      </c>
      <c r="H23" s="270">
        <f>IF(C23='État actuel de la coll.'!$A$20,'Inventaire – Véh. et équip.'!H10-'Inventaire – Véh. et équip.'!M10,'Inventaire – Act. lin. et vert.'!G10)</f>
        <v>2017</v>
      </c>
      <c r="I23" s="270">
        <f>'Inventaire – Act. lin. et vert.'!K10</f>
        <v>5</v>
      </c>
      <c r="J23" s="271" t="str">
        <f>IF(ISNUMBER('Inventaire – Act. lin. et vert.'!Y10),'Inventaire – Act. lin. et vert.'!Y10,"")</f>
        <v/>
      </c>
      <c r="K23" s="272">
        <f t="shared" si="15"/>
        <v>2022</v>
      </c>
      <c r="L23" s="272">
        <f t="shared" si="16"/>
        <v>2027</v>
      </c>
      <c r="M23" s="272">
        <f t="shared" si="17"/>
        <v>2032</v>
      </c>
      <c r="N23" s="272">
        <f t="shared" si="18"/>
        <v>2037</v>
      </c>
      <c r="O23" s="272">
        <f t="shared" si="19"/>
        <v>2042</v>
      </c>
      <c r="P23" s="273">
        <f t="shared" si="20"/>
        <v>2047</v>
      </c>
      <c r="Q23" s="277" t="str">
        <f t="shared" si="8"/>
        <v/>
      </c>
      <c r="R23" s="277" t="str">
        <f t="shared" si="26"/>
        <v/>
      </c>
      <c r="S23" s="274" t="str">
        <f t="shared" si="24"/>
        <v/>
      </c>
      <c r="T23" s="274" t="str">
        <f t="shared" si="22"/>
        <v/>
      </c>
      <c r="U23" s="274">
        <f t="shared" si="22"/>
        <v>36816.611105072814</v>
      </c>
      <c r="V23" s="274" t="str">
        <f t="shared" si="25"/>
        <v/>
      </c>
      <c r="W23" s="274" t="str">
        <f t="shared" si="11"/>
        <v/>
      </c>
      <c r="X23" s="274" t="str">
        <f t="shared" si="11"/>
        <v/>
      </c>
      <c r="Y23" s="274" t="str">
        <f t="shared" si="11"/>
        <v/>
      </c>
      <c r="Z23" s="274">
        <f t="shared" si="11"/>
        <v>36816.611105072814</v>
      </c>
      <c r="AA23" s="274" t="str">
        <f t="shared" si="11"/>
        <v/>
      </c>
      <c r="AB23" s="274" t="str">
        <f t="shared" si="11"/>
        <v/>
      </c>
      <c r="AC23" s="274" t="str">
        <f t="shared" si="11"/>
        <v/>
      </c>
      <c r="AD23" s="274" t="str">
        <f t="shared" si="11"/>
        <v/>
      </c>
      <c r="AE23" s="274">
        <f t="shared" si="11"/>
        <v>36816.611105072814</v>
      </c>
      <c r="AF23" s="274" t="str">
        <f t="shared" si="11"/>
        <v/>
      </c>
      <c r="AG23" s="274" t="str">
        <f t="shared" si="12"/>
        <v/>
      </c>
      <c r="AH23" s="274" t="str">
        <f t="shared" si="12"/>
        <v/>
      </c>
      <c r="AI23" s="274" t="str">
        <f t="shared" si="12"/>
        <v/>
      </c>
      <c r="AJ23" s="274">
        <f t="shared" si="12"/>
        <v>36816.611105072814</v>
      </c>
      <c r="AK23" s="274" t="str">
        <f t="shared" si="12"/>
        <v/>
      </c>
      <c r="AL23" s="274" t="str">
        <f t="shared" si="12"/>
        <v/>
      </c>
      <c r="AM23" s="274" t="str">
        <f t="shared" si="12"/>
        <v/>
      </c>
      <c r="AN23" s="274" t="str">
        <f t="shared" si="12"/>
        <v/>
      </c>
      <c r="AO23" s="274">
        <f t="shared" si="12"/>
        <v>36816.611105072814</v>
      </c>
      <c r="AP23" s="274" t="str">
        <f t="shared" si="12"/>
        <v/>
      </c>
      <c r="AQ23" s="275">
        <f t="shared" si="13"/>
        <v>184083.05552536406</v>
      </c>
      <c r="AR23" s="275">
        <f t="shared" si="23"/>
        <v>7363.3222210145623</v>
      </c>
      <c r="AS23" s="275">
        <f t="shared" si="14"/>
        <v>7363.3222210145632</v>
      </c>
    </row>
    <row r="24" spans="1:45" s="5" customFormat="1" ht="27.75" customHeight="1" x14ac:dyDescent="0.25">
      <c r="A24" s="266">
        <f>'Inventaire – Act. lin. et vert.'!A11</f>
        <v>10</v>
      </c>
      <c r="B24" s="266"/>
      <c r="C24" s="266" t="str">
        <f>'Inventaire – Act. lin. et vert.'!B11</f>
        <v>Bâtiments</v>
      </c>
      <c r="D24" s="266" t="str">
        <f>IF('Inventaire – Act. lin. et vert.'!C11="","",'Inventaire – Act. lin. et vert.'!C11)</f>
        <v>Hôtel de ville</v>
      </c>
      <c r="E24" s="267" t="str">
        <f>'Inventaire – Act. lin. et vert.'!D11</f>
        <v>Hôtel de ville</v>
      </c>
      <c r="F24" s="268" t="str">
        <f>'Inventaire – Act. lin. et vert.'!E11</f>
        <v>34, rue Main</v>
      </c>
      <c r="G24" s="276">
        <f>'Inventaire – Act. lin. et vert.'!I11</f>
        <v>3981279.2532838993</v>
      </c>
      <c r="H24" s="270">
        <f>IF(C24='État actuel de la coll.'!$A$20,'Inventaire – Véh. et équip.'!H11-'Inventaire – Véh. et équip.'!M11,'Inventaire – Act. lin. et vert.'!G11)</f>
        <v>2008</v>
      </c>
      <c r="I24" s="270">
        <f>'Inventaire – Act. lin. et vert.'!K11</f>
        <v>50</v>
      </c>
      <c r="J24" s="271" t="str">
        <f>IF(ISNUMBER('Inventaire – Act. lin. et vert.'!Y11),'Inventaire – Act. lin. et vert.'!Y11,"")</f>
        <v/>
      </c>
      <c r="K24" s="272">
        <f t="shared" si="15"/>
        <v>2058</v>
      </c>
      <c r="L24" s="272">
        <f t="shared" si="16"/>
        <v>2108</v>
      </c>
      <c r="M24" s="272">
        <f t="shared" si="17"/>
        <v>2158</v>
      </c>
      <c r="N24" s="272">
        <f t="shared" si="18"/>
        <v>2208</v>
      </c>
      <c r="O24" s="272">
        <f t="shared" si="19"/>
        <v>2258</v>
      </c>
      <c r="P24" s="273">
        <f t="shared" si="20"/>
        <v>2308</v>
      </c>
      <c r="Q24" s="277" t="str">
        <f t="shared" si="8"/>
        <v/>
      </c>
      <c r="R24" s="277" t="str">
        <f t="shared" si="26"/>
        <v/>
      </c>
      <c r="S24" s="274" t="str">
        <f t="shared" si="24"/>
        <v/>
      </c>
      <c r="T24" s="274" t="str">
        <f t="shared" si="22"/>
        <v/>
      </c>
      <c r="U24" s="274" t="str">
        <f t="shared" si="22"/>
        <v/>
      </c>
      <c r="V24" s="274" t="str">
        <f t="shared" si="25"/>
        <v/>
      </c>
      <c r="W24" s="274" t="str">
        <f t="shared" si="11"/>
        <v/>
      </c>
      <c r="X24" s="274" t="str">
        <f t="shared" si="11"/>
        <v/>
      </c>
      <c r="Y24" s="274" t="str">
        <f t="shared" si="11"/>
        <v/>
      </c>
      <c r="Z24" s="274" t="str">
        <f t="shared" si="11"/>
        <v/>
      </c>
      <c r="AA24" s="274" t="str">
        <f t="shared" si="11"/>
        <v/>
      </c>
      <c r="AB24" s="274" t="str">
        <f t="shared" si="11"/>
        <v/>
      </c>
      <c r="AC24" s="274" t="str">
        <f t="shared" si="11"/>
        <v/>
      </c>
      <c r="AD24" s="274" t="str">
        <f t="shared" si="11"/>
        <v/>
      </c>
      <c r="AE24" s="274" t="str">
        <f t="shared" si="11"/>
        <v/>
      </c>
      <c r="AF24" s="274" t="str">
        <f t="shared" si="11"/>
        <v/>
      </c>
      <c r="AG24" s="274" t="str">
        <f t="shared" si="12"/>
        <v/>
      </c>
      <c r="AH24" s="274" t="str">
        <f t="shared" si="12"/>
        <v/>
      </c>
      <c r="AI24" s="274" t="str">
        <f t="shared" si="12"/>
        <v/>
      </c>
      <c r="AJ24" s="274" t="str">
        <f t="shared" si="12"/>
        <v/>
      </c>
      <c r="AK24" s="274" t="str">
        <f t="shared" si="12"/>
        <v/>
      </c>
      <c r="AL24" s="274" t="str">
        <f t="shared" si="12"/>
        <v/>
      </c>
      <c r="AM24" s="274" t="str">
        <f t="shared" si="12"/>
        <v/>
      </c>
      <c r="AN24" s="274" t="str">
        <f t="shared" si="12"/>
        <v/>
      </c>
      <c r="AO24" s="274" t="str">
        <f t="shared" si="12"/>
        <v/>
      </c>
      <c r="AP24" s="274" t="str">
        <f t="shared" si="12"/>
        <v/>
      </c>
      <c r="AQ24" s="275">
        <f t="shared" si="13"/>
        <v>0</v>
      </c>
      <c r="AR24" s="275">
        <f t="shared" si="23"/>
        <v>0</v>
      </c>
      <c r="AS24" s="275">
        <f t="shared" si="14"/>
        <v>79625.58506567798</v>
      </c>
    </row>
    <row r="25" spans="1:45" s="5" customFormat="1" ht="27.75" customHeight="1" x14ac:dyDescent="0.25">
      <c r="A25" s="266">
        <f>'Inventaire – Act. lin. et vert.'!A12</f>
        <v>11</v>
      </c>
      <c r="B25" s="266"/>
      <c r="C25" s="266" t="str">
        <f>'Inventaire – Act. lin. et vert.'!B12</f>
        <v>Loisirs</v>
      </c>
      <c r="D25" s="266" t="str">
        <f>IF('Inventaire – Act. lin. et vert.'!C12="","",'Inventaire – Act. lin. et vert.'!C12)</f>
        <v>Centre de loisirs et piscine</v>
      </c>
      <c r="E25" s="267" t="str">
        <f>'Inventaire – Act. lin. et vert.'!D12</f>
        <v>Piscine Memorial</v>
      </c>
      <c r="F25" s="268" t="str">
        <f>'Inventaire – Act. lin. et vert.'!E12</f>
        <v>89, rue Main</v>
      </c>
      <c r="G25" s="276">
        <f>'Inventaire – Act. lin. et vert.'!I12</f>
        <v>4058052.4728440545</v>
      </c>
      <c r="H25" s="270">
        <f>IF(C25='État actuel de la coll.'!$A$20,'Inventaire – Véh. et équip.'!H12-'Inventaire – Véh. et équip.'!M12,'Inventaire – Act. lin. et vert.'!G12)</f>
        <v>1985</v>
      </c>
      <c r="I25" s="270">
        <f>'Inventaire – Act. lin. et vert.'!K12</f>
        <v>30</v>
      </c>
      <c r="J25" s="271" t="str">
        <f>IF(ISNUMBER('Inventaire – Act. lin. et vert.'!Y12),'Inventaire – Act. lin. et vert.'!Y12,"")</f>
        <v/>
      </c>
      <c r="K25" s="272">
        <f t="shared" si="15"/>
        <v>2015</v>
      </c>
      <c r="L25" s="272">
        <f t="shared" si="16"/>
        <v>2045</v>
      </c>
      <c r="M25" s="272">
        <f t="shared" si="17"/>
        <v>2075</v>
      </c>
      <c r="N25" s="272">
        <f t="shared" si="18"/>
        <v>2105</v>
      </c>
      <c r="O25" s="272">
        <f t="shared" si="19"/>
        <v>2135</v>
      </c>
      <c r="P25" s="273">
        <f t="shared" si="20"/>
        <v>2165</v>
      </c>
      <c r="Q25" s="277">
        <f t="shared" si="8"/>
        <v>4058052.4728440545</v>
      </c>
      <c r="R25" s="277" t="str">
        <f t="shared" si="26"/>
        <v/>
      </c>
      <c r="S25" s="274" t="str">
        <f t="shared" si="24"/>
        <v/>
      </c>
      <c r="T25" s="274" t="str">
        <f t="shared" si="22"/>
        <v/>
      </c>
      <c r="U25" s="274" t="str">
        <f t="shared" si="22"/>
        <v/>
      </c>
      <c r="V25" s="274" t="str">
        <f t="shared" si="25"/>
        <v/>
      </c>
      <c r="W25" s="274" t="str">
        <f t="shared" ref="W25:AF34" si="27">IF(OR($K25=W$14,$L25=W$14,$M25=W$14,$N25=W$14,$O25=W$14,$P25=W$14),$G25,"")</f>
        <v/>
      </c>
      <c r="X25" s="274" t="str">
        <f t="shared" si="27"/>
        <v/>
      </c>
      <c r="Y25" s="274" t="str">
        <f t="shared" si="27"/>
        <v/>
      </c>
      <c r="Z25" s="274" t="str">
        <f t="shared" si="27"/>
        <v/>
      </c>
      <c r="AA25" s="274" t="str">
        <f t="shared" si="27"/>
        <v/>
      </c>
      <c r="AB25" s="274" t="str">
        <f t="shared" si="27"/>
        <v/>
      </c>
      <c r="AC25" s="274" t="str">
        <f t="shared" si="27"/>
        <v/>
      </c>
      <c r="AD25" s="274" t="str">
        <f t="shared" si="27"/>
        <v/>
      </c>
      <c r="AE25" s="274" t="str">
        <f t="shared" si="27"/>
        <v/>
      </c>
      <c r="AF25" s="274" t="str">
        <f t="shared" si="27"/>
        <v/>
      </c>
      <c r="AG25" s="274" t="str">
        <f t="shared" ref="AG25:AP34" si="28">IF(OR($K25=AG$14,$L25=AG$14,$M25=AG$14,$N25=AG$14,$O25=AG$14,$P25=AG$14),$G25,"")</f>
        <v/>
      </c>
      <c r="AH25" s="274" t="str">
        <f t="shared" si="28"/>
        <v/>
      </c>
      <c r="AI25" s="274" t="str">
        <f t="shared" si="28"/>
        <v/>
      </c>
      <c r="AJ25" s="274" t="str">
        <f t="shared" si="28"/>
        <v/>
      </c>
      <c r="AK25" s="274" t="str">
        <f t="shared" si="28"/>
        <v/>
      </c>
      <c r="AL25" s="274" t="str">
        <f t="shared" si="28"/>
        <v/>
      </c>
      <c r="AM25" s="274" t="str">
        <f t="shared" si="28"/>
        <v/>
      </c>
      <c r="AN25" s="274" t="str">
        <f t="shared" si="28"/>
        <v/>
      </c>
      <c r="AO25" s="274" t="str">
        <f t="shared" si="28"/>
        <v/>
      </c>
      <c r="AP25" s="274" t="str">
        <f t="shared" si="28"/>
        <v/>
      </c>
      <c r="AQ25" s="275">
        <f t="shared" si="13"/>
        <v>0</v>
      </c>
      <c r="AR25" s="275">
        <f t="shared" si="23"/>
        <v>0</v>
      </c>
      <c r="AS25" s="275">
        <f t="shared" si="14"/>
        <v>135268.4157614685</v>
      </c>
    </row>
    <row r="26" spans="1:45" s="5" customFormat="1" ht="27.75" customHeight="1" x14ac:dyDescent="0.25">
      <c r="A26" s="266">
        <f>'Inventaire – Act. lin. et vert.'!A13</f>
        <v>12</v>
      </c>
      <c r="B26" s="266"/>
      <c r="C26" s="266" t="str">
        <f>'Inventaire – Act. lin. et vert.'!B13</f>
        <v>Loisirs</v>
      </c>
      <c r="D26" s="266" t="str">
        <f>IF('Inventaire – Act. lin. et vert.'!C13="","",'Inventaire – Act. lin. et vert.'!C13)</f>
        <v xml:space="preserve">Aréna </v>
      </c>
      <c r="E26" s="267" t="str">
        <f>'Inventaire – Act. lin. et vert.'!D13</f>
        <v>Patinoires double</v>
      </c>
      <c r="F26" s="268" t="str">
        <f>'Inventaire – Act. lin. et vert.'!E13</f>
        <v>91, rue Main</v>
      </c>
      <c r="G26" s="276">
        <f>'Inventaire – Act. lin. et vert.'!I13</f>
        <v>13500000</v>
      </c>
      <c r="H26" s="270">
        <f>IF(C26='État actuel de la coll.'!$A$20,'Inventaire – Véh. et équip.'!H13-'Inventaire – Véh. et équip.'!M13,'Inventaire – Act. lin. et vert.'!G13)</f>
        <v>1972</v>
      </c>
      <c r="I26" s="270">
        <f>'Inventaire – Act. lin. et vert.'!K13</f>
        <v>50</v>
      </c>
      <c r="J26" s="271" t="str">
        <f>IF(ISNUMBER('Inventaire – Act. lin. et vert.'!Y13),'Inventaire – Act. lin. et vert.'!Y13,"")</f>
        <v/>
      </c>
      <c r="K26" s="272">
        <f t="shared" si="15"/>
        <v>2022</v>
      </c>
      <c r="L26" s="272">
        <f t="shared" si="16"/>
        <v>2072</v>
      </c>
      <c r="M26" s="272">
        <f t="shared" si="17"/>
        <v>2122</v>
      </c>
      <c r="N26" s="272">
        <f t="shared" si="18"/>
        <v>2172</v>
      </c>
      <c r="O26" s="272">
        <f t="shared" si="19"/>
        <v>2222</v>
      </c>
      <c r="P26" s="273">
        <f t="shared" si="20"/>
        <v>2272</v>
      </c>
      <c r="Q26" s="277" t="str">
        <f t="shared" si="8"/>
        <v/>
      </c>
      <c r="R26" s="277" t="str">
        <f t="shared" si="26"/>
        <v/>
      </c>
      <c r="S26" s="274" t="str">
        <f t="shared" si="24"/>
        <v/>
      </c>
      <c r="T26" s="274" t="str">
        <f t="shared" si="22"/>
        <v/>
      </c>
      <c r="U26" s="274">
        <f t="shared" si="22"/>
        <v>13500000</v>
      </c>
      <c r="V26" s="274" t="str">
        <f t="shared" si="25"/>
        <v/>
      </c>
      <c r="W26" s="274" t="str">
        <f t="shared" si="27"/>
        <v/>
      </c>
      <c r="X26" s="274" t="str">
        <f t="shared" si="27"/>
        <v/>
      </c>
      <c r="Y26" s="274" t="str">
        <f t="shared" si="27"/>
        <v/>
      </c>
      <c r="Z26" s="274" t="str">
        <f t="shared" si="27"/>
        <v/>
      </c>
      <c r="AA26" s="274" t="str">
        <f t="shared" si="27"/>
        <v/>
      </c>
      <c r="AB26" s="274" t="str">
        <f t="shared" si="27"/>
        <v/>
      </c>
      <c r="AC26" s="274" t="str">
        <f t="shared" si="27"/>
        <v/>
      </c>
      <c r="AD26" s="274" t="str">
        <f t="shared" si="27"/>
        <v/>
      </c>
      <c r="AE26" s="274" t="str">
        <f t="shared" si="27"/>
        <v/>
      </c>
      <c r="AF26" s="274" t="str">
        <f t="shared" si="27"/>
        <v/>
      </c>
      <c r="AG26" s="274" t="str">
        <f t="shared" si="28"/>
        <v/>
      </c>
      <c r="AH26" s="274" t="str">
        <f t="shared" si="28"/>
        <v/>
      </c>
      <c r="AI26" s="274" t="str">
        <f t="shared" si="28"/>
        <v/>
      </c>
      <c r="AJ26" s="274" t="str">
        <f t="shared" si="28"/>
        <v/>
      </c>
      <c r="AK26" s="274" t="str">
        <f t="shared" si="28"/>
        <v/>
      </c>
      <c r="AL26" s="274" t="str">
        <f t="shared" si="28"/>
        <v/>
      </c>
      <c r="AM26" s="274" t="str">
        <f t="shared" si="28"/>
        <v/>
      </c>
      <c r="AN26" s="274" t="str">
        <f t="shared" si="28"/>
        <v/>
      </c>
      <c r="AO26" s="274" t="str">
        <f t="shared" si="28"/>
        <v/>
      </c>
      <c r="AP26" s="274" t="str">
        <f t="shared" si="28"/>
        <v/>
      </c>
      <c r="AQ26" s="275">
        <f t="shared" si="13"/>
        <v>13500000</v>
      </c>
      <c r="AR26" s="275">
        <f t="shared" si="23"/>
        <v>540000</v>
      </c>
      <c r="AS26" s="275">
        <f t="shared" si="14"/>
        <v>270000</v>
      </c>
    </row>
    <row r="27" spans="1:45" s="5" customFormat="1" ht="27.75" customHeight="1" x14ac:dyDescent="0.25">
      <c r="A27" s="266">
        <f>'Inventaire – Act. lin. et vert.'!A14</f>
        <v>13</v>
      </c>
      <c r="B27" s="266"/>
      <c r="C27" s="266" t="str">
        <f>'Inventaire – Act. lin. et vert.'!B14</f>
        <v>Loisirs</v>
      </c>
      <c r="D27" s="266" t="str">
        <f>IF('Inventaire – Act. lin. et vert.'!C14="","",'Inventaire – Act. lin. et vert.'!C14)</f>
        <v>Rampe de mise à l’eau</v>
      </c>
      <c r="E27" s="267" t="str">
        <f>'Inventaire – Act. lin. et vert.'!D14</f>
        <v>Rampe de mise à l’eau du lac West</v>
      </c>
      <c r="F27" s="268" t="str">
        <f>'Inventaire – Act. lin. et vert.'!E14</f>
        <v>Parc East</v>
      </c>
      <c r="G27" s="276">
        <f>'Inventaire – Act. lin. et vert.'!I14</f>
        <v>102977.67379424503</v>
      </c>
      <c r="H27" s="270">
        <f>IF(C27='État actuel de la coll.'!$A$20,'Inventaire – Véh. et équip.'!H14-'Inventaire – Véh. et équip.'!M14,'Inventaire – Act. lin. et vert.'!G14)</f>
        <v>2018</v>
      </c>
      <c r="I27" s="270">
        <f>'Inventaire – Act. lin. et vert.'!K14</f>
        <v>25</v>
      </c>
      <c r="J27" s="271" t="str">
        <f>IF(ISNUMBER('Inventaire – Act. lin. et vert.'!Y14),'Inventaire – Act. lin. et vert.'!Y14,"")</f>
        <v/>
      </c>
      <c r="K27" s="272">
        <f t="shared" si="15"/>
        <v>2043</v>
      </c>
      <c r="L27" s="272">
        <f t="shared" si="16"/>
        <v>2068</v>
      </c>
      <c r="M27" s="272">
        <f t="shared" si="17"/>
        <v>2093</v>
      </c>
      <c r="N27" s="272">
        <f t="shared" si="18"/>
        <v>2118</v>
      </c>
      <c r="O27" s="272">
        <f t="shared" si="19"/>
        <v>2143</v>
      </c>
      <c r="P27" s="273">
        <f t="shared" si="20"/>
        <v>2168</v>
      </c>
      <c r="Q27" s="277" t="str">
        <f t="shared" si="8"/>
        <v/>
      </c>
      <c r="R27" s="277" t="str">
        <f t="shared" si="26"/>
        <v/>
      </c>
      <c r="S27" s="274" t="str">
        <f t="shared" si="24"/>
        <v/>
      </c>
      <c r="T27" s="274" t="str">
        <f t="shared" si="22"/>
        <v/>
      </c>
      <c r="U27" s="274" t="str">
        <f t="shared" si="22"/>
        <v/>
      </c>
      <c r="V27" s="274" t="str">
        <f t="shared" si="25"/>
        <v/>
      </c>
      <c r="W27" s="274" t="str">
        <f t="shared" si="27"/>
        <v/>
      </c>
      <c r="X27" s="274" t="str">
        <f t="shared" si="27"/>
        <v/>
      </c>
      <c r="Y27" s="274" t="str">
        <f t="shared" si="27"/>
        <v/>
      </c>
      <c r="Z27" s="274" t="str">
        <f t="shared" si="27"/>
        <v/>
      </c>
      <c r="AA27" s="274" t="str">
        <f t="shared" si="27"/>
        <v/>
      </c>
      <c r="AB27" s="274" t="str">
        <f t="shared" si="27"/>
        <v/>
      </c>
      <c r="AC27" s="274" t="str">
        <f t="shared" si="27"/>
        <v/>
      </c>
      <c r="AD27" s="274" t="str">
        <f t="shared" si="27"/>
        <v/>
      </c>
      <c r="AE27" s="274" t="str">
        <f t="shared" si="27"/>
        <v/>
      </c>
      <c r="AF27" s="274" t="str">
        <f t="shared" si="27"/>
        <v/>
      </c>
      <c r="AG27" s="274" t="str">
        <f t="shared" si="28"/>
        <v/>
      </c>
      <c r="AH27" s="274" t="str">
        <f t="shared" si="28"/>
        <v/>
      </c>
      <c r="AI27" s="274" t="str">
        <f t="shared" si="28"/>
        <v/>
      </c>
      <c r="AJ27" s="274" t="str">
        <f t="shared" si="28"/>
        <v/>
      </c>
      <c r="AK27" s="274" t="str">
        <f t="shared" si="28"/>
        <v/>
      </c>
      <c r="AL27" s="274" t="str">
        <f t="shared" si="28"/>
        <v/>
      </c>
      <c r="AM27" s="274" t="str">
        <f t="shared" si="28"/>
        <v/>
      </c>
      <c r="AN27" s="274" t="str">
        <f t="shared" si="28"/>
        <v/>
      </c>
      <c r="AO27" s="274" t="str">
        <f t="shared" si="28"/>
        <v/>
      </c>
      <c r="AP27" s="274">
        <f t="shared" si="28"/>
        <v>102977.67379424503</v>
      </c>
      <c r="AQ27" s="275">
        <f t="shared" si="13"/>
        <v>102977.67379424503</v>
      </c>
      <c r="AR27" s="275">
        <f t="shared" si="23"/>
        <v>4119.1069517698015</v>
      </c>
      <c r="AS27" s="275">
        <f t="shared" si="14"/>
        <v>4119.1069517698015</v>
      </c>
    </row>
    <row r="28" spans="1:45" s="5" customFormat="1" ht="27.75" customHeight="1" x14ac:dyDescent="0.25">
      <c r="A28" s="266">
        <f>'Inventaire – Act. lin. et vert.'!A15</f>
        <v>14</v>
      </c>
      <c r="B28" s="266"/>
      <c r="C28" s="266" t="str">
        <f>'Inventaire – Act. lin. et vert.'!B15</f>
        <v>Loisirs</v>
      </c>
      <c r="D28" s="266" t="str">
        <f>IF('Inventaire – Act. lin. et vert.'!C15="","",'Inventaire – Act. lin. et vert.'!C15)</f>
        <v>Terrains de balle</v>
      </c>
      <c r="E28" s="267" t="str">
        <f>'Inventaire – Act. lin. et vert.'!D15</f>
        <v>Terrains de balle de l’école</v>
      </c>
      <c r="F28" s="268" t="str">
        <f>'Inventaire – Act. lin. et vert.'!E15</f>
        <v>120, 2e Avenue</v>
      </c>
      <c r="G28" s="276">
        <f>'Inventaire – Act. lin. et vert.'!I15</f>
        <v>18087.765311490239</v>
      </c>
      <c r="H28" s="270">
        <f>IF(C28='État actuel de la coll.'!$A$20,'Inventaire – Véh. et équip.'!H15-'Inventaire – Véh. et équip.'!M15,'Inventaire – Act. lin. et vert.'!G15)</f>
        <v>2015</v>
      </c>
      <c r="I28" s="270">
        <f>'Inventaire – Act. lin. et vert.'!K15</f>
        <v>25</v>
      </c>
      <c r="J28" s="271" t="str">
        <f>IF(ISNUMBER('Inventaire – Act. lin. et vert.'!Y15),'Inventaire – Act. lin. et vert.'!Y15,"")</f>
        <v/>
      </c>
      <c r="K28" s="272">
        <f t="shared" si="15"/>
        <v>2040</v>
      </c>
      <c r="L28" s="272">
        <f t="shared" si="16"/>
        <v>2065</v>
      </c>
      <c r="M28" s="272">
        <f t="shared" si="17"/>
        <v>2090</v>
      </c>
      <c r="N28" s="272">
        <f t="shared" si="18"/>
        <v>2115</v>
      </c>
      <c r="O28" s="272">
        <f t="shared" si="19"/>
        <v>2140</v>
      </c>
      <c r="P28" s="273">
        <f t="shared" si="20"/>
        <v>2165</v>
      </c>
      <c r="Q28" s="277" t="str">
        <f t="shared" si="8"/>
        <v/>
      </c>
      <c r="R28" s="277" t="str">
        <f t="shared" si="26"/>
        <v/>
      </c>
      <c r="S28" s="274" t="str">
        <f t="shared" si="24"/>
        <v/>
      </c>
      <c r="T28" s="274" t="str">
        <f t="shared" si="22"/>
        <v/>
      </c>
      <c r="U28" s="274" t="str">
        <f t="shared" si="22"/>
        <v/>
      </c>
      <c r="V28" s="274" t="str">
        <f t="shared" si="25"/>
        <v/>
      </c>
      <c r="W28" s="274" t="str">
        <f t="shared" si="27"/>
        <v/>
      </c>
      <c r="X28" s="274" t="str">
        <f t="shared" si="27"/>
        <v/>
      </c>
      <c r="Y28" s="274" t="str">
        <f t="shared" si="27"/>
        <v/>
      </c>
      <c r="Z28" s="274" t="str">
        <f t="shared" si="27"/>
        <v/>
      </c>
      <c r="AA28" s="274" t="str">
        <f t="shared" si="27"/>
        <v/>
      </c>
      <c r="AB28" s="274" t="str">
        <f t="shared" si="27"/>
        <v/>
      </c>
      <c r="AC28" s="274" t="str">
        <f t="shared" si="27"/>
        <v/>
      </c>
      <c r="AD28" s="274" t="str">
        <f t="shared" si="27"/>
        <v/>
      </c>
      <c r="AE28" s="274" t="str">
        <f t="shared" si="27"/>
        <v/>
      </c>
      <c r="AF28" s="274" t="str">
        <f t="shared" si="27"/>
        <v/>
      </c>
      <c r="AG28" s="274" t="str">
        <f t="shared" si="28"/>
        <v/>
      </c>
      <c r="AH28" s="274" t="str">
        <f t="shared" si="28"/>
        <v/>
      </c>
      <c r="AI28" s="274" t="str">
        <f t="shared" si="28"/>
        <v/>
      </c>
      <c r="AJ28" s="274" t="str">
        <f t="shared" si="28"/>
        <v/>
      </c>
      <c r="AK28" s="274" t="str">
        <f t="shared" si="28"/>
        <v/>
      </c>
      <c r="AL28" s="274" t="str">
        <f t="shared" si="28"/>
        <v/>
      </c>
      <c r="AM28" s="274">
        <f t="shared" si="28"/>
        <v>18087.765311490239</v>
      </c>
      <c r="AN28" s="274" t="str">
        <f t="shared" si="28"/>
        <v/>
      </c>
      <c r="AO28" s="274" t="str">
        <f t="shared" si="28"/>
        <v/>
      </c>
      <c r="AP28" s="274" t="str">
        <f t="shared" si="28"/>
        <v/>
      </c>
      <c r="AQ28" s="275">
        <f t="shared" si="13"/>
        <v>18087.765311490239</v>
      </c>
      <c r="AR28" s="275">
        <f t="shared" si="23"/>
        <v>723.51061245960955</v>
      </c>
      <c r="AS28" s="275">
        <f t="shared" si="14"/>
        <v>723.51061245960955</v>
      </c>
    </row>
    <row r="29" spans="1:45" s="5" customFormat="1" ht="27.75" customHeight="1" x14ac:dyDescent="0.25">
      <c r="A29" s="266">
        <f>'Inventaire – Act. lin. et vert.'!A16</f>
        <v>15</v>
      </c>
      <c r="B29" s="266"/>
      <c r="C29" s="266" t="str">
        <f>'Inventaire – Act. lin. et vert.'!B16</f>
        <v>Loisirs</v>
      </c>
      <c r="D29" s="266" t="str">
        <f>IF('Inventaire – Act. lin. et vert.'!C16="","",'Inventaire – Act. lin. et vert.'!C16)</f>
        <v>Bancs</v>
      </c>
      <c r="E29" s="267" t="str">
        <f>'Inventaire – Act. lin. et vert.'!D16</f>
        <v>Bancs du parc du lac</v>
      </c>
      <c r="F29" s="268" t="str">
        <f>'Inventaire – Act. lin. et vert.'!E16</f>
        <v>Parc du lac</v>
      </c>
      <c r="G29" s="276">
        <f>'Inventaire – Act. lin. et vert.'!I16</f>
        <v>10839.387322858562</v>
      </c>
      <c r="H29" s="270">
        <f>IF(C29='État actuel de la coll.'!$A$20,'Inventaire – Véh. et équip.'!H16-'Inventaire – Véh. et équip.'!M16,'Inventaire – Act. lin. et vert.'!G16)</f>
        <v>2015</v>
      </c>
      <c r="I29" s="270">
        <f>'Inventaire – Act. lin. et vert.'!K16</f>
        <v>10</v>
      </c>
      <c r="J29" s="271" t="str">
        <f>IF(ISNUMBER('Inventaire – Act. lin. et vert.'!Y16),'Inventaire – Act. lin. et vert.'!Y16,"")</f>
        <v/>
      </c>
      <c r="K29" s="272">
        <f t="shared" si="15"/>
        <v>2025</v>
      </c>
      <c r="L29" s="272">
        <f t="shared" si="16"/>
        <v>2035</v>
      </c>
      <c r="M29" s="272">
        <f t="shared" si="17"/>
        <v>2045</v>
      </c>
      <c r="N29" s="272">
        <f t="shared" si="18"/>
        <v>2055</v>
      </c>
      <c r="O29" s="272">
        <f t="shared" si="19"/>
        <v>2065</v>
      </c>
      <c r="P29" s="273">
        <f t="shared" si="20"/>
        <v>2075</v>
      </c>
      <c r="Q29" s="277" t="str">
        <f t="shared" si="8"/>
        <v/>
      </c>
      <c r="R29" s="277" t="str">
        <f t="shared" si="26"/>
        <v/>
      </c>
      <c r="S29" s="274" t="str">
        <f t="shared" si="24"/>
        <v/>
      </c>
      <c r="T29" s="274" t="str">
        <f t="shared" si="22"/>
        <v/>
      </c>
      <c r="U29" s="274" t="str">
        <f t="shared" si="22"/>
        <v/>
      </c>
      <c r="V29" s="274" t="str">
        <f t="shared" si="25"/>
        <v/>
      </c>
      <c r="W29" s="274" t="str">
        <f t="shared" si="27"/>
        <v/>
      </c>
      <c r="X29" s="274">
        <f t="shared" si="27"/>
        <v>10839.387322858562</v>
      </c>
      <c r="Y29" s="274" t="str">
        <f t="shared" si="27"/>
        <v/>
      </c>
      <c r="Z29" s="274" t="str">
        <f t="shared" si="27"/>
        <v/>
      </c>
      <c r="AA29" s="274" t="str">
        <f t="shared" si="27"/>
        <v/>
      </c>
      <c r="AB29" s="274" t="str">
        <f t="shared" si="27"/>
        <v/>
      </c>
      <c r="AC29" s="274" t="str">
        <f t="shared" si="27"/>
        <v/>
      </c>
      <c r="AD29" s="274" t="str">
        <f t="shared" si="27"/>
        <v/>
      </c>
      <c r="AE29" s="274" t="str">
        <f t="shared" si="27"/>
        <v/>
      </c>
      <c r="AF29" s="274" t="str">
        <f t="shared" si="27"/>
        <v/>
      </c>
      <c r="AG29" s="274" t="str">
        <f t="shared" si="28"/>
        <v/>
      </c>
      <c r="AH29" s="274">
        <f t="shared" si="28"/>
        <v>10839.387322858562</v>
      </c>
      <c r="AI29" s="274" t="str">
        <f t="shared" si="28"/>
        <v/>
      </c>
      <c r="AJ29" s="274" t="str">
        <f t="shared" si="28"/>
        <v/>
      </c>
      <c r="AK29" s="274" t="str">
        <f t="shared" si="28"/>
        <v/>
      </c>
      <c r="AL29" s="274" t="str">
        <f t="shared" si="28"/>
        <v/>
      </c>
      <c r="AM29" s="274" t="str">
        <f t="shared" si="28"/>
        <v/>
      </c>
      <c r="AN29" s="274" t="str">
        <f t="shared" si="28"/>
        <v/>
      </c>
      <c r="AO29" s="274" t="str">
        <f t="shared" si="28"/>
        <v/>
      </c>
      <c r="AP29" s="274" t="str">
        <f t="shared" si="28"/>
        <v/>
      </c>
      <c r="AQ29" s="275">
        <f t="shared" si="13"/>
        <v>21678.774645717123</v>
      </c>
      <c r="AR29" s="275">
        <f t="shared" si="23"/>
        <v>867.15098582868495</v>
      </c>
      <c r="AS29" s="275">
        <f t="shared" si="14"/>
        <v>1083.9387322858561</v>
      </c>
    </row>
    <row r="30" spans="1:45" s="5" customFormat="1" ht="27.75" customHeight="1" x14ac:dyDescent="0.25">
      <c r="A30" s="266">
        <f>'Inventaire – Act. lin. et vert.'!A17</f>
        <v>16</v>
      </c>
      <c r="B30" s="266"/>
      <c r="C30" s="266">
        <f>'Inventaire – Act. lin. et vert.'!B17</f>
        <v>0</v>
      </c>
      <c r="D30" s="266" t="str">
        <f>IF('Inventaire – Act. lin. et vert.'!C17="","",'Inventaire – Act. lin. et vert.'!C17)</f>
        <v/>
      </c>
      <c r="E30" s="267">
        <f>'Inventaire – Act. lin. et vert.'!D17</f>
        <v>0</v>
      </c>
      <c r="F30" s="268">
        <f>'Inventaire – Act. lin. et vert.'!E17</f>
        <v>0</v>
      </c>
      <c r="G30" s="276">
        <f>'Inventaire – Act. lin. et vert.'!I17</f>
        <v>0</v>
      </c>
      <c r="H30" s="270">
        <f>IF(C30='État actuel de la coll.'!$A$20,'Inventaire – Véh. et équip.'!H17-'Inventaire – Véh. et équip.'!M17,'Inventaire – Act. lin. et vert.'!G17)</f>
        <v>0</v>
      </c>
      <c r="I30" s="270">
        <f>'Inventaire – Act. lin. et vert.'!K17</f>
        <v>0</v>
      </c>
      <c r="J30" s="271" t="str">
        <f>IF(ISNUMBER('Inventaire – Act. lin. et vert.'!Y17),'Inventaire – Act. lin. et vert.'!Y17,"")</f>
        <v/>
      </c>
      <c r="K30" s="272">
        <f t="shared" si="15"/>
        <v>0</v>
      </c>
      <c r="L30" s="272">
        <f t="shared" si="16"/>
        <v>0</v>
      </c>
      <c r="M30" s="272">
        <f t="shared" si="17"/>
        <v>0</v>
      </c>
      <c r="N30" s="272">
        <f t="shared" si="18"/>
        <v>0</v>
      </c>
      <c r="O30" s="272">
        <f t="shared" si="19"/>
        <v>0</v>
      </c>
      <c r="P30" s="273">
        <f t="shared" si="20"/>
        <v>0</v>
      </c>
      <c r="Q30" s="277" t="str">
        <f t="shared" si="8"/>
        <v/>
      </c>
      <c r="R30" s="277" t="str">
        <f t="shared" si="26"/>
        <v/>
      </c>
      <c r="S30" s="274" t="str">
        <f t="shared" si="24"/>
        <v/>
      </c>
      <c r="T30" s="274" t="str">
        <f t="shared" si="22"/>
        <v/>
      </c>
      <c r="U30" s="274" t="str">
        <f t="shared" si="22"/>
        <v/>
      </c>
      <c r="V30" s="274" t="str">
        <f t="shared" si="25"/>
        <v/>
      </c>
      <c r="W30" s="274" t="str">
        <f t="shared" si="27"/>
        <v/>
      </c>
      <c r="X30" s="274" t="str">
        <f t="shared" si="27"/>
        <v/>
      </c>
      <c r="Y30" s="274" t="str">
        <f t="shared" si="27"/>
        <v/>
      </c>
      <c r="Z30" s="274" t="str">
        <f t="shared" si="27"/>
        <v/>
      </c>
      <c r="AA30" s="274" t="str">
        <f t="shared" si="27"/>
        <v/>
      </c>
      <c r="AB30" s="274" t="str">
        <f t="shared" si="27"/>
        <v/>
      </c>
      <c r="AC30" s="274" t="str">
        <f t="shared" si="27"/>
        <v/>
      </c>
      <c r="AD30" s="274" t="str">
        <f t="shared" si="27"/>
        <v/>
      </c>
      <c r="AE30" s="274" t="str">
        <f t="shared" si="27"/>
        <v/>
      </c>
      <c r="AF30" s="274" t="str">
        <f t="shared" si="27"/>
        <v/>
      </c>
      <c r="AG30" s="274" t="str">
        <f t="shared" si="28"/>
        <v/>
      </c>
      <c r="AH30" s="274" t="str">
        <f t="shared" si="28"/>
        <v/>
      </c>
      <c r="AI30" s="274" t="str">
        <f t="shared" si="28"/>
        <v/>
      </c>
      <c r="AJ30" s="274" t="str">
        <f t="shared" si="28"/>
        <v/>
      </c>
      <c r="AK30" s="274" t="str">
        <f t="shared" si="28"/>
        <v/>
      </c>
      <c r="AL30" s="274" t="str">
        <f t="shared" si="28"/>
        <v/>
      </c>
      <c r="AM30" s="274" t="str">
        <f t="shared" si="28"/>
        <v/>
      </c>
      <c r="AN30" s="274" t="str">
        <f t="shared" si="28"/>
        <v/>
      </c>
      <c r="AO30" s="274" t="str">
        <f t="shared" si="28"/>
        <v/>
      </c>
      <c r="AP30" s="274" t="str">
        <f t="shared" si="28"/>
        <v/>
      </c>
      <c r="AQ30" s="275">
        <f t="shared" si="13"/>
        <v>0</v>
      </c>
      <c r="AR30" s="275">
        <f t="shared" si="23"/>
        <v>0</v>
      </c>
      <c r="AS30" s="275">
        <f t="shared" si="14"/>
        <v>0</v>
      </c>
    </row>
    <row r="31" spans="1:45" s="5" customFormat="1" ht="27.75" customHeight="1" x14ac:dyDescent="0.25">
      <c r="A31" s="266">
        <f>'Inventaire – Act. lin. et vert.'!A18</f>
        <v>17</v>
      </c>
      <c r="B31" s="266"/>
      <c r="C31" s="266">
        <f>'Inventaire – Act. lin. et vert.'!B18</f>
        <v>0</v>
      </c>
      <c r="D31" s="266" t="str">
        <f>IF('Inventaire – Act. lin. et vert.'!C18="","",'Inventaire – Act. lin. et vert.'!C18)</f>
        <v/>
      </c>
      <c r="E31" s="267">
        <f>'Inventaire – Act. lin. et vert.'!D18</f>
        <v>0</v>
      </c>
      <c r="F31" s="268">
        <f>'Inventaire – Act. lin. et vert.'!E18</f>
        <v>0</v>
      </c>
      <c r="G31" s="276">
        <f>'Inventaire – Act. lin. et vert.'!I18</f>
        <v>0</v>
      </c>
      <c r="H31" s="270">
        <f>IF(C31='État actuel de la coll.'!$A$20,'Inventaire – Véh. et équip.'!H18-'Inventaire – Véh. et équip.'!M18,'Inventaire – Act. lin. et vert.'!G18)</f>
        <v>0</v>
      </c>
      <c r="I31" s="270">
        <f>'Inventaire – Act. lin. et vert.'!K18</f>
        <v>0</v>
      </c>
      <c r="J31" s="271" t="str">
        <f>IF(ISNUMBER('Inventaire – Act. lin. et vert.'!Y18),'Inventaire – Act. lin. et vert.'!Y18,"")</f>
        <v/>
      </c>
      <c r="K31" s="272">
        <f t="shared" si="15"/>
        <v>0</v>
      </c>
      <c r="L31" s="272">
        <f t="shared" si="16"/>
        <v>0</v>
      </c>
      <c r="M31" s="272">
        <f t="shared" si="17"/>
        <v>0</v>
      </c>
      <c r="N31" s="272">
        <f t="shared" si="18"/>
        <v>0</v>
      </c>
      <c r="O31" s="272">
        <f t="shared" si="19"/>
        <v>0</v>
      </c>
      <c r="P31" s="273">
        <f t="shared" si="20"/>
        <v>0</v>
      </c>
      <c r="Q31" s="277" t="str">
        <f t="shared" si="8"/>
        <v/>
      </c>
      <c r="R31" s="277" t="str">
        <f t="shared" si="26"/>
        <v/>
      </c>
      <c r="S31" s="274" t="str">
        <f t="shared" si="24"/>
        <v/>
      </c>
      <c r="T31" s="274" t="str">
        <f t="shared" si="22"/>
        <v/>
      </c>
      <c r="U31" s="274" t="str">
        <f t="shared" si="22"/>
        <v/>
      </c>
      <c r="V31" s="274" t="str">
        <f t="shared" si="25"/>
        <v/>
      </c>
      <c r="W31" s="274" t="str">
        <f t="shared" si="27"/>
        <v/>
      </c>
      <c r="X31" s="274" t="str">
        <f t="shared" si="27"/>
        <v/>
      </c>
      <c r="Y31" s="274" t="str">
        <f t="shared" si="27"/>
        <v/>
      </c>
      <c r="Z31" s="274" t="str">
        <f t="shared" si="27"/>
        <v/>
      </c>
      <c r="AA31" s="274" t="str">
        <f t="shared" si="27"/>
        <v/>
      </c>
      <c r="AB31" s="274" t="str">
        <f t="shared" si="27"/>
        <v/>
      </c>
      <c r="AC31" s="274" t="str">
        <f t="shared" si="27"/>
        <v/>
      </c>
      <c r="AD31" s="274" t="str">
        <f t="shared" si="27"/>
        <v/>
      </c>
      <c r="AE31" s="274" t="str">
        <f t="shared" si="27"/>
        <v/>
      </c>
      <c r="AF31" s="274" t="str">
        <f t="shared" si="27"/>
        <v/>
      </c>
      <c r="AG31" s="274" t="str">
        <f t="shared" si="28"/>
        <v/>
      </c>
      <c r="AH31" s="274" t="str">
        <f t="shared" si="28"/>
        <v/>
      </c>
      <c r="AI31" s="274" t="str">
        <f t="shared" si="28"/>
        <v/>
      </c>
      <c r="AJ31" s="274" t="str">
        <f t="shared" si="28"/>
        <v/>
      </c>
      <c r="AK31" s="274" t="str">
        <f t="shared" si="28"/>
        <v/>
      </c>
      <c r="AL31" s="274" t="str">
        <f t="shared" si="28"/>
        <v/>
      </c>
      <c r="AM31" s="274" t="str">
        <f t="shared" si="28"/>
        <v/>
      </c>
      <c r="AN31" s="274" t="str">
        <f t="shared" si="28"/>
        <v/>
      </c>
      <c r="AO31" s="274" t="str">
        <f t="shared" si="28"/>
        <v/>
      </c>
      <c r="AP31" s="274" t="str">
        <f t="shared" si="28"/>
        <v/>
      </c>
      <c r="AQ31" s="275">
        <f t="shared" si="13"/>
        <v>0</v>
      </c>
      <c r="AR31" s="275">
        <f t="shared" si="23"/>
        <v>0</v>
      </c>
      <c r="AS31" s="275">
        <f t="shared" si="14"/>
        <v>0</v>
      </c>
    </row>
    <row r="32" spans="1:45" s="5" customFormat="1" ht="27.75" customHeight="1" x14ac:dyDescent="0.25">
      <c r="A32" s="266">
        <f>'Inventaire – Act. lin. et vert.'!A19</f>
        <v>18</v>
      </c>
      <c r="B32" s="266"/>
      <c r="C32" s="266">
        <f>'Inventaire – Act. lin. et vert.'!B19</f>
        <v>0</v>
      </c>
      <c r="D32" s="266" t="str">
        <f>IF('Inventaire – Act. lin. et vert.'!C19="","",'Inventaire – Act. lin. et vert.'!C19)</f>
        <v/>
      </c>
      <c r="E32" s="267">
        <f>'Inventaire – Act. lin. et vert.'!D19</f>
        <v>0</v>
      </c>
      <c r="F32" s="268">
        <f>'Inventaire – Act. lin. et vert.'!E19</f>
        <v>0</v>
      </c>
      <c r="G32" s="276">
        <f>'Inventaire – Act. lin. et vert.'!I19</f>
        <v>0</v>
      </c>
      <c r="H32" s="270">
        <f>IF(C32='État actuel de la coll.'!$A$20,'Inventaire – Véh. et équip.'!H19-'Inventaire – Véh. et équip.'!M19,'Inventaire – Act. lin. et vert.'!G19)</f>
        <v>0</v>
      </c>
      <c r="I32" s="270">
        <f>'Inventaire – Act. lin. et vert.'!K19</f>
        <v>0</v>
      </c>
      <c r="J32" s="271" t="str">
        <f>IF(ISNUMBER('Inventaire – Act. lin. et vert.'!Y19),'Inventaire – Act. lin. et vert.'!Y19,"")</f>
        <v/>
      </c>
      <c r="K32" s="272">
        <f t="shared" si="15"/>
        <v>0</v>
      </c>
      <c r="L32" s="272">
        <f t="shared" si="16"/>
        <v>0</v>
      </c>
      <c r="M32" s="272">
        <f t="shared" si="17"/>
        <v>0</v>
      </c>
      <c r="N32" s="272">
        <f t="shared" si="18"/>
        <v>0</v>
      </c>
      <c r="O32" s="272">
        <f t="shared" si="19"/>
        <v>0</v>
      </c>
      <c r="P32" s="273">
        <f t="shared" si="20"/>
        <v>0</v>
      </c>
      <c r="Q32" s="277" t="str">
        <f t="shared" si="8"/>
        <v/>
      </c>
      <c r="R32" s="277" t="str">
        <f t="shared" si="26"/>
        <v/>
      </c>
      <c r="S32" s="274" t="str">
        <f t="shared" si="24"/>
        <v/>
      </c>
      <c r="T32" s="274" t="str">
        <f t="shared" si="22"/>
        <v/>
      </c>
      <c r="U32" s="274" t="str">
        <f t="shared" si="22"/>
        <v/>
      </c>
      <c r="V32" s="274" t="str">
        <f t="shared" si="25"/>
        <v/>
      </c>
      <c r="W32" s="274" t="str">
        <f t="shared" si="27"/>
        <v/>
      </c>
      <c r="X32" s="274" t="str">
        <f t="shared" si="27"/>
        <v/>
      </c>
      <c r="Y32" s="274" t="str">
        <f t="shared" si="27"/>
        <v/>
      </c>
      <c r="Z32" s="274" t="str">
        <f t="shared" si="27"/>
        <v/>
      </c>
      <c r="AA32" s="274" t="str">
        <f t="shared" si="27"/>
        <v/>
      </c>
      <c r="AB32" s="274" t="str">
        <f t="shared" si="27"/>
        <v/>
      </c>
      <c r="AC32" s="274" t="str">
        <f t="shared" si="27"/>
        <v/>
      </c>
      <c r="AD32" s="274" t="str">
        <f t="shared" si="27"/>
        <v/>
      </c>
      <c r="AE32" s="274" t="str">
        <f t="shared" si="27"/>
        <v/>
      </c>
      <c r="AF32" s="274" t="str">
        <f t="shared" si="27"/>
        <v/>
      </c>
      <c r="AG32" s="274" t="str">
        <f t="shared" si="28"/>
        <v/>
      </c>
      <c r="AH32" s="274" t="str">
        <f t="shared" si="28"/>
        <v/>
      </c>
      <c r="AI32" s="274" t="str">
        <f t="shared" si="28"/>
        <v/>
      </c>
      <c r="AJ32" s="274" t="str">
        <f t="shared" si="28"/>
        <v/>
      </c>
      <c r="AK32" s="274" t="str">
        <f t="shared" si="28"/>
        <v/>
      </c>
      <c r="AL32" s="274" t="str">
        <f t="shared" si="28"/>
        <v/>
      </c>
      <c r="AM32" s="274" t="str">
        <f t="shared" si="28"/>
        <v/>
      </c>
      <c r="AN32" s="274" t="str">
        <f t="shared" si="28"/>
        <v/>
      </c>
      <c r="AO32" s="274" t="str">
        <f t="shared" si="28"/>
        <v/>
      </c>
      <c r="AP32" s="274" t="str">
        <f t="shared" si="28"/>
        <v/>
      </c>
      <c r="AQ32" s="275">
        <f t="shared" si="13"/>
        <v>0</v>
      </c>
      <c r="AR32" s="275">
        <f t="shared" si="23"/>
        <v>0</v>
      </c>
      <c r="AS32" s="275">
        <f t="shared" si="14"/>
        <v>0</v>
      </c>
    </row>
    <row r="33" spans="1:45" s="5" customFormat="1" ht="27.75" customHeight="1" x14ac:dyDescent="0.25">
      <c r="A33" s="266">
        <f>'Inventaire – Act. lin. et vert.'!A20</f>
        <v>19</v>
      </c>
      <c r="B33" s="266"/>
      <c r="C33" s="266">
        <f>'Inventaire – Act. lin. et vert.'!B20</f>
        <v>0</v>
      </c>
      <c r="D33" s="266" t="str">
        <f>IF('Inventaire – Act. lin. et vert.'!C20="","",'Inventaire – Act. lin. et vert.'!C20)</f>
        <v/>
      </c>
      <c r="E33" s="267">
        <f>'Inventaire – Act. lin. et vert.'!D20</f>
        <v>0</v>
      </c>
      <c r="F33" s="268">
        <f>'Inventaire – Act. lin. et vert.'!E20</f>
        <v>0</v>
      </c>
      <c r="G33" s="276">
        <f>'Inventaire – Act. lin. et vert.'!I20</f>
        <v>0</v>
      </c>
      <c r="H33" s="270">
        <f>IF(C33='État actuel de la coll.'!$A$20,'Inventaire – Véh. et équip.'!H20-'Inventaire – Véh. et équip.'!M20,'Inventaire – Act. lin. et vert.'!G20)</f>
        <v>0</v>
      </c>
      <c r="I33" s="270">
        <f>'Inventaire – Act. lin. et vert.'!K20</f>
        <v>0</v>
      </c>
      <c r="J33" s="271" t="str">
        <f>IF(ISNUMBER('Inventaire – Act. lin. et vert.'!Y20),'Inventaire – Act. lin. et vert.'!Y20,"")</f>
        <v/>
      </c>
      <c r="K33" s="272">
        <f t="shared" si="15"/>
        <v>0</v>
      </c>
      <c r="L33" s="272">
        <f t="shared" ref="L33:L96" si="29">K33+$I33</f>
        <v>0</v>
      </c>
      <c r="M33" s="272">
        <f t="shared" ref="M33:M96" si="30">L33+$I33</f>
        <v>0</v>
      </c>
      <c r="N33" s="272">
        <f t="shared" ref="N33:N96" si="31">M33+$I33</f>
        <v>0</v>
      </c>
      <c r="O33" s="272">
        <f t="shared" ref="O33:O96" si="32">N33+$I33</f>
        <v>0</v>
      </c>
      <c r="P33" s="273">
        <f t="shared" ref="P33:P96" si="33">O33+$I33</f>
        <v>0</v>
      </c>
      <c r="Q33" s="277" t="str">
        <f t="shared" ref="Q33:Q96" si="34">IF(AND(K33&lt;$R$14,K33&gt;0),G33,"")</f>
        <v/>
      </c>
      <c r="R33" s="277" t="str">
        <f t="shared" ref="R33:R96" si="35">IF(OR($K33=R$14,$L33=R$14,$M33=R$14,$N33=R$14,$O33=R$14,$P33=R$14),$G33,"")</f>
        <v/>
      </c>
      <c r="S33" s="274" t="str">
        <f t="shared" si="24"/>
        <v/>
      </c>
      <c r="T33" s="274" t="str">
        <f t="shared" si="22"/>
        <v/>
      </c>
      <c r="U33" s="274" t="str">
        <f t="shared" si="22"/>
        <v/>
      </c>
      <c r="V33" s="274" t="str">
        <f t="shared" si="25"/>
        <v/>
      </c>
      <c r="W33" s="274" t="str">
        <f t="shared" si="27"/>
        <v/>
      </c>
      <c r="X33" s="274" t="str">
        <f t="shared" si="27"/>
        <v/>
      </c>
      <c r="Y33" s="274" t="str">
        <f t="shared" si="27"/>
        <v/>
      </c>
      <c r="Z33" s="274" t="str">
        <f t="shared" si="27"/>
        <v/>
      </c>
      <c r="AA33" s="274" t="str">
        <f t="shared" si="27"/>
        <v/>
      </c>
      <c r="AB33" s="274" t="str">
        <f t="shared" si="27"/>
        <v/>
      </c>
      <c r="AC33" s="274" t="str">
        <f t="shared" si="27"/>
        <v/>
      </c>
      <c r="AD33" s="274" t="str">
        <f t="shared" si="27"/>
        <v/>
      </c>
      <c r="AE33" s="274" t="str">
        <f t="shared" si="27"/>
        <v/>
      </c>
      <c r="AF33" s="274" t="str">
        <f t="shared" si="27"/>
        <v/>
      </c>
      <c r="AG33" s="274" t="str">
        <f t="shared" si="28"/>
        <v/>
      </c>
      <c r="AH33" s="274" t="str">
        <f t="shared" si="28"/>
        <v/>
      </c>
      <c r="AI33" s="274" t="str">
        <f t="shared" si="28"/>
        <v/>
      </c>
      <c r="AJ33" s="274" t="str">
        <f t="shared" si="28"/>
        <v/>
      </c>
      <c r="AK33" s="274" t="str">
        <f t="shared" si="28"/>
        <v/>
      </c>
      <c r="AL33" s="274" t="str">
        <f t="shared" si="28"/>
        <v/>
      </c>
      <c r="AM33" s="274" t="str">
        <f t="shared" si="28"/>
        <v/>
      </c>
      <c r="AN33" s="274" t="str">
        <f t="shared" si="28"/>
        <v/>
      </c>
      <c r="AO33" s="274" t="str">
        <f t="shared" si="28"/>
        <v/>
      </c>
      <c r="AP33" s="274" t="str">
        <f t="shared" si="28"/>
        <v/>
      </c>
      <c r="AQ33" s="275">
        <f t="shared" ref="AQ33:AQ96" si="36">SUM(R33:AP33)</f>
        <v>0</v>
      </c>
      <c r="AR33" s="275">
        <f t="shared" ref="AR33:AR96" si="37">AQ33/25</f>
        <v>0</v>
      </c>
      <c r="AS33" s="275">
        <f t="shared" ref="AS33:AS96" si="38">IF(I33&lt;=0,0,G33/I33)</f>
        <v>0</v>
      </c>
    </row>
    <row r="34" spans="1:45" s="5" customFormat="1" ht="27.75" customHeight="1" x14ac:dyDescent="0.25">
      <c r="A34" s="266">
        <f>'Inventaire – Act. lin. et vert.'!A21</f>
        <v>20</v>
      </c>
      <c r="B34" s="266"/>
      <c r="C34" s="266">
        <f>'Inventaire – Act. lin. et vert.'!B21</f>
        <v>0</v>
      </c>
      <c r="D34" s="266" t="str">
        <f>IF('Inventaire – Act. lin. et vert.'!C21="","",'Inventaire – Act. lin. et vert.'!C21)</f>
        <v/>
      </c>
      <c r="E34" s="267">
        <f>'Inventaire – Act. lin. et vert.'!D21</f>
        <v>0</v>
      </c>
      <c r="F34" s="268">
        <f>'Inventaire – Act. lin. et vert.'!E21</f>
        <v>0</v>
      </c>
      <c r="G34" s="276">
        <f>'Inventaire – Act. lin. et vert.'!I21</f>
        <v>0</v>
      </c>
      <c r="H34" s="270">
        <f>IF(C34='État actuel de la coll.'!$A$20,'Inventaire – Véh. et équip.'!H21-'Inventaire – Véh. et équip.'!M21,'Inventaire – Act. lin. et vert.'!G21)</f>
        <v>0</v>
      </c>
      <c r="I34" s="270">
        <f>'Inventaire – Act. lin. et vert.'!K21</f>
        <v>0</v>
      </c>
      <c r="J34" s="271" t="str">
        <f>IF(ISNUMBER('Inventaire – Act. lin. et vert.'!Y21),'Inventaire – Act. lin. et vert.'!Y21,"")</f>
        <v/>
      </c>
      <c r="K34" s="272">
        <f t="shared" si="15"/>
        <v>0</v>
      </c>
      <c r="L34" s="272">
        <f t="shared" si="29"/>
        <v>0</v>
      </c>
      <c r="M34" s="272">
        <f t="shared" si="30"/>
        <v>0</v>
      </c>
      <c r="N34" s="272">
        <f t="shared" si="31"/>
        <v>0</v>
      </c>
      <c r="O34" s="272">
        <f t="shared" si="32"/>
        <v>0</v>
      </c>
      <c r="P34" s="273">
        <f t="shared" si="33"/>
        <v>0</v>
      </c>
      <c r="Q34" s="277" t="str">
        <f t="shared" si="34"/>
        <v/>
      </c>
      <c r="R34" s="277" t="str">
        <f t="shared" si="35"/>
        <v/>
      </c>
      <c r="S34" s="274" t="str">
        <f t="shared" si="24"/>
        <v/>
      </c>
      <c r="T34" s="274" t="str">
        <f t="shared" si="22"/>
        <v/>
      </c>
      <c r="U34" s="274" t="str">
        <f t="shared" si="22"/>
        <v/>
      </c>
      <c r="V34" s="274" t="str">
        <f t="shared" si="25"/>
        <v/>
      </c>
      <c r="W34" s="274" t="str">
        <f t="shared" si="27"/>
        <v/>
      </c>
      <c r="X34" s="274" t="str">
        <f t="shared" si="27"/>
        <v/>
      </c>
      <c r="Y34" s="274" t="str">
        <f t="shared" si="27"/>
        <v/>
      </c>
      <c r="Z34" s="274" t="str">
        <f t="shared" si="27"/>
        <v/>
      </c>
      <c r="AA34" s="274" t="str">
        <f t="shared" si="27"/>
        <v/>
      </c>
      <c r="AB34" s="274" t="str">
        <f t="shared" si="27"/>
        <v/>
      </c>
      <c r="AC34" s="274" t="str">
        <f t="shared" si="27"/>
        <v/>
      </c>
      <c r="AD34" s="274" t="str">
        <f t="shared" si="27"/>
        <v/>
      </c>
      <c r="AE34" s="274" t="str">
        <f t="shared" si="27"/>
        <v/>
      </c>
      <c r="AF34" s="274" t="str">
        <f t="shared" si="27"/>
        <v/>
      </c>
      <c r="AG34" s="274" t="str">
        <f t="shared" si="28"/>
        <v/>
      </c>
      <c r="AH34" s="274" t="str">
        <f t="shared" si="28"/>
        <v/>
      </c>
      <c r="AI34" s="274" t="str">
        <f t="shared" si="28"/>
        <v/>
      </c>
      <c r="AJ34" s="274" t="str">
        <f t="shared" si="28"/>
        <v/>
      </c>
      <c r="AK34" s="274" t="str">
        <f t="shared" si="28"/>
        <v/>
      </c>
      <c r="AL34" s="274" t="str">
        <f t="shared" si="28"/>
        <v/>
      </c>
      <c r="AM34" s="274" t="str">
        <f t="shared" si="28"/>
        <v/>
      </c>
      <c r="AN34" s="274" t="str">
        <f t="shared" si="28"/>
        <v/>
      </c>
      <c r="AO34" s="274" t="str">
        <f t="shared" si="28"/>
        <v/>
      </c>
      <c r="AP34" s="274" t="str">
        <f t="shared" si="28"/>
        <v/>
      </c>
      <c r="AQ34" s="275">
        <f t="shared" si="36"/>
        <v>0</v>
      </c>
      <c r="AR34" s="275">
        <f t="shared" si="37"/>
        <v>0</v>
      </c>
      <c r="AS34" s="275">
        <f t="shared" si="38"/>
        <v>0</v>
      </c>
    </row>
    <row r="35" spans="1:45" s="5" customFormat="1" ht="27.75" customHeight="1" x14ac:dyDescent="0.25">
      <c r="A35" s="266">
        <f>'Inventaire – Act. lin. et vert.'!A22</f>
        <v>21</v>
      </c>
      <c r="B35" s="266"/>
      <c r="C35" s="266">
        <f>'Inventaire – Act. lin. et vert.'!B22</f>
        <v>0</v>
      </c>
      <c r="D35" s="266" t="str">
        <f>IF('Inventaire – Act. lin. et vert.'!C22="","",'Inventaire – Act. lin. et vert.'!C22)</f>
        <v/>
      </c>
      <c r="E35" s="267">
        <f>'Inventaire – Act. lin. et vert.'!D22</f>
        <v>0</v>
      </c>
      <c r="F35" s="268">
        <f>'Inventaire – Act. lin. et vert.'!E22</f>
        <v>0</v>
      </c>
      <c r="G35" s="276">
        <f>'Inventaire – Act. lin. et vert.'!I22</f>
        <v>0</v>
      </c>
      <c r="H35" s="270">
        <f>IF(C35='État actuel de la coll.'!$A$20,'Inventaire – Véh. et équip.'!H22-'Inventaire – Véh. et équip.'!M22,'Inventaire – Act. lin. et vert.'!G22)</f>
        <v>0</v>
      </c>
      <c r="I35" s="270">
        <f>'Inventaire – Act. lin. et vert.'!K22</f>
        <v>0</v>
      </c>
      <c r="J35" s="271" t="str">
        <f>IF(ISNUMBER('Inventaire – Act. lin. et vert.'!Y22),'Inventaire – Act. lin. et vert.'!Y22,"")</f>
        <v/>
      </c>
      <c r="K35" s="272">
        <f t="shared" si="15"/>
        <v>0</v>
      </c>
      <c r="L35" s="272">
        <f t="shared" si="29"/>
        <v>0</v>
      </c>
      <c r="M35" s="272">
        <f t="shared" si="30"/>
        <v>0</v>
      </c>
      <c r="N35" s="272">
        <f t="shared" si="31"/>
        <v>0</v>
      </c>
      <c r="O35" s="272">
        <f t="shared" si="32"/>
        <v>0</v>
      </c>
      <c r="P35" s="273">
        <f t="shared" si="33"/>
        <v>0</v>
      </c>
      <c r="Q35" s="277" t="str">
        <f t="shared" si="34"/>
        <v/>
      </c>
      <c r="R35" s="277" t="str">
        <f t="shared" si="35"/>
        <v/>
      </c>
      <c r="S35" s="274" t="str">
        <f t="shared" si="24"/>
        <v/>
      </c>
      <c r="T35" s="274" t="str">
        <f t="shared" si="22"/>
        <v/>
      </c>
      <c r="U35" s="274" t="str">
        <f t="shared" si="22"/>
        <v/>
      </c>
      <c r="V35" s="274" t="str">
        <f t="shared" si="25"/>
        <v/>
      </c>
      <c r="W35" s="274" t="str">
        <f t="shared" ref="W35:AF44" si="39">IF(OR($K35=W$14,$L35=W$14,$M35=W$14,$N35=W$14,$O35=W$14,$P35=W$14),$G35,"")</f>
        <v/>
      </c>
      <c r="X35" s="274" t="str">
        <f t="shared" si="39"/>
        <v/>
      </c>
      <c r="Y35" s="274" t="str">
        <f t="shared" si="39"/>
        <v/>
      </c>
      <c r="Z35" s="274" t="str">
        <f t="shared" si="39"/>
        <v/>
      </c>
      <c r="AA35" s="274" t="str">
        <f t="shared" si="39"/>
        <v/>
      </c>
      <c r="AB35" s="274" t="str">
        <f t="shared" si="39"/>
        <v/>
      </c>
      <c r="AC35" s="274" t="str">
        <f t="shared" si="39"/>
        <v/>
      </c>
      <c r="AD35" s="274" t="str">
        <f t="shared" si="39"/>
        <v/>
      </c>
      <c r="AE35" s="274" t="str">
        <f t="shared" si="39"/>
        <v/>
      </c>
      <c r="AF35" s="274" t="str">
        <f t="shared" si="39"/>
        <v/>
      </c>
      <c r="AG35" s="274" t="str">
        <f t="shared" ref="AG35:AP44" si="40">IF(OR($K35=AG$14,$L35=AG$14,$M35=AG$14,$N35=AG$14,$O35=AG$14,$P35=AG$14),$G35,"")</f>
        <v/>
      </c>
      <c r="AH35" s="274" t="str">
        <f t="shared" si="40"/>
        <v/>
      </c>
      <c r="AI35" s="274" t="str">
        <f t="shared" si="40"/>
        <v/>
      </c>
      <c r="AJ35" s="274" t="str">
        <f t="shared" si="40"/>
        <v/>
      </c>
      <c r="AK35" s="274" t="str">
        <f t="shared" si="40"/>
        <v/>
      </c>
      <c r="AL35" s="274" t="str">
        <f t="shared" si="40"/>
        <v/>
      </c>
      <c r="AM35" s="274" t="str">
        <f t="shared" si="40"/>
        <v/>
      </c>
      <c r="AN35" s="274" t="str">
        <f t="shared" si="40"/>
        <v/>
      </c>
      <c r="AO35" s="274" t="str">
        <f t="shared" si="40"/>
        <v/>
      </c>
      <c r="AP35" s="274" t="str">
        <f t="shared" si="40"/>
        <v/>
      </c>
      <c r="AQ35" s="275">
        <f t="shared" si="36"/>
        <v>0</v>
      </c>
      <c r="AR35" s="275">
        <f t="shared" si="37"/>
        <v>0</v>
      </c>
      <c r="AS35" s="275">
        <f t="shared" si="38"/>
        <v>0</v>
      </c>
    </row>
    <row r="36" spans="1:45" s="5" customFormat="1" ht="27.75" customHeight="1" x14ac:dyDescent="0.25">
      <c r="A36" s="266">
        <f>'Inventaire – Act. lin. et vert.'!A23</f>
        <v>22</v>
      </c>
      <c r="B36" s="266"/>
      <c r="C36" s="266">
        <f>'Inventaire – Act. lin. et vert.'!B23</f>
        <v>0</v>
      </c>
      <c r="D36" s="266" t="str">
        <f>IF('Inventaire – Act. lin. et vert.'!C23="","",'Inventaire – Act. lin. et vert.'!C23)</f>
        <v/>
      </c>
      <c r="E36" s="267">
        <f>'Inventaire – Act. lin. et vert.'!D23</f>
        <v>0</v>
      </c>
      <c r="F36" s="268">
        <f>'Inventaire – Act. lin. et vert.'!E23</f>
        <v>0</v>
      </c>
      <c r="G36" s="276">
        <f>'Inventaire – Act. lin. et vert.'!I23</f>
        <v>0</v>
      </c>
      <c r="H36" s="270">
        <f>IF(C36='État actuel de la coll.'!$A$20,'Inventaire – Véh. et équip.'!H23-'Inventaire – Véh. et équip.'!M23,'Inventaire – Act. lin. et vert.'!G23)</f>
        <v>0</v>
      </c>
      <c r="I36" s="270">
        <f>'Inventaire – Act. lin. et vert.'!K23</f>
        <v>0</v>
      </c>
      <c r="J36" s="271" t="str">
        <f>IF(ISNUMBER('Inventaire – Act. lin. et vert.'!Y23),'Inventaire – Act. lin. et vert.'!Y23,"")</f>
        <v/>
      </c>
      <c r="K36" s="272">
        <f t="shared" si="15"/>
        <v>0</v>
      </c>
      <c r="L36" s="272">
        <f t="shared" si="29"/>
        <v>0</v>
      </c>
      <c r="M36" s="272">
        <f t="shared" si="30"/>
        <v>0</v>
      </c>
      <c r="N36" s="272">
        <f t="shared" si="31"/>
        <v>0</v>
      </c>
      <c r="O36" s="272">
        <f t="shared" si="32"/>
        <v>0</v>
      </c>
      <c r="P36" s="273">
        <f t="shared" si="33"/>
        <v>0</v>
      </c>
      <c r="Q36" s="277" t="str">
        <f t="shared" si="34"/>
        <v/>
      </c>
      <c r="R36" s="277" t="str">
        <f t="shared" si="35"/>
        <v/>
      </c>
      <c r="S36" s="274" t="str">
        <f t="shared" si="24"/>
        <v/>
      </c>
      <c r="T36" s="274" t="str">
        <f t="shared" ref="T36:U55" si="41">IF(OR($K36=T$14,$L36=T$14,$M36=T$14,$N36=T$14,$O36=T$14,$P36=T$14),$G36,"")</f>
        <v/>
      </c>
      <c r="U36" s="274" t="str">
        <f t="shared" si="41"/>
        <v/>
      </c>
      <c r="V36" s="274" t="str">
        <f t="shared" si="25"/>
        <v/>
      </c>
      <c r="W36" s="274" t="str">
        <f t="shared" si="39"/>
        <v/>
      </c>
      <c r="X36" s="274" t="str">
        <f t="shared" si="39"/>
        <v/>
      </c>
      <c r="Y36" s="274" t="str">
        <f t="shared" si="39"/>
        <v/>
      </c>
      <c r="Z36" s="274" t="str">
        <f t="shared" si="39"/>
        <v/>
      </c>
      <c r="AA36" s="274" t="str">
        <f t="shared" si="39"/>
        <v/>
      </c>
      <c r="AB36" s="274" t="str">
        <f t="shared" si="39"/>
        <v/>
      </c>
      <c r="AC36" s="274" t="str">
        <f t="shared" si="39"/>
        <v/>
      </c>
      <c r="AD36" s="274" t="str">
        <f t="shared" si="39"/>
        <v/>
      </c>
      <c r="AE36" s="274" t="str">
        <f t="shared" si="39"/>
        <v/>
      </c>
      <c r="AF36" s="274" t="str">
        <f t="shared" si="39"/>
        <v/>
      </c>
      <c r="AG36" s="274" t="str">
        <f t="shared" si="40"/>
        <v/>
      </c>
      <c r="AH36" s="274" t="str">
        <f t="shared" si="40"/>
        <v/>
      </c>
      <c r="AI36" s="274" t="str">
        <f t="shared" si="40"/>
        <v/>
      </c>
      <c r="AJ36" s="274" t="str">
        <f t="shared" si="40"/>
        <v/>
      </c>
      <c r="AK36" s="274" t="str">
        <f t="shared" si="40"/>
        <v/>
      </c>
      <c r="AL36" s="274" t="str">
        <f t="shared" si="40"/>
        <v/>
      </c>
      <c r="AM36" s="274" t="str">
        <f t="shared" si="40"/>
        <v/>
      </c>
      <c r="AN36" s="274" t="str">
        <f t="shared" si="40"/>
        <v/>
      </c>
      <c r="AO36" s="274" t="str">
        <f t="shared" si="40"/>
        <v/>
      </c>
      <c r="AP36" s="274" t="str">
        <f t="shared" si="40"/>
        <v/>
      </c>
      <c r="AQ36" s="275">
        <f t="shared" si="36"/>
        <v>0</v>
      </c>
      <c r="AR36" s="275">
        <f t="shared" si="37"/>
        <v>0</v>
      </c>
      <c r="AS36" s="275">
        <f t="shared" si="38"/>
        <v>0</v>
      </c>
    </row>
    <row r="37" spans="1:45" s="5" customFormat="1" ht="27.75" customHeight="1" x14ac:dyDescent="0.25">
      <c r="A37" s="266">
        <f>'Inventaire – Act. lin. et vert.'!A24</f>
        <v>23</v>
      </c>
      <c r="B37" s="266"/>
      <c r="C37" s="266">
        <f>'Inventaire – Act. lin. et vert.'!B24</f>
        <v>0</v>
      </c>
      <c r="D37" s="266" t="str">
        <f>IF('Inventaire – Act. lin. et vert.'!C24="","",'Inventaire – Act. lin. et vert.'!C24)</f>
        <v/>
      </c>
      <c r="E37" s="267">
        <f>'Inventaire – Act. lin. et vert.'!D24</f>
        <v>0</v>
      </c>
      <c r="F37" s="268">
        <f>'Inventaire – Act. lin. et vert.'!E24</f>
        <v>0</v>
      </c>
      <c r="G37" s="276">
        <f>'Inventaire – Act. lin. et vert.'!I24</f>
        <v>0</v>
      </c>
      <c r="H37" s="270">
        <f>IF(C37='État actuel de la coll.'!$A$20,'Inventaire – Véh. et équip.'!H24-'Inventaire – Véh. et équip.'!M24,'Inventaire – Act. lin. et vert.'!G24)</f>
        <v>0</v>
      </c>
      <c r="I37" s="270">
        <f>'Inventaire – Act. lin. et vert.'!K24</f>
        <v>0</v>
      </c>
      <c r="J37" s="271" t="str">
        <f>IF(ISNUMBER('Inventaire – Act. lin. et vert.'!Y24),'Inventaire – Act. lin. et vert.'!Y24,"")</f>
        <v/>
      </c>
      <c r="K37" s="272">
        <f t="shared" si="15"/>
        <v>0</v>
      </c>
      <c r="L37" s="272">
        <f t="shared" si="29"/>
        <v>0</v>
      </c>
      <c r="M37" s="272">
        <f t="shared" si="30"/>
        <v>0</v>
      </c>
      <c r="N37" s="272">
        <f t="shared" si="31"/>
        <v>0</v>
      </c>
      <c r="O37" s="272">
        <f t="shared" si="32"/>
        <v>0</v>
      </c>
      <c r="P37" s="273">
        <f t="shared" si="33"/>
        <v>0</v>
      </c>
      <c r="Q37" s="277" t="str">
        <f t="shared" si="34"/>
        <v/>
      </c>
      <c r="R37" s="277" t="str">
        <f t="shared" si="35"/>
        <v/>
      </c>
      <c r="S37" s="274" t="str">
        <f t="shared" si="24"/>
        <v/>
      </c>
      <c r="T37" s="274" t="str">
        <f t="shared" si="41"/>
        <v/>
      </c>
      <c r="U37" s="274" t="str">
        <f t="shared" si="41"/>
        <v/>
      </c>
      <c r="V37" s="274" t="str">
        <f t="shared" si="25"/>
        <v/>
      </c>
      <c r="W37" s="274" t="str">
        <f t="shared" si="39"/>
        <v/>
      </c>
      <c r="X37" s="274" t="str">
        <f t="shared" si="39"/>
        <v/>
      </c>
      <c r="Y37" s="274" t="str">
        <f t="shared" si="39"/>
        <v/>
      </c>
      <c r="Z37" s="274" t="str">
        <f t="shared" si="39"/>
        <v/>
      </c>
      <c r="AA37" s="274" t="str">
        <f t="shared" si="39"/>
        <v/>
      </c>
      <c r="AB37" s="274" t="str">
        <f t="shared" si="39"/>
        <v/>
      </c>
      <c r="AC37" s="274" t="str">
        <f t="shared" si="39"/>
        <v/>
      </c>
      <c r="AD37" s="274" t="str">
        <f t="shared" si="39"/>
        <v/>
      </c>
      <c r="AE37" s="274" t="str">
        <f t="shared" si="39"/>
        <v/>
      </c>
      <c r="AF37" s="274" t="str">
        <f t="shared" si="39"/>
        <v/>
      </c>
      <c r="AG37" s="274" t="str">
        <f t="shared" si="40"/>
        <v/>
      </c>
      <c r="AH37" s="274" t="str">
        <f t="shared" si="40"/>
        <v/>
      </c>
      <c r="AI37" s="274" t="str">
        <f t="shared" si="40"/>
        <v/>
      </c>
      <c r="AJ37" s="274" t="str">
        <f t="shared" si="40"/>
        <v/>
      </c>
      <c r="AK37" s="274" t="str">
        <f t="shared" si="40"/>
        <v/>
      </c>
      <c r="AL37" s="274" t="str">
        <f t="shared" si="40"/>
        <v/>
      </c>
      <c r="AM37" s="274" t="str">
        <f t="shared" si="40"/>
        <v/>
      </c>
      <c r="AN37" s="274" t="str">
        <f t="shared" si="40"/>
        <v/>
      </c>
      <c r="AO37" s="274" t="str">
        <f t="shared" si="40"/>
        <v/>
      </c>
      <c r="AP37" s="274" t="str">
        <f t="shared" si="40"/>
        <v/>
      </c>
      <c r="AQ37" s="275">
        <f t="shared" si="36"/>
        <v>0</v>
      </c>
      <c r="AR37" s="275">
        <f t="shared" si="37"/>
        <v>0</v>
      </c>
      <c r="AS37" s="275">
        <f t="shared" si="38"/>
        <v>0</v>
      </c>
    </row>
    <row r="38" spans="1:45" s="5" customFormat="1" ht="27.75" customHeight="1" x14ac:dyDescent="0.25">
      <c r="A38" s="266">
        <f>'Inventaire – Act. lin. et vert.'!A25</f>
        <v>24</v>
      </c>
      <c r="B38" s="266"/>
      <c r="C38" s="266">
        <f>'Inventaire – Act. lin. et vert.'!B25</f>
        <v>0</v>
      </c>
      <c r="D38" s="266" t="str">
        <f>IF('Inventaire – Act. lin. et vert.'!C25="","",'Inventaire – Act. lin. et vert.'!C25)</f>
        <v/>
      </c>
      <c r="E38" s="267">
        <f>'Inventaire – Act. lin. et vert.'!D25</f>
        <v>0</v>
      </c>
      <c r="F38" s="268">
        <f>'Inventaire – Act. lin. et vert.'!E25</f>
        <v>0</v>
      </c>
      <c r="G38" s="276">
        <f>'Inventaire – Act. lin. et vert.'!I25</f>
        <v>0</v>
      </c>
      <c r="H38" s="270">
        <f>IF(C38='État actuel de la coll.'!$A$20,'Inventaire – Véh. et équip.'!H25-'Inventaire – Véh. et équip.'!M25,'Inventaire – Act. lin. et vert.'!G25)</f>
        <v>0</v>
      </c>
      <c r="I38" s="270">
        <f>'Inventaire – Act. lin. et vert.'!K25</f>
        <v>0</v>
      </c>
      <c r="J38" s="271" t="str">
        <f>IF(ISNUMBER('Inventaire – Act. lin. et vert.'!Y25),'Inventaire – Act. lin. et vert.'!Y25,"")</f>
        <v/>
      </c>
      <c r="K38" s="272">
        <f t="shared" si="15"/>
        <v>0</v>
      </c>
      <c r="L38" s="272">
        <f t="shared" si="29"/>
        <v>0</v>
      </c>
      <c r="M38" s="272">
        <f t="shared" si="30"/>
        <v>0</v>
      </c>
      <c r="N38" s="272">
        <f t="shared" si="31"/>
        <v>0</v>
      </c>
      <c r="O38" s="272">
        <f t="shared" si="32"/>
        <v>0</v>
      </c>
      <c r="P38" s="273">
        <f t="shared" si="33"/>
        <v>0</v>
      </c>
      <c r="Q38" s="277" t="str">
        <f t="shared" si="34"/>
        <v/>
      </c>
      <c r="R38" s="277" t="str">
        <f t="shared" si="35"/>
        <v/>
      </c>
      <c r="S38" s="274" t="str">
        <f t="shared" si="24"/>
        <v/>
      </c>
      <c r="T38" s="274" t="str">
        <f t="shared" si="41"/>
        <v/>
      </c>
      <c r="U38" s="274" t="str">
        <f t="shared" si="41"/>
        <v/>
      </c>
      <c r="V38" s="274" t="str">
        <f t="shared" si="25"/>
        <v/>
      </c>
      <c r="W38" s="274" t="str">
        <f t="shared" si="39"/>
        <v/>
      </c>
      <c r="X38" s="274" t="str">
        <f t="shared" si="39"/>
        <v/>
      </c>
      <c r="Y38" s="274" t="str">
        <f t="shared" si="39"/>
        <v/>
      </c>
      <c r="Z38" s="274" t="str">
        <f t="shared" si="39"/>
        <v/>
      </c>
      <c r="AA38" s="274" t="str">
        <f t="shared" si="39"/>
        <v/>
      </c>
      <c r="AB38" s="274" t="str">
        <f t="shared" si="39"/>
        <v/>
      </c>
      <c r="AC38" s="274" t="str">
        <f t="shared" si="39"/>
        <v/>
      </c>
      <c r="AD38" s="274" t="str">
        <f t="shared" si="39"/>
        <v/>
      </c>
      <c r="AE38" s="274" t="str">
        <f t="shared" si="39"/>
        <v/>
      </c>
      <c r="AF38" s="274" t="str">
        <f t="shared" si="39"/>
        <v/>
      </c>
      <c r="AG38" s="274" t="str">
        <f t="shared" si="40"/>
        <v/>
      </c>
      <c r="AH38" s="274" t="str">
        <f t="shared" si="40"/>
        <v/>
      </c>
      <c r="AI38" s="274" t="str">
        <f t="shared" si="40"/>
        <v/>
      </c>
      <c r="AJ38" s="274" t="str">
        <f t="shared" si="40"/>
        <v/>
      </c>
      <c r="AK38" s="274" t="str">
        <f t="shared" si="40"/>
        <v/>
      </c>
      <c r="AL38" s="274" t="str">
        <f t="shared" si="40"/>
        <v/>
      </c>
      <c r="AM38" s="274" t="str">
        <f t="shared" si="40"/>
        <v/>
      </c>
      <c r="AN38" s="274" t="str">
        <f t="shared" si="40"/>
        <v/>
      </c>
      <c r="AO38" s="274" t="str">
        <f t="shared" si="40"/>
        <v/>
      </c>
      <c r="AP38" s="274" t="str">
        <f t="shared" si="40"/>
        <v/>
      </c>
      <c r="AQ38" s="275">
        <f t="shared" si="36"/>
        <v>0</v>
      </c>
      <c r="AR38" s="275">
        <f t="shared" si="37"/>
        <v>0</v>
      </c>
      <c r="AS38" s="275">
        <f t="shared" si="38"/>
        <v>0</v>
      </c>
    </row>
    <row r="39" spans="1:45" s="5" customFormat="1" ht="27.75" customHeight="1" x14ac:dyDescent="0.25">
      <c r="A39" s="266">
        <f>'Inventaire – Act. lin. et vert.'!A26</f>
        <v>25</v>
      </c>
      <c r="B39" s="266"/>
      <c r="C39" s="266">
        <f>'Inventaire – Act. lin. et vert.'!B26</f>
        <v>0</v>
      </c>
      <c r="D39" s="266" t="str">
        <f>IF('Inventaire – Act. lin. et vert.'!C26="","",'Inventaire – Act. lin. et vert.'!C26)</f>
        <v/>
      </c>
      <c r="E39" s="267">
        <f>'Inventaire – Act. lin. et vert.'!D26</f>
        <v>0</v>
      </c>
      <c r="F39" s="268">
        <f>'Inventaire – Act. lin. et vert.'!E26</f>
        <v>0</v>
      </c>
      <c r="G39" s="276">
        <f>'Inventaire – Act. lin. et vert.'!I26</f>
        <v>0</v>
      </c>
      <c r="H39" s="270">
        <f>IF(C39='État actuel de la coll.'!$A$20,'Inventaire – Véh. et équip.'!H26-'Inventaire – Véh. et équip.'!M26,'Inventaire – Act. lin. et vert.'!G26)</f>
        <v>0</v>
      </c>
      <c r="I39" s="270">
        <f>'Inventaire – Act. lin. et vert.'!K26</f>
        <v>0</v>
      </c>
      <c r="J39" s="271" t="str">
        <f>IF(ISNUMBER('Inventaire – Act. lin. et vert.'!Y26),'Inventaire – Act. lin. et vert.'!Y26,"")</f>
        <v/>
      </c>
      <c r="K39" s="272">
        <f t="shared" si="15"/>
        <v>0</v>
      </c>
      <c r="L39" s="272">
        <f t="shared" si="29"/>
        <v>0</v>
      </c>
      <c r="M39" s="272">
        <f t="shared" si="30"/>
        <v>0</v>
      </c>
      <c r="N39" s="272">
        <f t="shared" si="31"/>
        <v>0</v>
      </c>
      <c r="O39" s="272">
        <f t="shared" si="32"/>
        <v>0</v>
      </c>
      <c r="P39" s="273">
        <f t="shared" si="33"/>
        <v>0</v>
      </c>
      <c r="Q39" s="277" t="str">
        <f t="shared" si="34"/>
        <v/>
      </c>
      <c r="R39" s="277" t="str">
        <f t="shared" si="35"/>
        <v/>
      </c>
      <c r="S39" s="274" t="str">
        <f t="shared" si="24"/>
        <v/>
      </c>
      <c r="T39" s="274" t="str">
        <f t="shared" si="41"/>
        <v/>
      </c>
      <c r="U39" s="274" t="str">
        <f t="shared" si="41"/>
        <v/>
      </c>
      <c r="V39" s="274" t="str">
        <f t="shared" si="25"/>
        <v/>
      </c>
      <c r="W39" s="274" t="str">
        <f t="shared" si="39"/>
        <v/>
      </c>
      <c r="X39" s="274" t="str">
        <f t="shared" si="39"/>
        <v/>
      </c>
      <c r="Y39" s="274" t="str">
        <f t="shared" si="39"/>
        <v/>
      </c>
      <c r="Z39" s="274" t="str">
        <f t="shared" si="39"/>
        <v/>
      </c>
      <c r="AA39" s="274" t="str">
        <f t="shared" si="39"/>
        <v/>
      </c>
      <c r="AB39" s="274" t="str">
        <f t="shared" si="39"/>
        <v/>
      </c>
      <c r="AC39" s="274" t="str">
        <f t="shared" si="39"/>
        <v/>
      </c>
      <c r="AD39" s="274" t="str">
        <f t="shared" si="39"/>
        <v/>
      </c>
      <c r="AE39" s="274" t="str">
        <f t="shared" si="39"/>
        <v/>
      </c>
      <c r="AF39" s="274" t="str">
        <f t="shared" si="39"/>
        <v/>
      </c>
      <c r="AG39" s="274" t="str">
        <f t="shared" si="40"/>
        <v/>
      </c>
      <c r="AH39" s="274" t="str">
        <f t="shared" si="40"/>
        <v/>
      </c>
      <c r="AI39" s="274" t="str">
        <f t="shared" si="40"/>
        <v/>
      </c>
      <c r="AJ39" s="274" t="str">
        <f t="shared" si="40"/>
        <v/>
      </c>
      <c r="AK39" s="274" t="str">
        <f t="shared" si="40"/>
        <v/>
      </c>
      <c r="AL39" s="274" t="str">
        <f t="shared" si="40"/>
        <v/>
      </c>
      <c r="AM39" s="274" t="str">
        <f t="shared" si="40"/>
        <v/>
      </c>
      <c r="AN39" s="274" t="str">
        <f t="shared" si="40"/>
        <v/>
      </c>
      <c r="AO39" s="274" t="str">
        <f t="shared" si="40"/>
        <v/>
      </c>
      <c r="AP39" s="274" t="str">
        <f t="shared" si="40"/>
        <v/>
      </c>
      <c r="AQ39" s="275">
        <f t="shared" si="36"/>
        <v>0</v>
      </c>
      <c r="AR39" s="275">
        <f t="shared" si="37"/>
        <v>0</v>
      </c>
      <c r="AS39" s="275">
        <f t="shared" si="38"/>
        <v>0</v>
      </c>
    </row>
    <row r="40" spans="1:45" s="5" customFormat="1" ht="27.75" customHeight="1" x14ac:dyDescent="0.25">
      <c r="A40" s="266">
        <f>'Inventaire – Act. lin. et vert.'!A27</f>
        <v>26</v>
      </c>
      <c r="B40" s="266"/>
      <c r="C40" s="266">
        <f>'Inventaire – Act. lin. et vert.'!B27</f>
        <v>0</v>
      </c>
      <c r="D40" s="266" t="str">
        <f>IF('Inventaire – Act. lin. et vert.'!C27="","",'Inventaire – Act. lin. et vert.'!C27)</f>
        <v/>
      </c>
      <c r="E40" s="267">
        <f>'Inventaire – Act. lin. et vert.'!D27</f>
        <v>0</v>
      </c>
      <c r="F40" s="268">
        <f>'Inventaire – Act. lin. et vert.'!E27</f>
        <v>0</v>
      </c>
      <c r="G40" s="276">
        <f>'Inventaire – Act. lin. et vert.'!I27</f>
        <v>0</v>
      </c>
      <c r="H40" s="270">
        <f>IF(C40='État actuel de la coll.'!$A$20,'Inventaire – Véh. et équip.'!H27-'Inventaire – Véh. et équip.'!M27,'Inventaire – Act. lin. et vert.'!G27)</f>
        <v>0</v>
      </c>
      <c r="I40" s="270">
        <f>'Inventaire – Act. lin. et vert.'!K27</f>
        <v>0</v>
      </c>
      <c r="J40" s="271" t="str">
        <f>IF(ISNUMBER('Inventaire – Act. lin. et vert.'!Y27),'Inventaire – Act. lin. et vert.'!Y27,"")</f>
        <v/>
      </c>
      <c r="K40" s="272">
        <f t="shared" si="15"/>
        <v>0</v>
      </c>
      <c r="L40" s="272">
        <f t="shared" si="29"/>
        <v>0</v>
      </c>
      <c r="M40" s="272">
        <f t="shared" si="30"/>
        <v>0</v>
      </c>
      <c r="N40" s="272">
        <f t="shared" si="31"/>
        <v>0</v>
      </c>
      <c r="O40" s="272">
        <f t="shared" si="32"/>
        <v>0</v>
      </c>
      <c r="P40" s="273">
        <f t="shared" si="33"/>
        <v>0</v>
      </c>
      <c r="Q40" s="277" t="str">
        <f t="shared" si="34"/>
        <v/>
      </c>
      <c r="R40" s="277" t="str">
        <f t="shared" si="35"/>
        <v/>
      </c>
      <c r="S40" s="274" t="str">
        <f t="shared" si="24"/>
        <v/>
      </c>
      <c r="T40" s="274" t="str">
        <f t="shared" si="41"/>
        <v/>
      </c>
      <c r="U40" s="274" t="str">
        <f t="shared" si="41"/>
        <v/>
      </c>
      <c r="V40" s="274" t="str">
        <f t="shared" si="25"/>
        <v/>
      </c>
      <c r="W40" s="274" t="str">
        <f t="shared" si="39"/>
        <v/>
      </c>
      <c r="X40" s="274" t="str">
        <f t="shared" si="39"/>
        <v/>
      </c>
      <c r="Y40" s="274" t="str">
        <f t="shared" si="39"/>
        <v/>
      </c>
      <c r="Z40" s="274" t="str">
        <f t="shared" si="39"/>
        <v/>
      </c>
      <c r="AA40" s="274" t="str">
        <f t="shared" si="39"/>
        <v/>
      </c>
      <c r="AB40" s="274" t="str">
        <f t="shared" si="39"/>
        <v/>
      </c>
      <c r="AC40" s="274" t="str">
        <f t="shared" si="39"/>
        <v/>
      </c>
      <c r="AD40" s="274" t="str">
        <f t="shared" si="39"/>
        <v/>
      </c>
      <c r="AE40" s="274" t="str">
        <f t="shared" si="39"/>
        <v/>
      </c>
      <c r="AF40" s="274" t="str">
        <f t="shared" si="39"/>
        <v/>
      </c>
      <c r="AG40" s="274" t="str">
        <f t="shared" si="40"/>
        <v/>
      </c>
      <c r="AH40" s="274" t="str">
        <f t="shared" si="40"/>
        <v/>
      </c>
      <c r="AI40" s="274" t="str">
        <f t="shared" si="40"/>
        <v/>
      </c>
      <c r="AJ40" s="274" t="str">
        <f t="shared" si="40"/>
        <v/>
      </c>
      <c r="AK40" s="274" t="str">
        <f t="shared" si="40"/>
        <v/>
      </c>
      <c r="AL40" s="274" t="str">
        <f t="shared" si="40"/>
        <v/>
      </c>
      <c r="AM40" s="274" t="str">
        <f t="shared" si="40"/>
        <v/>
      </c>
      <c r="AN40" s="274" t="str">
        <f t="shared" si="40"/>
        <v/>
      </c>
      <c r="AO40" s="274" t="str">
        <f t="shared" si="40"/>
        <v/>
      </c>
      <c r="AP40" s="274" t="str">
        <f t="shared" si="40"/>
        <v/>
      </c>
      <c r="AQ40" s="275">
        <f t="shared" si="36"/>
        <v>0</v>
      </c>
      <c r="AR40" s="275">
        <f t="shared" si="37"/>
        <v>0</v>
      </c>
      <c r="AS40" s="275">
        <f t="shared" si="38"/>
        <v>0</v>
      </c>
    </row>
    <row r="41" spans="1:45" s="5" customFormat="1" ht="27.75" customHeight="1" x14ac:dyDescent="0.25">
      <c r="A41" s="266">
        <f>'Inventaire – Act. lin. et vert.'!A28</f>
        <v>27</v>
      </c>
      <c r="B41" s="266"/>
      <c r="C41" s="266">
        <f>'Inventaire – Act. lin. et vert.'!B28</f>
        <v>0</v>
      </c>
      <c r="D41" s="266" t="str">
        <f>IF('Inventaire – Act. lin. et vert.'!C28="","",'Inventaire – Act. lin. et vert.'!C28)</f>
        <v/>
      </c>
      <c r="E41" s="267">
        <f>'Inventaire – Act. lin. et vert.'!D28</f>
        <v>0</v>
      </c>
      <c r="F41" s="268">
        <f>'Inventaire – Act. lin. et vert.'!E28</f>
        <v>0</v>
      </c>
      <c r="G41" s="276">
        <f>'Inventaire – Act. lin. et vert.'!I28</f>
        <v>0</v>
      </c>
      <c r="H41" s="270">
        <f>IF(C41='État actuel de la coll.'!$A$20,'Inventaire – Véh. et équip.'!H28-'Inventaire – Véh. et équip.'!M28,'Inventaire – Act. lin. et vert.'!G28)</f>
        <v>0</v>
      </c>
      <c r="I41" s="270">
        <f>'Inventaire – Act. lin. et vert.'!K28</f>
        <v>0</v>
      </c>
      <c r="J41" s="271" t="str">
        <f>IF(ISNUMBER('Inventaire – Act. lin. et vert.'!Y28),'Inventaire – Act. lin. et vert.'!Y28,"")</f>
        <v/>
      </c>
      <c r="K41" s="272">
        <f t="shared" si="15"/>
        <v>0</v>
      </c>
      <c r="L41" s="272">
        <f t="shared" si="29"/>
        <v>0</v>
      </c>
      <c r="M41" s="272">
        <f t="shared" si="30"/>
        <v>0</v>
      </c>
      <c r="N41" s="272">
        <f t="shared" si="31"/>
        <v>0</v>
      </c>
      <c r="O41" s="272">
        <f t="shared" si="32"/>
        <v>0</v>
      </c>
      <c r="P41" s="273">
        <f t="shared" si="33"/>
        <v>0</v>
      </c>
      <c r="Q41" s="277" t="str">
        <f t="shared" si="34"/>
        <v/>
      </c>
      <c r="R41" s="277" t="str">
        <f t="shared" si="35"/>
        <v/>
      </c>
      <c r="S41" s="274" t="str">
        <f t="shared" si="24"/>
        <v/>
      </c>
      <c r="T41" s="274" t="str">
        <f t="shared" si="41"/>
        <v/>
      </c>
      <c r="U41" s="274" t="str">
        <f t="shared" si="41"/>
        <v/>
      </c>
      <c r="V41" s="274" t="str">
        <f t="shared" si="25"/>
        <v/>
      </c>
      <c r="W41" s="274" t="str">
        <f t="shared" si="39"/>
        <v/>
      </c>
      <c r="X41" s="274" t="str">
        <f t="shared" si="39"/>
        <v/>
      </c>
      <c r="Y41" s="274" t="str">
        <f t="shared" si="39"/>
        <v/>
      </c>
      <c r="Z41" s="274" t="str">
        <f t="shared" si="39"/>
        <v/>
      </c>
      <c r="AA41" s="274" t="str">
        <f t="shared" si="39"/>
        <v/>
      </c>
      <c r="AB41" s="274" t="str">
        <f t="shared" si="39"/>
        <v/>
      </c>
      <c r="AC41" s="274" t="str">
        <f t="shared" si="39"/>
        <v/>
      </c>
      <c r="AD41" s="274" t="str">
        <f t="shared" si="39"/>
        <v/>
      </c>
      <c r="AE41" s="274" t="str">
        <f t="shared" si="39"/>
        <v/>
      </c>
      <c r="AF41" s="274" t="str">
        <f t="shared" si="39"/>
        <v/>
      </c>
      <c r="AG41" s="274" t="str">
        <f t="shared" si="40"/>
        <v/>
      </c>
      <c r="AH41" s="274" t="str">
        <f t="shared" si="40"/>
        <v/>
      </c>
      <c r="AI41" s="274" t="str">
        <f t="shared" si="40"/>
        <v/>
      </c>
      <c r="AJ41" s="274" t="str">
        <f t="shared" si="40"/>
        <v/>
      </c>
      <c r="AK41" s="274" t="str">
        <f t="shared" si="40"/>
        <v/>
      </c>
      <c r="AL41" s="274" t="str">
        <f t="shared" si="40"/>
        <v/>
      </c>
      <c r="AM41" s="274" t="str">
        <f t="shared" si="40"/>
        <v/>
      </c>
      <c r="AN41" s="274" t="str">
        <f t="shared" si="40"/>
        <v/>
      </c>
      <c r="AO41" s="274" t="str">
        <f t="shared" si="40"/>
        <v/>
      </c>
      <c r="AP41" s="274" t="str">
        <f t="shared" si="40"/>
        <v/>
      </c>
      <c r="AQ41" s="275">
        <f t="shared" si="36"/>
        <v>0</v>
      </c>
      <c r="AR41" s="275">
        <f t="shared" si="37"/>
        <v>0</v>
      </c>
      <c r="AS41" s="275">
        <f t="shared" si="38"/>
        <v>0</v>
      </c>
    </row>
    <row r="42" spans="1:45" s="5" customFormat="1" ht="27.75" customHeight="1" x14ac:dyDescent="0.25">
      <c r="A42" s="266">
        <f>'Inventaire – Act. lin. et vert.'!A29</f>
        <v>28</v>
      </c>
      <c r="B42" s="266"/>
      <c r="C42" s="266">
        <f>'Inventaire – Act. lin. et vert.'!B29</f>
        <v>0</v>
      </c>
      <c r="D42" s="266" t="str">
        <f>IF('Inventaire – Act. lin. et vert.'!C29="","",'Inventaire – Act. lin. et vert.'!C29)</f>
        <v/>
      </c>
      <c r="E42" s="267">
        <f>'Inventaire – Act. lin. et vert.'!D29</f>
        <v>0</v>
      </c>
      <c r="F42" s="268">
        <f>'Inventaire – Act. lin. et vert.'!E29</f>
        <v>0</v>
      </c>
      <c r="G42" s="276">
        <f>'Inventaire – Act. lin. et vert.'!I29</f>
        <v>0</v>
      </c>
      <c r="H42" s="270">
        <f>IF(C42='État actuel de la coll.'!$A$20,'Inventaire – Véh. et équip.'!H29-'Inventaire – Véh. et équip.'!M29,'Inventaire – Act. lin. et vert.'!G29)</f>
        <v>0</v>
      </c>
      <c r="I42" s="270">
        <f>'Inventaire – Act. lin. et vert.'!K29</f>
        <v>0</v>
      </c>
      <c r="J42" s="271" t="str">
        <f>IF(ISNUMBER('Inventaire – Act. lin. et vert.'!Y29),'Inventaire – Act. lin. et vert.'!Y29,"")</f>
        <v/>
      </c>
      <c r="K42" s="272">
        <f t="shared" si="15"/>
        <v>0</v>
      </c>
      <c r="L42" s="272">
        <f t="shared" si="29"/>
        <v>0</v>
      </c>
      <c r="M42" s="272">
        <f t="shared" si="30"/>
        <v>0</v>
      </c>
      <c r="N42" s="272">
        <f t="shared" si="31"/>
        <v>0</v>
      </c>
      <c r="O42" s="272">
        <f t="shared" si="32"/>
        <v>0</v>
      </c>
      <c r="P42" s="273">
        <f t="shared" si="33"/>
        <v>0</v>
      </c>
      <c r="Q42" s="277" t="str">
        <f t="shared" si="34"/>
        <v/>
      </c>
      <c r="R42" s="277" t="str">
        <f t="shared" si="35"/>
        <v/>
      </c>
      <c r="S42" s="274" t="str">
        <f t="shared" si="24"/>
        <v/>
      </c>
      <c r="T42" s="274" t="str">
        <f t="shared" si="41"/>
        <v/>
      </c>
      <c r="U42" s="274" t="str">
        <f t="shared" si="41"/>
        <v/>
      </c>
      <c r="V42" s="274" t="str">
        <f t="shared" si="25"/>
        <v/>
      </c>
      <c r="W42" s="274" t="str">
        <f t="shared" si="39"/>
        <v/>
      </c>
      <c r="X42" s="274" t="str">
        <f t="shared" si="39"/>
        <v/>
      </c>
      <c r="Y42" s="274" t="str">
        <f t="shared" si="39"/>
        <v/>
      </c>
      <c r="Z42" s="274" t="str">
        <f t="shared" si="39"/>
        <v/>
      </c>
      <c r="AA42" s="274" t="str">
        <f t="shared" si="39"/>
        <v/>
      </c>
      <c r="AB42" s="274" t="str">
        <f t="shared" si="39"/>
        <v/>
      </c>
      <c r="AC42" s="274" t="str">
        <f t="shared" si="39"/>
        <v/>
      </c>
      <c r="AD42" s="274" t="str">
        <f t="shared" si="39"/>
        <v/>
      </c>
      <c r="AE42" s="274" t="str">
        <f t="shared" si="39"/>
        <v/>
      </c>
      <c r="AF42" s="274" t="str">
        <f t="shared" si="39"/>
        <v/>
      </c>
      <c r="AG42" s="274" t="str">
        <f t="shared" si="40"/>
        <v/>
      </c>
      <c r="AH42" s="274" t="str">
        <f t="shared" si="40"/>
        <v/>
      </c>
      <c r="AI42" s="274" t="str">
        <f t="shared" si="40"/>
        <v/>
      </c>
      <c r="AJ42" s="274" t="str">
        <f t="shared" si="40"/>
        <v/>
      </c>
      <c r="AK42" s="274" t="str">
        <f t="shared" si="40"/>
        <v/>
      </c>
      <c r="AL42" s="274" t="str">
        <f t="shared" si="40"/>
        <v/>
      </c>
      <c r="AM42" s="274" t="str">
        <f t="shared" si="40"/>
        <v/>
      </c>
      <c r="AN42" s="274" t="str">
        <f t="shared" si="40"/>
        <v/>
      </c>
      <c r="AO42" s="274" t="str">
        <f t="shared" si="40"/>
        <v/>
      </c>
      <c r="AP42" s="274" t="str">
        <f t="shared" si="40"/>
        <v/>
      </c>
      <c r="AQ42" s="275">
        <f t="shared" si="36"/>
        <v>0</v>
      </c>
      <c r="AR42" s="275">
        <f t="shared" si="37"/>
        <v>0</v>
      </c>
      <c r="AS42" s="275">
        <f t="shared" si="38"/>
        <v>0</v>
      </c>
    </row>
    <row r="43" spans="1:45" s="5" customFormat="1" ht="27.75" customHeight="1" x14ac:dyDescent="0.25">
      <c r="A43" s="266">
        <f>'Inventaire – Act. lin. et vert.'!A30</f>
        <v>29</v>
      </c>
      <c r="B43" s="266"/>
      <c r="C43" s="266">
        <f>'Inventaire – Act. lin. et vert.'!B30</f>
        <v>0</v>
      </c>
      <c r="D43" s="266" t="str">
        <f>IF('Inventaire – Act. lin. et vert.'!C30="","",'Inventaire – Act. lin. et vert.'!C30)</f>
        <v/>
      </c>
      <c r="E43" s="267">
        <f>'Inventaire – Act. lin. et vert.'!D30</f>
        <v>0</v>
      </c>
      <c r="F43" s="268">
        <f>'Inventaire – Act. lin. et vert.'!E30</f>
        <v>0</v>
      </c>
      <c r="G43" s="276">
        <f>'Inventaire – Act. lin. et vert.'!I30</f>
        <v>0</v>
      </c>
      <c r="H43" s="270">
        <f>IF(C43='État actuel de la coll.'!$A$20,'Inventaire – Véh. et équip.'!H30-'Inventaire – Véh. et équip.'!M30,'Inventaire – Act. lin. et vert.'!G30)</f>
        <v>0</v>
      </c>
      <c r="I43" s="270">
        <f>'Inventaire – Act. lin. et vert.'!K30</f>
        <v>0</v>
      </c>
      <c r="J43" s="271" t="str">
        <f>IF(ISNUMBER('Inventaire – Act. lin. et vert.'!Y30),'Inventaire – Act. lin. et vert.'!Y30,"")</f>
        <v/>
      </c>
      <c r="K43" s="272">
        <f t="shared" si="15"/>
        <v>0</v>
      </c>
      <c r="L43" s="272">
        <f t="shared" si="29"/>
        <v>0</v>
      </c>
      <c r="M43" s="272">
        <f t="shared" si="30"/>
        <v>0</v>
      </c>
      <c r="N43" s="272">
        <f t="shared" si="31"/>
        <v>0</v>
      </c>
      <c r="O43" s="272">
        <f t="shared" si="32"/>
        <v>0</v>
      </c>
      <c r="P43" s="273">
        <f t="shared" si="33"/>
        <v>0</v>
      </c>
      <c r="Q43" s="277" t="str">
        <f t="shared" si="34"/>
        <v/>
      </c>
      <c r="R43" s="277" t="str">
        <f t="shared" si="35"/>
        <v/>
      </c>
      <c r="S43" s="274" t="str">
        <f t="shared" si="24"/>
        <v/>
      </c>
      <c r="T43" s="274" t="str">
        <f t="shared" si="41"/>
        <v/>
      </c>
      <c r="U43" s="274" t="str">
        <f t="shared" si="41"/>
        <v/>
      </c>
      <c r="V43" s="274" t="str">
        <f t="shared" si="25"/>
        <v/>
      </c>
      <c r="W43" s="274" t="str">
        <f t="shared" si="39"/>
        <v/>
      </c>
      <c r="X43" s="274" t="str">
        <f t="shared" si="39"/>
        <v/>
      </c>
      <c r="Y43" s="274" t="str">
        <f t="shared" si="39"/>
        <v/>
      </c>
      <c r="Z43" s="274" t="str">
        <f t="shared" si="39"/>
        <v/>
      </c>
      <c r="AA43" s="274" t="str">
        <f t="shared" si="39"/>
        <v/>
      </c>
      <c r="AB43" s="274" t="str">
        <f t="shared" si="39"/>
        <v/>
      </c>
      <c r="AC43" s="274" t="str">
        <f t="shared" si="39"/>
        <v/>
      </c>
      <c r="AD43" s="274" t="str">
        <f t="shared" si="39"/>
        <v/>
      </c>
      <c r="AE43" s="274" t="str">
        <f t="shared" si="39"/>
        <v/>
      </c>
      <c r="AF43" s="274" t="str">
        <f t="shared" si="39"/>
        <v/>
      </c>
      <c r="AG43" s="274" t="str">
        <f t="shared" si="40"/>
        <v/>
      </c>
      <c r="AH43" s="274" t="str">
        <f t="shared" si="40"/>
        <v/>
      </c>
      <c r="AI43" s="274" t="str">
        <f t="shared" si="40"/>
        <v/>
      </c>
      <c r="AJ43" s="274" t="str">
        <f t="shared" si="40"/>
        <v/>
      </c>
      <c r="AK43" s="274" t="str">
        <f t="shared" si="40"/>
        <v/>
      </c>
      <c r="AL43" s="274" t="str">
        <f t="shared" si="40"/>
        <v/>
      </c>
      <c r="AM43" s="274" t="str">
        <f t="shared" si="40"/>
        <v/>
      </c>
      <c r="AN43" s="274" t="str">
        <f t="shared" si="40"/>
        <v/>
      </c>
      <c r="AO43" s="274" t="str">
        <f t="shared" si="40"/>
        <v/>
      </c>
      <c r="AP43" s="274" t="str">
        <f t="shared" si="40"/>
        <v/>
      </c>
      <c r="AQ43" s="275">
        <f t="shared" si="36"/>
        <v>0</v>
      </c>
      <c r="AR43" s="275">
        <f t="shared" si="37"/>
        <v>0</v>
      </c>
      <c r="AS43" s="275">
        <f t="shared" si="38"/>
        <v>0</v>
      </c>
    </row>
    <row r="44" spans="1:45" s="5" customFormat="1" ht="27.75" customHeight="1" x14ac:dyDescent="0.25">
      <c r="A44" s="266">
        <f>'Inventaire – Act. lin. et vert.'!A31</f>
        <v>30</v>
      </c>
      <c r="B44" s="266"/>
      <c r="C44" s="266">
        <f>'Inventaire – Act. lin. et vert.'!B31</f>
        <v>0</v>
      </c>
      <c r="D44" s="266" t="str">
        <f>IF('Inventaire – Act. lin. et vert.'!C31="","",'Inventaire – Act. lin. et vert.'!C31)</f>
        <v/>
      </c>
      <c r="E44" s="267">
        <f>'Inventaire – Act. lin. et vert.'!D31</f>
        <v>0</v>
      </c>
      <c r="F44" s="268">
        <f>'Inventaire – Act. lin. et vert.'!E31</f>
        <v>0</v>
      </c>
      <c r="G44" s="276">
        <f>'Inventaire – Act. lin. et vert.'!I31</f>
        <v>0</v>
      </c>
      <c r="H44" s="270">
        <f>IF(C44='État actuel de la coll.'!$A$20,'Inventaire – Véh. et équip.'!H31-'Inventaire – Véh. et équip.'!M31,'Inventaire – Act. lin. et vert.'!G31)</f>
        <v>0</v>
      </c>
      <c r="I44" s="270">
        <f>'Inventaire – Act. lin. et vert.'!K31</f>
        <v>0</v>
      </c>
      <c r="J44" s="271" t="str">
        <f>IF(ISNUMBER('Inventaire – Act. lin. et vert.'!Y31),'Inventaire – Act. lin. et vert.'!Y31,"")</f>
        <v/>
      </c>
      <c r="K44" s="272">
        <f t="shared" si="15"/>
        <v>0</v>
      </c>
      <c r="L44" s="272">
        <f t="shared" si="29"/>
        <v>0</v>
      </c>
      <c r="M44" s="272">
        <f t="shared" si="30"/>
        <v>0</v>
      </c>
      <c r="N44" s="272">
        <f t="shared" si="31"/>
        <v>0</v>
      </c>
      <c r="O44" s="272">
        <f t="shared" si="32"/>
        <v>0</v>
      </c>
      <c r="P44" s="273">
        <f t="shared" si="33"/>
        <v>0</v>
      </c>
      <c r="Q44" s="277" t="str">
        <f t="shared" si="34"/>
        <v/>
      </c>
      <c r="R44" s="277" t="str">
        <f t="shared" si="35"/>
        <v/>
      </c>
      <c r="S44" s="274" t="str">
        <f t="shared" si="24"/>
        <v/>
      </c>
      <c r="T44" s="274" t="str">
        <f t="shared" si="41"/>
        <v/>
      </c>
      <c r="U44" s="274" t="str">
        <f t="shared" si="41"/>
        <v/>
      </c>
      <c r="V44" s="274" t="str">
        <f t="shared" si="25"/>
        <v/>
      </c>
      <c r="W44" s="274" t="str">
        <f t="shared" si="39"/>
        <v/>
      </c>
      <c r="X44" s="274" t="str">
        <f t="shared" si="39"/>
        <v/>
      </c>
      <c r="Y44" s="274" t="str">
        <f t="shared" si="39"/>
        <v/>
      </c>
      <c r="Z44" s="274" t="str">
        <f t="shared" si="39"/>
        <v/>
      </c>
      <c r="AA44" s="274" t="str">
        <f t="shared" si="39"/>
        <v/>
      </c>
      <c r="AB44" s="274" t="str">
        <f t="shared" si="39"/>
        <v/>
      </c>
      <c r="AC44" s="274" t="str">
        <f t="shared" si="39"/>
        <v/>
      </c>
      <c r="AD44" s="274" t="str">
        <f t="shared" si="39"/>
        <v/>
      </c>
      <c r="AE44" s="274" t="str">
        <f t="shared" si="39"/>
        <v/>
      </c>
      <c r="AF44" s="274" t="str">
        <f t="shared" si="39"/>
        <v/>
      </c>
      <c r="AG44" s="274" t="str">
        <f t="shared" si="40"/>
        <v/>
      </c>
      <c r="AH44" s="274" t="str">
        <f t="shared" si="40"/>
        <v/>
      </c>
      <c r="AI44" s="274" t="str">
        <f t="shared" si="40"/>
        <v/>
      </c>
      <c r="AJ44" s="274" t="str">
        <f t="shared" si="40"/>
        <v/>
      </c>
      <c r="AK44" s="274" t="str">
        <f t="shared" si="40"/>
        <v/>
      </c>
      <c r="AL44" s="274" t="str">
        <f t="shared" si="40"/>
        <v/>
      </c>
      <c r="AM44" s="274" t="str">
        <f t="shared" si="40"/>
        <v/>
      </c>
      <c r="AN44" s="274" t="str">
        <f t="shared" si="40"/>
        <v/>
      </c>
      <c r="AO44" s="274" t="str">
        <f t="shared" si="40"/>
        <v/>
      </c>
      <c r="AP44" s="274" t="str">
        <f t="shared" si="40"/>
        <v/>
      </c>
      <c r="AQ44" s="275">
        <f t="shared" si="36"/>
        <v>0</v>
      </c>
      <c r="AR44" s="275">
        <f t="shared" si="37"/>
        <v>0</v>
      </c>
      <c r="AS44" s="275">
        <f t="shared" si="38"/>
        <v>0</v>
      </c>
    </row>
    <row r="45" spans="1:45" s="5" customFormat="1" ht="27.75" customHeight="1" x14ac:dyDescent="0.25">
      <c r="A45" s="266">
        <f>'Inventaire – Act. lin. et vert.'!A32</f>
        <v>31</v>
      </c>
      <c r="B45" s="266"/>
      <c r="C45" s="266">
        <f>'Inventaire – Act. lin. et vert.'!B32</f>
        <v>0</v>
      </c>
      <c r="D45" s="266" t="str">
        <f>IF('Inventaire – Act. lin. et vert.'!C32="","",'Inventaire – Act. lin. et vert.'!C32)</f>
        <v/>
      </c>
      <c r="E45" s="267">
        <f>'Inventaire – Act. lin. et vert.'!D32</f>
        <v>0</v>
      </c>
      <c r="F45" s="268">
        <f>'Inventaire – Act. lin. et vert.'!E32</f>
        <v>0</v>
      </c>
      <c r="G45" s="276">
        <f>'Inventaire – Act. lin. et vert.'!I32</f>
        <v>0</v>
      </c>
      <c r="H45" s="270">
        <f>IF(C45='État actuel de la coll.'!$A$20,'Inventaire – Véh. et équip.'!H32-'Inventaire – Véh. et équip.'!M32,'Inventaire – Act. lin. et vert.'!G32)</f>
        <v>0</v>
      </c>
      <c r="I45" s="270">
        <f>'Inventaire – Act. lin. et vert.'!K32</f>
        <v>0</v>
      </c>
      <c r="J45" s="271" t="str">
        <f>IF(ISNUMBER('Inventaire – Act. lin. et vert.'!Y32),'Inventaire – Act. lin. et vert.'!Y32,"")</f>
        <v/>
      </c>
      <c r="K45" s="272">
        <f t="shared" si="15"/>
        <v>0</v>
      </c>
      <c r="L45" s="272">
        <f t="shared" si="29"/>
        <v>0</v>
      </c>
      <c r="M45" s="272">
        <f t="shared" si="30"/>
        <v>0</v>
      </c>
      <c r="N45" s="272">
        <f t="shared" si="31"/>
        <v>0</v>
      </c>
      <c r="O45" s="272">
        <f t="shared" si="32"/>
        <v>0</v>
      </c>
      <c r="P45" s="273">
        <f t="shared" si="33"/>
        <v>0</v>
      </c>
      <c r="Q45" s="277" t="str">
        <f t="shared" si="34"/>
        <v/>
      </c>
      <c r="R45" s="277" t="str">
        <f t="shared" si="35"/>
        <v/>
      </c>
      <c r="S45" s="274" t="str">
        <f t="shared" si="24"/>
        <v/>
      </c>
      <c r="T45" s="274" t="str">
        <f t="shared" si="41"/>
        <v/>
      </c>
      <c r="U45" s="274" t="str">
        <f t="shared" si="41"/>
        <v/>
      </c>
      <c r="V45" s="274" t="str">
        <f t="shared" si="25"/>
        <v/>
      </c>
      <c r="W45" s="274" t="str">
        <f t="shared" ref="W45:AF54" si="42">IF(OR($K45=W$14,$L45=W$14,$M45=W$14,$N45=W$14,$O45=W$14,$P45=W$14),$G45,"")</f>
        <v/>
      </c>
      <c r="X45" s="274" t="str">
        <f t="shared" si="42"/>
        <v/>
      </c>
      <c r="Y45" s="274" t="str">
        <f t="shared" si="42"/>
        <v/>
      </c>
      <c r="Z45" s="274" t="str">
        <f t="shared" si="42"/>
        <v/>
      </c>
      <c r="AA45" s="274" t="str">
        <f t="shared" si="42"/>
        <v/>
      </c>
      <c r="AB45" s="274" t="str">
        <f t="shared" si="42"/>
        <v/>
      </c>
      <c r="AC45" s="274" t="str">
        <f t="shared" si="42"/>
        <v/>
      </c>
      <c r="AD45" s="274" t="str">
        <f t="shared" si="42"/>
        <v/>
      </c>
      <c r="AE45" s="274" t="str">
        <f t="shared" si="42"/>
        <v/>
      </c>
      <c r="AF45" s="274" t="str">
        <f t="shared" si="42"/>
        <v/>
      </c>
      <c r="AG45" s="274" t="str">
        <f t="shared" ref="AG45:AP54" si="43">IF(OR($K45=AG$14,$L45=AG$14,$M45=AG$14,$N45=AG$14,$O45=AG$14,$P45=AG$14),$G45,"")</f>
        <v/>
      </c>
      <c r="AH45" s="274" t="str">
        <f t="shared" si="43"/>
        <v/>
      </c>
      <c r="AI45" s="274" t="str">
        <f t="shared" si="43"/>
        <v/>
      </c>
      <c r="AJ45" s="274" t="str">
        <f t="shared" si="43"/>
        <v/>
      </c>
      <c r="AK45" s="274" t="str">
        <f t="shared" si="43"/>
        <v/>
      </c>
      <c r="AL45" s="274" t="str">
        <f t="shared" si="43"/>
        <v/>
      </c>
      <c r="AM45" s="274" t="str">
        <f t="shared" si="43"/>
        <v/>
      </c>
      <c r="AN45" s="274" t="str">
        <f t="shared" si="43"/>
        <v/>
      </c>
      <c r="AO45" s="274" t="str">
        <f t="shared" si="43"/>
        <v/>
      </c>
      <c r="AP45" s="274" t="str">
        <f t="shared" si="43"/>
        <v/>
      </c>
      <c r="AQ45" s="275">
        <f t="shared" si="36"/>
        <v>0</v>
      </c>
      <c r="AR45" s="275">
        <f t="shared" si="37"/>
        <v>0</v>
      </c>
      <c r="AS45" s="275">
        <f t="shared" si="38"/>
        <v>0</v>
      </c>
    </row>
    <row r="46" spans="1:45" s="5" customFormat="1" ht="27.75" customHeight="1" x14ac:dyDescent="0.25">
      <c r="A46" s="266">
        <f>'Inventaire – Act. lin. et vert.'!A33</f>
        <v>32</v>
      </c>
      <c r="B46" s="266"/>
      <c r="C46" s="266">
        <f>'Inventaire – Act. lin. et vert.'!B33</f>
        <v>0</v>
      </c>
      <c r="D46" s="266" t="str">
        <f>IF('Inventaire – Act. lin. et vert.'!C33="","",'Inventaire – Act. lin. et vert.'!C33)</f>
        <v/>
      </c>
      <c r="E46" s="267">
        <f>'Inventaire – Act. lin. et vert.'!D33</f>
        <v>0</v>
      </c>
      <c r="F46" s="268">
        <f>'Inventaire – Act. lin. et vert.'!E33</f>
        <v>0</v>
      </c>
      <c r="G46" s="276">
        <f>'Inventaire – Act. lin. et vert.'!I33</f>
        <v>0</v>
      </c>
      <c r="H46" s="270">
        <f>IF(C46='État actuel de la coll.'!$A$20,'Inventaire – Véh. et équip.'!H33-'Inventaire – Véh. et équip.'!M33,'Inventaire – Act. lin. et vert.'!G33)</f>
        <v>0</v>
      </c>
      <c r="I46" s="270">
        <f>'Inventaire – Act. lin. et vert.'!K33</f>
        <v>0</v>
      </c>
      <c r="J46" s="271" t="str">
        <f>IF(ISNUMBER('Inventaire – Act. lin. et vert.'!Y33),'Inventaire – Act. lin. et vert.'!Y33,"")</f>
        <v/>
      </c>
      <c r="K46" s="272">
        <f t="shared" si="15"/>
        <v>0</v>
      </c>
      <c r="L46" s="272">
        <f t="shared" si="29"/>
        <v>0</v>
      </c>
      <c r="M46" s="272">
        <f t="shared" si="30"/>
        <v>0</v>
      </c>
      <c r="N46" s="272">
        <f t="shared" si="31"/>
        <v>0</v>
      </c>
      <c r="O46" s="272">
        <f t="shared" si="32"/>
        <v>0</v>
      </c>
      <c r="P46" s="273">
        <f t="shared" si="33"/>
        <v>0</v>
      </c>
      <c r="Q46" s="277" t="str">
        <f t="shared" si="34"/>
        <v/>
      </c>
      <c r="R46" s="277" t="str">
        <f t="shared" si="35"/>
        <v/>
      </c>
      <c r="S46" s="274" t="str">
        <f t="shared" si="24"/>
        <v/>
      </c>
      <c r="T46" s="274" t="str">
        <f t="shared" si="41"/>
        <v/>
      </c>
      <c r="U46" s="274" t="str">
        <f t="shared" si="41"/>
        <v/>
      </c>
      <c r="V46" s="274" t="str">
        <f t="shared" si="25"/>
        <v/>
      </c>
      <c r="W46" s="274" t="str">
        <f t="shared" si="42"/>
        <v/>
      </c>
      <c r="X46" s="274" t="str">
        <f t="shared" si="42"/>
        <v/>
      </c>
      <c r="Y46" s="274" t="str">
        <f t="shared" si="42"/>
        <v/>
      </c>
      <c r="Z46" s="274" t="str">
        <f t="shared" si="42"/>
        <v/>
      </c>
      <c r="AA46" s="274" t="str">
        <f t="shared" si="42"/>
        <v/>
      </c>
      <c r="AB46" s="274" t="str">
        <f t="shared" si="42"/>
        <v/>
      </c>
      <c r="AC46" s="274" t="str">
        <f t="shared" si="42"/>
        <v/>
      </c>
      <c r="AD46" s="274" t="str">
        <f t="shared" si="42"/>
        <v/>
      </c>
      <c r="AE46" s="274" t="str">
        <f t="shared" si="42"/>
        <v/>
      </c>
      <c r="AF46" s="274" t="str">
        <f t="shared" si="42"/>
        <v/>
      </c>
      <c r="AG46" s="274" t="str">
        <f t="shared" si="43"/>
        <v/>
      </c>
      <c r="AH46" s="274" t="str">
        <f t="shared" si="43"/>
        <v/>
      </c>
      <c r="AI46" s="274" t="str">
        <f t="shared" si="43"/>
        <v/>
      </c>
      <c r="AJ46" s="274" t="str">
        <f t="shared" si="43"/>
        <v/>
      </c>
      <c r="AK46" s="274" t="str">
        <f t="shared" si="43"/>
        <v/>
      </c>
      <c r="AL46" s="274" t="str">
        <f t="shared" si="43"/>
        <v/>
      </c>
      <c r="AM46" s="274" t="str">
        <f t="shared" si="43"/>
        <v/>
      </c>
      <c r="AN46" s="274" t="str">
        <f t="shared" si="43"/>
        <v/>
      </c>
      <c r="AO46" s="274" t="str">
        <f t="shared" si="43"/>
        <v/>
      </c>
      <c r="AP46" s="274" t="str">
        <f t="shared" si="43"/>
        <v/>
      </c>
      <c r="AQ46" s="275">
        <f t="shared" si="36"/>
        <v>0</v>
      </c>
      <c r="AR46" s="275">
        <f t="shared" si="37"/>
        <v>0</v>
      </c>
      <c r="AS46" s="275">
        <f t="shared" si="38"/>
        <v>0</v>
      </c>
    </row>
    <row r="47" spans="1:45" s="5" customFormat="1" ht="27.75" customHeight="1" x14ac:dyDescent="0.25">
      <c r="A47" s="266">
        <f>'Inventaire – Act. lin. et vert.'!A34</f>
        <v>33</v>
      </c>
      <c r="B47" s="266"/>
      <c r="C47" s="266">
        <f>'Inventaire – Act. lin. et vert.'!B34</f>
        <v>0</v>
      </c>
      <c r="D47" s="266" t="str">
        <f>IF('Inventaire – Act. lin. et vert.'!C34="","",'Inventaire – Act. lin. et vert.'!C34)</f>
        <v/>
      </c>
      <c r="E47" s="267">
        <f>'Inventaire – Act. lin. et vert.'!D34</f>
        <v>0</v>
      </c>
      <c r="F47" s="268">
        <f>'Inventaire – Act. lin. et vert.'!E34</f>
        <v>0</v>
      </c>
      <c r="G47" s="276">
        <f>'Inventaire – Act. lin. et vert.'!I34</f>
        <v>0</v>
      </c>
      <c r="H47" s="270">
        <f>IF(C47='État actuel de la coll.'!$A$20,'Inventaire – Véh. et équip.'!H34-'Inventaire – Véh. et équip.'!M34,'Inventaire – Act. lin. et vert.'!G34)</f>
        <v>0</v>
      </c>
      <c r="I47" s="270">
        <f>'Inventaire – Act. lin. et vert.'!K34</f>
        <v>0</v>
      </c>
      <c r="J47" s="271" t="str">
        <f>IF(ISNUMBER('Inventaire – Act. lin. et vert.'!Y34),'Inventaire – Act. lin. et vert.'!Y34,"")</f>
        <v/>
      </c>
      <c r="K47" s="272">
        <f t="shared" si="15"/>
        <v>0</v>
      </c>
      <c r="L47" s="272">
        <f t="shared" si="29"/>
        <v>0</v>
      </c>
      <c r="M47" s="272">
        <f t="shared" si="30"/>
        <v>0</v>
      </c>
      <c r="N47" s="272">
        <f t="shared" si="31"/>
        <v>0</v>
      </c>
      <c r="O47" s="272">
        <f t="shared" si="32"/>
        <v>0</v>
      </c>
      <c r="P47" s="273">
        <f t="shared" si="33"/>
        <v>0</v>
      </c>
      <c r="Q47" s="277" t="str">
        <f t="shared" si="34"/>
        <v/>
      </c>
      <c r="R47" s="277" t="str">
        <f t="shared" si="35"/>
        <v/>
      </c>
      <c r="S47" s="274" t="str">
        <f t="shared" si="24"/>
        <v/>
      </c>
      <c r="T47" s="274" t="str">
        <f t="shared" si="41"/>
        <v/>
      </c>
      <c r="U47" s="274" t="str">
        <f t="shared" si="41"/>
        <v/>
      </c>
      <c r="V47" s="274" t="str">
        <f t="shared" si="25"/>
        <v/>
      </c>
      <c r="W47" s="274" t="str">
        <f t="shared" si="42"/>
        <v/>
      </c>
      <c r="X47" s="274" t="str">
        <f t="shared" si="42"/>
        <v/>
      </c>
      <c r="Y47" s="274" t="str">
        <f t="shared" si="42"/>
        <v/>
      </c>
      <c r="Z47" s="274" t="str">
        <f t="shared" si="42"/>
        <v/>
      </c>
      <c r="AA47" s="274" t="str">
        <f t="shared" si="42"/>
        <v/>
      </c>
      <c r="AB47" s="274" t="str">
        <f t="shared" si="42"/>
        <v/>
      </c>
      <c r="AC47" s="274" t="str">
        <f t="shared" si="42"/>
        <v/>
      </c>
      <c r="AD47" s="274" t="str">
        <f t="shared" si="42"/>
        <v/>
      </c>
      <c r="AE47" s="274" t="str">
        <f t="shared" si="42"/>
        <v/>
      </c>
      <c r="AF47" s="274" t="str">
        <f t="shared" si="42"/>
        <v/>
      </c>
      <c r="AG47" s="274" t="str">
        <f t="shared" si="43"/>
        <v/>
      </c>
      <c r="AH47" s="274" t="str">
        <f t="shared" si="43"/>
        <v/>
      </c>
      <c r="AI47" s="274" t="str">
        <f t="shared" si="43"/>
        <v/>
      </c>
      <c r="AJ47" s="274" t="str">
        <f t="shared" si="43"/>
        <v/>
      </c>
      <c r="AK47" s="274" t="str">
        <f t="shared" si="43"/>
        <v/>
      </c>
      <c r="AL47" s="274" t="str">
        <f t="shared" si="43"/>
        <v/>
      </c>
      <c r="AM47" s="274" t="str">
        <f t="shared" si="43"/>
        <v/>
      </c>
      <c r="AN47" s="274" t="str">
        <f t="shared" si="43"/>
        <v/>
      </c>
      <c r="AO47" s="274" t="str">
        <f t="shared" si="43"/>
        <v/>
      </c>
      <c r="AP47" s="274" t="str">
        <f t="shared" si="43"/>
        <v/>
      </c>
      <c r="AQ47" s="275">
        <f t="shared" si="36"/>
        <v>0</v>
      </c>
      <c r="AR47" s="275">
        <f t="shared" si="37"/>
        <v>0</v>
      </c>
      <c r="AS47" s="275">
        <f t="shared" si="38"/>
        <v>0</v>
      </c>
    </row>
    <row r="48" spans="1:45" s="5" customFormat="1" ht="27.75" customHeight="1" x14ac:dyDescent="0.25">
      <c r="A48" s="266">
        <f>'Inventaire – Act. lin. et vert.'!A35</f>
        <v>34</v>
      </c>
      <c r="B48" s="266"/>
      <c r="C48" s="266">
        <f>'Inventaire – Act. lin. et vert.'!B35</f>
        <v>0</v>
      </c>
      <c r="D48" s="266" t="str">
        <f>IF('Inventaire – Act. lin. et vert.'!C35="","",'Inventaire – Act. lin. et vert.'!C35)</f>
        <v/>
      </c>
      <c r="E48" s="267">
        <f>'Inventaire – Act. lin. et vert.'!D35</f>
        <v>0</v>
      </c>
      <c r="F48" s="268">
        <f>'Inventaire – Act. lin. et vert.'!E35</f>
        <v>0</v>
      </c>
      <c r="G48" s="276">
        <f>'Inventaire – Act. lin. et vert.'!I35</f>
        <v>0</v>
      </c>
      <c r="H48" s="270">
        <f>IF(C48='État actuel de la coll.'!$A$20,'Inventaire – Véh. et équip.'!H35-'Inventaire – Véh. et équip.'!M35,'Inventaire – Act. lin. et vert.'!G35)</f>
        <v>0</v>
      </c>
      <c r="I48" s="270">
        <f>'Inventaire – Act. lin. et vert.'!K35</f>
        <v>0</v>
      </c>
      <c r="J48" s="271" t="str">
        <f>IF(ISNUMBER('Inventaire – Act. lin. et vert.'!Y35),'Inventaire – Act. lin. et vert.'!Y35,"")</f>
        <v/>
      </c>
      <c r="K48" s="272">
        <f t="shared" si="15"/>
        <v>0</v>
      </c>
      <c r="L48" s="272">
        <f t="shared" si="29"/>
        <v>0</v>
      </c>
      <c r="M48" s="272">
        <f t="shared" si="30"/>
        <v>0</v>
      </c>
      <c r="N48" s="272">
        <f t="shared" si="31"/>
        <v>0</v>
      </c>
      <c r="O48" s="272">
        <f t="shared" si="32"/>
        <v>0</v>
      </c>
      <c r="P48" s="273">
        <f t="shared" si="33"/>
        <v>0</v>
      </c>
      <c r="Q48" s="277" t="str">
        <f t="shared" si="34"/>
        <v/>
      </c>
      <c r="R48" s="277" t="str">
        <f t="shared" si="35"/>
        <v/>
      </c>
      <c r="S48" s="274" t="str">
        <f t="shared" si="24"/>
        <v/>
      </c>
      <c r="T48" s="274" t="str">
        <f t="shared" si="41"/>
        <v/>
      </c>
      <c r="U48" s="274" t="str">
        <f t="shared" si="41"/>
        <v/>
      </c>
      <c r="V48" s="274" t="str">
        <f t="shared" si="25"/>
        <v/>
      </c>
      <c r="W48" s="274" t="str">
        <f t="shared" si="42"/>
        <v/>
      </c>
      <c r="X48" s="274" t="str">
        <f t="shared" si="42"/>
        <v/>
      </c>
      <c r="Y48" s="274" t="str">
        <f t="shared" si="42"/>
        <v/>
      </c>
      <c r="Z48" s="274" t="str">
        <f t="shared" si="42"/>
        <v/>
      </c>
      <c r="AA48" s="274" t="str">
        <f t="shared" si="42"/>
        <v/>
      </c>
      <c r="AB48" s="274" t="str">
        <f t="shared" si="42"/>
        <v/>
      </c>
      <c r="AC48" s="274" t="str">
        <f t="shared" si="42"/>
        <v/>
      </c>
      <c r="AD48" s="274" t="str">
        <f t="shared" si="42"/>
        <v/>
      </c>
      <c r="AE48" s="274" t="str">
        <f t="shared" si="42"/>
        <v/>
      </c>
      <c r="AF48" s="274" t="str">
        <f t="shared" si="42"/>
        <v/>
      </c>
      <c r="AG48" s="274" t="str">
        <f t="shared" si="43"/>
        <v/>
      </c>
      <c r="AH48" s="274" t="str">
        <f t="shared" si="43"/>
        <v/>
      </c>
      <c r="AI48" s="274" t="str">
        <f t="shared" si="43"/>
        <v/>
      </c>
      <c r="AJ48" s="274" t="str">
        <f t="shared" si="43"/>
        <v/>
      </c>
      <c r="AK48" s="274" t="str">
        <f t="shared" si="43"/>
        <v/>
      </c>
      <c r="AL48" s="274" t="str">
        <f t="shared" si="43"/>
        <v/>
      </c>
      <c r="AM48" s="274" t="str">
        <f t="shared" si="43"/>
        <v/>
      </c>
      <c r="AN48" s="274" t="str">
        <f t="shared" si="43"/>
        <v/>
      </c>
      <c r="AO48" s="274" t="str">
        <f t="shared" si="43"/>
        <v/>
      </c>
      <c r="AP48" s="274" t="str">
        <f t="shared" si="43"/>
        <v/>
      </c>
      <c r="AQ48" s="275">
        <f t="shared" si="36"/>
        <v>0</v>
      </c>
      <c r="AR48" s="275">
        <f t="shared" si="37"/>
        <v>0</v>
      </c>
      <c r="AS48" s="275">
        <f t="shared" si="38"/>
        <v>0</v>
      </c>
    </row>
    <row r="49" spans="1:56" s="5" customFormat="1" ht="27.75" customHeight="1" x14ac:dyDescent="0.25">
      <c r="A49" s="266">
        <f>'Inventaire – Act. lin. et vert.'!A36</f>
        <v>35</v>
      </c>
      <c r="B49" s="266"/>
      <c r="C49" s="266">
        <f>'Inventaire – Act. lin. et vert.'!B36</f>
        <v>0</v>
      </c>
      <c r="D49" s="266" t="str">
        <f>IF('Inventaire – Act. lin. et vert.'!C36="","",'Inventaire – Act. lin. et vert.'!C36)</f>
        <v/>
      </c>
      <c r="E49" s="267">
        <f>'Inventaire – Act. lin. et vert.'!D36</f>
        <v>0</v>
      </c>
      <c r="F49" s="268">
        <f>'Inventaire – Act. lin. et vert.'!E36</f>
        <v>0</v>
      </c>
      <c r="G49" s="276">
        <f>'Inventaire – Act. lin. et vert.'!I36</f>
        <v>0</v>
      </c>
      <c r="H49" s="270">
        <f>IF(C49='État actuel de la coll.'!$A$20,'Inventaire – Véh. et équip.'!H36-'Inventaire – Véh. et équip.'!M36,'Inventaire – Act. lin. et vert.'!G36)</f>
        <v>0</v>
      </c>
      <c r="I49" s="270">
        <f>'Inventaire – Act. lin. et vert.'!K36</f>
        <v>0</v>
      </c>
      <c r="J49" s="271" t="str">
        <f>IF(ISNUMBER('Inventaire – Act. lin. et vert.'!Y36),'Inventaire – Act. lin. et vert.'!Y36,"")</f>
        <v/>
      </c>
      <c r="K49" s="272">
        <f t="shared" si="15"/>
        <v>0</v>
      </c>
      <c r="L49" s="272">
        <f t="shared" si="29"/>
        <v>0</v>
      </c>
      <c r="M49" s="272">
        <f t="shared" si="30"/>
        <v>0</v>
      </c>
      <c r="N49" s="272">
        <f t="shared" si="31"/>
        <v>0</v>
      </c>
      <c r="O49" s="272">
        <f t="shared" si="32"/>
        <v>0</v>
      </c>
      <c r="P49" s="273">
        <f t="shared" si="33"/>
        <v>0</v>
      </c>
      <c r="Q49" s="277" t="str">
        <f t="shared" si="34"/>
        <v/>
      </c>
      <c r="R49" s="277" t="str">
        <f t="shared" si="35"/>
        <v/>
      </c>
      <c r="S49" s="274" t="str">
        <f t="shared" si="24"/>
        <v/>
      </c>
      <c r="T49" s="274" t="str">
        <f t="shared" si="41"/>
        <v/>
      </c>
      <c r="U49" s="274" t="str">
        <f t="shared" si="41"/>
        <v/>
      </c>
      <c r="V49" s="274" t="str">
        <f t="shared" si="25"/>
        <v/>
      </c>
      <c r="W49" s="274" t="str">
        <f t="shared" si="42"/>
        <v/>
      </c>
      <c r="X49" s="274" t="str">
        <f t="shared" si="42"/>
        <v/>
      </c>
      <c r="Y49" s="274" t="str">
        <f t="shared" si="42"/>
        <v/>
      </c>
      <c r="Z49" s="274" t="str">
        <f t="shared" si="42"/>
        <v/>
      </c>
      <c r="AA49" s="274" t="str">
        <f t="shared" si="42"/>
        <v/>
      </c>
      <c r="AB49" s="274" t="str">
        <f t="shared" si="42"/>
        <v/>
      </c>
      <c r="AC49" s="274" t="str">
        <f t="shared" si="42"/>
        <v/>
      </c>
      <c r="AD49" s="274" t="str">
        <f t="shared" si="42"/>
        <v/>
      </c>
      <c r="AE49" s="274" t="str">
        <f t="shared" si="42"/>
        <v/>
      </c>
      <c r="AF49" s="274" t="str">
        <f t="shared" si="42"/>
        <v/>
      </c>
      <c r="AG49" s="274" t="str">
        <f t="shared" si="43"/>
        <v/>
      </c>
      <c r="AH49" s="274" t="str">
        <f t="shared" si="43"/>
        <v/>
      </c>
      <c r="AI49" s="274" t="str">
        <f t="shared" si="43"/>
        <v/>
      </c>
      <c r="AJ49" s="274" t="str">
        <f t="shared" si="43"/>
        <v/>
      </c>
      <c r="AK49" s="274" t="str">
        <f t="shared" si="43"/>
        <v/>
      </c>
      <c r="AL49" s="274" t="str">
        <f t="shared" si="43"/>
        <v/>
      </c>
      <c r="AM49" s="274" t="str">
        <f t="shared" si="43"/>
        <v/>
      </c>
      <c r="AN49" s="274" t="str">
        <f t="shared" si="43"/>
        <v/>
      </c>
      <c r="AO49" s="274" t="str">
        <f t="shared" si="43"/>
        <v/>
      </c>
      <c r="AP49" s="274" t="str">
        <f t="shared" si="43"/>
        <v/>
      </c>
      <c r="AQ49" s="275">
        <f t="shared" si="36"/>
        <v>0</v>
      </c>
      <c r="AR49" s="275">
        <f t="shared" si="37"/>
        <v>0</v>
      </c>
      <c r="AS49" s="275">
        <f t="shared" si="38"/>
        <v>0</v>
      </c>
    </row>
    <row r="50" spans="1:56" s="5" customFormat="1" ht="27.75" customHeight="1" x14ac:dyDescent="0.25">
      <c r="A50" s="266">
        <f>'Inventaire – Act. lin. et vert.'!A37</f>
        <v>36</v>
      </c>
      <c r="B50" s="266"/>
      <c r="C50" s="266">
        <f>'Inventaire – Act. lin. et vert.'!B37</f>
        <v>0</v>
      </c>
      <c r="D50" s="266" t="str">
        <f>IF('Inventaire – Act. lin. et vert.'!C37="","",'Inventaire – Act. lin. et vert.'!C37)</f>
        <v/>
      </c>
      <c r="E50" s="267">
        <f>'Inventaire – Act. lin. et vert.'!D37</f>
        <v>0</v>
      </c>
      <c r="F50" s="268">
        <f>'Inventaire – Act. lin. et vert.'!E37</f>
        <v>0</v>
      </c>
      <c r="G50" s="276">
        <f>'Inventaire – Act. lin. et vert.'!I37</f>
        <v>0</v>
      </c>
      <c r="H50" s="270">
        <f>IF(C50='État actuel de la coll.'!$A$20,'Inventaire – Véh. et équip.'!H37-'Inventaire – Véh. et équip.'!M37,'Inventaire – Act. lin. et vert.'!G37)</f>
        <v>0</v>
      </c>
      <c r="I50" s="270">
        <f>'Inventaire – Act. lin. et vert.'!K37</f>
        <v>0</v>
      </c>
      <c r="J50" s="271" t="str">
        <f>IF(ISNUMBER('Inventaire – Act. lin. et vert.'!Y37),'Inventaire – Act. lin. et vert.'!Y37,"")</f>
        <v/>
      </c>
      <c r="K50" s="272">
        <f t="shared" si="15"/>
        <v>0</v>
      </c>
      <c r="L50" s="272">
        <f t="shared" si="29"/>
        <v>0</v>
      </c>
      <c r="M50" s="272">
        <f t="shared" si="30"/>
        <v>0</v>
      </c>
      <c r="N50" s="272">
        <f t="shared" si="31"/>
        <v>0</v>
      </c>
      <c r="O50" s="272">
        <f t="shared" si="32"/>
        <v>0</v>
      </c>
      <c r="P50" s="273">
        <f t="shared" si="33"/>
        <v>0</v>
      </c>
      <c r="Q50" s="277" t="str">
        <f t="shared" si="34"/>
        <v/>
      </c>
      <c r="R50" s="277" t="str">
        <f t="shared" si="35"/>
        <v/>
      </c>
      <c r="S50" s="274" t="str">
        <f t="shared" si="24"/>
        <v/>
      </c>
      <c r="T50" s="274" t="str">
        <f t="shared" si="41"/>
        <v/>
      </c>
      <c r="U50" s="274" t="str">
        <f t="shared" si="41"/>
        <v/>
      </c>
      <c r="V50" s="274" t="str">
        <f t="shared" si="25"/>
        <v/>
      </c>
      <c r="W50" s="274" t="str">
        <f t="shared" si="42"/>
        <v/>
      </c>
      <c r="X50" s="274" t="str">
        <f t="shared" si="42"/>
        <v/>
      </c>
      <c r="Y50" s="274" t="str">
        <f t="shared" si="42"/>
        <v/>
      </c>
      <c r="Z50" s="274" t="str">
        <f t="shared" si="42"/>
        <v/>
      </c>
      <c r="AA50" s="274" t="str">
        <f t="shared" si="42"/>
        <v/>
      </c>
      <c r="AB50" s="274" t="str">
        <f t="shared" si="42"/>
        <v/>
      </c>
      <c r="AC50" s="274" t="str">
        <f t="shared" si="42"/>
        <v/>
      </c>
      <c r="AD50" s="274" t="str">
        <f t="shared" si="42"/>
        <v/>
      </c>
      <c r="AE50" s="274" t="str">
        <f t="shared" si="42"/>
        <v/>
      </c>
      <c r="AF50" s="274" t="str">
        <f t="shared" si="42"/>
        <v/>
      </c>
      <c r="AG50" s="274" t="str">
        <f t="shared" si="43"/>
        <v/>
      </c>
      <c r="AH50" s="274" t="str">
        <f t="shared" si="43"/>
        <v/>
      </c>
      <c r="AI50" s="274" t="str">
        <f t="shared" si="43"/>
        <v/>
      </c>
      <c r="AJ50" s="274" t="str">
        <f t="shared" si="43"/>
        <v/>
      </c>
      <c r="AK50" s="274" t="str">
        <f t="shared" si="43"/>
        <v/>
      </c>
      <c r="AL50" s="274" t="str">
        <f t="shared" si="43"/>
        <v/>
      </c>
      <c r="AM50" s="274" t="str">
        <f t="shared" si="43"/>
        <v/>
      </c>
      <c r="AN50" s="274" t="str">
        <f t="shared" si="43"/>
        <v/>
      </c>
      <c r="AO50" s="274" t="str">
        <f t="shared" si="43"/>
        <v/>
      </c>
      <c r="AP50" s="274" t="str">
        <f t="shared" si="43"/>
        <v/>
      </c>
      <c r="AQ50" s="275">
        <f t="shared" si="36"/>
        <v>0</v>
      </c>
      <c r="AR50" s="275">
        <f t="shared" si="37"/>
        <v>0</v>
      </c>
      <c r="AS50" s="275">
        <f t="shared" si="38"/>
        <v>0</v>
      </c>
    </row>
    <row r="51" spans="1:56" s="5" customFormat="1" ht="27.75" customHeight="1" x14ac:dyDescent="0.25">
      <c r="A51" s="266">
        <f>'Inventaire – Act. lin. et vert.'!A38</f>
        <v>37</v>
      </c>
      <c r="B51" s="266"/>
      <c r="C51" s="266">
        <f>'Inventaire – Act. lin. et vert.'!B38</f>
        <v>0</v>
      </c>
      <c r="D51" s="266" t="str">
        <f>IF('Inventaire – Act. lin. et vert.'!C38="","",'Inventaire – Act. lin. et vert.'!C38)</f>
        <v/>
      </c>
      <c r="E51" s="267">
        <f>'Inventaire – Act. lin. et vert.'!D38</f>
        <v>0</v>
      </c>
      <c r="F51" s="268">
        <f>'Inventaire – Act. lin. et vert.'!E38</f>
        <v>0</v>
      </c>
      <c r="G51" s="276">
        <f>'Inventaire – Act. lin. et vert.'!I38</f>
        <v>0</v>
      </c>
      <c r="H51" s="270">
        <f>IF(C51='État actuel de la coll.'!$A$20,'Inventaire – Véh. et équip.'!H38-'Inventaire – Véh. et équip.'!M38,'Inventaire – Act. lin. et vert.'!G38)</f>
        <v>0</v>
      </c>
      <c r="I51" s="270">
        <f>'Inventaire – Act. lin. et vert.'!K38</f>
        <v>0</v>
      </c>
      <c r="J51" s="271" t="str">
        <f>IF(ISNUMBER('Inventaire – Act. lin. et vert.'!Y38),'Inventaire – Act. lin. et vert.'!Y38,"")</f>
        <v/>
      </c>
      <c r="K51" s="272">
        <f t="shared" si="15"/>
        <v>0</v>
      </c>
      <c r="L51" s="272">
        <f t="shared" si="29"/>
        <v>0</v>
      </c>
      <c r="M51" s="272">
        <f t="shared" si="30"/>
        <v>0</v>
      </c>
      <c r="N51" s="272">
        <f t="shared" si="31"/>
        <v>0</v>
      </c>
      <c r="O51" s="272">
        <f t="shared" si="32"/>
        <v>0</v>
      </c>
      <c r="P51" s="273">
        <f t="shared" si="33"/>
        <v>0</v>
      </c>
      <c r="Q51" s="277" t="str">
        <f t="shared" si="34"/>
        <v/>
      </c>
      <c r="R51" s="277" t="str">
        <f t="shared" si="35"/>
        <v/>
      </c>
      <c r="S51" s="274" t="str">
        <f t="shared" si="24"/>
        <v/>
      </c>
      <c r="T51" s="274" t="str">
        <f t="shared" si="41"/>
        <v/>
      </c>
      <c r="U51" s="274" t="str">
        <f t="shared" si="41"/>
        <v/>
      </c>
      <c r="V51" s="274" t="str">
        <f t="shared" si="25"/>
        <v/>
      </c>
      <c r="W51" s="274" t="str">
        <f t="shared" si="42"/>
        <v/>
      </c>
      <c r="X51" s="274" t="str">
        <f t="shared" si="42"/>
        <v/>
      </c>
      <c r="Y51" s="274" t="str">
        <f t="shared" si="42"/>
        <v/>
      </c>
      <c r="Z51" s="274" t="str">
        <f t="shared" si="42"/>
        <v/>
      </c>
      <c r="AA51" s="274" t="str">
        <f t="shared" si="42"/>
        <v/>
      </c>
      <c r="AB51" s="274" t="str">
        <f t="shared" si="42"/>
        <v/>
      </c>
      <c r="AC51" s="274" t="str">
        <f t="shared" si="42"/>
        <v/>
      </c>
      <c r="AD51" s="274" t="str">
        <f t="shared" si="42"/>
        <v/>
      </c>
      <c r="AE51" s="274" t="str">
        <f t="shared" si="42"/>
        <v/>
      </c>
      <c r="AF51" s="274" t="str">
        <f t="shared" si="42"/>
        <v/>
      </c>
      <c r="AG51" s="274" t="str">
        <f t="shared" si="43"/>
        <v/>
      </c>
      <c r="AH51" s="274" t="str">
        <f t="shared" si="43"/>
        <v/>
      </c>
      <c r="AI51" s="274" t="str">
        <f t="shared" si="43"/>
        <v/>
      </c>
      <c r="AJ51" s="274" t="str">
        <f t="shared" si="43"/>
        <v/>
      </c>
      <c r="AK51" s="274" t="str">
        <f t="shared" si="43"/>
        <v/>
      </c>
      <c r="AL51" s="274" t="str">
        <f t="shared" si="43"/>
        <v/>
      </c>
      <c r="AM51" s="274" t="str">
        <f t="shared" si="43"/>
        <v/>
      </c>
      <c r="AN51" s="274" t="str">
        <f t="shared" si="43"/>
        <v/>
      </c>
      <c r="AO51" s="274" t="str">
        <f t="shared" si="43"/>
        <v/>
      </c>
      <c r="AP51" s="274" t="str">
        <f t="shared" si="43"/>
        <v/>
      </c>
      <c r="AQ51" s="275">
        <f t="shared" si="36"/>
        <v>0</v>
      </c>
      <c r="AR51" s="275">
        <f t="shared" si="37"/>
        <v>0</v>
      </c>
      <c r="AS51" s="275">
        <f t="shared" si="38"/>
        <v>0</v>
      </c>
    </row>
    <row r="52" spans="1:56" s="5" customFormat="1" ht="27.75" customHeight="1" x14ac:dyDescent="0.25">
      <c r="A52" s="266">
        <f>'Inventaire – Act. lin. et vert.'!A39</f>
        <v>38</v>
      </c>
      <c r="B52" s="266"/>
      <c r="C52" s="266">
        <f>'Inventaire – Act. lin. et vert.'!B39</f>
        <v>0</v>
      </c>
      <c r="D52" s="266" t="str">
        <f>IF('Inventaire – Act. lin. et vert.'!C39="","",'Inventaire – Act. lin. et vert.'!C39)</f>
        <v/>
      </c>
      <c r="E52" s="267">
        <f>'Inventaire – Act. lin. et vert.'!D39</f>
        <v>0</v>
      </c>
      <c r="F52" s="268">
        <f>'Inventaire – Act. lin. et vert.'!E39</f>
        <v>0</v>
      </c>
      <c r="G52" s="276">
        <f>'Inventaire – Act. lin. et vert.'!I39</f>
        <v>0</v>
      </c>
      <c r="H52" s="270">
        <f>IF(C52='État actuel de la coll.'!$A$20,'Inventaire – Véh. et équip.'!H39-'Inventaire – Véh. et équip.'!M39,'Inventaire – Act. lin. et vert.'!G39)</f>
        <v>0</v>
      </c>
      <c r="I52" s="270">
        <f>'Inventaire – Act. lin. et vert.'!K39</f>
        <v>0</v>
      </c>
      <c r="J52" s="271" t="str">
        <f>IF(ISNUMBER('Inventaire – Act. lin. et vert.'!Y39),'Inventaire – Act. lin. et vert.'!Y39,"")</f>
        <v/>
      </c>
      <c r="K52" s="272">
        <f t="shared" si="15"/>
        <v>0</v>
      </c>
      <c r="L52" s="272">
        <f t="shared" si="29"/>
        <v>0</v>
      </c>
      <c r="M52" s="272">
        <f t="shared" si="30"/>
        <v>0</v>
      </c>
      <c r="N52" s="272">
        <f t="shared" si="31"/>
        <v>0</v>
      </c>
      <c r="O52" s="272">
        <f t="shared" si="32"/>
        <v>0</v>
      </c>
      <c r="P52" s="273">
        <f t="shared" si="33"/>
        <v>0</v>
      </c>
      <c r="Q52" s="277" t="str">
        <f t="shared" si="34"/>
        <v/>
      </c>
      <c r="R52" s="277" t="str">
        <f t="shared" si="35"/>
        <v/>
      </c>
      <c r="S52" s="274" t="str">
        <f t="shared" si="24"/>
        <v/>
      </c>
      <c r="T52" s="274" t="str">
        <f t="shared" si="41"/>
        <v/>
      </c>
      <c r="U52" s="274" t="str">
        <f t="shared" si="41"/>
        <v/>
      </c>
      <c r="V52" s="274" t="str">
        <f t="shared" si="25"/>
        <v/>
      </c>
      <c r="W52" s="274" t="str">
        <f t="shared" si="42"/>
        <v/>
      </c>
      <c r="X52" s="274" t="str">
        <f t="shared" si="42"/>
        <v/>
      </c>
      <c r="Y52" s="274" t="str">
        <f t="shared" si="42"/>
        <v/>
      </c>
      <c r="Z52" s="274" t="str">
        <f t="shared" si="42"/>
        <v/>
      </c>
      <c r="AA52" s="274" t="str">
        <f t="shared" si="42"/>
        <v/>
      </c>
      <c r="AB52" s="274" t="str">
        <f t="shared" si="42"/>
        <v/>
      </c>
      <c r="AC52" s="274" t="str">
        <f t="shared" si="42"/>
        <v/>
      </c>
      <c r="AD52" s="274" t="str">
        <f t="shared" si="42"/>
        <v/>
      </c>
      <c r="AE52" s="274" t="str">
        <f t="shared" si="42"/>
        <v/>
      </c>
      <c r="AF52" s="274" t="str">
        <f t="shared" si="42"/>
        <v/>
      </c>
      <c r="AG52" s="274" t="str">
        <f t="shared" si="43"/>
        <v/>
      </c>
      <c r="AH52" s="274" t="str">
        <f t="shared" si="43"/>
        <v/>
      </c>
      <c r="AI52" s="274" t="str">
        <f t="shared" si="43"/>
        <v/>
      </c>
      <c r="AJ52" s="274" t="str">
        <f t="shared" si="43"/>
        <v/>
      </c>
      <c r="AK52" s="274" t="str">
        <f t="shared" si="43"/>
        <v/>
      </c>
      <c r="AL52" s="274" t="str">
        <f t="shared" si="43"/>
        <v/>
      </c>
      <c r="AM52" s="274" t="str">
        <f t="shared" si="43"/>
        <v/>
      </c>
      <c r="AN52" s="274" t="str">
        <f t="shared" si="43"/>
        <v/>
      </c>
      <c r="AO52" s="274" t="str">
        <f t="shared" si="43"/>
        <v/>
      </c>
      <c r="AP52" s="274" t="str">
        <f t="shared" si="43"/>
        <v/>
      </c>
      <c r="AQ52" s="275">
        <f t="shared" si="36"/>
        <v>0</v>
      </c>
      <c r="AR52" s="275">
        <f t="shared" si="37"/>
        <v>0</v>
      </c>
      <c r="AS52" s="275">
        <f t="shared" si="38"/>
        <v>0</v>
      </c>
    </row>
    <row r="53" spans="1:56" s="5" customFormat="1" ht="27.75" customHeight="1" x14ac:dyDescent="0.25">
      <c r="A53" s="266">
        <f>'Inventaire – Act. lin. et vert.'!A40</f>
        <v>39</v>
      </c>
      <c r="B53" s="266"/>
      <c r="C53" s="266">
        <f>'Inventaire – Act. lin. et vert.'!B40</f>
        <v>0</v>
      </c>
      <c r="D53" s="266" t="str">
        <f>IF('Inventaire – Act. lin. et vert.'!C40="","",'Inventaire – Act. lin. et vert.'!C40)</f>
        <v/>
      </c>
      <c r="E53" s="267">
        <f>'Inventaire – Act. lin. et vert.'!D40</f>
        <v>0</v>
      </c>
      <c r="F53" s="268">
        <f>'Inventaire – Act. lin. et vert.'!E40</f>
        <v>0</v>
      </c>
      <c r="G53" s="276">
        <f>'Inventaire – Act. lin. et vert.'!I40</f>
        <v>0</v>
      </c>
      <c r="H53" s="270">
        <f>IF(C53='État actuel de la coll.'!$A$20,'Inventaire – Véh. et équip.'!H40-'Inventaire – Véh. et équip.'!M40,'Inventaire – Act. lin. et vert.'!G40)</f>
        <v>0</v>
      </c>
      <c r="I53" s="270">
        <f>'Inventaire – Act. lin. et vert.'!K40</f>
        <v>0</v>
      </c>
      <c r="J53" s="271" t="str">
        <f>IF(ISNUMBER('Inventaire – Act. lin. et vert.'!Y40),'Inventaire – Act. lin. et vert.'!Y40,"")</f>
        <v/>
      </c>
      <c r="K53" s="272">
        <f t="shared" si="15"/>
        <v>0</v>
      </c>
      <c r="L53" s="272">
        <f t="shared" si="29"/>
        <v>0</v>
      </c>
      <c r="M53" s="272">
        <f t="shared" si="30"/>
        <v>0</v>
      </c>
      <c r="N53" s="272">
        <f t="shared" si="31"/>
        <v>0</v>
      </c>
      <c r="O53" s="272">
        <f t="shared" si="32"/>
        <v>0</v>
      </c>
      <c r="P53" s="273">
        <f t="shared" si="33"/>
        <v>0</v>
      </c>
      <c r="Q53" s="277" t="str">
        <f t="shared" si="34"/>
        <v/>
      </c>
      <c r="R53" s="277" t="str">
        <f t="shared" si="35"/>
        <v/>
      </c>
      <c r="S53" s="274" t="str">
        <f t="shared" si="24"/>
        <v/>
      </c>
      <c r="T53" s="274" t="str">
        <f t="shared" si="41"/>
        <v/>
      </c>
      <c r="U53" s="274" t="str">
        <f t="shared" si="41"/>
        <v/>
      </c>
      <c r="V53" s="274" t="str">
        <f t="shared" si="25"/>
        <v/>
      </c>
      <c r="W53" s="274" t="str">
        <f t="shared" si="42"/>
        <v/>
      </c>
      <c r="X53" s="274" t="str">
        <f t="shared" si="42"/>
        <v/>
      </c>
      <c r="Y53" s="274" t="str">
        <f t="shared" si="42"/>
        <v/>
      </c>
      <c r="Z53" s="274" t="str">
        <f t="shared" si="42"/>
        <v/>
      </c>
      <c r="AA53" s="274" t="str">
        <f t="shared" si="42"/>
        <v/>
      </c>
      <c r="AB53" s="274" t="str">
        <f t="shared" si="42"/>
        <v/>
      </c>
      <c r="AC53" s="274" t="str">
        <f t="shared" si="42"/>
        <v/>
      </c>
      <c r="AD53" s="274" t="str">
        <f t="shared" si="42"/>
        <v/>
      </c>
      <c r="AE53" s="274" t="str">
        <f t="shared" si="42"/>
        <v/>
      </c>
      <c r="AF53" s="274" t="str">
        <f t="shared" si="42"/>
        <v/>
      </c>
      <c r="AG53" s="274" t="str">
        <f t="shared" si="43"/>
        <v/>
      </c>
      <c r="AH53" s="274" t="str">
        <f t="shared" si="43"/>
        <v/>
      </c>
      <c r="AI53" s="274" t="str">
        <f t="shared" si="43"/>
        <v/>
      </c>
      <c r="AJ53" s="274" t="str">
        <f t="shared" si="43"/>
        <v/>
      </c>
      <c r="AK53" s="274" t="str">
        <f t="shared" si="43"/>
        <v/>
      </c>
      <c r="AL53" s="274" t="str">
        <f t="shared" si="43"/>
        <v/>
      </c>
      <c r="AM53" s="274" t="str">
        <f t="shared" si="43"/>
        <v/>
      </c>
      <c r="AN53" s="274" t="str">
        <f t="shared" si="43"/>
        <v/>
      </c>
      <c r="AO53" s="274" t="str">
        <f t="shared" si="43"/>
        <v/>
      </c>
      <c r="AP53" s="274" t="str">
        <f t="shared" si="43"/>
        <v/>
      </c>
      <c r="AQ53" s="275">
        <f t="shared" si="36"/>
        <v>0</v>
      </c>
      <c r="AR53" s="275">
        <f t="shared" si="37"/>
        <v>0</v>
      </c>
      <c r="AS53" s="275">
        <f t="shared" si="38"/>
        <v>0</v>
      </c>
    </row>
    <row r="54" spans="1:56" s="5" customFormat="1" ht="27.75" customHeight="1" x14ac:dyDescent="0.25">
      <c r="A54" s="266">
        <f>'Inventaire – Act. lin. et vert.'!A41</f>
        <v>40</v>
      </c>
      <c r="B54" s="266"/>
      <c r="C54" s="266">
        <f>'Inventaire – Act. lin. et vert.'!B41</f>
        <v>0</v>
      </c>
      <c r="D54" s="266" t="str">
        <f>IF('Inventaire – Act. lin. et vert.'!C41="","",'Inventaire – Act. lin. et vert.'!C41)</f>
        <v/>
      </c>
      <c r="E54" s="267">
        <f>'Inventaire – Act. lin. et vert.'!D41</f>
        <v>0</v>
      </c>
      <c r="F54" s="268">
        <f>'Inventaire – Act. lin. et vert.'!E41</f>
        <v>0</v>
      </c>
      <c r="G54" s="276">
        <f>'Inventaire – Act. lin. et vert.'!I41</f>
        <v>0</v>
      </c>
      <c r="H54" s="270">
        <f>IF(C54='État actuel de la coll.'!$A$20,'Inventaire – Véh. et équip.'!H41-'Inventaire – Véh. et équip.'!M41,'Inventaire – Act. lin. et vert.'!G41)</f>
        <v>0</v>
      </c>
      <c r="I54" s="270">
        <f>'Inventaire – Act. lin. et vert.'!K41</f>
        <v>0</v>
      </c>
      <c r="J54" s="271" t="str">
        <f>IF(ISNUMBER('Inventaire – Act. lin. et vert.'!Y41),'Inventaire – Act. lin. et vert.'!Y41,"")</f>
        <v/>
      </c>
      <c r="K54" s="272">
        <f t="shared" si="15"/>
        <v>0</v>
      </c>
      <c r="L54" s="272">
        <f t="shared" si="29"/>
        <v>0</v>
      </c>
      <c r="M54" s="272">
        <f t="shared" si="30"/>
        <v>0</v>
      </c>
      <c r="N54" s="272">
        <f t="shared" si="31"/>
        <v>0</v>
      </c>
      <c r="O54" s="272">
        <f t="shared" si="32"/>
        <v>0</v>
      </c>
      <c r="P54" s="273">
        <f t="shared" si="33"/>
        <v>0</v>
      </c>
      <c r="Q54" s="277" t="str">
        <f t="shared" si="34"/>
        <v/>
      </c>
      <c r="R54" s="277" t="str">
        <f t="shared" si="35"/>
        <v/>
      </c>
      <c r="S54" s="274" t="str">
        <f t="shared" si="24"/>
        <v/>
      </c>
      <c r="T54" s="274" t="str">
        <f t="shared" si="41"/>
        <v/>
      </c>
      <c r="U54" s="274" t="str">
        <f t="shared" si="41"/>
        <v/>
      </c>
      <c r="V54" s="274" t="str">
        <f t="shared" si="25"/>
        <v/>
      </c>
      <c r="W54" s="274" t="str">
        <f t="shared" si="42"/>
        <v/>
      </c>
      <c r="X54" s="274" t="str">
        <f t="shared" si="42"/>
        <v/>
      </c>
      <c r="Y54" s="274" t="str">
        <f t="shared" si="42"/>
        <v/>
      </c>
      <c r="Z54" s="274" t="str">
        <f t="shared" si="42"/>
        <v/>
      </c>
      <c r="AA54" s="274" t="str">
        <f t="shared" si="42"/>
        <v/>
      </c>
      <c r="AB54" s="274" t="str">
        <f t="shared" si="42"/>
        <v/>
      </c>
      <c r="AC54" s="274" t="str">
        <f t="shared" si="42"/>
        <v/>
      </c>
      <c r="AD54" s="274" t="str">
        <f t="shared" si="42"/>
        <v/>
      </c>
      <c r="AE54" s="274" t="str">
        <f t="shared" si="42"/>
        <v/>
      </c>
      <c r="AF54" s="274" t="str">
        <f t="shared" si="42"/>
        <v/>
      </c>
      <c r="AG54" s="274" t="str">
        <f t="shared" si="43"/>
        <v/>
      </c>
      <c r="AH54" s="274" t="str">
        <f t="shared" si="43"/>
        <v/>
      </c>
      <c r="AI54" s="274" t="str">
        <f t="shared" si="43"/>
        <v/>
      </c>
      <c r="AJ54" s="274" t="str">
        <f t="shared" si="43"/>
        <v/>
      </c>
      <c r="AK54" s="274" t="str">
        <f t="shared" si="43"/>
        <v/>
      </c>
      <c r="AL54" s="274" t="str">
        <f t="shared" si="43"/>
        <v/>
      </c>
      <c r="AM54" s="274" t="str">
        <f t="shared" si="43"/>
        <v/>
      </c>
      <c r="AN54" s="274" t="str">
        <f t="shared" si="43"/>
        <v/>
      </c>
      <c r="AO54" s="274" t="str">
        <f t="shared" si="43"/>
        <v/>
      </c>
      <c r="AP54" s="274" t="str">
        <f t="shared" si="43"/>
        <v/>
      </c>
      <c r="AQ54" s="275">
        <f t="shared" si="36"/>
        <v>0</v>
      </c>
      <c r="AR54" s="275">
        <f t="shared" si="37"/>
        <v>0</v>
      </c>
      <c r="AS54" s="275">
        <f t="shared" si="38"/>
        <v>0</v>
      </c>
    </row>
    <row r="55" spans="1:56" s="5" customFormat="1" ht="27.75" customHeight="1" x14ac:dyDescent="0.25">
      <c r="A55" s="266">
        <f>'Inventaire – Act. lin. et vert.'!A42</f>
        <v>41</v>
      </c>
      <c r="B55" s="266"/>
      <c r="C55" s="266">
        <f>'Inventaire – Act. lin. et vert.'!B42</f>
        <v>0</v>
      </c>
      <c r="D55" s="266" t="str">
        <f>IF('Inventaire – Act. lin. et vert.'!C42="","",'Inventaire – Act. lin. et vert.'!C42)</f>
        <v/>
      </c>
      <c r="E55" s="267">
        <f>'Inventaire – Act. lin. et vert.'!D42</f>
        <v>0</v>
      </c>
      <c r="F55" s="268">
        <f>'Inventaire – Act. lin. et vert.'!E42</f>
        <v>0</v>
      </c>
      <c r="G55" s="276">
        <f>'Inventaire – Act. lin. et vert.'!I42</f>
        <v>0</v>
      </c>
      <c r="H55" s="270">
        <f>IF(C55='État actuel de la coll.'!$A$20,'Inventaire – Véh. et équip.'!H42-'Inventaire – Véh. et équip.'!M42,'Inventaire – Act. lin. et vert.'!G42)</f>
        <v>0</v>
      </c>
      <c r="I55" s="270">
        <f>'Inventaire – Act. lin. et vert.'!K42</f>
        <v>0</v>
      </c>
      <c r="J55" s="271" t="str">
        <f>IF(ISNUMBER('Inventaire – Act. lin. et vert.'!Y42),'Inventaire – Act. lin. et vert.'!Y42,"")</f>
        <v/>
      </c>
      <c r="K55" s="272">
        <f t="shared" si="15"/>
        <v>0</v>
      </c>
      <c r="L55" s="272">
        <f t="shared" si="29"/>
        <v>0</v>
      </c>
      <c r="M55" s="272">
        <f t="shared" si="30"/>
        <v>0</v>
      </c>
      <c r="N55" s="272">
        <f t="shared" si="31"/>
        <v>0</v>
      </c>
      <c r="O55" s="272">
        <f t="shared" si="32"/>
        <v>0</v>
      </c>
      <c r="P55" s="273">
        <f t="shared" si="33"/>
        <v>0</v>
      </c>
      <c r="Q55" s="277" t="str">
        <f t="shared" si="34"/>
        <v/>
      </c>
      <c r="R55" s="277" t="str">
        <f t="shared" si="35"/>
        <v/>
      </c>
      <c r="S55" s="274" t="str">
        <f t="shared" si="24"/>
        <v/>
      </c>
      <c r="T55" s="274" t="str">
        <f t="shared" si="41"/>
        <v/>
      </c>
      <c r="U55" s="274" t="str">
        <f t="shared" si="41"/>
        <v/>
      </c>
      <c r="V55" s="274" t="str">
        <f t="shared" si="25"/>
        <v/>
      </c>
      <c r="W55" s="274" t="str">
        <f t="shared" ref="W55:AF64" si="44">IF(OR($K55=W$14,$L55=W$14,$M55=W$14,$N55=W$14,$O55=W$14,$P55=W$14),$G55,"")</f>
        <v/>
      </c>
      <c r="X55" s="274" t="str">
        <f t="shared" si="44"/>
        <v/>
      </c>
      <c r="Y55" s="274" t="str">
        <f t="shared" si="44"/>
        <v/>
      </c>
      <c r="Z55" s="274" t="str">
        <f t="shared" si="44"/>
        <v/>
      </c>
      <c r="AA55" s="274" t="str">
        <f t="shared" si="44"/>
        <v/>
      </c>
      <c r="AB55" s="274" t="str">
        <f t="shared" si="44"/>
        <v/>
      </c>
      <c r="AC55" s="274" t="str">
        <f t="shared" si="44"/>
        <v/>
      </c>
      <c r="AD55" s="274" t="str">
        <f t="shared" si="44"/>
        <v/>
      </c>
      <c r="AE55" s="274" t="str">
        <f t="shared" si="44"/>
        <v/>
      </c>
      <c r="AF55" s="274" t="str">
        <f t="shared" si="44"/>
        <v/>
      </c>
      <c r="AG55" s="274" t="str">
        <f t="shared" ref="AG55:AP64" si="45">IF(OR($K55=AG$14,$L55=AG$14,$M55=AG$14,$N55=AG$14,$O55=AG$14,$P55=AG$14),$G55,"")</f>
        <v/>
      </c>
      <c r="AH55" s="274" t="str">
        <f t="shared" si="45"/>
        <v/>
      </c>
      <c r="AI55" s="274" t="str">
        <f t="shared" si="45"/>
        <v/>
      </c>
      <c r="AJ55" s="274" t="str">
        <f t="shared" si="45"/>
        <v/>
      </c>
      <c r="AK55" s="274" t="str">
        <f t="shared" si="45"/>
        <v/>
      </c>
      <c r="AL55" s="274" t="str">
        <f t="shared" si="45"/>
        <v/>
      </c>
      <c r="AM55" s="274" t="str">
        <f t="shared" si="45"/>
        <v/>
      </c>
      <c r="AN55" s="274" t="str">
        <f t="shared" si="45"/>
        <v/>
      </c>
      <c r="AO55" s="274" t="str">
        <f t="shared" si="45"/>
        <v/>
      </c>
      <c r="AP55" s="274" t="str">
        <f t="shared" si="45"/>
        <v/>
      </c>
      <c r="AQ55" s="275">
        <f t="shared" si="36"/>
        <v>0</v>
      </c>
      <c r="AR55" s="275">
        <f t="shared" si="37"/>
        <v>0</v>
      </c>
      <c r="AS55" s="275">
        <f t="shared" si="38"/>
        <v>0</v>
      </c>
    </row>
    <row r="56" spans="1:56" s="5" customFormat="1" ht="27.75" customHeight="1" x14ac:dyDescent="0.25">
      <c r="A56" s="266">
        <f>'Inventaire – Act. lin. et vert.'!A43</f>
        <v>42</v>
      </c>
      <c r="B56" s="266"/>
      <c r="C56" s="266">
        <f>'Inventaire – Act. lin. et vert.'!B43</f>
        <v>0</v>
      </c>
      <c r="D56" s="266" t="str">
        <f>IF('Inventaire – Act. lin. et vert.'!C43="","",'Inventaire – Act. lin. et vert.'!C43)</f>
        <v/>
      </c>
      <c r="E56" s="267">
        <f>'Inventaire – Act. lin. et vert.'!D43</f>
        <v>0</v>
      </c>
      <c r="F56" s="268">
        <f>'Inventaire – Act. lin. et vert.'!E43</f>
        <v>0</v>
      </c>
      <c r="G56" s="276">
        <f>'Inventaire – Act. lin. et vert.'!I43</f>
        <v>0</v>
      </c>
      <c r="H56" s="270">
        <f>IF(C56='État actuel de la coll.'!$A$20,'Inventaire – Véh. et équip.'!H43-'Inventaire – Véh. et équip.'!M43,'Inventaire – Act. lin. et vert.'!G43)</f>
        <v>0</v>
      </c>
      <c r="I56" s="270">
        <f>'Inventaire – Act. lin. et vert.'!K43</f>
        <v>0</v>
      </c>
      <c r="J56" s="271" t="str">
        <f>IF(ISNUMBER('Inventaire – Act. lin. et vert.'!Y43),'Inventaire – Act. lin. et vert.'!Y43,"")</f>
        <v/>
      </c>
      <c r="K56" s="272">
        <f t="shared" si="15"/>
        <v>0</v>
      </c>
      <c r="L56" s="272">
        <f t="shared" si="29"/>
        <v>0</v>
      </c>
      <c r="M56" s="272">
        <f t="shared" si="30"/>
        <v>0</v>
      </c>
      <c r="N56" s="272">
        <f t="shared" si="31"/>
        <v>0</v>
      </c>
      <c r="O56" s="272">
        <f t="shared" si="32"/>
        <v>0</v>
      </c>
      <c r="P56" s="273">
        <f t="shared" si="33"/>
        <v>0</v>
      </c>
      <c r="Q56" s="277" t="str">
        <f t="shared" si="34"/>
        <v/>
      </c>
      <c r="R56" s="277" t="str">
        <f t="shared" si="35"/>
        <v/>
      </c>
      <c r="S56" s="274" t="str">
        <f t="shared" si="24"/>
        <v/>
      </c>
      <c r="T56" s="274" t="str">
        <f t="shared" ref="T56:U75" si="46">IF(OR($K56=T$14,$L56=T$14,$M56=T$14,$N56=T$14,$O56=T$14,$P56=T$14),$G56,"")</f>
        <v/>
      </c>
      <c r="U56" s="274" t="str">
        <f t="shared" si="46"/>
        <v/>
      </c>
      <c r="V56" s="274" t="str">
        <f t="shared" si="25"/>
        <v/>
      </c>
      <c r="W56" s="274" t="str">
        <f t="shared" si="44"/>
        <v/>
      </c>
      <c r="X56" s="274" t="str">
        <f t="shared" si="44"/>
        <v/>
      </c>
      <c r="Y56" s="274" t="str">
        <f t="shared" si="44"/>
        <v/>
      </c>
      <c r="Z56" s="274" t="str">
        <f t="shared" si="44"/>
        <v/>
      </c>
      <c r="AA56" s="274" t="str">
        <f t="shared" si="44"/>
        <v/>
      </c>
      <c r="AB56" s="274" t="str">
        <f t="shared" si="44"/>
        <v/>
      </c>
      <c r="AC56" s="274" t="str">
        <f t="shared" si="44"/>
        <v/>
      </c>
      <c r="AD56" s="274" t="str">
        <f t="shared" si="44"/>
        <v/>
      </c>
      <c r="AE56" s="274" t="str">
        <f t="shared" si="44"/>
        <v/>
      </c>
      <c r="AF56" s="274" t="str">
        <f t="shared" si="44"/>
        <v/>
      </c>
      <c r="AG56" s="274" t="str">
        <f t="shared" si="45"/>
        <v/>
      </c>
      <c r="AH56" s="274" t="str">
        <f t="shared" si="45"/>
        <v/>
      </c>
      <c r="AI56" s="274" t="str">
        <f t="shared" si="45"/>
        <v/>
      </c>
      <c r="AJ56" s="274" t="str">
        <f t="shared" si="45"/>
        <v/>
      </c>
      <c r="AK56" s="274" t="str">
        <f t="shared" si="45"/>
        <v/>
      </c>
      <c r="AL56" s="274" t="str">
        <f t="shared" si="45"/>
        <v/>
      </c>
      <c r="AM56" s="274" t="str">
        <f t="shared" si="45"/>
        <v/>
      </c>
      <c r="AN56" s="274" t="str">
        <f t="shared" si="45"/>
        <v/>
      </c>
      <c r="AO56" s="274" t="str">
        <f t="shared" si="45"/>
        <v/>
      </c>
      <c r="AP56" s="274" t="str">
        <f t="shared" si="45"/>
        <v/>
      </c>
      <c r="AQ56" s="275">
        <f t="shared" si="36"/>
        <v>0</v>
      </c>
      <c r="AR56" s="275">
        <f t="shared" si="37"/>
        <v>0</v>
      </c>
      <c r="AS56" s="275">
        <f t="shared" si="38"/>
        <v>0</v>
      </c>
      <c r="BB56" s="278"/>
      <c r="BC56" s="279"/>
      <c r="BD56" s="279"/>
    </row>
    <row r="57" spans="1:56" s="5" customFormat="1" ht="27.75" customHeight="1" x14ac:dyDescent="0.25">
      <c r="A57" s="266">
        <f>'Inventaire – Act. lin. et vert.'!A44</f>
        <v>43</v>
      </c>
      <c r="B57" s="266"/>
      <c r="C57" s="266">
        <f>'Inventaire – Act. lin. et vert.'!B44</f>
        <v>0</v>
      </c>
      <c r="D57" s="266" t="str">
        <f>IF('Inventaire – Act. lin. et vert.'!C44="","",'Inventaire – Act. lin. et vert.'!C44)</f>
        <v/>
      </c>
      <c r="E57" s="267">
        <f>'Inventaire – Act. lin. et vert.'!D44</f>
        <v>0</v>
      </c>
      <c r="F57" s="268">
        <f>'Inventaire – Act. lin. et vert.'!E44</f>
        <v>0</v>
      </c>
      <c r="G57" s="276">
        <f>'Inventaire – Act. lin. et vert.'!I44</f>
        <v>0</v>
      </c>
      <c r="H57" s="270">
        <f>IF(C57='État actuel de la coll.'!$A$20,'Inventaire – Véh. et équip.'!H44-'Inventaire – Véh. et équip.'!M44,'Inventaire – Act. lin. et vert.'!G44)</f>
        <v>0</v>
      </c>
      <c r="I57" s="270">
        <f>'Inventaire – Act. lin. et vert.'!K44</f>
        <v>0</v>
      </c>
      <c r="J57" s="271" t="str">
        <f>IF(ISNUMBER('Inventaire – Act. lin. et vert.'!Y44),'Inventaire – Act. lin. et vert.'!Y44,"")</f>
        <v/>
      </c>
      <c r="K57" s="272">
        <f t="shared" si="15"/>
        <v>0</v>
      </c>
      <c r="L57" s="272">
        <f t="shared" si="29"/>
        <v>0</v>
      </c>
      <c r="M57" s="272">
        <f t="shared" si="30"/>
        <v>0</v>
      </c>
      <c r="N57" s="272">
        <f t="shared" si="31"/>
        <v>0</v>
      </c>
      <c r="O57" s="272">
        <f t="shared" si="32"/>
        <v>0</v>
      </c>
      <c r="P57" s="273">
        <f t="shared" si="33"/>
        <v>0</v>
      </c>
      <c r="Q57" s="277" t="str">
        <f t="shared" si="34"/>
        <v/>
      </c>
      <c r="R57" s="277" t="str">
        <f t="shared" si="35"/>
        <v/>
      </c>
      <c r="S57" s="274" t="str">
        <f t="shared" si="24"/>
        <v/>
      </c>
      <c r="T57" s="274" t="str">
        <f t="shared" si="46"/>
        <v/>
      </c>
      <c r="U57" s="274" t="str">
        <f t="shared" si="46"/>
        <v/>
      </c>
      <c r="V57" s="274" t="str">
        <f t="shared" si="25"/>
        <v/>
      </c>
      <c r="W57" s="274" t="str">
        <f t="shared" si="44"/>
        <v/>
      </c>
      <c r="X57" s="274" t="str">
        <f t="shared" si="44"/>
        <v/>
      </c>
      <c r="Y57" s="274" t="str">
        <f t="shared" si="44"/>
        <v/>
      </c>
      <c r="Z57" s="274" t="str">
        <f t="shared" si="44"/>
        <v/>
      </c>
      <c r="AA57" s="274" t="str">
        <f t="shared" si="44"/>
        <v/>
      </c>
      <c r="AB57" s="274" t="str">
        <f t="shared" si="44"/>
        <v/>
      </c>
      <c r="AC57" s="274" t="str">
        <f t="shared" si="44"/>
        <v/>
      </c>
      <c r="AD57" s="274" t="str">
        <f t="shared" si="44"/>
        <v/>
      </c>
      <c r="AE57" s="274" t="str">
        <f t="shared" si="44"/>
        <v/>
      </c>
      <c r="AF57" s="274" t="str">
        <f t="shared" si="44"/>
        <v/>
      </c>
      <c r="AG57" s="274" t="str">
        <f t="shared" si="45"/>
        <v/>
      </c>
      <c r="AH57" s="274" t="str">
        <f t="shared" si="45"/>
        <v/>
      </c>
      <c r="AI57" s="274" t="str">
        <f t="shared" si="45"/>
        <v/>
      </c>
      <c r="AJ57" s="274" t="str">
        <f t="shared" si="45"/>
        <v/>
      </c>
      <c r="AK57" s="274" t="str">
        <f t="shared" si="45"/>
        <v/>
      </c>
      <c r="AL57" s="274" t="str">
        <f t="shared" si="45"/>
        <v/>
      </c>
      <c r="AM57" s="274" t="str">
        <f t="shared" si="45"/>
        <v/>
      </c>
      <c r="AN57" s="274" t="str">
        <f t="shared" si="45"/>
        <v/>
      </c>
      <c r="AO57" s="274" t="str">
        <f t="shared" si="45"/>
        <v/>
      </c>
      <c r="AP57" s="274" t="str">
        <f t="shared" si="45"/>
        <v/>
      </c>
      <c r="AQ57" s="275">
        <f t="shared" si="36"/>
        <v>0</v>
      </c>
      <c r="AR57" s="275">
        <f t="shared" si="37"/>
        <v>0</v>
      </c>
      <c r="AS57" s="275">
        <f t="shared" si="38"/>
        <v>0</v>
      </c>
      <c r="BB57" s="278"/>
      <c r="BC57" s="279"/>
      <c r="BD57" s="279"/>
    </row>
    <row r="58" spans="1:56" s="5" customFormat="1" ht="27.75" customHeight="1" x14ac:dyDescent="0.25">
      <c r="A58" s="266">
        <f>'Inventaire – Act. lin. et vert.'!A45</f>
        <v>44</v>
      </c>
      <c r="B58" s="266"/>
      <c r="C58" s="266">
        <f>'Inventaire – Act. lin. et vert.'!B45</f>
        <v>0</v>
      </c>
      <c r="D58" s="266" t="str">
        <f>IF('Inventaire – Act. lin. et vert.'!C45="","",'Inventaire – Act. lin. et vert.'!C45)</f>
        <v/>
      </c>
      <c r="E58" s="267">
        <f>'Inventaire – Act. lin. et vert.'!D45</f>
        <v>0</v>
      </c>
      <c r="F58" s="268">
        <f>'Inventaire – Act. lin. et vert.'!E45</f>
        <v>0</v>
      </c>
      <c r="G58" s="276">
        <f>'Inventaire – Act. lin. et vert.'!I45</f>
        <v>0</v>
      </c>
      <c r="H58" s="270">
        <f>IF(C58='État actuel de la coll.'!$A$20,'Inventaire – Véh. et équip.'!H45-'Inventaire – Véh. et équip.'!M45,'Inventaire – Act. lin. et vert.'!G45)</f>
        <v>0</v>
      </c>
      <c r="I58" s="270">
        <f>'Inventaire – Act. lin. et vert.'!K45</f>
        <v>0</v>
      </c>
      <c r="J58" s="271" t="str">
        <f>IF(ISNUMBER('Inventaire – Act. lin. et vert.'!Y45),'Inventaire – Act. lin. et vert.'!Y45,"")</f>
        <v/>
      </c>
      <c r="K58" s="272">
        <f t="shared" si="15"/>
        <v>0</v>
      </c>
      <c r="L58" s="272">
        <f t="shared" si="29"/>
        <v>0</v>
      </c>
      <c r="M58" s="272">
        <f t="shared" si="30"/>
        <v>0</v>
      </c>
      <c r="N58" s="272">
        <f t="shared" si="31"/>
        <v>0</v>
      </c>
      <c r="O58" s="272">
        <f t="shared" si="32"/>
        <v>0</v>
      </c>
      <c r="P58" s="273">
        <f t="shared" si="33"/>
        <v>0</v>
      </c>
      <c r="Q58" s="277" t="str">
        <f t="shared" si="34"/>
        <v/>
      </c>
      <c r="R58" s="277" t="str">
        <f t="shared" si="35"/>
        <v/>
      </c>
      <c r="S58" s="274" t="str">
        <f t="shared" si="24"/>
        <v/>
      </c>
      <c r="T58" s="274" t="str">
        <f t="shared" si="46"/>
        <v/>
      </c>
      <c r="U58" s="274" t="str">
        <f t="shared" si="46"/>
        <v/>
      </c>
      <c r="V58" s="274" t="str">
        <f t="shared" si="25"/>
        <v/>
      </c>
      <c r="W58" s="274" t="str">
        <f t="shared" si="44"/>
        <v/>
      </c>
      <c r="X58" s="274" t="str">
        <f t="shared" si="44"/>
        <v/>
      </c>
      <c r="Y58" s="274" t="str">
        <f t="shared" si="44"/>
        <v/>
      </c>
      <c r="Z58" s="274" t="str">
        <f t="shared" si="44"/>
        <v/>
      </c>
      <c r="AA58" s="274" t="str">
        <f t="shared" si="44"/>
        <v/>
      </c>
      <c r="AB58" s="274" t="str">
        <f t="shared" si="44"/>
        <v/>
      </c>
      <c r="AC58" s="274" t="str">
        <f t="shared" si="44"/>
        <v/>
      </c>
      <c r="AD58" s="274" t="str">
        <f t="shared" si="44"/>
        <v/>
      </c>
      <c r="AE58" s="274" t="str">
        <f t="shared" si="44"/>
        <v/>
      </c>
      <c r="AF58" s="274" t="str">
        <f t="shared" si="44"/>
        <v/>
      </c>
      <c r="AG58" s="274" t="str">
        <f t="shared" si="45"/>
        <v/>
      </c>
      <c r="AH58" s="274" t="str">
        <f t="shared" si="45"/>
        <v/>
      </c>
      <c r="AI58" s="274" t="str">
        <f t="shared" si="45"/>
        <v/>
      </c>
      <c r="AJ58" s="274" t="str">
        <f t="shared" si="45"/>
        <v/>
      </c>
      <c r="AK58" s="274" t="str">
        <f t="shared" si="45"/>
        <v/>
      </c>
      <c r="AL58" s="274" t="str">
        <f t="shared" si="45"/>
        <v/>
      </c>
      <c r="AM58" s="274" t="str">
        <f t="shared" si="45"/>
        <v/>
      </c>
      <c r="AN58" s="274" t="str">
        <f t="shared" si="45"/>
        <v/>
      </c>
      <c r="AO58" s="274" t="str">
        <f t="shared" si="45"/>
        <v/>
      </c>
      <c r="AP58" s="274" t="str">
        <f t="shared" si="45"/>
        <v/>
      </c>
      <c r="AQ58" s="275">
        <f t="shared" si="36"/>
        <v>0</v>
      </c>
      <c r="AR58" s="275">
        <f t="shared" si="37"/>
        <v>0</v>
      </c>
      <c r="AS58" s="275">
        <f t="shared" si="38"/>
        <v>0</v>
      </c>
      <c r="BB58" s="278"/>
      <c r="BC58" s="279"/>
      <c r="BD58" s="279"/>
    </row>
    <row r="59" spans="1:56" s="5" customFormat="1" ht="27.75" customHeight="1" x14ac:dyDescent="0.25">
      <c r="A59" s="266">
        <f>'Inventaire – Act. lin. et vert.'!A46</f>
        <v>45</v>
      </c>
      <c r="B59" s="266"/>
      <c r="C59" s="266">
        <f>'Inventaire – Act. lin. et vert.'!B46</f>
        <v>0</v>
      </c>
      <c r="D59" s="266" t="str">
        <f>IF('Inventaire – Act. lin. et vert.'!C46="","",'Inventaire – Act. lin. et vert.'!C46)</f>
        <v/>
      </c>
      <c r="E59" s="267">
        <f>'Inventaire – Act. lin. et vert.'!D46</f>
        <v>0</v>
      </c>
      <c r="F59" s="268">
        <f>'Inventaire – Act. lin. et vert.'!E46</f>
        <v>0</v>
      </c>
      <c r="G59" s="276">
        <f>'Inventaire – Act. lin. et vert.'!I46</f>
        <v>0</v>
      </c>
      <c r="H59" s="270">
        <f>IF(C59='État actuel de la coll.'!$A$20,'Inventaire – Véh. et équip.'!H46-'Inventaire – Véh. et équip.'!M46,'Inventaire – Act. lin. et vert.'!G46)</f>
        <v>0</v>
      </c>
      <c r="I59" s="270">
        <f>'Inventaire – Act. lin. et vert.'!K46</f>
        <v>0</v>
      </c>
      <c r="J59" s="271" t="str">
        <f>IF(ISNUMBER('Inventaire – Act. lin. et vert.'!Y46),'Inventaire – Act. lin. et vert.'!Y46,"")</f>
        <v/>
      </c>
      <c r="K59" s="272">
        <f t="shared" si="15"/>
        <v>0</v>
      </c>
      <c r="L59" s="272">
        <f t="shared" si="29"/>
        <v>0</v>
      </c>
      <c r="M59" s="272">
        <f t="shared" si="30"/>
        <v>0</v>
      </c>
      <c r="N59" s="272">
        <f t="shared" si="31"/>
        <v>0</v>
      </c>
      <c r="O59" s="272">
        <f t="shared" si="32"/>
        <v>0</v>
      </c>
      <c r="P59" s="273">
        <f t="shared" si="33"/>
        <v>0</v>
      </c>
      <c r="Q59" s="277" t="str">
        <f t="shared" si="34"/>
        <v/>
      </c>
      <c r="R59" s="277" t="str">
        <f t="shared" si="35"/>
        <v/>
      </c>
      <c r="S59" s="274" t="str">
        <f t="shared" si="24"/>
        <v/>
      </c>
      <c r="T59" s="274" t="str">
        <f t="shared" si="46"/>
        <v/>
      </c>
      <c r="U59" s="274" t="str">
        <f t="shared" si="46"/>
        <v/>
      </c>
      <c r="V59" s="274" t="str">
        <f t="shared" si="25"/>
        <v/>
      </c>
      <c r="W59" s="274" t="str">
        <f t="shared" si="44"/>
        <v/>
      </c>
      <c r="X59" s="274" t="str">
        <f t="shared" si="44"/>
        <v/>
      </c>
      <c r="Y59" s="274" t="str">
        <f t="shared" si="44"/>
        <v/>
      </c>
      <c r="Z59" s="274" t="str">
        <f t="shared" si="44"/>
        <v/>
      </c>
      <c r="AA59" s="274" t="str">
        <f t="shared" si="44"/>
        <v/>
      </c>
      <c r="AB59" s="274" t="str">
        <f t="shared" si="44"/>
        <v/>
      </c>
      <c r="AC59" s="274" t="str">
        <f t="shared" si="44"/>
        <v/>
      </c>
      <c r="AD59" s="274" t="str">
        <f t="shared" si="44"/>
        <v/>
      </c>
      <c r="AE59" s="274" t="str">
        <f t="shared" si="44"/>
        <v/>
      </c>
      <c r="AF59" s="274" t="str">
        <f t="shared" si="44"/>
        <v/>
      </c>
      <c r="AG59" s="274" t="str">
        <f t="shared" si="45"/>
        <v/>
      </c>
      <c r="AH59" s="274" t="str">
        <f t="shared" si="45"/>
        <v/>
      </c>
      <c r="AI59" s="274" t="str">
        <f t="shared" si="45"/>
        <v/>
      </c>
      <c r="AJ59" s="274" t="str">
        <f t="shared" si="45"/>
        <v/>
      </c>
      <c r="AK59" s="274" t="str">
        <f t="shared" si="45"/>
        <v/>
      </c>
      <c r="AL59" s="274" t="str">
        <f t="shared" si="45"/>
        <v/>
      </c>
      <c r="AM59" s="274" t="str">
        <f t="shared" si="45"/>
        <v/>
      </c>
      <c r="AN59" s="274" t="str">
        <f t="shared" si="45"/>
        <v/>
      </c>
      <c r="AO59" s="274" t="str">
        <f t="shared" si="45"/>
        <v/>
      </c>
      <c r="AP59" s="274" t="str">
        <f t="shared" si="45"/>
        <v/>
      </c>
      <c r="AQ59" s="275">
        <f t="shared" si="36"/>
        <v>0</v>
      </c>
      <c r="AR59" s="275">
        <f t="shared" si="37"/>
        <v>0</v>
      </c>
      <c r="AS59" s="275">
        <f t="shared" si="38"/>
        <v>0</v>
      </c>
      <c r="BB59" s="278"/>
      <c r="BC59" s="279"/>
      <c r="BD59" s="279"/>
    </row>
    <row r="60" spans="1:56" s="5" customFormat="1" ht="27.75" customHeight="1" x14ac:dyDescent="0.25">
      <c r="A60" s="266">
        <f>'Inventaire – Act. lin. et vert.'!A47</f>
        <v>46</v>
      </c>
      <c r="B60" s="266"/>
      <c r="C60" s="266">
        <f>'Inventaire – Act. lin. et vert.'!B47</f>
        <v>0</v>
      </c>
      <c r="D60" s="266" t="str">
        <f>IF('Inventaire – Act. lin. et vert.'!C47="","",'Inventaire – Act. lin. et vert.'!C47)</f>
        <v/>
      </c>
      <c r="E60" s="267">
        <f>'Inventaire – Act. lin. et vert.'!D47</f>
        <v>0</v>
      </c>
      <c r="F60" s="268">
        <f>'Inventaire – Act. lin. et vert.'!E47</f>
        <v>0</v>
      </c>
      <c r="G60" s="276">
        <f>'Inventaire – Act. lin. et vert.'!I47</f>
        <v>0</v>
      </c>
      <c r="H60" s="270">
        <f>IF(C60='État actuel de la coll.'!$A$20,'Inventaire – Véh. et équip.'!H47-'Inventaire – Véh. et équip.'!M47,'Inventaire – Act. lin. et vert.'!G47)</f>
        <v>0</v>
      </c>
      <c r="I60" s="270">
        <f>'Inventaire – Act. lin. et vert.'!K47</f>
        <v>0</v>
      </c>
      <c r="J60" s="271" t="str">
        <f>IF(ISNUMBER('Inventaire – Act. lin. et vert.'!Y47),'Inventaire – Act. lin. et vert.'!Y47,"")</f>
        <v/>
      </c>
      <c r="K60" s="272">
        <f t="shared" si="15"/>
        <v>0</v>
      </c>
      <c r="L60" s="272">
        <f t="shared" si="29"/>
        <v>0</v>
      </c>
      <c r="M60" s="272">
        <f t="shared" si="30"/>
        <v>0</v>
      </c>
      <c r="N60" s="272">
        <f t="shared" si="31"/>
        <v>0</v>
      </c>
      <c r="O60" s="272">
        <f t="shared" si="32"/>
        <v>0</v>
      </c>
      <c r="P60" s="273">
        <f t="shared" si="33"/>
        <v>0</v>
      </c>
      <c r="Q60" s="277" t="str">
        <f t="shared" si="34"/>
        <v/>
      </c>
      <c r="R60" s="277" t="str">
        <f t="shared" si="35"/>
        <v/>
      </c>
      <c r="S60" s="274" t="str">
        <f t="shared" si="24"/>
        <v/>
      </c>
      <c r="T60" s="274" t="str">
        <f t="shared" si="46"/>
        <v/>
      </c>
      <c r="U60" s="274" t="str">
        <f t="shared" si="46"/>
        <v/>
      </c>
      <c r="V60" s="274" t="str">
        <f t="shared" si="25"/>
        <v/>
      </c>
      <c r="W60" s="274" t="str">
        <f t="shared" si="44"/>
        <v/>
      </c>
      <c r="X60" s="274" t="str">
        <f t="shared" si="44"/>
        <v/>
      </c>
      <c r="Y60" s="274" t="str">
        <f t="shared" si="44"/>
        <v/>
      </c>
      <c r="Z60" s="274" t="str">
        <f t="shared" si="44"/>
        <v/>
      </c>
      <c r="AA60" s="274" t="str">
        <f t="shared" si="44"/>
        <v/>
      </c>
      <c r="AB60" s="274" t="str">
        <f t="shared" si="44"/>
        <v/>
      </c>
      <c r="AC60" s="274" t="str">
        <f t="shared" si="44"/>
        <v/>
      </c>
      <c r="AD60" s="274" t="str">
        <f t="shared" si="44"/>
        <v/>
      </c>
      <c r="AE60" s="274" t="str">
        <f t="shared" si="44"/>
        <v/>
      </c>
      <c r="AF60" s="274" t="str">
        <f t="shared" si="44"/>
        <v/>
      </c>
      <c r="AG60" s="274" t="str">
        <f t="shared" si="45"/>
        <v/>
      </c>
      <c r="AH60" s="274" t="str">
        <f t="shared" si="45"/>
        <v/>
      </c>
      <c r="AI60" s="274" t="str">
        <f t="shared" si="45"/>
        <v/>
      </c>
      <c r="AJ60" s="274" t="str">
        <f t="shared" si="45"/>
        <v/>
      </c>
      <c r="AK60" s="274" t="str">
        <f t="shared" si="45"/>
        <v/>
      </c>
      <c r="AL60" s="274" t="str">
        <f t="shared" si="45"/>
        <v/>
      </c>
      <c r="AM60" s="274" t="str">
        <f t="shared" si="45"/>
        <v/>
      </c>
      <c r="AN60" s="274" t="str">
        <f t="shared" si="45"/>
        <v/>
      </c>
      <c r="AO60" s="274" t="str">
        <f t="shared" si="45"/>
        <v/>
      </c>
      <c r="AP60" s="274" t="str">
        <f t="shared" si="45"/>
        <v/>
      </c>
      <c r="AQ60" s="275">
        <f t="shared" si="36"/>
        <v>0</v>
      </c>
      <c r="AR60" s="275">
        <f t="shared" si="37"/>
        <v>0</v>
      </c>
      <c r="AS60" s="275">
        <f t="shared" si="38"/>
        <v>0</v>
      </c>
      <c r="BB60" s="278"/>
      <c r="BC60" s="279"/>
      <c r="BD60" s="279"/>
    </row>
    <row r="61" spans="1:56" s="5" customFormat="1" ht="27.75" customHeight="1" x14ac:dyDescent="0.25">
      <c r="A61" s="266">
        <f>'Inventaire – Act. lin. et vert.'!A48</f>
        <v>47</v>
      </c>
      <c r="B61" s="266"/>
      <c r="C61" s="266">
        <f>'Inventaire – Act. lin. et vert.'!B48</f>
        <v>0</v>
      </c>
      <c r="D61" s="266" t="str">
        <f>IF('Inventaire – Act. lin. et vert.'!C48="","",'Inventaire – Act. lin. et vert.'!C48)</f>
        <v/>
      </c>
      <c r="E61" s="267">
        <f>'Inventaire – Act. lin. et vert.'!D48</f>
        <v>0</v>
      </c>
      <c r="F61" s="268">
        <f>'Inventaire – Act. lin. et vert.'!E48</f>
        <v>0</v>
      </c>
      <c r="G61" s="276">
        <f>'Inventaire – Act. lin. et vert.'!I48</f>
        <v>0</v>
      </c>
      <c r="H61" s="270">
        <f>IF(C61='État actuel de la coll.'!$A$20,'Inventaire – Véh. et équip.'!H48-'Inventaire – Véh. et équip.'!M48,'Inventaire – Act. lin. et vert.'!G48)</f>
        <v>0</v>
      </c>
      <c r="I61" s="270">
        <f>'Inventaire – Act. lin. et vert.'!K48</f>
        <v>0</v>
      </c>
      <c r="J61" s="271" t="str">
        <f>IF(ISNUMBER('Inventaire – Act. lin. et vert.'!Y48),'Inventaire – Act. lin. et vert.'!Y48,"")</f>
        <v/>
      </c>
      <c r="K61" s="272">
        <f t="shared" si="15"/>
        <v>0</v>
      </c>
      <c r="L61" s="272">
        <f t="shared" si="29"/>
        <v>0</v>
      </c>
      <c r="M61" s="272">
        <f t="shared" si="30"/>
        <v>0</v>
      </c>
      <c r="N61" s="272">
        <f t="shared" si="31"/>
        <v>0</v>
      </c>
      <c r="O61" s="272">
        <f t="shared" si="32"/>
        <v>0</v>
      </c>
      <c r="P61" s="273">
        <f t="shared" si="33"/>
        <v>0</v>
      </c>
      <c r="Q61" s="277" t="str">
        <f t="shared" si="34"/>
        <v/>
      </c>
      <c r="R61" s="277" t="str">
        <f t="shared" si="35"/>
        <v/>
      </c>
      <c r="S61" s="274" t="str">
        <f t="shared" si="24"/>
        <v/>
      </c>
      <c r="T61" s="274" t="str">
        <f t="shared" si="46"/>
        <v/>
      </c>
      <c r="U61" s="274" t="str">
        <f t="shared" si="46"/>
        <v/>
      </c>
      <c r="V61" s="274" t="str">
        <f t="shared" si="25"/>
        <v/>
      </c>
      <c r="W61" s="274" t="str">
        <f t="shared" si="44"/>
        <v/>
      </c>
      <c r="X61" s="274" t="str">
        <f t="shared" si="44"/>
        <v/>
      </c>
      <c r="Y61" s="274" t="str">
        <f t="shared" si="44"/>
        <v/>
      </c>
      <c r="Z61" s="274" t="str">
        <f t="shared" si="44"/>
        <v/>
      </c>
      <c r="AA61" s="274" t="str">
        <f t="shared" si="44"/>
        <v/>
      </c>
      <c r="AB61" s="274" t="str">
        <f t="shared" si="44"/>
        <v/>
      </c>
      <c r="AC61" s="274" t="str">
        <f t="shared" si="44"/>
        <v/>
      </c>
      <c r="AD61" s="274" t="str">
        <f t="shared" si="44"/>
        <v/>
      </c>
      <c r="AE61" s="274" t="str">
        <f t="shared" si="44"/>
        <v/>
      </c>
      <c r="AF61" s="274" t="str">
        <f t="shared" si="44"/>
        <v/>
      </c>
      <c r="AG61" s="274" t="str">
        <f t="shared" si="45"/>
        <v/>
      </c>
      <c r="AH61" s="274" t="str">
        <f t="shared" si="45"/>
        <v/>
      </c>
      <c r="AI61" s="274" t="str">
        <f t="shared" si="45"/>
        <v/>
      </c>
      <c r="AJ61" s="274" t="str">
        <f t="shared" si="45"/>
        <v/>
      </c>
      <c r="AK61" s="274" t="str">
        <f t="shared" si="45"/>
        <v/>
      </c>
      <c r="AL61" s="274" t="str">
        <f t="shared" si="45"/>
        <v/>
      </c>
      <c r="AM61" s="274" t="str">
        <f t="shared" si="45"/>
        <v/>
      </c>
      <c r="AN61" s="274" t="str">
        <f t="shared" si="45"/>
        <v/>
      </c>
      <c r="AO61" s="274" t="str">
        <f t="shared" si="45"/>
        <v/>
      </c>
      <c r="AP61" s="274" t="str">
        <f t="shared" si="45"/>
        <v/>
      </c>
      <c r="AQ61" s="275">
        <f t="shared" si="36"/>
        <v>0</v>
      </c>
      <c r="AR61" s="275">
        <f t="shared" si="37"/>
        <v>0</v>
      </c>
      <c r="AS61" s="275">
        <f t="shared" si="38"/>
        <v>0</v>
      </c>
      <c r="BB61" s="278"/>
      <c r="BC61" s="279"/>
      <c r="BD61" s="279"/>
    </row>
    <row r="62" spans="1:56" s="5" customFormat="1" ht="27.75" customHeight="1" x14ac:dyDescent="0.25">
      <c r="A62" s="266">
        <f>'Inventaire – Act. lin. et vert.'!A49</f>
        <v>48</v>
      </c>
      <c r="B62" s="266"/>
      <c r="C62" s="266">
        <f>'Inventaire – Act. lin. et vert.'!B49</f>
        <v>0</v>
      </c>
      <c r="D62" s="266" t="str">
        <f>IF('Inventaire – Act. lin. et vert.'!C49="","",'Inventaire – Act. lin. et vert.'!C49)</f>
        <v/>
      </c>
      <c r="E62" s="267">
        <f>'Inventaire – Act. lin. et vert.'!D49</f>
        <v>0</v>
      </c>
      <c r="F62" s="268">
        <f>'Inventaire – Act. lin. et vert.'!E49</f>
        <v>0</v>
      </c>
      <c r="G62" s="276">
        <f>'Inventaire – Act. lin. et vert.'!I49</f>
        <v>0</v>
      </c>
      <c r="H62" s="270">
        <f>IF(C62='État actuel de la coll.'!$A$20,'Inventaire – Véh. et équip.'!H49-'Inventaire – Véh. et équip.'!M49,'Inventaire – Act. lin. et vert.'!G49)</f>
        <v>0</v>
      </c>
      <c r="I62" s="270">
        <f>'Inventaire – Act. lin. et vert.'!K49</f>
        <v>0</v>
      </c>
      <c r="J62" s="271" t="str">
        <f>IF(ISNUMBER('Inventaire – Act. lin. et vert.'!Y49),'Inventaire – Act. lin. et vert.'!Y49,"")</f>
        <v/>
      </c>
      <c r="K62" s="272">
        <f t="shared" si="15"/>
        <v>0</v>
      </c>
      <c r="L62" s="272">
        <f t="shared" si="29"/>
        <v>0</v>
      </c>
      <c r="M62" s="272">
        <f t="shared" si="30"/>
        <v>0</v>
      </c>
      <c r="N62" s="272">
        <f t="shared" si="31"/>
        <v>0</v>
      </c>
      <c r="O62" s="272">
        <f t="shared" si="32"/>
        <v>0</v>
      </c>
      <c r="P62" s="273">
        <f t="shared" si="33"/>
        <v>0</v>
      </c>
      <c r="Q62" s="277" t="str">
        <f t="shared" si="34"/>
        <v/>
      </c>
      <c r="R62" s="277" t="str">
        <f t="shared" si="35"/>
        <v/>
      </c>
      <c r="S62" s="274" t="str">
        <f t="shared" si="24"/>
        <v/>
      </c>
      <c r="T62" s="274" t="str">
        <f t="shared" si="46"/>
        <v/>
      </c>
      <c r="U62" s="274" t="str">
        <f t="shared" si="46"/>
        <v/>
      </c>
      <c r="V62" s="274" t="str">
        <f t="shared" si="25"/>
        <v/>
      </c>
      <c r="W62" s="274" t="str">
        <f t="shared" si="44"/>
        <v/>
      </c>
      <c r="X62" s="274" t="str">
        <f t="shared" si="44"/>
        <v/>
      </c>
      <c r="Y62" s="274" t="str">
        <f t="shared" si="44"/>
        <v/>
      </c>
      <c r="Z62" s="274" t="str">
        <f t="shared" si="44"/>
        <v/>
      </c>
      <c r="AA62" s="274" t="str">
        <f t="shared" si="44"/>
        <v/>
      </c>
      <c r="AB62" s="274" t="str">
        <f t="shared" si="44"/>
        <v/>
      </c>
      <c r="AC62" s="274" t="str">
        <f t="shared" si="44"/>
        <v/>
      </c>
      <c r="AD62" s="274" t="str">
        <f t="shared" si="44"/>
        <v/>
      </c>
      <c r="AE62" s="274" t="str">
        <f t="shared" si="44"/>
        <v/>
      </c>
      <c r="AF62" s="274" t="str">
        <f t="shared" si="44"/>
        <v/>
      </c>
      <c r="AG62" s="274" t="str">
        <f t="shared" si="45"/>
        <v/>
      </c>
      <c r="AH62" s="274" t="str">
        <f t="shared" si="45"/>
        <v/>
      </c>
      <c r="AI62" s="274" t="str">
        <f t="shared" si="45"/>
        <v/>
      </c>
      <c r="AJ62" s="274" t="str">
        <f t="shared" si="45"/>
        <v/>
      </c>
      <c r="AK62" s="274" t="str">
        <f t="shared" si="45"/>
        <v/>
      </c>
      <c r="AL62" s="274" t="str">
        <f t="shared" si="45"/>
        <v/>
      </c>
      <c r="AM62" s="274" t="str">
        <f t="shared" si="45"/>
        <v/>
      </c>
      <c r="AN62" s="274" t="str">
        <f t="shared" si="45"/>
        <v/>
      </c>
      <c r="AO62" s="274" t="str">
        <f t="shared" si="45"/>
        <v/>
      </c>
      <c r="AP62" s="274" t="str">
        <f t="shared" si="45"/>
        <v/>
      </c>
      <c r="AQ62" s="275">
        <f t="shared" si="36"/>
        <v>0</v>
      </c>
      <c r="AR62" s="275">
        <f t="shared" si="37"/>
        <v>0</v>
      </c>
      <c r="AS62" s="275">
        <f t="shared" si="38"/>
        <v>0</v>
      </c>
      <c r="BB62" s="278"/>
      <c r="BC62" s="279"/>
      <c r="BD62" s="279"/>
    </row>
    <row r="63" spans="1:56" s="5" customFormat="1" ht="27.75" customHeight="1" x14ac:dyDescent="0.25">
      <c r="A63" s="266">
        <f>'Inventaire – Act. lin. et vert.'!A50</f>
        <v>49</v>
      </c>
      <c r="B63" s="266"/>
      <c r="C63" s="266">
        <f>'Inventaire – Act. lin. et vert.'!B50</f>
        <v>0</v>
      </c>
      <c r="D63" s="266" t="str">
        <f>IF('Inventaire – Act. lin. et vert.'!C50="","",'Inventaire – Act. lin. et vert.'!C50)</f>
        <v/>
      </c>
      <c r="E63" s="267">
        <f>'Inventaire – Act. lin. et vert.'!D50</f>
        <v>0</v>
      </c>
      <c r="F63" s="268">
        <f>'Inventaire – Act. lin. et vert.'!E50</f>
        <v>0</v>
      </c>
      <c r="G63" s="276">
        <f>'Inventaire – Act. lin. et vert.'!I50</f>
        <v>0</v>
      </c>
      <c r="H63" s="270">
        <f>IF(C63='État actuel de la coll.'!$A$20,'Inventaire – Véh. et équip.'!H50-'Inventaire – Véh. et équip.'!M50,'Inventaire – Act. lin. et vert.'!G50)</f>
        <v>0</v>
      </c>
      <c r="I63" s="270">
        <f>'Inventaire – Act. lin. et vert.'!K50</f>
        <v>0</v>
      </c>
      <c r="J63" s="271" t="str">
        <f>IF(ISNUMBER('Inventaire – Act. lin. et vert.'!Y50),'Inventaire – Act. lin. et vert.'!Y50,"")</f>
        <v/>
      </c>
      <c r="K63" s="272">
        <f t="shared" si="15"/>
        <v>0</v>
      </c>
      <c r="L63" s="272">
        <f t="shared" si="29"/>
        <v>0</v>
      </c>
      <c r="M63" s="272">
        <f t="shared" si="30"/>
        <v>0</v>
      </c>
      <c r="N63" s="272">
        <f t="shared" si="31"/>
        <v>0</v>
      </c>
      <c r="O63" s="272">
        <f t="shared" si="32"/>
        <v>0</v>
      </c>
      <c r="P63" s="273">
        <f t="shared" si="33"/>
        <v>0</v>
      </c>
      <c r="Q63" s="277" t="str">
        <f t="shared" si="34"/>
        <v/>
      </c>
      <c r="R63" s="277" t="str">
        <f t="shared" si="35"/>
        <v/>
      </c>
      <c r="S63" s="274" t="str">
        <f t="shared" si="24"/>
        <v/>
      </c>
      <c r="T63" s="274" t="str">
        <f t="shared" si="46"/>
        <v/>
      </c>
      <c r="U63" s="274" t="str">
        <f t="shared" si="46"/>
        <v/>
      </c>
      <c r="V63" s="274" t="str">
        <f t="shared" si="25"/>
        <v/>
      </c>
      <c r="W63" s="274" t="str">
        <f t="shared" si="44"/>
        <v/>
      </c>
      <c r="X63" s="274" t="str">
        <f t="shared" si="44"/>
        <v/>
      </c>
      <c r="Y63" s="274" t="str">
        <f t="shared" si="44"/>
        <v/>
      </c>
      <c r="Z63" s="274" t="str">
        <f t="shared" si="44"/>
        <v/>
      </c>
      <c r="AA63" s="274" t="str">
        <f t="shared" si="44"/>
        <v/>
      </c>
      <c r="AB63" s="274" t="str">
        <f t="shared" si="44"/>
        <v/>
      </c>
      <c r="AC63" s="274" t="str">
        <f t="shared" si="44"/>
        <v/>
      </c>
      <c r="AD63" s="274" t="str">
        <f t="shared" si="44"/>
        <v/>
      </c>
      <c r="AE63" s="274" t="str">
        <f t="shared" si="44"/>
        <v/>
      </c>
      <c r="AF63" s="274" t="str">
        <f t="shared" si="44"/>
        <v/>
      </c>
      <c r="AG63" s="274" t="str">
        <f t="shared" si="45"/>
        <v/>
      </c>
      <c r="AH63" s="274" t="str">
        <f t="shared" si="45"/>
        <v/>
      </c>
      <c r="AI63" s="274" t="str">
        <f t="shared" si="45"/>
        <v/>
      </c>
      <c r="AJ63" s="274" t="str">
        <f t="shared" si="45"/>
        <v/>
      </c>
      <c r="AK63" s="274" t="str">
        <f t="shared" si="45"/>
        <v/>
      </c>
      <c r="AL63" s="274" t="str">
        <f t="shared" si="45"/>
        <v/>
      </c>
      <c r="AM63" s="274" t="str">
        <f t="shared" si="45"/>
        <v/>
      </c>
      <c r="AN63" s="274" t="str">
        <f t="shared" si="45"/>
        <v/>
      </c>
      <c r="AO63" s="274" t="str">
        <f t="shared" si="45"/>
        <v/>
      </c>
      <c r="AP63" s="274" t="str">
        <f t="shared" si="45"/>
        <v/>
      </c>
      <c r="AQ63" s="275">
        <f t="shared" si="36"/>
        <v>0</v>
      </c>
      <c r="AR63" s="275">
        <f t="shared" si="37"/>
        <v>0</v>
      </c>
      <c r="AS63" s="275">
        <f t="shared" si="38"/>
        <v>0</v>
      </c>
      <c r="BC63" s="280"/>
      <c r="BD63" s="280"/>
    </row>
    <row r="64" spans="1:56" s="5" customFormat="1" ht="27.75" customHeight="1" x14ac:dyDescent="0.25">
      <c r="A64" s="266">
        <f>'Inventaire – Act. lin. et vert.'!A51</f>
        <v>50</v>
      </c>
      <c r="B64" s="266"/>
      <c r="C64" s="266">
        <f>'Inventaire – Act. lin. et vert.'!B51</f>
        <v>0</v>
      </c>
      <c r="D64" s="266" t="str">
        <f>IF('Inventaire – Act. lin. et vert.'!C51="","",'Inventaire – Act. lin. et vert.'!C51)</f>
        <v/>
      </c>
      <c r="E64" s="267">
        <f>'Inventaire – Act. lin. et vert.'!D51</f>
        <v>0</v>
      </c>
      <c r="F64" s="268">
        <f>'Inventaire – Act. lin. et vert.'!E51</f>
        <v>0</v>
      </c>
      <c r="G64" s="276">
        <f>'Inventaire – Act. lin. et vert.'!I51</f>
        <v>0</v>
      </c>
      <c r="H64" s="270">
        <f>IF(C64='État actuel de la coll.'!$A$20,'Inventaire – Véh. et équip.'!H51-'Inventaire – Véh. et équip.'!M51,'Inventaire – Act. lin. et vert.'!G51)</f>
        <v>0</v>
      </c>
      <c r="I64" s="270">
        <f>'Inventaire – Act. lin. et vert.'!K51</f>
        <v>0</v>
      </c>
      <c r="J64" s="271" t="str">
        <f>IF(ISNUMBER('Inventaire – Act. lin. et vert.'!Y51),'Inventaire – Act. lin. et vert.'!Y51,"")</f>
        <v/>
      </c>
      <c r="K64" s="272">
        <f t="shared" si="15"/>
        <v>0</v>
      </c>
      <c r="L64" s="272">
        <f t="shared" si="29"/>
        <v>0</v>
      </c>
      <c r="M64" s="272">
        <f t="shared" si="30"/>
        <v>0</v>
      </c>
      <c r="N64" s="272">
        <f t="shared" si="31"/>
        <v>0</v>
      </c>
      <c r="O64" s="272">
        <f t="shared" si="32"/>
        <v>0</v>
      </c>
      <c r="P64" s="273">
        <f t="shared" si="33"/>
        <v>0</v>
      </c>
      <c r="Q64" s="277" t="str">
        <f t="shared" si="34"/>
        <v/>
      </c>
      <c r="R64" s="277" t="str">
        <f t="shared" si="35"/>
        <v/>
      </c>
      <c r="S64" s="274" t="str">
        <f t="shared" si="24"/>
        <v/>
      </c>
      <c r="T64" s="274" t="str">
        <f t="shared" si="46"/>
        <v/>
      </c>
      <c r="U64" s="274" t="str">
        <f t="shared" si="46"/>
        <v/>
      </c>
      <c r="V64" s="274" t="str">
        <f t="shared" si="25"/>
        <v/>
      </c>
      <c r="W64" s="274" t="str">
        <f t="shared" si="44"/>
        <v/>
      </c>
      <c r="X64" s="274" t="str">
        <f t="shared" si="44"/>
        <v/>
      </c>
      <c r="Y64" s="274" t="str">
        <f t="shared" si="44"/>
        <v/>
      </c>
      <c r="Z64" s="274" t="str">
        <f t="shared" si="44"/>
        <v/>
      </c>
      <c r="AA64" s="274" t="str">
        <f t="shared" si="44"/>
        <v/>
      </c>
      <c r="AB64" s="274" t="str">
        <f t="shared" si="44"/>
        <v/>
      </c>
      <c r="AC64" s="274" t="str">
        <f t="shared" si="44"/>
        <v/>
      </c>
      <c r="AD64" s="274" t="str">
        <f t="shared" si="44"/>
        <v/>
      </c>
      <c r="AE64" s="274" t="str">
        <f t="shared" si="44"/>
        <v/>
      </c>
      <c r="AF64" s="274" t="str">
        <f t="shared" si="44"/>
        <v/>
      </c>
      <c r="AG64" s="274" t="str">
        <f t="shared" si="45"/>
        <v/>
      </c>
      <c r="AH64" s="274" t="str">
        <f t="shared" si="45"/>
        <v/>
      </c>
      <c r="AI64" s="274" t="str">
        <f t="shared" si="45"/>
        <v/>
      </c>
      <c r="AJ64" s="274" t="str">
        <f t="shared" si="45"/>
        <v/>
      </c>
      <c r="AK64" s="274" t="str">
        <f t="shared" si="45"/>
        <v/>
      </c>
      <c r="AL64" s="274" t="str">
        <f t="shared" si="45"/>
        <v/>
      </c>
      <c r="AM64" s="274" t="str">
        <f t="shared" si="45"/>
        <v/>
      </c>
      <c r="AN64" s="274" t="str">
        <f t="shared" si="45"/>
        <v/>
      </c>
      <c r="AO64" s="274" t="str">
        <f t="shared" si="45"/>
        <v/>
      </c>
      <c r="AP64" s="274" t="str">
        <f t="shared" si="45"/>
        <v/>
      </c>
      <c r="AQ64" s="275">
        <f t="shared" si="36"/>
        <v>0</v>
      </c>
      <c r="AR64" s="275">
        <f t="shared" si="37"/>
        <v>0</v>
      </c>
      <c r="AS64" s="275">
        <f t="shared" si="38"/>
        <v>0</v>
      </c>
    </row>
    <row r="65" spans="1:45" s="5" customFormat="1" ht="27.75" customHeight="1" x14ac:dyDescent="0.25">
      <c r="A65" s="266">
        <f>'Inventaire – Act. lin. et vert.'!A52</f>
        <v>51</v>
      </c>
      <c r="B65" s="266"/>
      <c r="C65" s="266">
        <f>'Inventaire – Act. lin. et vert.'!B52</f>
        <v>0</v>
      </c>
      <c r="D65" s="266" t="str">
        <f>IF('Inventaire – Act. lin. et vert.'!C52="","",'Inventaire – Act. lin. et vert.'!C52)</f>
        <v/>
      </c>
      <c r="E65" s="267">
        <f>'Inventaire – Act. lin. et vert.'!D52</f>
        <v>0</v>
      </c>
      <c r="F65" s="268">
        <f>'Inventaire – Act. lin. et vert.'!E52</f>
        <v>0</v>
      </c>
      <c r="G65" s="276">
        <f>'Inventaire – Act. lin. et vert.'!I52</f>
        <v>0</v>
      </c>
      <c r="H65" s="270">
        <f>IF(C65='État actuel de la coll.'!$A$20,'Inventaire – Véh. et équip.'!H52-'Inventaire – Véh. et équip.'!M52,'Inventaire – Act. lin. et vert.'!G52)</f>
        <v>0</v>
      </c>
      <c r="I65" s="270">
        <f>'Inventaire – Act. lin. et vert.'!K52</f>
        <v>0</v>
      </c>
      <c r="J65" s="271" t="str">
        <f>IF(ISNUMBER('Inventaire – Act. lin. et vert.'!Y52),'Inventaire – Act. lin. et vert.'!Y52,"")</f>
        <v/>
      </c>
      <c r="K65" s="272">
        <f t="shared" si="15"/>
        <v>0</v>
      </c>
      <c r="L65" s="272">
        <f t="shared" si="29"/>
        <v>0</v>
      </c>
      <c r="M65" s="272">
        <f t="shared" si="30"/>
        <v>0</v>
      </c>
      <c r="N65" s="272">
        <f t="shared" si="31"/>
        <v>0</v>
      </c>
      <c r="O65" s="272">
        <f t="shared" si="32"/>
        <v>0</v>
      </c>
      <c r="P65" s="273">
        <f t="shared" si="33"/>
        <v>0</v>
      </c>
      <c r="Q65" s="277" t="str">
        <f t="shared" si="34"/>
        <v/>
      </c>
      <c r="R65" s="277" t="str">
        <f t="shared" si="35"/>
        <v/>
      </c>
      <c r="S65" s="274" t="str">
        <f t="shared" si="24"/>
        <v/>
      </c>
      <c r="T65" s="274" t="str">
        <f t="shared" si="46"/>
        <v/>
      </c>
      <c r="U65" s="274" t="str">
        <f t="shared" si="46"/>
        <v/>
      </c>
      <c r="V65" s="274" t="str">
        <f t="shared" si="25"/>
        <v/>
      </c>
      <c r="W65" s="274" t="str">
        <f t="shared" ref="W65:AF74" si="47">IF(OR($K65=W$14,$L65=W$14,$M65=W$14,$N65=W$14,$O65=W$14,$P65=W$14),$G65,"")</f>
        <v/>
      </c>
      <c r="X65" s="274" t="str">
        <f t="shared" si="47"/>
        <v/>
      </c>
      <c r="Y65" s="274" t="str">
        <f t="shared" si="47"/>
        <v/>
      </c>
      <c r="Z65" s="274" t="str">
        <f t="shared" si="47"/>
        <v/>
      </c>
      <c r="AA65" s="274" t="str">
        <f t="shared" si="47"/>
        <v/>
      </c>
      <c r="AB65" s="274" t="str">
        <f t="shared" si="47"/>
        <v/>
      </c>
      <c r="AC65" s="274" t="str">
        <f t="shared" si="47"/>
        <v/>
      </c>
      <c r="AD65" s="274" t="str">
        <f t="shared" si="47"/>
        <v/>
      </c>
      <c r="AE65" s="274" t="str">
        <f t="shared" si="47"/>
        <v/>
      </c>
      <c r="AF65" s="274" t="str">
        <f t="shared" si="47"/>
        <v/>
      </c>
      <c r="AG65" s="274" t="str">
        <f t="shared" ref="AG65:AP74" si="48">IF(OR($K65=AG$14,$L65=AG$14,$M65=AG$14,$N65=AG$14,$O65=AG$14,$P65=AG$14),$G65,"")</f>
        <v/>
      </c>
      <c r="AH65" s="274" t="str">
        <f t="shared" si="48"/>
        <v/>
      </c>
      <c r="AI65" s="274" t="str">
        <f t="shared" si="48"/>
        <v/>
      </c>
      <c r="AJ65" s="274" t="str">
        <f t="shared" si="48"/>
        <v/>
      </c>
      <c r="AK65" s="274" t="str">
        <f t="shared" si="48"/>
        <v/>
      </c>
      <c r="AL65" s="274" t="str">
        <f t="shared" si="48"/>
        <v/>
      </c>
      <c r="AM65" s="274" t="str">
        <f t="shared" si="48"/>
        <v/>
      </c>
      <c r="AN65" s="274" t="str">
        <f t="shared" si="48"/>
        <v/>
      </c>
      <c r="AO65" s="274" t="str">
        <f t="shared" si="48"/>
        <v/>
      </c>
      <c r="AP65" s="274" t="str">
        <f t="shared" si="48"/>
        <v/>
      </c>
      <c r="AQ65" s="275">
        <f t="shared" si="36"/>
        <v>0</v>
      </c>
      <c r="AR65" s="275">
        <f t="shared" si="37"/>
        <v>0</v>
      </c>
      <c r="AS65" s="275">
        <f t="shared" si="38"/>
        <v>0</v>
      </c>
    </row>
    <row r="66" spans="1:45" s="5" customFormat="1" ht="27.75" customHeight="1" x14ac:dyDescent="0.25">
      <c r="A66" s="266">
        <f>'Inventaire – Act. lin. et vert.'!A53</f>
        <v>52</v>
      </c>
      <c r="B66" s="266"/>
      <c r="C66" s="266">
        <f>'Inventaire – Act. lin. et vert.'!B53</f>
        <v>0</v>
      </c>
      <c r="D66" s="266" t="str">
        <f>IF('Inventaire – Act. lin. et vert.'!C53="","",'Inventaire – Act. lin. et vert.'!C53)</f>
        <v/>
      </c>
      <c r="E66" s="267">
        <f>'Inventaire – Act. lin. et vert.'!D53</f>
        <v>0</v>
      </c>
      <c r="F66" s="268">
        <f>'Inventaire – Act. lin. et vert.'!E53</f>
        <v>0</v>
      </c>
      <c r="G66" s="276">
        <f>'Inventaire – Act. lin. et vert.'!I53</f>
        <v>0</v>
      </c>
      <c r="H66" s="270">
        <f>IF(C66='État actuel de la coll.'!$A$20,'Inventaire – Véh. et équip.'!H53-'Inventaire – Véh. et équip.'!M53,'Inventaire – Act. lin. et vert.'!G53)</f>
        <v>0</v>
      </c>
      <c r="I66" s="270">
        <f>'Inventaire – Act. lin. et vert.'!K53</f>
        <v>0</v>
      </c>
      <c r="J66" s="271" t="str">
        <f>IF(ISNUMBER('Inventaire – Act. lin. et vert.'!Y53),'Inventaire – Act. lin. et vert.'!Y53,"")</f>
        <v/>
      </c>
      <c r="K66" s="272">
        <f t="shared" si="15"/>
        <v>0</v>
      </c>
      <c r="L66" s="272">
        <f t="shared" si="29"/>
        <v>0</v>
      </c>
      <c r="M66" s="272">
        <f t="shared" si="30"/>
        <v>0</v>
      </c>
      <c r="N66" s="272">
        <f t="shared" si="31"/>
        <v>0</v>
      </c>
      <c r="O66" s="272">
        <f t="shared" si="32"/>
        <v>0</v>
      </c>
      <c r="P66" s="273">
        <f t="shared" si="33"/>
        <v>0</v>
      </c>
      <c r="Q66" s="277" t="str">
        <f t="shared" si="34"/>
        <v/>
      </c>
      <c r="R66" s="277" t="str">
        <f t="shared" si="35"/>
        <v/>
      </c>
      <c r="S66" s="274" t="str">
        <f t="shared" si="24"/>
        <v/>
      </c>
      <c r="T66" s="274" t="str">
        <f t="shared" si="46"/>
        <v/>
      </c>
      <c r="U66" s="274" t="str">
        <f t="shared" si="46"/>
        <v/>
      </c>
      <c r="V66" s="274" t="str">
        <f t="shared" si="25"/>
        <v/>
      </c>
      <c r="W66" s="274" t="str">
        <f t="shared" si="47"/>
        <v/>
      </c>
      <c r="X66" s="274" t="str">
        <f t="shared" si="47"/>
        <v/>
      </c>
      <c r="Y66" s="274" t="str">
        <f t="shared" si="47"/>
        <v/>
      </c>
      <c r="Z66" s="274" t="str">
        <f t="shared" si="47"/>
        <v/>
      </c>
      <c r="AA66" s="274" t="str">
        <f t="shared" si="47"/>
        <v/>
      </c>
      <c r="AB66" s="274" t="str">
        <f t="shared" si="47"/>
        <v/>
      </c>
      <c r="AC66" s="274" t="str">
        <f t="shared" si="47"/>
        <v/>
      </c>
      <c r="AD66" s="274" t="str">
        <f t="shared" si="47"/>
        <v/>
      </c>
      <c r="AE66" s="274" t="str">
        <f t="shared" si="47"/>
        <v/>
      </c>
      <c r="AF66" s="274" t="str">
        <f t="shared" si="47"/>
        <v/>
      </c>
      <c r="AG66" s="274" t="str">
        <f t="shared" si="48"/>
        <v/>
      </c>
      <c r="AH66" s="274" t="str">
        <f t="shared" si="48"/>
        <v/>
      </c>
      <c r="AI66" s="274" t="str">
        <f t="shared" si="48"/>
        <v/>
      </c>
      <c r="AJ66" s="274" t="str">
        <f t="shared" si="48"/>
        <v/>
      </c>
      <c r="AK66" s="274" t="str">
        <f t="shared" si="48"/>
        <v/>
      </c>
      <c r="AL66" s="274" t="str">
        <f t="shared" si="48"/>
        <v/>
      </c>
      <c r="AM66" s="274" t="str">
        <f t="shared" si="48"/>
        <v/>
      </c>
      <c r="AN66" s="274" t="str">
        <f t="shared" si="48"/>
        <v/>
      </c>
      <c r="AO66" s="274" t="str">
        <f t="shared" si="48"/>
        <v/>
      </c>
      <c r="AP66" s="274" t="str">
        <f t="shared" si="48"/>
        <v/>
      </c>
      <c r="AQ66" s="275">
        <f t="shared" si="36"/>
        <v>0</v>
      </c>
      <c r="AR66" s="275">
        <f t="shared" si="37"/>
        <v>0</v>
      </c>
      <c r="AS66" s="275">
        <f t="shared" si="38"/>
        <v>0</v>
      </c>
    </row>
    <row r="67" spans="1:45" s="5" customFormat="1" ht="27.75" customHeight="1" x14ac:dyDescent="0.25">
      <c r="A67" s="266">
        <f>'Inventaire – Act. lin. et vert.'!A54</f>
        <v>53</v>
      </c>
      <c r="B67" s="266"/>
      <c r="C67" s="266">
        <f>'Inventaire – Act. lin. et vert.'!B54</f>
        <v>0</v>
      </c>
      <c r="D67" s="266" t="str">
        <f>IF('Inventaire – Act. lin. et vert.'!C54="","",'Inventaire – Act. lin. et vert.'!C54)</f>
        <v/>
      </c>
      <c r="E67" s="267">
        <f>'Inventaire – Act. lin. et vert.'!D54</f>
        <v>0</v>
      </c>
      <c r="F67" s="268">
        <f>'Inventaire – Act. lin. et vert.'!E54</f>
        <v>0</v>
      </c>
      <c r="G67" s="276">
        <f>'Inventaire – Act. lin. et vert.'!I54</f>
        <v>0</v>
      </c>
      <c r="H67" s="270">
        <f>IF(C67='État actuel de la coll.'!$A$20,'Inventaire – Véh. et équip.'!H54-'Inventaire – Véh. et équip.'!M54,'Inventaire – Act. lin. et vert.'!G54)</f>
        <v>0</v>
      </c>
      <c r="I67" s="270">
        <f>'Inventaire – Act. lin. et vert.'!K54</f>
        <v>0</v>
      </c>
      <c r="J67" s="271" t="str">
        <f>IF(ISNUMBER('Inventaire – Act. lin. et vert.'!Y54),'Inventaire – Act. lin. et vert.'!Y54,"")</f>
        <v/>
      </c>
      <c r="K67" s="272">
        <f t="shared" si="15"/>
        <v>0</v>
      </c>
      <c r="L67" s="272">
        <f t="shared" si="29"/>
        <v>0</v>
      </c>
      <c r="M67" s="272">
        <f t="shared" si="30"/>
        <v>0</v>
      </c>
      <c r="N67" s="272">
        <f t="shared" si="31"/>
        <v>0</v>
      </c>
      <c r="O67" s="272">
        <f t="shared" si="32"/>
        <v>0</v>
      </c>
      <c r="P67" s="273">
        <f t="shared" si="33"/>
        <v>0</v>
      </c>
      <c r="Q67" s="277" t="str">
        <f t="shared" si="34"/>
        <v/>
      </c>
      <c r="R67" s="277" t="str">
        <f t="shared" si="35"/>
        <v/>
      </c>
      <c r="S67" s="274" t="str">
        <f t="shared" si="24"/>
        <v/>
      </c>
      <c r="T67" s="274" t="str">
        <f t="shared" si="46"/>
        <v/>
      </c>
      <c r="U67" s="274" t="str">
        <f t="shared" si="46"/>
        <v/>
      </c>
      <c r="V67" s="274" t="str">
        <f t="shared" si="25"/>
        <v/>
      </c>
      <c r="W67" s="274" t="str">
        <f t="shared" si="47"/>
        <v/>
      </c>
      <c r="X67" s="274" t="str">
        <f t="shared" si="47"/>
        <v/>
      </c>
      <c r="Y67" s="274" t="str">
        <f t="shared" si="47"/>
        <v/>
      </c>
      <c r="Z67" s="274" t="str">
        <f t="shared" si="47"/>
        <v/>
      </c>
      <c r="AA67" s="274" t="str">
        <f t="shared" si="47"/>
        <v/>
      </c>
      <c r="AB67" s="274" t="str">
        <f t="shared" si="47"/>
        <v/>
      </c>
      <c r="AC67" s="274" t="str">
        <f t="shared" si="47"/>
        <v/>
      </c>
      <c r="AD67" s="274" t="str">
        <f t="shared" si="47"/>
        <v/>
      </c>
      <c r="AE67" s="274" t="str">
        <f t="shared" si="47"/>
        <v/>
      </c>
      <c r="AF67" s="274" t="str">
        <f t="shared" si="47"/>
        <v/>
      </c>
      <c r="AG67" s="274" t="str">
        <f t="shared" si="48"/>
        <v/>
      </c>
      <c r="AH67" s="274" t="str">
        <f t="shared" si="48"/>
        <v/>
      </c>
      <c r="AI67" s="274" t="str">
        <f t="shared" si="48"/>
        <v/>
      </c>
      <c r="AJ67" s="274" t="str">
        <f t="shared" si="48"/>
        <v/>
      </c>
      <c r="AK67" s="274" t="str">
        <f t="shared" si="48"/>
        <v/>
      </c>
      <c r="AL67" s="274" t="str">
        <f t="shared" si="48"/>
        <v/>
      </c>
      <c r="AM67" s="274" t="str">
        <f t="shared" si="48"/>
        <v/>
      </c>
      <c r="AN67" s="274" t="str">
        <f t="shared" si="48"/>
        <v/>
      </c>
      <c r="AO67" s="274" t="str">
        <f t="shared" si="48"/>
        <v/>
      </c>
      <c r="AP67" s="274" t="str">
        <f t="shared" si="48"/>
        <v/>
      </c>
      <c r="AQ67" s="275">
        <f t="shared" si="36"/>
        <v>0</v>
      </c>
      <c r="AR67" s="275">
        <f t="shared" si="37"/>
        <v>0</v>
      </c>
      <c r="AS67" s="275">
        <f t="shared" si="38"/>
        <v>0</v>
      </c>
    </row>
    <row r="68" spans="1:45" s="5" customFormat="1" ht="27.75" customHeight="1" x14ac:dyDescent="0.25">
      <c r="A68" s="266">
        <f>'Inventaire – Act. lin. et vert.'!A55</f>
        <v>54</v>
      </c>
      <c r="B68" s="266"/>
      <c r="C68" s="266">
        <f>'Inventaire – Act. lin. et vert.'!B55</f>
        <v>0</v>
      </c>
      <c r="D68" s="266" t="str">
        <f>IF('Inventaire – Act. lin. et vert.'!C55="","",'Inventaire – Act. lin. et vert.'!C55)</f>
        <v/>
      </c>
      <c r="E68" s="267">
        <f>'Inventaire – Act. lin. et vert.'!D55</f>
        <v>0</v>
      </c>
      <c r="F68" s="268">
        <f>'Inventaire – Act. lin. et vert.'!E55</f>
        <v>0</v>
      </c>
      <c r="G68" s="276">
        <f>'Inventaire – Act. lin. et vert.'!I55</f>
        <v>0</v>
      </c>
      <c r="H68" s="270">
        <f>IF(C68='État actuel de la coll.'!$A$20,'Inventaire – Véh. et équip.'!H55-'Inventaire – Véh. et équip.'!M55,'Inventaire – Act. lin. et vert.'!G55)</f>
        <v>0</v>
      </c>
      <c r="I68" s="270">
        <f>'Inventaire – Act. lin. et vert.'!K55</f>
        <v>0</v>
      </c>
      <c r="J68" s="271" t="str">
        <f>IF(ISNUMBER('Inventaire – Act. lin. et vert.'!Y55),'Inventaire – Act. lin. et vert.'!Y55,"")</f>
        <v/>
      </c>
      <c r="K68" s="272">
        <f t="shared" si="15"/>
        <v>0</v>
      </c>
      <c r="L68" s="272">
        <f t="shared" si="29"/>
        <v>0</v>
      </c>
      <c r="M68" s="272">
        <f t="shared" si="30"/>
        <v>0</v>
      </c>
      <c r="N68" s="272">
        <f t="shared" si="31"/>
        <v>0</v>
      </c>
      <c r="O68" s="272">
        <f t="shared" si="32"/>
        <v>0</v>
      </c>
      <c r="P68" s="273">
        <f t="shared" si="33"/>
        <v>0</v>
      </c>
      <c r="Q68" s="277" t="str">
        <f t="shared" si="34"/>
        <v/>
      </c>
      <c r="R68" s="277" t="str">
        <f t="shared" si="35"/>
        <v/>
      </c>
      <c r="S68" s="274" t="str">
        <f t="shared" si="24"/>
        <v/>
      </c>
      <c r="T68" s="274" t="str">
        <f t="shared" si="46"/>
        <v/>
      </c>
      <c r="U68" s="274" t="str">
        <f t="shared" si="46"/>
        <v/>
      </c>
      <c r="V68" s="274" t="str">
        <f t="shared" si="25"/>
        <v/>
      </c>
      <c r="W68" s="274" t="str">
        <f t="shared" si="47"/>
        <v/>
      </c>
      <c r="X68" s="274" t="str">
        <f t="shared" si="47"/>
        <v/>
      </c>
      <c r="Y68" s="274" t="str">
        <f t="shared" si="47"/>
        <v/>
      </c>
      <c r="Z68" s="274" t="str">
        <f t="shared" si="47"/>
        <v/>
      </c>
      <c r="AA68" s="274" t="str">
        <f t="shared" si="47"/>
        <v/>
      </c>
      <c r="AB68" s="274" t="str">
        <f t="shared" si="47"/>
        <v/>
      </c>
      <c r="AC68" s="274" t="str">
        <f t="shared" si="47"/>
        <v/>
      </c>
      <c r="AD68" s="274" t="str">
        <f t="shared" si="47"/>
        <v/>
      </c>
      <c r="AE68" s="274" t="str">
        <f t="shared" si="47"/>
        <v/>
      </c>
      <c r="AF68" s="274" t="str">
        <f t="shared" si="47"/>
        <v/>
      </c>
      <c r="AG68" s="274" t="str">
        <f t="shared" si="48"/>
        <v/>
      </c>
      <c r="AH68" s="274" t="str">
        <f t="shared" si="48"/>
        <v/>
      </c>
      <c r="AI68" s="274" t="str">
        <f t="shared" si="48"/>
        <v/>
      </c>
      <c r="AJ68" s="274" t="str">
        <f t="shared" si="48"/>
        <v/>
      </c>
      <c r="AK68" s="274" t="str">
        <f t="shared" si="48"/>
        <v/>
      </c>
      <c r="AL68" s="274" t="str">
        <f t="shared" si="48"/>
        <v/>
      </c>
      <c r="AM68" s="274" t="str">
        <f t="shared" si="48"/>
        <v/>
      </c>
      <c r="AN68" s="274" t="str">
        <f t="shared" si="48"/>
        <v/>
      </c>
      <c r="AO68" s="274" t="str">
        <f t="shared" si="48"/>
        <v/>
      </c>
      <c r="AP68" s="274" t="str">
        <f t="shared" si="48"/>
        <v/>
      </c>
      <c r="AQ68" s="275">
        <f t="shared" si="36"/>
        <v>0</v>
      </c>
      <c r="AR68" s="275">
        <f t="shared" si="37"/>
        <v>0</v>
      </c>
      <c r="AS68" s="275">
        <f t="shared" si="38"/>
        <v>0</v>
      </c>
    </row>
    <row r="69" spans="1:45" s="5" customFormat="1" ht="27.75" customHeight="1" x14ac:dyDescent="0.25">
      <c r="A69" s="266">
        <f>'Inventaire – Act. lin. et vert.'!A56</f>
        <v>55</v>
      </c>
      <c r="B69" s="266"/>
      <c r="C69" s="266">
        <f>'Inventaire – Act. lin. et vert.'!B56</f>
        <v>0</v>
      </c>
      <c r="D69" s="266" t="str">
        <f>IF('Inventaire – Act. lin. et vert.'!C56="","",'Inventaire – Act. lin. et vert.'!C56)</f>
        <v/>
      </c>
      <c r="E69" s="267">
        <f>'Inventaire – Act. lin. et vert.'!D56</f>
        <v>0</v>
      </c>
      <c r="F69" s="268">
        <f>'Inventaire – Act. lin. et vert.'!E56</f>
        <v>0</v>
      </c>
      <c r="G69" s="276">
        <f>'Inventaire – Act. lin. et vert.'!I56</f>
        <v>0</v>
      </c>
      <c r="H69" s="270">
        <f>IF(C69='État actuel de la coll.'!$A$20,'Inventaire – Véh. et équip.'!H56-'Inventaire – Véh. et équip.'!M56,'Inventaire – Act. lin. et vert.'!G56)</f>
        <v>0</v>
      </c>
      <c r="I69" s="270">
        <f>'Inventaire – Act. lin. et vert.'!K56</f>
        <v>0</v>
      </c>
      <c r="J69" s="271" t="str">
        <f>IF(ISNUMBER('Inventaire – Act. lin. et vert.'!Y56),'Inventaire – Act. lin. et vert.'!Y56,"")</f>
        <v/>
      </c>
      <c r="K69" s="272">
        <f t="shared" si="15"/>
        <v>0</v>
      </c>
      <c r="L69" s="272">
        <f t="shared" si="29"/>
        <v>0</v>
      </c>
      <c r="M69" s="272">
        <f t="shared" si="30"/>
        <v>0</v>
      </c>
      <c r="N69" s="272">
        <f t="shared" si="31"/>
        <v>0</v>
      </c>
      <c r="O69" s="272">
        <f t="shared" si="32"/>
        <v>0</v>
      </c>
      <c r="P69" s="273">
        <f t="shared" si="33"/>
        <v>0</v>
      </c>
      <c r="Q69" s="277" t="str">
        <f t="shared" si="34"/>
        <v/>
      </c>
      <c r="R69" s="277" t="str">
        <f t="shared" si="35"/>
        <v/>
      </c>
      <c r="S69" s="274" t="str">
        <f t="shared" si="24"/>
        <v/>
      </c>
      <c r="T69" s="274" t="str">
        <f t="shared" si="46"/>
        <v/>
      </c>
      <c r="U69" s="274" t="str">
        <f t="shared" si="46"/>
        <v/>
      </c>
      <c r="V69" s="274" t="str">
        <f t="shared" si="25"/>
        <v/>
      </c>
      <c r="W69" s="274" t="str">
        <f t="shared" si="47"/>
        <v/>
      </c>
      <c r="X69" s="274" t="str">
        <f t="shared" si="47"/>
        <v/>
      </c>
      <c r="Y69" s="274" t="str">
        <f t="shared" si="47"/>
        <v/>
      </c>
      <c r="Z69" s="274" t="str">
        <f t="shared" si="47"/>
        <v/>
      </c>
      <c r="AA69" s="274" t="str">
        <f t="shared" si="47"/>
        <v/>
      </c>
      <c r="AB69" s="274" t="str">
        <f t="shared" si="47"/>
        <v/>
      </c>
      <c r="AC69" s="274" t="str">
        <f t="shared" si="47"/>
        <v/>
      </c>
      <c r="AD69" s="274" t="str">
        <f t="shared" si="47"/>
        <v/>
      </c>
      <c r="AE69" s="274" t="str">
        <f t="shared" si="47"/>
        <v/>
      </c>
      <c r="AF69" s="274" t="str">
        <f t="shared" si="47"/>
        <v/>
      </c>
      <c r="AG69" s="274" t="str">
        <f t="shared" si="48"/>
        <v/>
      </c>
      <c r="AH69" s="274" t="str">
        <f t="shared" si="48"/>
        <v/>
      </c>
      <c r="AI69" s="274" t="str">
        <f t="shared" si="48"/>
        <v/>
      </c>
      <c r="AJ69" s="274" t="str">
        <f t="shared" si="48"/>
        <v/>
      </c>
      <c r="AK69" s="274" t="str">
        <f t="shared" si="48"/>
        <v/>
      </c>
      <c r="AL69" s="274" t="str">
        <f t="shared" si="48"/>
        <v/>
      </c>
      <c r="AM69" s="274" t="str">
        <f t="shared" si="48"/>
        <v/>
      </c>
      <c r="AN69" s="274" t="str">
        <f t="shared" si="48"/>
        <v/>
      </c>
      <c r="AO69" s="274" t="str">
        <f t="shared" si="48"/>
        <v/>
      </c>
      <c r="AP69" s="274" t="str">
        <f t="shared" si="48"/>
        <v/>
      </c>
      <c r="AQ69" s="275">
        <f t="shared" si="36"/>
        <v>0</v>
      </c>
      <c r="AR69" s="275">
        <f t="shared" si="37"/>
        <v>0</v>
      </c>
      <c r="AS69" s="275">
        <f t="shared" si="38"/>
        <v>0</v>
      </c>
    </row>
    <row r="70" spans="1:45" s="5" customFormat="1" ht="27.75" customHeight="1" x14ac:dyDescent="0.25">
      <c r="A70" s="266">
        <f>'Inventaire – Act. lin. et vert.'!A57</f>
        <v>56</v>
      </c>
      <c r="B70" s="266"/>
      <c r="C70" s="266">
        <f>'Inventaire – Act. lin. et vert.'!B57</f>
        <v>0</v>
      </c>
      <c r="D70" s="266" t="str">
        <f>IF('Inventaire – Act. lin. et vert.'!C57="","",'Inventaire – Act. lin. et vert.'!C57)</f>
        <v/>
      </c>
      <c r="E70" s="267">
        <f>'Inventaire – Act. lin. et vert.'!D57</f>
        <v>0</v>
      </c>
      <c r="F70" s="268">
        <f>'Inventaire – Act. lin. et vert.'!E57</f>
        <v>0</v>
      </c>
      <c r="G70" s="276">
        <f>'Inventaire – Act. lin. et vert.'!I57</f>
        <v>0</v>
      </c>
      <c r="H70" s="270">
        <f>IF(C70='État actuel de la coll.'!$A$20,'Inventaire – Véh. et équip.'!H57-'Inventaire – Véh. et équip.'!M57,'Inventaire – Act. lin. et vert.'!G57)</f>
        <v>0</v>
      </c>
      <c r="I70" s="270">
        <f>'Inventaire – Act. lin. et vert.'!K57</f>
        <v>0</v>
      </c>
      <c r="J70" s="271" t="str">
        <f>IF(ISNUMBER('Inventaire – Act. lin. et vert.'!Y57),'Inventaire – Act. lin. et vert.'!Y57,"")</f>
        <v/>
      </c>
      <c r="K70" s="272">
        <f t="shared" si="15"/>
        <v>0</v>
      </c>
      <c r="L70" s="272">
        <f t="shared" si="29"/>
        <v>0</v>
      </c>
      <c r="M70" s="272">
        <f t="shared" si="30"/>
        <v>0</v>
      </c>
      <c r="N70" s="272">
        <f t="shared" si="31"/>
        <v>0</v>
      </c>
      <c r="O70" s="272">
        <f t="shared" si="32"/>
        <v>0</v>
      </c>
      <c r="P70" s="273">
        <f t="shared" si="33"/>
        <v>0</v>
      </c>
      <c r="Q70" s="277" t="str">
        <f t="shared" si="34"/>
        <v/>
      </c>
      <c r="R70" s="277" t="str">
        <f t="shared" si="35"/>
        <v/>
      </c>
      <c r="S70" s="274" t="str">
        <f t="shared" si="24"/>
        <v/>
      </c>
      <c r="T70" s="274" t="str">
        <f t="shared" si="46"/>
        <v/>
      </c>
      <c r="U70" s="274" t="str">
        <f t="shared" si="46"/>
        <v/>
      </c>
      <c r="V70" s="274" t="str">
        <f t="shared" si="25"/>
        <v/>
      </c>
      <c r="W70" s="274" t="str">
        <f t="shared" si="47"/>
        <v/>
      </c>
      <c r="X70" s="274" t="str">
        <f t="shared" si="47"/>
        <v/>
      </c>
      <c r="Y70" s="274" t="str">
        <f t="shared" si="47"/>
        <v/>
      </c>
      <c r="Z70" s="274" t="str">
        <f t="shared" si="47"/>
        <v/>
      </c>
      <c r="AA70" s="274" t="str">
        <f t="shared" si="47"/>
        <v/>
      </c>
      <c r="AB70" s="274" t="str">
        <f t="shared" si="47"/>
        <v/>
      </c>
      <c r="AC70" s="274" t="str">
        <f t="shared" si="47"/>
        <v/>
      </c>
      <c r="AD70" s="274" t="str">
        <f t="shared" si="47"/>
        <v/>
      </c>
      <c r="AE70" s="274" t="str">
        <f t="shared" si="47"/>
        <v/>
      </c>
      <c r="AF70" s="274" t="str">
        <f t="shared" si="47"/>
        <v/>
      </c>
      <c r="AG70" s="274" t="str">
        <f t="shared" si="48"/>
        <v/>
      </c>
      <c r="AH70" s="274" t="str">
        <f t="shared" si="48"/>
        <v/>
      </c>
      <c r="AI70" s="274" t="str">
        <f t="shared" si="48"/>
        <v/>
      </c>
      <c r="AJ70" s="274" t="str">
        <f t="shared" si="48"/>
        <v/>
      </c>
      <c r="AK70" s="274" t="str">
        <f t="shared" si="48"/>
        <v/>
      </c>
      <c r="AL70" s="274" t="str">
        <f t="shared" si="48"/>
        <v/>
      </c>
      <c r="AM70" s="274" t="str">
        <f t="shared" si="48"/>
        <v/>
      </c>
      <c r="AN70" s="274" t="str">
        <f t="shared" si="48"/>
        <v/>
      </c>
      <c r="AO70" s="274" t="str">
        <f t="shared" si="48"/>
        <v/>
      </c>
      <c r="AP70" s="274" t="str">
        <f t="shared" si="48"/>
        <v/>
      </c>
      <c r="AQ70" s="275">
        <f t="shared" si="36"/>
        <v>0</v>
      </c>
      <c r="AR70" s="275">
        <f t="shared" si="37"/>
        <v>0</v>
      </c>
      <c r="AS70" s="275">
        <f t="shared" si="38"/>
        <v>0</v>
      </c>
    </row>
    <row r="71" spans="1:45" s="5" customFormat="1" ht="27.75" customHeight="1" x14ac:dyDescent="0.25">
      <c r="A71" s="266">
        <f>'Inventaire – Act. lin. et vert.'!A58</f>
        <v>57</v>
      </c>
      <c r="B71" s="266"/>
      <c r="C71" s="266">
        <f>'Inventaire – Act. lin. et vert.'!B58</f>
        <v>0</v>
      </c>
      <c r="D71" s="266" t="str">
        <f>IF('Inventaire – Act. lin. et vert.'!C58="","",'Inventaire – Act. lin. et vert.'!C58)</f>
        <v/>
      </c>
      <c r="E71" s="267">
        <f>'Inventaire – Act. lin. et vert.'!D58</f>
        <v>0</v>
      </c>
      <c r="F71" s="268">
        <f>'Inventaire – Act. lin. et vert.'!E58</f>
        <v>0</v>
      </c>
      <c r="G71" s="276">
        <f>'Inventaire – Act. lin. et vert.'!I58</f>
        <v>0</v>
      </c>
      <c r="H71" s="270">
        <f>IF(C71='État actuel de la coll.'!$A$20,'Inventaire – Véh. et équip.'!H58-'Inventaire – Véh. et équip.'!M58,'Inventaire – Act. lin. et vert.'!G58)</f>
        <v>0</v>
      </c>
      <c r="I71" s="270">
        <f>'Inventaire – Act. lin. et vert.'!K58</f>
        <v>0</v>
      </c>
      <c r="J71" s="271" t="str">
        <f>IF(ISNUMBER('Inventaire – Act. lin. et vert.'!Y58),'Inventaire – Act. lin. et vert.'!Y58,"")</f>
        <v/>
      </c>
      <c r="K71" s="272">
        <f t="shared" si="15"/>
        <v>0</v>
      </c>
      <c r="L71" s="272">
        <f t="shared" si="29"/>
        <v>0</v>
      </c>
      <c r="M71" s="272">
        <f t="shared" si="30"/>
        <v>0</v>
      </c>
      <c r="N71" s="272">
        <f t="shared" si="31"/>
        <v>0</v>
      </c>
      <c r="O71" s="272">
        <f t="shared" si="32"/>
        <v>0</v>
      </c>
      <c r="P71" s="273">
        <f t="shared" si="33"/>
        <v>0</v>
      </c>
      <c r="Q71" s="277" t="str">
        <f t="shared" si="34"/>
        <v/>
      </c>
      <c r="R71" s="277" t="str">
        <f t="shared" si="35"/>
        <v/>
      </c>
      <c r="S71" s="274" t="str">
        <f t="shared" si="24"/>
        <v/>
      </c>
      <c r="T71" s="274" t="str">
        <f t="shared" si="46"/>
        <v/>
      </c>
      <c r="U71" s="274" t="str">
        <f t="shared" si="46"/>
        <v/>
      </c>
      <c r="V71" s="274" t="str">
        <f t="shared" si="25"/>
        <v/>
      </c>
      <c r="W71" s="274" t="str">
        <f t="shared" si="47"/>
        <v/>
      </c>
      <c r="X71" s="274" t="str">
        <f t="shared" si="47"/>
        <v/>
      </c>
      <c r="Y71" s="274" t="str">
        <f t="shared" si="47"/>
        <v/>
      </c>
      <c r="Z71" s="274" t="str">
        <f t="shared" si="47"/>
        <v/>
      </c>
      <c r="AA71" s="274" t="str">
        <f t="shared" si="47"/>
        <v/>
      </c>
      <c r="AB71" s="274" t="str">
        <f t="shared" si="47"/>
        <v/>
      </c>
      <c r="AC71" s="274" t="str">
        <f t="shared" si="47"/>
        <v/>
      </c>
      <c r="AD71" s="274" t="str">
        <f t="shared" si="47"/>
        <v/>
      </c>
      <c r="AE71" s="274" t="str">
        <f t="shared" si="47"/>
        <v/>
      </c>
      <c r="AF71" s="274" t="str">
        <f t="shared" si="47"/>
        <v/>
      </c>
      <c r="AG71" s="274" t="str">
        <f t="shared" si="48"/>
        <v/>
      </c>
      <c r="AH71" s="274" t="str">
        <f t="shared" si="48"/>
        <v/>
      </c>
      <c r="AI71" s="274" t="str">
        <f t="shared" si="48"/>
        <v/>
      </c>
      <c r="AJ71" s="274" t="str">
        <f t="shared" si="48"/>
        <v/>
      </c>
      <c r="AK71" s="274" t="str">
        <f t="shared" si="48"/>
        <v/>
      </c>
      <c r="AL71" s="274" t="str">
        <f t="shared" si="48"/>
        <v/>
      </c>
      <c r="AM71" s="274" t="str">
        <f t="shared" si="48"/>
        <v/>
      </c>
      <c r="AN71" s="274" t="str">
        <f t="shared" si="48"/>
        <v/>
      </c>
      <c r="AO71" s="274" t="str">
        <f t="shared" si="48"/>
        <v/>
      </c>
      <c r="AP71" s="274" t="str">
        <f t="shared" si="48"/>
        <v/>
      </c>
      <c r="AQ71" s="275">
        <f t="shared" si="36"/>
        <v>0</v>
      </c>
      <c r="AR71" s="275">
        <f t="shared" si="37"/>
        <v>0</v>
      </c>
      <c r="AS71" s="275">
        <f t="shared" si="38"/>
        <v>0</v>
      </c>
    </row>
    <row r="72" spans="1:45" s="5" customFormat="1" ht="27.75" customHeight="1" x14ac:dyDescent="0.25">
      <c r="A72" s="266">
        <f>'Inventaire – Act. lin. et vert.'!A59</f>
        <v>58</v>
      </c>
      <c r="B72" s="266"/>
      <c r="C72" s="266">
        <f>'Inventaire – Act. lin. et vert.'!B59</f>
        <v>0</v>
      </c>
      <c r="D72" s="266" t="str">
        <f>IF('Inventaire – Act. lin. et vert.'!C59="","",'Inventaire – Act. lin. et vert.'!C59)</f>
        <v/>
      </c>
      <c r="E72" s="267">
        <f>'Inventaire – Act. lin. et vert.'!D59</f>
        <v>0</v>
      </c>
      <c r="F72" s="268">
        <f>'Inventaire – Act. lin. et vert.'!E59</f>
        <v>0</v>
      </c>
      <c r="G72" s="276">
        <f>'Inventaire – Act. lin. et vert.'!I59</f>
        <v>0</v>
      </c>
      <c r="H72" s="270">
        <f>IF(C72='État actuel de la coll.'!$A$20,'Inventaire – Véh. et équip.'!H59-'Inventaire – Véh. et équip.'!M59,'Inventaire – Act. lin. et vert.'!G59)</f>
        <v>0</v>
      </c>
      <c r="I72" s="270">
        <f>'Inventaire – Act. lin. et vert.'!K59</f>
        <v>0</v>
      </c>
      <c r="J72" s="271" t="str">
        <f>IF(ISNUMBER('Inventaire – Act. lin. et vert.'!Y59),'Inventaire – Act. lin. et vert.'!Y59,"")</f>
        <v/>
      </c>
      <c r="K72" s="272">
        <f t="shared" si="15"/>
        <v>0</v>
      </c>
      <c r="L72" s="272">
        <f t="shared" si="29"/>
        <v>0</v>
      </c>
      <c r="M72" s="272">
        <f t="shared" si="30"/>
        <v>0</v>
      </c>
      <c r="N72" s="272">
        <f t="shared" si="31"/>
        <v>0</v>
      </c>
      <c r="O72" s="272">
        <f t="shared" si="32"/>
        <v>0</v>
      </c>
      <c r="P72" s="273">
        <f t="shared" si="33"/>
        <v>0</v>
      </c>
      <c r="Q72" s="277" t="str">
        <f t="shared" si="34"/>
        <v/>
      </c>
      <c r="R72" s="277" t="str">
        <f t="shared" si="35"/>
        <v/>
      </c>
      <c r="S72" s="274" t="str">
        <f t="shared" si="24"/>
        <v/>
      </c>
      <c r="T72" s="274" t="str">
        <f t="shared" si="46"/>
        <v/>
      </c>
      <c r="U72" s="274" t="str">
        <f t="shared" si="46"/>
        <v/>
      </c>
      <c r="V72" s="274" t="str">
        <f t="shared" si="25"/>
        <v/>
      </c>
      <c r="W72" s="274" t="str">
        <f t="shared" si="47"/>
        <v/>
      </c>
      <c r="X72" s="274" t="str">
        <f t="shared" si="47"/>
        <v/>
      </c>
      <c r="Y72" s="274" t="str">
        <f t="shared" si="47"/>
        <v/>
      </c>
      <c r="Z72" s="274" t="str">
        <f t="shared" si="47"/>
        <v/>
      </c>
      <c r="AA72" s="274" t="str">
        <f t="shared" si="47"/>
        <v/>
      </c>
      <c r="AB72" s="274" t="str">
        <f t="shared" si="47"/>
        <v/>
      </c>
      <c r="AC72" s="274" t="str">
        <f t="shared" si="47"/>
        <v/>
      </c>
      <c r="AD72" s="274" t="str">
        <f t="shared" si="47"/>
        <v/>
      </c>
      <c r="AE72" s="274" t="str">
        <f t="shared" si="47"/>
        <v/>
      </c>
      <c r="AF72" s="274" t="str">
        <f t="shared" si="47"/>
        <v/>
      </c>
      <c r="AG72" s="274" t="str">
        <f t="shared" si="48"/>
        <v/>
      </c>
      <c r="AH72" s="274" t="str">
        <f t="shared" si="48"/>
        <v/>
      </c>
      <c r="AI72" s="274" t="str">
        <f t="shared" si="48"/>
        <v/>
      </c>
      <c r="AJ72" s="274" t="str">
        <f t="shared" si="48"/>
        <v/>
      </c>
      <c r="AK72" s="274" t="str">
        <f t="shared" si="48"/>
        <v/>
      </c>
      <c r="AL72" s="274" t="str">
        <f t="shared" si="48"/>
        <v/>
      </c>
      <c r="AM72" s="274" t="str">
        <f t="shared" si="48"/>
        <v/>
      </c>
      <c r="AN72" s="274" t="str">
        <f t="shared" si="48"/>
        <v/>
      </c>
      <c r="AO72" s="274" t="str">
        <f t="shared" si="48"/>
        <v/>
      </c>
      <c r="AP72" s="274" t="str">
        <f t="shared" si="48"/>
        <v/>
      </c>
      <c r="AQ72" s="275">
        <f t="shared" si="36"/>
        <v>0</v>
      </c>
      <c r="AR72" s="275">
        <f t="shared" si="37"/>
        <v>0</v>
      </c>
      <c r="AS72" s="275">
        <f t="shared" si="38"/>
        <v>0</v>
      </c>
    </row>
    <row r="73" spans="1:45" s="5" customFormat="1" ht="27.75" customHeight="1" x14ac:dyDescent="0.25">
      <c r="A73" s="266">
        <f>'Inventaire – Act. lin. et vert.'!A60</f>
        <v>59</v>
      </c>
      <c r="B73" s="266"/>
      <c r="C73" s="266">
        <f>'Inventaire – Act. lin. et vert.'!B60</f>
        <v>0</v>
      </c>
      <c r="D73" s="266" t="str">
        <f>IF('Inventaire – Act. lin. et vert.'!C60="","",'Inventaire – Act. lin. et vert.'!C60)</f>
        <v/>
      </c>
      <c r="E73" s="267">
        <f>'Inventaire – Act. lin. et vert.'!D60</f>
        <v>0</v>
      </c>
      <c r="F73" s="268">
        <f>'Inventaire – Act. lin. et vert.'!E60</f>
        <v>0</v>
      </c>
      <c r="G73" s="276">
        <f>'Inventaire – Act. lin. et vert.'!I60</f>
        <v>0</v>
      </c>
      <c r="H73" s="270">
        <f>IF(C73='État actuel de la coll.'!$A$20,'Inventaire – Véh. et équip.'!H60-'Inventaire – Véh. et équip.'!M60,'Inventaire – Act. lin. et vert.'!G60)</f>
        <v>0</v>
      </c>
      <c r="I73" s="270">
        <f>'Inventaire – Act. lin. et vert.'!K60</f>
        <v>0</v>
      </c>
      <c r="J73" s="271" t="str">
        <f>IF(ISNUMBER('Inventaire – Act. lin. et vert.'!Y60),'Inventaire – Act. lin. et vert.'!Y60,"")</f>
        <v/>
      </c>
      <c r="K73" s="272">
        <f t="shared" si="15"/>
        <v>0</v>
      </c>
      <c r="L73" s="272">
        <f t="shared" si="29"/>
        <v>0</v>
      </c>
      <c r="M73" s="272">
        <f t="shared" si="30"/>
        <v>0</v>
      </c>
      <c r="N73" s="272">
        <f t="shared" si="31"/>
        <v>0</v>
      </c>
      <c r="O73" s="272">
        <f t="shared" si="32"/>
        <v>0</v>
      </c>
      <c r="P73" s="273">
        <f t="shared" si="33"/>
        <v>0</v>
      </c>
      <c r="Q73" s="277" t="str">
        <f t="shared" si="34"/>
        <v/>
      </c>
      <c r="R73" s="277" t="str">
        <f t="shared" si="35"/>
        <v/>
      </c>
      <c r="S73" s="274" t="str">
        <f t="shared" si="24"/>
        <v/>
      </c>
      <c r="T73" s="274" t="str">
        <f t="shared" si="46"/>
        <v/>
      </c>
      <c r="U73" s="274" t="str">
        <f t="shared" si="46"/>
        <v/>
      </c>
      <c r="V73" s="274" t="str">
        <f t="shared" si="25"/>
        <v/>
      </c>
      <c r="W73" s="274" t="str">
        <f t="shared" si="47"/>
        <v/>
      </c>
      <c r="X73" s="274" t="str">
        <f t="shared" si="47"/>
        <v/>
      </c>
      <c r="Y73" s="274" t="str">
        <f t="shared" si="47"/>
        <v/>
      </c>
      <c r="Z73" s="274" t="str">
        <f t="shared" si="47"/>
        <v/>
      </c>
      <c r="AA73" s="274" t="str">
        <f t="shared" si="47"/>
        <v/>
      </c>
      <c r="AB73" s="274" t="str">
        <f t="shared" si="47"/>
        <v/>
      </c>
      <c r="AC73" s="274" t="str">
        <f t="shared" si="47"/>
        <v/>
      </c>
      <c r="AD73" s="274" t="str">
        <f t="shared" si="47"/>
        <v/>
      </c>
      <c r="AE73" s="274" t="str">
        <f t="shared" si="47"/>
        <v/>
      </c>
      <c r="AF73" s="274" t="str">
        <f t="shared" si="47"/>
        <v/>
      </c>
      <c r="AG73" s="274" t="str">
        <f t="shared" si="48"/>
        <v/>
      </c>
      <c r="AH73" s="274" t="str">
        <f t="shared" si="48"/>
        <v/>
      </c>
      <c r="AI73" s="274" t="str">
        <f t="shared" si="48"/>
        <v/>
      </c>
      <c r="AJ73" s="274" t="str">
        <f t="shared" si="48"/>
        <v/>
      </c>
      <c r="AK73" s="274" t="str">
        <f t="shared" si="48"/>
        <v/>
      </c>
      <c r="AL73" s="274" t="str">
        <f t="shared" si="48"/>
        <v/>
      </c>
      <c r="AM73" s="274" t="str">
        <f t="shared" si="48"/>
        <v/>
      </c>
      <c r="AN73" s="274" t="str">
        <f t="shared" si="48"/>
        <v/>
      </c>
      <c r="AO73" s="274" t="str">
        <f t="shared" si="48"/>
        <v/>
      </c>
      <c r="AP73" s="274" t="str">
        <f t="shared" si="48"/>
        <v/>
      </c>
      <c r="AQ73" s="275">
        <f t="shared" si="36"/>
        <v>0</v>
      </c>
      <c r="AR73" s="275">
        <f t="shared" si="37"/>
        <v>0</v>
      </c>
      <c r="AS73" s="275">
        <f t="shared" si="38"/>
        <v>0</v>
      </c>
    </row>
    <row r="74" spans="1:45" s="5" customFormat="1" ht="27.75" customHeight="1" x14ac:dyDescent="0.25">
      <c r="A74" s="266">
        <f>'Inventaire – Act. lin. et vert.'!A61</f>
        <v>60</v>
      </c>
      <c r="B74" s="266"/>
      <c r="C74" s="266">
        <f>'Inventaire – Act. lin. et vert.'!B61</f>
        <v>0</v>
      </c>
      <c r="D74" s="266" t="str">
        <f>IF('Inventaire – Act. lin. et vert.'!C61="","",'Inventaire – Act. lin. et vert.'!C61)</f>
        <v/>
      </c>
      <c r="E74" s="267">
        <f>'Inventaire – Act. lin. et vert.'!D61</f>
        <v>0</v>
      </c>
      <c r="F74" s="268">
        <f>'Inventaire – Act. lin. et vert.'!E61</f>
        <v>0</v>
      </c>
      <c r="G74" s="276">
        <f>'Inventaire – Act. lin. et vert.'!I61</f>
        <v>0</v>
      </c>
      <c r="H74" s="270">
        <f>IF(C74='État actuel de la coll.'!$A$20,'Inventaire – Véh. et équip.'!H61-'Inventaire – Véh. et équip.'!M61,'Inventaire – Act. lin. et vert.'!G61)</f>
        <v>0</v>
      </c>
      <c r="I74" s="270">
        <f>'Inventaire – Act. lin. et vert.'!K61</f>
        <v>0</v>
      </c>
      <c r="J74" s="271" t="str">
        <f>IF(ISNUMBER('Inventaire – Act. lin. et vert.'!Y61),'Inventaire – Act. lin. et vert.'!Y61,"")</f>
        <v/>
      </c>
      <c r="K74" s="272">
        <f t="shared" si="15"/>
        <v>0</v>
      </c>
      <c r="L74" s="272">
        <f t="shared" si="29"/>
        <v>0</v>
      </c>
      <c r="M74" s="272">
        <f t="shared" si="30"/>
        <v>0</v>
      </c>
      <c r="N74" s="272">
        <f t="shared" si="31"/>
        <v>0</v>
      </c>
      <c r="O74" s="272">
        <f t="shared" si="32"/>
        <v>0</v>
      </c>
      <c r="P74" s="273">
        <f t="shared" si="33"/>
        <v>0</v>
      </c>
      <c r="Q74" s="277" t="str">
        <f t="shared" si="34"/>
        <v/>
      </c>
      <c r="R74" s="277" t="str">
        <f t="shared" si="35"/>
        <v/>
      </c>
      <c r="S74" s="274" t="str">
        <f t="shared" si="24"/>
        <v/>
      </c>
      <c r="T74" s="274" t="str">
        <f t="shared" si="46"/>
        <v/>
      </c>
      <c r="U74" s="274" t="str">
        <f t="shared" si="46"/>
        <v/>
      </c>
      <c r="V74" s="274" t="str">
        <f t="shared" si="25"/>
        <v/>
      </c>
      <c r="W74" s="274" t="str">
        <f t="shared" si="47"/>
        <v/>
      </c>
      <c r="X74" s="274" t="str">
        <f t="shared" si="47"/>
        <v/>
      </c>
      <c r="Y74" s="274" t="str">
        <f t="shared" si="47"/>
        <v/>
      </c>
      <c r="Z74" s="274" t="str">
        <f t="shared" si="47"/>
        <v/>
      </c>
      <c r="AA74" s="274" t="str">
        <f t="shared" si="47"/>
        <v/>
      </c>
      <c r="AB74" s="274" t="str">
        <f t="shared" si="47"/>
        <v/>
      </c>
      <c r="AC74" s="274" t="str">
        <f t="shared" si="47"/>
        <v/>
      </c>
      <c r="AD74" s="274" t="str">
        <f t="shared" si="47"/>
        <v/>
      </c>
      <c r="AE74" s="274" t="str">
        <f t="shared" si="47"/>
        <v/>
      </c>
      <c r="AF74" s="274" t="str">
        <f t="shared" si="47"/>
        <v/>
      </c>
      <c r="AG74" s="274" t="str">
        <f t="shared" si="48"/>
        <v/>
      </c>
      <c r="AH74" s="274" t="str">
        <f t="shared" si="48"/>
        <v/>
      </c>
      <c r="AI74" s="274" t="str">
        <f t="shared" si="48"/>
        <v/>
      </c>
      <c r="AJ74" s="274" t="str">
        <f t="shared" si="48"/>
        <v/>
      </c>
      <c r="AK74" s="274" t="str">
        <f t="shared" si="48"/>
        <v/>
      </c>
      <c r="AL74" s="274" t="str">
        <f t="shared" si="48"/>
        <v/>
      </c>
      <c r="AM74" s="274" t="str">
        <f t="shared" si="48"/>
        <v/>
      </c>
      <c r="AN74" s="274" t="str">
        <f t="shared" si="48"/>
        <v/>
      </c>
      <c r="AO74" s="274" t="str">
        <f t="shared" si="48"/>
        <v/>
      </c>
      <c r="AP74" s="274" t="str">
        <f t="shared" si="48"/>
        <v/>
      </c>
      <c r="AQ74" s="275">
        <f t="shared" si="36"/>
        <v>0</v>
      </c>
      <c r="AR74" s="275">
        <f t="shared" si="37"/>
        <v>0</v>
      </c>
      <c r="AS74" s="275">
        <f t="shared" si="38"/>
        <v>0</v>
      </c>
    </row>
    <row r="75" spans="1:45" s="5" customFormat="1" ht="27.75" customHeight="1" x14ac:dyDescent="0.25">
      <c r="A75" s="266">
        <f>'Inventaire – Act. lin. et vert.'!A62</f>
        <v>61</v>
      </c>
      <c r="B75" s="266"/>
      <c r="C75" s="266">
        <f>'Inventaire – Act. lin. et vert.'!B62</f>
        <v>0</v>
      </c>
      <c r="D75" s="266" t="str">
        <f>IF('Inventaire – Act. lin. et vert.'!C62="","",'Inventaire – Act. lin. et vert.'!C62)</f>
        <v/>
      </c>
      <c r="E75" s="267">
        <f>'Inventaire – Act. lin. et vert.'!D62</f>
        <v>0</v>
      </c>
      <c r="F75" s="268">
        <f>'Inventaire – Act. lin. et vert.'!E62</f>
        <v>0</v>
      </c>
      <c r="G75" s="276">
        <f>'Inventaire – Act. lin. et vert.'!I62</f>
        <v>0</v>
      </c>
      <c r="H75" s="270">
        <f>IF(C75='État actuel de la coll.'!$A$20,'Inventaire – Véh. et équip.'!H62-'Inventaire – Véh. et équip.'!M62,'Inventaire – Act. lin. et vert.'!G62)</f>
        <v>0</v>
      </c>
      <c r="I75" s="270">
        <f>'Inventaire – Act. lin. et vert.'!K62</f>
        <v>0</v>
      </c>
      <c r="J75" s="271" t="str">
        <f>IF(ISNUMBER('Inventaire – Act. lin. et vert.'!Y62),'Inventaire – Act. lin. et vert.'!Y62,"")</f>
        <v/>
      </c>
      <c r="K75" s="272">
        <f t="shared" si="15"/>
        <v>0</v>
      </c>
      <c r="L75" s="272">
        <f t="shared" si="29"/>
        <v>0</v>
      </c>
      <c r="M75" s="272">
        <f t="shared" si="30"/>
        <v>0</v>
      </c>
      <c r="N75" s="272">
        <f t="shared" si="31"/>
        <v>0</v>
      </c>
      <c r="O75" s="272">
        <f t="shared" si="32"/>
        <v>0</v>
      </c>
      <c r="P75" s="273">
        <f t="shared" si="33"/>
        <v>0</v>
      </c>
      <c r="Q75" s="277" t="str">
        <f t="shared" si="34"/>
        <v/>
      </c>
      <c r="R75" s="277" t="str">
        <f t="shared" si="35"/>
        <v/>
      </c>
      <c r="S75" s="274" t="str">
        <f t="shared" si="24"/>
        <v/>
      </c>
      <c r="T75" s="274" t="str">
        <f t="shared" si="46"/>
        <v/>
      </c>
      <c r="U75" s="274" t="str">
        <f t="shared" si="46"/>
        <v/>
      </c>
      <c r="V75" s="274" t="str">
        <f t="shared" si="25"/>
        <v/>
      </c>
      <c r="W75" s="274" t="str">
        <f t="shared" ref="W75:AF84" si="49">IF(OR($K75=W$14,$L75=W$14,$M75=W$14,$N75=W$14,$O75=W$14,$P75=W$14),$G75,"")</f>
        <v/>
      </c>
      <c r="X75" s="274" t="str">
        <f t="shared" si="49"/>
        <v/>
      </c>
      <c r="Y75" s="274" t="str">
        <f t="shared" si="49"/>
        <v/>
      </c>
      <c r="Z75" s="274" t="str">
        <f t="shared" si="49"/>
        <v/>
      </c>
      <c r="AA75" s="274" t="str">
        <f t="shared" si="49"/>
        <v/>
      </c>
      <c r="AB75" s="274" t="str">
        <f t="shared" si="49"/>
        <v/>
      </c>
      <c r="AC75" s="274" t="str">
        <f t="shared" si="49"/>
        <v/>
      </c>
      <c r="AD75" s="274" t="str">
        <f t="shared" si="49"/>
        <v/>
      </c>
      <c r="AE75" s="274" t="str">
        <f t="shared" si="49"/>
        <v/>
      </c>
      <c r="AF75" s="274" t="str">
        <f t="shared" si="49"/>
        <v/>
      </c>
      <c r="AG75" s="274" t="str">
        <f t="shared" ref="AG75:AP84" si="50">IF(OR($K75=AG$14,$L75=AG$14,$M75=AG$14,$N75=AG$14,$O75=AG$14,$P75=AG$14),$G75,"")</f>
        <v/>
      </c>
      <c r="AH75" s="274" t="str">
        <f t="shared" si="50"/>
        <v/>
      </c>
      <c r="AI75" s="274" t="str">
        <f t="shared" si="50"/>
        <v/>
      </c>
      <c r="AJ75" s="274" t="str">
        <f t="shared" si="50"/>
        <v/>
      </c>
      <c r="AK75" s="274" t="str">
        <f t="shared" si="50"/>
        <v/>
      </c>
      <c r="AL75" s="274" t="str">
        <f t="shared" si="50"/>
        <v/>
      </c>
      <c r="AM75" s="274" t="str">
        <f t="shared" si="50"/>
        <v/>
      </c>
      <c r="AN75" s="274" t="str">
        <f t="shared" si="50"/>
        <v/>
      </c>
      <c r="AO75" s="274" t="str">
        <f t="shared" si="50"/>
        <v/>
      </c>
      <c r="AP75" s="274" t="str">
        <f t="shared" si="50"/>
        <v/>
      </c>
      <c r="AQ75" s="275">
        <f t="shared" si="36"/>
        <v>0</v>
      </c>
      <c r="AR75" s="275">
        <f t="shared" si="37"/>
        <v>0</v>
      </c>
      <c r="AS75" s="275">
        <f t="shared" si="38"/>
        <v>0</v>
      </c>
    </row>
    <row r="76" spans="1:45" s="5" customFormat="1" ht="27.75" customHeight="1" x14ac:dyDescent="0.25">
      <c r="A76" s="266">
        <f>'Inventaire – Act. lin. et vert.'!A63</f>
        <v>62</v>
      </c>
      <c r="B76" s="266"/>
      <c r="C76" s="266">
        <f>'Inventaire – Act. lin. et vert.'!B63</f>
        <v>0</v>
      </c>
      <c r="D76" s="266" t="str">
        <f>IF('Inventaire – Act. lin. et vert.'!C63="","",'Inventaire – Act. lin. et vert.'!C63)</f>
        <v/>
      </c>
      <c r="E76" s="267">
        <f>'Inventaire – Act. lin. et vert.'!D63</f>
        <v>0</v>
      </c>
      <c r="F76" s="268">
        <f>'Inventaire – Act. lin. et vert.'!E63</f>
        <v>0</v>
      </c>
      <c r="G76" s="276">
        <f>'Inventaire – Act. lin. et vert.'!I63</f>
        <v>0</v>
      </c>
      <c r="H76" s="270">
        <f>IF(C76='État actuel de la coll.'!$A$20,'Inventaire – Véh. et équip.'!H63-'Inventaire – Véh. et équip.'!M63,'Inventaire – Act. lin. et vert.'!G63)</f>
        <v>0</v>
      </c>
      <c r="I76" s="270">
        <f>'Inventaire – Act. lin. et vert.'!K63</f>
        <v>0</v>
      </c>
      <c r="J76" s="271" t="str">
        <f>IF(ISNUMBER('Inventaire – Act. lin. et vert.'!Y63),'Inventaire – Act. lin. et vert.'!Y63,"")</f>
        <v/>
      </c>
      <c r="K76" s="272">
        <f t="shared" si="15"/>
        <v>0</v>
      </c>
      <c r="L76" s="272">
        <f t="shared" si="29"/>
        <v>0</v>
      </c>
      <c r="M76" s="272">
        <f t="shared" si="30"/>
        <v>0</v>
      </c>
      <c r="N76" s="272">
        <f t="shared" si="31"/>
        <v>0</v>
      </c>
      <c r="O76" s="272">
        <f t="shared" si="32"/>
        <v>0</v>
      </c>
      <c r="P76" s="273">
        <f t="shared" si="33"/>
        <v>0</v>
      </c>
      <c r="Q76" s="277" t="str">
        <f t="shared" si="34"/>
        <v/>
      </c>
      <c r="R76" s="277" t="str">
        <f t="shared" si="35"/>
        <v/>
      </c>
      <c r="S76" s="274" t="str">
        <f t="shared" si="24"/>
        <v/>
      </c>
      <c r="T76" s="274" t="str">
        <f t="shared" ref="T76:U95" si="51">IF(OR($K76=T$14,$L76=T$14,$M76=T$14,$N76=T$14,$O76=T$14,$P76=T$14),$G76,"")</f>
        <v/>
      </c>
      <c r="U76" s="274" t="str">
        <f t="shared" si="51"/>
        <v/>
      </c>
      <c r="V76" s="274" t="str">
        <f t="shared" si="25"/>
        <v/>
      </c>
      <c r="W76" s="274" t="str">
        <f t="shared" si="49"/>
        <v/>
      </c>
      <c r="X76" s="274" t="str">
        <f t="shared" si="49"/>
        <v/>
      </c>
      <c r="Y76" s="274" t="str">
        <f t="shared" si="49"/>
        <v/>
      </c>
      <c r="Z76" s="274" t="str">
        <f t="shared" si="49"/>
        <v/>
      </c>
      <c r="AA76" s="274" t="str">
        <f t="shared" si="49"/>
        <v/>
      </c>
      <c r="AB76" s="274" t="str">
        <f t="shared" si="49"/>
        <v/>
      </c>
      <c r="AC76" s="274" t="str">
        <f t="shared" si="49"/>
        <v/>
      </c>
      <c r="AD76" s="274" t="str">
        <f t="shared" si="49"/>
        <v/>
      </c>
      <c r="AE76" s="274" t="str">
        <f t="shared" si="49"/>
        <v/>
      </c>
      <c r="AF76" s="274" t="str">
        <f t="shared" si="49"/>
        <v/>
      </c>
      <c r="AG76" s="274" t="str">
        <f t="shared" si="50"/>
        <v/>
      </c>
      <c r="AH76" s="274" t="str">
        <f t="shared" si="50"/>
        <v/>
      </c>
      <c r="AI76" s="274" t="str">
        <f t="shared" si="50"/>
        <v/>
      </c>
      <c r="AJ76" s="274" t="str">
        <f t="shared" si="50"/>
        <v/>
      </c>
      <c r="AK76" s="274" t="str">
        <f t="shared" si="50"/>
        <v/>
      </c>
      <c r="AL76" s="274" t="str">
        <f t="shared" si="50"/>
        <v/>
      </c>
      <c r="AM76" s="274" t="str">
        <f t="shared" si="50"/>
        <v/>
      </c>
      <c r="AN76" s="274" t="str">
        <f t="shared" si="50"/>
        <v/>
      </c>
      <c r="AO76" s="274" t="str">
        <f t="shared" si="50"/>
        <v/>
      </c>
      <c r="AP76" s="274" t="str">
        <f t="shared" si="50"/>
        <v/>
      </c>
      <c r="AQ76" s="275">
        <f t="shared" si="36"/>
        <v>0</v>
      </c>
      <c r="AR76" s="275">
        <f t="shared" si="37"/>
        <v>0</v>
      </c>
      <c r="AS76" s="275">
        <f t="shared" si="38"/>
        <v>0</v>
      </c>
    </row>
    <row r="77" spans="1:45" s="5" customFormat="1" ht="27.75" customHeight="1" x14ac:dyDescent="0.25">
      <c r="A77" s="266">
        <f>'Inventaire – Act. lin. et vert.'!A64</f>
        <v>63</v>
      </c>
      <c r="B77" s="266"/>
      <c r="C77" s="266">
        <f>'Inventaire – Act. lin. et vert.'!B64</f>
        <v>0</v>
      </c>
      <c r="D77" s="266" t="str">
        <f>IF('Inventaire – Act. lin. et vert.'!C64="","",'Inventaire – Act. lin. et vert.'!C64)</f>
        <v/>
      </c>
      <c r="E77" s="267">
        <f>'Inventaire – Act. lin. et vert.'!D64</f>
        <v>0</v>
      </c>
      <c r="F77" s="268">
        <f>'Inventaire – Act. lin. et vert.'!E64</f>
        <v>0</v>
      </c>
      <c r="G77" s="276">
        <f>'Inventaire – Act. lin. et vert.'!I64</f>
        <v>0</v>
      </c>
      <c r="H77" s="270">
        <f>IF(C77='État actuel de la coll.'!$A$20,'Inventaire – Véh. et équip.'!H64-'Inventaire – Véh. et équip.'!M64,'Inventaire – Act. lin. et vert.'!G64)</f>
        <v>0</v>
      </c>
      <c r="I77" s="270">
        <f>'Inventaire – Act. lin. et vert.'!K64</f>
        <v>0</v>
      </c>
      <c r="J77" s="271" t="str">
        <f>IF(ISNUMBER('Inventaire – Act. lin. et vert.'!Y64),'Inventaire – Act. lin. et vert.'!Y64,"")</f>
        <v/>
      </c>
      <c r="K77" s="272">
        <f t="shared" si="15"/>
        <v>0</v>
      </c>
      <c r="L77" s="272">
        <f t="shared" si="29"/>
        <v>0</v>
      </c>
      <c r="M77" s="272">
        <f t="shared" si="30"/>
        <v>0</v>
      </c>
      <c r="N77" s="272">
        <f t="shared" si="31"/>
        <v>0</v>
      </c>
      <c r="O77" s="272">
        <f t="shared" si="32"/>
        <v>0</v>
      </c>
      <c r="P77" s="273">
        <f t="shared" si="33"/>
        <v>0</v>
      </c>
      <c r="Q77" s="277" t="str">
        <f t="shared" si="34"/>
        <v/>
      </c>
      <c r="R77" s="277" t="str">
        <f t="shared" si="35"/>
        <v/>
      </c>
      <c r="S77" s="274" t="str">
        <f t="shared" si="24"/>
        <v/>
      </c>
      <c r="T77" s="274" t="str">
        <f t="shared" si="51"/>
        <v/>
      </c>
      <c r="U77" s="274" t="str">
        <f t="shared" si="51"/>
        <v/>
      </c>
      <c r="V77" s="274" t="str">
        <f t="shared" si="25"/>
        <v/>
      </c>
      <c r="W77" s="274" t="str">
        <f t="shared" si="49"/>
        <v/>
      </c>
      <c r="X77" s="274" t="str">
        <f t="shared" si="49"/>
        <v/>
      </c>
      <c r="Y77" s="274" t="str">
        <f t="shared" si="49"/>
        <v/>
      </c>
      <c r="Z77" s="274" t="str">
        <f t="shared" si="49"/>
        <v/>
      </c>
      <c r="AA77" s="274" t="str">
        <f t="shared" si="49"/>
        <v/>
      </c>
      <c r="AB77" s="274" t="str">
        <f t="shared" si="49"/>
        <v/>
      </c>
      <c r="AC77" s="274" t="str">
        <f t="shared" si="49"/>
        <v/>
      </c>
      <c r="AD77" s="274" t="str">
        <f t="shared" si="49"/>
        <v/>
      </c>
      <c r="AE77" s="274" t="str">
        <f t="shared" si="49"/>
        <v/>
      </c>
      <c r="AF77" s="274" t="str">
        <f t="shared" si="49"/>
        <v/>
      </c>
      <c r="AG77" s="274" t="str">
        <f t="shared" si="50"/>
        <v/>
      </c>
      <c r="AH77" s="274" t="str">
        <f t="shared" si="50"/>
        <v/>
      </c>
      <c r="AI77" s="274" t="str">
        <f t="shared" si="50"/>
        <v/>
      </c>
      <c r="AJ77" s="274" t="str">
        <f t="shared" si="50"/>
        <v/>
      </c>
      <c r="AK77" s="274" t="str">
        <f t="shared" si="50"/>
        <v/>
      </c>
      <c r="AL77" s="274" t="str">
        <f t="shared" si="50"/>
        <v/>
      </c>
      <c r="AM77" s="274" t="str">
        <f t="shared" si="50"/>
        <v/>
      </c>
      <c r="AN77" s="274" t="str">
        <f t="shared" si="50"/>
        <v/>
      </c>
      <c r="AO77" s="274" t="str">
        <f t="shared" si="50"/>
        <v/>
      </c>
      <c r="AP77" s="274" t="str">
        <f t="shared" si="50"/>
        <v/>
      </c>
      <c r="AQ77" s="275">
        <f t="shared" si="36"/>
        <v>0</v>
      </c>
      <c r="AR77" s="275">
        <f t="shared" si="37"/>
        <v>0</v>
      </c>
      <c r="AS77" s="275">
        <f t="shared" si="38"/>
        <v>0</v>
      </c>
    </row>
    <row r="78" spans="1:45" s="5" customFormat="1" ht="27.75" customHeight="1" x14ac:dyDescent="0.25">
      <c r="A78" s="266">
        <f>'Inventaire – Act. lin. et vert.'!A65</f>
        <v>64</v>
      </c>
      <c r="B78" s="266"/>
      <c r="C78" s="266">
        <f>'Inventaire – Act. lin. et vert.'!B65</f>
        <v>0</v>
      </c>
      <c r="D78" s="266" t="str">
        <f>IF('Inventaire – Act. lin. et vert.'!C65="","",'Inventaire – Act. lin. et vert.'!C65)</f>
        <v/>
      </c>
      <c r="E78" s="267">
        <f>'Inventaire – Act. lin. et vert.'!D65</f>
        <v>0</v>
      </c>
      <c r="F78" s="268">
        <f>'Inventaire – Act. lin. et vert.'!E65</f>
        <v>0</v>
      </c>
      <c r="G78" s="276">
        <f>'Inventaire – Act. lin. et vert.'!I65</f>
        <v>0</v>
      </c>
      <c r="H78" s="270">
        <f>IF(C78='État actuel de la coll.'!$A$20,'Inventaire – Véh. et équip.'!H65-'Inventaire – Véh. et équip.'!M65,'Inventaire – Act. lin. et vert.'!G65)</f>
        <v>0</v>
      </c>
      <c r="I78" s="270">
        <f>'Inventaire – Act. lin. et vert.'!K65</f>
        <v>0</v>
      </c>
      <c r="J78" s="271" t="str">
        <f>IF(ISNUMBER('Inventaire – Act. lin. et vert.'!Y65),'Inventaire – Act. lin. et vert.'!Y65,"")</f>
        <v/>
      </c>
      <c r="K78" s="272">
        <f t="shared" si="15"/>
        <v>0</v>
      </c>
      <c r="L78" s="272">
        <f t="shared" si="29"/>
        <v>0</v>
      </c>
      <c r="M78" s="272">
        <f t="shared" si="30"/>
        <v>0</v>
      </c>
      <c r="N78" s="272">
        <f t="shared" si="31"/>
        <v>0</v>
      </c>
      <c r="O78" s="272">
        <f t="shared" si="32"/>
        <v>0</v>
      </c>
      <c r="P78" s="273">
        <f t="shared" si="33"/>
        <v>0</v>
      </c>
      <c r="Q78" s="277" t="str">
        <f t="shared" si="34"/>
        <v/>
      </c>
      <c r="R78" s="277" t="str">
        <f t="shared" si="35"/>
        <v/>
      </c>
      <c r="S78" s="274" t="str">
        <f t="shared" si="24"/>
        <v/>
      </c>
      <c r="T78" s="274" t="str">
        <f t="shared" si="51"/>
        <v/>
      </c>
      <c r="U78" s="274" t="str">
        <f t="shared" si="51"/>
        <v/>
      </c>
      <c r="V78" s="274" t="str">
        <f t="shared" si="25"/>
        <v/>
      </c>
      <c r="W78" s="274" t="str">
        <f t="shared" si="49"/>
        <v/>
      </c>
      <c r="X78" s="274" t="str">
        <f t="shared" si="49"/>
        <v/>
      </c>
      <c r="Y78" s="274" t="str">
        <f t="shared" si="49"/>
        <v/>
      </c>
      <c r="Z78" s="274" t="str">
        <f t="shared" si="49"/>
        <v/>
      </c>
      <c r="AA78" s="274" t="str">
        <f t="shared" si="49"/>
        <v/>
      </c>
      <c r="AB78" s="274" t="str">
        <f t="shared" si="49"/>
        <v/>
      </c>
      <c r="AC78" s="274" t="str">
        <f t="shared" si="49"/>
        <v/>
      </c>
      <c r="AD78" s="274" t="str">
        <f t="shared" si="49"/>
        <v/>
      </c>
      <c r="AE78" s="274" t="str">
        <f t="shared" si="49"/>
        <v/>
      </c>
      <c r="AF78" s="274" t="str">
        <f t="shared" si="49"/>
        <v/>
      </c>
      <c r="AG78" s="274" t="str">
        <f t="shared" si="50"/>
        <v/>
      </c>
      <c r="AH78" s="274" t="str">
        <f t="shared" si="50"/>
        <v/>
      </c>
      <c r="AI78" s="274" t="str">
        <f t="shared" si="50"/>
        <v/>
      </c>
      <c r="AJ78" s="274" t="str">
        <f t="shared" si="50"/>
        <v/>
      </c>
      <c r="AK78" s="274" t="str">
        <f t="shared" si="50"/>
        <v/>
      </c>
      <c r="AL78" s="274" t="str">
        <f t="shared" si="50"/>
        <v/>
      </c>
      <c r="AM78" s="274" t="str">
        <f t="shared" si="50"/>
        <v/>
      </c>
      <c r="AN78" s="274" t="str">
        <f t="shared" si="50"/>
        <v/>
      </c>
      <c r="AO78" s="274" t="str">
        <f t="shared" si="50"/>
        <v/>
      </c>
      <c r="AP78" s="274" t="str">
        <f t="shared" si="50"/>
        <v/>
      </c>
      <c r="AQ78" s="275">
        <f t="shared" si="36"/>
        <v>0</v>
      </c>
      <c r="AR78" s="275">
        <f t="shared" si="37"/>
        <v>0</v>
      </c>
      <c r="AS78" s="275">
        <f t="shared" si="38"/>
        <v>0</v>
      </c>
    </row>
    <row r="79" spans="1:45" s="5" customFormat="1" ht="27.75" customHeight="1" x14ac:dyDescent="0.25">
      <c r="A79" s="266">
        <f>'Inventaire – Act. lin. et vert.'!A66</f>
        <v>65</v>
      </c>
      <c r="B79" s="266"/>
      <c r="C79" s="266">
        <f>'Inventaire – Act. lin. et vert.'!B66</f>
        <v>0</v>
      </c>
      <c r="D79" s="266" t="str">
        <f>IF('Inventaire – Act. lin. et vert.'!C66="","",'Inventaire – Act. lin. et vert.'!C66)</f>
        <v/>
      </c>
      <c r="E79" s="267">
        <f>'Inventaire – Act. lin. et vert.'!D66</f>
        <v>0</v>
      </c>
      <c r="F79" s="268">
        <f>'Inventaire – Act. lin. et vert.'!E66</f>
        <v>0</v>
      </c>
      <c r="G79" s="276">
        <f>'Inventaire – Act. lin. et vert.'!I66</f>
        <v>0</v>
      </c>
      <c r="H79" s="270">
        <f>IF(C79='État actuel de la coll.'!$A$20,'Inventaire – Véh. et équip.'!H66-'Inventaire – Véh. et équip.'!M66,'Inventaire – Act. lin. et vert.'!G66)</f>
        <v>0</v>
      </c>
      <c r="I79" s="270">
        <f>'Inventaire – Act. lin. et vert.'!K66</f>
        <v>0</v>
      </c>
      <c r="J79" s="271" t="str">
        <f>IF(ISNUMBER('Inventaire – Act. lin. et vert.'!Y66),'Inventaire – Act. lin. et vert.'!Y66,"")</f>
        <v/>
      </c>
      <c r="K79" s="272">
        <f t="shared" si="15"/>
        <v>0</v>
      </c>
      <c r="L79" s="272">
        <f t="shared" si="29"/>
        <v>0</v>
      </c>
      <c r="M79" s="272">
        <f t="shared" si="30"/>
        <v>0</v>
      </c>
      <c r="N79" s="272">
        <f t="shared" si="31"/>
        <v>0</v>
      </c>
      <c r="O79" s="272">
        <f t="shared" si="32"/>
        <v>0</v>
      </c>
      <c r="P79" s="273">
        <f t="shared" si="33"/>
        <v>0</v>
      </c>
      <c r="Q79" s="277" t="str">
        <f t="shared" si="34"/>
        <v/>
      </c>
      <c r="R79" s="277" t="str">
        <f t="shared" si="35"/>
        <v/>
      </c>
      <c r="S79" s="274" t="str">
        <f t="shared" si="24"/>
        <v/>
      </c>
      <c r="T79" s="274" t="str">
        <f t="shared" si="51"/>
        <v/>
      </c>
      <c r="U79" s="274" t="str">
        <f t="shared" si="51"/>
        <v/>
      </c>
      <c r="V79" s="274" t="str">
        <f t="shared" si="25"/>
        <v/>
      </c>
      <c r="W79" s="274" t="str">
        <f t="shared" si="49"/>
        <v/>
      </c>
      <c r="X79" s="274" t="str">
        <f t="shared" si="49"/>
        <v/>
      </c>
      <c r="Y79" s="274" t="str">
        <f t="shared" si="49"/>
        <v/>
      </c>
      <c r="Z79" s="274" t="str">
        <f t="shared" si="49"/>
        <v/>
      </c>
      <c r="AA79" s="274" t="str">
        <f t="shared" si="49"/>
        <v/>
      </c>
      <c r="AB79" s="274" t="str">
        <f t="shared" si="49"/>
        <v/>
      </c>
      <c r="AC79" s="274" t="str">
        <f t="shared" si="49"/>
        <v/>
      </c>
      <c r="AD79" s="274" t="str">
        <f t="shared" si="49"/>
        <v/>
      </c>
      <c r="AE79" s="274" t="str">
        <f t="shared" si="49"/>
        <v/>
      </c>
      <c r="AF79" s="274" t="str">
        <f t="shared" si="49"/>
        <v/>
      </c>
      <c r="AG79" s="274" t="str">
        <f t="shared" si="50"/>
        <v/>
      </c>
      <c r="AH79" s="274" t="str">
        <f t="shared" si="50"/>
        <v/>
      </c>
      <c r="AI79" s="274" t="str">
        <f t="shared" si="50"/>
        <v/>
      </c>
      <c r="AJ79" s="274" t="str">
        <f t="shared" si="50"/>
        <v/>
      </c>
      <c r="AK79" s="274" t="str">
        <f t="shared" si="50"/>
        <v/>
      </c>
      <c r="AL79" s="274" t="str">
        <f t="shared" si="50"/>
        <v/>
      </c>
      <c r="AM79" s="274" t="str">
        <f t="shared" si="50"/>
        <v/>
      </c>
      <c r="AN79" s="274" t="str">
        <f t="shared" si="50"/>
        <v/>
      </c>
      <c r="AO79" s="274" t="str">
        <f t="shared" si="50"/>
        <v/>
      </c>
      <c r="AP79" s="274" t="str">
        <f t="shared" si="50"/>
        <v/>
      </c>
      <c r="AQ79" s="275">
        <f t="shared" si="36"/>
        <v>0</v>
      </c>
      <c r="AR79" s="275">
        <f t="shared" si="37"/>
        <v>0</v>
      </c>
      <c r="AS79" s="275">
        <f t="shared" si="38"/>
        <v>0</v>
      </c>
    </row>
    <row r="80" spans="1:45" s="5" customFormat="1" ht="27.75" customHeight="1" x14ac:dyDescent="0.25">
      <c r="A80" s="266">
        <f>'Inventaire – Act. lin. et vert.'!A67</f>
        <v>66</v>
      </c>
      <c r="B80" s="266"/>
      <c r="C80" s="266">
        <f>'Inventaire – Act. lin. et vert.'!B67</f>
        <v>0</v>
      </c>
      <c r="D80" s="266" t="str">
        <f>IF('Inventaire – Act. lin. et vert.'!C67="","",'Inventaire – Act. lin. et vert.'!C67)</f>
        <v/>
      </c>
      <c r="E80" s="267">
        <f>'Inventaire – Act. lin. et vert.'!D67</f>
        <v>0</v>
      </c>
      <c r="F80" s="268">
        <f>'Inventaire – Act. lin. et vert.'!E67</f>
        <v>0</v>
      </c>
      <c r="G80" s="276">
        <f>'Inventaire – Act. lin. et vert.'!I67</f>
        <v>0</v>
      </c>
      <c r="H80" s="270">
        <f>IF(C80='État actuel de la coll.'!$A$20,'Inventaire – Véh. et équip.'!H67-'Inventaire – Véh. et équip.'!M67,'Inventaire – Act. lin. et vert.'!G67)</f>
        <v>0</v>
      </c>
      <c r="I80" s="270">
        <f>'Inventaire – Act. lin. et vert.'!K67</f>
        <v>0</v>
      </c>
      <c r="J80" s="271" t="str">
        <f>IF(ISNUMBER('Inventaire – Act. lin. et vert.'!Y67),'Inventaire – Act. lin. et vert.'!Y67,"")</f>
        <v/>
      </c>
      <c r="K80" s="272">
        <f t="shared" ref="K80:K143" si="52">IF(ISNUMBER(J80),H80+J80,H80+$I80)</f>
        <v>0</v>
      </c>
      <c r="L80" s="272">
        <f t="shared" si="29"/>
        <v>0</v>
      </c>
      <c r="M80" s="272">
        <f t="shared" si="30"/>
        <v>0</v>
      </c>
      <c r="N80" s="272">
        <f t="shared" si="31"/>
        <v>0</v>
      </c>
      <c r="O80" s="272">
        <f t="shared" si="32"/>
        <v>0</v>
      </c>
      <c r="P80" s="273">
        <f t="shared" si="33"/>
        <v>0</v>
      </c>
      <c r="Q80" s="277" t="str">
        <f t="shared" si="34"/>
        <v/>
      </c>
      <c r="R80" s="277" t="str">
        <f t="shared" si="35"/>
        <v/>
      </c>
      <c r="S80" s="274" t="str">
        <f t="shared" si="24"/>
        <v/>
      </c>
      <c r="T80" s="274" t="str">
        <f t="shared" si="51"/>
        <v/>
      </c>
      <c r="U80" s="274" t="str">
        <f t="shared" si="51"/>
        <v/>
      </c>
      <c r="V80" s="274" t="str">
        <f t="shared" si="25"/>
        <v/>
      </c>
      <c r="W80" s="274" t="str">
        <f t="shared" si="49"/>
        <v/>
      </c>
      <c r="X80" s="274" t="str">
        <f t="shared" si="49"/>
        <v/>
      </c>
      <c r="Y80" s="274" t="str">
        <f t="shared" si="49"/>
        <v/>
      </c>
      <c r="Z80" s="274" t="str">
        <f t="shared" si="49"/>
        <v/>
      </c>
      <c r="AA80" s="274" t="str">
        <f t="shared" si="49"/>
        <v/>
      </c>
      <c r="AB80" s="274" t="str">
        <f t="shared" si="49"/>
        <v/>
      </c>
      <c r="AC80" s="274" t="str">
        <f t="shared" si="49"/>
        <v/>
      </c>
      <c r="AD80" s="274" t="str">
        <f t="shared" si="49"/>
        <v/>
      </c>
      <c r="AE80" s="274" t="str">
        <f t="shared" si="49"/>
        <v/>
      </c>
      <c r="AF80" s="274" t="str">
        <f t="shared" si="49"/>
        <v/>
      </c>
      <c r="AG80" s="274" t="str">
        <f t="shared" si="50"/>
        <v/>
      </c>
      <c r="AH80" s="274" t="str">
        <f t="shared" si="50"/>
        <v/>
      </c>
      <c r="AI80" s="274" t="str">
        <f t="shared" si="50"/>
        <v/>
      </c>
      <c r="AJ80" s="274" t="str">
        <f t="shared" si="50"/>
        <v/>
      </c>
      <c r="AK80" s="274" t="str">
        <f t="shared" si="50"/>
        <v/>
      </c>
      <c r="AL80" s="274" t="str">
        <f t="shared" si="50"/>
        <v/>
      </c>
      <c r="AM80" s="274" t="str">
        <f t="shared" si="50"/>
        <v/>
      </c>
      <c r="AN80" s="274" t="str">
        <f t="shared" si="50"/>
        <v/>
      </c>
      <c r="AO80" s="274" t="str">
        <f t="shared" si="50"/>
        <v/>
      </c>
      <c r="AP80" s="274" t="str">
        <f t="shared" si="50"/>
        <v/>
      </c>
      <c r="AQ80" s="275">
        <f t="shared" si="36"/>
        <v>0</v>
      </c>
      <c r="AR80" s="275">
        <f t="shared" si="37"/>
        <v>0</v>
      </c>
      <c r="AS80" s="275">
        <f t="shared" si="38"/>
        <v>0</v>
      </c>
    </row>
    <row r="81" spans="1:45" s="5" customFormat="1" ht="27.75" customHeight="1" x14ac:dyDescent="0.25">
      <c r="A81" s="266">
        <f>'Inventaire – Act. lin. et vert.'!A68</f>
        <v>67</v>
      </c>
      <c r="B81" s="266"/>
      <c r="C81" s="266">
        <f>'Inventaire – Act. lin. et vert.'!B68</f>
        <v>0</v>
      </c>
      <c r="D81" s="266" t="str">
        <f>IF('Inventaire – Act. lin. et vert.'!C68="","",'Inventaire – Act. lin. et vert.'!C68)</f>
        <v/>
      </c>
      <c r="E81" s="267">
        <f>'Inventaire – Act. lin. et vert.'!D68</f>
        <v>0</v>
      </c>
      <c r="F81" s="268">
        <f>'Inventaire – Act. lin. et vert.'!E68</f>
        <v>0</v>
      </c>
      <c r="G81" s="276">
        <f>'Inventaire – Act. lin. et vert.'!I68</f>
        <v>0</v>
      </c>
      <c r="H81" s="270">
        <f>IF(C81='État actuel de la coll.'!$A$20,'Inventaire – Véh. et équip.'!H68-'Inventaire – Véh. et équip.'!M68,'Inventaire – Act. lin. et vert.'!G68)</f>
        <v>0</v>
      </c>
      <c r="I81" s="270">
        <f>'Inventaire – Act. lin. et vert.'!K68</f>
        <v>0</v>
      </c>
      <c r="J81" s="271" t="str">
        <f>IF(ISNUMBER('Inventaire – Act. lin. et vert.'!Y68),'Inventaire – Act. lin. et vert.'!Y68,"")</f>
        <v/>
      </c>
      <c r="K81" s="272">
        <f t="shared" si="52"/>
        <v>0</v>
      </c>
      <c r="L81" s="272">
        <f t="shared" si="29"/>
        <v>0</v>
      </c>
      <c r="M81" s="272">
        <f t="shared" si="30"/>
        <v>0</v>
      </c>
      <c r="N81" s="272">
        <f t="shared" si="31"/>
        <v>0</v>
      </c>
      <c r="O81" s="272">
        <f t="shared" si="32"/>
        <v>0</v>
      </c>
      <c r="P81" s="273">
        <f t="shared" si="33"/>
        <v>0</v>
      </c>
      <c r="Q81" s="277" t="str">
        <f t="shared" si="34"/>
        <v/>
      </c>
      <c r="R81" s="277" t="str">
        <f t="shared" si="35"/>
        <v/>
      </c>
      <c r="S81" s="274" t="str">
        <f t="shared" ref="S81:S144" si="53">IF(OR($K81=S$14,$L81=S$14,$M81=S$14,$N81=S$14,$O81=S$14,$P81=S$14),$G81,"")</f>
        <v/>
      </c>
      <c r="T81" s="274" t="str">
        <f t="shared" si="51"/>
        <v/>
      </c>
      <c r="U81" s="274" t="str">
        <f t="shared" si="51"/>
        <v/>
      </c>
      <c r="V81" s="274" t="str">
        <f t="shared" ref="V81:V144" si="54">IF(OR($K81=V$14,$L81=V$14,$M81=V$14,$N81=V$14,$O81=V$14,$P81=V$14),$G81,"")</f>
        <v/>
      </c>
      <c r="W81" s="274" t="str">
        <f t="shared" si="49"/>
        <v/>
      </c>
      <c r="X81" s="274" t="str">
        <f t="shared" si="49"/>
        <v/>
      </c>
      <c r="Y81" s="274" t="str">
        <f t="shared" si="49"/>
        <v/>
      </c>
      <c r="Z81" s="274" t="str">
        <f t="shared" si="49"/>
        <v/>
      </c>
      <c r="AA81" s="274" t="str">
        <f t="shared" si="49"/>
        <v/>
      </c>
      <c r="AB81" s="274" t="str">
        <f t="shared" si="49"/>
        <v/>
      </c>
      <c r="AC81" s="274" t="str">
        <f t="shared" si="49"/>
        <v/>
      </c>
      <c r="AD81" s="274" t="str">
        <f t="shared" si="49"/>
        <v/>
      </c>
      <c r="AE81" s="274" t="str">
        <f t="shared" si="49"/>
        <v/>
      </c>
      <c r="AF81" s="274" t="str">
        <f t="shared" si="49"/>
        <v/>
      </c>
      <c r="AG81" s="274" t="str">
        <f t="shared" si="50"/>
        <v/>
      </c>
      <c r="AH81" s="274" t="str">
        <f t="shared" si="50"/>
        <v/>
      </c>
      <c r="AI81" s="274" t="str">
        <f t="shared" si="50"/>
        <v/>
      </c>
      <c r="AJ81" s="274" t="str">
        <f t="shared" si="50"/>
        <v/>
      </c>
      <c r="AK81" s="274" t="str">
        <f t="shared" si="50"/>
        <v/>
      </c>
      <c r="AL81" s="274" t="str">
        <f t="shared" si="50"/>
        <v/>
      </c>
      <c r="AM81" s="274" t="str">
        <f t="shared" si="50"/>
        <v/>
      </c>
      <c r="AN81" s="274" t="str">
        <f t="shared" si="50"/>
        <v/>
      </c>
      <c r="AO81" s="274" t="str">
        <f t="shared" si="50"/>
        <v/>
      </c>
      <c r="AP81" s="274" t="str">
        <f t="shared" si="50"/>
        <v/>
      </c>
      <c r="AQ81" s="275">
        <f t="shared" si="36"/>
        <v>0</v>
      </c>
      <c r="AR81" s="275">
        <f t="shared" si="37"/>
        <v>0</v>
      </c>
      <c r="AS81" s="275">
        <f t="shared" si="38"/>
        <v>0</v>
      </c>
    </row>
    <row r="82" spans="1:45" s="5" customFormat="1" ht="27.75" customHeight="1" x14ac:dyDescent="0.25">
      <c r="A82" s="266">
        <f>'Inventaire – Act. lin. et vert.'!A69</f>
        <v>68</v>
      </c>
      <c r="B82" s="266"/>
      <c r="C82" s="266">
        <f>'Inventaire – Act. lin. et vert.'!B69</f>
        <v>0</v>
      </c>
      <c r="D82" s="266" t="str">
        <f>IF('Inventaire – Act. lin. et vert.'!C69="","",'Inventaire – Act. lin. et vert.'!C69)</f>
        <v/>
      </c>
      <c r="E82" s="267">
        <f>'Inventaire – Act. lin. et vert.'!D69</f>
        <v>0</v>
      </c>
      <c r="F82" s="268">
        <f>'Inventaire – Act. lin. et vert.'!E69</f>
        <v>0</v>
      </c>
      <c r="G82" s="276">
        <f>'Inventaire – Act. lin. et vert.'!I69</f>
        <v>0</v>
      </c>
      <c r="H82" s="270">
        <f>IF(C82='État actuel de la coll.'!$A$20,'Inventaire – Véh. et équip.'!H69-'Inventaire – Véh. et équip.'!M69,'Inventaire – Act. lin. et vert.'!G69)</f>
        <v>0</v>
      </c>
      <c r="I82" s="270">
        <f>'Inventaire – Act. lin. et vert.'!K69</f>
        <v>0</v>
      </c>
      <c r="J82" s="271" t="str">
        <f>IF(ISNUMBER('Inventaire – Act. lin. et vert.'!Y69),'Inventaire – Act. lin. et vert.'!Y69,"")</f>
        <v/>
      </c>
      <c r="K82" s="272">
        <f t="shared" si="52"/>
        <v>0</v>
      </c>
      <c r="L82" s="272">
        <f t="shared" si="29"/>
        <v>0</v>
      </c>
      <c r="M82" s="272">
        <f t="shared" si="30"/>
        <v>0</v>
      </c>
      <c r="N82" s="272">
        <f t="shared" si="31"/>
        <v>0</v>
      </c>
      <c r="O82" s="272">
        <f t="shared" si="32"/>
        <v>0</v>
      </c>
      <c r="P82" s="273">
        <f t="shared" si="33"/>
        <v>0</v>
      </c>
      <c r="Q82" s="277" t="str">
        <f t="shared" si="34"/>
        <v/>
      </c>
      <c r="R82" s="277" t="str">
        <f t="shared" si="35"/>
        <v/>
      </c>
      <c r="S82" s="274" t="str">
        <f t="shared" si="53"/>
        <v/>
      </c>
      <c r="T82" s="274" t="str">
        <f t="shared" si="51"/>
        <v/>
      </c>
      <c r="U82" s="274" t="str">
        <f t="shared" si="51"/>
        <v/>
      </c>
      <c r="V82" s="274" t="str">
        <f t="shared" si="54"/>
        <v/>
      </c>
      <c r="W82" s="274" t="str">
        <f t="shared" si="49"/>
        <v/>
      </c>
      <c r="X82" s="274" t="str">
        <f t="shared" si="49"/>
        <v/>
      </c>
      <c r="Y82" s="274" t="str">
        <f t="shared" si="49"/>
        <v/>
      </c>
      <c r="Z82" s="274" t="str">
        <f t="shared" si="49"/>
        <v/>
      </c>
      <c r="AA82" s="274" t="str">
        <f t="shared" si="49"/>
        <v/>
      </c>
      <c r="AB82" s="274" t="str">
        <f t="shared" si="49"/>
        <v/>
      </c>
      <c r="AC82" s="274" t="str">
        <f t="shared" si="49"/>
        <v/>
      </c>
      <c r="AD82" s="274" t="str">
        <f t="shared" si="49"/>
        <v/>
      </c>
      <c r="AE82" s="274" t="str">
        <f t="shared" si="49"/>
        <v/>
      </c>
      <c r="AF82" s="274" t="str">
        <f t="shared" si="49"/>
        <v/>
      </c>
      <c r="AG82" s="274" t="str">
        <f t="shared" si="50"/>
        <v/>
      </c>
      <c r="AH82" s="274" t="str">
        <f t="shared" si="50"/>
        <v/>
      </c>
      <c r="AI82" s="274" t="str">
        <f t="shared" si="50"/>
        <v/>
      </c>
      <c r="AJ82" s="274" t="str">
        <f t="shared" si="50"/>
        <v/>
      </c>
      <c r="AK82" s="274" t="str">
        <f t="shared" si="50"/>
        <v/>
      </c>
      <c r="AL82" s="274" t="str">
        <f t="shared" si="50"/>
        <v/>
      </c>
      <c r="AM82" s="274" t="str">
        <f t="shared" si="50"/>
        <v/>
      </c>
      <c r="AN82" s="274" t="str">
        <f t="shared" si="50"/>
        <v/>
      </c>
      <c r="AO82" s="274" t="str">
        <f t="shared" si="50"/>
        <v/>
      </c>
      <c r="AP82" s="274" t="str">
        <f t="shared" si="50"/>
        <v/>
      </c>
      <c r="AQ82" s="275">
        <f t="shared" si="36"/>
        <v>0</v>
      </c>
      <c r="AR82" s="275">
        <f t="shared" si="37"/>
        <v>0</v>
      </c>
      <c r="AS82" s="275">
        <f t="shared" si="38"/>
        <v>0</v>
      </c>
    </row>
    <row r="83" spans="1:45" s="5" customFormat="1" ht="27.75" customHeight="1" x14ac:dyDescent="0.25">
      <c r="A83" s="266">
        <f>'Inventaire – Act. lin. et vert.'!A70</f>
        <v>69</v>
      </c>
      <c r="B83" s="266"/>
      <c r="C83" s="266">
        <f>'Inventaire – Act. lin. et vert.'!B70</f>
        <v>0</v>
      </c>
      <c r="D83" s="266" t="str">
        <f>IF('Inventaire – Act. lin. et vert.'!C70="","",'Inventaire – Act. lin. et vert.'!C70)</f>
        <v/>
      </c>
      <c r="E83" s="267">
        <f>'Inventaire – Act. lin. et vert.'!D70</f>
        <v>0</v>
      </c>
      <c r="F83" s="268">
        <f>'Inventaire – Act. lin. et vert.'!E70</f>
        <v>0</v>
      </c>
      <c r="G83" s="276">
        <f>'Inventaire – Act. lin. et vert.'!I70</f>
        <v>0</v>
      </c>
      <c r="H83" s="270">
        <f>IF(C83='État actuel de la coll.'!$A$20,'Inventaire – Véh. et équip.'!H70-'Inventaire – Véh. et équip.'!M70,'Inventaire – Act. lin. et vert.'!G70)</f>
        <v>0</v>
      </c>
      <c r="I83" s="270">
        <f>'Inventaire – Act. lin. et vert.'!K70</f>
        <v>0</v>
      </c>
      <c r="J83" s="271" t="str">
        <f>IF(ISNUMBER('Inventaire – Act. lin. et vert.'!Y70),'Inventaire – Act. lin. et vert.'!Y70,"")</f>
        <v/>
      </c>
      <c r="K83" s="272">
        <f t="shared" si="52"/>
        <v>0</v>
      </c>
      <c r="L83" s="272">
        <f t="shared" si="29"/>
        <v>0</v>
      </c>
      <c r="M83" s="272">
        <f t="shared" si="30"/>
        <v>0</v>
      </c>
      <c r="N83" s="272">
        <f t="shared" si="31"/>
        <v>0</v>
      </c>
      <c r="O83" s="272">
        <f t="shared" si="32"/>
        <v>0</v>
      </c>
      <c r="P83" s="273">
        <f t="shared" si="33"/>
        <v>0</v>
      </c>
      <c r="Q83" s="277" t="str">
        <f t="shared" si="34"/>
        <v/>
      </c>
      <c r="R83" s="277" t="str">
        <f t="shared" si="35"/>
        <v/>
      </c>
      <c r="S83" s="274" t="str">
        <f t="shared" si="53"/>
        <v/>
      </c>
      <c r="T83" s="274" t="str">
        <f t="shared" si="51"/>
        <v/>
      </c>
      <c r="U83" s="274" t="str">
        <f t="shared" si="51"/>
        <v/>
      </c>
      <c r="V83" s="274" t="str">
        <f t="shared" si="54"/>
        <v/>
      </c>
      <c r="W83" s="274" t="str">
        <f t="shared" si="49"/>
        <v/>
      </c>
      <c r="X83" s="274" t="str">
        <f t="shared" si="49"/>
        <v/>
      </c>
      <c r="Y83" s="274" t="str">
        <f t="shared" si="49"/>
        <v/>
      </c>
      <c r="Z83" s="274" t="str">
        <f t="shared" si="49"/>
        <v/>
      </c>
      <c r="AA83" s="274" t="str">
        <f t="shared" si="49"/>
        <v/>
      </c>
      <c r="AB83" s="274" t="str">
        <f t="shared" si="49"/>
        <v/>
      </c>
      <c r="AC83" s="274" t="str">
        <f t="shared" si="49"/>
        <v/>
      </c>
      <c r="AD83" s="274" t="str">
        <f t="shared" si="49"/>
        <v/>
      </c>
      <c r="AE83" s="274" t="str">
        <f t="shared" si="49"/>
        <v/>
      </c>
      <c r="AF83" s="274" t="str">
        <f t="shared" si="49"/>
        <v/>
      </c>
      <c r="AG83" s="274" t="str">
        <f t="shared" si="50"/>
        <v/>
      </c>
      <c r="AH83" s="274" t="str">
        <f t="shared" si="50"/>
        <v/>
      </c>
      <c r="AI83" s="274" t="str">
        <f t="shared" si="50"/>
        <v/>
      </c>
      <c r="AJ83" s="274" t="str">
        <f t="shared" si="50"/>
        <v/>
      </c>
      <c r="AK83" s="274" t="str">
        <f t="shared" si="50"/>
        <v/>
      </c>
      <c r="AL83" s="274" t="str">
        <f t="shared" si="50"/>
        <v/>
      </c>
      <c r="AM83" s="274" t="str">
        <f t="shared" si="50"/>
        <v/>
      </c>
      <c r="AN83" s="274" t="str">
        <f t="shared" si="50"/>
        <v/>
      </c>
      <c r="AO83" s="274" t="str">
        <f t="shared" si="50"/>
        <v/>
      </c>
      <c r="AP83" s="274" t="str">
        <f t="shared" si="50"/>
        <v/>
      </c>
      <c r="AQ83" s="275">
        <f t="shared" si="36"/>
        <v>0</v>
      </c>
      <c r="AR83" s="275">
        <f t="shared" si="37"/>
        <v>0</v>
      </c>
      <c r="AS83" s="275">
        <f t="shared" si="38"/>
        <v>0</v>
      </c>
    </row>
    <row r="84" spans="1:45" s="5" customFormat="1" ht="27.75" customHeight="1" x14ac:dyDescent="0.25">
      <c r="A84" s="266">
        <f>'Inventaire – Act. lin. et vert.'!A71</f>
        <v>70</v>
      </c>
      <c r="B84" s="266"/>
      <c r="C84" s="266">
        <f>'Inventaire – Act. lin. et vert.'!B71</f>
        <v>0</v>
      </c>
      <c r="D84" s="266" t="str">
        <f>IF('Inventaire – Act. lin. et vert.'!C71="","",'Inventaire – Act. lin. et vert.'!C71)</f>
        <v/>
      </c>
      <c r="E84" s="267">
        <f>'Inventaire – Act. lin. et vert.'!D71</f>
        <v>0</v>
      </c>
      <c r="F84" s="268">
        <f>'Inventaire – Act. lin. et vert.'!E71</f>
        <v>0</v>
      </c>
      <c r="G84" s="276">
        <f>'Inventaire – Act. lin. et vert.'!I71</f>
        <v>0</v>
      </c>
      <c r="H84" s="270">
        <f>IF(C84='État actuel de la coll.'!$A$20,'Inventaire – Véh. et équip.'!H71-'Inventaire – Véh. et équip.'!M71,'Inventaire – Act. lin. et vert.'!G71)</f>
        <v>0</v>
      </c>
      <c r="I84" s="270">
        <f>'Inventaire – Act. lin. et vert.'!K71</f>
        <v>0</v>
      </c>
      <c r="J84" s="271" t="str">
        <f>IF(ISNUMBER('Inventaire – Act. lin. et vert.'!Y71),'Inventaire – Act. lin. et vert.'!Y71,"")</f>
        <v/>
      </c>
      <c r="K84" s="272">
        <f t="shared" si="52"/>
        <v>0</v>
      </c>
      <c r="L84" s="272">
        <f t="shared" si="29"/>
        <v>0</v>
      </c>
      <c r="M84" s="272">
        <f t="shared" si="30"/>
        <v>0</v>
      </c>
      <c r="N84" s="272">
        <f t="shared" si="31"/>
        <v>0</v>
      </c>
      <c r="O84" s="272">
        <f t="shared" si="32"/>
        <v>0</v>
      </c>
      <c r="P84" s="273">
        <f t="shared" si="33"/>
        <v>0</v>
      </c>
      <c r="Q84" s="277" t="str">
        <f t="shared" si="34"/>
        <v/>
      </c>
      <c r="R84" s="277" t="str">
        <f t="shared" si="35"/>
        <v/>
      </c>
      <c r="S84" s="274" t="str">
        <f t="shared" si="53"/>
        <v/>
      </c>
      <c r="T84" s="274" t="str">
        <f t="shared" si="51"/>
        <v/>
      </c>
      <c r="U84" s="274" t="str">
        <f t="shared" si="51"/>
        <v/>
      </c>
      <c r="V84" s="274" t="str">
        <f t="shared" si="54"/>
        <v/>
      </c>
      <c r="W84" s="274" t="str">
        <f t="shared" si="49"/>
        <v/>
      </c>
      <c r="X84" s="274" t="str">
        <f t="shared" si="49"/>
        <v/>
      </c>
      <c r="Y84" s="274" t="str">
        <f t="shared" si="49"/>
        <v/>
      </c>
      <c r="Z84" s="274" t="str">
        <f t="shared" si="49"/>
        <v/>
      </c>
      <c r="AA84" s="274" t="str">
        <f t="shared" si="49"/>
        <v/>
      </c>
      <c r="AB84" s="274" t="str">
        <f t="shared" si="49"/>
        <v/>
      </c>
      <c r="AC84" s="274" t="str">
        <f t="shared" si="49"/>
        <v/>
      </c>
      <c r="AD84" s="274" t="str">
        <f t="shared" si="49"/>
        <v/>
      </c>
      <c r="AE84" s="274" t="str">
        <f t="shared" si="49"/>
        <v/>
      </c>
      <c r="AF84" s="274" t="str">
        <f t="shared" si="49"/>
        <v/>
      </c>
      <c r="AG84" s="274" t="str">
        <f t="shared" si="50"/>
        <v/>
      </c>
      <c r="AH84" s="274" t="str">
        <f t="shared" si="50"/>
        <v/>
      </c>
      <c r="AI84" s="274" t="str">
        <f t="shared" si="50"/>
        <v/>
      </c>
      <c r="AJ84" s="274" t="str">
        <f t="shared" si="50"/>
        <v/>
      </c>
      <c r="AK84" s="274" t="str">
        <f t="shared" si="50"/>
        <v/>
      </c>
      <c r="AL84" s="274" t="str">
        <f t="shared" si="50"/>
        <v/>
      </c>
      <c r="AM84" s="274" t="str">
        <f t="shared" si="50"/>
        <v/>
      </c>
      <c r="AN84" s="274" t="str">
        <f t="shared" si="50"/>
        <v/>
      </c>
      <c r="AO84" s="274" t="str">
        <f t="shared" si="50"/>
        <v/>
      </c>
      <c r="AP84" s="274" t="str">
        <f t="shared" si="50"/>
        <v/>
      </c>
      <c r="AQ84" s="275">
        <f t="shared" si="36"/>
        <v>0</v>
      </c>
      <c r="AR84" s="275">
        <f t="shared" si="37"/>
        <v>0</v>
      </c>
      <c r="AS84" s="275">
        <f t="shared" si="38"/>
        <v>0</v>
      </c>
    </row>
    <row r="85" spans="1:45" s="5" customFormat="1" ht="27.75" customHeight="1" x14ac:dyDescent="0.25">
      <c r="A85" s="266">
        <f>'Inventaire – Act. lin. et vert.'!A72</f>
        <v>71</v>
      </c>
      <c r="B85" s="266"/>
      <c r="C85" s="266">
        <f>'Inventaire – Act. lin. et vert.'!B72</f>
        <v>0</v>
      </c>
      <c r="D85" s="266" t="str">
        <f>IF('Inventaire – Act. lin. et vert.'!C72="","",'Inventaire – Act. lin. et vert.'!C72)</f>
        <v/>
      </c>
      <c r="E85" s="267">
        <f>'Inventaire – Act. lin. et vert.'!D72</f>
        <v>0</v>
      </c>
      <c r="F85" s="268">
        <f>'Inventaire – Act. lin. et vert.'!E72</f>
        <v>0</v>
      </c>
      <c r="G85" s="276">
        <f>'Inventaire – Act. lin. et vert.'!I72</f>
        <v>0</v>
      </c>
      <c r="H85" s="270">
        <f>IF(C85='État actuel de la coll.'!$A$20,'Inventaire – Véh. et équip.'!H72-'Inventaire – Véh. et équip.'!M72,'Inventaire – Act. lin. et vert.'!G72)</f>
        <v>0</v>
      </c>
      <c r="I85" s="270">
        <f>'Inventaire – Act. lin. et vert.'!K72</f>
        <v>0</v>
      </c>
      <c r="J85" s="271" t="str">
        <f>IF(ISNUMBER('Inventaire – Act. lin. et vert.'!Y72),'Inventaire – Act. lin. et vert.'!Y72,"")</f>
        <v/>
      </c>
      <c r="K85" s="272">
        <f t="shared" si="52"/>
        <v>0</v>
      </c>
      <c r="L85" s="272">
        <f t="shared" si="29"/>
        <v>0</v>
      </c>
      <c r="M85" s="272">
        <f t="shared" si="30"/>
        <v>0</v>
      </c>
      <c r="N85" s="272">
        <f t="shared" si="31"/>
        <v>0</v>
      </c>
      <c r="O85" s="272">
        <f t="shared" si="32"/>
        <v>0</v>
      </c>
      <c r="P85" s="273">
        <f t="shared" si="33"/>
        <v>0</v>
      </c>
      <c r="Q85" s="277" t="str">
        <f t="shared" si="34"/>
        <v/>
      </c>
      <c r="R85" s="277" t="str">
        <f t="shared" si="35"/>
        <v/>
      </c>
      <c r="S85" s="274" t="str">
        <f t="shared" si="53"/>
        <v/>
      </c>
      <c r="T85" s="274" t="str">
        <f t="shared" si="51"/>
        <v/>
      </c>
      <c r="U85" s="274" t="str">
        <f t="shared" si="51"/>
        <v/>
      </c>
      <c r="V85" s="274" t="str">
        <f t="shared" si="54"/>
        <v/>
      </c>
      <c r="W85" s="274" t="str">
        <f t="shared" ref="W85:AF94" si="55">IF(OR($K85=W$14,$L85=W$14,$M85=W$14,$N85=W$14,$O85=W$14,$P85=W$14),$G85,"")</f>
        <v/>
      </c>
      <c r="X85" s="274" t="str">
        <f t="shared" si="55"/>
        <v/>
      </c>
      <c r="Y85" s="274" t="str">
        <f t="shared" si="55"/>
        <v/>
      </c>
      <c r="Z85" s="274" t="str">
        <f t="shared" si="55"/>
        <v/>
      </c>
      <c r="AA85" s="274" t="str">
        <f t="shared" si="55"/>
        <v/>
      </c>
      <c r="AB85" s="274" t="str">
        <f t="shared" si="55"/>
        <v/>
      </c>
      <c r="AC85" s="274" t="str">
        <f t="shared" si="55"/>
        <v/>
      </c>
      <c r="AD85" s="274" t="str">
        <f t="shared" si="55"/>
        <v/>
      </c>
      <c r="AE85" s="274" t="str">
        <f t="shared" si="55"/>
        <v/>
      </c>
      <c r="AF85" s="274" t="str">
        <f t="shared" si="55"/>
        <v/>
      </c>
      <c r="AG85" s="274" t="str">
        <f t="shared" ref="AG85:AP94" si="56">IF(OR($K85=AG$14,$L85=AG$14,$M85=AG$14,$N85=AG$14,$O85=AG$14,$P85=AG$14),$G85,"")</f>
        <v/>
      </c>
      <c r="AH85" s="274" t="str">
        <f t="shared" si="56"/>
        <v/>
      </c>
      <c r="AI85" s="274" t="str">
        <f t="shared" si="56"/>
        <v/>
      </c>
      <c r="AJ85" s="274" t="str">
        <f t="shared" si="56"/>
        <v/>
      </c>
      <c r="AK85" s="274" t="str">
        <f t="shared" si="56"/>
        <v/>
      </c>
      <c r="AL85" s="274" t="str">
        <f t="shared" si="56"/>
        <v/>
      </c>
      <c r="AM85" s="274" t="str">
        <f t="shared" si="56"/>
        <v/>
      </c>
      <c r="AN85" s="274" t="str">
        <f t="shared" si="56"/>
        <v/>
      </c>
      <c r="AO85" s="274" t="str">
        <f t="shared" si="56"/>
        <v/>
      </c>
      <c r="AP85" s="274" t="str">
        <f t="shared" si="56"/>
        <v/>
      </c>
      <c r="AQ85" s="275">
        <f t="shared" si="36"/>
        <v>0</v>
      </c>
      <c r="AR85" s="275">
        <f t="shared" si="37"/>
        <v>0</v>
      </c>
      <c r="AS85" s="275">
        <f t="shared" si="38"/>
        <v>0</v>
      </c>
    </row>
    <row r="86" spans="1:45" s="5" customFormat="1" ht="27.75" customHeight="1" x14ac:dyDescent="0.25">
      <c r="A86" s="266">
        <f>'Inventaire – Act. lin. et vert.'!A73</f>
        <v>72</v>
      </c>
      <c r="B86" s="266"/>
      <c r="C86" s="266">
        <f>'Inventaire – Act. lin. et vert.'!B73</f>
        <v>0</v>
      </c>
      <c r="D86" s="266" t="str">
        <f>IF('Inventaire – Act. lin. et vert.'!C73="","",'Inventaire – Act. lin. et vert.'!C73)</f>
        <v/>
      </c>
      <c r="E86" s="267">
        <f>'Inventaire – Act. lin. et vert.'!D73</f>
        <v>0</v>
      </c>
      <c r="F86" s="268">
        <f>'Inventaire – Act. lin. et vert.'!E73</f>
        <v>0</v>
      </c>
      <c r="G86" s="276">
        <f>'Inventaire – Act. lin. et vert.'!I73</f>
        <v>0</v>
      </c>
      <c r="H86" s="270">
        <f>IF(C86='État actuel de la coll.'!$A$20,'Inventaire – Véh. et équip.'!H73-'Inventaire – Véh. et équip.'!M73,'Inventaire – Act. lin. et vert.'!G73)</f>
        <v>0</v>
      </c>
      <c r="I86" s="270">
        <f>'Inventaire – Act. lin. et vert.'!K73</f>
        <v>0</v>
      </c>
      <c r="J86" s="271" t="str">
        <f>IF(ISNUMBER('Inventaire – Act. lin. et vert.'!Y73),'Inventaire – Act. lin. et vert.'!Y73,"")</f>
        <v/>
      </c>
      <c r="K86" s="272">
        <f t="shared" si="52"/>
        <v>0</v>
      </c>
      <c r="L86" s="272">
        <f t="shared" si="29"/>
        <v>0</v>
      </c>
      <c r="M86" s="272">
        <f t="shared" si="30"/>
        <v>0</v>
      </c>
      <c r="N86" s="272">
        <f t="shared" si="31"/>
        <v>0</v>
      </c>
      <c r="O86" s="272">
        <f t="shared" si="32"/>
        <v>0</v>
      </c>
      <c r="P86" s="273">
        <f t="shared" si="33"/>
        <v>0</v>
      </c>
      <c r="Q86" s="277" t="str">
        <f t="shared" si="34"/>
        <v/>
      </c>
      <c r="R86" s="277" t="str">
        <f t="shared" si="35"/>
        <v/>
      </c>
      <c r="S86" s="274" t="str">
        <f t="shared" si="53"/>
        <v/>
      </c>
      <c r="T86" s="274" t="str">
        <f t="shared" si="51"/>
        <v/>
      </c>
      <c r="U86" s="274" t="str">
        <f t="shared" si="51"/>
        <v/>
      </c>
      <c r="V86" s="274" t="str">
        <f t="shared" si="54"/>
        <v/>
      </c>
      <c r="W86" s="274" t="str">
        <f t="shared" si="55"/>
        <v/>
      </c>
      <c r="X86" s="274" t="str">
        <f t="shared" si="55"/>
        <v/>
      </c>
      <c r="Y86" s="274" t="str">
        <f t="shared" si="55"/>
        <v/>
      </c>
      <c r="Z86" s="274" t="str">
        <f t="shared" si="55"/>
        <v/>
      </c>
      <c r="AA86" s="274" t="str">
        <f t="shared" si="55"/>
        <v/>
      </c>
      <c r="AB86" s="274" t="str">
        <f t="shared" si="55"/>
        <v/>
      </c>
      <c r="AC86" s="274" t="str">
        <f t="shared" si="55"/>
        <v/>
      </c>
      <c r="AD86" s="274" t="str">
        <f t="shared" si="55"/>
        <v/>
      </c>
      <c r="AE86" s="274" t="str">
        <f t="shared" si="55"/>
        <v/>
      </c>
      <c r="AF86" s="274" t="str">
        <f t="shared" si="55"/>
        <v/>
      </c>
      <c r="AG86" s="274" t="str">
        <f t="shared" si="56"/>
        <v/>
      </c>
      <c r="AH86" s="274" t="str">
        <f t="shared" si="56"/>
        <v/>
      </c>
      <c r="AI86" s="274" t="str">
        <f t="shared" si="56"/>
        <v/>
      </c>
      <c r="AJ86" s="274" t="str">
        <f t="shared" si="56"/>
        <v/>
      </c>
      <c r="AK86" s="274" t="str">
        <f t="shared" si="56"/>
        <v/>
      </c>
      <c r="AL86" s="274" t="str">
        <f t="shared" si="56"/>
        <v/>
      </c>
      <c r="AM86" s="274" t="str">
        <f t="shared" si="56"/>
        <v/>
      </c>
      <c r="AN86" s="274" t="str">
        <f t="shared" si="56"/>
        <v/>
      </c>
      <c r="AO86" s="274" t="str">
        <f t="shared" si="56"/>
        <v/>
      </c>
      <c r="AP86" s="274" t="str">
        <f t="shared" si="56"/>
        <v/>
      </c>
      <c r="AQ86" s="275">
        <f t="shared" si="36"/>
        <v>0</v>
      </c>
      <c r="AR86" s="275">
        <f t="shared" si="37"/>
        <v>0</v>
      </c>
      <c r="AS86" s="275">
        <f t="shared" si="38"/>
        <v>0</v>
      </c>
    </row>
    <row r="87" spans="1:45" s="5" customFormat="1" ht="27.75" customHeight="1" x14ac:dyDescent="0.25">
      <c r="A87" s="266">
        <f>'Inventaire – Act. lin. et vert.'!A74</f>
        <v>73</v>
      </c>
      <c r="B87" s="266"/>
      <c r="C87" s="266">
        <f>'Inventaire – Act. lin. et vert.'!B74</f>
        <v>0</v>
      </c>
      <c r="D87" s="266" t="str">
        <f>IF('Inventaire – Act. lin. et vert.'!C74="","",'Inventaire – Act. lin. et vert.'!C74)</f>
        <v/>
      </c>
      <c r="E87" s="267">
        <f>'Inventaire – Act. lin. et vert.'!D74</f>
        <v>0</v>
      </c>
      <c r="F87" s="268">
        <f>'Inventaire – Act. lin. et vert.'!E74</f>
        <v>0</v>
      </c>
      <c r="G87" s="276">
        <f>'Inventaire – Act. lin. et vert.'!I74</f>
        <v>0</v>
      </c>
      <c r="H87" s="270">
        <f>IF(C87='État actuel de la coll.'!$A$20,'Inventaire – Véh. et équip.'!H74-'Inventaire – Véh. et équip.'!M74,'Inventaire – Act. lin. et vert.'!G74)</f>
        <v>0</v>
      </c>
      <c r="I87" s="270">
        <f>'Inventaire – Act. lin. et vert.'!K74</f>
        <v>0</v>
      </c>
      <c r="J87" s="271" t="str">
        <f>IF(ISNUMBER('Inventaire – Act. lin. et vert.'!Y74),'Inventaire – Act. lin. et vert.'!Y74,"")</f>
        <v/>
      </c>
      <c r="K87" s="272">
        <f t="shared" si="52"/>
        <v>0</v>
      </c>
      <c r="L87" s="272">
        <f t="shared" si="29"/>
        <v>0</v>
      </c>
      <c r="M87" s="272">
        <f t="shared" si="30"/>
        <v>0</v>
      </c>
      <c r="N87" s="272">
        <f t="shared" si="31"/>
        <v>0</v>
      </c>
      <c r="O87" s="272">
        <f t="shared" si="32"/>
        <v>0</v>
      </c>
      <c r="P87" s="273">
        <f t="shared" si="33"/>
        <v>0</v>
      </c>
      <c r="Q87" s="277" t="str">
        <f t="shared" si="34"/>
        <v/>
      </c>
      <c r="R87" s="277" t="str">
        <f t="shared" si="35"/>
        <v/>
      </c>
      <c r="S87" s="274" t="str">
        <f t="shared" si="53"/>
        <v/>
      </c>
      <c r="T87" s="274" t="str">
        <f t="shared" si="51"/>
        <v/>
      </c>
      <c r="U87" s="274" t="str">
        <f t="shared" si="51"/>
        <v/>
      </c>
      <c r="V87" s="274" t="str">
        <f t="shared" si="54"/>
        <v/>
      </c>
      <c r="W87" s="274" t="str">
        <f t="shared" si="55"/>
        <v/>
      </c>
      <c r="X87" s="274" t="str">
        <f t="shared" si="55"/>
        <v/>
      </c>
      <c r="Y87" s="274" t="str">
        <f t="shared" si="55"/>
        <v/>
      </c>
      <c r="Z87" s="274" t="str">
        <f t="shared" si="55"/>
        <v/>
      </c>
      <c r="AA87" s="274" t="str">
        <f t="shared" si="55"/>
        <v/>
      </c>
      <c r="AB87" s="274" t="str">
        <f t="shared" si="55"/>
        <v/>
      </c>
      <c r="AC87" s="274" t="str">
        <f t="shared" si="55"/>
        <v/>
      </c>
      <c r="AD87" s="274" t="str">
        <f t="shared" si="55"/>
        <v/>
      </c>
      <c r="AE87" s="274" t="str">
        <f t="shared" si="55"/>
        <v/>
      </c>
      <c r="AF87" s="274" t="str">
        <f t="shared" si="55"/>
        <v/>
      </c>
      <c r="AG87" s="274" t="str">
        <f t="shared" si="56"/>
        <v/>
      </c>
      <c r="AH87" s="274" t="str">
        <f t="shared" si="56"/>
        <v/>
      </c>
      <c r="AI87" s="274" t="str">
        <f t="shared" si="56"/>
        <v/>
      </c>
      <c r="AJ87" s="274" t="str">
        <f t="shared" si="56"/>
        <v/>
      </c>
      <c r="AK87" s="274" t="str">
        <f t="shared" si="56"/>
        <v/>
      </c>
      <c r="AL87" s="274" t="str">
        <f t="shared" si="56"/>
        <v/>
      </c>
      <c r="AM87" s="274" t="str">
        <f t="shared" si="56"/>
        <v/>
      </c>
      <c r="AN87" s="274" t="str">
        <f t="shared" si="56"/>
        <v/>
      </c>
      <c r="AO87" s="274" t="str">
        <f t="shared" si="56"/>
        <v/>
      </c>
      <c r="AP87" s="274" t="str">
        <f t="shared" si="56"/>
        <v/>
      </c>
      <c r="AQ87" s="275">
        <f t="shared" si="36"/>
        <v>0</v>
      </c>
      <c r="AR87" s="275">
        <f t="shared" si="37"/>
        <v>0</v>
      </c>
      <c r="AS87" s="275">
        <f t="shared" si="38"/>
        <v>0</v>
      </c>
    </row>
    <row r="88" spans="1:45" s="5" customFormat="1" ht="27.75" customHeight="1" x14ac:dyDescent="0.25">
      <c r="A88" s="266">
        <f>'Inventaire – Act. lin. et vert.'!A75</f>
        <v>74</v>
      </c>
      <c r="B88" s="266"/>
      <c r="C88" s="266">
        <f>'Inventaire – Act. lin. et vert.'!B75</f>
        <v>0</v>
      </c>
      <c r="D88" s="266" t="str">
        <f>IF('Inventaire – Act. lin. et vert.'!C75="","",'Inventaire – Act. lin. et vert.'!C75)</f>
        <v/>
      </c>
      <c r="E88" s="267">
        <f>'Inventaire – Act. lin. et vert.'!D75</f>
        <v>0</v>
      </c>
      <c r="F88" s="268">
        <f>'Inventaire – Act. lin. et vert.'!E75</f>
        <v>0</v>
      </c>
      <c r="G88" s="276">
        <f>'Inventaire – Act. lin. et vert.'!I75</f>
        <v>0</v>
      </c>
      <c r="H88" s="270">
        <f>IF(C88='État actuel de la coll.'!$A$20,'Inventaire – Véh. et équip.'!H75-'Inventaire – Véh. et équip.'!M75,'Inventaire – Act. lin. et vert.'!G75)</f>
        <v>0</v>
      </c>
      <c r="I88" s="270">
        <f>'Inventaire – Act. lin. et vert.'!K75</f>
        <v>0</v>
      </c>
      <c r="J88" s="271" t="str">
        <f>IF(ISNUMBER('Inventaire – Act. lin. et vert.'!Y75),'Inventaire – Act. lin. et vert.'!Y75,"")</f>
        <v/>
      </c>
      <c r="K88" s="272">
        <f t="shared" si="52"/>
        <v>0</v>
      </c>
      <c r="L88" s="272">
        <f t="shared" si="29"/>
        <v>0</v>
      </c>
      <c r="M88" s="272">
        <f t="shared" si="30"/>
        <v>0</v>
      </c>
      <c r="N88" s="272">
        <f t="shared" si="31"/>
        <v>0</v>
      </c>
      <c r="O88" s="272">
        <f t="shared" si="32"/>
        <v>0</v>
      </c>
      <c r="P88" s="273">
        <f t="shared" si="33"/>
        <v>0</v>
      </c>
      <c r="Q88" s="277" t="str">
        <f t="shared" si="34"/>
        <v/>
      </c>
      <c r="R88" s="277" t="str">
        <f t="shared" si="35"/>
        <v/>
      </c>
      <c r="S88" s="274" t="str">
        <f t="shared" si="53"/>
        <v/>
      </c>
      <c r="T88" s="274" t="str">
        <f t="shared" si="51"/>
        <v/>
      </c>
      <c r="U88" s="274" t="str">
        <f t="shared" si="51"/>
        <v/>
      </c>
      <c r="V88" s="274" t="str">
        <f t="shared" si="54"/>
        <v/>
      </c>
      <c r="W88" s="274" t="str">
        <f t="shared" si="55"/>
        <v/>
      </c>
      <c r="X88" s="274" t="str">
        <f t="shared" si="55"/>
        <v/>
      </c>
      <c r="Y88" s="274" t="str">
        <f t="shared" si="55"/>
        <v/>
      </c>
      <c r="Z88" s="274" t="str">
        <f t="shared" si="55"/>
        <v/>
      </c>
      <c r="AA88" s="274" t="str">
        <f t="shared" si="55"/>
        <v/>
      </c>
      <c r="AB88" s="274" t="str">
        <f t="shared" si="55"/>
        <v/>
      </c>
      <c r="AC88" s="274" t="str">
        <f t="shared" si="55"/>
        <v/>
      </c>
      <c r="AD88" s="274" t="str">
        <f t="shared" si="55"/>
        <v/>
      </c>
      <c r="AE88" s="274" t="str">
        <f t="shared" si="55"/>
        <v/>
      </c>
      <c r="AF88" s="274" t="str">
        <f t="shared" si="55"/>
        <v/>
      </c>
      <c r="AG88" s="274" t="str">
        <f t="shared" si="56"/>
        <v/>
      </c>
      <c r="AH88" s="274" t="str">
        <f t="shared" si="56"/>
        <v/>
      </c>
      <c r="AI88" s="274" t="str">
        <f t="shared" si="56"/>
        <v/>
      </c>
      <c r="AJ88" s="274" t="str">
        <f t="shared" si="56"/>
        <v/>
      </c>
      <c r="AK88" s="274" t="str">
        <f t="shared" si="56"/>
        <v/>
      </c>
      <c r="AL88" s="274" t="str">
        <f t="shared" si="56"/>
        <v/>
      </c>
      <c r="AM88" s="274" t="str">
        <f t="shared" si="56"/>
        <v/>
      </c>
      <c r="AN88" s="274" t="str">
        <f t="shared" si="56"/>
        <v/>
      </c>
      <c r="AO88" s="274" t="str">
        <f t="shared" si="56"/>
        <v/>
      </c>
      <c r="AP88" s="274" t="str">
        <f t="shared" si="56"/>
        <v/>
      </c>
      <c r="AQ88" s="275">
        <f t="shared" si="36"/>
        <v>0</v>
      </c>
      <c r="AR88" s="275">
        <f t="shared" si="37"/>
        <v>0</v>
      </c>
      <c r="AS88" s="275">
        <f t="shared" si="38"/>
        <v>0</v>
      </c>
    </row>
    <row r="89" spans="1:45" s="5" customFormat="1" ht="27.75" customHeight="1" x14ac:dyDescent="0.25">
      <c r="A89" s="266">
        <f>'Inventaire – Act. lin. et vert.'!A76</f>
        <v>75</v>
      </c>
      <c r="B89" s="266"/>
      <c r="C89" s="266">
        <f>'Inventaire – Act. lin. et vert.'!B76</f>
        <v>0</v>
      </c>
      <c r="D89" s="266" t="str">
        <f>IF('Inventaire – Act. lin. et vert.'!C76="","",'Inventaire – Act. lin. et vert.'!C76)</f>
        <v/>
      </c>
      <c r="E89" s="267">
        <f>'Inventaire – Act. lin. et vert.'!D76</f>
        <v>0</v>
      </c>
      <c r="F89" s="268">
        <f>'Inventaire – Act. lin. et vert.'!E76</f>
        <v>0</v>
      </c>
      <c r="G89" s="276">
        <f>'Inventaire – Act. lin. et vert.'!I76</f>
        <v>0</v>
      </c>
      <c r="H89" s="270">
        <f>IF(C89='État actuel de la coll.'!$A$20,'Inventaire – Véh. et équip.'!H76-'Inventaire – Véh. et équip.'!M76,'Inventaire – Act. lin. et vert.'!G76)</f>
        <v>0</v>
      </c>
      <c r="I89" s="270">
        <f>'Inventaire – Act. lin. et vert.'!K76</f>
        <v>0</v>
      </c>
      <c r="J89" s="271" t="str">
        <f>IF(ISNUMBER('Inventaire – Act. lin. et vert.'!Y76),'Inventaire – Act. lin. et vert.'!Y76,"")</f>
        <v/>
      </c>
      <c r="K89" s="272">
        <f t="shared" si="52"/>
        <v>0</v>
      </c>
      <c r="L89" s="272">
        <f t="shared" si="29"/>
        <v>0</v>
      </c>
      <c r="M89" s="272">
        <f t="shared" si="30"/>
        <v>0</v>
      </c>
      <c r="N89" s="272">
        <f t="shared" si="31"/>
        <v>0</v>
      </c>
      <c r="O89" s="272">
        <f t="shared" si="32"/>
        <v>0</v>
      </c>
      <c r="P89" s="273">
        <f t="shared" si="33"/>
        <v>0</v>
      </c>
      <c r="Q89" s="277" t="str">
        <f t="shared" si="34"/>
        <v/>
      </c>
      <c r="R89" s="277" t="str">
        <f t="shared" si="35"/>
        <v/>
      </c>
      <c r="S89" s="274" t="str">
        <f t="shared" si="53"/>
        <v/>
      </c>
      <c r="T89" s="274" t="str">
        <f t="shared" si="51"/>
        <v/>
      </c>
      <c r="U89" s="274" t="str">
        <f t="shared" si="51"/>
        <v/>
      </c>
      <c r="V89" s="274" t="str">
        <f t="shared" si="54"/>
        <v/>
      </c>
      <c r="W89" s="274" t="str">
        <f t="shared" si="55"/>
        <v/>
      </c>
      <c r="X89" s="274" t="str">
        <f t="shared" si="55"/>
        <v/>
      </c>
      <c r="Y89" s="274" t="str">
        <f t="shared" si="55"/>
        <v/>
      </c>
      <c r="Z89" s="274" t="str">
        <f t="shared" si="55"/>
        <v/>
      </c>
      <c r="AA89" s="274" t="str">
        <f t="shared" si="55"/>
        <v/>
      </c>
      <c r="AB89" s="274" t="str">
        <f t="shared" si="55"/>
        <v/>
      </c>
      <c r="AC89" s="274" t="str">
        <f t="shared" si="55"/>
        <v/>
      </c>
      <c r="AD89" s="274" t="str">
        <f t="shared" si="55"/>
        <v/>
      </c>
      <c r="AE89" s="274" t="str">
        <f t="shared" si="55"/>
        <v/>
      </c>
      <c r="AF89" s="274" t="str">
        <f t="shared" si="55"/>
        <v/>
      </c>
      <c r="AG89" s="274" t="str">
        <f t="shared" si="56"/>
        <v/>
      </c>
      <c r="AH89" s="274" t="str">
        <f t="shared" si="56"/>
        <v/>
      </c>
      <c r="AI89" s="274" t="str">
        <f t="shared" si="56"/>
        <v/>
      </c>
      <c r="AJ89" s="274" t="str">
        <f t="shared" si="56"/>
        <v/>
      </c>
      <c r="AK89" s="274" t="str">
        <f t="shared" si="56"/>
        <v/>
      </c>
      <c r="AL89" s="274" t="str">
        <f t="shared" si="56"/>
        <v/>
      </c>
      <c r="AM89" s="274" t="str">
        <f t="shared" si="56"/>
        <v/>
      </c>
      <c r="AN89" s="274" t="str">
        <f t="shared" si="56"/>
        <v/>
      </c>
      <c r="AO89" s="274" t="str">
        <f t="shared" si="56"/>
        <v/>
      </c>
      <c r="AP89" s="274" t="str">
        <f t="shared" si="56"/>
        <v/>
      </c>
      <c r="AQ89" s="275">
        <f t="shared" si="36"/>
        <v>0</v>
      </c>
      <c r="AR89" s="275">
        <f t="shared" si="37"/>
        <v>0</v>
      </c>
      <c r="AS89" s="275">
        <f t="shared" si="38"/>
        <v>0</v>
      </c>
    </row>
    <row r="90" spans="1:45" s="5" customFormat="1" ht="27.75" customHeight="1" x14ac:dyDescent="0.25">
      <c r="A90" s="266">
        <f>'Inventaire – Act. lin. et vert.'!A77</f>
        <v>76</v>
      </c>
      <c r="B90" s="266"/>
      <c r="C90" s="266">
        <f>'Inventaire – Act. lin. et vert.'!B77</f>
        <v>0</v>
      </c>
      <c r="D90" s="266" t="str">
        <f>IF('Inventaire – Act. lin. et vert.'!C77="","",'Inventaire – Act. lin. et vert.'!C77)</f>
        <v/>
      </c>
      <c r="E90" s="267">
        <f>'Inventaire – Act. lin. et vert.'!D77</f>
        <v>0</v>
      </c>
      <c r="F90" s="268">
        <f>'Inventaire – Act. lin. et vert.'!E77</f>
        <v>0</v>
      </c>
      <c r="G90" s="276">
        <f>'Inventaire – Act. lin. et vert.'!I77</f>
        <v>0</v>
      </c>
      <c r="H90" s="270">
        <f>IF(C90='État actuel de la coll.'!$A$20,'Inventaire – Véh. et équip.'!H77-'Inventaire – Véh. et équip.'!M77,'Inventaire – Act. lin. et vert.'!G77)</f>
        <v>0</v>
      </c>
      <c r="I90" s="270">
        <f>'Inventaire – Act. lin. et vert.'!K77</f>
        <v>0</v>
      </c>
      <c r="J90" s="271" t="str">
        <f>IF(ISNUMBER('Inventaire – Act. lin. et vert.'!Y77),'Inventaire – Act. lin. et vert.'!Y77,"")</f>
        <v/>
      </c>
      <c r="K90" s="272">
        <f t="shared" si="52"/>
        <v>0</v>
      </c>
      <c r="L90" s="272">
        <f t="shared" si="29"/>
        <v>0</v>
      </c>
      <c r="M90" s="272">
        <f t="shared" si="30"/>
        <v>0</v>
      </c>
      <c r="N90" s="272">
        <f t="shared" si="31"/>
        <v>0</v>
      </c>
      <c r="O90" s="272">
        <f t="shared" si="32"/>
        <v>0</v>
      </c>
      <c r="P90" s="273">
        <f t="shared" si="33"/>
        <v>0</v>
      </c>
      <c r="Q90" s="277" t="str">
        <f t="shared" si="34"/>
        <v/>
      </c>
      <c r="R90" s="277" t="str">
        <f t="shared" si="35"/>
        <v/>
      </c>
      <c r="S90" s="274" t="str">
        <f t="shared" si="53"/>
        <v/>
      </c>
      <c r="T90" s="274" t="str">
        <f t="shared" si="51"/>
        <v/>
      </c>
      <c r="U90" s="274" t="str">
        <f t="shared" si="51"/>
        <v/>
      </c>
      <c r="V90" s="274" t="str">
        <f t="shared" si="54"/>
        <v/>
      </c>
      <c r="W90" s="274" t="str">
        <f t="shared" si="55"/>
        <v/>
      </c>
      <c r="X90" s="274" t="str">
        <f t="shared" si="55"/>
        <v/>
      </c>
      <c r="Y90" s="274" t="str">
        <f t="shared" si="55"/>
        <v/>
      </c>
      <c r="Z90" s="274" t="str">
        <f t="shared" si="55"/>
        <v/>
      </c>
      <c r="AA90" s="274" t="str">
        <f t="shared" si="55"/>
        <v/>
      </c>
      <c r="AB90" s="274" t="str">
        <f t="shared" si="55"/>
        <v/>
      </c>
      <c r="AC90" s="274" t="str">
        <f t="shared" si="55"/>
        <v/>
      </c>
      <c r="AD90" s="274" t="str">
        <f t="shared" si="55"/>
        <v/>
      </c>
      <c r="AE90" s="274" t="str">
        <f t="shared" si="55"/>
        <v/>
      </c>
      <c r="AF90" s="274" t="str">
        <f t="shared" si="55"/>
        <v/>
      </c>
      <c r="AG90" s="274" t="str">
        <f t="shared" si="56"/>
        <v/>
      </c>
      <c r="AH90" s="274" t="str">
        <f t="shared" si="56"/>
        <v/>
      </c>
      <c r="AI90" s="274" t="str">
        <f t="shared" si="56"/>
        <v/>
      </c>
      <c r="AJ90" s="274" t="str">
        <f t="shared" si="56"/>
        <v/>
      </c>
      <c r="AK90" s="274" t="str">
        <f t="shared" si="56"/>
        <v/>
      </c>
      <c r="AL90" s="274" t="str">
        <f t="shared" si="56"/>
        <v/>
      </c>
      <c r="AM90" s="274" t="str">
        <f t="shared" si="56"/>
        <v/>
      </c>
      <c r="AN90" s="274" t="str">
        <f t="shared" si="56"/>
        <v/>
      </c>
      <c r="AO90" s="274" t="str">
        <f t="shared" si="56"/>
        <v/>
      </c>
      <c r="AP90" s="274" t="str">
        <f t="shared" si="56"/>
        <v/>
      </c>
      <c r="AQ90" s="275">
        <f t="shared" si="36"/>
        <v>0</v>
      </c>
      <c r="AR90" s="275">
        <f t="shared" si="37"/>
        <v>0</v>
      </c>
      <c r="AS90" s="275">
        <f t="shared" si="38"/>
        <v>0</v>
      </c>
    </row>
    <row r="91" spans="1:45" s="5" customFormat="1" ht="27.75" customHeight="1" x14ac:dyDescent="0.25">
      <c r="A91" s="266">
        <f>'Inventaire – Act. lin. et vert.'!A78</f>
        <v>77</v>
      </c>
      <c r="B91" s="266"/>
      <c r="C91" s="266">
        <f>'Inventaire – Act. lin. et vert.'!B78</f>
        <v>0</v>
      </c>
      <c r="D91" s="266" t="str">
        <f>IF('Inventaire – Act. lin. et vert.'!C78="","",'Inventaire – Act. lin. et vert.'!C78)</f>
        <v/>
      </c>
      <c r="E91" s="267">
        <f>'Inventaire – Act. lin. et vert.'!D78</f>
        <v>0</v>
      </c>
      <c r="F91" s="268">
        <f>'Inventaire – Act. lin. et vert.'!E78</f>
        <v>0</v>
      </c>
      <c r="G91" s="276">
        <f>'Inventaire – Act. lin. et vert.'!I78</f>
        <v>0</v>
      </c>
      <c r="H91" s="270">
        <f>IF(C91='État actuel de la coll.'!$A$20,'Inventaire – Véh. et équip.'!H78-'Inventaire – Véh. et équip.'!M78,'Inventaire – Act. lin. et vert.'!G78)</f>
        <v>0</v>
      </c>
      <c r="I91" s="270">
        <f>'Inventaire – Act. lin. et vert.'!K78</f>
        <v>0</v>
      </c>
      <c r="J91" s="271" t="str">
        <f>IF(ISNUMBER('Inventaire – Act. lin. et vert.'!Y78),'Inventaire – Act. lin. et vert.'!Y78,"")</f>
        <v/>
      </c>
      <c r="K91" s="272">
        <f t="shared" si="52"/>
        <v>0</v>
      </c>
      <c r="L91" s="272">
        <f t="shared" si="29"/>
        <v>0</v>
      </c>
      <c r="M91" s="272">
        <f t="shared" si="30"/>
        <v>0</v>
      </c>
      <c r="N91" s="272">
        <f t="shared" si="31"/>
        <v>0</v>
      </c>
      <c r="O91" s="272">
        <f t="shared" si="32"/>
        <v>0</v>
      </c>
      <c r="P91" s="273">
        <f t="shared" si="33"/>
        <v>0</v>
      </c>
      <c r="Q91" s="277" t="str">
        <f t="shared" si="34"/>
        <v/>
      </c>
      <c r="R91" s="277" t="str">
        <f t="shared" si="35"/>
        <v/>
      </c>
      <c r="S91" s="274" t="str">
        <f t="shared" si="53"/>
        <v/>
      </c>
      <c r="T91" s="274" t="str">
        <f t="shared" si="51"/>
        <v/>
      </c>
      <c r="U91" s="274" t="str">
        <f t="shared" si="51"/>
        <v/>
      </c>
      <c r="V91" s="274" t="str">
        <f t="shared" si="54"/>
        <v/>
      </c>
      <c r="W91" s="274" t="str">
        <f t="shared" si="55"/>
        <v/>
      </c>
      <c r="X91" s="274" t="str">
        <f t="shared" si="55"/>
        <v/>
      </c>
      <c r="Y91" s="274" t="str">
        <f t="shared" si="55"/>
        <v/>
      </c>
      <c r="Z91" s="274" t="str">
        <f t="shared" si="55"/>
        <v/>
      </c>
      <c r="AA91" s="274" t="str">
        <f t="shared" si="55"/>
        <v/>
      </c>
      <c r="AB91" s="274" t="str">
        <f t="shared" si="55"/>
        <v/>
      </c>
      <c r="AC91" s="274" t="str">
        <f t="shared" si="55"/>
        <v/>
      </c>
      <c r="AD91" s="274" t="str">
        <f t="shared" si="55"/>
        <v/>
      </c>
      <c r="AE91" s="274" t="str">
        <f t="shared" si="55"/>
        <v/>
      </c>
      <c r="AF91" s="274" t="str">
        <f t="shared" si="55"/>
        <v/>
      </c>
      <c r="AG91" s="274" t="str">
        <f t="shared" si="56"/>
        <v/>
      </c>
      <c r="AH91" s="274" t="str">
        <f t="shared" si="56"/>
        <v/>
      </c>
      <c r="AI91" s="274" t="str">
        <f t="shared" si="56"/>
        <v/>
      </c>
      <c r="AJ91" s="274" t="str">
        <f t="shared" si="56"/>
        <v/>
      </c>
      <c r="AK91" s="274" t="str">
        <f t="shared" si="56"/>
        <v/>
      </c>
      <c r="AL91" s="274" t="str">
        <f t="shared" si="56"/>
        <v/>
      </c>
      <c r="AM91" s="274" t="str">
        <f t="shared" si="56"/>
        <v/>
      </c>
      <c r="AN91" s="274" t="str">
        <f t="shared" si="56"/>
        <v/>
      </c>
      <c r="AO91" s="274" t="str">
        <f t="shared" si="56"/>
        <v/>
      </c>
      <c r="AP91" s="274" t="str">
        <f t="shared" si="56"/>
        <v/>
      </c>
      <c r="AQ91" s="275">
        <f t="shared" si="36"/>
        <v>0</v>
      </c>
      <c r="AR91" s="275">
        <f t="shared" si="37"/>
        <v>0</v>
      </c>
      <c r="AS91" s="275">
        <f t="shared" si="38"/>
        <v>0</v>
      </c>
    </row>
    <row r="92" spans="1:45" s="5" customFormat="1" ht="27.75" customHeight="1" x14ac:dyDescent="0.25">
      <c r="A92" s="266">
        <f>'Inventaire – Act. lin. et vert.'!A79</f>
        <v>78</v>
      </c>
      <c r="B92" s="266"/>
      <c r="C92" s="266">
        <f>'Inventaire – Act. lin. et vert.'!B79</f>
        <v>0</v>
      </c>
      <c r="D92" s="266" t="str">
        <f>IF('Inventaire – Act. lin. et vert.'!C79="","",'Inventaire – Act. lin. et vert.'!C79)</f>
        <v/>
      </c>
      <c r="E92" s="267">
        <f>'Inventaire – Act. lin. et vert.'!D79</f>
        <v>0</v>
      </c>
      <c r="F92" s="268">
        <f>'Inventaire – Act. lin. et vert.'!E79</f>
        <v>0</v>
      </c>
      <c r="G92" s="276">
        <f>'Inventaire – Act. lin. et vert.'!I79</f>
        <v>0</v>
      </c>
      <c r="H92" s="270">
        <f>IF(C92='État actuel de la coll.'!$A$20,'Inventaire – Véh. et équip.'!H79-'Inventaire – Véh. et équip.'!M79,'Inventaire – Act. lin. et vert.'!G79)</f>
        <v>0</v>
      </c>
      <c r="I92" s="270">
        <f>'Inventaire – Act. lin. et vert.'!K79</f>
        <v>0</v>
      </c>
      <c r="J92" s="271" t="str">
        <f>IF(ISNUMBER('Inventaire – Act. lin. et vert.'!Y79),'Inventaire – Act. lin. et vert.'!Y79,"")</f>
        <v/>
      </c>
      <c r="K92" s="272">
        <f t="shared" si="52"/>
        <v>0</v>
      </c>
      <c r="L92" s="272">
        <f t="shared" si="29"/>
        <v>0</v>
      </c>
      <c r="M92" s="272">
        <f t="shared" si="30"/>
        <v>0</v>
      </c>
      <c r="N92" s="272">
        <f t="shared" si="31"/>
        <v>0</v>
      </c>
      <c r="O92" s="272">
        <f t="shared" si="32"/>
        <v>0</v>
      </c>
      <c r="P92" s="273">
        <f t="shared" si="33"/>
        <v>0</v>
      </c>
      <c r="Q92" s="277" t="str">
        <f t="shared" si="34"/>
        <v/>
      </c>
      <c r="R92" s="277" t="str">
        <f t="shared" si="35"/>
        <v/>
      </c>
      <c r="S92" s="274" t="str">
        <f t="shared" si="53"/>
        <v/>
      </c>
      <c r="T92" s="274" t="str">
        <f t="shared" si="51"/>
        <v/>
      </c>
      <c r="U92" s="274" t="str">
        <f t="shared" si="51"/>
        <v/>
      </c>
      <c r="V92" s="274" t="str">
        <f t="shared" si="54"/>
        <v/>
      </c>
      <c r="W92" s="274" t="str">
        <f t="shared" si="55"/>
        <v/>
      </c>
      <c r="X92" s="274" t="str">
        <f t="shared" si="55"/>
        <v/>
      </c>
      <c r="Y92" s="274" t="str">
        <f t="shared" si="55"/>
        <v/>
      </c>
      <c r="Z92" s="274" t="str">
        <f t="shared" si="55"/>
        <v/>
      </c>
      <c r="AA92" s="274" t="str">
        <f t="shared" si="55"/>
        <v/>
      </c>
      <c r="AB92" s="274" t="str">
        <f t="shared" si="55"/>
        <v/>
      </c>
      <c r="AC92" s="274" t="str">
        <f t="shared" si="55"/>
        <v/>
      </c>
      <c r="AD92" s="274" t="str">
        <f t="shared" si="55"/>
        <v/>
      </c>
      <c r="AE92" s="274" t="str">
        <f t="shared" si="55"/>
        <v/>
      </c>
      <c r="AF92" s="274" t="str">
        <f t="shared" si="55"/>
        <v/>
      </c>
      <c r="AG92" s="274" t="str">
        <f t="shared" si="56"/>
        <v/>
      </c>
      <c r="AH92" s="274" t="str">
        <f t="shared" si="56"/>
        <v/>
      </c>
      <c r="AI92" s="274" t="str">
        <f t="shared" si="56"/>
        <v/>
      </c>
      <c r="AJ92" s="274" t="str">
        <f t="shared" si="56"/>
        <v/>
      </c>
      <c r="AK92" s="274" t="str">
        <f t="shared" si="56"/>
        <v/>
      </c>
      <c r="AL92" s="274" t="str">
        <f t="shared" si="56"/>
        <v/>
      </c>
      <c r="AM92" s="274" t="str">
        <f t="shared" si="56"/>
        <v/>
      </c>
      <c r="AN92" s="274" t="str">
        <f t="shared" si="56"/>
        <v/>
      </c>
      <c r="AO92" s="274" t="str">
        <f t="shared" si="56"/>
        <v/>
      </c>
      <c r="AP92" s="274" t="str">
        <f t="shared" si="56"/>
        <v/>
      </c>
      <c r="AQ92" s="275">
        <f t="shared" si="36"/>
        <v>0</v>
      </c>
      <c r="AR92" s="275">
        <f t="shared" si="37"/>
        <v>0</v>
      </c>
      <c r="AS92" s="275">
        <f t="shared" si="38"/>
        <v>0</v>
      </c>
    </row>
    <row r="93" spans="1:45" s="5" customFormat="1" ht="27.75" customHeight="1" x14ac:dyDescent="0.25">
      <c r="A93" s="266">
        <f>'Inventaire – Act. lin. et vert.'!A80</f>
        <v>79</v>
      </c>
      <c r="B93" s="266"/>
      <c r="C93" s="266">
        <f>'Inventaire – Act. lin. et vert.'!B80</f>
        <v>0</v>
      </c>
      <c r="D93" s="266" t="str">
        <f>IF('Inventaire – Act. lin. et vert.'!C80="","",'Inventaire – Act. lin. et vert.'!C80)</f>
        <v/>
      </c>
      <c r="E93" s="267">
        <f>'Inventaire – Act. lin. et vert.'!D80</f>
        <v>0</v>
      </c>
      <c r="F93" s="268">
        <f>'Inventaire – Act. lin. et vert.'!E80</f>
        <v>0</v>
      </c>
      <c r="G93" s="276">
        <f>'Inventaire – Act. lin. et vert.'!I80</f>
        <v>0</v>
      </c>
      <c r="H93" s="270">
        <f>IF(C93='État actuel de la coll.'!$A$20,'Inventaire – Véh. et équip.'!H80-'Inventaire – Véh. et équip.'!M80,'Inventaire – Act. lin. et vert.'!G80)</f>
        <v>0</v>
      </c>
      <c r="I93" s="270">
        <f>'Inventaire – Act. lin. et vert.'!K80</f>
        <v>0</v>
      </c>
      <c r="J93" s="271" t="str">
        <f>IF(ISNUMBER('Inventaire – Act. lin. et vert.'!Y80),'Inventaire – Act. lin. et vert.'!Y80,"")</f>
        <v/>
      </c>
      <c r="K93" s="272">
        <f t="shared" si="52"/>
        <v>0</v>
      </c>
      <c r="L93" s="272">
        <f t="shared" si="29"/>
        <v>0</v>
      </c>
      <c r="M93" s="272">
        <f t="shared" si="30"/>
        <v>0</v>
      </c>
      <c r="N93" s="272">
        <f t="shared" si="31"/>
        <v>0</v>
      </c>
      <c r="O93" s="272">
        <f t="shared" si="32"/>
        <v>0</v>
      </c>
      <c r="P93" s="273">
        <f t="shared" si="33"/>
        <v>0</v>
      </c>
      <c r="Q93" s="277" t="str">
        <f t="shared" si="34"/>
        <v/>
      </c>
      <c r="R93" s="277" t="str">
        <f t="shared" si="35"/>
        <v/>
      </c>
      <c r="S93" s="274" t="str">
        <f t="shared" si="53"/>
        <v/>
      </c>
      <c r="T93" s="274" t="str">
        <f t="shared" si="51"/>
        <v/>
      </c>
      <c r="U93" s="274" t="str">
        <f t="shared" si="51"/>
        <v/>
      </c>
      <c r="V93" s="274" t="str">
        <f t="shared" si="54"/>
        <v/>
      </c>
      <c r="W93" s="274" t="str">
        <f t="shared" si="55"/>
        <v/>
      </c>
      <c r="X93" s="274" t="str">
        <f t="shared" si="55"/>
        <v/>
      </c>
      <c r="Y93" s="274" t="str">
        <f t="shared" si="55"/>
        <v/>
      </c>
      <c r="Z93" s="274" t="str">
        <f t="shared" si="55"/>
        <v/>
      </c>
      <c r="AA93" s="274" t="str">
        <f t="shared" si="55"/>
        <v/>
      </c>
      <c r="AB93" s="274" t="str">
        <f t="shared" si="55"/>
        <v/>
      </c>
      <c r="AC93" s="274" t="str">
        <f t="shared" si="55"/>
        <v/>
      </c>
      <c r="AD93" s="274" t="str">
        <f t="shared" si="55"/>
        <v/>
      </c>
      <c r="AE93" s="274" t="str">
        <f t="shared" si="55"/>
        <v/>
      </c>
      <c r="AF93" s="274" t="str">
        <f t="shared" si="55"/>
        <v/>
      </c>
      <c r="AG93" s="274" t="str">
        <f t="shared" si="56"/>
        <v/>
      </c>
      <c r="AH93" s="274" t="str">
        <f t="shared" si="56"/>
        <v/>
      </c>
      <c r="AI93" s="274" t="str">
        <f t="shared" si="56"/>
        <v/>
      </c>
      <c r="AJ93" s="274" t="str">
        <f t="shared" si="56"/>
        <v/>
      </c>
      <c r="AK93" s="274" t="str">
        <f t="shared" si="56"/>
        <v/>
      </c>
      <c r="AL93" s="274" t="str">
        <f t="shared" si="56"/>
        <v/>
      </c>
      <c r="AM93" s="274" t="str">
        <f t="shared" si="56"/>
        <v/>
      </c>
      <c r="AN93" s="274" t="str">
        <f t="shared" si="56"/>
        <v/>
      </c>
      <c r="AO93" s="274" t="str">
        <f t="shared" si="56"/>
        <v/>
      </c>
      <c r="AP93" s="274" t="str">
        <f t="shared" si="56"/>
        <v/>
      </c>
      <c r="AQ93" s="275">
        <f t="shared" si="36"/>
        <v>0</v>
      </c>
      <c r="AR93" s="275">
        <f t="shared" si="37"/>
        <v>0</v>
      </c>
      <c r="AS93" s="275">
        <f t="shared" si="38"/>
        <v>0</v>
      </c>
    </row>
    <row r="94" spans="1:45" s="5" customFormat="1" ht="27.75" customHeight="1" x14ac:dyDescent="0.25">
      <c r="A94" s="266">
        <f>'Inventaire – Act. lin. et vert.'!A81</f>
        <v>80</v>
      </c>
      <c r="B94" s="266"/>
      <c r="C94" s="266">
        <f>'Inventaire – Act. lin. et vert.'!B81</f>
        <v>0</v>
      </c>
      <c r="D94" s="266" t="str">
        <f>IF('Inventaire – Act. lin. et vert.'!C81="","",'Inventaire – Act. lin. et vert.'!C81)</f>
        <v/>
      </c>
      <c r="E94" s="267">
        <f>'Inventaire – Act. lin. et vert.'!D81</f>
        <v>0</v>
      </c>
      <c r="F94" s="268">
        <f>'Inventaire – Act. lin. et vert.'!E81</f>
        <v>0</v>
      </c>
      <c r="G94" s="276">
        <f>'Inventaire – Act. lin. et vert.'!I81</f>
        <v>0</v>
      </c>
      <c r="H94" s="270">
        <f>IF(C94='État actuel de la coll.'!$A$20,'Inventaire – Véh. et équip.'!H81-'Inventaire – Véh. et équip.'!M81,'Inventaire – Act. lin. et vert.'!G81)</f>
        <v>0</v>
      </c>
      <c r="I94" s="270">
        <f>'Inventaire – Act. lin. et vert.'!K81</f>
        <v>0</v>
      </c>
      <c r="J94" s="271" t="str">
        <f>IF(ISNUMBER('Inventaire – Act. lin. et vert.'!Y81),'Inventaire – Act. lin. et vert.'!Y81,"")</f>
        <v/>
      </c>
      <c r="K94" s="272">
        <f t="shared" si="52"/>
        <v>0</v>
      </c>
      <c r="L94" s="272">
        <f t="shared" si="29"/>
        <v>0</v>
      </c>
      <c r="M94" s="272">
        <f t="shared" si="30"/>
        <v>0</v>
      </c>
      <c r="N94" s="272">
        <f t="shared" si="31"/>
        <v>0</v>
      </c>
      <c r="O94" s="272">
        <f t="shared" si="32"/>
        <v>0</v>
      </c>
      <c r="P94" s="273">
        <f t="shared" si="33"/>
        <v>0</v>
      </c>
      <c r="Q94" s="277" t="str">
        <f t="shared" si="34"/>
        <v/>
      </c>
      <c r="R94" s="277" t="str">
        <f t="shared" si="35"/>
        <v/>
      </c>
      <c r="S94" s="274" t="str">
        <f t="shared" si="53"/>
        <v/>
      </c>
      <c r="T94" s="274" t="str">
        <f t="shared" si="51"/>
        <v/>
      </c>
      <c r="U94" s="274" t="str">
        <f t="shared" si="51"/>
        <v/>
      </c>
      <c r="V94" s="274" t="str">
        <f t="shared" si="54"/>
        <v/>
      </c>
      <c r="W94" s="274" t="str">
        <f t="shared" si="55"/>
        <v/>
      </c>
      <c r="X94" s="274" t="str">
        <f t="shared" si="55"/>
        <v/>
      </c>
      <c r="Y94" s="274" t="str">
        <f t="shared" si="55"/>
        <v/>
      </c>
      <c r="Z94" s="274" t="str">
        <f t="shared" si="55"/>
        <v/>
      </c>
      <c r="AA94" s="274" t="str">
        <f t="shared" si="55"/>
        <v/>
      </c>
      <c r="AB94" s="274" t="str">
        <f t="shared" si="55"/>
        <v/>
      </c>
      <c r="AC94" s="274" t="str">
        <f t="shared" si="55"/>
        <v/>
      </c>
      <c r="AD94" s="274" t="str">
        <f t="shared" si="55"/>
        <v/>
      </c>
      <c r="AE94" s="274" t="str">
        <f t="shared" si="55"/>
        <v/>
      </c>
      <c r="AF94" s="274" t="str">
        <f t="shared" si="55"/>
        <v/>
      </c>
      <c r="AG94" s="274" t="str">
        <f t="shared" si="56"/>
        <v/>
      </c>
      <c r="AH94" s="274" t="str">
        <f t="shared" si="56"/>
        <v/>
      </c>
      <c r="AI94" s="274" t="str">
        <f t="shared" si="56"/>
        <v/>
      </c>
      <c r="AJ94" s="274" t="str">
        <f t="shared" si="56"/>
        <v/>
      </c>
      <c r="AK94" s="274" t="str">
        <f t="shared" si="56"/>
        <v/>
      </c>
      <c r="AL94" s="274" t="str">
        <f t="shared" si="56"/>
        <v/>
      </c>
      <c r="AM94" s="274" t="str">
        <f t="shared" si="56"/>
        <v/>
      </c>
      <c r="AN94" s="274" t="str">
        <f t="shared" si="56"/>
        <v/>
      </c>
      <c r="AO94" s="274" t="str">
        <f t="shared" si="56"/>
        <v/>
      </c>
      <c r="AP94" s="274" t="str">
        <f t="shared" si="56"/>
        <v/>
      </c>
      <c r="AQ94" s="275">
        <f t="shared" si="36"/>
        <v>0</v>
      </c>
      <c r="AR94" s="275">
        <f t="shared" si="37"/>
        <v>0</v>
      </c>
      <c r="AS94" s="275">
        <f t="shared" si="38"/>
        <v>0</v>
      </c>
    </row>
    <row r="95" spans="1:45" s="5" customFormat="1" ht="27.75" customHeight="1" x14ac:dyDescent="0.25">
      <c r="A95" s="266">
        <f>'Inventaire – Act. lin. et vert.'!A82</f>
        <v>81</v>
      </c>
      <c r="B95" s="266"/>
      <c r="C95" s="266">
        <f>'Inventaire – Act. lin. et vert.'!B82</f>
        <v>0</v>
      </c>
      <c r="D95" s="266" t="str">
        <f>IF('Inventaire – Act. lin. et vert.'!C82="","",'Inventaire – Act. lin. et vert.'!C82)</f>
        <v/>
      </c>
      <c r="E95" s="267">
        <f>'Inventaire – Act. lin. et vert.'!D82</f>
        <v>0</v>
      </c>
      <c r="F95" s="268">
        <f>'Inventaire – Act. lin. et vert.'!E82</f>
        <v>0</v>
      </c>
      <c r="G95" s="276">
        <f>'Inventaire – Act. lin. et vert.'!I82</f>
        <v>0</v>
      </c>
      <c r="H95" s="270">
        <f>IF(C95='État actuel de la coll.'!$A$20,'Inventaire – Véh. et équip.'!H82-'Inventaire – Véh. et équip.'!M82,'Inventaire – Act. lin. et vert.'!G82)</f>
        <v>0</v>
      </c>
      <c r="I95" s="270">
        <f>'Inventaire – Act. lin. et vert.'!K82</f>
        <v>0</v>
      </c>
      <c r="J95" s="271" t="str">
        <f>IF(ISNUMBER('Inventaire – Act. lin. et vert.'!Y82),'Inventaire – Act. lin. et vert.'!Y82,"")</f>
        <v/>
      </c>
      <c r="K95" s="272">
        <f t="shared" si="52"/>
        <v>0</v>
      </c>
      <c r="L95" s="272">
        <f t="shared" si="29"/>
        <v>0</v>
      </c>
      <c r="M95" s="272">
        <f t="shared" si="30"/>
        <v>0</v>
      </c>
      <c r="N95" s="272">
        <f t="shared" si="31"/>
        <v>0</v>
      </c>
      <c r="O95" s="272">
        <f t="shared" si="32"/>
        <v>0</v>
      </c>
      <c r="P95" s="273">
        <f t="shared" si="33"/>
        <v>0</v>
      </c>
      <c r="Q95" s="277" t="str">
        <f t="shared" si="34"/>
        <v/>
      </c>
      <c r="R95" s="277" t="str">
        <f t="shared" si="35"/>
        <v/>
      </c>
      <c r="S95" s="274" t="str">
        <f t="shared" si="53"/>
        <v/>
      </c>
      <c r="T95" s="274" t="str">
        <f t="shared" si="51"/>
        <v/>
      </c>
      <c r="U95" s="274" t="str">
        <f t="shared" si="51"/>
        <v/>
      </c>
      <c r="V95" s="274" t="str">
        <f t="shared" si="54"/>
        <v/>
      </c>
      <c r="W95" s="274" t="str">
        <f t="shared" ref="W95:AF104" si="57">IF(OR($K95=W$14,$L95=W$14,$M95=W$14,$N95=W$14,$O95=W$14,$P95=W$14),$G95,"")</f>
        <v/>
      </c>
      <c r="X95" s="274" t="str">
        <f t="shared" si="57"/>
        <v/>
      </c>
      <c r="Y95" s="274" t="str">
        <f t="shared" si="57"/>
        <v/>
      </c>
      <c r="Z95" s="274" t="str">
        <f t="shared" si="57"/>
        <v/>
      </c>
      <c r="AA95" s="274" t="str">
        <f t="shared" si="57"/>
        <v/>
      </c>
      <c r="AB95" s="274" t="str">
        <f t="shared" si="57"/>
        <v/>
      </c>
      <c r="AC95" s="274" t="str">
        <f t="shared" si="57"/>
        <v/>
      </c>
      <c r="AD95" s="274" t="str">
        <f t="shared" si="57"/>
        <v/>
      </c>
      <c r="AE95" s="274" t="str">
        <f t="shared" si="57"/>
        <v/>
      </c>
      <c r="AF95" s="274" t="str">
        <f t="shared" si="57"/>
        <v/>
      </c>
      <c r="AG95" s="274" t="str">
        <f t="shared" ref="AG95:AP104" si="58">IF(OR($K95=AG$14,$L95=AG$14,$M95=AG$14,$N95=AG$14,$O95=AG$14,$P95=AG$14),$G95,"")</f>
        <v/>
      </c>
      <c r="AH95" s="274" t="str">
        <f t="shared" si="58"/>
        <v/>
      </c>
      <c r="AI95" s="274" t="str">
        <f t="shared" si="58"/>
        <v/>
      </c>
      <c r="AJ95" s="274" t="str">
        <f t="shared" si="58"/>
        <v/>
      </c>
      <c r="AK95" s="274" t="str">
        <f t="shared" si="58"/>
        <v/>
      </c>
      <c r="AL95" s="274" t="str">
        <f t="shared" si="58"/>
        <v/>
      </c>
      <c r="AM95" s="274" t="str">
        <f t="shared" si="58"/>
        <v/>
      </c>
      <c r="AN95" s="274" t="str">
        <f t="shared" si="58"/>
        <v/>
      </c>
      <c r="AO95" s="274" t="str">
        <f t="shared" si="58"/>
        <v/>
      </c>
      <c r="AP95" s="274" t="str">
        <f t="shared" si="58"/>
        <v/>
      </c>
      <c r="AQ95" s="275">
        <f t="shared" si="36"/>
        <v>0</v>
      </c>
      <c r="AR95" s="275">
        <f t="shared" si="37"/>
        <v>0</v>
      </c>
      <c r="AS95" s="275">
        <f t="shared" si="38"/>
        <v>0</v>
      </c>
    </row>
    <row r="96" spans="1:45" s="5" customFormat="1" ht="27.75" customHeight="1" x14ac:dyDescent="0.25">
      <c r="A96" s="266">
        <f>'Inventaire – Act. lin. et vert.'!A83</f>
        <v>82</v>
      </c>
      <c r="B96" s="266"/>
      <c r="C96" s="266">
        <f>'Inventaire – Act. lin. et vert.'!B83</f>
        <v>0</v>
      </c>
      <c r="D96" s="266" t="str">
        <f>IF('Inventaire – Act. lin. et vert.'!C83="","",'Inventaire – Act. lin. et vert.'!C83)</f>
        <v/>
      </c>
      <c r="E96" s="267">
        <f>'Inventaire – Act. lin. et vert.'!D83</f>
        <v>0</v>
      </c>
      <c r="F96" s="268">
        <f>'Inventaire – Act. lin. et vert.'!E83</f>
        <v>0</v>
      </c>
      <c r="G96" s="276">
        <f>'Inventaire – Act. lin. et vert.'!I83</f>
        <v>0</v>
      </c>
      <c r="H96" s="270">
        <f>IF(C96='État actuel de la coll.'!$A$20,'Inventaire – Véh. et équip.'!H83-'Inventaire – Véh. et équip.'!M83,'Inventaire – Act. lin. et vert.'!G83)</f>
        <v>0</v>
      </c>
      <c r="I96" s="270">
        <f>'Inventaire – Act. lin. et vert.'!K83</f>
        <v>0</v>
      </c>
      <c r="J96" s="271" t="str">
        <f>IF(ISNUMBER('Inventaire – Act. lin. et vert.'!Y83),'Inventaire – Act. lin. et vert.'!Y83,"")</f>
        <v/>
      </c>
      <c r="K96" s="272">
        <f t="shared" si="52"/>
        <v>0</v>
      </c>
      <c r="L96" s="272">
        <f t="shared" si="29"/>
        <v>0</v>
      </c>
      <c r="M96" s="272">
        <f t="shared" si="30"/>
        <v>0</v>
      </c>
      <c r="N96" s="272">
        <f t="shared" si="31"/>
        <v>0</v>
      </c>
      <c r="O96" s="272">
        <f t="shared" si="32"/>
        <v>0</v>
      </c>
      <c r="P96" s="273">
        <f t="shared" si="33"/>
        <v>0</v>
      </c>
      <c r="Q96" s="277" t="str">
        <f t="shared" si="34"/>
        <v/>
      </c>
      <c r="R96" s="277" t="str">
        <f t="shared" si="35"/>
        <v/>
      </c>
      <c r="S96" s="274" t="str">
        <f t="shared" si="53"/>
        <v/>
      </c>
      <c r="T96" s="274" t="str">
        <f t="shared" ref="T96:U115" si="59">IF(OR($K96=T$14,$L96=T$14,$M96=T$14,$N96=T$14,$O96=T$14,$P96=T$14),$G96,"")</f>
        <v/>
      </c>
      <c r="U96" s="274" t="str">
        <f t="shared" si="59"/>
        <v/>
      </c>
      <c r="V96" s="274" t="str">
        <f t="shared" si="54"/>
        <v/>
      </c>
      <c r="W96" s="274" t="str">
        <f t="shared" si="57"/>
        <v/>
      </c>
      <c r="X96" s="274" t="str">
        <f t="shared" si="57"/>
        <v/>
      </c>
      <c r="Y96" s="274" t="str">
        <f t="shared" si="57"/>
        <v/>
      </c>
      <c r="Z96" s="274" t="str">
        <f t="shared" si="57"/>
        <v/>
      </c>
      <c r="AA96" s="274" t="str">
        <f t="shared" si="57"/>
        <v/>
      </c>
      <c r="AB96" s="274" t="str">
        <f t="shared" si="57"/>
        <v/>
      </c>
      <c r="AC96" s="274" t="str">
        <f t="shared" si="57"/>
        <v/>
      </c>
      <c r="AD96" s="274" t="str">
        <f t="shared" si="57"/>
        <v/>
      </c>
      <c r="AE96" s="274" t="str">
        <f t="shared" si="57"/>
        <v/>
      </c>
      <c r="AF96" s="274" t="str">
        <f t="shared" si="57"/>
        <v/>
      </c>
      <c r="AG96" s="274" t="str">
        <f t="shared" si="58"/>
        <v/>
      </c>
      <c r="AH96" s="274" t="str">
        <f t="shared" si="58"/>
        <v/>
      </c>
      <c r="AI96" s="274" t="str">
        <f t="shared" si="58"/>
        <v/>
      </c>
      <c r="AJ96" s="274" t="str">
        <f t="shared" si="58"/>
        <v/>
      </c>
      <c r="AK96" s="274" t="str">
        <f t="shared" si="58"/>
        <v/>
      </c>
      <c r="AL96" s="274" t="str">
        <f t="shared" si="58"/>
        <v/>
      </c>
      <c r="AM96" s="274" t="str">
        <f t="shared" si="58"/>
        <v/>
      </c>
      <c r="AN96" s="274" t="str">
        <f t="shared" si="58"/>
        <v/>
      </c>
      <c r="AO96" s="274" t="str">
        <f t="shared" si="58"/>
        <v/>
      </c>
      <c r="AP96" s="274" t="str">
        <f t="shared" si="58"/>
        <v/>
      </c>
      <c r="AQ96" s="275">
        <f t="shared" si="36"/>
        <v>0</v>
      </c>
      <c r="AR96" s="275">
        <f t="shared" si="37"/>
        <v>0</v>
      </c>
      <c r="AS96" s="275">
        <f t="shared" si="38"/>
        <v>0</v>
      </c>
    </row>
    <row r="97" spans="1:45" s="5" customFormat="1" ht="27.75" customHeight="1" x14ac:dyDescent="0.25">
      <c r="A97" s="266">
        <f>'Inventaire – Act. lin. et vert.'!A84</f>
        <v>83</v>
      </c>
      <c r="B97" s="266"/>
      <c r="C97" s="266">
        <f>'Inventaire – Act. lin. et vert.'!B84</f>
        <v>0</v>
      </c>
      <c r="D97" s="266" t="str">
        <f>IF('Inventaire – Act. lin. et vert.'!C84="","",'Inventaire – Act. lin. et vert.'!C84)</f>
        <v/>
      </c>
      <c r="E97" s="267">
        <f>'Inventaire – Act. lin. et vert.'!D84</f>
        <v>0</v>
      </c>
      <c r="F97" s="268">
        <f>'Inventaire – Act. lin. et vert.'!E84</f>
        <v>0</v>
      </c>
      <c r="G97" s="276">
        <f>'Inventaire – Act. lin. et vert.'!I84</f>
        <v>0</v>
      </c>
      <c r="H97" s="270">
        <f>IF(C97='État actuel de la coll.'!$A$20,'Inventaire – Véh. et équip.'!H84-'Inventaire – Véh. et équip.'!M84,'Inventaire – Act. lin. et vert.'!G84)</f>
        <v>0</v>
      </c>
      <c r="I97" s="270">
        <f>'Inventaire – Act. lin. et vert.'!K84</f>
        <v>0</v>
      </c>
      <c r="J97" s="271" t="str">
        <f>IF(ISNUMBER('Inventaire – Act. lin. et vert.'!Y84),'Inventaire – Act. lin. et vert.'!Y84,"")</f>
        <v/>
      </c>
      <c r="K97" s="272">
        <f t="shared" si="52"/>
        <v>0</v>
      </c>
      <c r="L97" s="272">
        <f t="shared" ref="L97:L160" si="60">K97+$I97</f>
        <v>0</v>
      </c>
      <c r="M97" s="272">
        <f t="shared" ref="M97:M160" si="61">L97+$I97</f>
        <v>0</v>
      </c>
      <c r="N97" s="272">
        <f t="shared" ref="N97:N160" si="62">M97+$I97</f>
        <v>0</v>
      </c>
      <c r="O97" s="272">
        <f t="shared" ref="O97:O160" si="63">N97+$I97</f>
        <v>0</v>
      </c>
      <c r="P97" s="273">
        <f t="shared" ref="P97:P160" si="64">O97+$I97</f>
        <v>0</v>
      </c>
      <c r="Q97" s="277" t="str">
        <f t="shared" ref="Q97:Q160" si="65">IF(AND(K97&lt;$R$14,K97&gt;0),G97,"")</f>
        <v/>
      </c>
      <c r="R97" s="277" t="str">
        <f t="shared" ref="R97:R160" si="66">IF(OR($K97=R$14,$L97=R$14,$M97=R$14,$N97=R$14,$O97=R$14,$P97=R$14),$G97,"")</f>
        <v/>
      </c>
      <c r="S97" s="274" t="str">
        <f t="shared" si="53"/>
        <v/>
      </c>
      <c r="T97" s="274" t="str">
        <f t="shared" si="59"/>
        <v/>
      </c>
      <c r="U97" s="274" t="str">
        <f t="shared" si="59"/>
        <v/>
      </c>
      <c r="V97" s="274" t="str">
        <f t="shared" si="54"/>
        <v/>
      </c>
      <c r="W97" s="274" t="str">
        <f t="shared" si="57"/>
        <v/>
      </c>
      <c r="X97" s="274" t="str">
        <f t="shared" si="57"/>
        <v/>
      </c>
      <c r="Y97" s="274" t="str">
        <f t="shared" si="57"/>
        <v/>
      </c>
      <c r="Z97" s="274" t="str">
        <f t="shared" si="57"/>
        <v/>
      </c>
      <c r="AA97" s="274" t="str">
        <f t="shared" si="57"/>
        <v/>
      </c>
      <c r="AB97" s="274" t="str">
        <f t="shared" si="57"/>
        <v/>
      </c>
      <c r="AC97" s="274" t="str">
        <f t="shared" si="57"/>
        <v/>
      </c>
      <c r="AD97" s="274" t="str">
        <f t="shared" si="57"/>
        <v/>
      </c>
      <c r="AE97" s="274" t="str">
        <f t="shared" si="57"/>
        <v/>
      </c>
      <c r="AF97" s="274" t="str">
        <f t="shared" si="57"/>
        <v/>
      </c>
      <c r="AG97" s="274" t="str">
        <f t="shared" si="58"/>
        <v/>
      </c>
      <c r="AH97" s="274" t="str">
        <f t="shared" si="58"/>
        <v/>
      </c>
      <c r="AI97" s="274" t="str">
        <f t="shared" si="58"/>
        <v/>
      </c>
      <c r="AJ97" s="274" t="str">
        <f t="shared" si="58"/>
        <v/>
      </c>
      <c r="AK97" s="274" t="str">
        <f t="shared" si="58"/>
        <v/>
      </c>
      <c r="AL97" s="274" t="str">
        <f t="shared" si="58"/>
        <v/>
      </c>
      <c r="AM97" s="274" t="str">
        <f t="shared" si="58"/>
        <v/>
      </c>
      <c r="AN97" s="274" t="str">
        <f t="shared" si="58"/>
        <v/>
      </c>
      <c r="AO97" s="274" t="str">
        <f t="shared" si="58"/>
        <v/>
      </c>
      <c r="AP97" s="274" t="str">
        <f t="shared" si="58"/>
        <v/>
      </c>
      <c r="AQ97" s="275">
        <f t="shared" ref="AQ97:AQ160" si="67">SUM(R97:AP97)</f>
        <v>0</v>
      </c>
      <c r="AR97" s="275">
        <f t="shared" ref="AR97:AR160" si="68">AQ97/25</f>
        <v>0</v>
      </c>
      <c r="AS97" s="275">
        <f t="shared" ref="AS97:AS160" si="69">IF(I97&lt;=0,0,G97/I97)</f>
        <v>0</v>
      </c>
    </row>
    <row r="98" spans="1:45" s="5" customFormat="1" ht="27.75" customHeight="1" x14ac:dyDescent="0.25">
      <c r="A98" s="266">
        <f>'Inventaire – Act. lin. et vert.'!A85</f>
        <v>84</v>
      </c>
      <c r="B98" s="266"/>
      <c r="C98" s="266">
        <f>'Inventaire – Act. lin. et vert.'!B85</f>
        <v>0</v>
      </c>
      <c r="D98" s="266" t="str">
        <f>IF('Inventaire – Act. lin. et vert.'!C85="","",'Inventaire – Act. lin. et vert.'!C85)</f>
        <v/>
      </c>
      <c r="E98" s="267">
        <f>'Inventaire – Act. lin. et vert.'!D85</f>
        <v>0</v>
      </c>
      <c r="F98" s="268">
        <f>'Inventaire – Act. lin. et vert.'!E85</f>
        <v>0</v>
      </c>
      <c r="G98" s="276">
        <f>'Inventaire – Act. lin. et vert.'!I85</f>
        <v>0</v>
      </c>
      <c r="H98" s="270">
        <f>IF(C98='État actuel de la coll.'!$A$20,'Inventaire – Véh. et équip.'!H85-'Inventaire – Véh. et équip.'!M85,'Inventaire – Act. lin. et vert.'!G85)</f>
        <v>0</v>
      </c>
      <c r="I98" s="270">
        <f>'Inventaire – Act. lin. et vert.'!K85</f>
        <v>0</v>
      </c>
      <c r="J98" s="271" t="str">
        <f>IF(ISNUMBER('Inventaire – Act. lin. et vert.'!Y85),'Inventaire – Act. lin. et vert.'!Y85,"")</f>
        <v/>
      </c>
      <c r="K98" s="272">
        <f t="shared" si="52"/>
        <v>0</v>
      </c>
      <c r="L98" s="272">
        <f t="shared" si="60"/>
        <v>0</v>
      </c>
      <c r="M98" s="272">
        <f t="shared" si="61"/>
        <v>0</v>
      </c>
      <c r="N98" s="272">
        <f t="shared" si="62"/>
        <v>0</v>
      </c>
      <c r="O98" s="272">
        <f t="shared" si="63"/>
        <v>0</v>
      </c>
      <c r="P98" s="273">
        <f t="shared" si="64"/>
        <v>0</v>
      </c>
      <c r="Q98" s="277" t="str">
        <f t="shared" si="65"/>
        <v/>
      </c>
      <c r="R98" s="277" t="str">
        <f t="shared" si="66"/>
        <v/>
      </c>
      <c r="S98" s="274" t="str">
        <f t="shared" si="53"/>
        <v/>
      </c>
      <c r="T98" s="274" t="str">
        <f t="shared" si="59"/>
        <v/>
      </c>
      <c r="U98" s="274" t="str">
        <f t="shared" si="59"/>
        <v/>
      </c>
      <c r="V98" s="274" t="str">
        <f t="shared" si="54"/>
        <v/>
      </c>
      <c r="W98" s="274" t="str">
        <f t="shared" si="57"/>
        <v/>
      </c>
      <c r="X98" s="274" t="str">
        <f t="shared" si="57"/>
        <v/>
      </c>
      <c r="Y98" s="274" t="str">
        <f t="shared" si="57"/>
        <v/>
      </c>
      <c r="Z98" s="274" t="str">
        <f t="shared" si="57"/>
        <v/>
      </c>
      <c r="AA98" s="274" t="str">
        <f t="shared" si="57"/>
        <v/>
      </c>
      <c r="AB98" s="274" t="str">
        <f t="shared" si="57"/>
        <v/>
      </c>
      <c r="AC98" s="274" t="str">
        <f t="shared" si="57"/>
        <v/>
      </c>
      <c r="AD98" s="274" t="str">
        <f t="shared" si="57"/>
        <v/>
      </c>
      <c r="AE98" s="274" t="str">
        <f t="shared" si="57"/>
        <v/>
      </c>
      <c r="AF98" s="274" t="str">
        <f t="shared" si="57"/>
        <v/>
      </c>
      <c r="AG98" s="274" t="str">
        <f t="shared" si="58"/>
        <v/>
      </c>
      <c r="AH98" s="274" t="str">
        <f t="shared" si="58"/>
        <v/>
      </c>
      <c r="AI98" s="274" t="str">
        <f t="shared" si="58"/>
        <v/>
      </c>
      <c r="AJ98" s="274" t="str">
        <f t="shared" si="58"/>
        <v/>
      </c>
      <c r="AK98" s="274" t="str">
        <f t="shared" si="58"/>
        <v/>
      </c>
      <c r="AL98" s="274" t="str">
        <f t="shared" si="58"/>
        <v/>
      </c>
      <c r="AM98" s="274" t="str">
        <f t="shared" si="58"/>
        <v/>
      </c>
      <c r="AN98" s="274" t="str">
        <f t="shared" si="58"/>
        <v/>
      </c>
      <c r="AO98" s="274" t="str">
        <f t="shared" si="58"/>
        <v/>
      </c>
      <c r="AP98" s="274" t="str">
        <f t="shared" si="58"/>
        <v/>
      </c>
      <c r="AQ98" s="275">
        <f t="shared" si="67"/>
        <v>0</v>
      </c>
      <c r="AR98" s="275">
        <f t="shared" si="68"/>
        <v>0</v>
      </c>
      <c r="AS98" s="275">
        <f t="shared" si="69"/>
        <v>0</v>
      </c>
    </row>
    <row r="99" spans="1:45" s="5" customFormat="1" ht="27.75" customHeight="1" x14ac:dyDescent="0.25">
      <c r="A99" s="266">
        <f>'Inventaire – Act. lin. et vert.'!A86</f>
        <v>85</v>
      </c>
      <c r="B99" s="266"/>
      <c r="C99" s="266">
        <f>'Inventaire – Act. lin. et vert.'!B86</f>
        <v>0</v>
      </c>
      <c r="D99" s="266" t="str">
        <f>IF('Inventaire – Act. lin. et vert.'!C86="","",'Inventaire – Act. lin. et vert.'!C86)</f>
        <v/>
      </c>
      <c r="E99" s="267">
        <f>'Inventaire – Act. lin. et vert.'!D86</f>
        <v>0</v>
      </c>
      <c r="F99" s="268">
        <f>'Inventaire – Act. lin. et vert.'!E86</f>
        <v>0</v>
      </c>
      <c r="G99" s="276">
        <f>'Inventaire – Act. lin. et vert.'!I86</f>
        <v>0</v>
      </c>
      <c r="H99" s="270">
        <f>IF(C99='État actuel de la coll.'!$A$20,'Inventaire – Véh. et équip.'!H86-'Inventaire – Véh. et équip.'!M86,'Inventaire – Act. lin. et vert.'!G86)</f>
        <v>0</v>
      </c>
      <c r="I99" s="270">
        <f>'Inventaire – Act. lin. et vert.'!K86</f>
        <v>0</v>
      </c>
      <c r="J99" s="271" t="str">
        <f>IF(ISNUMBER('Inventaire – Act. lin. et vert.'!Y86),'Inventaire – Act. lin. et vert.'!Y86,"")</f>
        <v/>
      </c>
      <c r="K99" s="272">
        <f t="shared" si="52"/>
        <v>0</v>
      </c>
      <c r="L99" s="272">
        <f t="shared" si="60"/>
        <v>0</v>
      </c>
      <c r="M99" s="272">
        <f t="shared" si="61"/>
        <v>0</v>
      </c>
      <c r="N99" s="272">
        <f t="shared" si="62"/>
        <v>0</v>
      </c>
      <c r="O99" s="272">
        <f t="shared" si="63"/>
        <v>0</v>
      </c>
      <c r="P99" s="273">
        <f t="shared" si="64"/>
        <v>0</v>
      </c>
      <c r="Q99" s="277" t="str">
        <f t="shared" si="65"/>
        <v/>
      </c>
      <c r="R99" s="277" t="str">
        <f t="shared" si="66"/>
        <v/>
      </c>
      <c r="S99" s="274" t="str">
        <f t="shared" si="53"/>
        <v/>
      </c>
      <c r="T99" s="274" t="str">
        <f t="shared" si="59"/>
        <v/>
      </c>
      <c r="U99" s="274" t="str">
        <f t="shared" si="59"/>
        <v/>
      </c>
      <c r="V99" s="274" t="str">
        <f t="shared" si="54"/>
        <v/>
      </c>
      <c r="W99" s="274" t="str">
        <f t="shared" si="57"/>
        <v/>
      </c>
      <c r="X99" s="274" t="str">
        <f t="shared" si="57"/>
        <v/>
      </c>
      <c r="Y99" s="274" t="str">
        <f t="shared" si="57"/>
        <v/>
      </c>
      <c r="Z99" s="274" t="str">
        <f t="shared" si="57"/>
        <v/>
      </c>
      <c r="AA99" s="274" t="str">
        <f t="shared" si="57"/>
        <v/>
      </c>
      <c r="AB99" s="274" t="str">
        <f t="shared" si="57"/>
        <v/>
      </c>
      <c r="AC99" s="274" t="str">
        <f t="shared" si="57"/>
        <v/>
      </c>
      <c r="AD99" s="274" t="str">
        <f t="shared" si="57"/>
        <v/>
      </c>
      <c r="AE99" s="274" t="str">
        <f t="shared" si="57"/>
        <v/>
      </c>
      <c r="AF99" s="274" t="str">
        <f t="shared" si="57"/>
        <v/>
      </c>
      <c r="AG99" s="274" t="str">
        <f t="shared" si="58"/>
        <v/>
      </c>
      <c r="AH99" s="274" t="str">
        <f t="shared" si="58"/>
        <v/>
      </c>
      <c r="AI99" s="274" t="str">
        <f t="shared" si="58"/>
        <v/>
      </c>
      <c r="AJ99" s="274" t="str">
        <f t="shared" si="58"/>
        <v/>
      </c>
      <c r="AK99" s="274" t="str">
        <f t="shared" si="58"/>
        <v/>
      </c>
      <c r="AL99" s="274" t="str">
        <f t="shared" si="58"/>
        <v/>
      </c>
      <c r="AM99" s="274" t="str">
        <f t="shared" si="58"/>
        <v/>
      </c>
      <c r="AN99" s="274" t="str">
        <f t="shared" si="58"/>
        <v/>
      </c>
      <c r="AO99" s="274" t="str">
        <f t="shared" si="58"/>
        <v/>
      </c>
      <c r="AP99" s="274" t="str">
        <f t="shared" si="58"/>
        <v/>
      </c>
      <c r="AQ99" s="275">
        <f t="shared" si="67"/>
        <v>0</v>
      </c>
      <c r="AR99" s="275">
        <f t="shared" si="68"/>
        <v>0</v>
      </c>
      <c r="AS99" s="275">
        <f t="shared" si="69"/>
        <v>0</v>
      </c>
    </row>
    <row r="100" spans="1:45" s="5" customFormat="1" ht="27.75" customHeight="1" x14ac:dyDescent="0.25">
      <c r="A100" s="266">
        <f>'Inventaire – Act. lin. et vert.'!A87</f>
        <v>86</v>
      </c>
      <c r="B100" s="266"/>
      <c r="C100" s="266">
        <f>'Inventaire – Act. lin. et vert.'!B87</f>
        <v>0</v>
      </c>
      <c r="D100" s="266" t="str">
        <f>IF('Inventaire – Act. lin. et vert.'!C87="","",'Inventaire – Act. lin. et vert.'!C87)</f>
        <v/>
      </c>
      <c r="E100" s="267">
        <f>'Inventaire – Act. lin. et vert.'!D87</f>
        <v>0</v>
      </c>
      <c r="F100" s="268">
        <f>'Inventaire – Act. lin. et vert.'!E87</f>
        <v>0</v>
      </c>
      <c r="G100" s="276">
        <f>'Inventaire – Act. lin. et vert.'!I87</f>
        <v>0</v>
      </c>
      <c r="H100" s="270">
        <f>IF(C100='État actuel de la coll.'!$A$20,'Inventaire – Véh. et équip.'!H87-'Inventaire – Véh. et équip.'!M87,'Inventaire – Act. lin. et vert.'!G87)</f>
        <v>0</v>
      </c>
      <c r="I100" s="270">
        <f>'Inventaire – Act. lin. et vert.'!K87</f>
        <v>0</v>
      </c>
      <c r="J100" s="271" t="str">
        <f>IF(ISNUMBER('Inventaire – Act. lin. et vert.'!Y87),'Inventaire – Act. lin. et vert.'!Y87,"")</f>
        <v/>
      </c>
      <c r="K100" s="272">
        <f t="shared" si="52"/>
        <v>0</v>
      </c>
      <c r="L100" s="272">
        <f t="shared" si="60"/>
        <v>0</v>
      </c>
      <c r="M100" s="272">
        <f t="shared" si="61"/>
        <v>0</v>
      </c>
      <c r="N100" s="272">
        <f t="shared" si="62"/>
        <v>0</v>
      </c>
      <c r="O100" s="272">
        <f t="shared" si="63"/>
        <v>0</v>
      </c>
      <c r="P100" s="273">
        <f t="shared" si="64"/>
        <v>0</v>
      </c>
      <c r="Q100" s="277" t="str">
        <f t="shared" si="65"/>
        <v/>
      </c>
      <c r="R100" s="277" t="str">
        <f t="shared" si="66"/>
        <v/>
      </c>
      <c r="S100" s="274" t="str">
        <f t="shared" si="53"/>
        <v/>
      </c>
      <c r="T100" s="274" t="str">
        <f t="shared" si="59"/>
        <v/>
      </c>
      <c r="U100" s="274" t="str">
        <f t="shared" si="59"/>
        <v/>
      </c>
      <c r="V100" s="274" t="str">
        <f t="shared" si="54"/>
        <v/>
      </c>
      <c r="W100" s="274" t="str">
        <f t="shared" si="57"/>
        <v/>
      </c>
      <c r="X100" s="274" t="str">
        <f t="shared" si="57"/>
        <v/>
      </c>
      <c r="Y100" s="274" t="str">
        <f t="shared" si="57"/>
        <v/>
      </c>
      <c r="Z100" s="274" t="str">
        <f t="shared" si="57"/>
        <v/>
      </c>
      <c r="AA100" s="274" t="str">
        <f t="shared" si="57"/>
        <v/>
      </c>
      <c r="AB100" s="274" t="str">
        <f t="shared" si="57"/>
        <v/>
      </c>
      <c r="AC100" s="274" t="str">
        <f t="shared" si="57"/>
        <v/>
      </c>
      <c r="AD100" s="274" t="str">
        <f t="shared" si="57"/>
        <v/>
      </c>
      <c r="AE100" s="274" t="str">
        <f t="shared" si="57"/>
        <v/>
      </c>
      <c r="AF100" s="274" t="str">
        <f t="shared" si="57"/>
        <v/>
      </c>
      <c r="AG100" s="274" t="str">
        <f t="shared" si="58"/>
        <v/>
      </c>
      <c r="AH100" s="274" t="str">
        <f t="shared" si="58"/>
        <v/>
      </c>
      <c r="AI100" s="274" t="str">
        <f t="shared" si="58"/>
        <v/>
      </c>
      <c r="AJ100" s="274" t="str">
        <f t="shared" si="58"/>
        <v/>
      </c>
      <c r="AK100" s="274" t="str">
        <f t="shared" si="58"/>
        <v/>
      </c>
      <c r="AL100" s="274" t="str">
        <f t="shared" si="58"/>
        <v/>
      </c>
      <c r="AM100" s="274" t="str">
        <f t="shared" si="58"/>
        <v/>
      </c>
      <c r="AN100" s="274" t="str">
        <f t="shared" si="58"/>
        <v/>
      </c>
      <c r="AO100" s="274" t="str">
        <f t="shared" si="58"/>
        <v/>
      </c>
      <c r="AP100" s="274" t="str">
        <f t="shared" si="58"/>
        <v/>
      </c>
      <c r="AQ100" s="275">
        <f t="shared" si="67"/>
        <v>0</v>
      </c>
      <c r="AR100" s="275">
        <f t="shared" si="68"/>
        <v>0</v>
      </c>
      <c r="AS100" s="275">
        <f t="shared" si="69"/>
        <v>0</v>
      </c>
    </row>
    <row r="101" spans="1:45" s="5" customFormat="1" ht="27.75" customHeight="1" x14ac:dyDescent="0.25">
      <c r="A101" s="266">
        <f>'Inventaire – Act. lin. et vert.'!A88</f>
        <v>87</v>
      </c>
      <c r="B101" s="266"/>
      <c r="C101" s="266">
        <f>'Inventaire – Act. lin. et vert.'!B88</f>
        <v>0</v>
      </c>
      <c r="D101" s="266" t="str">
        <f>IF('Inventaire – Act. lin. et vert.'!C88="","",'Inventaire – Act. lin. et vert.'!C88)</f>
        <v/>
      </c>
      <c r="E101" s="267">
        <f>'Inventaire – Act. lin. et vert.'!D88</f>
        <v>0</v>
      </c>
      <c r="F101" s="268">
        <f>'Inventaire – Act. lin. et vert.'!E88</f>
        <v>0</v>
      </c>
      <c r="G101" s="276">
        <f>'Inventaire – Act. lin. et vert.'!I88</f>
        <v>0</v>
      </c>
      <c r="H101" s="270">
        <f>IF(C101='État actuel de la coll.'!$A$20,'Inventaire – Véh. et équip.'!H88-'Inventaire – Véh. et équip.'!M88,'Inventaire – Act. lin. et vert.'!G88)</f>
        <v>0</v>
      </c>
      <c r="I101" s="270">
        <f>'Inventaire – Act. lin. et vert.'!K88</f>
        <v>0</v>
      </c>
      <c r="J101" s="271" t="str">
        <f>IF(ISNUMBER('Inventaire – Act. lin. et vert.'!Y88),'Inventaire – Act. lin. et vert.'!Y88,"")</f>
        <v/>
      </c>
      <c r="K101" s="272">
        <f t="shared" si="52"/>
        <v>0</v>
      </c>
      <c r="L101" s="272">
        <f t="shared" si="60"/>
        <v>0</v>
      </c>
      <c r="M101" s="272">
        <f t="shared" si="61"/>
        <v>0</v>
      </c>
      <c r="N101" s="272">
        <f t="shared" si="62"/>
        <v>0</v>
      </c>
      <c r="O101" s="272">
        <f t="shared" si="63"/>
        <v>0</v>
      </c>
      <c r="P101" s="273">
        <f t="shared" si="64"/>
        <v>0</v>
      </c>
      <c r="Q101" s="277" t="str">
        <f t="shared" si="65"/>
        <v/>
      </c>
      <c r="R101" s="277" t="str">
        <f t="shared" si="66"/>
        <v/>
      </c>
      <c r="S101" s="274" t="str">
        <f t="shared" si="53"/>
        <v/>
      </c>
      <c r="T101" s="274" t="str">
        <f t="shared" si="59"/>
        <v/>
      </c>
      <c r="U101" s="274" t="str">
        <f t="shared" si="59"/>
        <v/>
      </c>
      <c r="V101" s="274" t="str">
        <f t="shared" si="54"/>
        <v/>
      </c>
      <c r="W101" s="274" t="str">
        <f t="shared" si="57"/>
        <v/>
      </c>
      <c r="X101" s="274" t="str">
        <f t="shared" si="57"/>
        <v/>
      </c>
      <c r="Y101" s="274" t="str">
        <f t="shared" si="57"/>
        <v/>
      </c>
      <c r="Z101" s="274" t="str">
        <f t="shared" si="57"/>
        <v/>
      </c>
      <c r="AA101" s="274" t="str">
        <f t="shared" si="57"/>
        <v/>
      </c>
      <c r="AB101" s="274" t="str">
        <f t="shared" si="57"/>
        <v/>
      </c>
      <c r="AC101" s="274" t="str">
        <f t="shared" si="57"/>
        <v/>
      </c>
      <c r="AD101" s="274" t="str">
        <f t="shared" si="57"/>
        <v/>
      </c>
      <c r="AE101" s="274" t="str">
        <f t="shared" si="57"/>
        <v/>
      </c>
      <c r="AF101" s="274" t="str">
        <f t="shared" si="57"/>
        <v/>
      </c>
      <c r="AG101" s="274" t="str">
        <f t="shared" si="58"/>
        <v/>
      </c>
      <c r="AH101" s="274" t="str">
        <f t="shared" si="58"/>
        <v/>
      </c>
      <c r="AI101" s="274" t="str">
        <f t="shared" si="58"/>
        <v/>
      </c>
      <c r="AJ101" s="274" t="str">
        <f t="shared" si="58"/>
        <v/>
      </c>
      <c r="AK101" s="274" t="str">
        <f t="shared" si="58"/>
        <v/>
      </c>
      <c r="AL101" s="274" t="str">
        <f t="shared" si="58"/>
        <v/>
      </c>
      <c r="AM101" s="274" t="str">
        <f t="shared" si="58"/>
        <v/>
      </c>
      <c r="AN101" s="274" t="str">
        <f t="shared" si="58"/>
        <v/>
      </c>
      <c r="AO101" s="274" t="str">
        <f t="shared" si="58"/>
        <v/>
      </c>
      <c r="AP101" s="274" t="str">
        <f t="shared" si="58"/>
        <v/>
      </c>
      <c r="AQ101" s="275">
        <f t="shared" si="67"/>
        <v>0</v>
      </c>
      <c r="AR101" s="275">
        <f t="shared" si="68"/>
        <v>0</v>
      </c>
      <c r="AS101" s="275">
        <f t="shared" si="69"/>
        <v>0</v>
      </c>
    </row>
    <row r="102" spans="1:45" s="5" customFormat="1" ht="27.75" customHeight="1" x14ac:dyDescent="0.25">
      <c r="A102" s="266">
        <f>'Inventaire – Act. lin. et vert.'!A89</f>
        <v>88</v>
      </c>
      <c r="B102" s="266"/>
      <c r="C102" s="266">
        <f>'Inventaire – Act. lin. et vert.'!B89</f>
        <v>0</v>
      </c>
      <c r="D102" s="266" t="str">
        <f>IF('Inventaire – Act. lin. et vert.'!C89="","",'Inventaire – Act. lin. et vert.'!C89)</f>
        <v/>
      </c>
      <c r="E102" s="267">
        <f>'Inventaire – Act. lin. et vert.'!D89</f>
        <v>0</v>
      </c>
      <c r="F102" s="268">
        <f>'Inventaire – Act. lin. et vert.'!E89</f>
        <v>0</v>
      </c>
      <c r="G102" s="276">
        <f>'Inventaire – Act. lin. et vert.'!I89</f>
        <v>0</v>
      </c>
      <c r="H102" s="270">
        <f>IF(C102='État actuel de la coll.'!$A$20,'Inventaire – Véh. et équip.'!H89-'Inventaire – Véh. et équip.'!M89,'Inventaire – Act. lin. et vert.'!G89)</f>
        <v>0</v>
      </c>
      <c r="I102" s="270">
        <f>'Inventaire – Act. lin. et vert.'!K89</f>
        <v>0</v>
      </c>
      <c r="J102" s="271" t="str">
        <f>IF(ISNUMBER('Inventaire – Act. lin. et vert.'!Y89),'Inventaire – Act. lin. et vert.'!Y89,"")</f>
        <v/>
      </c>
      <c r="K102" s="272">
        <f t="shared" si="52"/>
        <v>0</v>
      </c>
      <c r="L102" s="272">
        <f t="shared" si="60"/>
        <v>0</v>
      </c>
      <c r="M102" s="272">
        <f t="shared" si="61"/>
        <v>0</v>
      </c>
      <c r="N102" s="272">
        <f t="shared" si="62"/>
        <v>0</v>
      </c>
      <c r="O102" s="272">
        <f t="shared" si="63"/>
        <v>0</v>
      </c>
      <c r="P102" s="273">
        <f t="shared" si="64"/>
        <v>0</v>
      </c>
      <c r="Q102" s="277" t="str">
        <f t="shared" si="65"/>
        <v/>
      </c>
      <c r="R102" s="277" t="str">
        <f t="shared" si="66"/>
        <v/>
      </c>
      <c r="S102" s="274" t="str">
        <f t="shared" si="53"/>
        <v/>
      </c>
      <c r="T102" s="274" t="str">
        <f t="shared" si="59"/>
        <v/>
      </c>
      <c r="U102" s="274" t="str">
        <f t="shared" si="59"/>
        <v/>
      </c>
      <c r="V102" s="274" t="str">
        <f t="shared" si="54"/>
        <v/>
      </c>
      <c r="W102" s="274" t="str">
        <f t="shared" si="57"/>
        <v/>
      </c>
      <c r="X102" s="274" t="str">
        <f t="shared" si="57"/>
        <v/>
      </c>
      <c r="Y102" s="274" t="str">
        <f t="shared" si="57"/>
        <v/>
      </c>
      <c r="Z102" s="274" t="str">
        <f t="shared" si="57"/>
        <v/>
      </c>
      <c r="AA102" s="274" t="str">
        <f t="shared" si="57"/>
        <v/>
      </c>
      <c r="AB102" s="274" t="str">
        <f t="shared" si="57"/>
        <v/>
      </c>
      <c r="AC102" s="274" t="str">
        <f t="shared" si="57"/>
        <v/>
      </c>
      <c r="AD102" s="274" t="str">
        <f t="shared" si="57"/>
        <v/>
      </c>
      <c r="AE102" s="274" t="str">
        <f t="shared" si="57"/>
        <v/>
      </c>
      <c r="AF102" s="274" t="str">
        <f t="shared" si="57"/>
        <v/>
      </c>
      <c r="AG102" s="274" t="str">
        <f t="shared" si="58"/>
        <v/>
      </c>
      <c r="AH102" s="274" t="str">
        <f t="shared" si="58"/>
        <v/>
      </c>
      <c r="AI102" s="274" t="str">
        <f t="shared" si="58"/>
        <v/>
      </c>
      <c r="AJ102" s="274" t="str">
        <f t="shared" si="58"/>
        <v/>
      </c>
      <c r="AK102" s="274" t="str">
        <f t="shared" si="58"/>
        <v/>
      </c>
      <c r="AL102" s="274" t="str">
        <f t="shared" si="58"/>
        <v/>
      </c>
      <c r="AM102" s="274" t="str">
        <f t="shared" si="58"/>
        <v/>
      </c>
      <c r="AN102" s="274" t="str">
        <f t="shared" si="58"/>
        <v/>
      </c>
      <c r="AO102" s="274" t="str">
        <f t="shared" si="58"/>
        <v/>
      </c>
      <c r="AP102" s="274" t="str">
        <f t="shared" si="58"/>
        <v/>
      </c>
      <c r="AQ102" s="275">
        <f t="shared" si="67"/>
        <v>0</v>
      </c>
      <c r="AR102" s="275">
        <f t="shared" si="68"/>
        <v>0</v>
      </c>
      <c r="AS102" s="275">
        <f t="shared" si="69"/>
        <v>0</v>
      </c>
    </row>
    <row r="103" spans="1:45" s="5" customFormat="1" ht="27.75" customHeight="1" x14ac:dyDescent="0.25">
      <c r="A103" s="266">
        <f>'Inventaire – Act. lin. et vert.'!A90</f>
        <v>89</v>
      </c>
      <c r="B103" s="266"/>
      <c r="C103" s="266">
        <f>'Inventaire – Act. lin. et vert.'!B90</f>
        <v>0</v>
      </c>
      <c r="D103" s="266" t="str">
        <f>IF('Inventaire – Act. lin. et vert.'!C90="","",'Inventaire – Act. lin. et vert.'!C90)</f>
        <v/>
      </c>
      <c r="E103" s="267">
        <f>'Inventaire – Act. lin. et vert.'!D90</f>
        <v>0</v>
      </c>
      <c r="F103" s="268">
        <f>'Inventaire – Act. lin. et vert.'!E90</f>
        <v>0</v>
      </c>
      <c r="G103" s="276">
        <f>'Inventaire – Act. lin. et vert.'!I90</f>
        <v>0</v>
      </c>
      <c r="H103" s="270">
        <f>IF(C103='État actuel de la coll.'!$A$20,'Inventaire – Véh. et équip.'!H90-'Inventaire – Véh. et équip.'!M90,'Inventaire – Act. lin. et vert.'!G90)</f>
        <v>0</v>
      </c>
      <c r="I103" s="270">
        <f>'Inventaire – Act. lin. et vert.'!K90</f>
        <v>0</v>
      </c>
      <c r="J103" s="271" t="str">
        <f>IF(ISNUMBER('Inventaire – Act. lin. et vert.'!Y90),'Inventaire – Act. lin. et vert.'!Y90,"")</f>
        <v/>
      </c>
      <c r="K103" s="272">
        <f t="shared" si="52"/>
        <v>0</v>
      </c>
      <c r="L103" s="272">
        <f t="shared" si="60"/>
        <v>0</v>
      </c>
      <c r="M103" s="272">
        <f t="shared" si="61"/>
        <v>0</v>
      </c>
      <c r="N103" s="272">
        <f t="shared" si="62"/>
        <v>0</v>
      </c>
      <c r="O103" s="272">
        <f t="shared" si="63"/>
        <v>0</v>
      </c>
      <c r="P103" s="273">
        <f t="shared" si="64"/>
        <v>0</v>
      </c>
      <c r="Q103" s="277" t="str">
        <f t="shared" si="65"/>
        <v/>
      </c>
      <c r="R103" s="277" t="str">
        <f t="shared" si="66"/>
        <v/>
      </c>
      <c r="S103" s="274" t="str">
        <f t="shared" si="53"/>
        <v/>
      </c>
      <c r="T103" s="274" t="str">
        <f t="shared" si="59"/>
        <v/>
      </c>
      <c r="U103" s="274" t="str">
        <f t="shared" si="59"/>
        <v/>
      </c>
      <c r="V103" s="274" t="str">
        <f t="shared" si="54"/>
        <v/>
      </c>
      <c r="W103" s="274" t="str">
        <f t="shared" si="57"/>
        <v/>
      </c>
      <c r="X103" s="274" t="str">
        <f t="shared" si="57"/>
        <v/>
      </c>
      <c r="Y103" s="274" t="str">
        <f t="shared" si="57"/>
        <v/>
      </c>
      <c r="Z103" s="274" t="str">
        <f t="shared" si="57"/>
        <v/>
      </c>
      <c r="AA103" s="274" t="str">
        <f t="shared" si="57"/>
        <v/>
      </c>
      <c r="AB103" s="274" t="str">
        <f t="shared" si="57"/>
        <v/>
      </c>
      <c r="AC103" s="274" t="str">
        <f t="shared" si="57"/>
        <v/>
      </c>
      <c r="AD103" s="274" t="str">
        <f t="shared" si="57"/>
        <v/>
      </c>
      <c r="AE103" s="274" t="str">
        <f t="shared" si="57"/>
        <v/>
      </c>
      <c r="AF103" s="274" t="str">
        <f t="shared" si="57"/>
        <v/>
      </c>
      <c r="AG103" s="274" t="str">
        <f t="shared" si="58"/>
        <v/>
      </c>
      <c r="AH103" s="274" t="str">
        <f t="shared" si="58"/>
        <v/>
      </c>
      <c r="AI103" s="274" t="str">
        <f t="shared" si="58"/>
        <v/>
      </c>
      <c r="AJ103" s="274" t="str">
        <f t="shared" si="58"/>
        <v/>
      </c>
      <c r="AK103" s="274" t="str">
        <f t="shared" si="58"/>
        <v/>
      </c>
      <c r="AL103" s="274" t="str">
        <f t="shared" si="58"/>
        <v/>
      </c>
      <c r="AM103" s="274" t="str">
        <f t="shared" si="58"/>
        <v/>
      </c>
      <c r="AN103" s="274" t="str">
        <f t="shared" si="58"/>
        <v/>
      </c>
      <c r="AO103" s="274" t="str">
        <f t="shared" si="58"/>
        <v/>
      </c>
      <c r="AP103" s="274" t="str">
        <f t="shared" si="58"/>
        <v/>
      </c>
      <c r="AQ103" s="275">
        <f t="shared" si="67"/>
        <v>0</v>
      </c>
      <c r="AR103" s="275">
        <f t="shared" si="68"/>
        <v>0</v>
      </c>
      <c r="AS103" s="275">
        <f t="shared" si="69"/>
        <v>0</v>
      </c>
    </row>
    <row r="104" spans="1:45" s="5" customFormat="1" ht="27.75" customHeight="1" x14ac:dyDescent="0.25">
      <c r="A104" s="266">
        <f>'Inventaire – Act. lin. et vert.'!A91</f>
        <v>90</v>
      </c>
      <c r="B104" s="266"/>
      <c r="C104" s="266">
        <f>'Inventaire – Act. lin. et vert.'!B91</f>
        <v>0</v>
      </c>
      <c r="D104" s="266" t="str">
        <f>IF('Inventaire – Act. lin. et vert.'!C91="","",'Inventaire – Act. lin. et vert.'!C91)</f>
        <v/>
      </c>
      <c r="E104" s="267">
        <f>'Inventaire – Act. lin. et vert.'!D91</f>
        <v>0</v>
      </c>
      <c r="F104" s="268">
        <f>'Inventaire – Act. lin. et vert.'!E91</f>
        <v>0</v>
      </c>
      <c r="G104" s="276">
        <f>'Inventaire – Act. lin. et vert.'!I91</f>
        <v>0</v>
      </c>
      <c r="H104" s="270">
        <f>IF(C104='État actuel de la coll.'!$A$20,'Inventaire – Véh. et équip.'!H91-'Inventaire – Véh. et équip.'!M91,'Inventaire – Act. lin. et vert.'!G91)</f>
        <v>0</v>
      </c>
      <c r="I104" s="270">
        <f>'Inventaire – Act. lin. et vert.'!K91</f>
        <v>0</v>
      </c>
      <c r="J104" s="271" t="str">
        <f>IF(ISNUMBER('Inventaire – Act. lin. et vert.'!Y91),'Inventaire – Act. lin. et vert.'!Y91,"")</f>
        <v/>
      </c>
      <c r="K104" s="272">
        <f t="shared" si="52"/>
        <v>0</v>
      </c>
      <c r="L104" s="272">
        <f t="shared" si="60"/>
        <v>0</v>
      </c>
      <c r="M104" s="272">
        <f t="shared" si="61"/>
        <v>0</v>
      </c>
      <c r="N104" s="272">
        <f t="shared" si="62"/>
        <v>0</v>
      </c>
      <c r="O104" s="272">
        <f t="shared" si="63"/>
        <v>0</v>
      </c>
      <c r="P104" s="273">
        <f t="shared" si="64"/>
        <v>0</v>
      </c>
      <c r="Q104" s="277" t="str">
        <f t="shared" si="65"/>
        <v/>
      </c>
      <c r="R104" s="277" t="str">
        <f t="shared" si="66"/>
        <v/>
      </c>
      <c r="S104" s="274" t="str">
        <f t="shared" si="53"/>
        <v/>
      </c>
      <c r="T104" s="274" t="str">
        <f t="shared" si="59"/>
        <v/>
      </c>
      <c r="U104" s="274" t="str">
        <f t="shared" si="59"/>
        <v/>
      </c>
      <c r="V104" s="274" t="str">
        <f t="shared" si="54"/>
        <v/>
      </c>
      <c r="W104" s="274" t="str">
        <f t="shared" si="57"/>
        <v/>
      </c>
      <c r="X104" s="274" t="str">
        <f t="shared" si="57"/>
        <v/>
      </c>
      <c r="Y104" s="274" t="str">
        <f t="shared" si="57"/>
        <v/>
      </c>
      <c r="Z104" s="274" t="str">
        <f t="shared" si="57"/>
        <v/>
      </c>
      <c r="AA104" s="274" t="str">
        <f t="shared" si="57"/>
        <v/>
      </c>
      <c r="AB104" s="274" t="str">
        <f t="shared" si="57"/>
        <v/>
      </c>
      <c r="AC104" s="274" t="str">
        <f t="shared" si="57"/>
        <v/>
      </c>
      <c r="AD104" s="274" t="str">
        <f t="shared" si="57"/>
        <v/>
      </c>
      <c r="AE104" s="274" t="str">
        <f t="shared" si="57"/>
        <v/>
      </c>
      <c r="AF104" s="274" t="str">
        <f t="shared" si="57"/>
        <v/>
      </c>
      <c r="AG104" s="274" t="str">
        <f t="shared" si="58"/>
        <v/>
      </c>
      <c r="AH104" s="274" t="str">
        <f t="shared" si="58"/>
        <v/>
      </c>
      <c r="AI104" s="274" t="str">
        <f t="shared" si="58"/>
        <v/>
      </c>
      <c r="AJ104" s="274" t="str">
        <f t="shared" si="58"/>
        <v/>
      </c>
      <c r="AK104" s="274" t="str">
        <f t="shared" si="58"/>
        <v/>
      </c>
      <c r="AL104" s="274" t="str">
        <f t="shared" si="58"/>
        <v/>
      </c>
      <c r="AM104" s="274" t="str">
        <f t="shared" si="58"/>
        <v/>
      </c>
      <c r="AN104" s="274" t="str">
        <f t="shared" si="58"/>
        <v/>
      </c>
      <c r="AO104" s="274" t="str">
        <f t="shared" si="58"/>
        <v/>
      </c>
      <c r="AP104" s="274" t="str">
        <f t="shared" si="58"/>
        <v/>
      </c>
      <c r="AQ104" s="275">
        <f t="shared" si="67"/>
        <v>0</v>
      </c>
      <c r="AR104" s="275">
        <f t="shared" si="68"/>
        <v>0</v>
      </c>
      <c r="AS104" s="275">
        <f t="shared" si="69"/>
        <v>0</v>
      </c>
    </row>
    <row r="105" spans="1:45" s="5" customFormat="1" ht="27.75" customHeight="1" x14ac:dyDescent="0.25">
      <c r="A105" s="266">
        <f>'Inventaire – Act. lin. et vert.'!A92</f>
        <v>91</v>
      </c>
      <c r="B105" s="266"/>
      <c r="C105" s="266">
        <f>'Inventaire – Act. lin. et vert.'!B92</f>
        <v>0</v>
      </c>
      <c r="D105" s="266" t="str">
        <f>IF('Inventaire – Act. lin. et vert.'!C92="","",'Inventaire – Act. lin. et vert.'!C92)</f>
        <v/>
      </c>
      <c r="E105" s="267">
        <f>'Inventaire – Act. lin. et vert.'!D92</f>
        <v>0</v>
      </c>
      <c r="F105" s="268">
        <f>'Inventaire – Act. lin. et vert.'!E92</f>
        <v>0</v>
      </c>
      <c r="G105" s="276">
        <f>'Inventaire – Act. lin. et vert.'!I92</f>
        <v>0</v>
      </c>
      <c r="H105" s="270">
        <f>IF(C105='État actuel de la coll.'!$A$20,'Inventaire – Véh. et équip.'!H92-'Inventaire – Véh. et équip.'!M92,'Inventaire – Act. lin. et vert.'!G92)</f>
        <v>0</v>
      </c>
      <c r="I105" s="270">
        <f>'Inventaire – Act. lin. et vert.'!K92</f>
        <v>0</v>
      </c>
      <c r="J105" s="271" t="str">
        <f>IF(ISNUMBER('Inventaire – Act. lin. et vert.'!Y92),'Inventaire – Act. lin. et vert.'!Y92,"")</f>
        <v/>
      </c>
      <c r="K105" s="272">
        <f t="shared" si="52"/>
        <v>0</v>
      </c>
      <c r="L105" s="272">
        <f t="shared" si="60"/>
        <v>0</v>
      </c>
      <c r="M105" s="272">
        <f t="shared" si="61"/>
        <v>0</v>
      </c>
      <c r="N105" s="272">
        <f t="shared" si="62"/>
        <v>0</v>
      </c>
      <c r="O105" s="272">
        <f t="shared" si="63"/>
        <v>0</v>
      </c>
      <c r="P105" s="273">
        <f t="shared" si="64"/>
        <v>0</v>
      </c>
      <c r="Q105" s="277" t="str">
        <f t="shared" si="65"/>
        <v/>
      </c>
      <c r="R105" s="277" t="str">
        <f t="shared" si="66"/>
        <v/>
      </c>
      <c r="S105" s="274" t="str">
        <f t="shared" si="53"/>
        <v/>
      </c>
      <c r="T105" s="274" t="str">
        <f t="shared" si="59"/>
        <v/>
      </c>
      <c r="U105" s="274" t="str">
        <f t="shared" si="59"/>
        <v/>
      </c>
      <c r="V105" s="274" t="str">
        <f t="shared" si="54"/>
        <v/>
      </c>
      <c r="W105" s="274" t="str">
        <f t="shared" ref="W105:AF114" si="70">IF(OR($K105=W$14,$L105=W$14,$M105=W$14,$N105=W$14,$O105=W$14,$P105=W$14),$G105,"")</f>
        <v/>
      </c>
      <c r="X105" s="274" t="str">
        <f t="shared" si="70"/>
        <v/>
      </c>
      <c r="Y105" s="274" t="str">
        <f t="shared" si="70"/>
        <v/>
      </c>
      <c r="Z105" s="274" t="str">
        <f t="shared" si="70"/>
        <v/>
      </c>
      <c r="AA105" s="274" t="str">
        <f t="shared" si="70"/>
        <v/>
      </c>
      <c r="AB105" s="274" t="str">
        <f t="shared" si="70"/>
        <v/>
      </c>
      <c r="AC105" s="274" t="str">
        <f t="shared" si="70"/>
        <v/>
      </c>
      <c r="AD105" s="274" t="str">
        <f t="shared" si="70"/>
        <v/>
      </c>
      <c r="AE105" s="274" t="str">
        <f t="shared" si="70"/>
        <v/>
      </c>
      <c r="AF105" s="274" t="str">
        <f t="shared" si="70"/>
        <v/>
      </c>
      <c r="AG105" s="274" t="str">
        <f t="shared" ref="AG105:AP114" si="71">IF(OR($K105=AG$14,$L105=AG$14,$M105=AG$14,$N105=AG$14,$O105=AG$14,$P105=AG$14),$G105,"")</f>
        <v/>
      </c>
      <c r="AH105" s="274" t="str">
        <f t="shared" si="71"/>
        <v/>
      </c>
      <c r="AI105" s="274" t="str">
        <f t="shared" si="71"/>
        <v/>
      </c>
      <c r="AJ105" s="274" t="str">
        <f t="shared" si="71"/>
        <v/>
      </c>
      <c r="AK105" s="274" t="str">
        <f t="shared" si="71"/>
        <v/>
      </c>
      <c r="AL105" s="274" t="str">
        <f t="shared" si="71"/>
        <v/>
      </c>
      <c r="AM105" s="274" t="str">
        <f t="shared" si="71"/>
        <v/>
      </c>
      <c r="AN105" s="274" t="str">
        <f t="shared" si="71"/>
        <v/>
      </c>
      <c r="AO105" s="274" t="str">
        <f t="shared" si="71"/>
        <v/>
      </c>
      <c r="AP105" s="274" t="str">
        <f t="shared" si="71"/>
        <v/>
      </c>
      <c r="AQ105" s="275">
        <f t="shared" si="67"/>
        <v>0</v>
      </c>
      <c r="AR105" s="275">
        <f t="shared" si="68"/>
        <v>0</v>
      </c>
      <c r="AS105" s="275">
        <f t="shared" si="69"/>
        <v>0</v>
      </c>
    </row>
    <row r="106" spans="1:45" s="5" customFormat="1" ht="27.75" customHeight="1" x14ac:dyDescent="0.25">
      <c r="A106" s="266">
        <f>'Inventaire – Act. lin. et vert.'!A93</f>
        <v>92</v>
      </c>
      <c r="B106" s="266"/>
      <c r="C106" s="266">
        <f>'Inventaire – Act. lin. et vert.'!B93</f>
        <v>0</v>
      </c>
      <c r="D106" s="266" t="str">
        <f>IF('Inventaire – Act. lin. et vert.'!C93="","",'Inventaire – Act. lin. et vert.'!C93)</f>
        <v/>
      </c>
      <c r="E106" s="267">
        <f>'Inventaire – Act. lin. et vert.'!D93</f>
        <v>0</v>
      </c>
      <c r="F106" s="268">
        <f>'Inventaire – Act. lin. et vert.'!E93</f>
        <v>0</v>
      </c>
      <c r="G106" s="276">
        <f>'Inventaire – Act. lin. et vert.'!I93</f>
        <v>0</v>
      </c>
      <c r="H106" s="270">
        <f>IF(C106='État actuel de la coll.'!$A$20,'Inventaire – Véh. et équip.'!H93-'Inventaire – Véh. et équip.'!M93,'Inventaire – Act. lin. et vert.'!G93)</f>
        <v>0</v>
      </c>
      <c r="I106" s="270">
        <f>'Inventaire – Act. lin. et vert.'!K93</f>
        <v>0</v>
      </c>
      <c r="J106" s="271" t="str">
        <f>IF(ISNUMBER('Inventaire – Act. lin. et vert.'!Y93),'Inventaire – Act. lin. et vert.'!Y93,"")</f>
        <v/>
      </c>
      <c r="K106" s="272">
        <f t="shared" si="52"/>
        <v>0</v>
      </c>
      <c r="L106" s="272">
        <f t="shared" si="60"/>
        <v>0</v>
      </c>
      <c r="M106" s="272">
        <f t="shared" si="61"/>
        <v>0</v>
      </c>
      <c r="N106" s="272">
        <f t="shared" si="62"/>
        <v>0</v>
      </c>
      <c r="O106" s="272">
        <f t="shared" si="63"/>
        <v>0</v>
      </c>
      <c r="P106" s="273">
        <f t="shared" si="64"/>
        <v>0</v>
      </c>
      <c r="Q106" s="277" t="str">
        <f t="shared" si="65"/>
        <v/>
      </c>
      <c r="R106" s="277" t="str">
        <f t="shared" si="66"/>
        <v/>
      </c>
      <c r="S106" s="274" t="str">
        <f t="shared" si="53"/>
        <v/>
      </c>
      <c r="T106" s="274" t="str">
        <f t="shared" si="59"/>
        <v/>
      </c>
      <c r="U106" s="274" t="str">
        <f t="shared" si="59"/>
        <v/>
      </c>
      <c r="V106" s="274" t="str">
        <f t="shared" si="54"/>
        <v/>
      </c>
      <c r="W106" s="274" t="str">
        <f t="shared" si="70"/>
        <v/>
      </c>
      <c r="X106" s="274" t="str">
        <f t="shared" si="70"/>
        <v/>
      </c>
      <c r="Y106" s="274" t="str">
        <f t="shared" si="70"/>
        <v/>
      </c>
      <c r="Z106" s="274" t="str">
        <f t="shared" si="70"/>
        <v/>
      </c>
      <c r="AA106" s="274" t="str">
        <f t="shared" si="70"/>
        <v/>
      </c>
      <c r="AB106" s="274" t="str">
        <f t="shared" si="70"/>
        <v/>
      </c>
      <c r="AC106" s="274" t="str">
        <f t="shared" si="70"/>
        <v/>
      </c>
      <c r="AD106" s="274" t="str">
        <f t="shared" si="70"/>
        <v/>
      </c>
      <c r="AE106" s="274" t="str">
        <f t="shared" si="70"/>
        <v/>
      </c>
      <c r="AF106" s="274" t="str">
        <f t="shared" si="70"/>
        <v/>
      </c>
      <c r="AG106" s="274" t="str">
        <f t="shared" si="71"/>
        <v/>
      </c>
      <c r="AH106" s="274" t="str">
        <f t="shared" si="71"/>
        <v/>
      </c>
      <c r="AI106" s="274" t="str">
        <f t="shared" si="71"/>
        <v/>
      </c>
      <c r="AJ106" s="274" t="str">
        <f t="shared" si="71"/>
        <v/>
      </c>
      <c r="AK106" s="274" t="str">
        <f t="shared" si="71"/>
        <v/>
      </c>
      <c r="AL106" s="274" t="str">
        <f t="shared" si="71"/>
        <v/>
      </c>
      <c r="AM106" s="274" t="str">
        <f t="shared" si="71"/>
        <v/>
      </c>
      <c r="AN106" s="274" t="str">
        <f t="shared" si="71"/>
        <v/>
      </c>
      <c r="AO106" s="274" t="str">
        <f t="shared" si="71"/>
        <v/>
      </c>
      <c r="AP106" s="274" t="str">
        <f t="shared" si="71"/>
        <v/>
      </c>
      <c r="AQ106" s="275">
        <f t="shared" si="67"/>
        <v>0</v>
      </c>
      <c r="AR106" s="275">
        <f t="shared" si="68"/>
        <v>0</v>
      </c>
      <c r="AS106" s="275">
        <f t="shared" si="69"/>
        <v>0</v>
      </c>
    </row>
    <row r="107" spans="1:45" s="5" customFormat="1" ht="27.75" customHeight="1" x14ac:dyDescent="0.25">
      <c r="A107" s="266">
        <f>'Inventaire – Act. lin. et vert.'!A94</f>
        <v>93</v>
      </c>
      <c r="B107" s="266"/>
      <c r="C107" s="266">
        <f>'Inventaire – Act. lin. et vert.'!B94</f>
        <v>0</v>
      </c>
      <c r="D107" s="266" t="str">
        <f>IF('Inventaire – Act. lin. et vert.'!C94="","",'Inventaire – Act. lin. et vert.'!C94)</f>
        <v/>
      </c>
      <c r="E107" s="267">
        <f>'Inventaire – Act. lin. et vert.'!D94</f>
        <v>0</v>
      </c>
      <c r="F107" s="268">
        <f>'Inventaire – Act. lin. et vert.'!E94</f>
        <v>0</v>
      </c>
      <c r="G107" s="276">
        <f>'Inventaire – Act. lin. et vert.'!I94</f>
        <v>0</v>
      </c>
      <c r="H107" s="270">
        <f>IF(C107='État actuel de la coll.'!$A$20,'Inventaire – Véh. et équip.'!H94-'Inventaire – Véh. et équip.'!M94,'Inventaire – Act. lin. et vert.'!G94)</f>
        <v>0</v>
      </c>
      <c r="I107" s="270">
        <f>'Inventaire – Act. lin. et vert.'!K94</f>
        <v>0</v>
      </c>
      <c r="J107" s="271" t="str">
        <f>IF(ISNUMBER('Inventaire – Act. lin. et vert.'!Y94),'Inventaire – Act. lin. et vert.'!Y94,"")</f>
        <v/>
      </c>
      <c r="K107" s="272">
        <f t="shared" si="52"/>
        <v>0</v>
      </c>
      <c r="L107" s="272">
        <f t="shared" si="60"/>
        <v>0</v>
      </c>
      <c r="M107" s="272">
        <f t="shared" si="61"/>
        <v>0</v>
      </c>
      <c r="N107" s="272">
        <f t="shared" si="62"/>
        <v>0</v>
      </c>
      <c r="O107" s="272">
        <f t="shared" si="63"/>
        <v>0</v>
      </c>
      <c r="P107" s="273">
        <f t="shared" si="64"/>
        <v>0</v>
      </c>
      <c r="Q107" s="277" t="str">
        <f t="shared" si="65"/>
        <v/>
      </c>
      <c r="R107" s="277" t="str">
        <f t="shared" si="66"/>
        <v/>
      </c>
      <c r="S107" s="274" t="str">
        <f t="shared" si="53"/>
        <v/>
      </c>
      <c r="T107" s="274" t="str">
        <f t="shared" si="59"/>
        <v/>
      </c>
      <c r="U107" s="274" t="str">
        <f t="shared" si="59"/>
        <v/>
      </c>
      <c r="V107" s="274" t="str">
        <f t="shared" si="54"/>
        <v/>
      </c>
      <c r="W107" s="274" t="str">
        <f t="shared" si="70"/>
        <v/>
      </c>
      <c r="X107" s="274" t="str">
        <f t="shared" si="70"/>
        <v/>
      </c>
      <c r="Y107" s="274" t="str">
        <f t="shared" si="70"/>
        <v/>
      </c>
      <c r="Z107" s="274" t="str">
        <f t="shared" si="70"/>
        <v/>
      </c>
      <c r="AA107" s="274" t="str">
        <f t="shared" si="70"/>
        <v/>
      </c>
      <c r="AB107" s="274" t="str">
        <f t="shared" si="70"/>
        <v/>
      </c>
      <c r="AC107" s="274" t="str">
        <f t="shared" si="70"/>
        <v/>
      </c>
      <c r="AD107" s="274" t="str">
        <f t="shared" si="70"/>
        <v/>
      </c>
      <c r="AE107" s="274" t="str">
        <f t="shared" si="70"/>
        <v/>
      </c>
      <c r="AF107" s="274" t="str">
        <f t="shared" si="70"/>
        <v/>
      </c>
      <c r="AG107" s="274" t="str">
        <f t="shared" si="71"/>
        <v/>
      </c>
      <c r="AH107" s="274" t="str">
        <f t="shared" si="71"/>
        <v/>
      </c>
      <c r="AI107" s="274" t="str">
        <f t="shared" si="71"/>
        <v/>
      </c>
      <c r="AJ107" s="274" t="str">
        <f t="shared" si="71"/>
        <v/>
      </c>
      <c r="AK107" s="274" t="str">
        <f t="shared" si="71"/>
        <v/>
      </c>
      <c r="AL107" s="274" t="str">
        <f t="shared" si="71"/>
        <v/>
      </c>
      <c r="AM107" s="274" t="str">
        <f t="shared" si="71"/>
        <v/>
      </c>
      <c r="AN107" s="274" t="str">
        <f t="shared" si="71"/>
        <v/>
      </c>
      <c r="AO107" s="274" t="str">
        <f t="shared" si="71"/>
        <v/>
      </c>
      <c r="AP107" s="274" t="str">
        <f t="shared" si="71"/>
        <v/>
      </c>
      <c r="AQ107" s="275">
        <f t="shared" si="67"/>
        <v>0</v>
      </c>
      <c r="AR107" s="275">
        <f t="shared" si="68"/>
        <v>0</v>
      </c>
      <c r="AS107" s="275">
        <f t="shared" si="69"/>
        <v>0</v>
      </c>
    </row>
    <row r="108" spans="1:45" s="5" customFormat="1" ht="27.75" customHeight="1" x14ac:dyDescent="0.25">
      <c r="A108" s="266">
        <f>'Inventaire – Act. lin. et vert.'!A95</f>
        <v>94</v>
      </c>
      <c r="B108" s="266"/>
      <c r="C108" s="266">
        <f>'Inventaire – Act. lin. et vert.'!B95</f>
        <v>0</v>
      </c>
      <c r="D108" s="266" t="str">
        <f>IF('Inventaire – Act. lin. et vert.'!C95="","",'Inventaire – Act. lin. et vert.'!C95)</f>
        <v/>
      </c>
      <c r="E108" s="267">
        <f>'Inventaire – Act. lin. et vert.'!D95</f>
        <v>0</v>
      </c>
      <c r="F108" s="268">
        <f>'Inventaire – Act. lin. et vert.'!E95</f>
        <v>0</v>
      </c>
      <c r="G108" s="276">
        <f>'Inventaire – Act. lin. et vert.'!I95</f>
        <v>0</v>
      </c>
      <c r="H108" s="270">
        <f>IF(C108='État actuel de la coll.'!$A$20,'Inventaire – Véh. et équip.'!H95-'Inventaire – Véh. et équip.'!M95,'Inventaire – Act. lin. et vert.'!G95)</f>
        <v>0</v>
      </c>
      <c r="I108" s="270">
        <f>'Inventaire – Act. lin. et vert.'!K95</f>
        <v>0</v>
      </c>
      <c r="J108" s="271" t="str">
        <f>IF(ISNUMBER('Inventaire – Act. lin. et vert.'!Y95),'Inventaire – Act. lin. et vert.'!Y95,"")</f>
        <v/>
      </c>
      <c r="K108" s="272">
        <f t="shared" si="52"/>
        <v>0</v>
      </c>
      <c r="L108" s="272">
        <f t="shared" si="60"/>
        <v>0</v>
      </c>
      <c r="M108" s="272">
        <f t="shared" si="61"/>
        <v>0</v>
      </c>
      <c r="N108" s="272">
        <f t="shared" si="62"/>
        <v>0</v>
      </c>
      <c r="O108" s="272">
        <f t="shared" si="63"/>
        <v>0</v>
      </c>
      <c r="P108" s="273">
        <f t="shared" si="64"/>
        <v>0</v>
      </c>
      <c r="Q108" s="277" t="str">
        <f t="shared" si="65"/>
        <v/>
      </c>
      <c r="R108" s="277" t="str">
        <f t="shared" si="66"/>
        <v/>
      </c>
      <c r="S108" s="274" t="str">
        <f t="shared" si="53"/>
        <v/>
      </c>
      <c r="T108" s="274" t="str">
        <f t="shared" si="59"/>
        <v/>
      </c>
      <c r="U108" s="274" t="str">
        <f t="shared" si="59"/>
        <v/>
      </c>
      <c r="V108" s="274" t="str">
        <f t="shared" si="54"/>
        <v/>
      </c>
      <c r="W108" s="274" t="str">
        <f t="shared" si="70"/>
        <v/>
      </c>
      <c r="X108" s="274" t="str">
        <f t="shared" si="70"/>
        <v/>
      </c>
      <c r="Y108" s="274" t="str">
        <f t="shared" si="70"/>
        <v/>
      </c>
      <c r="Z108" s="274" t="str">
        <f t="shared" si="70"/>
        <v/>
      </c>
      <c r="AA108" s="274" t="str">
        <f t="shared" si="70"/>
        <v/>
      </c>
      <c r="AB108" s="274" t="str">
        <f t="shared" si="70"/>
        <v/>
      </c>
      <c r="AC108" s="274" t="str">
        <f t="shared" si="70"/>
        <v/>
      </c>
      <c r="AD108" s="274" t="str">
        <f t="shared" si="70"/>
        <v/>
      </c>
      <c r="AE108" s="274" t="str">
        <f t="shared" si="70"/>
        <v/>
      </c>
      <c r="AF108" s="274" t="str">
        <f t="shared" si="70"/>
        <v/>
      </c>
      <c r="AG108" s="274" t="str">
        <f t="shared" si="71"/>
        <v/>
      </c>
      <c r="AH108" s="274" t="str">
        <f t="shared" si="71"/>
        <v/>
      </c>
      <c r="AI108" s="274" t="str">
        <f t="shared" si="71"/>
        <v/>
      </c>
      <c r="AJ108" s="274" t="str">
        <f t="shared" si="71"/>
        <v/>
      </c>
      <c r="AK108" s="274" t="str">
        <f t="shared" si="71"/>
        <v/>
      </c>
      <c r="AL108" s="274" t="str">
        <f t="shared" si="71"/>
        <v/>
      </c>
      <c r="AM108" s="274" t="str">
        <f t="shared" si="71"/>
        <v/>
      </c>
      <c r="AN108" s="274" t="str">
        <f t="shared" si="71"/>
        <v/>
      </c>
      <c r="AO108" s="274" t="str">
        <f t="shared" si="71"/>
        <v/>
      </c>
      <c r="AP108" s="274" t="str">
        <f t="shared" si="71"/>
        <v/>
      </c>
      <c r="AQ108" s="275">
        <f t="shared" si="67"/>
        <v>0</v>
      </c>
      <c r="AR108" s="275">
        <f t="shared" si="68"/>
        <v>0</v>
      </c>
      <c r="AS108" s="275">
        <f t="shared" si="69"/>
        <v>0</v>
      </c>
    </row>
    <row r="109" spans="1:45" s="5" customFormat="1" ht="27.75" customHeight="1" x14ac:dyDescent="0.25">
      <c r="A109" s="266">
        <f>'Inventaire – Act. lin. et vert.'!A96</f>
        <v>95</v>
      </c>
      <c r="B109" s="266"/>
      <c r="C109" s="266">
        <f>'Inventaire – Act. lin. et vert.'!B96</f>
        <v>0</v>
      </c>
      <c r="D109" s="266" t="str">
        <f>IF('Inventaire – Act. lin. et vert.'!C96="","",'Inventaire – Act. lin. et vert.'!C96)</f>
        <v/>
      </c>
      <c r="E109" s="267">
        <f>'Inventaire – Act. lin. et vert.'!D96</f>
        <v>0</v>
      </c>
      <c r="F109" s="268">
        <f>'Inventaire – Act. lin. et vert.'!E96</f>
        <v>0</v>
      </c>
      <c r="G109" s="276">
        <f>'Inventaire – Act. lin. et vert.'!I96</f>
        <v>0</v>
      </c>
      <c r="H109" s="270">
        <f>IF(C109='État actuel de la coll.'!$A$20,'Inventaire – Véh. et équip.'!H96-'Inventaire – Véh. et équip.'!M96,'Inventaire – Act. lin. et vert.'!G96)</f>
        <v>0</v>
      </c>
      <c r="I109" s="270">
        <f>'Inventaire – Act. lin. et vert.'!K96</f>
        <v>0</v>
      </c>
      <c r="J109" s="271" t="str">
        <f>IF(ISNUMBER('Inventaire – Act. lin. et vert.'!Y96),'Inventaire – Act. lin. et vert.'!Y96,"")</f>
        <v/>
      </c>
      <c r="K109" s="272">
        <f t="shared" si="52"/>
        <v>0</v>
      </c>
      <c r="L109" s="272">
        <f t="shared" si="60"/>
        <v>0</v>
      </c>
      <c r="M109" s="272">
        <f t="shared" si="61"/>
        <v>0</v>
      </c>
      <c r="N109" s="272">
        <f t="shared" si="62"/>
        <v>0</v>
      </c>
      <c r="O109" s="272">
        <f t="shared" si="63"/>
        <v>0</v>
      </c>
      <c r="P109" s="273">
        <f t="shared" si="64"/>
        <v>0</v>
      </c>
      <c r="Q109" s="277" t="str">
        <f t="shared" si="65"/>
        <v/>
      </c>
      <c r="R109" s="277" t="str">
        <f t="shared" si="66"/>
        <v/>
      </c>
      <c r="S109" s="274" t="str">
        <f t="shared" si="53"/>
        <v/>
      </c>
      <c r="T109" s="274" t="str">
        <f t="shared" si="59"/>
        <v/>
      </c>
      <c r="U109" s="274" t="str">
        <f t="shared" si="59"/>
        <v/>
      </c>
      <c r="V109" s="274" t="str">
        <f t="shared" si="54"/>
        <v/>
      </c>
      <c r="W109" s="274" t="str">
        <f t="shared" si="70"/>
        <v/>
      </c>
      <c r="X109" s="274" t="str">
        <f t="shared" si="70"/>
        <v/>
      </c>
      <c r="Y109" s="274" t="str">
        <f t="shared" si="70"/>
        <v/>
      </c>
      <c r="Z109" s="274" t="str">
        <f t="shared" si="70"/>
        <v/>
      </c>
      <c r="AA109" s="274" t="str">
        <f t="shared" si="70"/>
        <v/>
      </c>
      <c r="AB109" s="274" t="str">
        <f t="shared" si="70"/>
        <v/>
      </c>
      <c r="AC109" s="274" t="str">
        <f t="shared" si="70"/>
        <v/>
      </c>
      <c r="AD109" s="274" t="str">
        <f t="shared" si="70"/>
        <v/>
      </c>
      <c r="AE109" s="274" t="str">
        <f t="shared" si="70"/>
        <v/>
      </c>
      <c r="AF109" s="274" t="str">
        <f t="shared" si="70"/>
        <v/>
      </c>
      <c r="AG109" s="274" t="str">
        <f t="shared" si="71"/>
        <v/>
      </c>
      <c r="AH109" s="274" t="str">
        <f t="shared" si="71"/>
        <v/>
      </c>
      <c r="AI109" s="274" t="str">
        <f t="shared" si="71"/>
        <v/>
      </c>
      <c r="AJ109" s="274" t="str">
        <f t="shared" si="71"/>
        <v/>
      </c>
      <c r="AK109" s="274" t="str">
        <f t="shared" si="71"/>
        <v/>
      </c>
      <c r="AL109" s="274" t="str">
        <f t="shared" si="71"/>
        <v/>
      </c>
      <c r="AM109" s="274" t="str">
        <f t="shared" si="71"/>
        <v/>
      </c>
      <c r="AN109" s="274" t="str">
        <f t="shared" si="71"/>
        <v/>
      </c>
      <c r="AO109" s="274" t="str">
        <f t="shared" si="71"/>
        <v/>
      </c>
      <c r="AP109" s="274" t="str">
        <f t="shared" si="71"/>
        <v/>
      </c>
      <c r="AQ109" s="275">
        <f t="shared" si="67"/>
        <v>0</v>
      </c>
      <c r="AR109" s="275">
        <f t="shared" si="68"/>
        <v>0</v>
      </c>
      <c r="AS109" s="275">
        <f t="shared" si="69"/>
        <v>0</v>
      </c>
    </row>
    <row r="110" spans="1:45" s="5" customFormat="1" ht="27.75" customHeight="1" x14ac:dyDescent="0.25">
      <c r="A110" s="266">
        <f>'Inventaire – Act. lin. et vert.'!A97</f>
        <v>96</v>
      </c>
      <c r="B110" s="266"/>
      <c r="C110" s="266">
        <f>'Inventaire – Act. lin. et vert.'!B97</f>
        <v>0</v>
      </c>
      <c r="D110" s="266" t="str">
        <f>IF('Inventaire – Act. lin. et vert.'!C97="","",'Inventaire – Act. lin. et vert.'!C97)</f>
        <v/>
      </c>
      <c r="E110" s="267">
        <f>'Inventaire – Act. lin. et vert.'!D97</f>
        <v>0</v>
      </c>
      <c r="F110" s="268">
        <f>'Inventaire – Act. lin. et vert.'!E97</f>
        <v>0</v>
      </c>
      <c r="G110" s="276">
        <f>'Inventaire – Act. lin. et vert.'!I97</f>
        <v>0</v>
      </c>
      <c r="H110" s="270">
        <f>IF(C110='État actuel de la coll.'!$A$20,'Inventaire – Véh. et équip.'!H97-'Inventaire – Véh. et équip.'!M97,'Inventaire – Act. lin. et vert.'!G97)</f>
        <v>0</v>
      </c>
      <c r="I110" s="270">
        <f>'Inventaire – Act. lin. et vert.'!K97</f>
        <v>0</v>
      </c>
      <c r="J110" s="271" t="str">
        <f>IF(ISNUMBER('Inventaire – Act. lin. et vert.'!Y97),'Inventaire – Act. lin. et vert.'!Y97,"")</f>
        <v/>
      </c>
      <c r="K110" s="272">
        <f t="shared" si="52"/>
        <v>0</v>
      </c>
      <c r="L110" s="272">
        <f t="shared" si="60"/>
        <v>0</v>
      </c>
      <c r="M110" s="272">
        <f t="shared" si="61"/>
        <v>0</v>
      </c>
      <c r="N110" s="272">
        <f t="shared" si="62"/>
        <v>0</v>
      </c>
      <c r="O110" s="272">
        <f t="shared" si="63"/>
        <v>0</v>
      </c>
      <c r="P110" s="273">
        <f t="shared" si="64"/>
        <v>0</v>
      </c>
      <c r="Q110" s="277" t="str">
        <f t="shared" si="65"/>
        <v/>
      </c>
      <c r="R110" s="277" t="str">
        <f t="shared" si="66"/>
        <v/>
      </c>
      <c r="S110" s="274" t="str">
        <f t="shared" si="53"/>
        <v/>
      </c>
      <c r="T110" s="274" t="str">
        <f t="shared" si="59"/>
        <v/>
      </c>
      <c r="U110" s="274" t="str">
        <f t="shared" si="59"/>
        <v/>
      </c>
      <c r="V110" s="274" t="str">
        <f t="shared" si="54"/>
        <v/>
      </c>
      <c r="W110" s="274" t="str">
        <f t="shared" si="70"/>
        <v/>
      </c>
      <c r="X110" s="274" t="str">
        <f t="shared" si="70"/>
        <v/>
      </c>
      <c r="Y110" s="274" t="str">
        <f t="shared" si="70"/>
        <v/>
      </c>
      <c r="Z110" s="274" t="str">
        <f t="shared" si="70"/>
        <v/>
      </c>
      <c r="AA110" s="274" t="str">
        <f t="shared" si="70"/>
        <v/>
      </c>
      <c r="AB110" s="274" t="str">
        <f t="shared" si="70"/>
        <v/>
      </c>
      <c r="AC110" s="274" t="str">
        <f t="shared" si="70"/>
        <v/>
      </c>
      <c r="AD110" s="274" t="str">
        <f t="shared" si="70"/>
        <v/>
      </c>
      <c r="AE110" s="274" t="str">
        <f t="shared" si="70"/>
        <v/>
      </c>
      <c r="AF110" s="274" t="str">
        <f t="shared" si="70"/>
        <v/>
      </c>
      <c r="AG110" s="274" t="str">
        <f t="shared" si="71"/>
        <v/>
      </c>
      <c r="AH110" s="274" t="str">
        <f t="shared" si="71"/>
        <v/>
      </c>
      <c r="AI110" s="274" t="str">
        <f t="shared" si="71"/>
        <v/>
      </c>
      <c r="AJ110" s="274" t="str">
        <f t="shared" si="71"/>
        <v/>
      </c>
      <c r="AK110" s="274" t="str">
        <f t="shared" si="71"/>
        <v/>
      </c>
      <c r="AL110" s="274" t="str">
        <f t="shared" si="71"/>
        <v/>
      </c>
      <c r="AM110" s="274" t="str">
        <f t="shared" si="71"/>
        <v/>
      </c>
      <c r="AN110" s="274" t="str">
        <f t="shared" si="71"/>
        <v/>
      </c>
      <c r="AO110" s="274" t="str">
        <f t="shared" si="71"/>
        <v/>
      </c>
      <c r="AP110" s="274" t="str">
        <f t="shared" si="71"/>
        <v/>
      </c>
      <c r="AQ110" s="275">
        <f t="shared" si="67"/>
        <v>0</v>
      </c>
      <c r="AR110" s="275">
        <f t="shared" si="68"/>
        <v>0</v>
      </c>
      <c r="AS110" s="275">
        <f t="shared" si="69"/>
        <v>0</v>
      </c>
    </row>
    <row r="111" spans="1:45" s="5" customFormat="1" ht="27.75" customHeight="1" x14ac:dyDescent="0.25">
      <c r="A111" s="266">
        <f>'Inventaire – Act. lin. et vert.'!A98</f>
        <v>97</v>
      </c>
      <c r="B111" s="266"/>
      <c r="C111" s="266">
        <f>'Inventaire – Act. lin. et vert.'!B98</f>
        <v>0</v>
      </c>
      <c r="D111" s="266" t="str">
        <f>IF('Inventaire – Act. lin. et vert.'!C98="","",'Inventaire – Act. lin. et vert.'!C98)</f>
        <v/>
      </c>
      <c r="E111" s="267">
        <f>'Inventaire – Act. lin. et vert.'!D98</f>
        <v>0</v>
      </c>
      <c r="F111" s="268">
        <f>'Inventaire – Act. lin. et vert.'!E98</f>
        <v>0</v>
      </c>
      <c r="G111" s="276">
        <f>'Inventaire – Act. lin. et vert.'!I98</f>
        <v>0</v>
      </c>
      <c r="H111" s="270">
        <f>IF(C111='État actuel de la coll.'!$A$20,'Inventaire – Véh. et équip.'!H98-'Inventaire – Véh. et équip.'!M98,'Inventaire – Act. lin. et vert.'!G98)</f>
        <v>0</v>
      </c>
      <c r="I111" s="270">
        <f>'Inventaire – Act. lin. et vert.'!K98</f>
        <v>0</v>
      </c>
      <c r="J111" s="271" t="str">
        <f>IF(ISNUMBER('Inventaire – Act. lin. et vert.'!Y98),'Inventaire – Act. lin. et vert.'!Y98,"")</f>
        <v/>
      </c>
      <c r="K111" s="272">
        <f t="shared" si="52"/>
        <v>0</v>
      </c>
      <c r="L111" s="272">
        <f t="shared" si="60"/>
        <v>0</v>
      </c>
      <c r="M111" s="272">
        <f t="shared" si="61"/>
        <v>0</v>
      </c>
      <c r="N111" s="272">
        <f t="shared" si="62"/>
        <v>0</v>
      </c>
      <c r="O111" s="272">
        <f t="shared" si="63"/>
        <v>0</v>
      </c>
      <c r="P111" s="273">
        <f t="shared" si="64"/>
        <v>0</v>
      </c>
      <c r="Q111" s="277" t="str">
        <f t="shared" si="65"/>
        <v/>
      </c>
      <c r="R111" s="277" t="str">
        <f t="shared" si="66"/>
        <v/>
      </c>
      <c r="S111" s="274" t="str">
        <f t="shared" si="53"/>
        <v/>
      </c>
      <c r="T111" s="274" t="str">
        <f t="shared" si="59"/>
        <v/>
      </c>
      <c r="U111" s="274" t="str">
        <f t="shared" si="59"/>
        <v/>
      </c>
      <c r="V111" s="274" t="str">
        <f t="shared" si="54"/>
        <v/>
      </c>
      <c r="W111" s="274" t="str">
        <f t="shared" si="70"/>
        <v/>
      </c>
      <c r="X111" s="274" t="str">
        <f t="shared" si="70"/>
        <v/>
      </c>
      <c r="Y111" s="274" t="str">
        <f t="shared" si="70"/>
        <v/>
      </c>
      <c r="Z111" s="274" t="str">
        <f t="shared" si="70"/>
        <v/>
      </c>
      <c r="AA111" s="274" t="str">
        <f t="shared" si="70"/>
        <v/>
      </c>
      <c r="AB111" s="274" t="str">
        <f t="shared" si="70"/>
        <v/>
      </c>
      <c r="AC111" s="274" t="str">
        <f t="shared" si="70"/>
        <v/>
      </c>
      <c r="AD111" s="274" t="str">
        <f t="shared" si="70"/>
        <v/>
      </c>
      <c r="AE111" s="274" t="str">
        <f t="shared" si="70"/>
        <v/>
      </c>
      <c r="AF111" s="274" t="str">
        <f t="shared" si="70"/>
        <v/>
      </c>
      <c r="AG111" s="274" t="str">
        <f t="shared" si="71"/>
        <v/>
      </c>
      <c r="AH111" s="274" t="str">
        <f t="shared" si="71"/>
        <v/>
      </c>
      <c r="AI111" s="274" t="str">
        <f t="shared" si="71"/>
        <v/>
      </c>
      <c r="AJ111" s="274" t="str">
        <f t="shared" si="71"/>
        <v/>
      </c>
      <c r="AK111" s="274" t="str">
        <f t="shared" si="71"/>
        <v/>
      </c>
      <c r="AL111" s="274" t="str">
        <f t="shared" si="71"/>
        <v/>
      </c>
      <c r="AM111" s="274" t="str">
        <f t="shared" si="71"/>
        <v/>
      </c>
      <c r="AN111" s="274" t="str">
        <f t="shared" si="71"/>
        <v/>
      </c>
      <c r="AO111" s="274" t="str">
        <f t="shared" si="71"/>
        <v/>
      </c>
      <c r="AP111" s="274" t="str">
        <f t="shared" si="71"/>
        <v/>
      </c>
      <c r="AQ111" s="275">
        <f t="shared" si="67"/>
        <v>0</v>
      </c>
      <c r="AR111" s="275">
        <f t="shared" si="68"/>
        <v>0</v>
      </c>
      <c r="AS111" s="275">
        <f t="shared" si="69"/>
        <v>0</v>
      </c>
    </row>
    <row r="112" spans="1:45" s="5" customFormat="1" ht="27.75" customHeight="1" x14ac:dyDescent="0.25">
      <c r="A112" s="266">
        <f>'Inventaire – Act. lin. et vert.'!A99</f>
        <v>98</v>
      </c>
      <c r="B112" s="266"/>
      <c r="C112" s="266">
        <f>'Inventaire – Act. lin. et vert.'!B99</f>
        <v>0</v>
      </c>
      <c r="D112" s="266" t="str">
        <f>IF('Inventaire – Act. lin. et vert.'!C99="","",'Inventaire – Act. lin. et vert.'!C99)</f>
        <v/>
      </c>
      <c r="E112" s="267">
        <f>'Inventaire – Act. lin. et vert.'!D99</f>
        <v>0</v>
      </c>
      <c r="F112" s="268">
        <f>'Inventaire – Act. lin. et vert.'!E99</f>
        <v>0</v>
      </c>
      <c r="G112" s="276">
        <f>'Inventaire – Act. lin. et vert.'!I99</f>
        <v>0</v>
      </c>
      <c r="H112" s="270">
        <f>IF(C112='État actuel de la coll.'!$A$20,'Inventaire – Véh. et équip.'!H99-'Inventaire – Véh. et équip.'!M99,'Inventaire – Act. lin. et vert.'!G99)</f>
        <v>0</v>
      </c>
      <c r="I112" s="270">
        <f>'Inventaire – Act. lin. et vert.'!K99</f>
        <v>0</v>
      </c>
      <c r="J112" s="271" t="str">
        <f>IF(ISNUMBER('Inventaire – Act. lin. et vert.'!Y99),'Inventaire – Act. lin. et vert.'!Y99,"")</f>
        <v/>
      </c>
      <c r="K112" s="272">
        <f t="shared" si="52"/>
        <v>0</v>
      </c>
      <c r="L112" s="272">
        <f t="shared" si="60"/>
        <v>0</v>
      </c>
      <c r="M112" s="272">
        <f t="shared" si="61"/>
        <v>0</v>
      </c>
      <c r="N112" s="272">
        <f t="shared" si="62"/>
        <v>0</v>
      </c>
      <c r="O112" s="272">
        <f t="shared" si="63"/>
        <v>0</v>
      </c>
      <c r="P112" s="273">
        <f t="shared" si="64"/>
        <v>0</v>
      </c>
      <c r="Q112" s="277" t="str">
        <f t="shared" si="65"/>
        <v/>
      </c>
      <c r="R112" s="277" t="str">
        <f t="shared" si="66"/>
        <v/>
      </c>
      <c r="S112" s="274" t="str">
        <f t="shared" si="53"/>
        <v/>
      </c>
      <c r="T112" s="274" t="str">
        <f t="shared" si="59"/>
        <v/>
      </c>
      <c r="U112" s="274" t="str">
        <f t="shared" si="59"/>
        <v/>
      </c>
      <c r="V112" s="274" t="str">
        <f t="shared" si="54"/>
        <v/>
      </c>
      <c r="W112" s="274" t="str">
        <f t="shared" si="70"/>
        <v/>
      </c>
      <c r="X112" s="274" t="str">
        <f t="shared" si="70"/>
        <v/>
      </c>
      <c r="Y112" s="274" t="str">
        <f t="shared" si="70"/>
        <v/>
      </c>
      <c r="Z112" s="274" t="str">
        <f t="shared" si="70"/>
        <v/>
      </c>
      <c r="AA112" s="274" t="str">
        <f t="shared" si="70"/>
        <v/>
      </c>
      <c r="AB112" s="274" t="str">
        <f t="shared" si="70"/>
        <v/>
      </c>
      <c r="AC112" s="274" t="str">
        <f t="shared" si="70"/>
        <v/>
      </c>
      <c r="AD112" s="274" t="str">
        <f t="shared" si="70"/>
        <v/>
      </c>
      <c r="AE112" s="274" t="str">
        <f t="shared" si="70"/>
        <v/>
      </c>
      <c r="AF112" s="274" t="str">
        <f t="shared" si="70"/>
        <v/>
      </c>
      <c r="AG112" s="274" t="str">
        <f t="shared" si="71"/>
        <v/>
      </c>
      <c r="AH112" s="274" t="str">
        <f t="shared" si="71"/>
        <v/>
      </c>
      <c r="AI112" s="274" t="str">
        <f t="shared" si="71"/>
        <v/>
      </c>
      <c r="AJ112" s="274" t="str">
        <f t="shared" si="71"/>
        <v/>
      </c>
      <c r="AK112" s="274" t="str">
        <f t="shared" si="71"/>
        <v/>
      </c>
      <c r="AL112" s="274" t="str">
        <f t="shared" si="71"/>
        <v/>
      </c>
      <c r="AM112" s="274" t="str">
        <f t="shared" si="71"/>
        <v/>
      </c>
      <c r="AN112" s="274" t="str">
        <f t="shared" si="71"/>
        <v/>
      </c>
      <c r="AO112" s="274" t="str">
        <f t="shared" si="71"/>
        <v/>
      </c>
      <c r="AP112" s="274" t="str">
        <f t="shared" si="71"/>
        <v/>
      </c>
      <c r="AQ112" s="275">
        <f t="shared" si="67"/>
        <v>0</v>
      </c>
      <c r="AR112" s="275">
        <f t="shared" si="68"/>
        <v>0</v>
      </c>
      <c r="AS112" s="275">
        <f t="shared" si="69"/>
        <v>0</v>
      </c>
    </row>
    <row r="113" spans="1:45" s="5" customFormat="1" ht="27.75" customHeight="1" x14ac:dyDescent="0.25">
      <c r="A113" s="266">
        <f>'Inventaire – Act. lin. et vert.'!A100</f>
        <v>99</v>
      </c>
      <c r="B113" s="266"/>
      <c r="C113" s="266">
        <f>'Inventaire – Act. lin. et vert.'!B100</f>
        <v>0</v>
      </c>
      <c r="D113" s="266" t="str">
        <f>IF('Inventaire – Act. lin. et vert.'!C100="","",'Inventaire – Act. lin. et vert.'!C100)</f>
        <v/>
      </c>
      <c r="E113" s="267">
        <f>'Inventaire – Act. lin. et vert.'!D100</f>
        <v>0</v>
      </c>
      <c r="F113" s="268">
        <f>'Inventaire – Act. lin. et vert.'!E100</f>
        <v>0</v>
      </c>
      <c r="G113" s="276">
        <f>'Inventaire – Act. lin. et vert.'!I100</f>
        <v>0</v>
      </c>
      <c r="H113" s="270">
        <f>IF(C113='État actuel de la coll.'!$A$20,'Inventaire – Véh. et équip.'!H100-'Inventaire – Véh. et équip.'!M100,'Inventaire – Act. lin. et vert.'!G100)</f>
        <v>0</v>
      </c>
      <c r="I113" s="270">
        <f>'Inventaire – Act. lin. et vert.'!K100</f>
        <v>0</v>
      </c>
      <c r="J113" s="271" t="str">
        <f>IF(ISNUMBER('Inventaire – Act. lin. et vert.'!Y100),'Inventaire – Act. lin. et vert.'!Y100,"")</f>
        <v/>
      </c>
      <c r="K113" s="272">
        <f t="shared" si="52"/>
        <v>0</v>
      </c>
      <c r="L113" s="272">
        <f t="shared" si="60"/>
        <v>0</v>
      </c>
      <c r="M113" s="272">
        <f t="shared" si="61"/>
        <v>0</v>
      </c>
      <c r="N113" s="272">
        <f t="shared" si="62"/>
        <v>0</v>
      </c>
      <c r="O113" s="272">
        <f t="shared" si="63"/>
        <v>0</v>
      </c>
      <c r="P113" s="273">
        <f t="shared" si="64"/>
        <v>0</v>
      </c>
      <c r="Q113" s="277" t="str">
        <f t="shared" si="65"/>
        <v/>
      </c>
      <c r="R113" s="277" t="str">
        <f t="shared" si="66"/>
        <v/>
      </c>
      <c r="S113" s="274" t="str">
        <f t="shared" si="53"/>
        <v/>
      </c>
      <c r="T113" s="274" t="str">
        <f t="shared" si="59"/>
        <v/>
      </c>
      <c r="U113" s="274" t="str">
        <f t="shared" si="59"/>
        <v/>
      </c>
      <c r="V113" s="274" t="str">
        <f t="shared" si="54"/>
        <v/>
      </c>
      <c r="W113" s="274" t="str">
        <f t="shared" si="70"/>
        <v/>
      </c>
      <c r="X113" s="274" t="str">
        <f t="shared" si="70"/>
        <v/>
      </c>
      <c r="Y113" s="274" t="str">
        <f t="shared" si="70"/>
        <v/>
      </c>
      <c r="Z113" s="274" t="str">
        <f t="shared" si="70"/>
        <v/>
      </c>
      <c r="AA113" s="274" t="str">
        <f t="shared" si="70"/>
        <v/>
      </c>
      <c r="AB113" s="274" t="str">
        <f t="shared" si="70"/>
        <v/>
      </c>
      <c r="AC113" s="274" t="str">
        <f t="shared" si="70"/>
        <v/>
      </c>
      <c r="AD113" s="274" t="str">
        <f t="shared" si="70"/>
        <v/>
      </c>
      <c r="AE113" s="274" t="str">
        <f t="shared" si="70"/>
        <v/>
      </c>
      <c r="AF113" s="274" t="str">
        <f t="shared" si="70"/>
        <v/>
      </c>
      <c r="AG113" s="274" t="str">
        <f t="shared" si="71"/>
        <v/>
      </c>
      <c r="AH113" s="274" t="str">
        <f t="shared" si="71"/>
        <v/>
      </c>
      <c r="AI113" s="274" t="str">
        <f t="shared" si="71"/>
        <v/>
      </c>
      <c r="AJ113" s="274" t="str">
        <f t="shared" si="71"/>
        <v/>
      </c>
      <c r="AK113" s="274" t="str">
        <f t="shared" si="71"/>
        <v/>
      </c>
      <c r="AL113" s="274" t="str">
        <f t="shared" si="71"/>
        <v/>
      </c>
      <c r="AM113" s="274" t="str">
        <f t="shared" si="71"/>
        <v/>
      </c>
      <c r="AN113" s="274" t="str">
        <f t="shared" si="71"/>
        <v/>
      </c>
      <c r="AO113" s="274" t="str">
        <f t="shared" si="71"/>
        <v/>
      </c>
      <c r="AP113" s="274" t="str">
        <f t="shared" si="71"/>
        <v/>
      </c>
      <c r="AQ113" s="275">
        <f t="shared" si="67"/>
        <v>0</v>
      </c>
      <c r="AR113" s="275">
        <f t="shared" si="68"/>
        <v>0</v>
      </c>
      <c r="AS113" s="275">
        <f t="shared" si="69"/>
        <v>0</v>
      </c>
    </row>
    <row r="114" spans="1:45" s="5" customFormat="1" ht="27.75" customHeight="1" x14ac:dyDescent="0.25">
      <c r="A114" s="266">
        <f>'Inventaire – Act. lin. et vert.'!A101</f>
        <v>100</v>
      </c>
      <c r="B114" s="266"/>
      <c r="C114" s="266">
        <f>'Inventaire – Act. lin. et vert.'!B101</f>
        <v>0</v>
      </c>
      <c r="D114" s="266" t="str">
        <f>IF('Inventaire – Act. lin. et vert.'!C101="","",'Inventaire – Act. lin. et vert.'!C101)</f>
        <v/>
      </c>
      <c r="E114" s="267">
        <f>'Inventaire – Act. lin. et vert.'!D101</f>
        <v>0</v>
      </c>
      <c r="F114" s="268">
        <f>'Inventaire – Act. lin. et vert.'!E101</f>
        <v>0</v>
      </c>
      <c r="G114" s="276">
        <f>'Inventaire – Act. lin. et vert.'!I101</f>
        <v>0</v>
      </c>
      <c r="H114" s="270">
        <f>IF(C114='État actuel de la coll.'!$A$20,'Inventaire – Véh. et équip.'!H101-'Inventaire – Véh. et équip.'!M101,'Inventaire – Act. lin. et vert.'!G101)</f>
        <v>0</v>
      </c>
      <c r="I114" s="270">
        <f>'Inventaire – Act. lin. et vert.'!K101</f>
        <v>0</v>
      </c>
      <c r="J114" s="271" t="str">
        <f>IF(ISNUMBER('Inventaire – Act. lin. et vert.'!Y101),'Inventaire – Act. lin. et vert.'!Y101,"")</f>
        <v/>
      </c>
      <c r="K114" s="272">
        <f t="shared" si="52"/>
        <v>0</v>
      </c>
      <c r="L114" s="272">
        <f t="shared" si="60"/>
        <v>0</v>
      </c>
      <c r="M114" s="272">
        <f t="shared" si="61"/>
        <v>0</v>
      </c>
      <c r="N114" s="272">
        <f t="shared" si="62"/>
        <v>0</v>
      </c>
      <c r="O114" s="272">
        <f t="shared" si="63"/>
        <v>0</v>
      </c>
      <c r="P114" s="273">
        <f t="shared" si="64"/>
        <v>0</v>
      </c>
      <c r="Q114" s="277" t="str">
        <f t="shared" si="65"/>
        <v/>
      </c>
      <c r="R114" s="277" t="str">
        <f t="shared" si="66"/>
        <v/>
      </c>
      <c r="S114" s="274" t="str">
        <f t="shared" si="53"/>
        <v/>
      </c>
      <c r="T114" s="274" t="str">
        <f t="shared" si="59"/>
        <v/>
      </c>
      <c r="U114" s="274" t="str">
        <f t="shared" si="59"/>
        <v/>
      </c>
      <c r="V114" s="274" t="str">
        <f t="shared" si="54"/>
        <v/>
      </c>
      <c r="W114" s="274" t="str">
        <f t="shared" si="70"/>
        <v/>
      </c>
      <c r="X114" s="274" t="str">
        <f t="shared" si="70"/>
        <v/>
      </c>
      <c r="Y114" s="274" t="str">
        <f t="shared" si="70"/>
        <v/>
      </c>
      <c r="Z114" s="274" t="str">
        <f t="shared" si="70"/>
        <v/>
      </c>
      <c r="AA114" s="274" t="str">
        <f t="shared" si="70"/>
        <v/>
      </c>
      <c r="AB114" s="274" t="str">
        <f t="shared" si="70"/>
        <v/>
      </c>
      <c r="AC114" s="274" t="str">
        <f t="shared" si="70"/>
        <v/>
      </c>
      <c r="AD114" s="274" t="str">
        <f t="shared" si="70"/>
        <v/>
      </c>
      <c r="AE114" s="274" t="str">
        <f t="shared" si="70"/>
        <v/>
      </c>
      <c r="AF114" s="274" t="str">
        <f t="shared" si="70"/>
        <v/>
      </c>
      <c r="AG114" s="274" t="str">
        <f t="shared" si="71"/>
        <v/>
      </c>
      <c r="AH114" s="274" t="str">
        <f t="shared" si="71"/>
        <v/>
      </c>
      <c r="AI114" s="274" t="str">
        <f t="shared" si="71"/>
        <v/>
      </c>
      <c r="AJ114" s="274" t="str">
        <f t="shared" si="71"/>
        <v/>
      </c>
      <c r="AK114" s="274" t="str">
        <f t="shared" si="71"/>
        <v/>
      </c>
      <c r="AL114" s="274" t="str">
        <f t="shared" si="71"/>
        <v/>
      </c>
      <c r="AM114" s="274" t="str">
        <f t="shared" si="71"/>
        <v/>
      </c>
      <c r="AN114" s="274" t="str">
        <f t="shared" si="71"/>
        <v/>
      </c>
      <c r="AO114" s="274" t="str">
        <f t="shared" si="71"/>
        <v/>
      </c>
      <c r="AP114" s="274" t="str">
        <f t="shared" si="71"/>
        <v/>
      </c>
      <c r="AQ114" s="275">
        <f t="shared" si="67"/>
        <v>0</v>
      </c>
      <c r="AR114" s="275">
        <f t="shared" si="68"/>
        <v>0</v>
      </c>
      <c r="AS114" s="275">
        <f t="shared" si="69"/>
        <v>0</v>
      </c>
    </row>
    <row r="115" spans="1:45" s="5" customFormat="1" ht="27.75" customHeight="1" x14ac:dyDescent="0.25">
      <c r="A115" s="266">
        <f>'Inventaire – Act. lin. et vert.'!A102</f>
        <v>101</v>
      </c>
      <c r="B115" s="266"/>
      <c r="C115" s="266">
        <f>'Inventaire – Act. lin. et vert.'!B102</f>
        <v>0</v>
      </c>
      <c r="D115" s="266" t="str">
        <f>IF('Inventaire – Act. lin. et vert.'!C102="","",'Inventaire – Act. lin. et vert.'!C102)</f>
        <v/>
      </c>
      <c r="E115" s="267">
        <f>'Inventaire – Act. lin. et vert.'!D102</f>
        <v>0</v>
      </c>
      <c r="F115" s="268">
        <f>'Inventaire – Act. lin. et vert.'!E102</f>
        <v>0</v>
      </c>
      <c r="G115" s="276">
        <f>'Inventaire – Act. lin. et vert.'!I102</f>
        <v>0</v>
      </c>
      <c r="H115" s="270">
        <f>IF(C115='État actuel de la coll.'!$A$20,'Inventaire – Véh. et équip.'!H102-'Inventaire – Véh. et équip.'!M102,'Inventaire – Act. lin. et vert.'!G102)</f>
        <v>0</v>
      </c>
      <c r="I115" s="270">
        <f>'Inventaire – Act. lin. et vert.'!K102</f>
        <v>0</v>
      </c>
      <c r="J115" s="271" t="str">
        <f>IF(ISNUMBER('Inventaire – Act. lin. et vert.'!Y102),'Inventaire – Act. lin. et vert.'!Y102,"")</f>
        <v/>
      </c>
      <c r="K115" s="272">
        <f t="shared" si="52"/>
        <v>0</v>
      </c>
      <c r="L115" s="272">
        <f t="shared" si="60"/>
        <v>0</v>
      </c>
      <c r="M115" s="272">
        <f t="shared" si="61"/>
        <v>0</v>
      </c>
      <c r="N115" s="272">
        <f t="shared" si="62"/>
        <v>0</v>
      </c>
      <c r="O115" s="272">
        <f t="shared" si="63"/>
        <v>0</v>
      </c>
      <c r="P115" s="273">
        <f t="shared" si="64"/>
        <v>0</v>
      </c>
      <c r="Q115" s="277" t="str">
        <f t="shared" si="65"/>
        <v/>
      </c>
      <c r="R115" s="277" t="str">
        <f t="shared" si="66"/>
        <v/>
      </c>
      <c r="S115" s="274" t="str">
        <f t="shared" si="53"/>
        <v/>
      </c>
      <c r="T115" s="274" t="str">
        <f t="shared" si="59"/>
        <v/>
      </c>
      <c r="U115" s="274" t="str">
        <f t="shared" si="59"/>
        <v/>
      </c>
      <c r="V115" s="274" t="str">
        <f t="shared" si="54"/>
        <v/>
      </c>
      <c r="W115" s="274" t="str">
        <f t="shared" ref="W115:AF124" si="72">IF(OR($K115=W$14,$L115=W$14,$M115=W$14,$N115=W$14,$O115=W$14,$P115=W$14),$G115,"")</f>
        <v/>
      </c>
      <c r="X115" s="274" t="str">
        <f t="shared" si="72"/>
        <v/>
      </c>
      <c r="Y115" s="274" t="str">
        <f t="shared" si="72"/>
        <v/>
      </c>
      <c r="Z115" s="274" t="str">
        <f t="shared" si="72"/>
        <v/>
      </c>
      <c r="AA115" s="274" t="str">
        <f t="shared" si="72"/>
        <v/>
      </c>
      <c r="AB115" s="274" t="str">
        <f t="shared" si="72"/>
        <v/>
      </c>
      <c r="AC115" s="274" t="str">
        <f t="shared" si="72"/>
        <v/>
      </c>
      <c r="AD115" s="274" t="str">
        <f t="shared" si="72"/>
        <v/>
      </c>
      <c r="AE115" s="274" t="str">
        <f t="shared" si="72"/>
        <v/>
      </c>
      <c r="AF115" s="274" t="str">
        <f t="shared" si="72"/>
        <v/>
      </c>
      <c r="AG115" s="274" t="str">
        <f t="shared" ref="AG115:AP124" si="73">IF(OR($K115=AG$14,$L115=AG$14,$M115=AG$14,$N115=AG$14,$O115=AG$14,$P115=AG$14),$G115,"")</f>
        <v/>
      </c>
      <c r="AH115" s="274" t="str">
        <f t="shared" si="73"/>
        <v/>
      </c>
      <c r="AI115" s="274" t="str">
        <f t="shared" si="73"/>
        <v/>
      </c>
      <c r="AJ115" s="274" t="str">
        <f t="shared" si="73"/>
        <v/>
      </c>
      <c r="AK115" s="274" t="str">
        <f t="shared" si="73"/>
        <v/>
      </c>
      <c r="AL115" s="274" t="str">
        <f t="shared" si="73"/>
        <v/>
      </c>
      <c r="AM115" s="274" t="str">
        <f t="shared" si="73"/>
        <v/>
      </c>
      <c r="AN115" s="274" t="str">
        <f t="shared" si="73"/>
        <v/>
      </c>
      <c r="AO115" s="274" t="str">
        <f t="shared" si="73"/>
        <v/>
      </c>
      <c r="AP115" s="274" t="str">
        <f t="shared" si="73"/>
        <v/>
      </c>
      <c r="AQ115" s="275">
        <f t="shared" si="67"/>
        <v>0</v>
      </c>
      <c r="AR115" s="275">
        <f t="shared" si="68"/>
        <v>0</v>
      </c>
      <c r="AS115" s="275">
        <f t="shared" si="69"/>
        <v>0</v>
      </c>
    </row>
    <row r="116" spans="1:45" s="5" customFormat="1" ht="27.75" customHeight="1" x14ac:dyDescent="0.25">
      <c r="A116" s="266">
        <f>'Inventaire – Act. lin. et vert.'!A103</f>
        <v>102</v>
      </c>
      <c r="B116" s="266"/>
      <c r="C116" s="266">
        <f>'Inventaire – Act. lin. et vert.'!B103</f>
        <v>0</v>
      </c>
      <c r="D116" s="266" t="str">
        <f>IF('Inventaire – Act. lin. et vert.'!C103="","",'Inventaire – Act. lin. et vert.'!C103)</f>
        <v/>
      </c>
      <c r="E116" s="267">
        <f>'Inventaire – Act. lin. et vert.'!D103</f>
        <v>0</v>
      </c>
      <c r="F116" s="268">
        <f>'Inventaire – Act. lin. et vert.'!E103</f>
        <v>0</v>
      </c>
      <c r="G116" s="276">
        <f>'Inventaire – Act. lin. et vert.'!I103</f>
        <v>0</v>
      </c>
      <c r="H116" s="270">
        <f>IF(C116='État actuel de la coll.'!$A$20,'Inventaire – Véh. et équip.'!H103-'Inventaire – Véh. et équip.'!M103,'Inventaire – Act. lin. et vert.'!G103)</f>
        <v>0</v>
      </c>
      <c r="I116" s="270">
        <f>'Inventaire – Act. lin. et vert.'!K103</f>
        <v>0</v>
      </c>
      <c r="J116" s="271" t="str">
        <f>IF(ISNUMBER('Inventaire – Act. lin. et vert.'!Y103),'Inventaire – Act. lin. et vert.'!Y103,"")</f>
        <v/>
      </c>
      <c r="K116" s="272">
        <f t="shared" si="52"/>
        <v>0</v>
      </c>
      <c r="L116" s="272">
        <f t="shared" si="60"/>
        <v>0</v>
      </c>
      <c r="M116" s="272">
        <f t="shared" si="61"/>
        <v>0</v>
      </c>
      <c r="N116" s="272">
        <f t="shared" si="62"/>
        <v>0</v>
      </c>
      <c r="O116" s="272">
        <f t="shared" si="63"/>
        <v>0</v>
      </c>
      <c r="P116" s="273">
        <f t="shared" si="64"/>
        <v>0</v>
      </c>
      <c r="Q116" s="277" t="str">
        <f t="shared" si="65"/>
        <v/>
      </c>
      <c r="R116" s="277" t="str">
        <f t="shared" si="66"/>
        <v/>
      </c>
      <c r="S116" s="274" t="str">
        <f t="shared" si="53"/>
        <v/>
      </c>
      <c r="T116" s="274" t="str">
        <f t="shared" ref="T116:U135" si="74">IF(OR($K116=T$14,$L116=T$14,$M116=T$14,$N116=T$14,$O116=T$14,$P116=T$14),$G116,"")</f>
        <v/>
      </c>
      <c r="U116" s="274" t="str">
        <f t="shared" si="74"/>
        <v/>
      </c>
      <c r="V116" s="274" t="str">
        <f t="shared" si="54"/>
        <v/>
      </c>
      <c r="W116" s="274" t="str">
        <f t="shared" si="72"/>
        <v/>
      </c>
      <c r="X116" s="274" t="str">
        <f t="shared" si="72"/>
        <v/>
      </c>
      <c r="Y116" s="274" t="str">
        <f t="shared" si="72"/>
        <v/>
      </c>
      <c r="Z116" s="274" t="str">
        <f t="shared" si="72"/>
        <v/>
      </c>
      <c r="AA116" s="274" t="str">
        <f t="shared" si="72"/>
        <v/>
      </c>
      <c r="AB116" s="274" t="str">
        <f t="shared" si="72"/>
        <v/>
      </c>
      <c r="AC116" s="274" t="str">
        <f t="shared" si="72"/>
        <v/>
      </c>
      <c r="AD116" s="274" t="str">
        <f t="shared" si="72"/>
        <v/>
      </c>
      <c r="AE116" s="274" t="str">
        <f t="shared" si="72"/>
        <v/>
      </c>
      <c r="AF116" s="274" t="str">
        <f t="shared" si="72"/>
        <v/>
      </c>
      <c r="AG116" s="274" t="str">
        <f t="shared" si="73"/>
        <v/>
      </c>
      <c r="AH116" s="274" t="str">
        <f t="shared" si="73"/>
        <v/>
      </c>
      <c r="AI116" s="274" t="str">
        <f t="shared" si="73"/>
        <v/>
      </c>
      <c r="AJ116" s="274" t="str">
        <f t="shared" si="73"/>
        <v/>
      </c>
      <c r="AK116" s="274" t="str">
        <f t="shared" si="73"/>
        <v/>
      </c>
      <c r="AL116" s="274" t="str">
        <f t="shared" si="73"/>
        <v/>
      </c>
      <c r="AM116" s="274" t="str">
        <f t="shared" si="73"/>
        <v/>
      </c>
      <c r="AN116" s="274" t="str">
        <f t="shared" si="73"/>
        <v/>
      </c>
      <c r="AO116" s="274" t="str">
        <f t="shared" si="73"/>
        <v/>
      </c>
      <c r="AP116" s="274" t="str">
        <f t="shared" si="73"/>
        <v/>
      </c>
      <c r="AQ116" s="275">
        <f t="shared" si="67"/>
        <v>0</v>
      </c>
      <c r="AR116" s="275">
        <f t="shared" si="68"/>
        <v>0</v>
      </c>
      <c r="AS116" s="275">
        <f t="shared" si="69"/>
        <v>0</v>
      </c>
    </row>
    <row r="117" spans="1:45" s="5" customFormat="1" ht="27.75" customHeight="1" x14ac:dyDescent="0.25">
      <c r="A117" s="266">
        <f>'Inventaire – Act. lin. et vert.'!A104</f>
        <v>103</v>
      </c>
      <c r="B117" s="266"/>
      <c r="C117" s="266">
        <f>'Inventaire – Act. lin. et vert.'!B104</f>
        <v>0</v>
      </c>
      <c r="D117" s="266" t="str">
        <f>IF('Inventaire – Act. lin. et vert.'!C104="","",'Inventaire – Act. lin. et vert.'!C104)</f>
        <v/>
      </c>
      <c r="E117" s="267">
        <f>'Inventaire – Act. lin. et vert.'!D104</f>
        <v>0</v>
      </c>
      <c r="F117" s="268">
        <f>'Inventaire – Act. lin. et vert.'!E104</f>
        <v>0</v>
      </c>
      <c r="G117" s="276">
        <f>'Inventaire – Act. lin. et vert.'!I104</f>
        <v>0</v>
      </c>
      <c r="H117" s="270">
        <f>IF(C117='État actuel de la coll.'!$A$20,'Inventaire – Véh. et équip.'!H104-'Inventaire – Véh. et équip.'!M104,'Inventaire – Act. lin. et vert.'!G104)</f>
        <v>0</v>
      </c>
      <c r="I117" s="270">
        <f>'Inventaire – Act. lin. et vert.'!K104</f>
        <v>0</v>
      </c>
      <c r="J117" s="271" t="str">
        <f>IF(ISNUMBER('Inventaire – Act. lin. et vert.'!Y104),'Inventaire – Act. lin. et vert.'!Y104,"")</f>
        <v/>
      </c>
      <c r="K117" s="272">
        <f t="shared" si="52"/>
        <v>0</v>
      </c>
      <c r="L117" s="272">
        <f t="shared" si="60"/>
        <v>0</v>
      </c>
      <c r="M117" s="272">
        <f t="shared" si="61"/>
        <v>0</v>
      </c>
      <c r="N117" s="272">
        <f t="shared" si="62"/>
        <v>0</v>
      </c>
      <c r="O117" s="272">
        <f t="shared" si="63"/>
        <v>0</v>
      </c>
      <c r="P117" s="273">
        <f t="shared" si="64"/>
        <v>0</v>
      </c>
      <c r="Q117" s="277" t="str">
        <f t="shared" si="65"/>
        <v/>
      </c>
      <c r="R117" s="277" t="str">
        <f t="shared" si="66"/>
        <v/>
      </c>
      <c r="S117" s="274" t="str">
        <f t="shared" si="53"/>
        <v/>
      </c>
      <c r="T117" s="274" t="str">
        <f t="shared" si="74"/>
        <v/>
      </c>
      <c r="U117" s="274" t="str">
        <f t="shared" si="74"/>
        <v/>
      </c>
      <c r="V117" s="274" t="str">
        <f t="shared" si="54"/>
        <v/>
      </c>
      <c r="W117" s="274" t="str">
        <f t="shared" si="72"/>
        <v/>
      </c>
      <c r="X117" s="274" t="str">
        <f t="shared" si="72"/>
        <v/>
      </c>
      <c r="Y117" s="274" t="str">
        <f t="shared" si="72"/>
        <v/>
      </c>
      <c r="Z117" s="274" t="str">
        <f t="shared" si="72"/>
        <v/>
      </c>
      <c r="AA117" s="274" t="str">
        <f t="shared" si="72"/>
        <v/>
      </c>
      <c r="AB117" s="274" t="str">
        <f t="shared" si="72"/>
        <v/>
      </c>
      <c r="AC117" s="274" t="str">
        <f t="shared" si="72"/>
        <v/>
      </c>
      <c r="AD117" s="274" t="str">
        <f t="shared" si="72"/>
        <v/>
      </c>
      <c r="AE117" s="274" t="str">
        <f t="shared" si="72"/>
        <v/>
      </c>
      <c r="AF117" s="274" t="str">
        <f t="shared" si="72"/>
        <v/>
      </c>
      <c r="AG117" s="274" t="str">
        <f t="shared" si="73"/>
        <v/>
      </c>
      <c r="AH117" s="274" t="str">
        <f t="shared" si="73"/>
        <v/>
      </c>
      <c r="AI117" s="274" t="str">
        <f t="shared" si="73"/>
        <v/>
      </c>
      <c r="AJ117" s="274" t="str">
        <f t="shared" si="73"/>
        <v/>
      </c>
      <c r="AK117" s="274" t="str">
        <f t="shared" si="73"/>
        <v/>
      </c>
      <c r="AL117" s="274" t="str">
        <f t="shared" si="73"/>
        <v/>
      </c>
      <c r="AM117" s="274" t="str">
        <f t="shared" si="73"/>
        <v/>
      </c>
      <c r="AN117" s="274" t="str">
        <f t="shared" si="73"/>
        <v/>
      </c>
      <c r="AO117" s="274" t="str">
        <f t="shared" si="73"/>
        <v/>
      </c>
      <c r="AP117" s="274" t="str">
        <f t="shared" si="73"/>
        <v/>
      </c>
      <c r="AQ117" s="275">
        <f t="shared" si="67"/>
        <v>0</v>
      </c>
      <c r="AR117" s="275">
        <f t="shared" si="68"/>
        <v>0</v>
      </c>
      <c r="AS117" s="275">
        <f t="shared" si="69"/>
        <v>0</v>
      </c>
    </row>
    <row r="118" spans="1:45" s="5" customFormat="1" ht="27.75" customHeight="1" x14ac:dyDescent="0.25">
      <c r="A118" s="266">
        <f>'Inventaire – Act. lin. et vert.'!A105</f>
        <v>104</v>
      </c>
      <c r="B118" s="266"/>
      <c r="C118" s="266">
        <f>'Inventaire – Act. lin. et vert.'!B105</f>
        <v>0</v>
      </c>
      <c r="D118" s="266" t="str">
        <f>IF('Inventaire – Act. lin. et vert.'!C105="","",'Inventaire – Act. lin. et vert.'!C105)</f>
        <v/>
      </c>
      <c r="E118" s="267">
        <f>'Inventaire – Act. lin. et vert.'!D105</f>
        <v>0</v>
      </c>
      <c r="F118" s="268">
        <f>'Inventaire – Act. lin. et vert.'!E105</f>
        <v>0</v>
      </c>
      <c r="G118" s="276">
        <f>'Inventaire – Act. lin. et vert.'!I105</f>
        <v>0</v>
      </c>
      <c r="H118" s="270">
        <f>IF(C118='État actuel de la coll.'!$A$20,'Inventaire – Véh. et équip.'!H105-'Inventaire – Véh. et équip.'!M105,'Inventaire – Act. lin. et vert.'!G105)</f>
        <v>0</v>
      </c>
      <c r="I118" s="270">
        <f>'Inventaire – Act. lin. et vert.'!K105</f>
        <v>0</v>
      </c>
      <c r="J118" s="271" t="str">
        <f>IF(ISNUMBER('Inventaire – Act. lin. et vert.'!Y105),'Inventaire – Act. lin. et vert.'!Y105,"")</f>
        <v/>
      </c>
      <c r="K118" s="272">
        <f t="shared" si="52"/>
        <v>0</v>
      </c>
      <c r="L118" s="272">
        <f t="shared" si="60"/>
        <v>0</v>
      </c>
      <c r="M118" s="272">
        <f t="shared" si="61"/>
        <v>0</v>
      </c>
      <c r="N118" s="272">
        <f t="shared" si="62"/>
        <v>0</v>
      </c>
      <c r="O118" s="272">
        <f t="shared" si="63"/>
        <v>0</v>
      </c>
      <c r="P118" s="273">
        <f t="shared" si="64"/>
        <v>0</v>
      </c>
      <c r="Q118" s="277" t="str">
        <f t="shared" si="65"/>
        <v/>
      </c>
      <c r="R118" s="277" t="str">
        <f t="shared" si="66"/>
        <v/>
      </c>
      <c r="S118" s="274" t="str">
        <f t="shared" si="53"/>
        <v/>
      </c>
      <c r="T118" s="274" t="str">
        <f t="shared" si="74"/>
        <v/>
      </c>
      <c r="U118" s="274" t="str">
        <f t="shared" si="74"/>
        <v/>
      </c>
      <c r="V118" s="274" t="str">
        <f t="shared" si="54"/>
        <v/>
      </c>
      <c r="W118" s="274" t="str">
        <f t="shared" si="72"/>
        <v/>
      </c>
      <c r="X118" s="274" t="str">
        <f t="shared" si="72"/>
        <v/>
      </c>
      <c r="Y118" s="274" t="str">
        <f t="shared" si="72"/>
        <v/>
      </c>
      <c r="Z118" s="274" t="str">
        <f t="shared" si="72"/>
        <v/>
      </c>
      <c r="AA118" s="274" t="str">
        <f t="shared" si="72"/>
        <v/>
      </c>
      <c r="AB118" s="274" t="str">
        <f t="shared" si="72"/>
        <v/>
      </c>
      <c r="AC118" s="274" t="str">
        <f t="shared" si="72"/>
        <v/>
      </c>
      <c r="AD118" s="274" t="str">
        <f t="shared" si="72"/>
        <v/>
      </c>
      <c r="AE118" s="274" t="str">
        <f t="shared" si="72"/>
        <v/>
      </c>
      <c r="AF118" s="274" t="str">
        <f t="shared" si="72"/>
        <v/>
      </c>
      <c r="AG118" s="274" t="str">
        <f t="shared" si="73"/>
        <v/>
      </c>
      <c r="AH118" s="274" t="str">
        <f t="shared" si="73"/>
        <v/>
      </c>
      <c r="AI118" s="274" t="str">
        <f t="shared" si="73"/>
        <v/>
      </c>
      <c r="AJ118" s="274" t="str">
        <f t="shared" si="73"/>
        <v/>
      </c>
      <c r="AK118" s="274" t="str">
        <f t="shared" si="73"/>
        <v/>
      </c>
      <c r="AL118" s="274" t="str">
        <f t="shared" si="73"/>
        <v/>
      </c>
      <c r="AM118" s="274" t="str">
        <f t="shared" si="73"/>
        <v/>
      </c>
      <c r="AN118" s="274" t="str">
        <f t="shared" si="73"/>
        <v/>
      </c>
      <c r="AO118" s="274" t="str">
        <f t="shared" si="73"/>
        <v/>
      </c>
      <c r="AP118" s="274" t="str">
        <f t="shared" si="73"/>
        <v/>
      </c>
      <c r="AQ118" s="275">
        <f t="shared" si="67"/>
        <v>0</v>
      </c>
      <c r="AR118" s="275">
        <f t="shared" si="68"/>
        <v>0</v>
      </c>
      <c r="AS118" s="275">
        <f t="shared" si="69"/>
        <v>0</v>
      </c>
    </row>
    <row r="119" spans="1:45" s="5" customFormat="1" ht="27.75" customHeight="1" x14ac:dyDescent="0.25">
      <c r="A119" s="266">
        <f>'Inventaire – Act. lin. et vert.'!A106</f>
        <v>105</v>
      </c>
      <c r="B119" s="266"/>
      <c r="C119" s="266">
        <f>'Inventaire – Act. lin. et vert.'!B106</f>
        <v>0</v>
      </c>
      <c r="D119" s="266" t="str">
        <f>IF('Inventaire – Act. lin. et vert.'!C106="","",'Inventaire – Act. lin. et vert.'!C106)</f>
        <v/>
      </c>
      <c r="E119" s="267">
        <f>'Inventaire – Act. lin. et vert.'!D106</f>
        <v>0</v>
      </c>
      <c r="F119" s="268">
        <f>'Inventaire – Act. lin. et vert.'!E106</f>
        <v>0</v>
      </c>
      <c r="G119" s="276">
        <f>'Inventaire – Act. lin. et vert.'!I106</f>
        <v>0</v>
      </c>
      <c r="H119" s="270">
        <f>IF(C119='État actuel de la coll.'!$A$20,'Inventaire – Véh. et équip.'!H106-'Inventaire – Véh. et équip.'!M106,'Inventaire – Act. lin. et vert.'!G106)</f>
        <v>0</v>
      </c>
      <c r="I119" s="270">
        <f>'Inventaire – Act. lin. et vert.'!K106</f>
        <v>0</v>
      </c>
      <c r="J119" s="271" t="str">
        <f>IF(ISNUMBER('Inventaire – Act. lin. et vert.'!Y106),'Inventaire – Act. lin. et vert.'!Y106,"")</f>
        <v/>
      </c>
      <c r="K119" s="272">
        <f t="shared" si="52"/>
        <v>0</v>
      </c>
      <c r="L119" s="272">
        <f t="shared" si="60"/>
        <v>0</v>
      </c>
      <c r="M119" s="272">
        <f t="shared" si="61"/>
        <v>0</v>
      </c>
      <c r="N119" s="272">
        <f t="shared" si="62"/>
        <v>0</v>
      </c>
      <c r="O119" s="272">
        <f t="shared" si="63"/>
        <v>0</v>
      </c>
      <c r="P119" s="273">
        <f t="shared" si="64"/>
        <v>0</v>
      </c>
      <c r="Q119" s="277" t="str">
        <f t="shared" si="65"/>
        <v/>
      </c>
      <c r="R119" s="277" t="str">
        <f t="shared" si="66"/>
        <v/>
      </c>
      <c r="S119" s="274" t="str">
        <f t="shared" si="53"/>
        <v/>
      </c>
      <c r="T119" s="274" t="str">
        <f t="shared" si="74"/>
        <v/>
      </c>
      <c r="U119" s="274" t="str">
        <f t="shared" si="74"/>
        <v/>
      </c>
      <c r="V119" s="274" t="str">
        <f t="shared" si="54"/>
        <v/>
      </c>
      <c r="W119" s="274" t="str">
        <f t="shared" si="72"/>
        <v/>
      </c>
      <c r="X119" s="274" t="str">
        <f t="shared" si="72"/>
        <v/>
      </c>
      <c r="Y119" s="274" t="str">
        <f t="shared" si="72"/>
        <v/>
      </c>
      <c r="Z119" s="274" t="str">
        <f t="shared" si="72"/>
        <v/>
      </c>
      <c r="AA119" s="274" t="str">
        <f t="shared" si="72"/>
        <v/>
      </c>
      <c r="AB119" s="274" t="str">
        <f t="shared" si="72"/>
        <v/>
      </c>
      <c r="AC119" s="274" t="str">
        <f t="shared" si="72"/>
        <v/>
      </c>
      <c r="AD119" s="274" t="str">
        <f t="shared" si="72"/>
        <v/>
      </c>
      <c r="AE119" s="274" t="str">
        <f t="shared" si="72"/>
        <v/>
      </c>
      <c r="AF119" s="274" t="str">
        <f t="shared" si="72"/>
        <v/>
      </c>
      <c r="AG119" s="274" t="str">
        <f t="shared" si="73"/>
        <v/>
      </c>
      <c r="AH119" s="274" t="str">
        <f t="shared" si="73"/>
        <v/>
      </c>
      <c r="AI119" s="274" t="str">
        <f t="shared" si="73"/>
        <v/>
      </c>
      <c r="AJ119" s="274" t="str">
        <f t="shared" si="73"/>
        <v/>
      </c>
      <c r="AK119" s="274" t="str">
        <f t="shared" si="73"/>
        <v/>
      </c>
      <c r="AL119" s="274" t="str">
        <f t="shared" si="73"/>
        <v/>
      </c>
      <c r="AM119" s="274" t="str">
        <f t="shared" si="73"/>
        <v/>
      </c>
      <c r="AN119" s="274" t="str">
        <f t="shared" si="73"/>
        <v/>
      </c>
      <c r="AO119" s="274" t="str">
        <f t="shared" si="73"/>
        <v/>
      </c>
      <c r="AP119" s="274" t="str">
        <f t="shared" si="73"/>
        <v/>
      </c>
      <c r="AQ119" s="275">
        <f t="shared" si="67"/>
        <v>0</v>
      </c>
      <c r="AR119" s="275">
        <f t="shared" si="68"/>
        <v>0</v>
      </c>
      <c r="AS119" s="275">
        <f t="shared" si="69"/>
        <v>0</v>
      </c>
    </row>
    <row r="120" spans="1:45" s="5" customFormat="1" ht="27.75" customHeight="1" x14ac:dyDescent="0.25">
      <c r="A120" s="266">
        <f>'Inventaire – Act. lin. et vert.'!A107</f>
        <v>106</v>
      </c>
      <c r="B120" s="266"/>
      <c r="C120" s="266">
        <f>'Inventaire – Act. lin. et vert.'!B107</f>
        <v>0</v>
      </c>
      <c r="D120" s="266" t="str">
        <f>IF('Inventaire – Act. lin. et vert.'!C107="","",'Inventaire – Act. lin. et vert.'!C107)</f>
        <v/>
      </c>
      <c r="E120" s="267">
        <f>'Inventaire – Act. lin. et vert.'!D107</f>
        <v>0</v>
      </c>
      <c r="F120" s="268">
        <f>'Inventaire – Act. lin. et vert.'!E107</f>
        <v>0</v>
      </c>
      <c r="G120" s="276">
        <f>'Inventaire – Act. lin. et vert.'!I107</f>
        <v>0</v>
      </c>
      <c r="H120" s="270">
        <f>IF(C120='État actuel de la coll.'!$A$20,'Inventaire – Véh. et équip.'!H107-'Inventaire – Véh. et équip.'!M107,'Inventaire – Act. lin. et vert.'!G107)</f>
        <v>0</v>
      </c>
      <c r="I120" s="270">
        <f>'Inventaire – Act. lin. et vert.'!K107</f>
        <v>0</v>
      </c>
      <c r="J120" s="271" t="str">
        <f>IF(ISNUMBER('Inventaire – Act. lin. et vert.'!Y107),'Inventaire – Act. lin. et vert.'!Y107,"")</f>
        <v/>
      </c>
      <c r="K120" s="272">
        <f t="shared" si="52"/>
        <v>0</v>
      </c>
      <c r="L120" s="272">
        <f t="shared" si="60"/>
        <v>0</v>
      </c>
      <c r="M120" s="272">
        <f t="shared" si="61"/>
        <v>0</v>
      </c>
      <c r="N120" s="272">
        <f t="shared" si="62"/>
        <v>0</v>
      </c>
      <c r="O120" s="272">
        <f t="shared" si="63"/>
        <v>0</v>
      </c>
      <c r="P120" s="273">
        <f t="shared" si="64"/>
        <v>0</v>
      </c>
      <c r="Q120" s="277" t="str">
        <f t="shared" si="65"/>
        <v/>
      </c>
      <c r="R120" s="277" t="str">
        <f t="shared" si="66"/>
        <v/>
      </c>
      <c r="S120" s="274" t="str">
        <f t="shared" si="53"/>
        <v/>
      </c>
      <c r="T120" s="274" t="str">
        <f t="shared" si="74"/>
        <v/>
      </c>
      <c r="U120" s="274" t="str">
        <f t="shared" si="74"/>
        <v/>
      </c>
      <c r="V120" s="274" t="str">
        <f t="shared" si="54"/>
        <v/>
      </c>
      <c r="W120" s="274" t="str">
        <f t="shared" si="72"/>
        <v/>
      </c>
      <c r="X120" s="274" t="str">
        <f t="shared" si="72"/>
        <v/>
      </c>
      <c r="Y120" s="274" t="str">
        <f t="shared" si="72"/>
        <v/>
      </c>
      <c r="Z120" s="274" t="str">
        <f t="shared" si="72"/>
        <v/>
      </c>
      <c r="AA120" s="274" t="str">
        <f t="shared" si="72"/>
        <v/>
      </c>
      <c r="AB120" s="274" t="str">
        <f t="shared" si="72"/>
        <v/>
      </c>
      <c r="AC120" s="274" t="str">
        <f t="shared" si="72"/>
        <v/>
      </c>
      <c r="AD120" s="274" t="str">
        <f t="shared" si="72"/>
        <v/>
      </c>
      <c r="AE120" s="274" t="str">
        <f t="shared" si="72"/>
        <v/>
      </c>
      <c r="AF120" s="274" t="str">
        <f t="shared" si="72"/>
        <v/>
      </c>
      <c r="AG120" s="274" t="str">
        <f t="shared" si="73"/>
        <v/>
      </c>
      <c r="AH120" s="274" t="str">
        <f t="shared" si="73"/>
        <v/>
      </c>
      <c r="AI120" s="274" t="str">
        <f t="shared" si="73"/>
        <v/>
      </c>
      <c r="AJ120" s="274" t="str">
        <f t="shared" si="73"/>
        <v/>
      </c>
      <c r="AK120" s="274" t="str">
        <f t="shared" si="73"/>
        <v/>
      </c>
      <c r="AL120" s="274" t="str">
        <f t="shared" si="73"/>
        <v/>
      </c>
      <c r="AM120" s="274" t="str">
        <f t="shared" si="73"/>
        <v/>
      </c>
      <c r="AN120" s="274" t="str">
        <f t="shared" si="73"/>
        <v/>
      </c>
      <c r="AO120" s="274" t="str">
        <f t="shared" si="73"/>
        <v/>
      </c>
      <c r="AP120" s="274" t="str">
        <f t="shared" si="73"/>
        <v/>
      </c>
      <c r="AQ120" s="275">
        <f t="shared" si="67"/>
        <v>0</v>
      </c>
      <c r="AR120" s="275">
        <f t="shared" si="68"/>
        <v>0</v>
      </c>
      <c r="AS120" s="275">
        <f t="shared" si="69"/>
        <v>0</v>
      </c>
    </row>
    <row r="121" spans="1:45" s="5" customFormat="1" ht="27.75" customHeight="1" x14ac:dyDescent="0.25">
      <c r="A121" s="266">
        <f>'Inventaire – Act. lin. et vert.'!A108</f>
        <v>107</v>
      </c>
      <c r="B121" s="266"/>
      <c r="C121" s="266">
        <f>'Inventaire – Act. lin. et vert.'!B108</f>
        <v>0</v>
      </c>
      <c r="D121" s="266" t="str">
        <f>IF('Inventaire – Act. lin. et vert.'!C108="","",'Inventaire – Act. lin. et vert.'!C108)</f>
        <v/>
      </c>
      <c r="E121" s="267">
        <f>'Inventaire – Act. lin. et vert.'!D108</f>
        <v>0</v>
      </c>
      <c r="F121" s="268">
        <f>'Inventaire – Act. lin. et vert.'!E108</f>
        <v>0</v>
      </c>
      <c r="G121" s="276">
        <f>'Inventaire – Act. lin. et vert.'!I108</f>
        <v>0</v>
      </c>
      <c r="H121" s="270">
        <f>IF(C121='État actuel de la coll.'!$A$20,'Inventaire – Véh. et équip.'!H108-'Inventaire – Véh. et équip.'!M108,'Inventaire – Act. lin. et vert.'!G108)</f>
        <v>0</v>
      </c>
      <c r="I121" s="270">
        <f>'Inventaire – Act. lin. et vert.'!K108</f>
        <v>0</v>
      </c>
      <c r="J121" s="271" t="str">
        <f>IF(ISNUMBER('Inventaire – Act. lin. et vert.'!Y108),'Inventaire – Act. lin. et vert.'!Y108,"")</f>
        <v/>
      </c>
      <c r="K121" s="272">
        <f t="shared" si="52"/>
        <v>0</v>
      </c>
      <c r="L121" s="272">
        <f t="shared" si="60"/>
        <v>0</v>
      </c>
      <c r="M121" s="272">
        <f t="shared" si="61"/>
        <v>0</v>
      </c>
      <c r="N121" s="272">
        <f t="shared" si="62"/>
        <v>0</v>
      </c>
      <c r="O121" s="272">
        <f t="shared" si="63"/>
        <v>0</v>
      </c>
      <c r="P121" s="273">
        <f t="shared" si="64"/>
        <v>0</v>
      </c>
      <c r="Q121" s="277" t="str">
        <f t="shared" si="65"/>
        <v/>
      </c>
      <c r="R121" s="277" t="str">
        <f t="shared" si="66"/>
        <v/>
      </c>
      <c r="S121" s="274" t="str">
        <f t="shared" si="53"/>
        <v/>
      </c>
      <c r="T121" s="274" t="str">
        <f t="shared" si="74"/>
        <v/>
      </c>
      <c r="U121" s="274" t="str">
        <f t="shared" si="74"/>
        <v/>
      </c>
      <c r="V121" s="274" t="str">
        <f t="shared" si="54"/>
        <v/>
      </c>
      <c r="W121" s="274" t="str">
        <f t="shared" si="72"/>
        <v/>
      </c>
      <c r="X121" s="274" t="str">
        <f t="shared" si="72"/>
        <v/>
      </c>
      <c r="Y121" s="274" t="str">
        <f t="shared" si="72"/>
        <v/>
      </c>
      <c r="Z121" s="274" t="str">
        <f t="shared" si="72"/>
        <v/>
      </c>
      <c r="AA121" s="274" t="str">
        <f t="shared" si="72"/>
        <v/>
      </c>
      <c r="AB121" s="274" t="str">
        <f t="shared" si="72"/>
        <v/>
      </c>
      <c r="AC121" s="274" t="str">
        <f t="shared" si="72"/>
        <v/>
      </c>
      <c r="AD121" s="274" t="str">
        <f t="shared" si="72"/>
        <v/>
      </c>
      <c r="AE121" s="274" t="str">
        <f t="shared" si="72"/>
        <v/>
      </c>
      <c r="AF121" s="274" t="str">
        <f t="shared" si="72"/>
        <v/>
      </c>
      <c r="AG121" s="274" t="str">
        <f t="shared" si="73"/>
        <v/>
      </c>
      <c r="AH121" s="274" t="str">
        <f t="shared" si="73"/>
        <v/>
      </c>
      <c r="AI121" s="274" t="str">
        <f t="shared" si="73"/>
        <v/>
      </c>
      <c r="AJ121" s="274" t="str">
        <f t="shared" si="73"/>
        <v/>
      </c>
      <c r="AK121" s="274" t="str">
        <f t="shared" si="73"/>
        <v/>
      </c>
      <c r="AL121" s="274" t="str">
        <f t="shared" si="73"/>
        <v/>
      </c>
      <c r="AM121" s="274" t="str">
        <f t="shared" si="73"/>
        <v/>
      </c>
      <c r="AN121" s="274" t="str">
        <f t="shared" si="73"/>
        <v/>
      </c>
      <c r="AO121" s="274" t="str">
        <f t="shared" si="73"/>
        <v/>
      </c>
      <c r="AP121" s="274" t="str">
        <f t="shared" si="73"/>
        <v/>
      </c>
      <c r="AQ121" s="275">
        <f t="shared" si="67"/>
        <v>0</v>
      </c>
      <c r="AR121" s="275">
        <f t="shared" si="68"/>
        <v>0</v>
      </c>
      <c r="AS121" s="275">
        <f t="shared" si="69"/>
        <v>0</v>
      </c>
    </row>
    <row r="122" spans="1:45" s="5" customFormat="1" ht="27.75" customHeight="1" x14ac:dyDescent="0.25">
      <c r="A122" s="266">
        <f>'Inventaire – Act. lin. et vert.'!A109</f>
        <v>108</v>
      </c>
      <c r="B122" s="266"/>
      <c r="C122" s="266">
        <f>'Inventaire – Act. lin. et vert.'!B109</f>
        <v>0</v>
      </c>
      <c r="D122" s="266" t="str">
        <f>IF('Inventaire – Act. lin. et vert.'!C109="","",'Inventaire – Act. lin. et vert.'!C109)</f>
        <v/>
      </c>
      <c r="E122" s="267">
        <f>'Inventaire – Act. lin. et vert.'!D109</f>
        <v>0</v>
      </c>
      <c r="F122" s="268">
        <f>'Inventaire – Act. lin. et vert.'!E109</f>
        <v>0</v>
      </c>
      <c r="G122" s="276">
        <f>'Inventaire – Act. lin. et vert.'!I109</f>
        <v>0</v>
      </c>
      <c r="H122" s="270">
        <f>IF(C122='État actuel de la coll.'!$A$20,'Inventaire – Véh. et équip.'!H109-'Inventaire – Véh. et équip.'!M109,'Inventaire – Act. lin. et vert.'!G109)</f>
        <v>0</v>
      </c>
      <c r="I122" s="270">
        <f>'Inventaire – Act. lin. et vert.'!K109</f>
        <v>0</v>
      </c>
      <c r="J122" s="271" t="str">
        <f>IF(ISNUMBER('Inventaire – Act. lin. et vert.'!Y109),'Inventaire – Act. lin. et vert.'!Y109,"")</f>
        <v/>
      </c>
      <c r="K122" s="272">
        <f t="shared" si="52"/>
        <v>0</v>
      </c>
      <c r="L122" s="272">
        <f t="shared" si="60"/>
        <v>0</v>
      </c>
      <c r="M122" s="272">
        <f t="shared" si="61"/>
        <v>0</v>
      </c>
      <c r="N122" s="272">
        <f t="shared" si="62"/>
        <v>0</v>
      </c>
      <c r="O122" s="272">
        <f t="shared" si="63"/>
        <v>0</v>
      </c>
      <c r="P122" s="273">
        <f t="shared" si="64"/>
        <v>0</v>
      </c>
      <c r="Q122" s="277" t="str">
        <f t="shared" si="65"/>
        <v/>
      </c>
      <c r="R122" s="277" t="str">
        <f t="shared" si="66"/>
        <v/>
      </c>
      <c r="S122" s="274" t="str">
        <f t="shared" si="53"/>
        <v/>
      </c>
      <c r="T122" s="274" t="str">
        <f t="shared" si="74"/>
        <v/>
      </c>
      <c r="U122" s="274" t="str">
        <f t="shared" si="74"/>
        <v/>
      </c>
      <c r="V122" s="274" t="str">
        <f t="shared" si="54"/>
        <v/>
      </c>
      <c r="W122" s="274" t="str">
        <f t="shared" si="72"/>
        <v/>
      </c>
      <c r="X122" s="274" t="str">
        <f t="shared" si="72"/>
        <v/>
      </c>
      <c r="Y122" s="274" t="str">
        <f t="shared" si="72"/>
        <v/>
      </c>
      <c r="Z122" s="274" t="str">
        <f t="shared" si="72"/>
        <v/>
      </c>
      <c r="AA122" s="274" t="str">
        <f t="shared" si="72"/>
        <v/>
      </c>
      <c r="AB122" s="274" t="str">
        <f t="shared" si="72"/>
        <v/>
      </c>
      <c r="AC122" s="274" t="str">
        <f t="shared" si="72"/>
        <v/>
      </c>
      <c r="AD122" s="274" t="str">
        <f t="shared" si="72"/>
        <v/>
      </c>
      <c r="AE122" s="274" t="str">
        <f t="shared" si="72"/>
        <v/>
      </c>
      <c r="AF122" s="274" t="str">
        <f t="shared" si="72"/>
        <v/>
      </c>
      <c r="AG122" s="274" t="str">
        <f t="shared" si="73"/>
        <v/>
      </c>
      <c r="AH122" s="274" t="str">
        <f t="shared" si="73"/>
        <v/>
      </c>
      <c r="AI122" s="274" t="str">
        <f t="shared" si="73"/>
        <v/>
      </c>
      <c r="AJ122" s="274" t="str">
        <f t="shared" si="73"/>
        <v/>
      </c>
      <c r="AK122" s="274" t="str">
        <f t="shared" si="73"/>
        <v/>
      </c>
      <c r="AL122" s="274" t="str">
        <f t="shared" si="73"/>
        <v/>
      </c>
      <c r="AM122" s="274" t="str">
        <f t="shared" si="73"/>
        <v/>
      </c>
      <c r="AN122" s="274" t="str">
        <f t="shared" si="73"/>
        <v/>
      </c>
      <c r="AO122" s="274" t="str">
        <f t="shared" si="73"/>
        <v/>
      </c>
      <c r="AP122" s="274" t="str">
        <f t="shared" si="73"/>
        <v/>
      </c>
      <c r="AQ122" s="275">
        <f t="shared" si="67"/>
        <v>0</v>
      </c>
      <c r="AR122" s="275">
        <f t="shared" si="68"/>
        <v>0</v>
      </c>
      <c r="AS122" s="275">
        <f t="shared" si="69"/>
        <v>0</v>
      </c>
    </row>
    <row r="123" spans="1:45" s="5" customFormat="1" ht="27.75" customHeight="1" x14ac:dyDescent="0.25">
      <c r="A123" s="266">
        <f>'Inventaire – Act. lin. et vert.'!A110</f>
        <v>109</v>
      </c>
      <c r="B123" s="266"/>
      <c r="C123" s="266">
        <f>'Inventaire – Act. lin. et vert.'!B110</f>
        <v>0</v>
      </c>
      <c r="D123" s="266" t="str">
        <f>IF('Inventaire – Act. lin. et vert.'!C110="","",'Inventaire – Act. lin. et vert.'!C110)</f>
        <v/>
      </c>
      <c r="E123" s="267">
        <f>'Inventaire – Act. lin. et vert.'!D110</f>
        <v>0</v>
      </c>
      <c r="F123" s="268">
        <f>'Inventaire – Act. lin. et vert.'!E110</f>
        <v>0</v>
      </c>
      <c r="G123" s="276">
        <f>'Inventaire – Act. lin. et vert.'!I110</f>
        <v>0</v>
      </c>
      <c r="H123" s="270">
        <f>IF(C123='État actuel de la coll.'!$A$20,'Inventaire – Véh. et équip.'!H110-'Inventaire – Véh. et équip.'!M110,'Inventaire – Act. lin. et vert.'!G110)</f>
        <v>0</v>
      </c>
      <c r="I123" s="270">
        <f>'Inventaire – Act. lin. et vert.'!K110</f>
        <v>0</v>
      </c>
      <c r="J123" s="271" t="str">
        <f>IF(ISNUMBER('Inventaire – Act. lin. et vert.'!Y110),'Inventaire – Act. lin. et vert.'!Y110,"")</f>
        <v/>
      </c>
      <c r="K123" s="272">
        <f t="shared" si="52"/>
        <v>0</v>
      </c>
      <c r="L123" s="272">
        <f t="shared" si="60"/>
        <v>0</v>
      </c>
      <c r="M123" s="272">
        <f t="shared" si="61"/>
        <v>0</v>
      </c>
      <c r="N123" s="272">
        <f t="shared" si="62"/>
        <v>0</v>
      </c>
      <c r="O123" s="272">
        <f t="shared" si="63"/>
        <v>0</v>
      </c>
      <c r="P123" s="273">
        <f t="shared" si="64"/>
        <v>0</v>
      </c>
      <c r="Q123" s="277" t="str">
        <f t="shared" si="65"/>
        <v/>
      </c>
      <c r="R123" s="277" t="str">
        <f t="shared" si="66"/>
        <v/>
      </c>
      <c r="S123" s="274" t="str">
        <f t="shared" si="53"/>
        <v/>
      </c>
      <c r="T123" s="274" t="str">
        <f t="shared" si="74"/>
        <v/>
      </c>
      <c r="U123" s="274" t="str">
        <f t="shared" si="74"/>
        <v/>
      </c>
      <c r="V123" s="274" t="str">
        <f t="shared" si="54"/>
        <v/>
      </c>
      <c r="W123" s="274" t="str">
        <f t="shared" si="72"/>
        <v/>
      </c>
      <c r="X123" s="274" t="str">
        <f t="shared" si="72"/>
        <v/>
      </c>
      <c r="Y123" s="274" t="str">
        <f t="shared" si="72"/>
        <v/>
      </c>
      <c r="Z123" s="274" t="str">
        <f t="shared" si="72"/>
        <v/>
      </c>
      <c r="AA123" s="274" t="str">
        <f t="shared" si="72"/>
        <v/>
      </c>
      <c r="AB123" s="274" t="str">
        <f t="shared" si="72"/>
        <v/>
      </c>
      <c r="AC123" s="274" t="str">
        <f t="shared" si="72"/>
        <v/>
      </c>
      <c r="AD123" s="274" t="str">
        <f t="shared" si="72"/>
        <v/>
      </c>
      <c r="AE123" s="274" t="str">
        <f t="shared" si="72"/>
        <v/>
      </c>
      <c r="AF123" s="274" t="str">
        <f t="shared" si="72"/>
        <v/>
      </c>
      <c r="AG123" s="274" t="str">
        <f t="shared" si="73"/>
        <v/>
      </c>
      <c r="AH123" s="274" t="str">
        <f t="shared" si="73"/>
        <v/>
      </c>
      <c r="AI123" s="274" t="str">
        <f t="shared" si="73"/>
        <v/>
      </c>
      <c r="AJ123" s="274" t="str">
        <f t="shared" si="73"/>
        <v/>
      </c>
      <c r="AK123" s="274" t="str">
        <f t="shared" si="73"/>
        <v/>
      </c>
      <c r="AL123" s="274" t="str">
        <f t="shared" si="73"/>
        <v/>
      </c>
      <c r="AM123" s="274" t="str">
        <f t="shared" si="73"/>
        <v/>
      </c>
      <c r="AN123" s="274" t="str">
        <f t="shared" si="73"/>
        <v/>
      </c>
      <c r="AO123" s="274" t="str">
        <f t="shared" si="73"/>
        <v/>
      </c>
      <c r="AP123" s="274" t="str">
        <f t="shared" si="73"/>
        <v/>
      </c>
      <c r="AQ123" s="275">
        <f t="shared" si="67"/>
        <v>0</v>
      </c>
      <c r="AR123" s="275">
        <f t="shared" si="68"/>
        <v>0</v>
      </c>
      <c r="AS123" s="275">
        <f t="shared" si="69"/>
        <v>0</v>
      </c>
    </row>
    <row r="124" spans="1:45" s="5" customFormat="1" ht="27.75" customHeight="1" x14ac:dyDescent="0.25">
      <c r="A124" s="266">
        <f>'Inventaire – Act. lin. et vert.'!A111</f>
        <v>110</v>
      </c>
      <c r="B124" s="266"/>
      <c r="C124" s="266">
        <f>'Inventaire – Act. lin. et vert.'!B111</f>
        <v>0</v>
      </c>
      <c r="D124" s="266" t="str">
        <f>IF('Inventaire – Act. lin. et vert.'!C111="","",'Inventaire – Act. lin. et vert.'!C111)</f>
        <v/>
      </c>
      <c r="E124" s="267">
        <f>'Inventaire – Act. lin. et vert.'!D111</f>
        <v>0</v>
      </c>
      <c r="F124" s="268">
        <f>'Inventaire – Act. lin. et vert.'!E111</f>
        <v>0</v>
      </c>
      <c r="G124" s="276">
        <f>'Inventaire – Act. lin. et vert.'!I111</f>
        <v>0</v>
      </c>
      <c r="H124" s="270">
        <f>IF(C124='État actuel de la coll.'!$A$20,'Inventaire – Véh. et équip.'!H111-'Inventaire – Véh. et équip.'!M111,'Inventaire – Act. lin. et vert.'!G111)</f>
        <v>0</v>
      </c>
      <c r="I124" s="270">
        <f>'Inventaire – Act. lin. et vert.'!K111</f>
        <v>0</v>
      </c>
      <c r="J124" s="271" t="str">
        <f>IF(ISNUMBER('Inventaire – Act. lin. et vert.'!Y111),'Inventaire – Act. lin. et vert.'!Y111,"")</f>
        <v/>
      </c>
      <c r="K124" s="272">
        <f t="shared" si="52"/>
        <v>0</v>
      </c>
      <c r="L124" s="272">
        <f t="shared" si="60"/>
        <v>0</v>
      </c>
      <c r="M124" s="272">
        <f t="shared" si="61"/>
        <v>0</v>
      </c>
      <c r="N124" s="272">
        <f t="shared" si="62"/>
        <v>0</v>
      </c>
      <c r="O124" s="272">
        <f t="shared" si="63"/>
        <v>0</v>
      </c>
      <c r="P124" s="273">
        <f t="shared" si="64"/>
        <v>0</v>
      </c>
      <c r="Q124" s="277" t="str">
        <f t="shared" si="65"/>
        <v/>
      </c>
      <c r="R124" s="277" t="str">
        <f t="shared" si="66"/>
        <v/>
      </c>
      <c r="S124" s="274" t="str">
        <f t="shared" si="53"/>
        <v/>
      </c>
      <c r="T124" s="274" t="str">
        <f t="shared" si="74"/>
        <v/>
      </c>
      <c r="U124" s="274" t="str">
        <f t="shared" si="74"/>
        <v/>
      </c>
      <c r="V124" s="274" t="str">
        <f t="shared" si="54"/>
        <v/>
      </c>
      <c r="W124" s="274" t="str">
        <f t="shared" si="72"/>
        <v/>
      </c>
      <c r="X124" s="274" t="str">
        <f t="shared" si="72"/>
        <v/>
      </c>
      <c r="Y124" s="274" t="str">
        <f t="shared" si="72"/>
        <v/>
      </c>
      <c r="Z124" s="274" t="str">
        <f t="shared" si="72"/>
        <v/>
      </c>
      <c r="AA124" s="274" t="str">
        <f t="shared" si="72"/>
        <v/>
      </c>
      <c r="AB124" s="274" t="str">
        <f t="shared" si="72"/>
        <v/>
      </c>
      <c r="AC124" s="274" t="str">
        <f t="shared" si="72"/>
        <v/>
      </c>
      <c r="AD124" s="274" t="str">
        <f t="shared" si="72"/>
        <v/>
      </c>
      <c r="AE124" s="274" t="str">
        <f t="shared" si="72"/>
        <v/>
      </c>
      <c r="AF124" s="274" t="str">
        <f t="shared" si="72"/>
        <v/>
      </c>
      <c r="AG124" s="274" t="str">
        <f t="shared" si="73"/>
        <v/>
      </c>
      <c r="AH124" s="274" t="str">
        <f t="shared" si="73"/>
        <v/>
      </c>
      <c r="AI124" s="274" t="str">
        <f t="shared" si="73"/>
        <v/>
      </c>
      <c r="AJ124" s="274" t="str">
        <f t="shared" si="73"/>
        <v/>
      </c>
      <c r="AK124" s="274" t="str">
        <f t="shared" si="73"/>
        <v/>
      </c>
      <c r="AL124" s="274" t="str">
        <f t="shared" si="73"/>
        <v/>
      </c>
      <c r="AM124" s="274" t="str">
        <f t="shared" si="73"/>
        <v/>
      </c>
      <c r="AN124" s="274" t="str">
        <f t="shared" si="73"/>
        <v/>
      </c>
      <c r="AO124" s="274" t="str">
        <f t="shared" si="73"/>
        <v/>
      </c>
      <c r="AP124" s="274" t="str">
        <f t="shared" si="73"/>
        <v/>
      </c>
      <c r="AQ124" s="275">
        <f t="shared" si="67"/>
        <v>0</v>
      </c>
      <c r="AR124" s="275">
        <f t="shared" si="68"/>
        <v>0</v>
      </c>
      <c r="AS124" s="275">
        <f t="shared" si="69"/>
        <v>0</v>
      </c>
    </row>
    <row r="125" spans="1:45" s="5" customFormat="1" ht="27.75" customHeight="1" x14ac:dyDescent="0.25">
      <c r="A125" s="266">
        <f>'Inventaire – Act. lin. et vert.'!A112</f>
        <v>111</v>
      </c>
      <c r="B125" s="266"/>
      <c r="C125" s="266">
        <f>'Inventaire – Act. lin. et vert.'!B112</f>
        <v>0</v>
      </c>
      <c r="D125" s="266" t="str">
        <f>IF('Inventaire – Act. lin. et vert.'!C112="","",'Inventaire – Act. lin. et vert.'!C112)</f>
        <v/>
      </c>
      <c r="E125" s="267">
        <f>'Inventaire – Act. lin. et vert.'!D112</f>
        <v>0</v>
      </c>
      <c r="F125" s="268">
        <f>'Inventaire – Act. lin. et vert.'!E112</f>
        <v>0</v>
      </c>
      <c r="G125" s="276">
        <f>'Inventaire – Act. lin. et vert.'!I112</f>
        <v>0</v>
      </c>
      <c r="H125" s="270">
        <f>IF(C125='État actuel de la coll.'!$A$20,'Inventaire – Véh. et équip.'!H112-'Inventaire – Véh. et équip.'!M112,'Inventaire – Act. lin. et vert.'!G112)</f>
        <v>0</v>
      </c>
      <c r="I125" s="270">
        <f>'Inventaire – Act. lin. et vert.'!K112</f>
        <v>0</v>
      </c>
      <c r="J125" s="271" t="str">
        <f>IF(ISNUMBER('Inventaire – Act. lin. et vert.'!Y112),'Inventaire – Act. lin. et vert.'!Y112,"")</f>
        <v/>
      </c>
      <c r="K125" s="272">
        <f t="shared" si="52"/>
        <v>0</v>
      </c>
      <c r="L125" s="272">
        <f t="shared" si="60"/>
        <v>0</v>
      </c>
      <c r="M125" s="272">
        <f t="shared" si="61"/>
        <v>0</v>
      </c>
      <c r="N125" s="272">
        <f t="shared" si="62"/>
        <v>0</v>
      </c>
      <c r="O125" s="272">
        <f t="shared" si="63"/>
        <v>0</v>
      </c>
      <c r="P125" s="273">
        <f t="shared" si="64"/>
        <v>0</v>
      </c>
      <c r="Q125" s="277" t="str">
        <f t="shared" si="65"/>
        <v/>
      </c>
      <c r="R125" s="277" t="str">
        <f t="shared" si="66"/>
        <v/>
      </c>
      <c r="S125" s="274" t="str">
        <f t="shared" si="53"/>
        <v/>
      </c>
      <c r="T125" s="274" t="str">
        <f t="shared" si="74"/>
        <v/>
      </c>
      <c r="U125" s="274" t="str">
        <f t="shared" si="74"/>
        <v/>
      </c>
      <c r="V125" s="274" t="str">
        <f t="shared" si="54"/>
        <v/>
      </c>
      <c r="W125" s="274" t="str">
        <f t="shared" ref="W125:AF134" si="75">IF(OR($K125=W$14,$L125=W$14,$M125=W$14,$N125=W$14,$O125=W$14,$P125=W$14),$G125,"")</f>
        <v/>
      </c>
      <c r="X125" s="274" t="str">
        <f t="shared" si="75"/>
        <v/>
      </c>
      <c r="Y125" s="274" t="str">
        <f t="shared" si="75"/>
        <v/>
      </c>
      <c r="Z125" s="274" t="str">
        <f t="shared" si="75"/>
        <v/>
      </c>
      <c r="AA125" s="274" t="str">
        <f t="shared" si="75"/>
        <v/>
      </c>
      <c r="AB125" s="274" t="str">
        <f t="shared" si="75"/>
        <v/>
      </c>
      <c r="AC125" s="274" t="str">
        <f t="shared" si="75"/>
        <v/>
      </c>
      <c r="AD125" s="274" t="str">
        <f t="shared" si="75"/>
        <v/>
      </c>
      <c r="AE125" s="274" t="str">
        <f t="shared" si="75"/>
        <v/>
      </c>
      <c r="AF125" s="274" t="str">
        <f t="shared" si="75"/>
        <v/>
      </c>
      <c r="AG125" s="274" t="str">
        <f t="shared" ref="AG125:AP134" si="76">IF(OR($K125=AG$14,$L125=AG$14,$M125=AG$14,$N125=AG$14,$O125=AG$14,$P125=AG$14),$G125,"")</f>
        <v/>
      </c>
      <c r="AH125" s="274" t="str">
        <f t="shared" si="76"/>
        <v/>
      </c>
      <c r="AI125" s="274" t="str">
        <f t="shared" si="76"/>
        <v/>
      </c>
      <c r="AJ125" s="274" t="str">
        <f t="shared" si="76"/>
        <v/>
      </c>
      <c r="AK125" s="274" t="str">
        <f t="shared" si="76"/>
        <v/>
      </c>
      <c r="AL125" s="274" t="str">
        <f t="shared" si="76"/>
        <v/>
      </c>
      <c r="AM125" s="274" t="str">
        <f t="shared" si="76"/>
        <v/>
      </c>
      <c r="AN125" s="274" t="str">
        <f t="shared" si="76"/>
        <v/>
      </c>
      <c r="AO125" s="274" t="str">
        <f t="shared" si="76"/>
        <v/>
      </c>
      <c r="AP125" s="274" t="str">
        <f t="shared" si="76"/>
        <v/>
      </c>
      <c r="AQ125" s="275">
        <f t="shared" si="67"/>
        <v>0</v>
      </c>
      <c r="AR125" s="275">
        <f t="shared" si="68"/>
        <v>0</v>
      </c>
      <c r="AS125" s="275">
        <f t="shared" si="69"/>
        <v>0</v>
      </c>
    </row>
    <row r="126" spans="1:45" s="5" customFormat="1" ht="27.75" customHeight="1" x14ac:dyDescent="0.25">
      <c r="A126" s="266">
        <f>'Inventaire – Act. lin. et vert.'!A113</f>
        <v>112</v>
      </c>
      <c r="B126" s="266"/>
      <c r="C126" s="266">
        <f>'Inventaire – Act. lin. et vert.'!B113</f>
        <v>0</v>
      </c>
      <c r="D126" s="266" t="str">
        <f>IF('Inventaire – Act. lin. et vert.'!C113="","",'Inventaire – Act. lin. et vert.'!C113)</f>
        <v/>
      </c>
      <c r="E126" s="267">
        <f>'Inventaire – Act. lin. et vert.'!D113</f>
        <v>0</v>
      </c>
      <c r="F126" s="268">
        <f>'Inventaire – Act. lin. et vert.'!E113</f>
        <v>0</v>
      </c>
      <c r="G126" s="276">
        <f>'Inventaire – Act. lin. et vert.'!I113</f>
        <v>0</v>
      </c>
      <c r="H126" s="270">
        <f>IF(C126='État actuel de la coll.'!$A$20,'Inventaire – Véh. et équip.'!H113-'Inventaire – Véh. et équip.'!M113,'Inventaire – Act. lin. et vert.'!G113)</f>
        <v>0</v>
      </c>
      <c r="I126" s="270">
        <f>'Inventaire – Act. lin. et vert.'!K113</f>
        <v>0</v>
      </c>
      <c r="J126" s="271" t="str">
        <f>IF(ISNUMBER('Inventaire – Act. lin. et vert.'!Y113),'Inventaire – Act. lin. et vert.'!Y113,"")</f>
        <v/>
      </c>
      <c r="K126" s="272">
        <f t="shared" si="52"/>
        <v>0</v>
      </c>
      <c r="L126" s="272">
        <f t="shared" si="60"/>
        <v>0</v>
      </c>
      <c r="M126" s="272">
        <f t="shared" si="61"/>
        <v>0</v>
      </c>
      <c r="N126" s="272">
        <f t="shared" si="62"/>
        <v>0</v>
      </c>
      <c r="O126" s="272">
        <f t="shared" si="63"/>
        <v>0</v>
      </c>
      <c r="P126" s="273">
        <f t="shared" si="64"/>
        <v>0</v>
      </c>
      <c r="Q126" s="277" t="str">
        <f t="shared" si="65"/>
        <v/>
      </c>
      <c r="R126" s="277" t="str">
        <f t="shared" si="66"/>
        <v/>
      </c>
      <c r="S126" s="274" t="str">
        <f t="shared" si="53"/>
        <v/>
      </c>
      <c r="T126" s="274" t="str">
        <f t="shared" si="74"/>
        <v/>
      </c>
      <c r="U126" s="274" t="str">
        <f t="shared" si="74"/>
        <v/>
      </c>
      <c r="V126" s="274" t="str">
        <f t="shared" si="54"/>
        <v/>
      </c>
      <c r="W126" s="274" t="str">
        <f t="shared" si="75"/>
        <v/>
      </c>
      <c r="X126" s="274" t="str">
        <f t="shared" si="75"/>
        <v/>
      </c>
      <c r="Y126" s="274" t="str">
        <f t="shared" si="75"/>
        <v/>
      </c>
      <c r="Z126" s="274" t="str">
        <f t="shared" si="75"/>
        <v/>
      </c>
      <c r="AA126" s="274" t="str">
        <f t="shared" si="75"/>
        <v/>
      </c>
      <c r="AB126" s="274" t="str">
        <f t="shared" si="75"/>
        <v/>
      </c>
      <c r="AC126" s="274" t="str">
        <f t="shared" si="75"/>
        <v/>
      </c>
      <c r="AD126" s="274" t="str">
        <f t="shared" si="75"/>
        <v/>
      </c>
      <c r="AE126" s="274" t="str">
        <f t="shared" si="75"/>
        <v/>
      </c>
      <c r="AF126" s="274" t="str">
        <f t="shared" si="75"/>
        <v/>
      </c>
      <c r="AG126" s="274" t="str">
        <f t="shared" si="76"/>
        <v/>
      </c>
      <c r="AH126" s="274" t="str">
        <f t="shared" si="76"/>
        <v/>
      </c>
      <c r="AI126" s="274" t="str">
        <f t="shared" si="76"/>
        <v/>
      </c>
      <c r="AJ126" s="274" t="str">
        <f t="shared" si="76"/>
        <v/>
      </c>
      <c r="AK126" s="274" t="str">
        <f t="shared" si="76"/>
        <v/>
      </c>
      <c r="AL126" s="274" t="str">
        <f t="shared" si="76"/>
        <v/>
      </c>
      <c r="AM126" s="274" t="str">
        <f t="shared" si="76"/>
        <v/>
      </c>
      <c r="AN126" s="274" t="str">
        <f t="shared" si="76"/>
        <v/>
      </c>
      <c r="AO126" s="274" t="str">
        <f t="shared" si="76"/>
        <v/>
      </c>
      <c r="AP126" s="274" t="str">
        <f t="shared" si="76"/>
        <v/>
      </c>
      <c r="AQ126" s="275">
        <f t="shared" si="67"/>
        <v>0</v>
      </c>
      <c r="AR126" s="275">
        <f t="shared" si="68"/>
        <v>0</v>
      </c>
      <c r="AS126" s="275">
        <f t="shared" si="69"/>
        <v>0</v>
      </c>
    </row>
    <row r="127" spans="1:45" s="5" customFormat="1" ht="27.75" customHeight="1" x14ac:dyDescent="0.25">
      <c r="A127" s="266">
        <f>'Inventaire – Act. lin. et vert.'!A114</f>
        <v>113</v>
      </c>
      <c r="B127" s="266"/>
      <c r="C127" s="266">
        <f>'Inventaire – Act. lin. et vert.'!B114</f>
        <v>0</v>
      </c>
      <c r="D127" s="266" t="str">
        <f>IF('Inventaire – Act. lin. et vert.'!C114="","",'Inventaire – Act. lin. et vert.'!C114)</f>
        <v/>
      </c>
      <c r="E127" s="267">
        <f>'Inventaire – Act. lin. et vert.'!D114</f>
        <v>0</v>
      </c>
      <c r="F127" s="268">
        <f>'Inventaire – Act. lin. et vert.'!E114</f>
        <v>0</v>
      </c>
      <c r="G127" s="276">
        <f>'Inventaire – Act. lin. et vert.'!I114</f>
        <v>0</v>
      </c>
      <c r="H127" s="270">
        <f>IF(C127='État actuel de la coll.'!$A$20,'Inventaire – Véh. et équip.'!H114-'Inventaire – Véh. et équip.'!M114,'Inventaire – Act. lin. et vert.'!G114)</f>
        <v>0</v>
      </c>
      <c r="I127" s="270">
        <f>'Inventaire – Act. lin. et vert.'!K114</f>
        <v>0</v>
      </c>
      <c r="J127" s="271" t="str">
        <f>IF(ISNUMBER('Inventaire – Act. lin. et vert.'!Y114),'Inventaire – Act. lin. et vert.'!Y114,"")</f>
        <v/>
      </c>
      <c r="K127" s="272">
        <f t="shared" si="52"/>
        <v>0</v>
      </c>
      <c r="L127" s="272">
        <f t="shared" si="60"/>
        <v>0</v>
      </c>
      <c r="M127" s="272">
        <f t="shared" si="61"/>
        <v>0</v>
      </c>
      <c r="N127" s="272">
        <f t="shared" si="62"/>
        <v>0</v>
      </c>
      <c r="O127" s="272">
        <f t="shared" si="63"/>
        <v>0</v>
      </c>
      <c r="P127" s="273">
        <f t="shared" si="64"/>
        <v>0</v>
      </c>
      <c r="Q127" s="277" t="str">
        <f t="shared" si="65"/>
        <v/>
      </c>
      <c r="R127" s="277" t="str">
        <f t="shared" si="66"/>
        <v/>
      </c>
      <c r="S127" s="274" t="str">
        <f t="shared" si="53"/>
        <v/>
      </c>
      <c r="T127" s="274" t="str">
        <f t="shared" si="74"/>
        <v/>
      </c>
      <c r="U127" s="274" t="str">
        <f t="shared" si="74"/>
        <v/>
      </c>
      <c r="V127" s="274" t="str">
        <f t="shared" si="54"/>
        <v/>
      </c>
      <c r="W127" s="274" t="str">
        <f t="shared" si="75"/>
        <v/>
      </c>
      <c r="X127" s="274" t="str">
        <f t="shared" si="75"/>
        <v/>
      </c>
      <c r="Y127" s="274" t="str">
        <f t="shared" si="75"/>
        <v/>
      </c>
      <c r="Z127" s="274" t="str">
        <f t="shared" si="75"/>
        <v/>
      </c>
      <c r="AA127" s="274" t="str">
        <f t="shared" si="75"/>
        <v/>
      </c>
      <c r="AB127" s="274" t="str">
        <f t="shared" si="75"/>
        <v/>
      </c>
      <c r="AC127" s="274" t="str">
        <f t="shared" si="75"/>
        <v/>
      </c>
      <c r="AD127" s="274" t="str">
        <f t="shared" si="75"/>
        <v/>
      </c>
      <c r="AE127" s="274" t="str">
        <f t="shared" si="75"/>
        <v/>
      </c>
      <c r="AF127" s="274" t="str">
        <f t="shared" si="75"/>
        <v/>
      </c>
      <c r="AG127" s="274" t="str">
        <f t="shared" si="76"/>
        <v/>
      </c>
      <c r="AH127" s="274" t="str">
        <f t="shared" si="76"/>
        <v/>
      </c>
      <c r="AI127" s="274" t="str">
        <f t="shared" si="76"/>
        <v/>
      </c>
      <c r="AJ127" s="274" t="str">
        <f t="shared" si="76"/>
        <v/>
      </c>
      <c r="AK127" s="274" t="str">
        <f t="shared" si="76"/>
        <v/>
      </c>
      <c r="AL127" s="274" t="str">
        <f t="shared" si="76"/>
        <v/>
      </c>
      <c r="AM127" s="274" t="str">
        <f t="shared" si="76"/>
        <v/>
      </c>
      <c r="AN127" s="274" t="str">
        <f t="shared" si="76"/>
        <v/>
      </c>
      <c r="AO127" s="274" t="str">
        <f t="shared" si="76"/>
        <v/>
      </c>
      <c r="AP127" s="274" t="str">
        <f t="shared" si="76"/>
        <v/>
      </c>
      <c r="AQ127" s="275">
        <f t="shared" si="67"/>
        <v>0</v>
      </c>
      <c r="AR127" s="275">
        <f t="shared" si="68"/>
        <v>0</v>
      </c>
      <c r="AS127" s="275">
        <f t="shared" si="69"/>
        <v>0</v>
      </c>
    </row>
    <row r="128" spans="1:45" s="5" customFormat="1" ht="27.75" customHeight="1" x14ac:dyDescent="0.25">
      <c r="A128" s="266">
        <f>'Inventaire – Act. lin. et vert.'!A115</f>
        <v>114</v>
      </c>
      <c r="B128" s="266"/>
      <c r="C128" s="266">
        <f>'Inventaire – Act. lin. et vert.'!B115</f>
        <v>0</v>
      </c>
      <c r="D128" s="266" t="str">
        <f>IF('Inventaire – Act. lin. et vert.'!C115="","",'Inventaire – Act. lin. et vert.'!C115)</f>
        <v/>
      </c>
      <c r="E128" s="267">
        <f>'Inventaire – Act. lin. et vert.'!D115</f>
        <v>0</v>
      </c>
      <c r="F128" s="268">
        <f>'Inventaire – Act. lin. et vert.'!E115</f>
        <v>0</v>
      </c>
      <c r="G128" s="276">
        <f>'Inventaire – Act. lin. et vert.'!I115</f>
        <v>0</v>
      </c>
      <c r="H128" s="270">
        <f>IF(C128='État actuel de la coll.'!$A$20,'Inventaire – Véh. et équip.'!H115-'Inventaire – Véh. et équip.'!M115,'Inventaire – Act. lin. et vert.'!G115)</f>
        <v>0</v>
      </c>
      <c r="I128" s="270">
        <f>'Inventaire – Act. lin. et vert.'!K115</f>
        <v>0</v>
      </c>
      <c r="J128" s="271" t="str">
        <f>IF(ISNUMBER('Inventaire – Act. lin. et vert.'!Y115),'Inventaire – Act. lin. et vert.'!Y115,"")</f>
        <v/>
      </c>
      <c r="K128" s="272">
        <f t="shared" si="52"/>
        <v>0</v>
      </c>
      <c r="L128" s="272">
        <f t="shared" si="60"/>
        <v>0</v>
      </c>
      <c r="M128" s="272">
        <f t="shared" si="61"/>
        <v>0</v>
      </c>
      <c r="N128" s="272">
        <f t="shared" si="62"/>
        <v>0</v>
      </c>
      <c r="O128" s="272">
        <f t="shared" si="63"/>
        <v>0</v>
      </c>
      <c r="P128" s="273">
        <f t="shared" si="64"/>
        <v>0</v>
      </c>
      <c r="Q128" s="277" t="str">
        <f t="shared" si="65"/>
        <v/>
      </c>
      <c r="R128" s="277" t="str">
        <f t="shared" si="66"/>
        <v/>
      </c>
      <c r="S128" s="274" t="str">
        <f t="shared" si="53"/>
        <v/>
      </c>
      <c r="T128" s="274" t="str">
        <f t="shared" si="74"/>
        <v/>
      </c>
      <c r="U128" s="274" t="str">
        <f t="shared" si="74"/>
        <v/>
      </c>
      <c r="V128" s="274" t="str">
        <f t="shared" si="54"/>
        <v/>
      </c>
      <c r="W128" s="274" t="str">
        <f t="shared" si="75"/>
        <v/>
      </c>
      <c r="X128" s="274" t="str">
        <f t="shared" si="75"/>
        <v/>
      </c>
      <c r="Y128" s="274" t="str">
        <f t="shared" si="75"/>
        <v/>
      </c>
      <c r="Z128" s="274" t="str">
        <f t="shared" si="75"/>
        <v/>
      </c>
      <c r="AA128" s="274" t="str">
        <f t="shared" si="75"/>
        <v/>
      </c>
      <c r="AB128" s="274" t="str">
        <f t="shared" si="75"/>
        <v/>
      </c>
      <c r="AC128" s="274" t="str">
        <f t="shared" si="75"/>
        <v/>
      </c>
      <c r="AD128" s="274" t="str">
        <f t="shared" si="75"/>
        <v/>
      </c>
      <c r="AE128" s="274" t="str">
        <f t="shared" si="75"/>
        <v/>
      </c>
      <c r="AF128" s="274" t="str">
        <f t="shared" si="75"/>
        <v/>
      </c>
      <c r="AG128" s="274" t="str">
        <f t="shared" si="76"/>
        <v/>
      </c>
      <c r="AH128" s="274" t="str">
        <f t="shared" si="76"/>
        <v/>
      </c>
      <c r="AI128" s="274" t="str">
        <f t="shared" si="76"/>
        <v/>
      </c>
      <c r="AJ128" s="274" t="str">
        <f t="shared" si="76"/>
        <v/>
      </c>
      <c r="AK128" s="274" t="str">
        <f t="shared" si="76"/>
        <v/>
      </c>
      <c r="AL128" s="274" t="str">
        <f t="shared" si="76"/>
        <v/>
      </c>
      <c r="AM128" s="274" t="str">
        <f t="shared" si="76"/>
        <v/>
      </c>
      <c r="AN128" s="274" t="str">
        <f t="shared" si="76"/>
        <v/>
      </c>
      <c r="AO128" s="274" t="str">
        <f t="shared" si="76"/>
        <v/>
      </c>
      <c r="AP128" s="274" t="str">
        <f t="shared" si="76"/>
        <v/>
      </c>
      <c r="AQ128" s="275">
        <f t="shared" si="67"/>
        <v>0</v>
      </c>
      <c r="AR128" s="275">
        <f t="shared" si="68"/>
        <v>0</v>
      </c>
      <c r="AS128" s="275">
        <f t="shared" si="69"/>
        <v>0</v>
      </c>
    </row>
    <row r="129" spans="1:45" s="5" customFormat="1" ht="27.75" customHeight="1" x14ac:dyDescent="0.25">
      <c r="A129" s="266">
        <f>'Inventaire – Act. lin. et vert.'!A116</f>
        <v>115</v>
      </c>
      <c r="B129" s="266"/>
      <c r="C129" s="266">
        <f>'Inventaire – Act. lin. et vert.'!B116</f>
        <v>0</v>
      </c>
      <c r="D129" s="266" t="str">
        <f>IF('Inventaire – Act. lin. et vert.'!C116="","",'Inventaire – Act. lin. et vert.'!C116)</f>
        <v/>
      </c>
      <c r="E129" s="267">
        <f>'Inventaire – Act. lin. et vert.'!D116</f>
        <v>0</v>
      </c>
      <c r="F129" s="268">
        <f>'Inventaire – Act. lin. et vert.'!E116</f>
        <v>0</v>
      </c>
      <c r="G129" s="276">
        <f>'Inventaire – Act. lin. et vert.'!I116</f>
        <v>0</v>
      </c>
      <c r="H129" s="270">
        <f>IF(C129='État actuel de la coll.'!$A$20,'Inventaire – Véh. et équip.'!H116-'Inventaire – Véh. et équip.'!M116,'Inventaire – Act. lin. et vert.'!G116)</f>
        <v>0</v>
      </c>
      <c r="I129" s="270">
        <f>'Inventaire – Act. lin. et vert.'!K116</f>
        <v>0</v>
      </c>
      <c r="J129" s="271" t="str">
        <f>IF(ISNUMBER('Inventaire – Act. lin. et vert.'!Y116),'Inventaire – Act. lin. et vert.'!Y116,"")</f>
        <v/>
      </c>
      <c r="K129" s="272">
        <f t="shared" si="52"/>
        <v>0</v>
      </c>
      <c r="L129" s="272">
        <f t="shared" si="60"/>
        <v>0</v>
      </c>
      <c r="M129" s="272">
        <f t="shared" si="61"/>
        <v>0</v>
      </c>
      <c r="N129" s="272">
        <f t="shared" si="62"/>
        <v>0</v>
      </c>
      <c r="O129" s="272">
        <f t="shared" si="63"/>
        <v>0</v>
      </c>
      <c r="P129" s="273">
        <f t="shared" si="64"/>
        <v>0</v>
      </c>
      <c r="Q129" s="277" t="str">
        <f t="shared" si="65"/>
        <v/>
      </c>
      <c r="R129" s="277" t="str">
        <f t="shared" si="66"/>
        <v/>
      </c>
      <c r="S129" s="274" t="str">
        <f t="shared" si="53"/>
        <v/>
      </c>
      <c r="T129" s="274" t="str">
        <f t="shared" si="74"/>
        <v/>
      </c>
      <c r="U129" s="274" t="str">
        <f t="shared" si="74"/>
        <v/>
      </c>
      <c r="V129" s="274" t="str">
        <f t="shared" si="54"/>
        <v/>
      </c>
      <c r="W129" s="274" t="str">
        <f t="shared" si="75"/>
        <v/>
      </c>
      <c r="X129" s="274" t="str">
        <f t="shared" si="75"/>
        <v/>
      </c>
      <c r="Y129" s="274" t="str">
        <f t="shared" si="75"/>
        <v/>
      </c>
      <c r="Z129" s="274" t="str">
        <f t="shared" si="75"/>
        <v/>
      </c>
      <c r="AA129" s="274" t="str">
        <f t="shared" si="75"/>
        <v/>
      </c>
      <c r="AB129" s="274" t="str">
        <f t="shared" si="75"/>
        <v/>
      </c>
      <c r="AC129" s="274" t="str">
        <f t="shared" si="75"/>
        <v/>
      </c>
      <c r="AD129" s="274" t="str">
        <f t="shared" si="75"/>
        <v/>
      </c>
      <c r="AE129" s="274" t="str">
        <f t="shared" si="75"/>
        <v/>
      </c>
      <c r="AF129" s="274" t="str">
        <f t="shared" si="75"/>
        <v/>
      </c>
      <c r="AG129" s="274" t="str">
        <f t="shared" si="76"/>
        <v/>
      </c>
      <c r="AH129" s="274" t="str">
        <f t="shared" si="76"/>
        <v/>
      </c>
      <c r="AI129" s="274" t="str">
        <f t="shared" si="76"/>
        <v/>
      </c>
      <c r="AJ129" s="274" t="str">
        <f t="shared" si="76"/>
        <v/>
      </c>
      <c r="AK129" s="274" t="str">
        <f t="shared" si="76"/>
        <v/>
      </c>
      <c r="AL129" s="274" t="str">
        <f t="shared" si="76"/>
        <v/>
      </c>
      <c r="AM129" s="274" t="str">
        <f t="shared" si="76"/>
        <v/>
      </c>
      <c r="AN129" s="274" t="str">
        <f t="shared" si="76"/>
        <v/>
      </c>
      <c r="AO129" s="274" t="str">
        <f t="shared" si="76"/>
        <v/>
      </c>
      <c r="AP129" s="274" t="str">
        <f t="shared" si="76"/>
        <v/>
      </c>
      <c r="AQ129" s="275">
        <f t="shared" si="67"/>
        <v>0</v>
      </c>
      <c r="AR129" s="275">
        <f t="shared" si="68"/>
        <v>0</v>
      </c>
      <c r="AS129" s="275">
        <f t="shared" si="69"/>
        <v>0</v>
      </c>
    </row>
    <row r="130" spans="1:45" s="5" customFormat="1" ht="27.75" customHeight="1" x14ac:dyDescent="0.25">
      <c r="A130" s="266">
        <f>'Inventaire – Act. lin. et vert.'!A117</f>
        <v>116</v>
      </c>
      <c r="B130" s="266"/>
      <c r="C130" s="266">
        <f>'Inventaire – Act. lin. et vert.'!B117</f>
        <v>0</v>
      </c>
      <c r="D130" s="266" t="str">
        <f>IF('Inventaire – Act. lin. et vert.'!C117="","",'Inventaire – Act. lin. et vert.'!C117)</f>
        <v/>
      </c>
      <c r="E130" s="267">
        <f>'Inventaire – Act. lin. et vert.'!D117</f>
        <v>0</v>
      </c>
      <c r="F130" s="268">
        <f>'Inventaire – Act. lin. et vert.'!E117</f>
        <v>0</v>
      </c>
      <c r="G130" s="276">
        <f>'Inventaire – Act. lin. et vert.'!I117</f>
        <v>0</v>
      </c>
      <c r="H130" s="270">
        <f>IF(C130='État actuel de la coll.'!$A$20,'Inventaire – Véh. et équip.'!H117-'Inventaire – Véh. et équip.'!M117,'Inventaire – Act. lin. et vert.'!G117)</f>
        <v>0</v>
      </c>
      <c r="I130" s="270">
        <f>'Inventaire – Act. lin. et vert.'!K117</f>
        <v>0</v>
      </c>
      <c r="J130" s="271" t="str">
        <f>IF(ISNUMBER('Inventaire – Act. lin. et vert.'!Y117),'Inventaire – Act. lin. et vert.'!Y117,"")</f>
        <v/>
      </c>
      <c r="K130" s="272">
        <f t="shared" si="52"/>
        <v>0</v>
      </c>
      <c r="L130" s="272">
        <f t="shared" si="60"/>
        <v>0</v>
      </c>
      <c r="M130" s="272">
        <f t="shared" si="61"/>
        <v>0</v>
      </c>
      <c r="N130" s="272">
        <f t="shared" si="62"/>
        <v>0</v>
      </c>
      <c r="O130" s="272">
        <f t="shared" si="63"/>
        <v>0</v>
      </c>
      <c r="P130" s="273">
        <f t="shared" si="64"/>
        <v>0</v>
      </c>
      <c r="Q130" s="277" t="str">
        <f t="shared" si="65"/>
        <v/>
      </c>
      <c r="R130" s="277" t="str">
        <f t="shared" si="66"/>
        <v/>
      </c>
      <c r="S130" s="274" t="str">
        <f t="shared" si="53"/>
        <v/>
      </c>
      <c r="T130" s="274" t="str">
        <f t="shared" si="74"/>
        <v/>
      </c>
      <c r="U130" s="274" t="str">
        <f t="shared" si="74"/>
        <v/>
      </c>
      <c r="V130" s="274" t="str">
        <f t="shared" si="54"/>
        <v/>
      </c>
      <c r="W130" s="274" t="str">
        <f t="shared" si="75"/>
        <v/>
      </c>
      <c r="X130" s="274" t="str">
        <f t="shared" si="75"/>
        <v/>
      </c>
      <c r="Y130" s="274" t="str">
        <f t="shared" si="75"/>
        <v/>
      </c>
      <c r="Z130" s="274" t="str">
        <f t="shared" si="75"/>
        <v/>
      </c>
      <c r="AA130" s="274" t="str">
        <f t="shared" si="75"/>
        <v/>
      </c>
      <c r="AB130" s="274" t="str">
        <f t="shared" si="75"/>
        <v/>
      </c>
      <c r="AC130" s="274" t="str">
        <f t="shared" si="75"/>
        <v/>
      </c>
      <c r="AD130" s="274" t="str">
        <f t="shared" si="75"/>
        <v/>
      </c>
      <c r="AE130" s="274" t="str">
        <f t="shared" si="75"/>
        <v/>
      </c>
      <c r="AF130" s="274" t="str">
        <f t="shared" si="75"/>
        <v/>
      </c>
      <c r="AG130" s="274" t="str">
        <f t="shared" si="76"/>
        <v/>
      </c>
      <c r="AH130" s="274" t="str">
        <f t="shared" si="76"/>
        <v/>
      </c>
      <c r="AI130" s="274" t="str">
        <f t="shared" si="76"/>
        <v/>
      </c>
      <c r="AJ130" s="274" t="str">
        <f t="shared" si="76"/>
        <v/>
      </c>
      <c r="AK130" s="274" t="str">
        <f t="shared" si="76"/>
        <v/>
      </c>
      <c r="AL130" s="274" t="str">
        <f t="shared" si="76"/>
        <v/>
      </c>
      <c r="AM130" s="274" t="str">
        <f t="shared" si="76"/>
        <v/>
      </c>
      <c r="AN130" s="274" t="str">
        <f t="shared" si="76"/>
        <v/>
      </c>
      <c r="AO130" s="274" t="str">
        <f t="shared" si="76"/>
        <v/>
      </c>
      <c r="AP130" s="274" t="str">
        <f t="shared" si="76"/>
        <v/>
      </c>
      <c r="AQ130" s="275">
        <f t="shared" si="67"/>
        <v>0</v>
      </c>
      <c r="AR130" s="275">
        <f t="shared" si="68"/>
        <v>0</v>
      </c>
      <c r="AS130" s="275">
        <f t="shared" si="69"/>
        <v>0</v>
      </c>
    </row>
    <row r="131" spans="1:45" s="5" customFormat="1" ht="27.75" customHeight="1" x14ac:dyDescent="0.25">
      <c r="A131" s="266">
        <f>'Inventaire – Act. lin. et vert.'!A118</f>
        <v>117</v>
      </c>
      <c r="B131" s="266"/>
      <c r="C131" s="266">
        <f>'Inventaire – Act. lin. et vert.'!B118</f>
        <v>0</v>
      </c>
      <c r="D131" s="266" t="str">
        <f>IF('Inventaire – Act. lin. et vert.'!C118="","",'Inventaire – Act. lin. et vert.'!C118)</f>
        <v/>
      </c>
      <c r="E131" s="267">
        <f>'Inventaire – Act. lin. et vert.'!D118</f>
        <v>0</v>
      </c>
      <c r="F131" s="268">
        <f>'Inventaire – Act. lin. et vert.'!E118</f>
        <v>0</v>
      </c>
      <c r="G131" s="276">
        <f>'Inventaire – Act. lin. et vert.'!I118</f>
        <v>0</v>
      </c>
      <c r="H131" s="270">
        <f>IF(C131='État actuel de la coll.'!$A$20,'Inventaire – Véh. et équip.'!H118-'Inventaire – Véh. et équip.'!M118,'Inventaire – Act. lin. et vert.'!G118)</f>
        <v>0</v>
      </c>
      <c r="I131" s="270">
        <f>'Inventaire – Act. lin. et vert.'!K118</f>
        <v>0</v>
      </c>
      <c r="J131" s="271" t="str">
        <f>IF(ISNUMBER('Inventaire – Act. lin. et vert.'!Y118),'Inventaire – Act. lin. et vert.'!Y118,"")</f>
        <v/>
      </c>
      <c r="K131" s="272">
        <f t="shared" si="52"/>
        <v>0</v>
      </c>
      <c r="L131" s="272">
        <f t="shared" si="60"/>
        <v>0</v>
      </c>
      <c r="M131" s="272">
        <f t="shared" si="61"/>
        <v>0</v>
      </c>
      <c r="N131" s="272">
        <f t="shared" si="62"/>
        <v>0</v>
      </c>
      <c r="O131" s="272">
        <f t="shared" si="63"/>
        <v>0</v>
      </c>
      <c r="P131" s="273">
        <f t="shared" si="64"/>
        <v>0</v>
      </c>
      <c r="Q131" s="277" t="str">
        <f t="shared" si="65"/>
        <v/>
      </c>
      <c r="R131" s="277" t="str">
        <f t="shared" si="66"/>
        <v/>
      </c>
      <c r="S131" s="274" t="str">
        <f t="shared" si="53"/>
        <v/>
      </c>
      <c r="T131" s="274" t="str">
        <f t="shared" si="74"/>
        <v/>
      </c>
      <c r="U131" s="274" t="str">
        <f t="shared" si="74"/>
        <v/>
      </c>
      <c r="V131" s="274" t="str">
        <f t="shared" si="54"/>
        <v/>
      </c>
      <c r="W131" s="274" t="str">
        <f t="shared" si="75"/>
        <v/>
      </c>
      <c r="X131" s="274" t="str">
        <f t="shared" si="75"/>
        <v/>
      </c>
      <c r="Y131" s="274" t="str">
        <f t="shared" si="75"/>
        <v/>
      </c>
      <c r="Z131" s="274" t="str">
        <f t="shared" si="75"/>
        <v/>
      </c>
      <c r="AA131" s="274" t="str">
        <f t="shared" si="75"/>
        <v/>
      </c>
      <c r="AB131" s="274" t="str">
        <f t="shared" si="75"/>
        <v/>
      </c>
      <c r="AC131" s="274" t="str">
        <f t="shared" si="75"/>
        <v/>
      </c>
      <c r="AD131" s="274" t="str">
        <f t="shared" si="75"/>
        <v/>
      </c>
      <c r="AE131" s="274" t="str">
        <f t="shared" si="75"/>
        <v/>
      </c>
      <c r="AF131" s="274" t="str">
        <f t="shared" si="75"/>
        <v/>
      </c>
      <c r="AG131" s="274" t="str">
        <f t="shared" si="76"/>
        <v/>
      </c>
      <c r="AH131" s="274" t="str">
        <f t="shared" si="76"/>
        <v/>
      </c>
      <c r="AI131" s="274" t="str">
        <f t="shared" si="76"/>
        <v/>
      </c>
      <c r="AJ131" s="274" t="str">
        <f t="shared" si="76"/>
        <v/>
      </c>
      <c r="AK131" s="274" t="str">
        <f t="shared" si="76"/>
        <v/>
      </c>
      <c r="AL131" s="274" t="str">
        <f t="shared" si="76"/>
        <v/>
      </c>
      <c r="AM131" s="274" t="str">
        <f t="shared" si="76"/>
        <v/>
      </c>
      <c r="AN131" s="274" t="str">
        <f t="shared" si="76"/>
        <v/>
      </c>
      <c r="AO131" s="274" t="str">
        <f t="shared" si="76"/>
        <v/>
      </c>
      <c r="AP131" s="274" t="str">
        <f t="shared" si="76"/>
        <v/>
      </c>
      <c r="AQ131" s="275">
        <f t="shared" si="67"/>
        <v>0</v>
      </c>
      <c r="AR131" s="275">
        <f t="shared" si="68"/>
        <v>0</v>
      </c>
      <c r="AS131" s="275">
        <f t="shared" si="69"/>
        <v>0</v>
      </c>
    </row>
    <row r="132" spans="1:45" s="5" customFormat="1" ht="27.75" customHeight="1" x14ac:dyDescent="0.25">
      <c r="A132" s="266">
        <f>'Inventaire – Act. lin. et vert.'!A119</f>
        <v>118</v>
      </c>
      <c r="B132" s="266"/>
      <c r="C132" s="266">
        <f>'Inventaire – Act. lin. et vert.'!B119</f>
        <v>0</v>
      </c>
      <c r="D132" s="266" t="str">
        <f>IF('Inventaire – Act. lin. et vert.'!C119="","",'Inventaire – Act. lin. et vert.'!C119)</f>
        <v/>
      </c>
      <c r="E132" s="267">
        <f>'Inventaire – Act. lin. et vert.'!D119</f>
        <v>0</v>
      </c>
      <c r="F132" s="268">
        <f>'Inventaire – Act. lin. et vert.'!E119</f>
        <v>0</v>
      </c>
      <c r="G132" s="276">
        <f>'Inventaire – Act. lin. et vert.'!I119</f>
        <v>0</v>
      </c>
      <c r="H132" s="270">
        <f>IF(C132='État actuel de la coll.'!$A$20,'Inventaire – Véh. et équip.'!H119-'Inventaire – Véh. et équip.'!M119,'Inventaire – Act. lin. et vert.'!G119)</f>
        <v>0</v>
      </c>
      <c r="I132" s="270">
        <f>'Inventaire – Act. lin. et vert.'!K119</f>
        <v>0</v>
      </c>
      <c r="J132" s="271" t="str">
        <f>IF(ISNUMBER('Inventaire – Act. lin. et vert.'!Y119),'Inventaire – Act. lin. et vert.'!Y119,"")</f>
        <v/>
      </c>
      <c r="K132" s="272">
        <f t="shared" si="52"/>
        <v>0</v>
      </c>
      <c r="L132" s="272">
        <f t="shared" si="60"/>
        <v>0</v>
      </c>
      <c r="M132" s="272">
        <f t="shared" si="61"/>
        <v>0</v>
      </c>
      <c r="N132" s="272">
        <f t="shared" si="62"/>
        <v>0</v>
      </c>
      <c r="O132" s="272">
        <f t="shared" si="63"/>
        <v>0</v>
      </c>
      <c r="P132" s="273">
        <f t="shared" si="64"/>
        <v>0</v>
      </c>
      <c r="Q132" s="277" t="str">
        <f t="shared" si="65"/>
        <v/>
      </c>
      <c r="R132" s="277" t="str">
        <f t="shared" si="66"/>
        <v/>
      </c>
      <c r="S132" s="274" t="str">
        <f t="shared" si="53"/>
        <v/>
      </c>
      <c r="T132" s="274" t="str">
        <f t="shared" si="74"/>
        <v/>
      </c>
      <c r="U132" s="274" t="str">
        <f t="shared" si="74"/>
        <v/>
      </c>
      <c r="V132" s="274" t="str">
        <f t="shared" si="54"/>
        <v/>
      </c>
      <c r="W132" s="274" t="str">
        <f t="shared" si="75"/>
        <v/>
      </c>
      <c r="X132" s="274" t="str">
        <f t="shared" si="75"/>
        <v/>
      </c>
      <c r="Y132" s="274" t="str">
        <f t="shared" si="75"/>
        <v/>
      </c>
      <c r="Z132" s="274" t="str">
        <f t="shared" si="75"/>
        <v/>
      </c>
      <c r="AA132" s="274" t="str">
        <f t="shared" si="75"/>
        <v/>
      </c>
      <c r="AB132" s="274" t="str">
        <f t="shared" si="75"/>
        <v/>
      </c>
      <c r="AC132" s="274" t="str">
        <f t="shared" si="75"/>
        <v/>
      </c>
      <c r="AD132" s="274" t="str">
        <f t="shared" si="75"/>
        <v/>
      </c>
      <c r="AE132" s="274" t="str">
        <f t="shared" si="75"/>
        <v/>
      </c>
      <c r="AF132" s="274" t="str">
        <f t="shared" si="75"/>
        <v/>
      </c>
      <c r="AG132" s="274" t="str">
        <f t="shared" si="76"/>
        <v/>
      </c>
      <c r="AH132" s="274" t="str">
        <f t="shared" si="76"/>
        <v/>
      </c>
      <c r="AI132" s="274" t="str">
        <f t="shared" si="76"/>
        <v/>
      </c>
      <c r="AJ132" s="274" t="str">
        <f t="shared" si="76"/>
        <v/>
      </c>
      <c r="AK132" s="274" t="str">
        <f t="shared" si="76"/>
        <v/>
      </c>
      <c r="AL132" s="274" t="str">
        <f t="shared" si="76"/>
        <v/>
      </c>
      <c r="AM132" s="274" t="str">
        <f t="shared" si="76"/>
        <v/>
      </c>
      <c r="AN132" s="274" t="str">
        <f t="shared" si="76"/>
        <v/>
      </c>
      <c r="AO132" s="274" t="str">
        <f t="shared" si="76"/>
        <v/>
      </c>
      <c r="AP132" s="274" t="str">
        <f t="shared" si="76"/>
        <v/>
      </c>
      <c r="AQ132" s="275">
        <f t="shared" si="67"/>
        <v>0</v>
      </c>
      <c r="AR132" s="275">
        <f t="shared" si="68"/>
        <v>0</v>
      </c>
      <c r="AS132" s="275">
        <f t="shared" si="69"/>
        <v>0</v>
      </c>
    </row>
    <row r="133" spans="1:45" s="5" customFormat="1" ht="27.75" customHeight="1" x14ac:dyDescent="0.25">
      <c r="A133" s="266">
        <f>'Inventaire – Act. lin. et vert.'!A120</f>
        <v>119</v>
      </c>
      <c r="B133" s="266"/>
      <c r="C133" s="266">
        <f>'Inventaire – Act. lin. et vert.'!B120</f>
        <v>0</v>
      </c>
      <c r="D133" s="266" t="str">
        <f>IF('Inventaire – Act. lin. et vert.'!C120="","",'Inventaire – Act. lin. et vert.'!C120)</f>
        <v/>
      </c>
      <c r="E133" s="267">
        <f>'Inventaire – Act. lin. et vert.'!D120</f>
        <v>0</v>
      </c>
      <c r="F133" s="268">
        <f>'Inventaire – Act. lin. et vert.'!E120</f>
        <v>0</v>
      </c>
      <c r="G133" s="276">
        <f>'Inventaire – Act. lin. et vert.'!I120</f>
        <v>0</v>
      </c>
      <c r="H133" s="270">
        <f>IF(C133='État actuel de la coll.'!$A$20,'Inventaire – Véh. et équip.'!H120-'Inventaire – Véh. et équip.'!M120,'Inventaire – Act. lin. et vert.'!G120)</f>
        <v>0</v>
      </c>
      <c r="I133" s="270">
        <f>'Inventaire – Act. lin. et vert.'!K120</f>
        <v>0</v>
      </c>
      <c r="J133" s="271" t="str">
        <f>IF(ISNUMBER('Inventaire – Act. lin. et vert.'!Y120),'Inventaire – Act. lin. et vert.'!Y120,"")</f>
        <v/>
      </c>
      <c r="K133" s="272">
        <f t="shared" si="52"/>
        <v>0</v>
      </c>
      <c r="L133" s="272">
        <f t="shared" si="60"/>
        <v>0</v>
      </c>
      <c r="M133" s="272">
        <f t="shared" si="61"/>
        <v>0</v>
      </c>
      <c r="N133" s="272">
        <f t="shared" si="62"/>
        <v>0</v>
      </c>
      <c r="O133" s="272">
        <f t="shared" si="63"/>
        <v>0</v>
      </c>
      <c r="P133" s="273">
        <f t="shared" si="64"/>
        <v>0</v>
      </c>
      <c r="Q133" s="277" t="str">
        <f t="shared" si="65"/>
        <v/>
      </c>
      <c r="R133" s="277" t="str">
        <f t="shared" si="66"/>
        <v/>
      </c>
      <c r="S133" s="274" t="str">
        <f t="shared" si="53"/>
        <v/>
      </c>
      <c r="T133" s="274" t="str">
        <f t="shared" si="74"/>
        <v/>
      </c>
      <c r="U133" s="274" t="str">
        <f t="shared" si="74"/>
        <v/>
      </c>
      <c r="V133" s="274" t="str">
        <f t="shared" si="54"/>
        <v/>
      </c>
      <c r="W133" s="274" t="str">
        <f t="shared" si="75"/>
        <v/>
      </c>
      <c r="X133" s="274" t="str">
        <f t="shared" si="75"/>
        <v/>
      </c>
      <c r="Y133" s="274" t="str">
        <f t="shared" si="75"/>
        <v/>
      </c>
      <c r="Z133" s="274" t="str">
        <f t="shared" si="75"/>
        <v/>
      </c>
      <c r="AA133" s="274" t="str">
        <f t="shared" si="75"/>
        <v/>
      </c>
      <c r="AB133" s="274" t="str">
        <f t="shared" si="75"/>
        <v/>
      </c>
      <c r="AC133" s="274" t="str">
        <f t="shared" si="75"/>
        <v/>
      </c>
      <c r="AD133" s="274" t="str">
        <f t="shared" si="75"/>
        <v/>
      </c>
      <c r="AE133" s="274" t="str">
        <f t="shared" si="75"/>
        <v/>
      </c>
      <c r="AF133" s="274" t="str">
        <f t="shared" si="75"/>
        <v/>
      </c>
      <c r="AG133" s="274" t="str">
        <f t="shared" si="76"/>
        <v/>
      </c>
      <c r="AH133" s="274" t="str">
        <f t="shared" si="76"/>
        <v/>
      </c>
      <c r="AI133" s="274" t="str">
        <f t="shared" si="76"/>
        <v/>
      </c>
      <c r="AJ133" s="274" t="str">
        <f t="shared" si="76"/>
        <v/>
      </c>
      <c r="AK133" s="274" t="str">
        <f t="shared" si="76"/>
        <v/>
      </c>
      <c r="AL133" s="274" t="str">
        <f t="shared" si="76"/>
        <v/>
      </c>
      <c r="AM133" s="274" t="str">
        <f t="shared" si="76"/>
        <v/>
      </c>
      <c r="AN133" s="274" t="str">
        <f t="shared" si="76"/>
        <v/>
      </c>
      <c r="AO133" s="274" t="str">
        <f t="shared" si="76"/>
        <v/>
      </c>
      <c r="AP133" s="274" t="str">
        <f t="shared" si="76"/>
        <v/>
      </c>
      <c r="AQ133" s="275">
        <f t="shared" si="67"/>
        <v>0</v>
      </c>
      <c r="AR133" s="275">
        <f t="shared" si="68"/>
        <v>0</v>
      </c>
      <c r="AS133" s="275">
        <f t="shared" si="69"/>
        <v>0</v>
      </c>
    </row>
    <row r="134" spans="1:45" s="5" customFormat="1" ht="27.75" customHeight="1" x14ac:dyDescent="0.25">
      <c r="A134" s="266">
        <f>'Inventaire – Act. lin. et vert.'!A121</f>
        <v>120</v>
      </c>
      <c r="B134" s="266"/>
      <c r="C134" s="266">
        <f>'Inventaire – Act. lin. et vert.'!B121</f>
        <v>0</v>
      </c>
      <c r="D134" s="266" t="str">
        <f>IF('Inventaire – Act. lin. et vert.'!C121="","",'Inventaire – Act. lin. et vert.'!C121)</f>
        <v/>
      </c>
      <c r="E134" s="267">
        <f>'Inventaire – Act. lin. et vert.'!D121</f>
        <v>0</v>
      </c>
      <c r="F134" s="268">
        <f>'Inventaire – Act. lin. et vert.'!E121</f>
        <v>0</v>
      </c>
      <c r="G134" s="276">
        <f>'Inventaire – Act. lin. et vert.'!I121</f>
        <v>0</v>
      </c>
      <c r="H134" s="270">
        <f>IF(C134='État actuel de la coll.'!$A$20,'Inventaire – Véh. et équip.'!H121-'Inventaire – Véh. et équip.'!M121,'Inventaire – Act. lin. et vert.'!G121)</f>
        <v>0</v>
      </c>
      <c r="I134" s="270">
        <f>'Inventaire – Act. lin. et vert.'!K121</f>
        <v>0</v>
      </c>
      <c r="J134" s="271" t="str">
        <f>IF(ISNUMBER('Inventaire – Act. lin. et vert.'!Y121),'Inventaire – Act. lin. et vert.'!Y121,"")</f>
        <v/>
      </c>
      <c r="K134" s="272">
        <f t="shared" si="52"/>
        <v>0</v>
      </c>
      <c r="L134" s="272">
        <f t="shared" si="60"/>
        <v>0</v>
      </c>
      <c r="M134" s="272">
        <f t="shared" si="61"/>
        <v>0</v>
      </c>
      <c r="N134" s="272">
        <f t="shared" si="62"/>
        <v>0</v>
      </c>
      <c r="O134" s="272">
        <f t="shared" si="63"/>
        <v>0</v>
      </c>
      <c r="P134" s="273">
        <f t="shared" si="64"/>
        <v>0</v>
      </c>
      <c r="Q134" s="277" t="str">
        <f t="shared" si="65"/>
        <v/>
      </c>
      <c r="R134" s="277" t="str">
        <f t="shared" si="66"/>
        <v/>
      </c>
      <c r="S134" s="274" t="str">
        <f t="shared" si="53"/>
        <v/>
      </c>
      <c r="T134" s="274" t="str">
        <f t="shared" si="74"/>
        <v/>
      </c>
      <c r="U134" s="274" t="str">
        <f t="shared" si="74"/>
        <v/>
      </c>
      <c r="V134" s="274" t="str">
        <f t="shared" si="54"/>
        <v/>
      </c>
      <c r="W134" s="274" t="str">
        <f t="shared" si="75"/>
        <v/>
      </c>
      <c r="X134" s="274" t="str">
        <f t="shared" si="75"/>
        <v/>
      </c>
      <c r="Y134" s="274" t="str">
        <f t="shared" si="75"/>
        <v/>
      </c>
      <c r="Z134" s="274" t="str">
        <f t="shared" si="75"/>
        <v/>
      </c>
      <c r="AA134" s="274" t="str">
        <f t="shared" si="75"/>
        <v/>
      </c>
      <c r="AB134" s="274" t="str">
        <f t="shared" si="75"/>
        <v/>
      </c>
      <c r="AC134" s="274" t="str">
        <f t="shared" si="75"/>
        <v/>
      </c>
      <c r="AD134" s="274" t="str">
        <f t="shared" si="75"/>
        <v/>
      </c>
      <c r="AE134" s="274" t="str">
        <f t="shared" si="75"/>
        <v/>
      </c>
      <c r="AF134" s="274" t="str">
        <f t="shared" si="75"/>
        <v/>
      </c>
      <c r="AG134" s="274" t="str">
        <f t="shared" si="76"/>
        <v/>
      </c>
      <c r="AH134" s="274" t="str">
        <f t="shared" si="76"/>
        <v/>
      </c>
      <c r="AI134" s="274" t="str">
        <f t="shared" si="76"/>
        <v/>
      </c>
      <c r="AJ134" s="274" t="str">
        <f t="shared" si="76"/>
        <v/>
      </c>
      <c r="AK134" s="274" t="str">
        <f t="shared" si="76"/>
        <v/>
      </c>
      <c r="AL134" s="274" t="str">
        <f t="shared" si="76"/>
        <v/>
      </c>
      <c r="AM134" s="274" t="str">
        <f t="shared" si="76"/>
        <v/>
      </c>
      <c r="AN134" s="274" t="str">
        <f t="shared" si="76"/>
        <v/>
      </c>
      <c r="AO134" s="274" t="str">
        <f t="shared" si="76"/>
        <v/>
      </c>
      <c r="AP134" s="274" t="str">
        <f t="shared" si="76"/>
        <v/>
      </c>
      <c r="AQ134" s="275">
        <f t="shared" si="67"/>
        <v>0</v>
      </c>
      <c r="AR134" s="275">
        <f t="shared" si="68"/>
        <v>0</v>
      </c>
      <c r="AS134" s="275">
        <f t="shared" si="69"/>
        <v>0</v>
      </c>
    </row>
    <row r="135" spans="1:45" s="5" customFormat="1" ht="27.75" customHeight="1" x14ac:dyDescent="0.25">
      <c r="A135" s="266">
        <f>'Inventaire – Act. lin. et vert.'!A122</f>
        <v>121</v>
      </c>
      <c r="B135" s="266"/>
      <c r="C135" s="266">
        <f>'Inventaire – Act. lin. et vert.'!B122</f>
        <v>0</v>
      </c>
      <c r="D135" s="266" t="str">
        <f>IF('Inventaire – Act. lin. et vert.'!C122="","",'Inventaire – Act. lin. et vert.'!C122)</f>
        <v/>
      </c>
      <c r="E135" s="267">
        <f>'Inventaire – Act. lin. et vert.'!D122</f>
        <v>0</v>
      </c>
      <c r="F135" s="268">
        <f>'Inventaire – Act. lin. et vert.'!E122</f>
        <v>0</v>
      </c>
      <c r="G135" s="276">
        <f>'Inventaire – Act. lin. et vert.'!I122</f>
        <v>0</v>
      </c>
      <c r="H135" s="270">
        <f>IF(C135='État actuel de la coll.'!$A$20,'Inventaire – Véh. et équip.'!H122-'Inventaire – Véh. et équip.'!M122,'Inventaire – Act. lin. et vert.'!G122)</f>
        <v>0</v>
      </c>
      <c r="I135" s="270">
        <f>'Inventaire – Act. lin. et vert.'!K122</f>
        <v>0</v>
      </c>
      <c r="J135" s="271" t="str">
        <f>IF(ISNUMBER('Inventaire – Act. lin. et vert.'!Y122),'Inventaire – Act. lin. et vert.'!Y122,"")</f>
        <v/>
      </c>
      <c r="K135" s="272">
        <f t="shared" si="52"/>
        <v>0</v>
      </c>
      <c r="L135" s="272">
        <f t="shared" si="60"/>
        <v>0</v>
      </c>
      <c r="M135" s="272">
        <f t="shared" si="61"/>
        <v>0</v>
      </c>
      <c r="N135" s="272">
        <f t="shared" si="62"/>
        <v>0</v>
      </c>
      <c r="O135" s="272">
        <f t="shared" si="63"/>
        <v>0</v>
      </c>
      <c r="P135" s="273">
        <f t="shared" si="64"/>
        <v>0</v>
      </c>
      <c r="Q135" s="277" t="str">
        <f t="shared" si="65"/>
        <v/>
      </c>
      <c r="R135" s="277" t="str">
        <f t="shared" si="66"/>
        <v/>
      </c>
      <c r="S135" s="274" t="str">
        <f t="shared" si="53"/>
        <v/>
      </c>
      <c r="T135" s="274" t="str">
        <f t="shared" si="74"/>
        <v/>
      </c>
      <c r="U135" s="274" t="str">
        <f t="shared" si="74"/>
        <v/>
      </c>
      <c r="V135" s="274" t="str">
        <f t="shared" si="54"/>
        <v/>
      </c>
      <c r="W135" s="274" t="str">
        <f t="shared" ref="W135:AF144" si="77">IF(OR($K135=W$14,$L135=W$14,$M135=W$14,$N135=W$14,$O135=W$14,$P135=W$14),$G135,"")</f>
        <v/>
      </c>
      <c r="X135" s="274" t="str">
        <f t="shared" si="77"/>
        <v/>
      </c>
      <c r="Y135" s="274" t="str">
        <f t="shared" si="77"/>
        <v/>
      </c>
      <c r="Z135" s="274" t="str">
        <f t="shared" si="77"/>
        <v/>
      </c>
      <c r="AA135" s="274" t="str">
        <f t="shared" si="77"/>
        <v/>
      </c>
      <c r="AB135" s="274" t="str">
        <f t="shared" si="77"/>
        <v/>
      </c>
      <c r="AC135" s="274" t="str">
        <f t="shared" si="77"/>
        <v/>
      </c>
      <c r="AD135" s="274" t="str">
        <f t="shared" si="77"/>
        <v/>
      </c>
      <c r="AE135" s="274" t="str">
        <f t="shared" si="77"/>
        <v/>
      </c>
      <c r="AF135" s="274" t="str">
        <f t="shared" si="77"/>
        <v/>
      </c>
      <c r="AG135" s="274" t="str">
        <f t="shared" ref="AG135:AP144" si="78">IF(OR($K135=AG$14,$L135=AG$14,$M135=AG$14,$N135=AG$14,$O135=AG$14,$P135=AG$14),$G135,"")</f>
        <v/>
      </c>
      <c r="AH135" s="274" t="str">
        <f t="shared" si="78"/>
        <v/>
      </c>
      <c r="AI135" s="274" t="str">
        <f t="shared" si="78"/>
        <v/>
      </c>
      <c r="AJ135" s="274" t="str">
        <f t="shared" si="78"/>
        <v/>
      </c>
      <c r="AK135" s="274" t="str">
        <f t="shared" si="78"/>
        <v/>
      </c>
      <c r="AL135" s="274" t="str">
        <f t="shared" si="78"/>
        <v/>
      </c>
      <c r="AM135" s="274" t="str">
        <f t="shared" si="78"/>
        <v/>
      </c>
      <c r="AN135" s="274" t="str">
        <f t="shared" si="78"/>
        <v/>
      </c>
      <c r="AO135" s="274" t="str">
        <f t="shared" si="78"/>
        <v/>
      </c>
      <c r="AP135" s="274" t="str">
        <f t="shared" si="78"/>
        <v/>
      </c>
      <c r="AQ135" s="275">
        <f t="shared" si="67"/>
        <v>0</v>
      </c>
      <c r="AR135" s="275">
        <f t="shared" si="68"/>
        <v>0</v>
      </c>
      <c r="AS135" s="275">
        <f t="shared" si="69"/>
        <v>0</v>
      </c>
    </row>
    <row r="136" spans="1:45" s="5" customFormat="1" ht="27.75" customHeight="1" x14ac:dyDescent="0.25">
      <c r="A136" s="266">
        <f>'Inventaire – Act. lin. et vert.'!A123</f>
        <v>122</v>
      </c>
      <c r="B136" s="266"/>
      <c r="C136" s="266">
        <f>'Inventaire – Act. lin. et vert.'!B123</f>
        <v>0</v>
      </c>
      <c r="D136" s="266" t="str">
        <f>IF('Inventaire – Act. lin. et vert.'!C123="","",'Inventaire – Act. lin. et vert.'!C123)</f>
        <v/>
      </c>
      <c r="E136" s="267">
        <f>'Inventaire – Act. lin. et vert.'!D123</f>
        <v>0</v>
      </c>
      <c r="F136" s="268">
        <f>'Inventaire – Act. lin. et vert.'!E123</f>
        <v>0</v>
      </c>
      <c r="G136" s="276">
        <f>'Inventaire – Act. lin. et vert.'!I123</f>
        <v>0</v>
      </c>
      <c r="H136" s="270">
        <f>IF(C136='État actuel de la coll.'!$A$20,'Inventaire – Véh. et équip.'!H123-'Inventaire – Véh. et équip.'!M123,'Inventaire – Act. lin. et vert.'!G123)</f>
        <v>0</v>
      </c>
      <c r="I136" s="270">
        <f>'Inventaire – Act. lin. et vert.'!K123</f>
        <v>0</v>
      </c>
      <c r="J136" s="271" t="str">
        <f>IF(ISNUMBER('Inventaire – Act. lin. et vert.'!Y123),'Inventaire – Act. lin. et vert.'!Y123,"")</f>
        <v/>
      </c>
      <c r="K136" s="272">
        <f t="shared" si="52"/>
        <v>0</v>
      </c>
      <c r="L136" s="272">
        <f t="shared" si="60"/>
        <v>0</v>
      </c>
      <c r="M136" s="272">
        <f t="shared" si="61"/>
        <v>0</v>
      </c>
      <c r="N136" s="272">
        <f t="shared" si="62"/>
        <v>0</v>
      </c>
      <c r="O136" s="272">
        <f t="shared" si="63"/>
        <v>0</v>
      </c>
      <c r="P136" s="273">
        <f t="shared" si="64"/>
        <v>0</v>
      </c>
      <c r="Q136" s="277" t="str">
        <f t="shared" si="65"/>
        <v/>
      </c>
      <c r="R136" s="277" t="str">
        <f t="shared" si="66"/>
        <v/>
      </c>
      <c r="S136" s="274" t="str">
        <f t="shared" si="53"/>
        <v/>
      </c>
      <c r="T136" s="274" t="str">
        <f t="shared" ref="T136:U155" si="79">IF(OR($K136=T$14,$L136=T$14,$M136=T$14,$N136=T$14,$O136=T$14,$P136=T$14),$G136,"")</f>
        <v/>
      </c>
      <c r="U136" s="274" t="str">
        <f t="shared" si="79"/>
        <v/>
      </c>
      <c r="V136" s="274" t="str">
        <f t="shared" si="54"/>
        <v/>
      </c>
      <c r="W136" s="274" t="str">
        <f t="shared" si="77"/>
        <v/>
      </c>
      <c r="X136" s="274" t="str">
        <f t="shared" si="77"/>
        <v/>
      </c>
      <c r="Y136" s="274" t="str">
        <f t="shared" si="77"/>
        <v/>
      </c>
      <c r="Z136" s="274" t="str">
        <f t="shared" si="77"/>
        <v/>
      </c>
      <c r="AA136" s="274" t="str">
        <f t="shared" si="77"/>
        <v/>
      </c>
      <c r="AB136" s="274" t="str">
        <f t="shared" si="77"/>
        <v/>
      </c>
      <c r="AC136" s="274" t="str">
        <f t="shared" si="77"/>
        <v/>
      </c>
      <c r="AD136" s="274" t="str">
        <f t="shared" si="77"/>
        <v/>
      </c>
      <c r="AE136" s="274" t="str">
        <f t="shared" si="77"/>
        <v/>
      </c>
      <c r="AF136" s="274" t="str">
        <f t="shared" si="77"/>
        <v/>
      </c>
      <c r="AG136" s="274" t="str">
        <f t="shared" si="78"/>
        <v/>
      </c>
      <c r="AH136" s="274" t="str">
        <f t="shared" si="78"/>
        <v/>
      </c>
      <c r="AI136" s="274" t="str">
        <f t="shared" si="78"/>
        <v/>
      </c>
      <c r="AJ136" s="274" t="str">
        <f t="shared" si="78"/>
        <v/>
      </c>
      <c r="AK136" s="274" t="str">
        <f t="shared" si="78"/>
        <v/>
      </c>
      <c r="AL136" s="274" t="str">
        <f t="shared" si="78"/>
        <v/>
      </c>
      <c r="AM136" s="274" t="str">
        <f t="shared" si="78"/>
        <v/>
      </c>
      <c r="AN136" s="274" t="str">
        <f t="shared" si="78"/>
        <v/>
      </c>
      <c r="AO136" s="274" t="str">
        <f t="shared" si="78"/>
        <v/>
      </c>
      <c r="AP136" s="274" t="str">
        <f t="shared" si="78"/>
        <v/>
      </c>
      <c r="AQ136" s="275">
        <f t="shared" si="67"/>
        <v>0</v>
      </c>
      <c r="AR136" s="275">
        <f t="shared" si="68"/>
        <v>0</v>
      </c>
      <c r="AS136" s="275">
        <f t="shared" si="69"/>
        <v>0</v>
      </c>
    </row>
    <row r="137" spans="1:45" s="5" customFormat="1" ht="27.75" customHeight="1" x14ac:dyDescent="0.25">
      <c r="A137" s="266">
        <f>'Inventaire – Act. lin. et vert.'!A124</f>
        <v>123</v>
      </c>
      <c r="B137" s="266"/>
      <c r="C137" s="266">
        <f>'Inventaire – Act. lin. et vert.'!B124</f>
        <v>0</v>
      </c>
      <c r="D137" s="266" t="str">
        <f>IF('Inventaire – Act. lin. et vert.'!C124="","",'Inventaire – Act. lin. et vert.'!C124)</f>
        <v/>
      </c>
      <c r="E137" s="267">
        <f>'Inventaire – Act. lin. et vert.'!D124</f>
        <v>0</v>
      </c>
      <c r="F137" s="268">
        <f>'Inventaire – Act. lin. et vert.'!E124</f>
        <v>0</v>
      </c>
      <c r="G137" s="276">
        <f>'Inventaire – Act. lin. et vert.'!I124</f>
        <v>0</v>
      </c>
      <c r="H137" s="270">
        <f>IF(C137='État actuel de la coll.'!$A$20,'Inventaire – Véh. et équip.'!H124-'Inventaire – Véh. et équip.'!M124,'Inventaire – Act. lin. et vert.'!G124)</f>
        <v>0</v>
      </c>
      <c r="I137" s="270">
        <f>'Inventaire – Act. lin. et vert.'!K124</f>
        <v>0</v>
      </c>
      <c r="J137" s="271" t="str">
        <f>IF(ISNUMBER('Inventaire – Act. lin. et vert.'!Y124),'Inventaire – Act. lin. et vert.'!Y124,"")</f>
        <v/>
      </c>
      <c r="K137" s="272">
        <f t="shared" si="52"/>
        <v>0</v>
      </c>
      <c r="L137" s="272">
        <f t="shared" si="60"/>
        <v>0</v>
      </c>
      <c r="M137" s="272">
        <f t="shared" si="61"/>
        <v>0</v>
      </c>
      <c r="N137" s="272">
        <f t="shared" si="62"/>
        <v>0</v>
      </c>
      <c r="O137" s="272">
        <f t="shared" si="63"/>
        <v>0</v>
      </c>
      <c r="P137" s="273">
        <f t="shared" si="64"/>
        <v>0</v>
      </c>
      <c r="Q137" s="277" t="str">
        <f t="shared" si="65"/>
        <v/>
      </c>
      <c r="R137" s="277" t="str">
        <f t="shared" si="66"/>
        <v/>
      </c>
      <c r="S137" s="274" t="str">
        <f t="shared" si="53"/>
        <v/>
      </c>
      <c r="T137" s="274" t="str">
        <f t="shared" si="79"/>
        <v/>
      </c>
      <c r="U137" s="274" t="str">
        <f t="shared" si="79"/>
        <v/>
      </c>
      <c r="V137" s="274" t="str">
        <f t="shared" si="54"/>
        <v/>
      </c>
      <c r="W137" s="274" t="str">
        <f t="shared" si="77"/>
        <v/>
      </c>
      <c r="X137" s="274" t="str">
        <f t="shared" si="77"/>
        <v/>
      </c>
      <c r="Y137" s="274" t="str">
        <f t="shared" si="77"/>
        <v/>
      </c>
      <c r="Z137" s="274" t="str">
        <f t="shared" si="77"/>
        <v/>
      </c>
      <c r="AA137" s="274" t="str">
        <f t="shared" si="77"/>
        <v/>
      </c>
      <c r="AB137" s="274" t="str">
        <f t="shared" si="77"/>
        <v/>
      </c>
      <c r="AC137" s="274" t="str">
        <f t="shared" si="77"/>
        <v/>
      </c>
      <c r="AD137" s="274" t="str">
        <f t="shared" si="77"/>
        <v/>
      </c>
      <c r="AE137" s="274" t="str">
        <f t="shared" si="77"/>
        <v/>
      </c>
      <c r="AF137" s="274" t="str">
        <f t="shared" si="77"/>
        <v/>
      </c>
      <c r="AG137" s="274" t="str">
        <f t="shared" si="78"/>
        <v/>
      </c>
      <c r="AH137" s="274" t="str">
        <f t="shared" si="78"/>
        <v/>
      </c>
      <c r="AI137" s="274" t="str">
        <f t="shared" si="78"/>
        <v/>
      </c>
      <c r="AJ137" s="274" t="str">
        <f t="shared" si="78"/>
        <v/>
      </c>
      <c r="AK137" s="274" t="str">
        <f t="shared" si="78"/>
        <v/>
      </c>
      <c r="AL137" s="274" t="str">
        <f t="shared" si="78"/>
        <v/>
      </c>
      <c r="AM137" s="274" t="str">
        <f t="shared" si="78"/>
        <v/>
      </c>
      <c r="AN137" s="274" t="str">
        <f t="shared" si="78"/>
        <v/>
      </c>
      <c r="AO137" s="274" t="str">
        <f t="shared" si="78"/>
        <v/>
      </c>
      <c r="AP137" s="274" t="str">
        <f t="shared" si="78"/>
        <v/>
      </c>
      <c r="AQ137" s="275">
        <f t="shared" si="67"/>
        <v>0</v>
      </c>
      <c r="AR137" s="275">
        <f t="shared" si="68"/>
        <v>0</v>
      </c>
      <c r="AS137" s="275">
        <f t="shared" si="69"/>
        <v>0</v>
      </c>
    </row>
    <row r="138" spans="1:45" s="5" customFormat="1" ht="27.75" customHeight="1" x14ac:dyDescent="0.25">
      <c r="A138" s="266">
        <f>'Inventaire – Act. lin. et vert.'!A125</f>
        <v>124</v>
      </c>
      <c r="B138" s="266"/>
      <c r="C138" s="266">
        <f>'Inventaire – Act. lin. et vert.'!B125</f>
        <v>0</v>
      </c>
      <c r="D138" s="266" t="str">
        <f>IF('Inventaire – Act. lin. et vert.'!C125="","",'Inventaire – Act. lin. et vert.'!C125)</f>
        <v/>
      </c>
      <c r="E138" s="267">
        <f>'Inventaire – Act. lin. et vert.'!D125</f>
        <v>0</v>
      </c>
      <c r="F138" s="268">
        <f>'Inventaire – Act. lin. et vert.'!E125</f>
        <v>0</v>
      </c>
      <c r="G138" s="276">
        <f>'Inventaire – Act. lin. et vert.'!I125</f>
        <v>0</v>
      </c>
      <c r="H138" s="270">
        <f>IF(C138='État actuel de la coll.'!$A$20,'Inventaire – Véh. et équip.'!H125-'Inventaire – Véh. et équip.'!M125,'Inventaire – Act. lin. et vert.'!G125)</f>
        <v>0</v>
      </c>
      <c r="I138" s="270">
        <f>'Inventaire – Act. lin. et vert.'!K125</f>
        <v>0</v>
      </c>
      <c r="J138" s="271" t="str">
        <f>IF(ISNUMBER('Inventaire – Act. lin. et vert.'!Y125),'Inventaire – Act. lin. et vert.'!Y125,"")</f>
        <v/>
      </c>
      <c r="K138" s="272">
        <f t="shared" si="52"/>
        <v>0</v>
      </c>
      <c r="L138" s="272">
        <f t="shared" si="60"/>
        <v>0</v>
      </c>
      <c r="M138" s="272">
        <f t="shared" si="61"/>
        <v>0</v>
      </c>
      <c r="N138" s="272">
        <f t="shared" si="62"/>
        <v>0</v>
      </c>
      <c r="O138" s="272">
        <f t="shared" si="63"/>
        <v>0</v>
      </c>
      <c r="P138" s="273">
        <f t="shared" si="64"/>
        <v>0</v>
      </c>
      <c r="Q138" s="277" t="str">
        <f t="shared" si="65"/>
        <v/>
      </c>
      <c r="R138" s="277" t="str">
        <f t="shared" si="66"/>
        <v/>
      </c>
      <c r="S138" s="274" t="str">
        <f t="shared" si="53"/>
        <v/>
      </c>
      <c r="T138" s="274" t="str">
        <f t="shared" si="79"/>
        <v/>
      </c>
      <c r="U138" s="274" t="str">
        <f t="shared" si="79"/>
        <v/>
      </c>
      <c r="V138" s="274" t="str">
        <f t="shared" si="54"/>
        <v/>
      </c>
      <c r="W138" s="274" t="str">
        <f t="shared" si="77"/>
        <v/>
      </c>
      <c r="X138" s="274" t="str">
        <f t="shared" si="77"/>
        <v/>
      </c>
      <c r="Y138" s="274" t="str">
        <f t="shared" si="77"/>
        <v/>
      </c>
      <c r="Z138" s="274" t="str">
        <f t="shared" si="77"/>
        <v/>
      </c>
      <c r="AA138" s="274" t="str">
        <f t="shared" si="77"/>
        <v/>
      </c>
      <c r="AB138" s="274" t="str">
        <f t="shared" si="77"/>
        <v/>
      </c>
      <c r="AC138" s="274" t="str">
        <f t="shared" si="77"/>
        <v/>
      </c>
      <c r="AD138" s="274" t="str">
        <f t="shared" si="77"/>
        <v/>
      </c>
      <c r="AE138" s="274" t="str">
        <f t="shared" si="77"/>
        <v/>
      </c>
      <c r="AF138" s="274" t="str">
        <f t="shared" si="77"/>
        <v/>
      </c>
      <c r="AG138" s="274" t="str">
        <f t="shared" si="78"/>
        <v/>
      </c>
      <c r="AH138" s="274" t="str">
        <f t="shared" si="78"/>
        <v/>
      </c>
      <c r="AI138" s="274" t="str">
        <f t="shared" si="78"/>
        <v/>
      </c>
      <c r="AJ138" s="274" t="str">
        <f t="shared" si="78"/>
        <v/>
      </c>
      <c r="AK138" s="274" t="str">
        <f t="shared" si="78"/>
        <v/>
      </c>
      <c r="AL138" s="274" t="str">
        <f t="shared" si="78"/>
        <v/>
      </c>
      <c r="AM138" s="274" t="str">
        <f t="shared" si="78"/>
        <v/>
      </c>
      <c r="AN138" s="274" t="str">
        <f t="shared" si="78"/>
        <v/>
      </c>
      <c r="AO138" s="274" t="str">
        <f t="shared" si="78"/>
        <v/>
      </c>
      <c r="AP138" s="274" t="str">
        <f t="shared" si="78"/>
        <v/>
      </c>
      <c r="AQ138" s="275">
        <f t="shared" si="67"/>
        <v>0</v>
      </c>
      <c r="AR138" s="275">
        <f t="shared" si="68"/>
        <v>0</v>
      </c>
      <c r="AS138" s="275">
        <f t="shared" si="69"/>
        <v>0</v>
      </c>
    </row>
    <row r="139" spans="1:45" s="5" customFormat="1" ht="27.75" customHeight="1" x14ac:dyDescent="0.25">
      <c r="A139" s="266">
        <f>'Inventaire – Act. lin. et vert.'!A126</f>
        <v>125</v>
      </c>
      <c r="B139" s="266"/>
      <c r="C139" s="266">
        <f>'Inventaire – Act. lin. et vert.'!B126</f>
        <v>0</v>
      </c>
      <c r="D139" s="266" t="str">
        <f>IF('Inventaire – Act. lin. et vert.'!C126="","",'Inventaire – Act. lin. et vert.'!C126)</f>
        <v/>
      </c>
      <c r="E139" s="267">
        <f>'Inventaire – Act. lin. et vert.'!D126</f>
        <v>0</v>
      </c>
      <c r="F139" s="268">
        <f>'Inventaire – Act. lin. et vert.'!E126</f>
        <v>0</v>
      </c>
      <c r="G139" s="276">
        <f>'Inventaire – Act. lin. et vert.'!I126</f>
        <v>0</v>
      </c>
      <c r="H139" s="270">
        <f>IF(C139='État actuel de la coll.'!$A$20,'Inventaire – Véh. et équip.'!H126-'Inventaire – Véh. et équip.'!M126,'Inventaire – Act. lin. et vert.'!G126)</f>
        <v>0</v>
      </c>
      <c r="I139" s="270">
        <f>'Inventaire – Act. lin. et vert.'!K126</f>
        <v>0</v>
      </c>
      <c r="J139" s="271" t="str">
        <f>IF(ISNUMBER('Inventaire – Act. lin. et vert.'!Y126),'Inventaire – Act. lin. et vert.'!Y126,"")</f>
        <v/>
      </c>
      <c r="K139" s="272">
        <f t="shared" si="52"/>
        <v>0</v>
      </c>
      <c r="L139" s="272">
        <f t="shared" si="60"/>
        <v>0</v>
      </c>
      <c r="M139" s="272">
        <f t="shared" si="61"/>
        <v>0</v>
      </c>
      <c r="N139" s="272">
        <f t="shared" si="62"/>
        <v>0</v>
      </c>
      <c r="O139" s="272">
        <f t="shared" si="63"/>
        <v>0</v>
      </c>
      <c r="P139" s="273">
        <f t="shared" si="64"/>
        <v>0</v>
      </c>
      <c r="Q139" s="277" t="str">
        <f t="shared" si="65"/>
        <v/>
      </c>
      <c r="R139" s="277" t="str">
        <f t="shared" si="66"/>
        <v/>
      </c>
      <c r="S139" s="274" t="str">
        <f t="shared" si="53"/>
        <v/>
      </c>
      <c r="T139" s="274" t="str">
        <f t="shared" si="79"/>
        <v/>
      </c>
      <c r="U139" s="274" t="str">
        <f t="shared" si="79"/>
        <v/>
      </c>
      <c r="V139" s="274" t="str">
        <f t="shared" si="54"/>
        <v/>
      </c>
      <c r="W139" s="274" t="str">
        <f t="shared" si="77"/>
        <v/>
      </c>
      <c r="X139" s="274" t="str">
        <f t="shared" si="77"/>
        <v/>
      </c>
      <c r="Y139" s="274" t="str">
        <f t="shared" si="77"/>
        <v/>
      </c>
      <c r="Z139" s="274" t="str">
        <f t="shared" si="77"/>
        <v/>
      </c>
      <c r="AA139" s="274" t="str">
        <f t="shared" si="77"/>
        <v/>
      </c>
      <c r="AB139" s="274" t="str">
        <f t="shared" si="77"/>
        <v/>
      </c>
      <c r="AC139" s="274" t="str">
        <f t="shared" si="77"/>
        <v/>
      </c>
      <c r="AD139" s="274" t="str">
        <f t="shared" si="77"/>
        <v/>
      </c>
      <c r="AE139" s="274" t="str">
        <f t="shared" si="77"/>
        <v/>
      </c>
      <c r="AF139" s="274" t="str">
        <f t="shared" si="77"/>
        <v/>
      </c>
      <c r="AG139" s="274" t="str">
        <f t="shared" si="78"/>
        <v/>
      </c>
      <c r="AH139" s="274" t="str">
        <f t="shared" si="78"/>
        <v/>
      </c>
      <c r="AI139" s="274" t="str">
        <f t="shared" si="78"/>
        <v/>
      </c>
      <c r="AJ139" s="274" t="str">
        <f t="shared" si="78"/>
        <v/>
      </c>
      <c r="AK139" s="274" t="str">
        <f t="shared" si="78"/>
        <v/>
      </c>
      <c r="AL139" s="274" t="str">
        <f t="shared" si="78"/>
        <v/>
      </c>
      <c r="AM139" s="274" t="str">
        <f t="shared" si="78"/>
        <v/>
      </c>
      <c r="AN139" s="274" t="str">
        <f t="shared" si="78"/>
        <v/>
      </c>
      <c r="AO139" s="274" t="str">
        <f t="shared" si="78"/>
        <v/>
      </c>
      <c r="AP139" s="274" t="str">
        <f t="shared" si="78"/>
        <v/>
      </c>
      <c r="AQ139" s="275">
        <f t="shared" si="67"/>
        <v>0</v>
      </c>
      <c r="AR139" s="275">
        <f t="shared" si="68"/>
        <v>0</v>
      </c>
      <c r="AS139" s="275">
        <f t="shared" si="69"/>
        <v>0</v>
      </c>
    </row>
    <row r="140" spans="1:45" s="5" customFormat="1" ht="27.75" customHeight="1" x14ac:dyDescent="0.25">
      <c r="A140" s="266">
        <f>'Inventaire – Act. lin. et vert.'!A127</f>
        <v>126</v>
      </c>
      <c r="B140" s="266"/>
      <c r="C140" s="266">
        <f>'Inventaire – Act. lin. et vert.'!B127</f>
        <v>0</v>
      </c>
      <c r="D140" s="266" t="str">
        <f>IF('Inventaire – Act. lin. et vert.'!C127="","",'Inventaire – Act. lin. et vert.'!C127)</f>
        <v/>
      </c>
      <c r="E140" s="267">
        <f>'Inventaire – Act. lin. et vert.'!D127</f>
        <v>0</v>
      </c>
      <c r="F140" s="268">
        <f>'Inventaire – Act. lin. et vert.'!E127</f>
        <v>0</v>
      </c>
      <c r="G140" s="276">
        <f>'Inventaire – Act. lin. et vert.'!I127</f>
        <v>0</v>
      </c>
      <c r="H140" s="270">
        <f>IF(C140='État actuel de la coll.'!$A$20,'Inventaire – Véh. et équip.'!H127-'Inventaire – Véh. et équip.'!M127,'Inventaire – Act. lin. et vert.'!G127)</f>
        <v>0</v>
      </c>
      <c r="I140" s="270">
        <f>'Inventaire – Act. lin. et vert.'!K127</f>
        <v>0</v>
      </c>
      <c r="J140" s="271" t="str">
        <f>IF(ISNUMBER('Inventaire – Act. lin. et vert.'!Y127),'Inventaire – Act. lin. et vert.'!Y127,"")</f>
        <v/>
      </c>
      <c r="K140" s="272">
        <f t="shared" si="52"/>
        <v>0</v>
      </c>
      <c r="L140" s="272">
        <f t="shared" si="60"/>
        <v>0</v>
      </c>
      <c r="M140" s="272">
        <f t="shared" si="61"/>
        <v>0</v>
      </c>
      <c r="N140" s="272">
        <f t="shared" si="62"/>
        <v>0</v>
      </c>
      <c r="O140" s="272">
        <f t="shared" si="63"/>
        <v>0</v>
      </c>
      <c r="P140" s="273">
        <f t="shared" si="64"/>
        <v>0</v>
      </c>
      <c r="Q140" s="277" t="str">
        <f t="shared" si="65"/>
        <v/>
      </c>
      <c r="R140" s="277" t="str">
        <f t="shared" si="66"/>
        <v/>
      </c>
      <c r="S140" s="274" t="str">
        <f t="shared" si="53"/>
        <v/>
      </c>
      <c r="T140" s="274" t="str">
        <f t="shared" si="79"/>
        <v/>
      </c>
      <c r="U140" s="274" t="str">
        <f t="shared" si="79"/>
        <v/>
      </c>
      <c r="V140" s="274" t="str">
        <f t="shared" si="54"/>
        <v/>
      </c>
      <c r="W140" s="274" t="str">
        <f t="shared" si="77"/>
        <v/>
      </c>
      <c r="X140" s="274" t="str">
        <f t="shared" si="77"/>
        <v/>
      </c>
      <c r="Y140" s="274" t="str">
        <f t="shared" si="77"/>
        <v/>
      </c>
      <c r="Z140" s="274" t="str">
        <f t="shared" si="77"/>
        <v/>
      </c>
      <c r="AA140" s="274" t="str">
        <f t="shared" si="77"/>
        <v/>
      </c>
      <c r="AB140" s="274" t="str">
        <f t="shared" si="77"/>
        <v/>
      </c>
      <c r="AC140" s="274" t="str">
        <f t="shared" si="77"/>
        <v/>
      </c>
      <c r="AD140" s="274" t="str">
        <f t="shared" si="77"/>
        <v/>
      </c>
      <c r="AE140" s="274" t="str">
        <f t="shared" si="77"/>
        <v/>
      </c>
      <c r="AF140" s="274" t="str">
        <f t="shared" si="77"/>
        <v/>
      </c>
      <c r="AG140" s="274" t="str">
        <f t="shared" si="78"/>
        <v/>
      </c>
      <c r="AH140" s="274" t="str">
        <f t="shared" si="78"/>
        <v/>
      </c>
      <c r="AI140" s="274" t="str">
        <f t="shared" si="78"/>
        <v/>
      </c>
      <c r="AJ140" s="274" t="str">
        <f t="shared" si="78"/>
        <v/>
      </c>
      <c r="AK140" s="274" t="str">
        <f t="shared" si="78"/>
        <v/>
      </c>
      <c r="AL140" s="274" t="str">
        <f t="shared" si="78"/>
        <v/>
      </c>
      <c r="AM140" s="274" t="str">
        <f t="shared" si="78"/>
        <v/>
      </c>
      <c r="AN140" s="274" t="str">
        <f t="shared" si="78"/>
        <v/>
      </c>
      <c r="AO140" s="274" t="str">
        <f t="shared" si="78"/>
        <v/>
      </c>
      <c r="AP140" s="274" t="str">
        <f t="shared" si="78"/>
        <v/>
      </c>
      <c r="AQ140" s="275">
        <f t="shared" si="67"/>
        <v>0</v>
      </c>
      <c r="AR140" s="275">
        <f t="shared" si="68"/>
        <v>0</v>
      </c>
      <c r="AS140" s="275">
        <f t="shared" si="69"/>
        <v>0</v>
      </c>
    </row>
    <row r="141" spans="1:45" s="5" customFormat="1" ht="27.75" customHeight="1" x14ac:dyDescent="0.25">
      <c r="A141" s="266">
        <f>'Inventaire – Act. lin. et vert.'!A128</f>
        <v>127</v>
      </c>
      <c r="B141" s="266"/>
      <c r="C141" s="266">
        <f>'Inventaire – Act. lin. et vert.'!B128</f>
        <v>0</v>
      </c>
      <c r="D141" s="266" t="str">
        <f>IF('Inventaire – Act. lin. et vert.'!C128="","",'Inventaire – Act. lin. et vert.'!C128)</f>
        <v/>
      </c>
      <c r="E141" s="267">
        <f>'Inventaire – Act. lin. et vert.'!D128</f>
        <v>0</v>
      </c>
      <c r="F141" s="268">
        <f>'Inventaire – Act. lin. et vert.'!E128</f>
        <v>0</v>
      </c>
      <c r="G141" s="276">
        <f>'Inventaire – Act. lin. et vert.'!I128</f>
        <v>0</v>
      </c>
      <c r="H141" s="270">
        <f>IF(C141='État actuel de la coll.'!$A$20,'Inventaire – Véh. et équip.'!H128-'Inventaire – Véh. et équip.'!M128,'Inventaire – Act. lin. et vert.'!G128)</f>
        <v>0</v>
      </c>
      <c r="I141" s="270">
        <f>'Inventaire – Act. lin. et vert.'!K128</f>
        <v>0</v>
      </c>
      <c r="J141" s="271" t="str">
        <f>IF(ISNUMBER('Inventaire – Act. lin. et vert.'!Y128),'Inventaire – Act. lin. et vert.'!Y128,"")</f>
        <v/>
      </c>
      <c r="K141" s="272">
        <f t="shared" si="52"/>
        <v>0</v>
      </c>
      <c r="L141" s="272">
        <f t="shared" si="60"/>
        <v>0</v>
      </c>
      <c r="M141" s="272">
        <f t="shared" si="61"/>
        <v>0</v>
      </c>
      <c r="N141" s="272">
        <f t="shared" si="62"/>
        <v>0</v>
      </c>
      <c r="O141" s="272">
        <f t="shared" si="63"/>
        <v>0</v>
      </c>
      <c r="P141" s="273">
        <f t="shared" si="64"/>
        <v>0</v>
      </c>
      <c r="Q141" s="277" t="str">
        <f t="shared" si="65"/>
        <v/>
      </c>
      <c r="R141" s="277" t="str">
        <f t="shared" si="66"/>
        <v/>
      </c>
      <c r="S141" s="274" t="str">
        <f t="shared" si="53"/>
        <v/>
      </c>
      <c r="T141" s="274" t="str">
        <f t="shared" si="79"/>
        <v/>
      </c>
      <c r="U141" s="274" t="str">
        <f t="shared" si="79"/>
        <v/>
      </c>
      <c r="V141" s="274" t="str">
        <f t="shared" si="54"/>
        <v/>
      </c>
      <c r="W141" s="274" t="str">
        <f t="shared" si="77"/>
        <v/>
      </c>
      <c r="X141" s="274" t="str">
        <f t="shared" si="77"/>
        <v/>
      </c>
      <c r="Y141" s="274" t="str">
        <f t="shared" si="77"/>
        <v/>
      </c>
      <c r="Z141" s="274" t="str">
        <f t="shared" si="77"/>
        <v/>
      </c>
      <c r="AA141" s="274" t="str">
        <f t="shared" si="77"/>
        <v/>
      </c>
      <c r="AB141" s="274" t="str">
        <f t="shared" si="77"/>
        <v/>
      </c>
      <c r="AC141" s="274" t="str">
        <f t="shared" si="77"/>
        <v/>
      </c>
      <c r="AD141" s="274" t="str">
        <f t="shared" si="77"/>
        <v/>
      </c>
      <c r="AE141" s="274" t="str">
        <f t="shared" si="77"/>
        <v/>
      </c>
      <c r="AF141" s="274" t="str">
        <f t="shared" si="77"/>
        <v/>
      </c>
      <c r="AG141" s="274" t="str">
        <f t="shared" si="78"/>
        <v/>
      </c>
      <c r="AH141" s="274" t="str">
        <f t="shared" si="78"/>
        <v/>
      </c>
      <c r="AI141" s="274" t="str">
        <f t="shared" si="78"/>
        <v/>
      </c>
      <c r="AJ141" s="274" t="str">
        <f t="shared" si="78"/>
        <v/>
      </c>
      <c r="AK141" s="274" t="str">
        <f t="shared" si="78"/>
        <v/>
      </c>
      <c r="AL141" s="274" t="str">
        <f t="shared" si="78"/>
        <v/>
      </c>
      <c r="AM141" s="274" t="str">
        <f t="shared" si="78"/>
        <v/>
      </c>
      <c r="AN141" s="274" t="str">
        <f t="shared" si="78"/>
        <v/>
      </c>
      <c r="AO141" s="274" t="str">
        <f t="shared" si="78"/>
        <v/>
      </c>
      <c r="AP141" s="274" t="str">
        <f t="shared" si="78"/>
        <v/>
      </c>
      <c r="AQ141" s="275">
        <f t="shared" si="67"/>
        <v>0</v>
      </c>
      <c r="AR141" s="275">
        <f t="shared" si="68"/>
        <v>0</v>
      </c>
      <c r="AS141" s="275">
        <f t="shared" si="69"/>
        <v>0</v>
      </c>
    </row>
    <row r="142" spans="1:45" s="5" customFormat="1" ht="27.75" customHeight="1" x14ac:dyDescent="0.25">
      <c r="A142" s="266">
        <f>'Inventaire – Act. lin. et vert.'!A129</f>
        <v>128</v>
      </c>
      <c r="B142" s="266"/>
      <c r="C142" s="266">
        <f>'Inventaire – Act. lin. et vert.'!B129</f>
        <v>0</v>
      </c>
      <c r="D142" s="266" t="str">
        <f>IF('Inventaire – Act. lin. et vert.'!C129="","",'Inventaire – Act. lin. et vert.'!C129)</f>
        <v/>
      </c>
      <c r="E142" s="267">
        <f>'Inventaire – Act. lin. et vert.'!D129</f>
        <v>0</v>
      </c>
      <c r="F142" s="268">
        <f>'Inventaire – Act. lin. et vert.'!E129</f>
        <v>0</v>
      </c>
      <c r="G142" s="276">
        <f>'Inventaire – Act. lin. et vert.'!I129</f>
        <v>0</v>
      </c>
      <c r="H142" s="270">
        <f>IF(C142='État actuel de la coll.'!$A$20,'Inventaire – Véh. et équip.'!H129-'Inventaire – Véh. et équip.'!M129,'Inventaire – Act. lin. et vert.'!G129)</f>
        <v>0</v>
      </c>
      <c r="I142" s="270">
        <f>'Inventaire – Act. lin. et vert.'!K129</f>
        <v>0</v>
      </c>
      <c r="J142" s="271" t="str">
        <f>IF(ISNUMBER('Inventaire – Act. lin. et vert.'!Y129),'Inventaire – Act. lin. et vert.'!Y129,"")</f>
        <v/>
      </c>
      <c r="K142" s="272">
        <f t="shared" si="52"/>
        <v>0</v>
      </c>
      <c r="L142" s="272">
        <f t="shared" si="60"/>
        <v>0</v>
      </c>
      <c r="M142" s="272">
        <f t="shared" si="61"/>
        <v>0</v>
      </c>
      <c r="N142" s="272">
        <f t="shared" si="62"/>
        <v>0</v>
      </c>
      <c r="O142" s="272">
        <f t="shared" si="63"/>
        <v>0</v>
      </c>
      <c r="P142" s="273">
        <f t="shared" si="64"/>
        <v>0</v>
      </c>
      <c r="Q142" s="277" t="str">
        <f t="shared" si="65"/>
        <v/>
      </c>
      <c r="R142" s="277" t="str">
        <f t="shared" si="66"/>
        <v/>
      </c>
      <c r="S142" s="274" t="str">
        <f t="shared" si="53"/>
        <v/>
      </c>
      <c r="T142" s="274" t="str">
        <f t="shared" si="79"/>
        <v/>
      </c>
      <c r="U142" s="274" t="str">
        <f t="shared" si="79"/>
        <v/>
      </c>
      <c r="V142" s="274" t="str">
        <f t="shared" si="54"/>
        <v/>
      </c>
      <c r="W142" s="274" t="str">
        <f t="shared" si="77"/>
        <v/>
      </c>
      <c r="X142" s="274" t="str">
        <f t="shared" si="77"/>
        <v/>
      </c>
      <c r="Y142" s="274" t="str">
        <f t="shared" si="77"/>
        <v/>
      </c>
      <c r="Z142" s="274" t="str">
        <f t="shared" si="77"/>
        <v/>
      </c>
      <c r="AA142" s="274" t="str">
        <f t="shared" si="77"/>
        <v/>
      </c>
      <c r="AB142" s="274" t="str">
        <f t="shared" si="77"/>
        <v/>
      </c>
      <c r="AC142" s="274" t="str">
        <f t="shared" si="77"/>
        <v/>
      </c>
      <c r="AD142" s="274" t="str">
        <f t="shared" si="77"/>
        <v/>
      </c>
      <c r="AE142" s="274" t="str">
        <f t="shared" si="77"/>
        <v/>
      </c>
      <c r="AF142" s="274" t="str">
        <f t="shared" si="77"/>
        <v/>
      </c>
      <c r="AG142" s="274" t="str">
        <f t="shared" si="78"/>
        <v/>
      </c>
      <c r="AH142" s="274" t="str">
        <f t="shared" si="78"/>
        <v/>
      </c>
      <c r="AI142" s="274" t="str">
        <f t="shared" si="78"/>
        <v/>
      </c>
      <c r="AJ142" s="274" t="str">
        <f t="shared" si="78"/>
        <v/>
      </c>
      <c r="AK142" s="274" t="str">
        <f t="shared" si="78"/>
        <v/>
      </c>
      <c r="AL142" s="274" t="str">
        <f t="shared" si="78"/>
        <v/>
      </c>
      <c r="AM142" s="274" t="str">
        <f t="shared" si="78"/>
        <v/>
      </c>
      <c r="AN142" s="274" t="str">
        <f t="shared" si="78"/>
        <v/>
      </c>
      <c r="AO142" s="274" t="str">
        <f t="shared" si="78"/>
        <v/>
      </c>
      <c r="AP142" s="274" t="str">
        <f t="shared" si="78"/>
        <v/>
      </c>
      <c r="AQ142" s="275">
        <f t="shared" si="67"/>
        <v>0</v>
      </c>
      <c r="AR142" s="275">
        <f t="shared" si="68"/>
        <v>0</v>
      </c>
      <c r="AS142" s="275">
        <f t="shared" si="69"/>
        <v>0</v>
      </c>
    </row>
    <row r="143" spans="1:45" s="5" customFormat="1" ht="27.75" customHeight="1" x14ac:dyDescent="0.25">
      <c r="A143" s="266">
        <f>'Inventaire – Act. lin. et vert.'!A130</f>
        <v>129</v>
      </c>
      <c r="B143" s="266"/>
      <c r="C143" s="266">
        <f>'Inventaire – Act. lin. et vert.'!B130</f>
        <v>0</v>
      </c>
      <c r="D143" s="266" t="str">
        <f>IF('Inventaire – Act. lin. et vert.'!C130="","",'Inventaire – Act. lin. et vert.'!C130)</f>
        <v/>
      </c>
      <c r="E143" s="267">
        <f>'Inventaire – Act. lin. et vert.'!D130</f>
        <v>0</v>
      </c>
      <c r="F143" s="268">
        <f>'Inventaire – Act. lin. et vert.'!E130</f>
        <v>0</v>
      </c>
      <c r="G143" s="276">
        <f>'Inventaire – Act. lin. et vert.'!I130</f>
        <v>0</v>
      </c>
      <c r="H143" s="270">
        <f>IF(C143='État actuel de la coll.'!$A$20,'Inventaire – Véh. et équip.'!H130-'Inventaire – Véh. et équip.'!M130,'Inventaire – Act. lin. et vert.'!G130)</f>
        <v>0</v>
      </c>
      <c r="I143" s="270">
        <f>'Inventaire – Act. lin. et vert.'!K130</f>
        <v>0</v>
      </c>
      <c r="J143" s="271" t="str">
        <f>IF(ISNUMBER('Inventaire – Act. lin. et vert.'!Y130),'Inventaire – Act. lin. et vert.'!Y130,"")</f>
        <v/>
      </c>
      <c r="K143" s="272">
        <f t="shared" si="52"/>
        <v>0</v>
      </c>
      <c r="L143" s="272">
        <f t="shared" si="60"/>
        <v>0</v>
      </c>
      <c r="M143" s="272">
        <f t="shared" si="61"/>
        <v>0</v>
      </c>
      <c r="N143" s="272">
        <f t="shared" si="62"/>
        <v>0</v>
      </c>
      <c r="O143" s="272">
        <f t="shared" si="63"/>
        <v>0</v>
      </c>
      <c r="P143" s="273">
        <f t="shared" si="64"/>
        <v>0</v>
      </c>
      <c r="Q143" s="277" t="str">
        <f t="shared" si="65"/>
        <v/>
      </c>
      <c r="R143" s="277" t="str">
        <f t="shared" si="66"/>
        <v/>
      </c>
      <c r="S143" s="274" t="str">
        <f t="shared" si="53"/>
        <v/>
      </c>
      <c r="T143" s="274" t="str">
        <f t="shared" si="79"/>
        <v/>
      </c>
      <c r="U143" s="274" t="str">
        <f t="shared" si="79"/>
        <v/>
      </c>
      <c r="V143" s="274" t="str">
        <f t="shared" si="54"/>
        <v/>
      </c>
      <c r="W143" s="274" t="str">
        <f t="shared" si="77"/>
        <v/>
      </c>
      <c r="X143" s="274" t="str">
        <f t="shared" si="77"/>
        <v/>
      </c>
      <c r="Y143" s="274" t="str">
        <f t="shared" si="77"/>
        <v/>
      </c>
      <c r="Z143" s="274" t="str">
        <f t="shared" si="77"/>
        <v/>
      </c>
      <c r="AA143" s="274" t="str">
        <f t="shared" si="77"/>
        <v/>
      </c>
      <c r="AB143" s="274" t="str">
        <f t="shared" si="77"/>
        <v/>
      </c>
      <c r="AC143" s="274" t="str">
        <f t="shared" si="77"/>
        <v/>
      </c>
      <c r="AD143" s="274" t="str">
        <f t="shared" si="77"/>
        <v/>
      </c>
      <c r="AE143" s="274" t="str">
        <f t="shared" si="77"/>
        <v/>
      </c>
      <c r="AF143" s="274" t="str">
        <f t="shared" si="77"/>
        <v/>
      </c>
      <c r="AG143" s="274" t="str">
        <f t="shared" si="78"/>
        <v/>
      </c>
      <c r="AH143" s="274" t="str">
        <f t="shared" si="78"/>
        <v/>
      </c>
      <c r="AI143" s="274" t="str">
        <f t="shared" si="78"/>
        <v/>
      </c>
      <c r="AJ143" s="274" t="str">
        <f t="shared" si="78"/>
        <v/>
      </c>
      <c r="AK143" s="274" t="str">
        <f t="shared" si="78"/>
        <v/>
      </c>
      <c r="AL143" s="274" t="str">
        <f t="shared" si="78"/>
        <v/>
      </c>
      <c r="AM143" s="274" t="str">
        <f t="shared" si="78"/>
        <v/>
      </c>
      <c r="AN143" s="274" t="str">
        <f t="shared" si="78"/>
        <v/>
      </c>
      <c r="AO143" s="274" t="str">
        <f t="shared" si="78"/>
        <v/>
      </c>
      <c r="AP143" s="274" t="str">
        <f t="shared" si="78"/>
        <v/>
      </c>
      <c r="AQ143" s="275">
        <f t="shared" si="67"/>
        <v>0</v>
      </c>
      <c r="AR143" s="275">
        <f t="shared" si="68"/>
        <v>0</v>
      </c>
      <c r="AS143" s="275">
        <f t="shared" si="69"/>
        <v>0</v>
      </c>
    </row>
    <row r="144" spans="1:45" s="5" customFormat="1" ht="27.75" customHeight="1" x14ac:dyDescent="0.25">
      <c r="A144" s="266">
        <f>'Inventaire – Act. lin. et vert.'!A131</f>
        <v>130</v>
      </c>
      <c r="B144" s="266"/>
      <c r="C144" s="266">
        <f>'Inventaire – Act. lin. et vert.'!B131</f>
        <v>0</v>
      </c>
      <c r="D144" s="266" t="str">
        <f>IF('Inventaire – Act. lin. et vert.'!C131="","",'Inventaire – Act. lin. et vert.'!C131)</f>
        <v/>
      </c>
      <c r="E144" s="267">
        <f>'Inventaire – Act. lin. et vert.'!D131</f>
        <v>0</v>
      </c>
      <c r="F144" s="268">
        <f>'Inventaire – Act. lin. et vert.'!E131</f>
        <v>0</v>
      </c>
      <c r="G144" s="276">
        <f>'Inventaire – Act. lin. et vert.'!I131</f>
        <v>0</v>
      </c>
      <c r="H144" s="270">
        <f>IF(C144='État actuel de la coll.'!$A$20,'Inventaire – Véh. et équip.'!H131-'Inventaire – Véh. et équip.'!M131,'Inventaire – Act. lin. et vert.'!G131)</f>
        <v>0</v>
      </c>
      <c r="I144" s="270">
        <f>'Inventaire – Act. lin. et vert.'!K131</f>
        <v>0</v>
      </c>
      <c r="J144" s="271" t="str">
        <f>IF(ISNUMBER('Inventaire – Act. lin. et vert.'!Y131),'Inventaire – Act. lin. et vert.'!Y131,"")</f>
        <v/>
      </c>
      <c r="K144" s="272">
        <f t="shared" ref="K144:K207" si="80">IF(ISNUMBER(J144),H144+J144,H144+$I144)</f>
        <v>0</v>
      </c>
      <c r="L144" s="272">
        <f t="shared" si="60"/>
        <v>0</v>
      </c>
      <c r="M144" s="272">
        <f t="shared" si="61"/>
        <v>0</v>
      </c>
      <c r="N144" s="272">
        <f t="shared" si="62"/>
        <v>0</v>
      </c>
      <c r="O144" s="272">
        <f t="shared" si="63"/>
        <v>0</v>
      </c>
      <c r="P144" s="273">
        <f t="shared" si="64"/>
        <v>0</v>
      </c>
      <c r="Q144" s="277" t="str">
        <f t="shared" si="65"/>
        <v/>
      </c>
      <c r="R144" s="277" t="str">
        <f t="shared" si="66"/>
        <v/>
      </c>
      <c r="S144" s="274" t="str">
        <f t="shared" si="53"/>
        <v/>
      </c>
      <c r="T144" s="274" t="str">
        <f t="shared" si="79"/>
        <v/>
      </c>
      <c r="U144" s="274" t="str">
        <f t="shared" si="79"/>
        <v/>
      </c>
      <c r="V144" s="274" t="str">
        <f t="shared" si="54"/>
        <v/>
      </c>
      <c r="W144" s="274" t="str">
        <f t="shared" si="77"/>
        <v/>
      </c>
      <c r="X144" s="274" t="str">
        <f t="shared" si="77"/>
        <v/>
      </c>
      <c r="Y144" s="274" t="str">
        <f t="shared" si="77"/>
        <v/>
      </c>
      <c r="Z144" s="274" t="str">
        <f t="shared" si="77"/>
        <v/>
      </c>
      <c r="AA144" s="274" t="str">
        <f t="shared" si="77"/>
        <v/>
      </c>
      <c r="AB144" s="274" t="str">
        <f t="shared" si="77"/>
        <v/>
      </c>
      <c r="AC144" s="274" t="str">
        <f t="shared" si="77"/>
        <v/>
      </c>
      <c r="AD144" s="274" t="str">
        <f t="shared" si="77"/>
        <v/>
      </c>
      <c r="AE144" s="274" t="str">
        <f t="shared" si="77"/>
        <v/>
      </c>
      <c r="AF144" s="274" t="str">
        <f t="shared" si="77"/>
        <v/>
      </c>
      <c r="AG144" s="274" t="str">
        <f t="shared" si="78"/>
        <v/>
      </c>
      <c r="AH144" s="274" t="str">
        <f t="shared" si="78"/>
        <v/>
      </c>
      <c r="AI144" s="274" t="str">
        <f t="shared" si="78"/>
        <v/>
      </c>
      <c r="AJ144" s="274" t="str">
        <f t="shared" si="78"/>
        <v/>
      </c>
      <c r="AK144" s="274" t="str">
        <f t="shared" si="78"/>
        <v/>
      </c>
      <c r="AL144" s="274" t="str">
        <f t="shared" si="78"/>
        <v/>
      </c>
      <c r="AM144" s="274" t="str">
        <f t="shared" si="78"/>
        <v/>
      </c>
      <c r="AN144" s="274" t="str">
        <f t="shared" si="78"/>
        <v/>
      </c>
      <c r="AO144" s="274" t="str">
        <f t="shared" si="78"/>
        <v/>
      </c>
      <c r="AP144" s="274" t="str">
        <f t="shared" si="78"/>
        <v/>
      </c>
      <c r="AQ144" s="275">
        <f t="shared" si="67"/>
        <v>0</v>
      </c>
      <c r="AR144" s="275">
        <f t="shared" si="68"/>
        <v>0</v>
      </c>
      <c r="AS144" s="275">
        <f t="shared" si="69"/>
        <v>0</v>
      </c>
    </row>
    <row r="145" spans="1:45" s="5" customFormat="1" ht="27.75" customHeight="1" x14ac:dyDescent="0.25">
      <c r="A145" s="266">
        <f>'Inventaire – Act. lin. et vert.'!A132</f>
        <v>131</v>
      </c>
      <c r="B145" s="266"/>
      <c r="C145" s="266">
        <f>'Inventaire – Act. lin. et vert.'!B132</f>
        <v>0</v>
      </c>
      <c r="D145" s="266" t="str">
        <f>IF('Inventaire – Act. lin. et vert.'!C132="","",'Inventaire – Act. lin. et vert.'!C132)</f>
        <v/>
      </c>
      <c r="E145" s="267">
        <f>'Inventaire – Act. lin. et vert.'!D132</f>
        <v>0</v>
      </c>
      <c r="F145" s="268">
        <f>'Inventaire – Act. lin. et vert.'!E132</f>
        <v>0</v>
      </c>
      <c r="G145" s="276">
        <f>'Inventaire – Act. lin. et vert.'!I132</f>
        <v>0</v>
      </c>
      <c r="H145" s="270">
        <f>IF(C145='État actuel de la coll.'!$A$20,'Inventaire – Véh. et équip.'!H132-'Inventaire – Véh. et équip.'!M132,'Inventaire – Act. lin. et vert.'!G132)</f>
        <v>0</v>
      </c>
      <c r="I145" s="270">
        <f>'Inventaire – Act. lin. et vert.'!K132</f>
        <v>0</v>
      </c>
      <c r="J145" s="271" t="str">
        <f>IF(ISNUMBER('Inventaire – Act. lin. et vert.'!Y132),'Inventaire – Act. lin. et vert.'!Y132,"")</f>
        <v/>
      </c>
      <c r="K145" s="272">
        <f t="shared" si="80"/>
        <v>0</v>
      </c>
      <c r="L145" s="272">
        <f t="shared" si="60"/>
        <v>0</v>
      </c>
      <c r="M145" s="272">
        <f t="shared" si="61"/>
        <v>0</v>
      </c>
      <c r="N145" s="272">
        <f t="shared" si="62"/>
        <v>0</v>
      </c>
      <c r="O145" s="272">
        <f t="shared" si="63"/>
        <v>0</v>
      </c>
      <c r="P145" s="273">
        <f t="shared" si="64"/>
        <v>0</v>
      </c>
      <c r="Q145" s="277" t="str">
        <f t="shared" si="65"/>
        <v/>
      </c>
      <c r="R145" s="277" t="str">
        <f t="shared" si="66"/>
        <v/>
      </c>
      <c r="S145" s="274" t="str">
        <f t="shared" ref="S145:S208" si="81">IF(OR($K145=S$14,$L145=S$14,$M145=S$14,$N145=S$14,$O145=S$14,$P145=S$14),$G145,"")</f>
        <v/>
      </c>
      <c r="T145" s="274" t="str">
        <f t="shared" si="79"/>
        <v/>
      </c>
      <c r="U145" s="274" t="str">
        <f t="shared" si="79"/>
        <v/>
      </c>
      <c r="V145" s="274" t="str">
        <f t="shared" ref="V145:V208" si="82">IF(OR($K145=V$14,$L145=V$14,$M145=V$14,$N145=V$14,$O145=V$14,$P145=V$14),$G145,"")</f>
        <v/>
      </c>
      <c r="W145" s="274" t="str">
        <f t="shared" ref="W145:AF154" si="83">IF(OR($K145=W$14,$L145=W$14,$M145=W$14,$N145=W$14,$O145=W$14,$P145=W$14),$G145,"")</f>
        <v/>
      </c>
      <c r="X145" s="274" t="str">
        <f t="shared" si="83"/>
        <v/>
      </c>
      <c r="Y145" s="274" t="str">
        <f t="shared" si="83"/>
        <v/>
      </c>
      <c r="Z145" s="274" t="str">
        <f t="shared" si="83"/>
        <v/>
      </c>
      <c r="AA145" s="274" t="str">
        <f t="shared" si="83"/>
        <v/>
      </c>
      <c r="AB145" s="274" t="str">
        <f t="shared" si="83"/>
        <v/>
      </c>
      <c r="AC145" s="274" t="str">
        <f t="shared" si="83"/>
        <v/>
      </c>
      <c r="AD145" s="274" t="str">
        <f t="shared" si="83"/>
        <v/>
      </c>
      <c r="AE145" s="274" t="str">
        <f t="shared" si="83"/>
        <v/>
      </c>
      <c r="AF145" s="274" t="str">
        <f t="shared" si="83"/>
        <v/>
      </c>
      <c r="AG145" s="274" t="str">
        <f t="shared" ref="AG145:AP154" si="84">IF(OR($K145=AG$14,$L145=AG$14,$M145=AG$14,$N145=AG$14,$O145=AG$14,$P145=AG$14),$G145,"")</f>
        <v/>
      </c>
      <c r="AH145" s="274" t="str">
        <f t="shared" si="84"/>
        <v/>
      </c>
      <c r="AI145" s="274" t="str">
        <f t="shared" si="84"/>
        <v/>
      </c>
      <c r="AJ145" s="274" t="str">
        <f t="shared" si="84"/>
        <v/>
      </c>
      <c r="AK145" s="274" t="str">
        <f t="shared" si="84"/>
        <v/>
      </c>
      <c r="AL145" s="274" t="str">
        <f t="shared" si="84"/>
        <v/>
      </c>
      <c r="AM145" s="274" t="str">
        <f t="shared" si="84"/>
        <v/>
      </c>
      <c r="AN145" s="274" t="str">
        <f t="shared" si="84"/>
        <v/>
      </c>
      <c r="AO145" s="274" t="str">
        <f t="shared" si="84"/>
        <v/>
      </c>
      <c r="AP145" s="274" t="str">
        <f t="shared" si="84"/>
        <v/>
      </c>
      <c r="AQ145" s="275">
        <f t="shared" si="67"/>
        <v>0</v>
      </c>
      <c r="AR145" s="275">
        <f t="shared" si="68"/>
        <v>0</v>
      </c>
      <c r="AS145" s="275">
        <f t="shared" si="69"/>
        <v>0</v>
      </c>
    </row>
    <row r="146" spans="1:45" s="5" customFormat="1" ht="27.75" customHeight="1" x14ac:dyDescent="0.25">
      <c r="A146" s="266">
        <f>'Inventaire – Act. lin. et vert.'!A133</f>
        <v>132</v>
      </c>
      <c r="B146" s="266"/>
      <c r="C146" s="266">
        <f>'Inventaire – Act. lin. et vert.'!B133</f>
        <v>0</v>
      </c>
      <c r="D146" s="266" t="str">
        <f>IF('Inventaire – Act. lin. et vert.'!C133="","",'Inventaire – Act. lin. et vert.'!C133)</f>
        <v/>
      </c>
      <c r="E146" s="267">
        <f>'Inventaire – Act. lin. et vert.'!D133</f>
        <v>0</v>
      </c>
      <c r="F146" s="268">
        <f>'Inventaire – Act. lin. et vert.'!E133</f>
        <v>0</v>
      </c>
      <c r="G146" s="276">
        <f>'Inventaire – Act. lin. et vert.'!I133</f>
        <v>0</v>
      </c>
      <c r="H146" s="270">
        <f>IF(C146='État actuel de la coll.'!$A$20,'Inventaire – Véh. et équip.'!H133-'Inventaire – Véh. et équip.'!M133,'Inventaire – Act. lin. et vert.'!G133)</f>
        <v>0</v>
      </c>
      <c r="I146" s="270">
        <f>'Inventaire – Act. lin. et vert.'!K133</f>
        <v>0</v>
      </c>
      <c r="J146" s="271" t="str">
        <f>IF(ISNUMBER('Inventaire – Act. lin. et vert.'!Y133),'Inventaire – Act. lin. et vert.'!Y133,"")</f>
        <v/>
      </c>
      <c r="K146" s="272">
        <f t="shared" si="80"/>
        <v>0</v>
      </c>
      <c r="L146" s="272">
        <f t="shared" si="60"/>
        <v>0</v>
      </c>
      <c r="M146" s="272">
        <f t="shared" si="61"/>
        <v>0</v>
      </c>
      <c r="N146" s="272">
        <f t="shared" si="62"/>
        <v>0</v>
      </c>
      <c r="O146" s="272">
        <f t="shared" si="63"/>
        <v>0</v>
      </c>
      <c r="P146" s="273">
        <f t="shared" si="64"/>
        <v>0</v>
      </c>
      <c r="Q146" s="277" t="str">
        <f t="shared" si="65"/>
        <v/>
      </c>
      <c r="R146" s="277" t="str">
        <f t="shared" si="66"/>
        <v/>
      </c>
      <c r="S146" s="274" t="str">
        <f t="shared" si="81"/>
        <v/>
      </c>
      <c r="T146" s="274" t="str">
        <f t="shared" si="79"/>
        <v/>
      </c>
      <c r="U146" s="274" t="str">
        <f t="shared" si="79"/>
        <v/>
      </c>
      <c r="V146" s="274" t="str">
        <f t="shared" si="82"/>
        <v/>
      </c>
      <c r="W146" s="274" t="str">
        <f t="shared" si="83"/>
        <v/>
      </c>
      <c r="X146" s="274" t="str">
        <f t="shared" si="83"/>
        <v/>
      </c>
      <c r="Y146" s="274" t="str">
        <f t="shared" si="83"/>
        <v/>
      </c>
      <c r="Z146" s="274" t="str">
        <f t="shared" si="83"/>
        <v/>
      </c>
      <c r="AA146" s="274" t="str">
        <f t="shared" si="83"/>
        <v/>
      </c>
      <c r="AB146" s="274" t="str">
        <f t="shared" si="83"/>
        <v/>
      </c>
      <c r="AC146" s="274" t="str">
        <f t="shared" si="83"/>
        <v/>
      </c>
      <c r="AD146" s="274" t="str">
        <f t="shared" si="83"/>
        <v/>
      </c>
      <c r="AE146" s="274" t="str">
        <f t="shared" si="83"/>
        <v/>
      </c>
      <c r="AF146" s="274" t="str">
        <f t="shared" si="83"/>
        <v/>
      </c>
      <c r="AG146" s="274" t="str">
        <f t="shared" si="84"/>
        <v/>
      </c>
      <c r="AH146" s="274" t="str">
        <f t="shared" si="84"/>
        <v/>
      </c>
      <c r="AI146" s="274" t="str">
        <f t="shared" si="84"/>
        <v/>
      </c>
      <c r="AJ146" s="274" t="str">
        <f t="shared" si="84"/>
        <v/>
      </c>
      <c r="AK146" s="274" t="str">
        <f t="shared" si="84"/>
        <v/>
      </c>
      <c r="AL146" s="274" t="str">
        <f t="shared" si="84"/>
        <v/>
      </c>
      <c r="AM146" s="274" t="str">
        <f t="shared" si="84"/>
        <v/>
      </c>
      <c r="AN146" s="274" t="str">
        <f t="shared" si="84"/>
        <v/>
      </c>
      <c r="AO146" s="274" t="str">
        <f t="shared" si="84"/>
        <v/>
      </c>
      <c r="AP146" s="274" t="str">
        <f t="shared" si="84"/>
        <v/>
      </c>
      <c r="AQ146" s="275">
        <f t="shared" si="67"/>
        <v>0</v>
      </c>
      <c r="AR146" s="275">
        <f t="shared" si="68"/>
        <v>0</v>
      </c>
      <c r="AS146" s="275">
        <f t="shared" si="69"/>
        <v>0</v>
      </c>
    </row>
    <row r="147" spans="1:45" s="5" customFormat="1" ht="27.75" customHeight="1" x14ac:dyDescent="0.25">
      <c r="A147" s="266">
        <f>'Inventaire – Act. lin. et vert.'!A134</f>
        <v>133</v>
      </c>
      <c r="B147" s="266"/>
      <c r="C147" s="266">
        <f>'Inventaire – Act. lin. et vert.'!B134</f>
        <v>0</v>
      </c>
      <c r="D147" s="266" t="str">
        <f>IF('Inventaire – Act. lin. et vert.'!C134="","",'Inventaire – Act. lin. et vert.'!C134)</f>
        <v/>
      </c>
      <c r="E147" s="267">
        <f>'Inventaire – Act. lin. et vert.'!D134</f>
        <v>0</v>
      </c>
      <c r="F147" s="268">
        <f>'Inventaire – Act. lin. et vert.'!E134</f>
        <v>0</v>
      </c>
      <c r="G147" s="276">
        <f>'Inventaire – Act. lin. et vert.'!I134</f>
        <v>0</v>
      </c>
      <c r="H147" s="270">
        <f>IF(C147='État actuel de la coll.'!$A$20,'Inventaire – Véh. et équip.'!H134-'Inventaire – Véh. et équip.'!M134,'Inventaire – Act. lin. et vert.'!G134)</f>
        <v>0</v>
      </c>
      <c r="I147" s="270">
        <f>'Inventaire – Act. lin. et vert.'!K134</f>
        <v>0</v>
      </c>
      <c r="J147" s="271" t="str">
        <f>IF(ISNUMBER('Inventaire – Act. lin. et vert.'!Y134),'Inventaire – Act. lin. et vert.'!Y134,"")</f>
        <v/>
      </c>
      <c r="K147" s="272">
        <f t="shared" si="80"/>
        <v>0</v>
      </c>
      <c r="L147" s="272">
        <f t="shared" si="60"/>
        <v>0</v>
      </c>
      <c r="M147" s="272">
        <f t="shared" si="61"/>
        <v>0</v>
      </c>
      <c r="N147" s="272">
        <f t="shared" si="62"/>
        <v>0</v>
      </c>
      <c r="O147" s="272">
        <f t="shared" si="63"/>
        <v>0</v>
      </c>
      <c r="P147" s="273">
        <f t="shared" si="64"/>
        <v>0</v>
      </c>
      <c r="Q147" s="277" t="str">
        <f t="shared" si="65"/>
        <v/>
      </c>
      <c r="R147" s="277" t="str">
        <f t="shared" si="66"/>
        <v/>
      </c>
      <c r="S147" s="274" t="str">
        <f t="shared" si="81"/>
        <v/>
      </c>
      <c r="T147" s="274" t="str">
        <f t="shared" si="79"/>
        <v/>
      </c>
      <c r="U147" s="274" t="str">
        <f t="shared" si="79"/>
        <v/>
      </c>
      <c r="V147" s="274" t="str">
        <f t="shared" si="82"/>
        <v/>
      </c>
      <c r="W147" s="274" t="str">
        <f t="shared" si="83"/>
        <v/>
      </c>
      <c r="X147" s="274" t="str">
        <f t="shared" si="83"/>
        <v/>
      </c>
      <c r="Y147" s="274" t="str">
        <f t="shared" si="83"/>
        <v/>
      </c>
      <c r="Z147" s="274" t="str">
        <f t="shared" si="83"/>
        <v/>
      </c>
      <c r="AA147" s="274" t="str">
        <f t="shared" si="83"/>
        <v/>
      </c>
      <c r="AB147" s="274" t="str">
        <f t="shared" si="83"/>
        <v/>
      </c>
      <c r="AC147" s="274" t="str">
        <f t="shared" si="83"/>
        <v/>
      </c>
      <c r="AD147" s="274" t="str">
        <f t="shared" si="83"/>
        <v/>
      </c>
      <c r="AE147" s="274" t="str">
        <f t="shared" si="83"/>
        <v/>
      </c>
      <c r="AF147" s="274" t="str">
        <f t="shared" si="83"/>
        <v/>
      </c>
      <c r="AG147" s="274" t="str">
        <f t="shared" si="84"/>
        <v/>
      </c>
      <c r="AH147" s="274" t="str">
        <f t="shared" si="84"/>
        <v/>
      </c>
      <c r="AI147" s="274" t="str">
        <f t="shared" si="84"/>
        <v/>
      </c>
      <c r="AJ147" s="274" t="str">
        <f t="shared" si="84"/>
        <v/>
      </c>
      <c r="AK147" s="274" t="str">
        <f t="shared" si="84"/>
        <v/>
      </c>
      <c r="AL147" s="274" t="str">
        <f t="shared" si="84"/>
        <v/>
      </c>
      <c r="AM147" s="274" t="str">
        <f t="shared" si="84"/>
        <v/>
      </c>
      <c r="AN147" s="274" t="str">
        <f t="shared" si="84"/>
        <v/>
      </c>
      <c r="AO147" s="274" t="str">
        <f t="shared" si="84"/>
        <v/>
      </c>
      <c r="AP147" s="274" t="str">
        <f t="shared" si="84"/>
        <v/>
      </c>
      <c r="AQ147" s="275">
        <f t="shared" si="67"/>
        <v>0</v>
      </c>
      <c r="AR147" s="275">
        <f t="shared" si="68"/>
        <v>0</v>
      </c>
      <c r="AS147" s="275">
        <f t="shared" si="69"/>
        <v>0</v>
      </c>
    </row>
    <row r="148" spans="1:45" s="5" customFormat="1" ht="27.75" customHeight="1" x14ac:dyDescent="0.25">
      <c r="A148" s="266">
        <f>'Inventaire – Act. lin. et vert.'!A135</f>
        <v>134</v>
      </c>
      <c r="B148" s="266"/>
      <c r="C148" s="266">
        <f>'Inventaire – Act. lin. et vert.'!B135</f>
        <v>0</v>
      </c>
      <c r="D148" s="266" t="str">
        <f>IF('Inventaire – Act. lin. et vert.'!C135="","",'Inventaire – Act. lin. et vert.'!C135)</f>
        <v/>
      </c>
      <c r="E148" s="267">
        <f>'Inventaire – Act. lin. et vert.'!D135</f>
        <v>0</v>
      </c>
      <c r="F148" s="268">
        <f>'Inventaire – Act. lin. et vert.'!E135</f>
        <v>0</v>
      </c>
      <c r="G148" s="276">
        <f>'Inventaire – Act. lin. et vert.'!I135</f>
        <v>0</v>
      </c>
      <c r="H148" s="270">
        <f>IF(C148='État actuel de la coll.'!$A$20,'Inventaire – Véh. et équip.'!H135-'Inventaire – Véh. et équip.'!M135,'Inventaire – Act. lin. et vert.'!G135)</f>
        <v>0</v>
      </c>
      <c r="I148" s="270">
        <f>'Inventaire – Act. lin. et vert.'!K135</f>
        <v>0</v>
      </c>
      <c r="J148" s="271" t="str">
        <f>IF(ISNUMBER('Inventaire – Act. lin. et vert.'!Y135),'Inventaire – Act. lin. et vert.'!Y135,"")</f>
        <v/>
      </c>
      <c r="K148" s="272">
        <f t="shared" si="80"/>
        <v>0</v>
      </c>
      <c r="L148" s="272">
        <f t="shared" si="60"/>
        <v>0</v>
      </c>
      <c r="M148" s="272">
        <f t="shared" si="61"/>
        <v>0</v>
      </c>
      <c r="N148" s="272">
        <f t="shared" si="62"/>
        <v>0</v>
      </c>
      <c r="O148" s="272">
        <f t="shared" si="63"/>
        <v>0</v>
      </c>
      <c r="P148" s="273">
        <f t="shared" si="64"/>
        <v>0</v>
      </c>
      <c r="Q148" s="277" t="str">
        <f t="shared" si="65"/>
        <v/>
      </c>
      <c r="R148" s="277" t="str">
        <f t="shared" si="66"/>
        <v/>
      </c>
      <c r="S148" s="274" t="str">
        <f t="shared" si="81"/>
        <v/>
      </c>
      <c r="T148" s="274" t="str">
        <f t="shared" si="79"/>
        <v/>
      </c>
      <c r="U148" s="274" t="str">
        <f t="shared" si="79"/>
        <v/>
      </c>
      <c r="V148" s="274" t="str">
        <f t="shared" si="82"/>
        <v/>
      </c>
      <c r="W148" s="274" t="str">
        <f t="shared" si="83"/>
        <v/>
      </c>
      <c r="X148" s="274" t="str">
        <f t="shared" si="83"/>
        <v/>
      </c>
      <c r="Y148" s="274" t="str">
        <f t="shared" si="83"/>
        <v/>
      </c>
      <c r="Z148" s="274" t="str">
        <f t="shared" si="83"/>
        <v/>
      </c>
      <c r="AA148" s="274" t="str">
        <f t="shared" si="83"/>
        <v/>
      </c>
      <c r="AB148" s="274" t="str">
        <f t="shared" si="83"/>
        <v/>
      </c>
      <c r="AC148" s="274" t="str">
        <f t="shared" si="83"/>
        <v/>
      </c>
      <c r="AD148" s="274" t="str">
        <f t="shared" si="83"/>
        <v/>
      </c>
      <c r="AE148" s="274" t="str">
        <f t="shared" si="83"/>
        <v/>
      </c>
      <c r="AF148" s="274" t="str">
        <f t="shared" si="83"/>
        <v/>
      </c>
      <c r="AG148" s="274" t="str">
        <f t="shared" si="84"/>
        <v/>
      </c>
      <c r="AH148" s="274" t="str">
        <f t="shared" si="84"/>
        <v/>
      </c>
      <c r="AI148" s="274" t="str">
        <f t="shared" si="84"/>
        <v/>
      </c>
      <c r="AJ148" s="274" t="str">
        <f t="shared" si="84"/>
        <v/>
      </c>
      <c r="AK148" s="274" t="str">
        <f t="shared" si="84"/>
        <v/>
      </c>
      <c r="AL148" s="274" t="str">
        <f t="shared" si="84"/>
        <v/>
      </c>
      <c r="AM148" s="274" t="str">
        <f t="shared" si="84"/>
        <v/>
      </c>
      <c r="AN148" s="274" t="str">
        <f t="shared" si="84"/>
        <v/>
      </c>
      <c r="AO148" s="274" t="str">
        <f t="shared" si="84"/>
        <v/>
      </c>
      <c r="AP148" s="274" t="str">
        <f t="shared" si="84"/>
        <v/>
      </c>
      <c r="AQ148" s="275">
        <f t="shared" si="67"/>
        <v>0</v>
      </c>
      <c r="AR148" s="275">
        <f t="shared" si="68"/>
        <v>0</v>
      </c>
      <c r="AS148" s="275">
        <f t="shared" si="69"/>
        <v>0</v>
      </c>
    </row>
    <row r="149" spans="1:45" s="5" customFormat="1" ht="27.75" customHeight="1" x14ac:dyDescent="0.25">
      <c r="A149" s="266">
        <f>'Inventaire – Act. lin. et vert.'!A136</f>
        <v>135</v>
      </c>
      <c r="B149" s="266"/>
      <c r="C149" s="266">
        <f>'Inventaire – Act. lin. et vert.'!B136</f>
        <v>0</v>
      </c>
      <c r="D149" s="266" t="str">
        <f>IF('Inventaire – Act. lin. et vert.'!C136="","",'Inventaire – Act. lin. et vert.'!C136)</f>
        <v/>
      </c>
      <c r="E149" s="267">
        <f>'Inventaire – Act. lin. et vert.'!D136</f>
        <v>0</v>
      </c>
      <c r="F149" s="268">
        <f>'Inventaire – Act. lin. et vert.'!E136</f>
        <v>0</v>
      </c>
      <c r="G149" s="276">
        <f>'Inventaire – Act. lin. et vert.'!I136</f>
        <v>0</v>
      </c>
      <c r="H149" s="270">
        <f>IF(C149='État actuel de la coll.'!$A$20,'Inventaire – Véh. et équip.'!H136-'Inventaire – Véh. et équip.'!M136,'Inventaire – Act. lin. et vert.'!G136)</f>
        <v>0</v>
      </c>
      <c r="I149" s="270">
        <f>'Inventaire – Act. lin. et vert.'!K136</f>
        <v>0</v>
      </c>
      <c r="J149" s="271" t="str">
        <f>IF(ISNUMBER('Inventaire – Act. lin. et vert.'!Y136),'Inventaire – Act. lin. et vert.'!Y136,"")</f>
        <v/>
      </c>
      <c r="K149" s="272">
        <f t="shared" si="80"/>
        <v>0</v>
      </c>
      <c r="L149" s="272">
        <f t="shared" si="60"/>
        <v>0</v>
      </c>
      <c r="M149" s="272">
        <f t="shared" si="61"/>
        <v>0</v>
      </c>
      <c r="N149" s="272">
        <f t="shared" si="62"/>
        <v>0</v>
      </c>
      <c r="O149" s="272">
        <f t="shared" si="63"/>
        <v>0</v>
      </c>
      <c r="P149" s="273">
        <f t="shared" si="64"/>
        <v>0</v>
      </c>
      <c r="Q149" s="277" t="str">
        <f t="shared" si="65"/>
        <v/>
      </c>
      <c r="R149" s="277" t="str">
        <f t="shared" si="66"/>
        <v/>
      </c>
      <c r="S149" s="274" t="str">
        <f t="shared" si="81"/>
        <v/>
      </c>
      <c r="T149" s="274" t="str">
        <f t="shared" si="79"/>
        <v/>
      </c>
      <c r="U149" s="274" t="str">
        <f t="shared" si="79"/>
        <v/>
      </c>
      <c r="V149" s="274" t="str">
        <f t="shared" si="82"/>
        <v/>
      </c>
      <c r="W149" s="274" t="str">
        <f t="shared" si="83"/>
        <v/>
      </c>
      <c r="X149" s="274" t="str">
        <f t="shared" si="83"/>
        <v/>
      </c>
      <c r="Y149" s="274" t="str">
        <f t="shared" si="83"/>
        <v/>
      </c>
      <c r="Z149" s="274" t="str">
        <f t="shared" si="83"/>
        <v/>
      </c>
      <c r="AA149" s="274" t="str">
        <f t="shared" si="83"/>
        <v/>
      </c>
      <c r="AB149" s="274" t="str">
        <f t="shared" si="83"/>
        <v/>
      </c>
      <c r="AC149" s="274" t="str">
        <f t="shared" si="83"/>
        <v/>
      </c>
      <c r="AD149" s="274" t="str">
        <f t="shared" si="83"/>
        <v/>
      </c>
      <c r="AE149" s="274" t="str">
        <f t="shared" si="83"/>
        <v/>
      </c>
      <c r="AF149" s="274" t="str">
        <f t="shared" si="83"/>
        <v/>
      </c>
      <c r="AG149" s="274" t="str">
        <f t="shared" si="84"/>
        <v/>
      </c>
      <c r="AH149" s="274" t="str">
        <f t="shared" si="84"/>
        <v/>
      </c>
      <c r="AI149" s="274" t="str">
        <f t="shared" si="84"/>
        <v/>
      </c>
      <c r="AJ149" s="274" t="str">
        <f t="shared" si="84"/>
        <v/>
      </c>
      <c r="AK149" s="274" t="str">
        <f t="shared" si="84"/>
        <v/>
      </c>
      <c r="AL149" s="274" t="str">
        <f t="shared" si="84"/>
        <v/>
      </c>
      <c r="AM149" s="274" t="str">
        <f t="shared" si="84"/>
        <v/>
      </c>
      <c r="AN149" s="274" t="str">
        <f t="shared" si="84"/>
        <v/>
      </c>
      <c r="AO149" s="274" t="str">
        <f t="shared" si="84"/>
        <v/>
      </c>
      <c r="AP149" s="274" t="str">
        <f t="shared" si="84"/>
        <v/>
      </c>
      <c r="AQ149" s="275">
        <f t="shared" si="67"/>
        <v>0</v>
      </c>
      <c r="AR149" s="275">
        <f t="shared" si="68"/>
        <v>0</v>
      </c>
      <c r="AS149" s="275">
        <f t="shared" si="69"/>
        <v>0</v>
      </c>
    </row>
    <row r="150" spans="1:45" s="5" customFormat="1" ht="27.75" customHeight="1" x14ac:dyDescent="0.25">
      <c r="A150" s="266">
        <f>'Inventaire – Act. lin. et vert.'!A137</f>
        <v>136</v>
      </c>
      <c r="B150" s="266"/>
      <c r="C150" s="266">
        <f>'Inventaire – Act. lin. et vert.'!B137</f>
        <v>0</v>
      </c>
      <c r="D150" s="266" t="str">
        <f>IF('Inventaire – Act. lin. et vert.'!C137="","",'Inventaire – Act. lin. et vert.'!C137)</f>
        <v/>
      </c>
      <c r="E150" s="267">
        <f>'Inventaire – Act. lin. et vert.'!D137</f>
        <v>0</v>
      </c>
      <c r="F150" s="268">
        <f>'Inventaire – Act. lin. et vert.'!E137</f>
        <v>0</v>
      </c>
      <c r="G150" s="276">
        <f>'Inventaire – Act. lin. et vert.'!I137</f>
        <v>0</v>
      </c>
      <c r="H150" s="270">
        <f>IF(C150='État actuel de la coll.'!$A$20,'Inventaire – Véh. et équip.'!H137-'Inventaire – Véh. et équip.'!M137,'Inventaire – Act. lin. et vert.'!G137)</f>
        <v>0</v>
      </c>
      <c r="I150" s="270">
        <f>'Inventaire – Act. lin. et vert.'!K137</f>
        <v>0</v>
      </c>
      <c r="J150" s="271" t="str">
        <f>IF(ISNUMBER('Inventaire – Act. lin. et vert.'!Y137),'Inventaire – Act. lin. et vert.'!Y137,"")</f>
        <v/>
      </c>
      <c r="K150" s="272">
        <f t="shared" si="80"/>
        <v>0</v>
      </c>
      <c r="L150" s="272">
        <f t="shared" si="60"/>
        <v>0</v>
      </c>
      <c r="M150" s="272">
        <f t="shared" si="61"/>
        <v>0</v>
      </c>
      <c r="N150" s="272">
        <f t="shared" si="62"/>
        <v>0</v>
      </c>
      <c r="O150" s="272">
        <f t="shared" si="63"/>
        <v>0</v>
      </c>
      <c r="P150" s="273">
        <f t="shared" si="64"/>
        <v>0</v>
      </c>
      <c r="Q150" s="277" t="str">
        <f t="shared" si="65"/>
        <v/>
      </c>
      <c r="R150" s="277" t="str">
        <f t="shared" si="66"/>
        <v/>
      </c>
      <c r="S150" s="274" t="str">
        <f t="shared" si="81"/>
        <v/>
      </c>
      <c r="T150" s="274" t="str">
        <f t="shared" si="79"/>
        <v/>
      </c>
      <c r="U150" s="274" t="str">
        <f t="shared" si="79"/>
        <v/>
      </c>
      <c r="V150" s="274" t="str">
        <f t="shared" si="82"/>
        <v/>
      </c>
      <c r="W150" s="274" t="str">
        <f t="shared" si="83"/>
        <v/>
      </c>
      <c r="X150" s="274" t="str">
        <f t="shared" si="83"/>
        <v/>
      </c>
      <c r="Y150" s="274" t="str">
        <f t="shared" si="83"/>
        <v/>
      </c>
      <c r="Z150" s="274" t="str">
        <f t="shared" si="83"/>
        <v/>
      </c>
      <c r="AA150" s="274" t="str">
        <f t="shared" si="83"/>
        <v/>
      </c>
      <c r="AB150" s="274" t="str">
        <f t="shared" si="83"/>
        <v/>
      </c>
      <c r="AC150" s="274" t="str">
        <f t="shared" si="83"/>
        <v/>
      </c>
      <c r="AD150" s="274" t="str">
        <f t="shared" si="83"/>
        <v/>
      </c>
      <c r="AE150" s="274" t="str">
        <f t="shared" si="83"/>
        <v/>
      </c>
      <c r="AF150" s="274" t="str">
        <f t="shared" si="83"/>
        <v/>
      </c>
      <c r="AG150" s="274" t="str">
        <f t="shared" si="84"/>
        <v/>
      </c>
      <c r="AH150" s="274" t="str">
        <f t="shared" si="84"/>
        <v/>
      </c>
      <c r="AI150" s="274" t="str">
        <f t="shared" si="84"/>
        <v/>
      </c>
      <c r="AJ150" s="274" t="str">
        <f t="shared" si="84"/>
        <v/>
      </c>
      <c r="AK150" s="274" t="str">
        <f t="shared" si="84"/>
        <v/>
      </c>
      <c r="AL150" s="274" t="str">
        <f t="shared" si="84"/>
        <v/>
      </c>
      <c r="AM150" s="274" t="str">
        <f t="shared" si="84"/>
        <v/>
      </c>
      <c r="AN150" s="274" t="str">
        <f t="shared" si="84"/>
        <v/>
      </c>
      <c r="AO150" s="274" t="str">
        <f t="shared" si="84"/>
        <v/>
      </c>
      <c r="AP150" s="274" t="str">
        <f t="shared" si="84"/>
        <v/>
      </c>
      <c r="AQ150" s="275">
        <f t="shared" si="67"/>
        <v>0</v>
      </c>
      <c r="AR150" s="275">
        <f t="shared" si="68"/>
        <v>0</v>
      </c>
      <c r="AS150" s="275">
        <f t="shared" si="69"/>
        <v>0</v>
      </c>
    </row>
    <row r="151" spans="1:45" s="5" customFormat="1" ht="27.75" customHeight="1" x14ac:dyDescent="0.25">
      <c r="A151" s="266">
        <f>'Inventaire – Act. lin. et vert.'!A138</f>
        <v>137</v>
      </c>
      <c r="B151" s="266"/>
      <c r="C151" s="266">
        <f>'Inventaire – Act. lin. et vert.'!B138</f>
        <v>0</v>
      </c>
      <c r="D151" s="266" t="str">
        <f>IF('Inventaire – Act. lin. et vert.'!C138="","",'Inventaire – Act. lin. et vert.'!C138)</f>
        <v/>
      </c>
      <c r="E151" s="267">
        <f>'Inventaire – Act. lin. et vert.'!D138</f>
        <v>0</v>
      </c>
      <c r="F151" s="268">
        <f>'Inventaire – Act. lin. et vert.'!E138</f>
        <v>0</v>
      </c>
      <c r="G151" s="276">
        <f>'Inventaire – Act. lin. et vert.'!I138</f>
        <v>0</v>
      </c>
      <c r="H151" s="270">
        <f>IF(C151='État actuel de la coll.'!$A$20,'Inventaire – Véh. et équip.'!H138-'Inventaire – Véh. et équip.'!M138,'Inventaire – Act. lin. et vert.'!G138)</f>
        <v>0</v>
      </c>
      <c r="I151" s="270">
        <f>'Inventaire – Act. lin. et vert.'!K138</f>
        <v>0</v>
      </c>
      <c r="J151" s="271" t="str">
        <f>IF(ISNUMBER('Inventaire – Act. lin. et vert.'!Y138),'Inventaire – Act. lin. et vert.'!Y138,"")</f>
        <v/>
      </c>
      <c r="K151" s="272">
        <f t="shared" si="80"/>
        <v>0</v>
      </c>
      <c r="L151" s="272">
        <f t="shared" si="60"/>
        <v>0</v>
      </c>
      <c r="M151" s="272">
        <f t="shared" si="61"/>
        <v>0</v>
      </c>
      <c r="N151" s="272">
        <f t="shared" si="62"/>
        <v>0</v>
      </c>
      <c r="O151" s="272">
        <f t="shared" si="63"/>
        <v>0</v>
      </c>
      <c r="P151" s="273">
        <f t="shared" si="64"/>
        <v>0</v>
      </c>
      <c r="Q151" s="277" t="str">
        <f t="shared" si="65"/>
        <v/>
      </c>
      <c r="R151" s="277" t="str">
        <f t="shared" si="66"/>
        <v/>
      </c>
      <c r="S151" s="274" t="str">
        <f t="shared" si="81"/>
        <v/>
      </c>
      <c r="T151" s="274" t="str">
        <f t="shared" si="79"/>
        <v/>
      </c>
      <c r="U151" s="274" t="str">
        <f t="shared" si="79"/>
        <v/>
      </c>
      <c r="V151" s="274" t="str">
        <f t="shared" si="82"/>
        <v/>
      </c>
      <c r="W151" s="274" t="str">
        <f t="shared" si="83"/>
        <v/>
      </c>
      <c r="X151" s="274" t="str">
        <f t="shared" si="83"/>
        <v/>
      </c>
      <c r="Y151" s="274" t="str">
        <f t="shared" si="83"/>
        <v/>
      </c>
      <c r="Z151" s="274" t="str">
        <f t="shared" si="83"/>
        <v/>
      </c>
      <c r="AA151" s="274" t="str">
        <f t="shared" si="83"/>
        <v/>
      </c>
      <c r="AB151" s="274" t="str">
        <f t="shared" si="83"/>
        <v/>
      </c>
      <c r="AC151" s="274" t="str">
        <f t="shared" si="83"/>
        <v/>
      </c>
      <c r="AD151" s="274" t="str">
        <f t="shared" si="83"/>
        <v/>
      </c>
      <c r="AE151" s="274" t="str">
        <f t="shared" si="83"/>
        <v/>
      </c>
      <c r="AF151" s="274" t="str">
        <f t="shared" si="83"/>
        <v/>
      </c>
      <c r="AG151" s="274" t="str">
        <f t="shared" si="84"/>
        <v/>
      </c>
      <c r="AH151" s="274" t="str">
        <f t="shared" si="84"/>
        <v/>
      </c>
      <c r="AI151" s="274" t="str">
        <f t="shared" si="84"/>
        <v/>
      </c>
      <c r="AJ151" s="274" t="str">
        <f t="shared" si="84"/>
        <v/>
      </c>
      <c r="AK151" s="274" t="str">
        <f t="shared" si="84"/>
        <v/>
      </c>
      <c r="AL151" s="274" t="str">
        <f t="shared" si="84"/>
        <v/>
      </c>
      <c r="AM151" s="274" t="str">
        <f t="shared" si="84"/>
        <v/>
      </c>
      <c r="AN151" s="274" t="str">
        <f t="shared" si="84"/>
        <v/>
      </c>
      <c r="AO151" s="274" t="str">
        <f t="shared" si="84"/>
        <v/>
      </c>
      <c r="AP151" s="274" t="str">
        <f t="shared" si="84"/>
        <v/>
      </c>
      <c r="AQ151" s="275">
        <f t="shared" si="67"/>
        <v>0</v>
      </c>
      <c r="AR151" s="275">
        <f t="shared" si="68"/>
        <v>0</v>
      </c>
      <c r="AS151" s="275">
        <f t="shared" si="69"/>
        <v>0</v>
      </c>
    </row>
    <row r="152" spans="1:45" s="5" customFormat="1" ht="27.75" customHeight="1" x14ac:dyDescent="0.25">
      <c r="A152" s="266">
        <f>'Inventaire – Act. lin. et vert.'!A139</f>
        <v>138</v>
      </c>
      <c r="B152" s="266"/>
      <c r="C152" s="266">
        <f>'Inventaire – Act. lin. et vert.'!B139</f>
        <v>0</v>
      </c>
      <c r="D152" s="266" t="str">
        <f>IF('Inventaire – Act. lin. et vert.'!C139="","",'Inventaire – Act. lin. et vert.'!C139)</f>
        <v/>
      </c>
      <c r="E152" s="267">
        <f>'Inventaire – Act. lin. et vert.'!D139</f>
        <v>0</v>
      </c>
      <c r="F152" s="268">
        <f>'Inventaire – Act. lin. et vert.'!E139</f>
        <v>0</v>
      </c>
      <c r="G152" s="276">
        <f>'Inventaire – Act. lin. et vert.'!I139</f>
        <v>0</v>
      </c>
      <c r="H152" s="270">
        <f>IF(C152='État actuel de la coll.'!$A$20,'Inventaire – Véh. et équip.'!H139-'Inventaire – Véh. et équip.'!M139,'Inventaire – Act. lin. et vert.'!G139)</f>
        <v>0</v>
      </c>
      <c r="I152" s="270">
        <f>'Inventaire – Act. lin. et vert.'!K139</f>
        <v>0</v>
      </c>
      <c r="J152" s="271" t="str">
        <f>IF(ISNUMBER('Inventaire – Act. lin. et vert.'!Y139),'Inventaire – Act. lin. et vert.'!Y139,"")</f>
        <v/>
      </c>
      <c r="K152" s="272">
        <f t="shared" si="80"/>
        <v>0</v>
      </c>
      <c r="L152" s="272">
        <f t="shared" si="60"/>
        <v>0</v>
      </c>
      <c r="M152" s="272">
        <f t="shared" si="61"/>
        <v>0</v>
      </c>
      <c r="N152" s="272">
        <f t="shared" si="62"/>
        <v>0</v>
      </c>
      <c r="O152" s="272">
        <f t="shared" si="63"/>
        <v>0</v>
      </c>
      <c r="P152" s="273">
        <f t="shared" si="64"/>
        <v>0</v>
      </c>
      <c r="Q152" s="277" t="str">
        <f t="shared" si="65"/>
        <v/>
      </c>
      <c r="R152" s="277" t="str">
        <f t="shared" si="66"/>
        <v/>
      </c>
      <c r="S152" s="274" t="str">
        <f t="shared" si="81"/>
        <v/>
      </c>
      <c r="T152" s="274" t="str">
        <f t="shared" si="79"/>
        <v/>
      </c>
      <c r="U152" s="274" t="str">
        <f t="shared" si="79"/>
        <v/>
      </c>
      <c r="V152" s="274" t="str">
        <f t="shared" si="82"/>
        <v/>
      </c>
      <c r="W152" s="274" t="str">
        <f t="shared" si="83"/>
        <v/>
      </c>
      <c r="X152" s="274" t="str">
        <f t="shared" si="83"/>
        <v/>
      </c>
      <c r="Y152" s="274" t="str">
        <f t="shared" si="83"/>
        <v/>
      </c>
      <c r="Z152" s="274" t="str">
        <f t="shared" si="83"/>
        <v/>
      </c>
      <c r="AA152" s="274" t="str">
        <f t="shared" si="83"/>
        <v/>
      </c>
      <c r="AB152" s="274" t="str">
        <f t="shared" si="83"/>
        <v/>
      </c>
      <c r="AC152" s="274" t="str">
        <f t="shared" si="83"/>
        <v/>
      </c>
      <c r="AD152" s="274" t="str">
        <f t="shared" si="83"/>
        <v/>
      </c>
      <c r="AE152" s="274" t="str">
        <f t="shared" si="83"/>
        <v/>
      </c>
      <c r="AF152" s="274" t="str">
        <f t="shared" si="83"/>
        <v/>
      </c>
      <c r="AG152" s="274" t="str">
        <f t="shared" si="84"/>
        <v/>
      </c>
      <c r="AH152" s="274" t="str">
        <f t="shared" si="84"/>
        <v/>
      </c>
      <c r="AI152" s="274" t="str">
        <f t="shared" si="84"/>
        <v/>
      </c>
      <c r="AJ152" s="274" t="str">
        <f t="shared" si="84"/>
        <v/>
      </c>
      <c r="AK152" s="274" t="str">
        <f t="shared" si="84"/>
        <v/>
      </c>
      <c r="AL152" s="274" t="str">
        <f t="shared" si="84"/>
        <v/>
      </c>
      <c r="AM152" s="274" t="str">
        <f t="shared" si="84"/>
        <v/>
      </c>
      <c r="AN152" s="274" t="str">
        <f t="shared" si="84"/>
        <v/>
      </c>
      <c r="AO152" s="274" t="str">
        <f t="shared" si="84"/>
        <v/>
      </c>
      <c r="AP152" s="274" t="str">
        <f t="shared" si="84"/>
        <v/>
      </c>
      <c r="AQ152" s="275">
        <f t="shared" si="67"/>
        <v>0</v>
      </c>
      <c r="AR152" s="275">
        <f t="shared" si="68"/>
        <v>0</v>
      </c>
      <c r="AS152" s="275">
        <f t="shared" si="69"/>
        <v>0</v>
      </c>
    </row>
    <row r="153" spans="1:45" s="5" customFormat="1" ht="27.75" customHeight="1" x14ac:dyDescent="0.25">
      <c r="A153" s="266">
        <f>'Inventaire – Act. lin. et vert.'!A140</f>
        <v>139</v>
      </c>
      <c r="B153" s="266"/>
      <c r="C153" s="266">
        <f>'Inventaire – Act. lin. et vert.'!B140</f>
        <v>0</v>
      </c>
      <c r="D153" s="266" t="str">
        <f>IF('Inventaire – Act. lin. et vert.'!C140="","",'Inventaire – Act. lin. et vert.'!C140)</f>
        <v/>
      </c>
      <c r="E153" s="267">
        <f>'Inventaire – Act. lin. et vert.'!D140</f>
        <v>0</v>
      </c>
      <c r="F153" s="268">
        <f>'Inventaire – Act. lin. et vert.'!E140</f>
        <v>0</v>
      </c>
      <c r="G153" s="276">
        <f>'Inventaire – Act. lin. et vert.'!I140</f>
        <v>0</v>
      </c>
      <c r="H153" s="270">
        <f>IF(C153='État actuel de la coll.'!$A$20,'Inventaire – Véh. et équip.'!H140-'Inventaire – Véh. et équip.'!M140,'Inventaire – Act. lin. et vert.'!G140)</f>
        <v>0</v>
      </c>
      <c r="I153" s="270">
        <f>'Inventaire – Act. lin. et vert.'!K140</f>
        <v>0</v>
      </c>
      <c r="J153" s="271" t="str">
        <f>IF(ISNUMBER('Inventaire – Act. lin. et vert.'!Y140),'Inventaire – Act. lin. et vert.'!Y140,"")</f>
        <v/>
      </c>
      <c r="K153" s="272">
        <f t="shared" si="80"/>
        <v>0</v>
      </c>
      <c r="L153" s="272">
        <f t="shared" si="60"/>
        <v>0</v>
      </c>
      <c r="M153" s="272">
        <f t="shared" si="61"/>
        <v>0</v>
      </c>
      <c r="N153" s="272">
        <f t="shared" si="62"/>
        <v>0</v>
      </c>
      <c r="O153" s="272">
        <f t="shared" si="63"/>
        <v>0</v>
      </c>
      <c r="P153" s="273">
        <f t="shared" si="64"/>
        <v>0</v>
      </c>
      <c r="Q153" s="277" t="str">
        <f t="shared" si="65"/>
        <v/>
      </c>
      <c r="R153" s="277" t="str">
        <f t="shared" si="66"/>
        <v/>
      </c>
      <c r="S153" s="274" t="str">
        <f t="shared" si="81"/>
        <v/>
      </c>
      <c r="T153" s="274" t="str">
        <f t="shared" si="79"/>
        <v/>
      </c>
      <c r="U153" s="274" t="str">
        <f t="shared" si="79"/>
        <v/>
      </c>
      <c r="V153" s="274" t="str">
        <f t="shared" si="82"/>
        <v/>
      </c>
      <c r="W153" s="274" t="str">
        <f t="shared" si="83"/>
        <v/>
      </c>
      <c r="X153" s="274" t="str">
        <f t="shared" si="83"/>
        <v/>
      </c>
      <c r="Y153" s="274" t="str">
        <f t="shared" si="83"/>
        <v/>
      </c>
      <c r="Z153" s="274" t="str">
        <f t="shared" si="83"/>
        <v/>
      </c>
      <c r="AA153" s="274" t="str">
        <f t="shared" si="83"/>
        <v/>
      </c>
      <c r="AB153" s="274" t="str">
        <f t="shared" si="83"/>
        <v/>
      </c>
      <c r="AC153" s="274" t="str">
        <f t="shared" si="83"/>
        <v/>
      </c>
      <c r="AD153" s="274" t="str">
        <f t="shared" si="83"/>
        <v/>
      </c>
      <c r="AE153" s="274" t="str">
        <f t="shared" si="83"/>
        <v/>
      </c>
      <c r="AF153" s="274" t="str">
        <f t="shared" si="83"/>
        <v/>
      </c>
      <c r="AG153" s="274" t="str">
        <f t="shared" si="84"/>
        <v/>
      </c>
      <c r="AH153" s="274" t="str">
        <f t="shared" si="84"/>
        <v/>
      </c>
      <c r="AI153" s="274" t="str">
        <f t="shared" si="84"/>
        <v/>
      </c>
      <c r="AJ153" s="274" t="str">
        <f t="shared" si="84"/>
        <v/>
      </c>
      <c r="AK153" s="274" t="str">
        <f t="shared" si="84"/>
        <v/>
      </c>
      <c r="AL153" s="274" t="str">
        <f t="shared" si="84"/>
        <v/>
      </c>
      <c r="AM153" s="274" t="str">
        <f t="shared" si="84"/>
        <v/>
      </c>
      <c r="AN153" s="274" t="str">
        <f t="shared" si="84"/>
        <v/>
      </c>
      <c r="AO153" s="274" t="str">
        <f t="shared" si="84"/>
        <v/>
      </c>
      <c r="AP153" s="274" t="str">
        <f t="shared" si="84"/>
        <v/>
      </c>
      <c r="AQ153" s="275">
        <f t="shared" si="67"/>
        <v>0</v>
      </c>
      <c r="AR153" s="275">
        <f t="shared" si="68"/>
        <v>0</v>
      </c>
      <c r="AS153" s="275">
        <f t="shared" si="69"/>
        <v>0</v>
      </c>
    </row>
    <row r="154" spans="1:45" s="5" customFormat="1" ht="27.75" customHeight="1" x14ac:dyDescent="0.25">
      <c r="A154" s="266">
        <f>'Inventaire – Act. lin. et vert.'!A141</f>
        <v>140</v>
      </c>
      <c r="B154" s="266"/>
      <c r="C154" s="266">
        <f>'Inventaire – Act. lin. et vert.'!B141</f>
        <v>0</v>
      </c>
      <c r="D154" s="266" t="str">
        <f>IF('Inventaire – Act. lin. et vert.'!C141="","",'Inventaire – Act. lin. et vert.'!C141)</f>
        <v/>
      </c>
      <c r="E154" s="267">
        <f>'Inventaire – Act. lin. et vert.'!D141</f>
        <v>0</v>
      </c>
      <c r="F154" s="268">
        <f>'Inventaire – Act. lin. et vert.'!E141</f>
        <v>0</v>
      </c>
      <c r="G154" s="276">
        <f>'Inventaire – Act. lin. et vert.'!I141</f>
        <v>0</v>
      </c>
      <c r="H154" s="270">
        <f>IF(C154='État actuel de la coll.'!$A$20,'Inventaire – Véh. et équip.'!H141-'Inventaire – Véh. et équip.'!M141,'Inventaire – Act. lin. et vert.'!G141)</f>
        <v>0</v>
      </c>
      <c r="I154" s="270">
        <f>'Inventaire – Act. lin. et vert.'!K141</f>
        <v>0</v>
      </c>
      <c r="J154" s="271" t="str">
        <f>IF(ISNUMBER('Inventaire – Act. lin. et vert.'!Y141),'Inventaire – Act. lin. et vert.'!Y141,"")</f>
        <v/>
      </c>
      <c r="K154" s="272">
        <f t="shared" si="80"/>
        <v>0</v>
      </c>
      <c r="L154" s="272">
        <f t="shared" si="60"/>
        <v>0</v>
      </c>
      <c r="M154" s="272">
        <f t="shared" si="61"/>
        <v>0</v>
      </c>
      <c r="N154" s="272">
        <f t="shared" si="62"/>
        <v>0</v>
      </c>
      <c r="O154" s="272">
        <f t="shared" si="63"/>
        <v>0</v>
      </c>
      <c r="P154" s="273">
        <f t="shared" si="64"/>
        <v>0</v>
      </c>
      <c r="Q154" s="277" t="str">
        <f t="shared" si="65"/>
        <v/>
      </c>
      <c r="R154" s="277" t="str">
        <f t="shared" si="66"/>
        <v/>
      </c>
      <c r="S154" s="274" t="str">
        <f t="shared" si="81"/>
        <v/>
      </c>
      <c r="T154" s="274" t="str">
        <f t="shared" si="79"/>
        <v/>
      </c>
      <c r="U154" s="274" t="str">
        <f t="shared" si="79"/>
        <v/>
      </c>
      <c r="V154" s="274" t="str">
        <f t="shared" si="82"/>
        <v/>
      </c>
      <c r="W154" s="274" t="str">
        <f t="shared" si="83"/>
        <v/>
      </c>
      <c r="X154" s="274" t="str">
        <f t="shared" si="83"/>
        <v/>
      </c>
      <c r="Y154" s="274" t="str">
        <f t="shared" si="83"/>
        <v/>
      </c>
      <c r="Z154" s="274" t="str">
        <f t="shared" si="83"/>
        <v/>
      </c>
      <c r="AA154" s="274" t="str">
        <f t="shared" si="83"/>
        <v/>
      </c>
      <c r="AB154" s="274" t="str">
        <f t="shared" si="83"/>
        <v/>
      </c>
      <c r="AC154" s="274" t="str">
        <f t="shared" si="83"/>
        <v/>
      </c>
      <c r="AD154" s="274" t="str">
        <f t="shared" si="83"/>
        <v/>
      </c>
      <c r="AE154" s="274" t="str">
        <f t="shared" si="83"/>
        <v/>
      </c>
      <c r="AF154" s="274" t="str">
        <f t="shared" si="83"/>
        <v/>
      </c>
      <c r="AG154" s="274" t="str">
        <f t="shared" si="84"/>
        <v/>
      </c>
      <c r="AH154" s="274" t="str">
        <f t="shared" si="84"/>
        <v/>
      </c>
      <c r="AI154" s="274" t="str">
        <f t="shared" si="84"/>
        <v/>
      </c>
      <c r="AJ154" s="274" t="str">
        <f t="shared" si="84"/>
        <v/>
      </c>
      <c r="AK154" s="274" t="str">
        <f t="shared" si="84"/>
        <v/>
      </c>
      <c r="AL154" s="274" t="str">
        <f t="shared" si="84"/>
        <v/>
      </c>
      <c r="AM154" s="274" t="str">
        <f t="shared" si="84"/>
        <v/>
      </c>
      <c r="AN154" s="274" t="str">
        <f t="shared" si="84"/>
        <v/>
      </c>
      <c r="AO154" s="274" t="str">
        <f t="shared" si="84"/>
        <v/>
      </c>
      <c r="AP154" s="274" t="str">
        <f t="shared" si="84"/>
        <v/>
      </c>
      <c r="AQ154" s="275">
        <f t="shared" si="67"/>
        <v>0</v>
      </c>
      <c r="AR154" s="275">
        <f t="shared" si="68"/>
        <v>0</v>
      </c>
      <c r="AS154" s="275">
        <f t="shared" si="69"/>
        <v>0</v>
      </c>
    </row>
    <row r="155" spans="1:45" s="5" customFormat="1" ht="27.75" customHeight="1" x14ac:dyDescent="0.25">
      <c r="A155" s="266">
        <f>'Inventaire – Act. lin. et vert.'!A142</f>
        <v>141</v>
      </c>
      <c r="B155" s="266"/>
      <c r="C155" s="266">
        <f>'Inventaire – Act. lin. et vert.'!B142</f>
        <v>0</v>
      </c>
      <c r="D155" s="266" t="str">
        <f>IF('Inventaire – Act. lin. et vert.'!C142="","",'Inventaire – Act. lin. et vert.'!C142)</f>
        <v/>
      </c>
      <c r="E155" s="267">
        <f>'Inventaire – Act. lin. et vert.'!D142</f>
        <v>0</v>
      </c>
      <c r="F155" s="268">
        <f>'Inventaire – Act. lin. et vert.'!E142</f>
        <v>0</v>
      </c>
      <c r="G155" s="276">
        <f>'Inventaire – Act. lin. et vert.'!I142</f>
        <v>0</v>
      </c>
      <c r="H155" s="270">
        <f>IF(C155='État actuel de la coll.'!$A$20,'Inventaire – Véh. et équip.'!H142-'Inventaire – Véh. et équip.'!M142,'Inventaire – Act. lin. et vert.'!G142)</f>
        <v>0</v>
      </c>
      <c r="I155" s="270">
        <f>'Inventaire – Act. lin. et vert.'!K142</f>
        <v>0</v>
      </c>
      <c r="J155" s="271" t="str">
        <f>IF(ISNUMBER('Inventaire – Act. lin. et vert.'!Y142),'Inventaire – Act. lin. et vert.'!Y142,"")</f>
        <v/>
      </c>
      <c r="K155" s="272">
        <f t="shared" si="80"/>
        <v>0</v>
      </c>
      <c r="L155" s="272">
        <f t="shared" si="60"/>
        <v>0</v>
      </c>
      <c r="M155" s="272">
        <f t="shared" si="61"/>
        <v>0</v>
      </c>
      <c r="N155" s="272">
        <f t="shared" si="62"/>
        <v>0</v>
      </c>
      <c r="O155" s="272">
        <f t="shared" si="63"/>
        <v>0</v>
      </c>
      <c r="P155" s="273">
        <f t="shared" si="64"/>
        <v>0</v>
      </c>
      <c r="Q155" s="277" t="str">
        <f t="shared" si="65"/>
        <v/>
      </c>
      <c r="R155" s="277" t="str">
        <f t="shared" si="66"/>
        <v/>
      </c>
      <c r="S155" s="274" t="str">
        <f t="shared" si="81"/>
        <v/>
      </c>
      <c r="T155" s="274" t="str">
        <f t="shared" si="79"/>
        <v/>
      </c>
      <c r="U155" s="274" t="str">
        <f t="shared" si="79"/>
        <v/>
      </c>
      <c r="V155" s="274" t="str">
        <f t="shared" si="82"/>
        <v/>
      </c>
      <c r="W155" s="274" t="str">
        <f t="shared" ref="W155:AF164" si="85">IF(OR($K155=W$14,$L155=W$14,$M155=W$14,$N155=W$14,$O155=W$14,$P155=W$14),$G155,"")</f>
        <v/>
      </c>
      <c r="X155" s="274" t="str">
        <f t="shared" si="85"/>
        <v/>
      </c>
      <c r="Y155" s="274" t="str">
        <f t="shared" si="85"/>
        <v/>
      </c>
      <c r="Z155" s="274" t="str">
        <f t="shared" si="85"/>
        <v/>
      </c>
      <c r="AA155" s="274" t="str">
        <f t="shared" si="85"/>
        <v/>
      </c>
      <c r="AB155" s="274" t="str">
        <f t="shared" si="85"/>
        <v/>
      </c>
      <c r="AC155" s="274" t="str">
        <f t="shared" si="85"/>
        <v/>
      </c>
      <c r="AD155" s="274" t="str">
        <f t="shared" si="85"/>
        <v/>
      </c>
      <c r="AE155" s="274" t="str">
        <f t="shared" si="85"/>
        <v/>
      </c>
      <c r="AF155" s="274" t="str">
        <f t="shared" si="85"/>
        <v/>
      </c>
      <c r="AG155" s="274" t="str">
        <f t="shared" ref="AG155:AP164" si="86">IF(OR($K155=AG$14,$L155=AG$14,$M155=AG$14,$N155=AG$14,$O155=AG$14,$P155=AG$14),$G155,"")</f>
        <v/>
      </c>
      <c r="AH155" s="274" t="str">
        <f t="shared" si="86"/>
        <v/>
      </c>
      <c r="AI155" s="274" t="str">
        <f t="shared" si="86"/>
        <v/>
      </c>
      <c r="AJ155" s="274" t="str">
        <f t="shared" si="86"/>
        <v/>
      </c>
      <c r="AK155" s="274" t="str">
        <f t="shared" si="86"/>
        <v/>
      </c>
      <c r="AL155" s="274" t="str">
        <f t="shared" si="86"/>
        <v/>
      </c>
      <c r="AM155" s="274" t="str">
        <f t="shared" si="86"/>
        <v/>
      </c>
      <c r="AN155" s="274" t="str">
        <f t="shared" si="86"/>
        <v/>
      </c>
      <c r="AO155" s="274" t="str">
        <f t="shared" si="86"/>
        <v/>
      </c>
      <c r="AP155" s="274" t="str">
        <f t="shared" si="86"/>
        <v/>
      </c>
      <c r="AQ155" s="275">
        <f t="shared" si="67"/>
        <v>0</v>
      </c>
      <c r="AR155" s="275">
        <f t="shared" si="68"/>
        <v>0</v>
      </c>
      <c r="AS155" s="275">
        <f t="shared" si="69"/>
        <v>0</v>
      </c>
    </row>
    <row r="156" spans="1:45" s="5" customFormat="1" ht="27.75" customHeight="1" x14ac:dyDescent="0.25">
      <c r="A156" s="266">
        <f>'Inventaire – Act. lin. et vert.'!A143</f>
        <v>142</v>
      </c>
      <c r="B156" s="266"/>
      <c r="C156" s="266">
        <f>'Inventaire – Act. lin. et vert.'!B143</f>
        <v>0</v>
      </c>
      <c r="D156" s="266" t="str">
        <f>IF('Inventaire – Act. lin. et vert.'!C143="","",'Inventaire – Act. lin. et vert.'!C143)</f>
        <v/>
      </c>
      <c r="E156" s="267">
        <f>'Inventaire – Act. lin. et vert.'!D143</f>
        <v>0</v>
      </c>
      <c r="F156" s="268">
        <f>'Inventaire – Act. lin. et vert.'!E143</f>
        <v>0</v>
      </c>
      <c r="G156" s="276">
        <f>'Inventaire – Act. lin. et vert.'!I143</f>
        <v>0</v>
      </c>
      <c r="H156" s="270">
        <f>IF(C156='État actuel de la coll.'!$A$20,'Inventaire – Véh. et équip.'!H143-'Inventaire – Véh. et équip.'!M143,'Inventaire – Act. lin. et vert.'!G143)</f>
        <v>0</v>
      </c>
      <c r="I156" s="270">
        <f>'Inventaire – Act. lin. et vert.'!K143</f>
        <v>0</v>
      </c>
      <c r="J156" s="271" t="str">
        <f>IF(ISNUMBER('Inventaire – Act. lin. et vert.'!Y143),'Inventaire – Act. lin. et vert.'!Y143,"")</f>
        <v/>
      </c>
      <c r="K156" s="272">
        <f t="shared" si="80"/>
        <v>0</v>
      </c>
      <c r="L156" s="272">
        <f t="shared" si="60"/>
        <v>0</v>
      </c>
      <c r="M156" s="272">
        <f t="shared" si="61"/>
        <v>0</v>
      </c>
      <c r="N156" s="272">
        <f t="shared" si="62"/>
        <v>0</v>
      </c>
      <c r="O156" s="272">
        <f t="shared" si="63"/>
        <v>0</v>
      </c>
      <c r="P156" s="273">
        <f t="shared" si="64"/>
        <v>0</v>
      </c>
      <c r="Q156" s="277" t="str">
        <f t="shared" si="65"/>
        <v/>
      </c>
      <c r="R156" s="277" t="str">
        <f t="shared" si="66"/>
        <v/>
      </c>
      <c r="S156" s="274" t="str">
        <f t="shared" si="81"/>
        <v/>
      </c>
      <c r="T156" s="274" t="str">
        <f t="shared" ref="T156:U175" si="87">IF(OR($K156=T$14,$L156=T$14,$M156=T$14,$N156=T$14,$O156=T$14,$P156=T$14),$G156,"")</f>
        <v/>
      </c>
      <c r="U156" s="274" t="str">
        <f t="shared" si="87"/>
        <v/>
      </c>
      <c r="V156" s="274" t="str">
        <f t="shared" si="82"/>
        <v/>
      </c>
      <c r="W156" s="274" t="str">
        <f t="shared" si="85"/>
        <v/>
      </c>
      <c r="X156" s="274" t="str">
        <f t="shared" si="85"/>
        <v/>
      </c>
      <c r="Y156" s="274" t="str">
        <f t="shared" si="85"/>
        <v/>
      </c>
      <c r="Z156" s="274" t="str">
        <f t="shared" si="85"/>
        <v/>
      </c>
      <c r="AA156" s="274" t="str">
        <f t="shared" si="85"/>
        <v/>
      </c>
      <c r="AB156" s="274" t="str">
        <f t="shared" si="85"/>
        <v/>
      </c>
      <c r="AC156" s="274" t="str">
        <f t="shared" si="85"/>
        <v/>
      </c>
      <c r="AD156" s="274" t="str">
        <f t="shared" si="85"/>
        <v/>
      </c>
      <c r="AE156" s="274" t="str">
        <f t="shared" si="85"/>
        <v/>
      </c>
      <c r="AF156" s="274" t="str">
        <f t="shared" si="85"/>
        <v/>
      </c>
      <c r="AG156" s="274" t="str">
        <f t="shared" si="86"/>
        <v/>
      </c>
      <c r="AH156" s="274" t="str">
        <f t="shared" si="86"/>
        <v/>
      </c>
      <c r="AI156" s="274" t="str">
        <f t="shared" si="86"/>
        <v/>
      </c>
      <c r="AJ156" s="274" t="str">
        <f t="shared" si="86"/>
        <v/>
      </c>
      <c r="AK156" s="274" t="str">
        <f t="shared" si="86"/>
        <v/>
      </c>
      <c r="AL156" s="274" t="str">
        <f t="shared" si="86"/>
        <v/>
      </c>
      <c r="AM156" s="274" t="str">
        <f t="shared" si="86"/>
        <v/>
      </c>
      <c r="AN156" s="274" t="str">
        <f t="shared" si="86"/>
        <v/>
      </c>
      <c r="AO156" s="274" t="str">
        <f t="shared" si="86"/>
        <v/>
      </c>
      <c r="AP156" s="274" t="str">
        <f t="shared" si="86"/>
        <v/>
      </c>
      <c r="AQ156" s="275">
        <f t="shared" si="67"/>
        <v>0</v>
      </c>
      <c r="AR156" s="275">
        <f t="shared" si="68"/>
        <v>0</v>
      </c>
      <c r="AS156" s="275">
        <f t="shared" si="69"/>
        <v>0</v>
      </c>
    </row>
    <row r="157" spans="1:45" s="5" customFormat="1" ht="27.75" customHeight="1" x14ac:dyDescent="0.25">
      <c r="A157" s="266">
        <f>'Inventaire – Act. lin. et vert.'!A144</f>
        <v>143</v>
      </c>
      <c r="B157" s="266"/>
      <c r="C157" s="266">
        <f>'Inventaire – Act. lin. et vert.'!B144</f>
        <v>0</v>
      </c>
      <c r="D157" s="266" t="str">
        <f>IF('Inventaire – Act. lin. et vert.'!C144="","",'Inventaire – Act. lin. et vert.'!C144)</f>
        <v/>
      </c>
      <c r="E157" s="267">
        <f>'Inventaire – Act. lin. et vert.'!D144</f>
        <v>0</v>
      </c>
      <c r="F157" s="268">
        <f>'Inventaire – Act. lin. et vert.'!E144</f>
        <v>0</v>
      </c>
      <c r="G157" s="276">
        <f>'Inventaire – Act. lin. et vert.'!I144</f>
        <v>0</v>
      </c>
      <c r="H157" s="270">
        <f>IF(C157='État actuel de la coll.'!$A$20,'Inventaire – Véh. et équip.'!H144-'Inventaire – Véh. et équip.'!M144,'Inventaire – Act. lin. et vert.'!G144)</f>
        <v>0</v>
      </c>
      <c r="I157" s="270">
        <f>'Inventaire – Act. lin. et vert.'!K144</f>
        <v>0</v>
      </c>
      <c r="J157" s="271" t="str">
        <f>IF(ISNUMBER('Inventaire – Act. lin. et vert.'!Y144),'Inventaire – Act. lin. et vert.'!Y144,"")</f>
        <v/>
      </c>
      <c r="K157" s="272">
        <f t="shared" si="80"/>
        <v>0</v>
      </c>
      <c r="L157" s="272">
        <f t="shared" si="60"/>
        <v>0</v>
      </c>
      <c r="M157" s="272">
        <f t="shared" si="61"/>
        <v>0</v>
      </c>
      <c r="N157" s="272">
        <f t="shared" si="62"/>
        <v>0</v>
      </c>
      <c r="O157" s="272">
        <f t="shared" si="63"/>
        <v>0</v>
      </c>
      <c r="P157" s="273">
        <f t="shared" si="64"/>
        <v>0</v>
      </c>
      <c r="Q157" s="277" t="str">
        <f t="shared" si="65"/>
        <v/>
      </c>
      <c r="R157" s="277" t="str">
        <f t="shared" si="66"/>
        <v/>
      </c>
      <c r="S157" s="274" t="str">
        <f t="shared" si="81"/>
        <v/>
      </c>
      <c r="T157" s="274" t="str">
        <f t="shared" si="87"/>
        <v/>
      </c>
      <c r="U157" s="274" t="str">
        <f t="shared" si="87"/>
        <v/>
      </c>
      <c r="V157" s="274" t="str">
        <f t="shared" si="82"/>
        <v/>
      </c>
      <c r="W157" s="274" t="str">
        <f t="shared" si="85"/>
        <v/>
      </c>
      <c r="X157" s="274" t="str">
        <f t="shared" si="85"/>
        <v/>
      </c>
      <c r="Y157" s="274" t="str">
        <f t="shared" si="85"/>
        <v/>
      </c>
      <c r="Z157" s="274" t="str">
        <f t="shared" si="85"/>
        <v/>
      </c>
      <c r="AA157" s="274" t="str">
        <f t="shared" si="85"/>
        <v/>
      </c>
      <c r="AB157" s="274" t="str">
        <f t="shared" si="85"/>
        <v/>
      </c>
      <c r="AC157" s="274" t="str">
        <f t="shared" si="85"/>
        <v/>
      </c>
      <c r="AD157" s="274" t="str">
        <f t="shared" si="85"/>
        <v/>
      </c>
      <c r="AE157" s="274" t="str">
        <f t="shared" si="85"/>
        <v/>
      </c>
      <c r="AF157" s="274" t="str">
        <f t="shared" si="85"/>
        <v/>
      </c>
      <c r="AG157" s="274" t="str">
        <f t="shared" si="86"/>
        <v/>
      </c>
      <c r="AH157" s="274" t="str">
        <f t="shared" si="86"/>
        <v/>
      </c>
      <c r="AI157" s="274" t="str">
        <f t="shared" si="86"/>
        <v/>
      </c>
      <c r="AJ157" s="274" t="str">
        <f t="shared" si="86"/>
        <v/>
      </c>
      <c r="AK157" s="274" t="str">
        <f t="shared" si="86"/>
        <v/>
      </c>
      <c r="AL157" s="274" t="str">
        <f t="shared" si="86"/>
        <v/>
      </c>
      <c r="AM157" s="274" t="str">
        <f t="shared" si="86"/>
        <v/>
      </c>
      <c r="AN157" s="274" t="str">
        <f t="shared" si="86"/>
        <v/>
      </c>
      <c r="AO157" s="274" t="str">
        <f t="shared" si="86"/>
        <v/>
      </c>
      <c r="AP157" s="274" t="str">
        <f t="shared" si="86"/>
        <v/>
      </c>
      <c r="AQ157" s="275">
        <f t="shared" si="67"/>
        <v>0</v>
      </c>
      <c r="AR157" s="275">
        <f t="shared" si="68"/>
        <v>0</v>
      </c>
      <c r="AS157" s="275">
        <f t="shared" si="69"/>
        <v>0</v>
      </c>
    </row>
    <row r="158" spans="1:45" s="5" customFormat="1" ht="27.75" customHeight="1" x14ac:dyDescent="0.25">
      <c r="A158" s="266">
        <f>'Inventaire – Act. lin. et vert.'!A145</f>
        <v>144</v>
      </c>
      <c r="B158" s="266"/>
      <c r="C158" s="266">
        <f>'Inventaire – Act. lin. et vert.'!B145</f>
        <v>0</v>
      </c>
      <c r="D158" s="266" t="str">
        <f>IF('Inventaire – Act. lin. et vert.'!C145="","",'Inventaire – Act. lin. et vert.'!C145)</f>
        <v/>
      </c>
      <c r="E158" s="267">
        <f>'Inventaire – Act. lin. et vert.'!D145</f>
        <v>0</v>
      </c>
      <c r="F158" s="268">
        <f>'Inventaire – Act. lin. et vert.'!E145</f>
        <v>0</v>
      </c>
      <c r="G158" s="276">
        <f>'Inventaire – Act. lin. et vert.'!I145</f>
        <v>0</v>
      </c>
      <c r="H158" s="270">
        <f>IF(C158='État actuel de la coll.'!$A$20,'Inventaire – Véh. et équip.'!H145-'Inventaire – Véh. et équip.'!M145,'Inventaire – Act. lin. et vert.'!G145)</f>
        <v>0</v>
      </c>
      <c r="I158" s="270">
        <f>'Inventaire – Act. lin. et vert.'!K145</f>
        <v>0</v>
      </c>
      <c r="J158" s="271" t="str">
        <f>IF(ISNUMBER('Inventaire – Act. lin. et vert.'!Y145),'Inventaire – Act. lin. et vert.'!Y145,"")</f>
        <v/>
      </c>
      <c r="K158" s="272">
        <f t="shared" si="80"/>
        <v>0</v>
      </c>
      <c r="L158" s="272">
        <f t="shared" si="60"/>
        <v>0</v>
      </c>
      <c r="M158" s="272">
        <f t="shared" si="61"/>
        <v>0</v>
      </c>
      <c r="N158" s="272">
        <f t="shared" si="62"/>
        <v>0</v>
      </c>
      <c r="O158" s="272">
        <f t="shared" si="63"/>
        <v>0</v>
      </c>
      <c r="P158" s="273">
        <f t="shared" si="64"/>
        <v>0</v>
      </c>
      <c r="Q158" s="277" t="str">
        <f t="shared" si="65"/>
        <v/>
      </c>
      <c r="R158" s="277" t="str">
        <f t="shared" si="66"/>
        <v/>
      </c>
      <c r="S158" s="274" t="str">
        <f t="shared" si="81"/>
        <v/>
      </c>
      <c r="T158" s="274" t="str">
        <f t="shared" si="87"/>
        <v/>
      </c>
      <c r="U158" s="274" t="str">
        <f t="shared" si="87"/>
        <v/>
      </c>
      <c r="V158" s="274" t="str">
        <f t="shared" si="82"/>
        <v/>
      </c>
      <c r="W158" s="274" t="str">
        <f t="shared" si="85"/>
        <v/>
      </c>
      <c r="X158" s="274" t="str">
        <f t="shared" si="85"/>
        <v/>
      </c>
      <c r="Y158" s="274" t="str">
        <f t="shared" si="85"/>
        <v/>
      </c>
      <c r="Z158" s="274" t="str">
        <f t="shared" si="85"/>
        <v/>
      </c>
      <c r="AA158" s="274" t="str">
        <f t="shared" si="85"/>
        <v/>
      </c>
      <c r="AB158" s="274" t="str">
        <f t="shared" si="85"/>
        <v/>
      </c>
      <c r="AC158" s="274" t="str">
        <f t="shared" si="85"/>
        <v/>
      </c>
      <c r="AD158" s="274" t="str">
        <f t="shared" si="85"/>
        <v/>
      </c>
      <c r="AE158" s="274" t="str">
        <f t="shared" si="85"/>
        <v/>
      </c>
      <c r="AF158" s="274" t="str">
        <f t="shared" si="85"/>
        <v/>
      </c>
      <c r="AG158" s="274" t="str">
        <f t="shared" si="86"/>
        <v/>
      </c>
      <c r="AH158" s="274" t="str">
        <f t="shared" si="86"/>
        <v/>
      </c>
      <c r="AI158" s="274" t="str">
        <f t="shared" si="86"/>
        <v/>
      </c>
      <c r="AJ158" s="274" t="str">
        <f t="shared" si="86"/>
        <v/>
      </c>
      <c r="AK158" s="274" t="str">
        <f t="shared" si="86"/>
        <v/>
      </c>
      <c r="AL158" s="274" t="str">
        <f t="shared" si="86"/>
        <v/>
      </c>
      <c r="AM158" s="274" t="str">
        <f t="shared" si="86"/>
        <v/>
      </c>
      <c r="AN158" s="274" t="str">
        <f t="shared" si="86"/>
        <v/>
      </c>
      <c r="AO158" s="274" t="str">
        <f t="shared" si="86"/>
        <v/>
      </c>
      <c r="AP158" s="274" t="str">
        <f t="shared" si="86"/>
        <v/>
      </c>
      <c r="AQ158" s="275">
        <f t="shared" si="67"/>
        <v>0</v>
      </c>
      <c r="AR158" s="275">
        <f t="shared" si="68"/>
        <v>0</v>
      </c>
      <c r="AS158" s="275">
        <f t="shared" si="69"/>
        <v>0</v>
      </c>
    </row>
    <row r="159" spans="1:45" s="5" customFormat="1" ht="27.75" customHeight="1" x14ac:dyDescent="0.25">
      <c r="A159" s="266">
        <f>'Inventaire – Act. lin. et vert.'!A146</f>
        <v>145</v>
      </c>
      <c r="B159" s="266"/>
      <c r="C159" s="266">
        <f>'Inventaire – Act. lin. et vert.'!B146</f>
        <v>0</v>
      </c>
      <c r="D159" s="266" t="str">
        <f>IF('Inventaire – Act. lin. et vert.'!C146="","",'Inventaire – Act. lin. et vert.'!C146)</f>
        <v/>
      </c>
      <c r="E159" s="267">
        <f>'Inventaire – Act. lin. et vert.'!D146</f>
        <v>0</v>
      </c>
      <c r="F159" s="268">
        <f>'Inventaire – Act. lin. et vert.'!E146</f>
        <v>0</v>
      </c>
      <c r="G159" s="276">
        <f>'Inventaire – Act. lin. et vert.'!I146</f>
        <v>0</v>
      </c>
      <c r="H159" s="270">
        <f>IF(C159='État actuel de la coll.'!$A$20,'Inventaire – Véh. et équip.'!H146-'Inventaire – Véh. et équip.'!M146,'Inventaire – Act. lin. et vert.'!G146)</f>
        <v>0</v>
      </c>
      <c r="I159" s="270">
        <f>'Inventaire – Act. lin. et vert.'!K146</f>
        <v>0</v>
      </c>
      <c r="J159" s="271" t="str">
        <f>IF(ISNUMBER('Inventaire – Act. lin. et vert.'!Y146),'Inventaire – Act. lin. et vert.'!Y146,"")</f>
        <v/>
      </c>
      <c r="K159" s="272">
        <f t="shared" si="80"/>
        <v>0</v>
      </c>
      <c r="L159" s="272">
        <f t="shared" si="60"/>
        <v>0</v>
      </c>
      <c r="M159" s="272">
        <f t="shared" si="61"/>
        <v>0</v>
      </c>
      <c r="N159" s="272">
        <f t="shared" si="62"/>
        <v>0</v>
      </c>
      <c r="O159" s="272">
        <f t="shared" si="63"/>
        <v>0</v>
      </c>
      <c r="P159" s="273">
        <f t="shared" si="64"/>
        <v>0</v>
      </c>
      <c r="Q159" s="277" t="str">
        <f t="shared" si="65"/>
        <v/>
      </c>
      <c r="R159" s="277" t="str">
        <f t="shared" si="66"/>
        <v/>
      </c>
      <c r="S159" s="274" t="str">
        <f t="shared" si="81"/>
        <v/>
      </c>
      <c r="T159" s="274" t="str">
        <f t="shared" si="87"/>
        <v/>
      </c>
      <c r="U159" s="274" t="str">
        <f t="shared" si="87"/>
        <v/>
      </c>
      <c r="V159" s="274" t="str">
        <f t="shared" si="82"/>
        <v/>
      </c>
      <c r="W159" s="274" t="str">
        <f t="shared" si="85"/>
        <v/>
      </c>
      <c r="X159" s="274" t="str">
        <f t="shared" si="85"/>
        <v/>
      </c>
      <c r="Y159" s="274" t="str">
        <f t="shared" si="85"/>
        <v/>
      </c>
      <c r="Z159" s="274" t="str">
        <f t="shared" si="85"/>
        <v/>
      </c>
      <c r="AA159" s="274" t="str">
        <f t="shared" si="85"/>
        <v/>
      </c>
      <c r="AB159" s="274" t="str">
        <f t="shared" si="85"/>
        <v/>
      </c>
      <c r="AC159" s="274" t="str">
        <f t="shared" si="85"/>
        <v/>
      </c>
      <c r="AD159" s="274" t="str">
        <f t="shared" si="85"/>
        <v/>
      </c>
      <c r="AE159" s="274" t="str">
        <f t="shared" si="85"/>
        <v/>
      </c>
      <c r="AF159" s="274" t="str">
        <f t="shared" si="85"/>
        <v/>
      </c>
      <c r="AG159" s="274" t="str">
        <f t="shared" si="86"/>
        <v/>
      </c>
      <c r="AH159" s="274" t="str">
        <f t="shared" si="86"/>
        <v/>
      </c>
      <c r="AI159" s="274" t="str">
        <f t="shared" si="86"/>
        <v/>
      </c>
      <c r="AJ159" s="274" t="str">
        <f t="shared" si="86"/>
        <v/>
      </c>
      <c r="AK159" s="274" t="str">
        <f t="shared" si="86"/>
        <v/>
      </c>
      <c r="AL159" s="274" t="str">
        <f t="shared" si="86"/>
        <v/>
      </c>
      <c r="AM159" s="274" t="str">
        <f t="shared" si="86"/>
        <v/>
      </c>
      <c r="AN159" s="274" t="str">
        <f t="shared" si="86"/>
        <v/>
      </c>
      <c r="AO159" s="274" t="str">
        <f t="shared" si="86"/>
        <v/>
      </c>
      <c r="AP159" s="274" t="str">
        <f t="shared" si="86"/>
        <v/>
      </c>
      <c r="AQ159" s="275">
        <f t="shared" si="67"/>
        <v>0</v>
      </c>
      <c r="AR159" s="275">
        <f t="shared" si="68"/>
        <v>0</v>
      </c>
      <c r="AS159" s="275">
        <f t="shared" si="69"/>
        <v>0</v>
      </c>
    </row>
    <row r="160" spans="1:45" s="5" customFormat="1" ht="27.75" customHeight="1" x14ac:dyDescent="0.25">
      <c r="A160" s="266">
        <f>'Inventaire – Act. lin. et vert.'!A147</f>
        <v>146</v>
      </c>
      <c r="B160" s="266"/>
      <c r="C160" s="266">
        <f>'Inventaire – Act. lin. et vert.'!B147</f>
        <v>0</v>
      </c>
      <c r="D160" s="266" t="str">
        <f>IF('Inventaire – Act. lin. et vert.'!C147="","",'Inventaire – Act. lin. et vert.'!C147)</f>
        <v/>
      </c>
      <c r="E160" s="267">
        <f>'Inventaire – Act. lin. et vert.'!D147</f>
        <v>0</v>
      </c>
      <c r="F160" s="268">
        <f>'Inventaire – Act. lin. et vert.'!E147</f>
        <v>0</v>
      </c>
      <c r="G160" s="276">
        <f>'Inventaire – Act. lin. et vert.'!I147</f>
        <v>0</v>
      </c>
      <c r="H160" s="270">
        <f>IF(C160='État actuel de la coll.'!$A$20,'Inventaire – Véh. et équip.'!H147-'Inventaire – Véh. et équip.'!M147,'Inventaire – Act. lin. et vert.'!G147)</f>
        <v>0</v>
      </c>
      <c r="I160" s="270">
        <f>'Inventaire – Act. lin. et vert.'!K147</f>
        <v>0</v>
      </c>
      <c r="J160" s="271" t="str">
        <f>IF(ISNUMBER('Inventaire – Act. lin. et vert.'!Y147),'Inventaire – Act. lin. et vert.'!Y147,"")</f>
        <v/>
      </c>
      <c r="K160" s="272">
        <f t="shared" si="80"/>
        <v>0</v>
      </c>
      <c r="L160" s="272">
        <f t="shared" si="60"/>
        <v>0</v>
      </c>
      <c r="M160" s="272">
        <f t="shared" si="61"/>
        <v>0</v>
      </c>
      <c r="N160" s="272">
        <f t="shared" si="62"/>
        <v>0</v>
      </c>
      <c r="O160" s="272">
        <f t="shared" si="63"/>
        <v>0</v>
      </c>
      <c r="P160" s="273">
        <f t="shared" si="64"/>
        <v>0</v>
      </c>
      <c r="Q160" s="277" t="str">
        <f t="shared" si="65"/>
        <v/>
      </c>
      <c r="R160" s="277" t="str">
        <f t="shared" si="66"/>
        <v/>
      </c>
      <c r="S160" s="274" t="str">
        <f t="shared" si="81"/>
        <v/>
      </c>
      <c r="T160" s="274" t="str">
        <f t="shared" si="87"/>
        <v/>
      </c>
      <c r="U160" s="274" t="str">
        <f t="shared" si="87"/>
        <v/>
      </c>
      <c r="V160" s="274" t="str">
        <f t="shared" si="82"/>
        <v/>
      </c>
      <c r="W160" s="274" t="str">
        <f t="shared" si="85"/>
        <v/>
      </c>
      <c r="X160" s="274" t="str">
        <f t="shared" si="85"/>
        <v/>
      </c>
      <c r="Y160" s="274" t="str">
        <f t="shared" si="85"/>
        <v/>
      </c>
      <c r="Z160" s="274" t="str">
        <f t="shared" si="85"/>
        <v/>
      </c>
      <c r="AA160" s="274" t="str">
        <f t="shared" si="85"/>
        <v/>
      </c>
      <c r="AB160" s="274" t="str">
        <f t="shared" si="85"/>
        <v/>
      </c>
      <c r="AC160" s="274" t="str">
        <f t="shared" si="85"/>
        <v/>
      </c>
      <c r="AD160" s="274" t="str">
        <f t="shared" si="85"/>
        <v/>
      </c>
      <c r="AE160" s="274" t="str">
        <f t="shared" si="85"/>
        <v/>
      </c>
      <c r="AF160" s="274" t="str">
        <f t="shared" si="85"/>
        <v/>
      </c>
      <c r="AG160" s="274" t="str">
        <f t="shared" si="86"/>
        <v/>
      </c>
      <c r="AH160" s="274" t="str">
        <f t="shared" si="86"/>
        <v/>
      </c>
      <c r="AI160" s="274" t="str">
        <f t="shared" si="86"/>
        <v/>
      </c>
      <c r="AJ160" s="274" t="str">
        <f t="shared" si="86"/>
        <v/>
      </c>
      <c r="AK160" s="274" t="str">
        <f t="shared" si="86"/>
        <v/>
      </c>
      <c r="AL160" s="274" t="str">
        <f t="shared" si="86"/>
        <v/>
      </c>
      <c r="AM160" s="274" t="str">
        <f t="shared" si="86"/>
        <v/>
      </c>
      <c r="AN160" s="274" t="str">
        <f t="shared" si="86"/>
        <v/>
      </c>
      <c r="AO160" s="274" t="str">
        <f t="shared" si="86"/>
        <v/>
      </c>
      <c r="AP160" s="274" t="str">
        <f t="shared" si="86"/>
        <v/>
      </c>
      <c r="AQ160" s="275">
        <f t="shared" si="67"/>
        <v>0</v>
      </c>
      <c r="AR160" s="275">
        <f t="shared" si="68"/>
        <v>0</v>
      </c>
      <c r="AS160" s="275">
        <f t="shared" si="69"/>
        <v>0</v>
      </c>
    </row>
    <row r="161" spans="1:45" s="5" customFormat="1" ht="27.75" customHeight="1" x14ac:dyDescent="0.25">
      <c r="A161" s="266">
        <f>'Inventaire – Act. lin. et vert.'!A148</f>
        <v>147</v>
      </c>
      <c r="B161" s="266"/>
      <c r="C161" s="266">
        <f>'Inventaire – Act. lin. et vert.'!B148</f>
        <v>0</v>
      </c>
      <c r="D161" s="266" t="str">
        <f>IF('Inventaire – Act. lin. et vert.'!C148="","",'Inventaire – Act. lin. et vert.'!C148)</f>
        <v/>
      </c>
      <c r="E161" s="267">
        <f>'Inventaire – Act. lin. et vert.'!D148</f>
        <v>0</v>
      </c>
      <c r="F161" s="268">
        <f>'Inventaire – Act. lin. et vert.'!E148</f>
        <v>0</v>
      </c>
      <c r="G161" s="276">
        <f>'Inventaire – Act. lin. et vert.'!I148</f>
        <v>0</v>
      </c>
      <c r="H161" s="270">
        <f>IF(C161='État actuel de la coll.'!$A$20,'Inventaire – Véh. et équip.'!H148-'Inventaire – Véh. et équip.'!M148,'Inventaire – Act. lin. et vert.'!G148)</f>
        <v>0</v>
      </c>
      <c r="I161" s="270">
        <f>'Inventaire – Act. lin. et vert.'!K148</f>
        <v>0</v>
      </c>
      <c r="J161" s="271" t="str">
        <f>IF(ISNUMBER('Inventaire – Act. lin. et vert.'!Y148),'Inventaire – Act. lin. et vert.'!Y148,"")</f>
        <v/>
      </c>
      <c r="K161" s="272">
        <f t="shared" si="80"/>
        <v>0</v>
      </c>
      <c r="L161" s="272">
        <f t="shared" ref="L161:L224" si="88">K161+$I161</f>
        <v>0</v>
      </c>
      <c r="M161" s="272">
        <f t="shared" ref="M161:M224" si="89">L161+$I161</f>
        <v>0</v>
      </c>
      <c r="N161" s="272">
        <f t="shared" ref="N161:N224" si="90">M161+$I161</f>
        <v>0</v>
      </c>
      <c r="O161" s="272">
        <f t="shared" ref="O161:O224" si="91">N161+$I161</f>
        <v>0</v>
      </c>
      <c r="P161" s="273">
        <f t="shared" ref="P161:P224" si="92">O161+$I161</f>
        <v>0</v>
      </c>
      <c r="Q161" s="277" t="str">
        <f t="shared" ref="Q161:Q224" si="93">IF(AND(K161&lt;$R$14,K161&gt;0),G161,"")</f>
        <v/>
      </c>
      <c r="R161" s="277" t="str">
        <f t="shared" ref="R161:R224" si="94">IF(OR($K161=R$14,$L161=R$14,$M161=R$14,$N161=R$14,$O161=R$14,$P161=R$14),$G161,"")</f>
        <v/>
      </c>
      <c r="S161" s="274" t="str">
        <f t="shared" si="81"/>
        <v/>
      </c>
      <c r="T161" s="274" t="str">
        <f t="shared" si="87"/>
        <v/>
      </c>
      <c r="U161" s="274" t="str">
        <f t="shared" si="87"/>
        <v/>
      </c>
      <c r="V161" s="274" t="str">
        <f t="shared" si="82"/>
        <v/>
      </c>
      <c r="W161" s="274" t="str">
        <f t="shared" si="85"/>
        <v/>
      </c>
      <c r="X161" s="274" t="str">
        <f t="shared" si="85"/>
        <v/>
      </c>
      <c r="Y161" s="274" t="str">
        <f t="shared" si="85"/>
        <v/>
      </c>
      <c r="Z161" s="274" t="str">
        <f t="shared" si="85"/>
        <v/>
      </c>
      <c r="AA161" s="274" t="str">
        <f t="shared" si="85"/>
        <v/>
      </c>
      <c r="AB161" s="274" t="str">
        <f t="shared" si="85"/>
        <v/>
      </c>
      <c r="AC161" s="274" t="str">
        <f t="shared" si="85"/>
        <v/>
      </c>
      <c r="AD161" s="274" t="str">
        <f t="shared" si="85"/>
        <v/>
      </c>
      <c r="AE161" s="274" t="str">
        <f t="shared" si="85"/>
        <v/>
      </c>
      <c r="AF161" s="274" t="str">
        <f t="shared" si="85"/>
        <v/>
      </c>
      <c r="AG161" s="274" t="str">
        <f t="shared" si="86"/>
        <v/>
      </c>
      <c r="AH161" s="274" t="str">
        <f t="shared" si="86"/>
        <v/>
      </c>
      <c r="AI161" s="274" t="str">
        <f t="shared" si="86"/>
        <v/>
      </c>
      <c r="AJ161" s="274" t="str">
        <f t="shared" si="86"/>
        <v/>
      </c>
      <c r="AK161" s="274" t="str">
        <f t="shared" si="86"/>
        <v/>
      </c>
      <c r="AL161" s="274" t="str">
        <f t="shared" si="86"/>
        <v/>
      </c>
      <c r="AM161" s="274" t="str">
        <f t="shared" si="86"/>
        <v/>
      </c>
      <c r="AN161" s="274" t="str">
        <f t="shared" si="86"/>
        <v/>
      </c>
      <c r="AO161" s="274" t="str">
        <f t="shared" si="86"/>
        <v/>
      </c>
      <c r="AP161" s="274" t="str">
        <f t="shared" si="86"/>
        <v/>
      </c>
      <c r="AQ161" s="275">
        <f t="shared" ref="AQ161:AQ224" si="95">SUM(R161:AP161)</f>
        <v>0</v>
      </c>
      <c r="AR161" s="275">
        <f t="shared" ref="AR161:AR224" si="96">AQ161/25</f>
        <v>0</v>
      </c>
      <c r="AS161" s="275">
        <f t="shared" ref="AS161:AS224" si="97">IF(I161&lt;=0,0,G161/I161)</f>
        <v>0</v>
      </c>
    </row>
    <row r="162" spans="1:45" s="5" customFormat="1" ht="27.75" customHeight="1" x14ac:dyDescent="0.25">
      <c r="A162" s="266">
        <f>'Inventaire – Act. lin. et vert.'!A149</f>
        <v>148</v>
      </c>
      <c r="B162" s="266"/>
      <c r="C162" s="266">
        <f>'Inventaire – Act. lin. et vert.'!B149</f>
        <v>0</v>
      </c>
      <c r="D162" s="266" t="str">
        <f>IF('Inventaire – Act. lin. et vert.'!C149="","",'Inventaire – Act. lin. et vert.'!C149)</f>
        <v/>
      </c>
      <c r="E162" s="267">
        <f>'Inventaire – Act. lin. et vert.'!D149</f>
        <v>0</v>
      </c>
      <c r="F162" s="268">
        <f>'Inventaire – Act. lin. et vert.'!E149</f>
        <v>0</v>
      </c>
      <c r="G162" s="276">
        <f>'Inventaire – Act. lin. et vert.'!I149</f>
        <v>0</v>
      </c>
      <c r="H162" s="270">
        <f>IF(C162='État actuel de la coll.'!$A$20,'Inventaire – Véh. et équip.'!H149-'Inventaire – Véh. et équip.'!M149,'Inventaire – Act. lin. et vert.'!G149)</f>
        <v>0</v>
      </c>
      <c r="I162" s="270">
        <f>'Inventaire – Act. lin. et vert.'!K149</f>
        <v>0</v>
      </c>
      <c r="J162" s="271" t="str">
        <f>IF(ISNUMBER('Inventaire – Act. lin. et vert.'!Y149),'Inventaire – Act. lin. et vert.'!Y149,"")</f>
        <v/>
      </c>
      <c r="K162" s="272">
        <f t="shared" si="80"/>
        <v>0</v>
      </c>
      <c r="L162" s="272">
        <f t="shared" si="88"/>
        <v>0</v>
      </c>
      <c r="M162" s="272">
        <f t="shared" si="89"/>
        <v>0</v>
      </c>
      <c r="N162" s="272">
        <f t="shared" si="90"/>
        <v>0</v>
      </c>
      <c r="O162" s="272">
        <f t="shared" si="91"/>
        <v>0</v>
      </c>
      <c r="P162" s="273">
        <f t="shared" si="92"/>
        <v>0</v>
      </c>
      <c r="Q162" s="277" t="str">
        <f t="shared" si="93"/>
        <v/>
      </c>
      <c r="R162" s="277" t="str">
        <f t="shared" si="94"/>
        <v/>
      </c>
      <c r="S162" s="274" t="str">
        <f t="shared" si="81"/>
        <v/>
      </c>
      <c r="T162" s="274" t="str">
        <f t="shared" si="87"/>
        <v/>
      </c>
      <c r="U162" s="274" t="str">
        <f t="shared" si="87"/>
        <v/>
      </c>
      <c r="V162" s="274" t="str">
        <f t="shared" si="82"/>
        <v/>
      </c>
      <c r="W162" s="274" t="str">
        <f t="shared" si="85"/>
        <v/>
      </c>
      <c r="X162" s="274" t="str">
        <f t="shared" si="85"/>
        <v/>
      </c>
      <c r="Y162" s="274" t="str">
        <f t="shared" si="85"/>
        <v/>
      </c>
      <c r="Z162" s="274" t="str">
        <f t="shared" si="85"/>
        <v/>
      </c>
      <c r="AA162" s="274" t="str">
        <f t="shared" si="85"/>
        <v/>
      </c>
      <c r="AB162" s="274" t="str">
        <f t="shared" si="85"/>
        <v/>
      </c>
      <c r="AC162" s="274" t="str">
        <f t="shared" si="85"/>
        <v/>
      </c>
      <c r="AD162" s="274" t="str">
        <f t="shared" si="85"/>
        <v/>
      </c>
      <c r="AE162" s="274" t="str">
        <f t="shared" si="85"/>
        <v/>
      </c>
      <c r="AF162" s="274" t="str">
        <f t="shared" si="85"/>
        <v/>
      </c>
      <c r="AG162" s="274" t="str">
        <f t="shared" si="86"/>
        <v/>
      </c>
      <c r="AH162" s="274" t="str">
        <f t="shared" si="86"/>
        <v/>
      </c>
      <c r="AI162" s="274" t="str">
        <f t="shared" si="86"/>
        <v/>
      </c>
      <c r="AJ162" s="274" t="str">
        <f t="shared" si="86"/>
        <v/>
      </c>
      <c r="AK162" s="274" t="str">
        <f t="shared" si="86"/>
        <v/>
      </c>
      <c r="AL162" s="274" t="str">
        <f t="shared" si="86"/>
        <v/>
      </c>
      <c r="AM162" s="274" t="str">
        <f t="shared" si="86"/>
        <v/>
      </c>
      <c r="AN162" s="274" t="str">
        <f t="shared" si="86"/>
        <v/>
      </c>
      <c r="AO162" s="274" t="str">
        <f t="shared" si="86"/>
        <v/>
      </c>
      <c r="AP162" s="274" t="str">
        <f t="shared" si="86"/>
        <v/>
      </c>
      <c r="AQ162" s="275">
        <f t="shared" si="95"/>
        <v>0</v>
      </c>
      <c r="AR162" s="275">
        <f t="shared" si="96"/>
        <v>0</v>
      </c>
      <c r="AS162" s="275">
        <f t="shared" si="97"/>
        <v>0</v>
      </c>
    </row>
    <row r="163" spans="1:45" s="5" customFormat="1" ht="27.75" customHeight="1" x14ac:dyDescent="0.25">
      <c r="A163" s="266">
        <f>'Inventaire – Act. lin. et vert.'!A150</f>
        <v>149</v>
      </c>
      <c r="B163" s="266"/>
      <c r="C163" s="266">
        <f>'Inventaire – Act. lin. et vert.'!B150</f>
        <v>0</v>
      </c>
      <c r="D163" s="266" t="str">
        <f>IF('Inventaire – Act. lin. et vert.'!C150="","",'Inventaire – Act. lin. et vert.'!C150)</f>
        <v/>
      </c>
      <c r="E163" s="267">
        <f>'Inventaire – Act. lin. et vert.'!D150</f>
        <v>0</v>
      </c>
      <c r="F163" s="268">
        <f>'Inventaire – Act. lin. et vert.'!E150</f>
        <v>0</v>
      </c>
      <c r="G163" s="276">
        <f>'Inventaire – Act. lin. et vert.'!I150</f>
        <v>0</v>
      </c>
      <c r="H163" s="270">
        <f>IF(C163='État actuel de la coll.'!$A$20,'Inventaire – Véh. et équip.'!H150-'Inventaire – Véh. et équip.'!M150,'Inventaire – Act. lin. et vert.'!G150)</f>
        <v>0</v>
      </c>
      <c r="I163" s="270">
        <f>'Inventaire – Act. lin. et vert.'!K150</f>
        <v>0</v>
      </c>
      <c r="J163" s="271" t="str">
        <f>IF(ISNUMBER('Inventaire – Act. lin. et vert.'!Y150),'Inventaire – Act. lin. et vert.'!Y150,"")</f>
        <v/>
      </c>
      <c r="K163" s="272">
        <f t="shared" si="80"/>
        <v>0</v>
      </c>
      <c r="L163" s="272">
        <f t="shared" si="88"/>
        <v>0</v>
      </c>
      <c r="M163" s="272">
        <f t="shared" si="89"/>
        <v>0</v>
      </c>
      <c r="N163" s="272">
        <f t="shared" si="90"/>
        <v>0</v>
      </c>
      <c r="O163" s="272">
        <f t="shared" si="91"/>
        <v>0</v>
      </c>
      <c r="P163" s="273">
        <f t="shared" si="92"/>
        <v>0</v>
      </c>
      <c r="Q163" s="277" t="str">
        <f t="shared" si="93"/>
        <v/>
      </c>
      <c r="R163" s="277" t="str">
        <f t="shared" si="94"/>
        <v/>
      </c>
      <c r="S163" s="274" t="str">
        <f t="shared" si="81"/>
        <v/>
      </c>
      <c r="T163" s="274" t="str">
        <f t="shared" si="87"/>
        <v/>
      </c>
      <c r="U163" s="274" t="str">
        <f t="shared" si="87"/>
        <v/>
      </c>
      <c r="V163" s="274" t="str">
        <f t="shared" si="82"/>
        <v/>
      </c>
      <c r="W163" s="274" t="str">
        <f t="shared" si="85"/>
        <v/>
      </c>
      <c r="X163" s="274" t="str">
        <f t="shared" si="85"/>
        <v/>
      </c>
      <c r="Y163" s="274" t="str">
        <f t="shared" si="85"/>
        <v/>
      </c>
      <c r="Z163" s="274" t="str">
        <f t="shared" si="85"/>
        <v/>
      </c>
      <c r="AA163" s="274" t="str">
        <f t="shared" si="85"/>
        <v/>
      </c>
      <c r="AB163" s="274" t="str">
        <f t="shared" si="85"/>
        <v/>
      </c>
      <c r="AC163" s="274" t="str">
        <f t="shared" si="85"/>
        <v/>
      </c>
      <c r="AD163" s="274" t="str">
        <f t="shared" si="85"/>
        <v/>
      </c>
      <c r="AE163" s="274" t="str">
        <f t="shared" si="85"/>
        <v/>
      </c>
      <c r="AF163" s="274" t="str">
        <f t="shared" si="85"/>
        <v/>
      </c>
      <c r="AG163" s="274" t="str">
        <f t="shared" si="86"/>
        <v/>
      </c>
      <c r="AH163" s="274" t="str">
        <f t="shared" si="86"/>
        <v/>
      </c>
      <c r="AI163" s="274" t="str">
        <f t="shared" si="86"/>
        <v/>
      </c>
      <c r="AJ163" s="274" t="str">
        <f t="shared" si="86"/>
        <v/>
      </c>
      <c r="AK163" s="274" t="str">
        <f t="shared" si="86"/>
        <v/>
      </c>
      <c r="AL163" s="274" t="str">
        <f t="shared" si="86"/>
        <v/>
      </c>
      <c r="AM163" s="274" t="str">
        <f t="shared" si="86"/>
        <v/>
      </c>
      <c r="AN163" s="274" t="str">
        <f t="shared" si="86"/>
        <v/>
      </c>
      <c r="AO163" s="274" t="str">
        <f t="shared" si="86"/>
        <v/>
      </c>
      <c r="AP163" s="274" t="str">
        <f t="shared" si="86"/>
        <v/>
      </c>
      <c r="AQ163" s="275">
        <f t="shared" si="95"/>
        <v>0</v>
      </c>
      <c r="AR163" s="275">
        <f t="shared" si="96"/>
        <v>0</v>
      </c>
      <c r="AS163" s="275">
        <f t="shared" si="97"/>
        <v>0</v>
      </c>
    </row>
    <row r="164" spans="1:45" s="5" customFormat="1" ht="27.75" customHeight="1" x14ac:dyDescent="0.25">
      <c r="A164" s="266">
        <f>'Inventaire – Act. lin. et vert.'!A151</f>
        <v>150</v>
      </c>
      <c r="B164" s="266"/>
      <c r="C164" s="266">
        <f>'Inventaire – Act. lin. et vert.'!B151</f>
        <v>0</v>
      </c>
      <c r="D164" s="266" t="str">
        <f>IF('Inventaire – Act. lin. et vert.'!C151="","",'Inventaire – Act. lin. et vert.'!C151)</f>
        <v/>
      </c>
      <c r="E164" s="267">
        <f>'Inventaire – Act. lin. et vert.'!D151</f>
        <v>0</v>
      </c>
      <c r="F164" s="268">
        <f>'Inventaire – Act. lin. et vert.'!E151</f>
        <v>0</v>
      </c>
      <c r="G164" s="276">
        <f>'Inventaire – Act. lin. et vert.'!I151</f>
        <v>0</v>
      </c>
      <c r="H164" s="270">
        <f>IF(C164='État actuel de la coll.'!$A$20,'Inventaire – Véh. et équip.'!H151-'Inventaire – Véh. et équip.'!M151,'Inventaire – Act. lin. et vert.'!G151)</f>
        <v>0</v>
      </c>
      <c r="I164" s="270">
        <f>'Inventaire – Act. lin. et vert.'!K151</f>
        <v>0</v>
      </c>
      <c r="J164" s="271" t="str">
        <f>IF(ISNUMBER('Inventaire – Act. lin. et vert.'!Y151),'Inventaire – Act. lin. et vert.'!Y151,"")</f>
        <v/>
      </c>
      <c r="K164" s="272">
        <f t="shared" si="80"/>
        <v>0</v>
      </c>
      <c r="L164" s="272">
        <f t="shared" si="88"/>
        <v>0</v>
      </c>
      <c r="M164" s="272">
        <f t="shared" si="89"/>
        <v>0</v>
      </c>
      <c r="N164" s="272">
        <f t="shared" si="90"/>
        <v>0</v>
      </c>
      <c r="O164" s="272">
        <f t="shared" si="91"/>
        <v>0</v>
      </c>
      <c r="P164" s="273">
        <f t="shared" si="92"/>
        <v>0</v>
      </c>
      <c r="Q164" s="277" t="str">
        <f t="shared" si="93"/>
        <v/>
      </c>
      <c r="R164" s="277" t="str">
        <f t="shared" si="94"/>
        <v/>
      </c>
      <c r="S164" s="274" t="str">
        <f t="shared" si="81"/>
        <v/>
      </c>
      <c r="T164" s="274" t="str">
        <f t="shared" si="87"/>
        <v/>
      </c>
      <c r="U164" s="274" t="str">
        <f t="shared" si="87"/>
        <v/>
      </c>
      <c r="V164" s="274" t="str">
        <f t="shared" si="82"/>
        <v/>
      </c>
      <c r="W164" s="274" t="str">
        <f t="shared" si="85"/>
        <v/>
      </c>
      <c r="X164" s="274" t="str">
        <f t="shared" si="85"/>
        <v/>
      </c>
      <c r="Y164" s="274" t="str">
        <f t="shared" si="85"/>
        <v/>
      </c>
      <c r="Z164" s="274" t="str">
        <f t="shared" si="85"/>
        <v/>
      </c>
      <c r="AA164" s="274" t="str">
        <f t="shared" si="85"/>
        <v/>
      </c>
      <c r="AB164" s="274" t="str">
        <f t="shared" si="85"/>
        <v/>
      </c>
      <c r="AC164" s="274" t="str">
        <f t="shared" si="85"/>
        <v/>
      </c>
      <c r="AD164" s="274" t="str">
        <f t="shared" si="85"/>
        <v/>
      </c>
      <c r="AE164" s="274" t="str">
        <f t="shared" si="85"/>
        <v/>
      </c>
      <c r="AF164" s="274" t="str">
        <f t="shared" si="85"/>
        <v/>
      </c>
      <c r="AG164" s="274" t="str">
        <f t="shared" si="86"/>
        <v/>
      </c>
      <c r="AH164" s="274" t="str">
        <f t="shared" si="86"/>
        <v/>
      </c>
      <c r="AI164" s="274" t="str">
        <f t="shared" si="86"/>
        <v/>
      </c>
      <c r="AJ164" s="274" t="str">
        <f t="shared" si="86"/>
        <v/>
      </c>
      <c r="AK164" s="274" t="str">
        <f t="shared" si="86"/>
        <v/>
      </c>
      <c r="AL164" s="274" t="str">
        <f t="shared" si="86"/>
        <v/>
      </c>
      <c r="AM164" s="274" t="str">
        <f t="shared" si="86"/>
        <v/>
      </c>
      <c r="AN164" s="274" t="str">
        <f t="shared" si="86"/>
        <v/>
      </c>
      <c r="AO164" s="274" t="str">
        <f t="shared" si="86"/>
        <v/>
      </c>
      <c r="AP164" s="274" t="str">
        <f t="shared" si="86"/>
        <v/>
      </c>
      <c r="AQ164" s="275">
        <f t="shared" si="95"/>
        <v>0</v>
      </c>
      <c r="AR164" s="275">
        <f t="shared" si="96"/>
        <v>0</v>
      </c>
      <c r="AS164" s="275">
        <f t="shared" si="97"/>
        <v>0</v>
      </c>
    </row>
    <row r="165" spans="1:45" s="5" customFormat="1" ht="27.75" customHeight="1" x14ac:dyDescent="0.25">
      <c r="A165" s="266">
        <f>'Inventaire – Act. lin. et vert.'!A152</f>
        <v>151</v>
      </c>
      <c r="B165" s="266"/>
      <c r="C165" s="266">
        <f>'Inventaire – Act. lin. et vert.'!B152</f>
        <v>0</v>
      </c>
      <c r="D165" s="266" t="str">
        <f>IF('Inventaire – Act. lin. et vert.'!C152="","",'Inventaire – Act. lin. et vert.'!C152)</f>
        <v/>
      </c>
      <c r="E165" s="267">
        <f>'Inventaire – Act. lin. et vert.'!D152</f>
        <v>0</v>
      </c>
      <c r="F165" s="268">
        <f>'Inventaire – Act. lin. et vert.'!E152</f>
        <v>0</v>
      </c>
      <c r="G165" s="276">
        <f>'Inventaire – Act. lin. et vert.'!I152</f>
        <v>0</v>
      </c>
      <c r="H165" s="270">
        <f>IF(C165='État actuel de la coll.'!$A$20,'Inventaire – Véh. et équip.'!H152-'Inventaire – Véh. et équip.'!M152,'Inventaire – Act. lin. et vert.'!G152)</f>
        <v>0</v>
      </c>
      <c r="I165" s="270">
        <f>'Inventaire – Act. lin. et vert.'!K152</f>
        <v>0</v>
      </c>
      <c r="J165" s="271" t="str">
        <f>IF(ISNUMBER('Inventaire – Act. lin. et vert.'!Y152),'Inventaire – Act. lin. et vert.'!Y152,"")</f>
        <v/>
      </c>
      <c r="K165" s="272">
        <f t="shared" si="80"/>
        <v>0</v>
      </c>
      <c r="L165" s="272">
        <f t="shared" si="88"/>
        <v>0</v>
      </c>
      <c r="M165" s="272">
        <f t="shared" si="89"/>
        <v>0</v>
      </c>
      <c r="N165" s="272">
        <f t="shared" si="90"/>
        <v>0</v>
      </c>
      <c r="O165" s="272">
        <f t="shared" si="91"/>
        <v>0</v>
      </c>
      <c r="P165" s="273">
        <f t="shared" si="92"/>
        <v>0</v>
      </c>
      <c r="Q165" s="277" t="str">
        <f t="shared" si="93"/>
        <v/>
      </c>
      <c r="R165" s="277" t="str">
        <f t="shared" si="94"/>
        <v/>
      </c>
      <c r="S165" s="274" t="str">
        <f t="shared" si="81"/>
        <v/>
      </c>
      <c r="T165" s="274" t="str">
        <f t="shared" si="87"/>
        <v/>
      </c>
      <c r="U165" s="274" t="str">
        <f t="shared" si="87"/>
        <v/>
      </c>
      <c r="V165" s="274" t="str">
        <f t="shared" si="82"/>
        <v/>
      </c>
      <c r="W165" s="274" t="str">
        <f t="shared" ref="W165:AF174" si="98">IF(OR($K165=W$14,$L165=W$14,$M165=W$14,$N165=W$14,$O165=W$14,$P165=W$14),$G165,"")</f>
        <v/>
      </c>
      <c r="X165" s="274" t="str">
        <f t="shared" si="98"/>
        <v/>
      </c>
      <c r="Y165" s="274" t="str">
        <f t="shared" si="98"/>
        <v/>
      </c>
      <c r="Z165" s="274" t="str">
        <f t="shared" si="98"/>
        <v/>
      </c>
      <c r="AA165" s="274" t="str">
        <f t="shared" si="98"/>
        <v/>
      </c>
      <c r="AB165" s="274" t="str">
        <f t="shared" si="98"/>
        <v/>
      </c>
      <c r="AC165" s="274" t="str">
        <f t="shared" si="98"/>
        <v/>
      </c>
      <c r="AD165" s="274" t="str">
        <f t="shared" si="98"/>
        <v/>
      </c>
      <c r="AE165" s="274" t="str">
        <f t="shared" si="98"/>
        <v/>
      </c>
      <c r="AF165" s="274" t="str">
        <f t="shared" si="98"/>
        <v/>
      </c>
      <c r="AG165" s="274" t="str">
        <f t="shared" ref="AG165:AP174" si="99">IF(OR($K165=AG$14,$L165=AG$14,$M165=AG$14,$N165=AG$14,$O165=AG$14,$P165=AG$14),$G165,"")</f>
        <v/>
      </c>
      <c r="AH165" s="274" t="str">
        <f t="shared" si="99"/>
        <v/>
      </c>
      <c r="AI165" s="274" t="str">
        <f t="shared" si="99"/>
        <v/>
      </c>
      <c r="AJ165" s="274" t="str">
        <f t="shared" si="99"/>
        <v/>
      </c>
      <c r="AK165" s="274" t="str">
        <f t="shared" si="99"/>
        <v/>
      </c>
      <c r="AL165" s="274" t="str">
        <f t="shared" si="99"/>
        <v/>
      </c>
      <c r="AM165" s="274" t="str">
        <f t="shared" si="99"/>
        <v/>
      </c>
      <c r="AN165" s="274" t="str">
        <f t="shared" si="99"/>
        <v/>
      </c>
      <c r="AO165" s="274" t="str">
        <f t="shared" si="99"/>
        <v/>
      </c>
      <c r="AP165" s="274" t="str">
        <f t="shared" si="99"/>
        <v/>
      </c>
      <c r="AQ165" s="275">
        <f t="shared" si="95"/>
        <v>0</v>
      </c>
      <c r="AR165" s="275">
        <f t="shared" si="96"/>
        <v>0</v>
      </c>
      <c r="AS165" s="275">
        <f t="shared" si="97"/>
        <v>0</v>
      </c>
    </row>
    <row r="166" spans="1:45" s="5" customFormat="1" ht="27.75" customHeight="1" x14ac:dyDescent="0.25">
      <c r="A166" s="266">
        <f>'Inventaire – Act. lin. et vert.'!A153</f>
        <v>152</v>
      </c>
      <c r="B166" s="266"/>
      <c r="C166" s="266">
        <f>'Inventaire – Act. lin. et vert.'!B153</f>
        <v>0</v>
      </c>
      <c r="D166" s="266" t="str">
        <f>IF('Inventaire – Act. lin. et vert.'!C153="","",'Inventaire – Act. lin. et vert.'!C153)</f>
        <v/>
      </c>
      <c r="E166" s="267">
        <f>'Inventaire – Act. lin. et vert.'!D153</f>
        <v>0</v>
      </c>
      <c r="F166" s="268">
        <f>'Inventaire – Act. lin. et vert.'!E153</f>
        <v>0</v>
      </c>
      <c r="G166" s="276">
        <f>'Inventaire – Act. lin. et vert.'!I153</f>
        <v>0</v>
      </c>
      <c r="H166" s="270">
        <f>IF(C166='État actuel de la coll.'!$A$20,'Inventaire – Véh. et équip.'!H153-'Inventaire – Véh. et équip.'!M153,'Inventaire – Act. lin. et vert.'!G153)</f>
        <v>0</v>
      </c>
      <c r="I166" s="270">
        <f>'Inventaire – Act. lin. et vert.'!K153</f>
        <v>0</v>
      </c>
      <c r="J166" s="271" t="str">
        <f>IF(ISNUMBER('Inventaire – Act. lin. et vert.'!Y153),'Inventaire – Act. lin. et vert.'!Y153,"")</f>
        <v/>
      </c>
      <c r="K166" s="272">
        <f t="shared" si="80"/>
        <v>0</v>
      </c>
      <c r="L166" s="272">
        <f t="shared" si="88"/>
        <v>0</v>
      </c>
      <c r="M166" s="272">
        <f t="shared" si="89"/>
        <v>0</v>
      </c>
      <c r="N166" s="272">
        <f t="shared" si="90"/>
        <v>0</v>
      </c>
      <c r="O166" s="272">
        <f t="shared" si="91"/>
        <v>0</v>
      </c>
      <c r="P166" s="273">
        <f t="shared" si="92"/>
        <v>0</v>
      </c>
      <c r="Q166" s="277" t="str">
        <f t="shared" si="93"/>
        <v/>
      </c>
      <c r="R166" s="277" t="str">
        <f t="shared" si="94"/>
        <v/>
      </c>
      <c r="S166" s="274" t="str">
        <f t="shared" si="81"/>
        <v/>
      </c>
      <c r="T166" s="274" t="str">
        <f t="shared" si="87"/>
        <v/>
      </c>
      <c r="U166" s="274" t="str">
        <f t="shared" si="87"/>
        <v/>
      </c>
      <c r="V166" s="274" t="str">
        <f t="shared" si="82"/>
        <v/>
      </c>
      <c r="W166" s="274" t="str">
        <f t="shared" si="98"/>
        <v/>
      </c>
      <c r="X166" s="274" t="str">
        <f t="shared" si="98"/>
        <v/>
      </c>
      <c r="Y166" s="274" t="str">
        <f t="shared" si="98"/>
        <v/>
      </c>
      <c r="Z166" s="274" t="str">
        <f t="shared" si="98"/>
        <v/>
      </c>
      <c r="AA166" s="274" t="str">
        <f t="shared" si="98"/>
        <v/>
      </c>
      <c r="AB166" s="274" t="str">
        <f t="shared" si="98"/>
        <v/>
      </c>
      <c r="AC166" s="274" t="str">
        <f t="shared" si="98"/>
        <v/>
      </c>
      <c r="AD166" s="274" t="str">
        <f t="shared" si="98"/>
        <v/>
      </c>
      <c r="AE166" s="274" t="str">
        <f t="shared" si="98"/>
        <v/>
      </c>
      <c r="AF166" s="274" t="str">
        <f t="shared" si="98"/>
        <v/>
      </c>
      <c r="AG166" s="274" t="str">
        <f t="shared" si="99"/>
        <v/>
      </c>
      <c r="AH166" s="274" t="str">
        <f t="shared" si="99"/>
        <v/>
      </c>
      <c r="AI166" s="274" t="str">
        <f t="shared" si="99"/>
        <v/>
      </c>
      <c r="AJ166" s="274" t="str">
        <f t="shared" si="99"/>
        <v/>
      </c>
      <c r="AK166" s="274" t="str">
        <f t="shared" si="99"/>
        <v/>
      </c>
      <c r="AL166" s="274" t="str">
        <f t="shared" si="99"/>
        <v/>
      </c>
      <c r="AM166" s="274" t="str">
        <f t="shared" si="99"/>
        <v/>
      </c>
      <c r="AN166" s="274" t="str">
        <f t="shared" si="99"/>
        <v/>
      </c>
      <c r="AO166" s="274" t="str">
        <f t="shared" si="99"/>
        <v/>
      </c>
      <c r="AP166" s="274" t="str">
        <f t="shared" si="99"/>
        <v/>
      </c>
      <c r="AQ166" s="275">
        <f t="shared" si="95"/>
        <v>0</v>
      </c>
      <c r="AR166" s="275">
        <f t="shared" si="96"/>
        <v>0</v>
      </c>
      <c r="AS166" s="275">
        <f t="shared" si="97"/>
        <v>0</v>
      </c>
    </row>
    <row r="167" spans="1:45" s="5" customFormat="1" ht="27.75" customHeight="1" x14ac:dyDescent="0.25">
      <c r="A167" s="266">
        <f>'Inventaire – Act. lin. et vert.'!A154</f>
        <v>153</v>
      </c>
      <c r="B167" s="266"/>
      <c r="C167" s="266">
        <f>'Inventaire – Act. lin. et vert.'!B154</f>
        <v>0</v>
      </c>
      <c r="D167" s="266" t="str">
        <f>IF('Inventaire – Act. lin. et vert.'!C154="","",'Inventaire – Act. lin. et vert.'!C154)</f>
        <v/>
      </c>
      <c r="E167" s="267">
        <f>'Inventaire – Act. lin. et vert.'!D154</f>
        <v>0</v>
      </c>
      <c r="F167" s="268">
        <f>'Inventaire – Act. lin. et vert.'!E154</f>
        <v>0</v>
      </c>
      <c r="G167" s="276">
        <f>'Inventaire – Act. lin. et vert.'!I154</f>
        <v>0</v>
      </c>
      <c r="H167" s="270">
        <f>IF(C167='État actuel de la coll.'!$A$20,'Inventaire – Véh. et équip.'!H154-'Inventaire – Véh. et équip.'!M154,'Inventaire – Act. lin. et vert.'!G154)</f>
        <v>0</v>
      </c>
      <c r="I167" s="270">
        <f>'Inventaire – Act. lin. et vert.'!K154</f>
        <v>0</v>
      </c>
      <c r="J167" s="271" t="str">
        <f>IF(ISNUMBER('Inventaire – Act. lin. et vert.'!Y154),'Inventaire – Act. lin. et vert.'!Y154,"")</f>
        <v/>
      </c>
      <c r="K167" s="272">
        <f t="shared" si="80"/>
        <v>0</v>
      </c>
      <c r="L167" s="272">
        <f t="shared" si="88"/>
        <v>0</v>
      </c>
      <c r="M167" s="272">
        <f t="shared" si="89"/>
        <v>0</v>
      </c>
      <c r="N167" s="272">
        <f t="shared" si="90"/>
        <v>0</v>
      </c>
      <c r="O167" s="272">
        <f t="shared" si="91"/>
        <v>0</v>
      </c>
      <c r="P167" s="273">
        <f t="shared" si="92"/>
        <v>0</v>
      </c>
      <c r="Q167" s="277" t="str">
        <f t="shared" si="93"/>
        <v/>
      </c>
      <c r="R167" s="277" t="str">
        <f t="shared" si="94"/>
        <v/>
      </c>
      <c r="S167" s="274" t="str">
        <f t="shared" si="81"/>
        <v/>
      </c>
      <c r="T167" s="274" t="str">
        <f t="shared" si="87"/>
        <v/>
      </c>
      <c r="U167" s="274" t="str">
        <f t="shared" si="87"/>
        <v/>
      </c>
      <c r="V167" s="274" t="str">
        <f t="shared" si="82"/>
        <v/>
      </c>
      <c r="W167" s="274" t="str">
        <f t="shared" si="98"/>
        <v/>
      </c>
      <c r="X167" s="274" t="str">
        <f t="shared" si="98"/>
        <v/>
      </c>
      <c r="Y167" s="274" t="str">
        <f t="shared" si="98"/>
        <v/>
      </c>
      <c r="Z167" s="274" t="str">
        <f t="shared" si="98"/>
        <v/>
      </c>
      <c r="AA167" s="274" t="str">
        <f t="shared" si="98"/>
        <v/>
      </c>
      <c r="AB167" s="274" t="str">
        <f t="shared" si="98"/>
        <v/>
      </c>
      <c r="AC167" s="274" t="str">
        <f t="shared" si="98"/>
        <v/>
      </c>
      <c r="AD167" s="274" t="str">
        <f t="shared" si="98"/>
        <v/>
      </c>
      <c r="AE167" s="274" t="str">
        <f t="shared" si="98"/>
        <v/>
      </c>
      <c r="AF167" s="274" t="str">
        <f t="shared" si="98"/>
        <v/>
      </c>
      <c r="AG167" s="274" t="str">
        <f t="shared" si="99"/>
        <v/>
      </c>
      <c r="AH167" s="274" t="str">
        <f t="shared" si="99"/>
        <v/>
      </c>
      <c r="AI167" s="274" t="str">
        <f t="shared" si="99"/>
        <v/>
      </c>
      <c r="AJ167" s="274" t="str">
        <f t="shared" si="99"/>
        <v/>
      </c>
      <c r="AK167" s="274" t="str">
        <f t="shared" si="99"/>
        <v/>
      </c>
      <c r="AL167" s="274" t="str">
        <f t="shared" si="99"/>
        <v/>
      </c>
      <c r="AM167" s="274" t="str">
        <f t="shared" si="99"/>
        <v/>
      </c>
      <c r="AN167" s="274" t="str">
        <f t="shared" si="99"/>
        <v/>
      </c>
      <c r="AO167" s="274" t="str">
        <f t="shared" si="99"/>
        <v/>
      </c>
      <c r="AP167" s="274" t="str">
        <f t="shared" si="99"/>
        <v/>
      </c>
      <c r="AQ167" s="275">
        <f t="shared" si="95"/>
        <v>0</v>
      </c>
      <c r="AR167" s="275">
        <f t="shared" si="96"/>
        <v>0</v>
      </c>
      <c r="AS167" s="275">
        <f t="shared" si="97"/>
        <v>0</v>
      </c>
    </row>
    <row r="168" spans="1:45" s="5" customFormat="1" ht="27.75" customHeight="1" x14ac:dyDescent="0.25">
      <c r="A168" s="266">
        <f>'Inventaire – Act. lin. et vert.'!A155</f>
        <v>154</v>
      </c>
      <c r="B168" s="266"/>
      <c r="C168" s="266">
        <f>'Inventaire – Act. lin. et vert.'!B155</f>
        <v>0</v>
      </c>
      <c r="D168" s="266" t="str">
        <f>IF('Inventaire – Act. lin. et vert.'!C155="","",'Inventaire – Act. lin. et vert.'!C155)</f>
        <v/>
      </c>
      <c r="E168" s="267">
        <f>'Inventaire – Act. lin. et vert.'!D155</f>
        <v>0</v>
      </c>
      <c r="F168" s="268">
        <f>'Inventaire – Act. lin. et vert.'!E155</f>
        <v>0</v>
      </c>
      <c r="G168" s="276">
        <f>'Inventaire – Act. lin. et vert.'!I155</f>
        <v>0</v>
      </c>
      <c r="H168" s="270">
        <f>IF(C168='État actuel de la coll.'!$A$20,'Inventaire – Véh. et équip.'!H155-'Inventaire – Véh. et équip.'!M155,'Inventaire – Act. lin. et vert.'!G155)</f>
        <v>0</v>
      </c>
      <c r="I168" s="270">
        <f>'Inventaire – Act. lin. et vert.'!K155</f>
        <v>0</v>
      </c>
      <c r="J168" s="271" t="str">
        <f>IF(ISNUMBER('Inventaire – Act. lin. et vert.'!Y155),'Inventaire – Act. lin. et vert.'!Y155,"")</f>
        <v/>
      </c>
      <c r="K168" s="272">
        <f t="shared" si="80"/>
        <v>0</v>
      </c>
      <c r="L168" s="272">
        <f t="shared" si="88"/>
        <v>0</v>
      </c>
      <c r="M168" s="272">
        <f t="shared" si="89"/>
        <v>0</v>
      </c>
      <c r="N168" s="272">
        <f t="shared" si="90"/>
        <v>0</v>
      </c>
      <c r="O168" s="272">
        <f t="shared" si="91"/>
        <v>0</v>
      </c>
      <c r="P168" s="273">
        <f t="shared" si="92"/>
        <v>0</v>
      </c>
      <c r="Q168" s="277" t="str">
        <f t="shared" si="93"/>
        <v/>
      </c>
      <c r="R168" s="277" t="str">
        <f t="shared" si="94"/>
        <v/>
      </c>
      <c r="S168" s="274" t="str">
        <f t="shared" si="81"/>
        <v/>
      </c>
      <c r="T168" s="274" t="str">
        <f t="shared" si="87"/>
        <v/>
      </c>
      <c r="U168" s="274" t="str">
        <f t="shared" si="87"/>
        <v/>
      </c>
      <c r="V168" s="274" t="str">
        <f t="shared" si="82"/>
        <v/>
      </c>
      <c r="W168" s="274" t="str">
        <f t="shared" si="98"/>
        <v/>
      </c>
      <c r="X168" s="274" t="str">
        <f t="shared" si="98"/>
        <v/>
      </c>
      <c r="Y168" s="274" t="str">
        <f t="shared" si="98"/>
        <v/>
      </c>
      <c r="Z168" s="274" t="str">
        <f t="shared" si="98"/>
        <v/>
      </c>
      <c r="AA168" s="274" t="str">
        <f t="shared" si="98"/>
        <v/>
      </c>
      <c r="AB168" s="274" t="str">
        <f t="shared" si="98"/>
        <v/>
      </c>
      <c r="AC168" s="274" t="str">
        <f t="shared" si="98"/>
        <v/>
      </c>
      <c r="AD168" s="274" t="str">
        <f t="shared" si="98"/>
        <v/>
      </c>
      <c r="AE168" s="274" t="str">
        <f t="shared" si="98"/>
        <v/>
      </c>
      <c r="AF168" s="274" t="str">
        <f t="shared" si="98"/>
        <v/>
      </c>
      <c r="AG168" s="274" t="str">
        <f t="shared" si="99"/>
        <v/>
      </c>
      <c r="AH168" s="274" t="str">
        <f t="shared" si="99"/>
        <v/>
      </c>
      <c r="AI168" s="274" t="str">
        <f t="shared" si="99"/>
        <v/>
      </c>
      <c r="AJ168" s="274" t="str">
        <f t="shared" si="99"/>
        <v/>
      </c>
      <c r="AK168" s="274" t="str">
        <f t="shared" si="99"/>
        <v/>
      </c>
      <c r="AL168" s="274" t="str">
        <f t="shared" si="99"/>
        <v/>
      </c>
      <c r="AM168" s="274" t="str">
        <f t="shared" si="99"/>
        <v/>
      </c>
      <c r="AN168" s="274" t="str">
        <f t="shared" si="99"/>
        <v/>
      </c>
      <c r="AO168" s="274" t="str">
        <f t="shared" si="99"/>
        <v/>
      </c>
      <c r="AP168" s="274" t="str">
        <f t="shared" si="99"/>
        <v/>
      </c>
      <c r="AQ168" s="275">
        <f t="shared" si="95"/>
        <v>0</v>
      </c>
      <c r="AR168" s="275">
        <f t="shared" si="96"/>
        <v>0</v>
      </c>
      <c r="AS168" s="275">
        <f t="shared" si="97"/>
        <v>0</v>
      </c>
    </row>
    <row r="169" spans="1:45" s="5" customFormat="1" ht="27.75" customHeight="1" x14ac:dyDescent="0.25">
      <c r="A169" s="266">
        <f>'Inventaire – Act. lin. et vert.'!A156</f>
        <v>155</v>
      </c>
      <c r="B169" s="266"/>
      <c r="C169" s="266">
        <f>'Inventaire – Act. lin. et vert.'!B156</f>
        <v>0</v>
      </c>
      <c r="D169" s="266" t="str">
        <f>IF('Inventaire – Act. lin. et vert.'!C156="","",'Inventaire – Act. lin. et vert.'!C156)</f>
        <v/>
      </c>
      <c r="E169" s="267">
        <f>'Inventaire – Act. lin. et vert.'!D156</f>
        <v>0</v>
      </c>
      <c r="F169" s="268">
        <f>'Inventaire – Act. lin. et vert.'!E156</f>
        <v>0</v>
      </c>
      <c r="G169" s="276">
        <f>'Inventaire – Act. lin. et vert.'!I156</f>
        <v>0</v>
      </c>
      <c r="H169" s="270">
        <f>IF(C169='État actuel de la coll.'!$A$20,'Inventaire – Véh. et équip.'!H156-'Inventaire – Véh. et équip.'!M156,'Inventaire – Act. lin. et vert.'!G156)</f>
        <v>0</v>
      </c>
      <c r="I169" s="270">
        <f>'Inventaire – Act. lin. et vert.'!K156</f>
        <v>0</v>
      </c>
      <c r="J169" s="271" t="str">
        <f>IF(ISNUMBER('Inventaire – Act. lin. et vert.'!Y156),'Inventaire – Act. lin. et vert.'!Y156,"")</f>
        <v/>
      </c>
      <c r="K169" s="272">
        <f t="shared" si="80"/>
        <v>0</v>
      </c>
      <c r="L169" s="272">
        <f t="shared" si="88"/>
        <v>0</v>
      </c>
      <c r="M169" s="272">
        <f t="shared" si="89"/>
        <v>0</v>
      </c>
      <c r="N169" s="272">
        <f t="shared" si="90"/>
        <v>0</v>
      </c>
      <c r="O169" s="272">
        <f t="shared" si="91"/>
        <v>0</v>
      </c>
      <c r="P169" s="273">
        <f t="shared" si="92"/>
        <v>0</v>
      </c>
      <c r="Q169" s="277" t="str">
        <f t="shared" si="93"/>
        <v/>
      </c>
      <c r="R169" s="277" t="str">
        <f t="shared" si="94"/>
        <v/>
      </c>
      <c r="S169" s="274" t="str">
        <f t="shared" si="81"/>
        <v/>
      </c>
      <c r="T169" s="274" t="str">
        <f t="shared" si="87"/>
        <v/>
      </c>
      <c r="U169" s="274" t="str">
        <f t="shared" si="87"/>
        <v/>
      </c>
      <c r="V169" s="274" t="str">
        <f t="shared" si="82"/>
        <v/>
      </c>
      <c r="W169" s="274" t="str">
        <f t="shared" si="98"/>
        <v/>
      </c>
      <c r="X169" s="274" t="str">
        <f t="shared" si="98"/>
        <v/>
      </c>
      <c r="Y169" s="274" t="str">
        <f t="shared" si="98"/>
        <v/>
      </c>
      <c r="Z169" s="274" t="str">
        <f t="shared" si="98"/>
        <v/>
      </c>
      <c r="AA169" s="274" t="str">
        <f t="shared" si="98"/>
        <v/>
      </c>
      <c r="AB169" s="274" t="str">
        <f t="shared" si="98"/>
        <v/>
      </c>
      <c r="AC169" s="274" t="str">
        <f t="shared" si="98"/>
        <v/>
      </c>
      <c r="AD169" s="274" t="str">
        <f t="shared" si="98"/>
        <v/>
      </c>
      <c r="AE169" s="274" t="str">
        <f t="shared" si="98"/>
        <v/>
      </c>
      <c r="AF169" s="274" t="str">
        <f t="shared" si="98"/>
        <v/>
      </c>
      <c r="AG169" s="274" t="str">
        <f t="shared" si="99"/>
        <v/>
      </c>
      <c r="AH169" s="274" t="str">
        <f t="shared" si="99"/>
        <v/>
      </c>
      <c r="AI169" s="274" t="str">
        <f t="shared" si="99"/>
        <v/>
      </c>
      <c r="AJ169" s="274" t="str">
        <f t="shared" si="99"/>
        <v/>
      </c>
      <c r="AK169" s="274" t="str">
        <f t="shared" si="99"/>
        <v/>
      </c>
      <c r="AL169" s="274" t="str">
        <f t="shared" si="99"/>
        <v/>
      </c>
      <c r="AM169" s="274" t="str">
        <f t="shared" si="99"/>
        <v/>
      </c>
      <c r="AN169" s="274" t="str">
        <f t="shared" si="99"/>
        <v/>
      </c>
      <c r="AO169" s="274" t="str">
        <f t="shared" si="99"/>
        <v/>
      </c>
      <c r="AP169" s="274" t="str">
        <f t="shared" si="99"/>
        <v/>
      </c>
      <c r="AQ169" s="275">
        <f t="shared" si="95"/>
        <v>0</v>
      </c>
      <c r="AR169" s="275">
        <f t="shared" si="96"/>
        <v>0</v>
      </c>
      <c r="AS169" s="275">
        <f t="shared" si="97"/>
        <v>0</v>
      </c>
    </row>
    <row r="170" spans="1:45" s="5" customFormat="1" ht="27.75" customHeight="1" x14ac:dyDescent="0.25">
      <c r="A170" s="266">
        <f>'Inventaire – Act. lin. et vert.'!A157</f>
        <v>156</v>
      </c>
      <c r="B170" s="266"/>
      <c r="C170" s="266">
        <f>'Inventaire – Act. lin. et vert.'!B157</f>
        <v>0</v>
      </c>
      <c r="D170" s="266" t="str">
        <f>IF('Inventaire – Act. lin. et vert.'!C157="","",'Inventaire – Act. lin. et vert.'!C157)</f>
        <v/>
      </c>
      <c r="E170" s="267">
        <f>'Inventaire – Act. lin. et vert.'!D157</f>
        <v>0</v>
      </c>
      <c r="F170" s="268">
        <f>'Inventaire – Act. lin. et vert.'!E157</f>
        <v>0</v>
      </c>
      <c r="G170" s="276">
        <f>'Inventaire – Act. lin. et vert.'!I157</f>
        <v>0</v>
      </c>
      <c r="H170" s="270">
        <f>IF(C170='État actuel de la coll.'!$A$20,'Inventaire – Véh. et équip.'!H157-'Inventaire – Véh. et équip.'!M157,'Inventaire – Act. lin. et vert.'!G157)</f>
        <v>0</v>
      </c>
      <c r="I170" s="270">
        <f>'Inventaire – Act. lin. et vert.'!K157</f>
        <v>0</v>
      </c>
      <c r="J170" s="271" t="str">
        <f>IF(ISNUMBER('Inventaire – Act. lin. et vert.'!Y157),'Inventaire – Act. lin. et vert.'!Y157,"")</f>
        <v/>
      </c>
      <c r="K170" s="272">
        <f t="shared" si="80"/>
        <v>0</v>
      </c>
      <c r="L170" s="272">
        <f t="shared" si="88"/>
        <v>0</v>
      </c>
      <c r="M170" s="272">
        <f t="shared" si="89"/>
        <v>0</v>
      </c>
      <c r="N170" s="272">
        <f t="shared" si="90"/>
        <v>0</v>
      </c>
      <c r="O170" s="272">
        <f t="shared" si="91"/>
        <v>0</v>
      </c>
      <c r="P170" s="273">
        <f t="shared" si="92"/>
        <v>0</v>
      </c>
      <c r="Q170" s="277" t="str">
        <f t="shared" si="93"/>
        <v/>
      </c>
      <c r="R170" s="277" t="str">
        <f t="shared" si="94"/>
        <v/>
      </c>
      <c r="S170" s="274" t="str">
        <f t="shared" si="81"/>
        <v/>
      </c>
      <c r="T170" s="274" t="str">
        <f t="shared" si="87"/>
        <v/>
      </c>
      <c r="U170" s="274" t="str">
        <f t="shared" si="87"/>
        <v/>
      </c>
      <c r="V170" s="274" t="str">
        <f t="shared" si="82"/>
        <v/>
      </c>
      <c r="W170" s="274" t="str">
        <f t="shared" si="98"/>
        <v/>
      </c>
      <c r="X170" s="274" t="str">
        <f t="shared" si="98"/>
        <v/>
      </c>
      <c r="Y170" s="274" t="str">
        <f t="shared" si="98"/>
        <v/>
      </c>
      <c r="Z170" s="274" t="str">
        <f t="shared" si="98"/>
        <v/>
      </c>
      <c r="AA170" s="274" t="str">
        <f t="shared" si="98"/>
        <v/>
      </c>
      <c r="AB170" s="274" t="str">
        <f t="shared" si="98"/>
        <v/>
      </c>
      <c r="AC170" s="274" t="str">
        <f t="shared" si="98"/>
        <v/>
      </c>
      <c r="AD170" s="274" t="str">
        <f t="shared" si="98"/>
        <v/>
      </c>
      <c r="AE170" s="274" t="str">
        <f t="shared" si="98"/>
        <v/>
      </c>
      <c r="AF170" s="274" t="str">
        <f t="shared" si="98"/>
        <v/>
      </c>
      <c r="AG170" s="274" t="str">
        <f t="shared" si="99"/>
        <v/>
      </c>
      <c r="AH170" s="274" t="str">
        <f t="shared" si="99"/>
        <v/>
      </c>
      <c r="AI170" s="274" t="str">
        <f t="shared" si="99"/>
        <v/>
      </c>
      <c r="AJ170" s="274" t="str">
        <f t="shared" si="99"/>
        <v/>
      </c>
      <c r="AK170" s="274" t="str">
        <f t="shared" si="99"/>
        <v/>
      </c>
      <c r="AL170" s="274" t="str">
        <f t="shared" si="99"/>
        <v/>
      </c>
      <c r="AM170" s="274" t="str">
        <f t="shared" si="99"/>
        <v/>
      </c>
      <c r="AN170" s="274" t="str">
        <f t="shared" si="99"/>
        <v/>
      </c>
      <c r="AO170" s="274" t="str">
        <f t="shared" si="99"/>
        <v/>
      </c>
      <c r="AP170" s="274" t="str">
        <f t="shared" si="99"/>
        <v/>
      </c>
      <c r="AQ170" s="275">
        <f t="shared" si="95"/>
        <v>0</v>
      </c>
      <c r="AR170" s="275">
        <f t="shared" si="96"/>
        <v>0</v>
      </c>
      <c r="AS170" s="275">
        <f t="shared" si="97"/>
        <v>0</v>
      </c>
    </row>
    <row r="171" spans="1:45" s="5" customFormat="1" ht="27.75" customHeight="1" x14ac:dyDescent="0.25">
      <c r="A171" s="266">
        <f>'Inventaire – Act. lin. et vert.'!A158</f>
        <v>157</v>
      </c>
      <c r="B171" s="266"/>
      <c r="C171" s="266">
        <f>'Inventaire – Act. lin. et vert.'!B158</f>
        <v>0</v>
      </c>
      <c r="D171" s="266" t="str">
        <f>IF('Inventaire – Act. lin. et vert.'!C158="","",'Inventaire – Act. lin. et vert.'!C158)</f>
        <v/>
      </c>
      <c r="E171" s="267">
        <f>'Inventaire – Act. lin. et vert.'!D158</f>
        <v>0</v>
      </c>
      <c r="F171" s="268">
        <f>'Inventaire – Act. lin. et vert.'!E158</f>
        <v>0</v>
      </c>
      <c r="G171" s="276">
        <f>'Inventaire – Act. lin. et vert.'!I158</f>
        <v>0</v>
      </c>
      <c r="H171" s="270">
        <f>IF(C171='État actuel de la coll.'!$A$20,'Inventaire – Véh. et équip.'!H158-'Inventaire – Véh. et équip.'!M158,'Inventaire – Act. lin. et vert.'!G158)</f>
        <v>0</v>
      </c>
      <c r="I171" s="270">
        <f>'Inventaire – Act. lin. et vert.'!K158</f>
        <v>0</v>
      </c>
      <c r="J171" s="271" t="str">
        <f>IF(ISNUMBER('Inventaire – Act. lin. et vert.'!Y158),'Inventaire – Act. lin. et vert.'!Y158,"")</f>
        <v/>
      </c>
      <c r="K171" s="272">
        <f t="shared" si="80"/>
        <v>0</v>
      </c>
      <c r="L171" s="272">
        <f t="shared" si="88"/>
        <v>0</v>
      </c>
      <c r="M171" s="272">
        <f t="shared" si="89"/>
        <v>0</v>
      </c>
      <c r="N171" s="272">
        <f t="shared" si="90"/>
        <v>0</v>
      </c>
      <c r="O171" s="272">
        <f t="shared" si="91"/>
        <v>0</v>
      </c>
      <c r="P171" s="273">
        <f t="shared" si="92"/>
        <v>0</v>
      </c>
      <c r="Q171" s="277" t="str">
        <f t="shared" si="93"/>
        <v/>
      </c>
      <c r="R171" s="277" t="str">
        <f t="shared" si="94"/>
        <v/>
      </c>
      <c r="S171" s="274" t="str">
        <f t="shared" si="81"/>
        <v/>
      </c>
      <c r="T171" s="274" t="str">
        <f t="shared" si="87"/>
        <v/>
      </c>
      <c r="U171" s="274" t="str">
        <f t="shared" si="87"/>
        <v/>
      </c>
      <c r="V171" s="274" t="str">
        <f t="shared" si="82"/>
        <v/>
      </c>
      <c r="W171" s="274" t="str">
        <f t="shared" si="98"/>
        <v/>
      </c>
      <c r="X171" s="274" t="str">
        <f t="shared" si="98"/>
        <v/>
      </c>
      <c r="Y171" s="274" t="str">
        <f t="shared" si="98"/>
        <v/>
      </c>
      <c r="Z171" s="274" t="str">
        <f t="shared" si="98"/>
        <v/>
      </c>
      <c r="AA171" s="274" t="str">
        <f t="shared" si="98"/>
        <v/>
      </c>
      <c r="AB171" s="274" t="str">
        <f t="shared" si="98"/>
        <v/>
      </c>
      <c r="AC171" s="274" t="str">
        <f t="shared" si="98"/>
        <v/>
      </c>
      <c r="AD171" s="274" t="str">
        <f t="shared" si="98"/>
        <v/>
      </c>
      <c r="AE171" s="274" t="str">
        <f t="shared" si="98"/>
        <v/>
      </c>
      <c r="AF171" s="274" t="str">
        <f t="shared" si="98"/>
        <v/>
      </c>
      <c r="AG171" s="274" t="str">
        <f t="shared" si="99"/>
        <v/>
      </c>
      <c r="AH171" s="274" t="str">
        <f t="shared" si="99"/>
        <v/>
      </c>
      <c r="AI171" s="274" t="str">
        <f t="shared" si="99"/>
        <v/>
      </c>
      <c r="AJ171" s="274" t="str">
        <f t="shared" si="99"/>
        <v/>
      </c>
      <c r="AK171" s="274" t="str">
        <f t="shared" si="99"/>
        <v/>
      </c>
      <c r="AL171" s="274" t="str">
        <f t="shared" si="99"/>
        <v/>
      </c>
      <c r="AM171" s="274" t="str">
        <f t="shared" si="99"/>
        <v/>
      </c>
      <c r="AN171" s="274" t="str">
        <f t="shared" si="99"/>
        <v/>
      </c>
      <c r="AO171" s="274" t="str">
        <f t="shared" si="99"/>
        <v/>
      </c>
      <c r="AP171" s="274" t="str">
        <f t="shared" si="99"/>
        <v/>
      </c>
      <c r="AQ171" s="275">
        <f t="shared" si="95"/>
        <v>0</v>
      </c>
      <c r="AR171" s="275">
        <f t="shared" si="96"/>
        <v>0</v>
      </c>
      <c r="AS171" s="275">
        <f t="shared" si="97"/>
        <v>0</v>
      </c>
    </row>
    <row r="172" spans="1:45" s="5" customFormat="1" ht="27.75" customHeight="1" x14ac:dyDescent="0.25">
      <c r="A172" s="266">
        <f>'Inventaire – Act. lin. et vert.'!A159</f>
        <v>158</v>
      </c>
      <c r="B172" s="266"/>
      <c r="C172" s="266">
        <f>'Inventaire – Act. lin. et vert.'!B159</f>
        <v>0</v>
      </c>
      <c r="D172" s="266" t="str">
        <f>IF('Inventaire – Act. lin. et vert.'!C159="","",'Inventaire – Act. lin. et vert.'!C159)</f>
        <v/>
      </c>
      <c r="E172" s="267">
        <f>'Inventaire – Act. lin. et vert.'!D159</f>
        <v>0</v>
      </c>
      <c r="F172" s="268">
        <f>'Inventaire – Act. lin. et vert.'!E159</f>
        <v>0</v>
      </c>
      <c r="G172" s="276">
        <f>'Inventaire – Act. lin. et vert.'!I159</f>
        <v>0</v>
      </c>
      <c r="H172" s="270">
        <f>IF(C172='État actuel de la coll.'!$A$20,'Inventaire – Véh. et équip.'!H159-'Inventaire – Véh. et équip.'!M159,'Inventaire – Act. lin. et vert.'!G159)</f>
        <v>0</v>
      </c>
      <c r="I172" s="270">
        <f>'Inventaire – Act. lin. et vert.'!K159</f>
        <v>0</v>
      </c>
      <c r="J172" s="271" t="str">
        <f>IF(ISNUMBER('Inventaire – Act. lin. et vert.'!Y159),'Inventaire – Act. lin. et vert.'!Y159,"")</f>
        <v/>
      </c>
      <c r="K172" s="272">
        <f t="shared" si="80"/>
        <v>0</v>
      </c>
      <c r="L172" s="272">
        <f t="shared" si="88"/>
        <v>0</v>
      </c>
      <c r="M172" s="272">
        <f t="shared" si="89"/>
        <v>0</v>
      </c>
      <c r="N172" s="272">
        <f t="shared" si="90"/>
        <v>0</v>
      </c>
      <c r="O172" s="272">
        <f t="shared" si="91"/>
        <v>0</v>
      </c>
      <c r="P172" s="273">
        <f t="shared" si="92"/>
        <v>0</v>
      </c>
      <c r="Q172" s="277" t="str">
        <f t="shared" si="93"/>
        <v/>
      </c>
      <c r="R172" s="277" t="str">
        <f t="shared" si="94"/>
        <v/>
      </c>
      <c r="S172" s="274" t="str">
        <f t="shared" si="81"/>
        <v/>
      </c>
      <c r="T172" s="274" t="str">
        <f t="shared" si="87"/>
        <v/>
      </c>
      <c r="U172" s="274" t="str">
        <f t="shared" si="87"/>
        <v/>
      </c>
      <c r="V172" s="274" t="str">
        <f t="shared" si="82"/>
        <v/>
      </c>
      <c r="W172" s="274" t="str">
        <f t="shared" si="98"/>
        <v/>
      </c>
      <c r="X172" s="274" t="str">
        <f t="shared" si="98"/>
        <v/>
      </c>
      <c r="Y172" s="274" t="str">
        <f t="shared" si="98"/>
        <v/>
      </c>
      <c r="Z172" s="274" t="str">
        <f t="shared" si="98"/>
        <v/>
      </c>
      <c r="AA172" s="274" t="str">
        <f t="shared" si="98"/>
        <v/>
      </c>
      <c r="AB172" s="274" t="str">
        <f t="shared" si="98"/>
        <v/>
      </c>
      <c r="AC172" s="274" t="str">
        <f t="shared" si="98"/>
        <v/>
      </c>
      <c r="AD172" s="274" t="str">
        <f t="shared" si="98"/>
        <v/>
      </c>
      <c r="AE172" s="274" t="str">
        <f t="shared" si="98"/>
        <v/>
      </c>
      <c r="AF172" s="274" t="str">
        <f t="shared" si="98"/>
        <v/>
      </c>
      <c r="AG172" s="274" t="str">
        <f t="shared" si="99"/>
        <v/>
      </c>
      <c r="AH172" s="274" t="str">
        <f t="shared" si="99"/>
        <v/>
      </c>
      <c r="AI172" s="274" t="str">
        <f t="shared" si="99"/>
        <v/>
      </c>
      <c r="AJ172" s="274" t="str">
        <f t="shared" si="99"/>
        <v/>
      </c>
      <c r="AK172" s="274" t="str">
        <f t="shared" si="99"/>
        <v/>
      </c>
      <c r="AL172" s="274" t="str">
        <f t="shared" si="99"/>
        <v/>
      </c>
      <c r="AM172" s="274" t="str">
        <f t="shared" si="99"/>
        <v/>
      </c>
      <c r="AN172" s="274" t="str">
        <f t="shared" si="99"/>
        <v/>
      </c>
      <c r="AO172" s="274" t="str">
        <f t="shared" si="99"/>
        <v/>
      </c>
      <c r="AP172" s="274" t="str">
        <f t="shared" si="99"/>
        <v/>
      </c>
      <c r="AQ172" s="275">
        <f t="shared" si="95"/>
        <v>0</v>
      </c>
      <c r="AR172" s="275">
        <f t="shared" si="96"/>
        <v>0</v>
      </c>
      <c r="AS172" s="275">
        <f t="shared" si="97"/>
        <v>0</v>
      </c>
    </row>
    <row r="173" spans="1:45" s="5" customFormat="1" ht="27.75" customHeight="1" x14ac:dyDescent="0.25">
      <c r="A173" s="266">
        <f>'Inventaire – Act. lin. et vert.'!A160</f>
        <v>159</v>
      </c>
      <c r="B173" s="266"/>
      <c r="C173" s="266">
        <f>'Inventaire – Act. lin. et vert.'!B160</f>
        <v>0</v>
      </c>
      <c r="D173" s="266" t="str">
        <f>IF('Inventaire – Act. lin. et vert.'!C160="","",'Inventaire – Act. lin. et vert.'!C160)</f>
        <v/>
      </c>
      <c r="E173" s="267">
        <f>'Inventaire – Act. lin. et vert.'!D160</f>
        <v>0</v>
      </c>
      <c r="F173" s="268">
        <f>'Inventaire – Act. lin. et vert.'!E160</f>
        <v>0</v>
      </c>
      <c r="G173" s="276">
        <f>'Inventaire – Act. lin. et vert.'!I160</f>
        <v>0</v>
      </c>
      <c r="H173" s="270">
        <f>IF(C173='État actuel de la coll.'!$A$20,'Inventaire – Véh. et équip.'!H160-'Inventaire – Véh. et équip.'!M160,'Inventaire – Act. lin. et vert.'!G160)</f>
        <v>0</v>
      </c>
      <c r="I173" s="270">
        <f>'Inventaire – Act. lin. et vert.'!K160</f>
        <v>0</v>
      </c>
      <c r="J173" s="271" t="str">
        <f>IF(ISNUMBER('Inventaire – Act. lin. et vert.'!Y160),'Inventaire – Act. lin. et vert.'!Y160,"")</f>
        <v/>
      </c>
      <c r="K173" s="272">
        <f t="shared" si="80"/>
        <v>0</v>
      </c>
      <c r="L173" s="272">
        <f t="shared" si="88"/>
        <v>0</v>
      </c>
      <c r="M173" s="272">
        <f t="shared" si="89"/>
        <v>0</v>
      </c>
      <c r="N173" s="272">
        <f t="shared" si="90"/>
        <v>0</v>
      </c>
      <c r="O173" s="272">
        <f t="shared" si="91"/>
        <v>0</v>
      </c>
      <c r="P173" s="273">
        <f t="shared" si="92"/>
        <v>0</v>
      </c>
      <c r="Q173" s="277" t="str">
        <f t="shared" si="93"/>
        <v/>
      </c>
      <c r="R173" s="277" t="str">
        <f t="shared" si="94"/>
        <v/>
      </c>
      <c r="S173" s="274" t="str">
        <f t="shared" si="81"/>
        <v/>
      </c>
      <c r="T173" s="274" t="str">
        <f t="shared" si="87"/>
        <v/>
      </c>
      <c r="U173" s="274" t="str">
        <f t="shared" si="87"/>
        <v/>
      </c>
      <c r="V173" s="274" t="str">
        <f t="shared" si="82"/>
        <v/>
      </c>
      <c r="W173" s="274" t="str">
        <f t="shared" si="98"/>
        <v/>
      </c>
      <c r="X173" s="274" t="str">
        <f t="shared" si="98"/>
        <v/>
      </c>
      <c r="Y173" s="274" t="str">
        <f t="shared" si="98"/>
        <v/>
      </c>
      <c r="Z173" s="274" t="str">
        <f t="shared" si="98"/>
        <v/>
      </c>
      <c r="AA173" s="274" t="str">
        <f t="shared" si="98"/>
        <v/>
      </c>
      <c r="AB173" s="274" t="str">
        <f t="shared" si="98"/>
        <v/>
      </c>
      <c r="AC173" s="274" t="str">
        <f t="shared" si="98"/>
        <v/>
      </c>
      <c r="AD173" s="274" t="str">
        <f t="shared" si="98"/>
        <v/>
      </c>
      <c r="AE173" s="274" t="str">
        <f t="shared" si="98"/>
        <v/>
      </c>
      <c r="AF173" s="274" t="str">
        <f t="shared" si="98"/>
        <v/>
      </c>
      <c r="AG173" s="274" t="str">
        <f t="shared" si="99"/>
        <v/>
      </c>
      <c r="AH173" s="274" t="str">
        <f t="shared" si="99"/>
        <v/>
      </c>
      <c r="AI173" s="274" t="str">
        <f t="shared" si="99"/>
        <v/>
      </c>
      <c r="AJ173" s="274" t="str">
        <f t="shared" si="99"/>
        <v/>
      </c>
      <c r="AK173" s="274" t="str">
        <f t="shared" si="99"/>
        <v/>
      </c>
      <c r="AL173" s="274" t="str">
        <f t="shared" si="99"/>
        <v/>
      </c>
      <c r="AM173" s="274" t="str">
        <f t="shared" si="99"/>
        <v/>
      </c>
      <c r="AN173" s="274" t="str">
        <f t="shared" si="99"/>
        <v/>
      </c>
      <c r="AO173" s="274" t="str">
        <f t="shared" si="99"/>
        <v/>
      </c>
      <c r="AP173" s="274" t="str">
        <f t="shared" si="99"/>
        <v/>
      </c>
      <c r="AQ173" s="275">
        <f t="shared" si="95"/>
        <v>0</v>
      </c>
      <c r="AR173" s="275">
        <f t="shared" si="96"/>
        <v>0</v>
      </c>
      <c r="AS173" s="275">
        <f t="shared" si="97"/>
        <v>0</v>
      </c>
    </row>
    <row r="174" spans="1:45" s="5" customFormat="1" ht="27.75" customHeight="1" x14ac:dyDescent="0.25">
      <c r="A174" s="266">
        <f>'Inventaire – Act. lin. et vert.'!A161</f>
        <v>160</v>
      </c>
      <c r="B174" s="266"/>
      <c r="C174" s="266">
        <f>'Inventaire – Act. lin. et vert.'!B161</f>
        <v>0</v>
      </c>
      <c r="D174" s="266" t="str">
        <f>IF('Inventaire – Act. lin. et vert.'!C161="","",'Inventaire – Act. lin. et vert.'!C161)</f>
        <v/>
      </c>
      <c r="E174" s="267">
        <f>'Inventaire – Act. lin. et vert.'!D161</f>
        <v>0</v>
      </c>
      <c r="F174" s="268">
        <f>'Inventaire – Act. lin. et vert.'!E161</f>
        <v>0</v>
      </c>
      <c r="G174" s="276">
        <f>'Inventaire – Act. lin. et vert.'!I161</f>
        <v>0</v>
      </c>
      <c r="H174" s="270">
        <f>IF(C174='État actuel de la coll.'!$A$20,'Inventaire – Véh. et équip.'!H161-'Inventaire – Véh. et équip.'!M161,'Inventaire – Act. lin. et vert.'!G161)</f>
        <v>0</v>
      </c>
      <c r="I174" s="270">
        <f>'Inventaire – Act. lin. et vert.'!K161</f>
        <v>0</v>
      </c>
      <c r="J174" s="271" t="str">
        <f>IF(ISNUMBER('Inventaire – Act. lin. et vert.'!Y161),'Inventaire – Act. lin. et vert.'!Y161,"")</f>
        <v/>
      </c>
      <c r="K174" s="272">
        <f t="shared" si="80"/>
        <v>0</v>
      </c>
      <c r="L174" s="272">
        <f t="shared" si="88"/>
        <v>0</v>
      </c>
      <c r="M174" s="272">
        <f t="shared" si="89"/>
        <v>0</v>
      </c>
      <c r="N174" s="272">
        <f t="shared" si="90"/>
        <v>0</v>
      </c>
      <c r="O174" s="272">
        <f t="shared" si="91"/>
        <v>0</v>
      </c>
      <c r="P174" s="273">
        <f t="shared" si="92"/>
        <v>0</v>
      </c>
      <c r="Q174" s="277" t="str">
        <f t="shared" si="93"/>
        <v/>
      </c>
      <c r="R174" s="277" t="str">
        <f t="shared" si="94"/>
        <v/>
      </c>
      <c r="S174" s="274" t="str">
        <f t="shared" si="81"/>
        <v/>
      </c>
      <c r="T174" s="274" t="str">
        <f t="shared" si="87"/>
        <v/>
      </c>
      <c r="U174" s="274" t="str">
        <f t="shared" si="87"/>
        <v/>
      </c>
      <c r="V174" s="274" t="str">
        <f t="shared" si="82"/>
        <v/>
      </c>
      <c r="W174" s="274" t="str">
        <f t="shared" si="98"/>
        <v/>
      </c>
      <c r="X174" s="274" t="str">
        <f t="shared" si="98"/>
        <v/>
      </c>
      <c r="Y174" s="274" t="str">
        <f t="shared" si="98"/>
        <v/>
      </c>
      <c r="Z174" s="274" t="str">
        <f t="shared" si="98"/>
        <v/>
      </c>
      <c r="AA174" s="274" t="str">
        <f t="shared" si="98"/>
        <v/>
      </c>
      <c r="AB174" s="274" t="str">
        <f t="shared" si="98"/>
        <v/>
      </c>
      <c r="AC174" s="274" t="str">
        <f t="shared" si="98"/>
        <v/>
      </c>
      <c r="AD174" s="274" t="str">
        <f t="shared" si="98"/>
        <v/>
      </c>
      <c r="AE174" s="274" t="str">
        <f t="shared" si="98"/>
        <v/>
      </c>
      <c r="AF174" s="274" t="str">
        <f t="shared" si="98"/>
        <v/>
      </c>
      <c r="AG174" s="274" t="str">
        <f t="shared" si="99"/>
        <v/>
      </c>
      <c r="AH174" s="274" t="str">
        <f t="shared" si="99"/>
        <v/>
      </c>
      <c r="AI174" s="274" t="str">
        <f t="shared" si="99"/>
        <v/>
      </c>
      <c r="AJ174" s="274" t="str">
        <f t="shared" si="99"/>
        <v/>
      </c>
      <c r="AK174" s="274" t="str">
        <f t="shared" si="99"/>
        <v/>
      </c>
      <c r="AL174" s="274" t="str">
        <f t="shared" si="99"/>
        <v/>
      </c>
      <c r="AM174" s="274" t="str">
        <f t="shared" si="99"/>
        <v/>
      </c>
      <c r="AN174" s="274" t="str">
        <f t="shared" si="99"/>
        <v/>
      </c>
      <c r="AO174" s="274" t="str">
        <f t="shared" si="99"/>
        <v/>
      </c>
      <c r="AP174" s="274" t="str">
        <f t="shared" si="99"/>
        <v/>
      </c>
      <c r="AQ174" s="275">
        <f t="shared" si="95"/>
        <v>0</v>
      </c>
      <c r="AR174" s="275">
        <f t="shared" si="96"/>
        <v>0</v>
      </c>
      <c r="AS174" s="275">
        <f t="shared" si="97"/>
        <v>0</v>
      </c>
    </row>
    <row r="175" spans="1:45" s="5" customFormat="1" ht="27.75" customHeight="1" x14ac:dyDescent="0.25">
      <c r="A175" s="266">
        <f>'Inventaire – Act. lin. et vert.'!A162</f>
        <v>161</v>
      </c>
      <c r="B175" s="266"/>
      <c r="C175" s="266">
        <f>'Inventaire – Act. lin. et vert.'!B162</f>
        <v>0</v>
      </c>
      <c r="D175" s="266" t="str">
        <f>IF('Inventaire – Act. lin. et vert.'!C162="","",'Inventaire – Act. lin. et vert.'!C162)</f>
        <v/>
      </c>
      <c r="E175" s="267">
        <f>'Inventaire – Act. lin. et vert.'!D162</f>
        <v>0</v>
      </c>
      <c r="F175" s="268">
        <f>'Inventaire – Act. lin. et vert.'!E162</f>
        <v>0</v>
      </c>
      <c r="G175" s="276">
        <f>'Inventaire – Act. lin. et vert.'!I162</f>
        <v>0</v>
      </c>
      <c r="H175" s="270">
        <f>IF(C175='État actuel de la coll.'!$A$20,'Inventaire – Véh. et équip.'!H162-'Inventaire – Véh. et équip.'!M162,'Inventaire – Act. lin. et vert.'!G162)</f>
        <v>0</v>
      </c>
      <c r="I175" s="270">
        <f>'Inventaire – Act. lin. et vert.'!K162</f>
        <v>0</v>
      </c>
      <c r="J175" s="271" t="str">
        <f>IF(ISNUMBER('Inventaire – Act. lin. et vert.'!Y162),'Inventaire – Act. lin. et vert.'!Y162,"")</f>
        <v/>
      </c>
      <c r="K175" s="272">
        <f t="shared" si="80"/>
        <v>0</v>
      </c>
      <c r="L175" s="272">
        <f t="shared" si="88"/>
        <v>0</v>
      </c>
      <c r="M175" s="272">
        <f t="shared" si="89"/>
        <v>0</v>
      </c>
      <c r="N175" s="272">
        <f t="shared" si="90"/>
        <v>0</v>
      </c>
      <c r="O175" s="272">
        <f t="shared" si="91"/>
        <v>0</v>
      </c>
      <c r="P175" s="273">
        <f t="shared" si="92"/>
        <v>0</v>
      </c>
      <c r="Q175" s="277" t="str">
        <f t="shared" si="93"/>
        <v/>
      </c>
      <c r="R175" s="277" t="str">
        <f t="shared" si="94"/>
        <v/>
      </c>
      <c r="S175" s="274" t="str">
        <f t="shared" si="81"/>
        <v/>
      </c>
      <c r="T175" s="274" t="str">
        <f t="shared" si="87"/>
        <v/>
      </c>
      <c r="U175" s="274" t="str">
        <f t="shared" si="87"/>
        <v/>
      </c>
      <c r="V175" s="274" t="str">
        <f t="shared" si="82"/>
        <v/>
      </c>
      <c r="W175" s="274" t="str">
        <f t="shared" ref="W175:AF184" si="100">IF(OR($K175=W$14,$L175=W$14,$M175=W$14,$N175=W$14,$O175=W$14,$P175=W$14),$G175,"")</f>
        <v/>
      </c>
      <c r="X175" s="274" t="str">
        <f t="shared" si="100"/>
        <v/>
      </c>
      <c r="Y175" s="274" t="str">
        <f t="shared" si="100"/>
        <v/>
      </c>
      <c r="Z175" s="274" t="str">
        <f t="shared" si="100"/>
        <v/>
      </c>
      <c r="AA175" s="274" t="str">
        <f t="shared" si="100"/>
        <v/>
      </c>
      <c r="AB175" s="274" t="str">
        <f t="shared" si="100"/>
        <v/>
      </c>
      <c r="AC175" s="274" t="str">
        <f t="shared" si="100"/>
        <v/>
      </c>
      <c r="AD175" s="274" t="str">
        <f t="shared" si="100"/>
        <v/>
      </c>
      <c r="AE175" s="274" t="str">
        <f t="shared" si="100"/>
        <v/>
      </c>
      <c r="AF175" s="274" t="str">
        <f t="shared" si="100"/>
        <v/>
      </c>
      <c r="AG175" s="274" t="str">
        <f t="shared" ref="AG175:AP184" si="101">IF(OR($K175=AG$14,$L175=AG$14,$M175=AG$14,$N175=AG$14,$O175=AG$14,$P175=AG$14),$G175,"")</f>
        <v/>
      </c>
      <c r="AH175" s="274" t="str">
        <f t="shared" si="101"/>
        <v/>
      </c>
      <c r="AI175" s="274" t="str">
        <f t="shared" si="101"/>
        <v/>
      </c>
      <c r="AJ175" s="274" t="str">
        <f t="shared" si="101"/>
        <v/>
      </c>
      <c r="AK175" s="274" t="str">
        <f t="shared" si="101"/>
        <v/>
      </c>
      <c r="AL175" s="274" t="str">
        <f t="shared" si="101"/>
        <v/>
      </c>
      <c r="AM175" s="274" t="str">
        <f t="shared" si="101"/>
        <v/>
      </c>
      <c r="AN175" s="274" t="str">
        <f t="shared" si="101"/>
        <v/>
      </c>
      <c r="AO175" s="274" t="str">
        <f t="shared" si="101"/>
        <v/>
      </c>
      <c r="AP175" s="274" t="str">
        <f t="shared" si="101"/>
        <v/>
      </c>
      <c r="AQ175" s="275">
        <f t="shared" si="95"/>
        <v>0</v>
      </c>
      <c r="AR175" s="275">
        <f t="shared" si="96"/>
        <v>0</v>
      </c>
      <c r="AS175" s="275">
        <f t="shared" si="97"/>
        <v>0</v>
      </c>
    </row>
    <row r="176" spans="1:45" s="5" customFormat="1" ht="27.75" customHeight="1" x14ac:dyDescent="0.25">
      <c r="A176" s="266">
        <f>'Inventaire – Act. lin. et vert.'!A163</f>
        <v>162</v>
      </c>
      <c r="B176" s="266"/>
      <c r="C176" s="266">
        <f>'Inventaire – Act. lin. et vert.'!B163</f>
        <v>0</v>
      </c>
      <c r="D176" s="266" t="str">
        <f>IF('Inventaire – Act. lin. et vert.'!C163="","",'Inventaire – Act. lin. et vert.'!C163)</f>
        <v/>
      </c>
      <c r="E176" s="267">
        <f>'Inventaire – Act. lin. et vert.'!D163</f>
        <v>0</v>
      </c>
      <c r="F176" s="268">
        <f>'Inventaire – Act. lin. et vert.'!E163</f>
        <v>0</v>
      </c>
      <c r="G176" s="276">
        <f>'Inventaire – Act. lin. et vert.'!I163</f>
        <v>0</v>
      </c>
      <c r="H176" s="270">
        <f>IF(C176='État actuel de la coll.'!$A$20,'Inventaire – Véh. et équip.'!H163-'Inventaire – Véh. et équip.'!M163,'Inventaire – Act. lin. et vert.'!G163)</f>
        <v>0</v>
      </c>
      <c r="I176" s="270">
        <f>'Inventaire – Act. lin. et vert.'!K163</f>
        <v>0</v>
      </c>
      <c r="J176" s="271" t="str">
        <f>IF(ISNUMBER('Inventaire – Act. lin. et vert.'!Y163),'Inventaire – Act. lin. et vert.'!Y163,"")</f>
        <v/>
      </c>
      <c r="K176" s="272">
        <f t="shared" si="80"/>
        <v>0</v>
      </c>
      <c r="L176" s="272">
        <f t="shared" si="88"/>
        <v>0</v>
      </c>
      <c r="M176" s="272">
        <f t="shared" si="89"/>
        <v>0</v>
      </c>
      <c r="N176" s="272">
        <f t="shared" si="90"/>
        <v>0</v>
      </c>
      <c r="O176" s="272">
        <f t="shared" si="91"/>
        <v>0</v>
      </c>
      <c r="P176" s="273">
        <f t="shared" si="92"/>
        <v>0</v>
      </c>
      <c r="Q176" s="277" t="str">
        <f t="shared" si="93"/>
        <v/>
      </c>
      <c r="R176" s="277" t="str">
        <f t="shared" si="94"/>
        <v/>
      </c>
      <c r="S176" s="274" t="str">
        <f t="shared" si="81"/>
        <v/>
      </c>
      <c r="T176" s="274" t="str">
        <f t="shared" ref="T176:U195" si="102">IF(OR($K176=T$14,$L176=T$14,$M176=T$14,$N176=T$14,$O176=T$14,$P176=T$14),$G176,"")</f>
        <v/>
      </c>
      <c r="U176" s="274" t="str">
        <f t="shared" si="102"/>
        <v/>
      </c>
      <c r="V176" s="274" t="str">
        <f t="shared" si="82"/>
        <v/>
      </c>
      <c r="W176" s="274" t="str">
        <f t="shared" si="100"/>
        <v/>
      </c>
      <c r="X176" s="274" t="str">
        <f t="shared" si="100"/>
        <v/>
      </c>
      <c r="Y176" s="274" t="str">
        <f t="shared" si="100"/>
        <v/>
      </c>
      <c r="Z176" s="274" t="str">
        <f t="shared" si="100"/>
        <v/>
      </c>
      <c r="AA176" s="274" t="str">
        <f t="shared" si="100"/>
        <v/>
      </c>
      <c r="AB176" s="274" t="str">
        <f t="shared" si="100"/>
        <v/>
      </c>
      <c r="AC176" s="274" t="str">
        <f t="shared" si="100"/>
        <v/>
      </c>
      <c r="AD176" s="274" t="str">
        <f t="shared" si="100"/>
        <v/>
      </c>
      <c r="AE176" s="274" t="str">
        <f t="shared" si="100"/>
        <v/>
      </c>
      <c r="AF176" s="274" t="str">
        <f t="shared" si="100"/>
        <v/>
      </c>
      <c r="AG176" s="274" t="str">
        <f t="shared" si="101"/>
        <v/>
      </c>
      <c r="AH176" s="274" t="str">
        <f t="shared" si="101"/>
        <v/>
      </c>
      <c r="AI176" s="274" t="str">
        <f t="shared" si="101"/>
        <v/>
      </c>
      <c r="AJ176" s="274" t="str">
        <f t="shared" si="101"/>
        <v/>
      </c>
      <c r="AK176" s="274" t="str">
        <f t="shared" si="101"/>
        <v/>
      </c>
      <c r="AL176" s="274" t="str">
        <f t="shared" si="101"/>
        <v/>
      </c>
      <c r="AM176" s="274" t="str">
        <f t="shared" si="101"/>
        <v/>
      </c>
      <c r="AN176" s="274" t="str">
        <f t="shared" si="101"/>
        <v/>
      </c>
      <c r="AO176" s="274" t="str">
        <f t="shared" si="101"/>
        <v/>
      </c>
      <c r="AP176" s="274" t="str">
        <f t="shared" si="101"/>
        <v/>
      </c>
      <c r="AQ176" s="275">
        <f t="shared" si="95"/>
        <v>0</v>
      </c>
      <c r="AR176" s="275">
        <f t="shared" si="96"/>
        <v>0</v>
      </c>
      <c r="AS176" s="275">
        <f t="shared" si="97"/>
        <v>0</v>
      </c>
    </row>
    <row r="177" spans="1:45" s="5" customFormat="1" ht="27.75" customHeight="1" x14ac:dyDescent="0.25">
      <c r="A177" s="266">
        <f>'Inventaire – Act. lin. et vert.'!A164</f>
        <v>163</v>
      </c>
      <c r="B177" s="266"/>
      <c r="C177" s="266">
        <f>'Inventaire – Act. lin. et vert.'!B164</f>
        <v>0</v>
      </c>
      <c r="D177" s="266" t="str">
        <f>IF('Inventaire – Act. lin. et vert.'!C164="","",'Inventaire – Act. lin. et vert.'!C164)</f>
        <v/>
      </c>
      <c r="E177" s="267">
        <f>'Inventaire – Act. lin. et vert.'!D164</f>
        <v>0</v>
      </c>
      <c r="F177" s="268">
        <f>'Inventaire – Act. lin. et vert.'!E164</f>
        <v>0</v>
      </c>
      <c r="G177" s="276">
        <f>'Inventaire – Act. lin. et vert.'!I164</f>
        <v>0</v>
      </c>
      <c r="H177" s="270">
        <f>IF(C177='État actuel de la coll.'!$A$20,'Inventaire – Véh. et équip.'!H164-'Inventaire – Véh. et équip.'!M164,'Inventaire – Act. lin. et vert.'!G164)</f>
        <v>0</v>
      </c>
      <c r="I177" s="270">
        <f>'Inventaire – Act. lin. et vert.'!K164</f>
        <v>0</v>
      </c>
      <c r="J177" s="271" t="str">
        <f>IF(ISNUMBER('Inventaire – Act. lin. et vert.'!Y164),'Inventaire – Act. lin. et vert.'!Y164,"")</f>
        <v/>
      </c>
      <c r="K177" s="272">
        <f t="shared" si="80"/>
        <v>0</v>
      </c>
      <c r="L177" s="272">
        <f t="shared" si="88"/>
        <v>0</v>
      </c>
      <c r="M177" s="272">
        <f t="shared" si="89"/>
        <v>0</v>
      </c>
      <c r="N177" s="272">
        <f t="shared" si="90"/>
        <v>0</v>
      </c>
      <c r="O177" s="272">
        <f t="shared" si="91"/>
        <v>0</v>
      </c>
      <c r="P177" s="273">
        <f t="shared" si="92"/>
        <v>0</v>
      </c>
      <c r="Q177" s="277" t="str">
        <f t="shared" si="93"/>
        <v/>
      </c>
      <c r="R177" s="277" t="str">
        <f t="shared" si="94"/>
        <v/>
      </c>
      <c r="S177" s="274" t="str">
        <f t="shared" si="81"/>
        <v/>
      </c>
      <c r="T177" s="274" t="str">
        <f t="shared" si="102"/>
        <v/>
      </c>
      <c r="U177" s="274" t="str">
        <f t="shared" si="102"/>
        <v/>
      </c>
      <c r="V177" s="274" t="str">
        <f t="shared" si="82"/>
        <v/>
      </c>
      <c r="W177" s="274" t="str">
        <f t="shared" si="100"/>
        <v/>
      </c>
      <c r="X177" s="274" t="str">
        <f t="shared" si="100"/>
        <v/>
      </c>
      <c r="Y177" s="274" t="str">
        <f t="shared" si="100"/>
        <v/>
      </c>
      <c r="Z177" s="274" t="str">
        <f t="shared" si="100"/>
        <v/>
      </c>
      <c r="AA177" s="274" t="str">
        <f t="shared" si="100"/>
        <v/>
      </c>
      <c r="AB177" s="274" t="str">
        <f t="shared" si="100"/>
        <v/>
      </c>
      <c r="AC177" s="274" t="str">
        <f t="shared" si="100"/>
        <v/>
      </c>
      <c r="AD177" s="274" t="str">
        <f t="shared" si="100"/>
        <v/>
      </c>
      <c r="AE177" s="274" t="str">
        <f t="shared" si="100"/>
        <v/>
      </c>
      <c r="AF177" s="274" t="str">
        <f t="shared" si="100"/>
        <v/>
      </c>
      <c r="AG177" s="274" t="str">
        <f t="shared" si="101"/>
        <v/>
      </c>
      <c r="AH177" s="274" t="str">
        <f t="shared" si="101"/>
        <v/>
      </c>
      <c r="AI177" s="274" t="str">
        <f t="shared" si="101"/>
        <v/>
      </c>
      <c r="AJ177" s="274" t="str">
        <f t="shared" si="101"/>
        <v/>
      </c>
      <c r="AK177" s="274" t="str">
        <f t="shared" si="101"/>
        <v/>
      </c>
      <c r="AL177" s="274" t="str">
        <f t="shared" si="101"/>
        <v/>
      </c>
      <c r="AM177" s="274" t="str">
        <f t="shared" si="101"/>
        <v/>
      </c>
      <c r="AN177" s="274" t="str">
        <f t="shared" si="101"/>
        <v/>
      </c>
      <c r="AO177" s="274" t="str">
        <f t="shared" si="101"/>
        <v/>
      </c>
      <c r="AP177" s="274" t="str">
        <f t="shared" si="101"/>
        <v/>
      </c>
      <c r="AQ177" s="275">
        <f t="shared" si="95"/>
        <v>0</v>
      </c>
      <c r="AR177" s="275">
        <f t="shared" si="96"/>
        <v>0</v>
      </c>
      <c r="AS177" s="275">
        <f t="shared" si="97"/>
        <v>0</v>
      </c>
    </row>
    <row r="178" spans="1:45" s="5" customFormat="1" ht="27.75" customHeight="1" x14ac:dyDescent="0.25">
      <c r="A178" s="266">
        <f>'Inventaire – Act. lin. et vert.'!A165</f>
        <v>164</v>
      </c>
      <c r="B178" s="266"/>
      <c r="C178" s="266">
        <f>'Inventaire – Act. lin. et vert.'!B165</f>
        <v>0</v>
      </c>
      <c r="D178" s="266" t="str">
        <f>IF('Inventaire – Act. lin. et vert.'!C165="","",'Inventaire – Act. lin. et vert.'!C165)</f>
        <v/>
      </c>
      <c r="E178" s="267">
        <f>'Inventaire – Act. lin. et vert.'!D165</f>
        <v>0</v>
      </c>
      <c r="F178" s="268">
        <f>'Inventaire – Act. lin. et vert.'!E165</f>
        <v>0</v>
      </c>
      <c r="G178" s="276">
        <f>'Inventaire – Act. lin. et vert.'!I165</f>
        <v>0</v>
      </c>
      <c r="H178" s="270">
        <f>IF(C178='État actuel de la coll.'!$A$20,'Inventaire – Véh. et équip.'!H165-'Inventaire – Véh. et équip.'!M165,'Inventaire – Act. lin. et vert.'!G165)</f>
        <v>0</v>
      </c>
      <c r="I178" s="270">
        <f>'Inventaire – Act. lin. et vert.'!K165</f>
        <v>0</v>
      </c>
      <c r="J178" s="271" t="str">
        <f>IF(ISNUMBER('Inventaire – Act. lin. et vert.'!Y165),'Inventaire – Act. lin. et vert.'!Y165,"")</f>
        <v/>
      </c>
      <c r="K178" s="272">
        <f t="shared" si="80"/>
        <v>0</v>
      </c>
      <c r="L178" s="272">
        <f t="shared" si="88"/>
        <v>0</v>
      </c>
      <c r="M178" s="272">
        <f t="shared" si="89"/>
        <v>0</v>
      </c>
      <c r="N178" s="272">
        <f t="shared" si="90"/>
        <v>0</v>
      </c>
      <c r="O178" s="272">
        <f t="shared" si="91"/>
        <v>0</v>
      </c>
      <c r="P178" s="273">
        <f t="shared" si="92"/>
        <v>0</v>
      </c>
      <c r="Q178" s="277" t="str">
        <f t="shared" si="93"/>
        <v/>
      </c>
      <c r="R178" s="277" t="str">
        <f t="shared" si="94"/>
        <v/>
      </c>
      <c r="S178" s="274" t="str">
        <f t="shared" si="81"/>
        <v/>
      </c>
      <c r="T178" s="274" t="str">
        <f t="shared" si="102"/>
        <v/>
      </c>
      <c r="U178" s="274" t="str">
        <f t="shared" si="102"/>
        <v/>
      </c>
      <c r="V178" s="274" t="str">
        <f t="shared" si="82"/>
        <v/>
      </c>
      <c r="W178" s="274" t="str">
        <f t="shared" si="100"/>
        <v/>
      </c>
      <c r="X178" s="274" t="str">
        <f t="shared" si="100"/>
        <v/>
      </c>
      <c r="Y178" s="274" t="str">
        <f t="shared" si="100"/>
        <v/>
      </c>
      <c r="Z178" s="274" t="str">
        <f t="shared" si="100"/>
        <v/>
      </c>
      <c r="AA178" s="274" t="str">
        <f t="shared" si="100"/>
        <v/>
      </c>
      <c r="AB178" s="274" t="str">
        <f t="shared" si="100"/>
        <v/>
      </c>
      <c r="AC178" s="274" t="str">
        <f t="shared" si="100"/>
        <v/>
      </c>
      <c r="AD178" s="274" t="str">
        <f t="shared" si="100"/>
        <v/>
      </c>
      <c r="AE178" s="274" t="str">
        <f t="shared" si="100"/>
        <v/>
      </c>
      <c r="AF178" s="274" t="str">
        <f t="shared" si="100"/>
        <v/>
      </c>
      <c r="AG178" s="274" t="str">
        <f t="shared" si="101"/>
        <v/>
      </c>
      <c r="AH178" s="274" t="str">
        <f t="shared" si="101"/>
        <v/>
      </c>
      <c r="AI178" s="274" t="str">
        <f t="shared" si="101"/>
        <v/>
      </c>
      <c r="AJ178" s="274" t="str">
        <f t="shared" si="101"/>
        <v/>
      </c>
      <c r="AK178" s="274" t="str">
        <f t="shared" si="101"/>
        <v/>
      </c>
      <c r="AL178" s="274" t="str">
        <f t="shared" si="101"/>
        <v/>
      </c>
      <c r="AM178" s="274" t="str">
        <f t="shared" si="101"/>
        <v/>
      </c>
      <c r="AN178" s="274" t="str">
        <f t="shared" si="101"/>
        <v/>
      </c>
      <c r="AO178" s="274" t="str">
        <f t="shared" si="101"/>
        <v/>
      </c>
      <c r="AP178" s="274" t="str">
        <f t="shared" si="101"/>
        <v/>
      </c>
      <c r="AQ178" s="275">
        <f t="shared" si="95"/>
        <v>0</v>
      </c>
      <c r="AR178" s="275">
        <f t="shared" si="96"/>
        <v>0</v>
      </c>
      <c r="AS178" s="275">
        <f t="shared" si="97"/>
        <v>0</v>
      </c>
    </row>
    <row r="179" spans="1:45" s="5" customFormat="1" ht="27.75" customHeight="1" x14ac:dyDescent="0.25">
      <c r="A179" s="266">
        <f>'Inventaire – Act. lin. et vert.'!A166</f>
        <v>165</v>
      </c>
      <c r="B179" s="266"/>
      <c r="C179" s="266">
        <f>'Inventaire – Act. lin. et vert.'!B166</f>
        <v>0</v>
      </c>
      <c r="D179" s="266" t="str">
        <f>IF('Inventaire – Act. lin. et vert.'!C166="","",'Inventaire – Act. lin. et vert.'!C166)</f>
        <v/>
      </c>
      <c r="E179" s="267">
        <f>'Inventaire – Act. lin. et vert.'!D166</f>
        <v>0</v>
      </c>
      <c r="F179" s="268">
        <f>'Inventaire – Act. lin. et vert.'!E166</f>
        <v>0</v>
      </c>
      <c r="G179" s="276">
        <f>'Inventaire – Act. lin. et vert.'!I166</f>
        <v>0</v>
      </c>
      <c r="H179" s="270">
        <f>IF(C179='État actuel de la coll.'!$A$20,'Inventaire – Véh. et équip.'!H166-'Inventaire – Véh. et équip.'!M166,'Inventaire – Act. lin. et vert.'!G166)</f>
        <v>0</v>
      </c>
      <c r="I179" s="270">
        <f>'Inventaire – Act. lin. et vert.'!K166</f>
        <v>0</v>
      </c>
      <c r="J179" s="271" t="str">
        <f>IF(ISNUMBER('Inventaire – Act. lin. et vert.'!Y166),'Inventaire – Act. lin. et vert.'!Y166,"")</f>
        <v/>
      </c>
      <c r="K179" s="272">
        <f t="shared" si="80"/>
        <v>0</v>
      </c>
      <c r="L179" s="272">
        <f t="shared" si="88"/>
        <v>0</v>
      </c>
      <c r="M179" s="272">
        <f t="shared" si="89"/>
        <v>0</v>
      </c>
      <c r="N179" s="272">
        <f t="shared" si="90"/>
        <v>0</v>
      </c>
      <c r="O179" s="272">
        <f t="shared" si="91"/>
        <v>0</v>
      </c>
      <c r="P179" s="273">
        <f t="shared" si="92"/>
        <v>0</v>
      </c>
      <c r="Q179" s="277" t="str">
        <f t="shared" si="93"/>
        <v/>
      </c>
      <c r="R179" s="277" t="str">
        <f t="shared" si="94"/>
        <v/>
      </c>
      <c r="S179" s="274" t="str">
        <f t="shared" si="81"/>
        <v/>
      </c>
      <c r="T179" s="274" t="str">
        <f t="shared" si="102"/>
        <v/>
      </c>
      <c r="U179" s="274" t="str">
        <f t="shared" si="102"/>
        <v/>
      </c>
      <c r="V179" s="274" t="str">
        <f t="shared" si="82"/>
        <v/>
      </c>
      <c r="W179" s="274" t="str">
        <f t="shared" si="100"/>
        <v/>
      </c>
      <c r="X179" s="274" t="str">
        <f t="shared" si="100"/>
        <v/>
      </c>
      <c r="Y179" s="274" t="str">
        <f t="shared" si="100"/>
        <v/>
      </c>
      <c r="Z179" s="274" t="str">
        <f t="shared" si="100"/>
        <v/>
      </c>
      <c r="AA179" s="274" t="str">
        <f t="shared" si="100"/>
        <v/>
      </c>
      <c r="AB179" s="274" t="str">
        <f t="shared" si="100"/>
        <v/>
      </c>
      <c r="AC179" s="274" t="str">
        <f t="shared" si="100"/>
        <v/>
      </c>
      <c r="AD179" s="274" t="str">
        <f t="shared" si="100"/>
        <v/>
      </c>
      <c r="AE179" s="274" t="str">
        <f t="shared" si="100"/>
        <v/>
      </c>
      <c r="AF179" s="274" t="str">
        <f t="shared" si="100"/>
        <v/>
      </c>
      <c r="AG179" s="274" t="str">
        <f t="shared" si="101"/>
        <v/>
      </c>
      <c r="AH179" s="274" t="str">
        <f t="shared" si="101"/>
        <v/>
      </c>
      <c r="AI179" s="274" t="str">
        <f t="shared" si="101"/>
        <v/>
      </c>
      <c r="AJ179" s="274" t="str">
        <f t="shared" si="101"/>
        <v/>
      </c>
      <c r="AK179" s="274" t="str">
        <f t="shared" si="101"/>
        <v/>
      </c>
      <c r="AL179" s="274" t="str">
        <f t="shared" si="101"/>
        <v/>
      </c>
      <c r="AM179" s="274" t="str">
        <f t="shared" si="101"/>
        <v/>
      </c>
      <c r="AN179" s="274" t="str">
        <f t="shared" si="101"/>
        <v/>
      </c>
      <c r="AO179" s="274" t="str">
        <f t="shared" si="101"/>
        <v/>
      </c>
      <c r="AP179" s="274" t="str">
        <f t="shared" si="101"/>
        <v/>
      </c>
      <c r="AQ179" s="275">
        <f t="shared" si="95"/>
        <v>0</v>
      </c>
      <c r="AR179" s="275">
        <f t="shared" si="96"/>
        <v>0</v>
      </c>
      <c r="AS179" s="275">
        <f t="shared" si="97"/>
        <v>0</v>
      </c>
    </row>
    <row r="180" spans="1:45" s="5" customFormat="1" ht="27.75" customHeight="1" x14ac:dyDescent="0.25">
      <c r="A180" s="266">
        <f>'Inventaire – Act. lin. et vert.'!A167</f>
        <v>166</v>
      </c>
      <c r="B180" s="266"/>
      <c r="C180" s="266">
        <f>'Inventaire – Act. lin. et vert.'!B167</f>
        <v>0</v>
      </c>
      <c r="D180" s="266" t="str">
        <f>IF('Inventaire – Act. lin. et vert.'!C167="","",'Inventaire – Act. lin. et vert.'!C167)</f>
        <v/>
      </c>
      <c r="E180" s="267">
        <f>'Inventaire – Act. lin. et vert.'!D167</f>
        <v>0</v>
      </c>
      <c r="F180" s="268">
        <f>'Inventaire – Act. lin. et vert.'!E167</f>
        <v>0</v>
      </c>
      <c r="G180" s="276">
        <f>'Inventaire – Act. lin. et vert.'!I167</f>
        <v>0</v>
      </c>
      <c r="H180" s="270">
        <f>IF(C180='État actuel de la coll.'!$A$20,'Inventaire – Véh. et équip.'!H167-'Inventaire – Véh. et équip.'!M167,'Inventaire – Act. lin. et vert.'!G167)</f>
        <v>0</v>
      </c>
      <c r="I180" s="270">
        <f>'Inventaire – Act. lin. et vert.'!K167</f>
        <v>0</v>
      </c>
      <c r="J180" s="271" t="str">
        <f>IF(ISNUMBER('Inventaire – Act. lin. et vert.'!Y167),'Inventaire – Act. lin. et vert.'!Y167,"")</f>
        <v/>
      </c>
      <c r="K180" s="272">
        <f t="shared" si="80"/>
        <v>0</v>
      </c>
      <c r="L180" s="272">
        <f t="shared" si="88"/>
        <v>0</v>
      </c>
      <c r="M180" s="272">
        <f t="shared" si="89"/>
        <v>0</v>
      </c>
      <c r="N180" s="272">
        <f t="shared" si="90"/>
        <v>0</v>
      </c>
      <c r="O180" s="272">
        <f t="shared" si="91"/>
        <v>0</v>
      </c>
      <c r="P180" s="273">
        <f t="shared" si="92"/>
        <v>0</v>
      </c>
      <c r="Q180" s="277" t="str">
        <f t="shared" si="93"/>
        <v/>
      </c>
      <c r="R180" s="277" t="str">
        <f t="shared" si="94"/>
        <v/>
      </c>
      <c r="S180" s="274" t="str">
        <f t="shared" si="81"/>
        <v/>
      </c>
      <c r="T180" s="274" t="str">
        <f t="shared" si="102"/>
        <v/>
      </c>
      <c r="U180" s="274" t="str">
        <f t="shared" si="102"/>
        <v/>
      </c>
      <c r="V180" s="274" t="str">
        <f t="shared" si="82"/>
        <v/>
      </c>
      <c r="W180" s="274" t="str">
        <f t="shared" si="100"/>
        <v/>
      </c>
      <c r="X180" s="274" t="str">
        <f t="shared" si="100"/>
        <v/>
      </c>
      <c r="Y180" s="274" t="str">
        <f t="shared" si="100"/>
        <v/>
      </c>
      <c r="Z180" s="274" t="str">
        <f t="shared" si="100"/>
        <v/>
      </c>
      <c r="AA180" s="274" t="str">
        <f t="shared" si="100"/>
        <v/>
      </c>
      <c r="AB180" s="274" t="str">
        <f t="shared" si="100"/>
        <v/>
      </c>
      <c r="AC180" s="274" t="str">
        <f t="shared" si="100"/>
        <v/>
      </c>
      <c r="AD180" s="274" t="str">
        <f t="shared" si="100"/>
        <v/>
      </c>
      <c r="AE180" s="274" t="str">
        <f t="shared" si="100"/>
        <v/>
      </c>
      <c r="AF180" s="274" t="str">
        <f t="shared" si="100"/>
        <v/>
      </c>
      <c r="AG180" s="274" t="str">
        <f t="shared" si="101"/>
        <v/>
      </c>
      <c r="AH180" s="274" t="str">
        <f t="shared" si="101"/>
        <v/>
      </c>
      <c r="AI180" s="274" t="str">
        <f t="shared" si="101"/>
        <v/>
      </c>
      <c r="AJ180" s="274" t="str">
        <f t="shared" si="101"/>
        <v/>
      </c>
      <c r="AK180" s="274" t="str">
        <f t="shared" si="101"/>
        <v/>
      </c>
      <c r="AL180" s="274" t="str">
        <f t="shared" si="101"/>
        <v/>
      </c>
      <c r="AM180" s="274" t="str">
        <f t="shared" si="101"/>
        <v/>
      </c>
      <c r="AN180" s="274" t="str">
        <f t="shared" si="101"/>
        <v/>
      </c>
      <c r="AO180" s="274" t="str">
        <f t="shared" si="101"/>
        <v/>
      </c>
      <c r="AP180" s="274" t="str">
        <f t="shared" si="101"/>
        <v/>
      </c>
      <c r="AQ180" s="275">
        <f t="shared" si="95"/>
        <v>0</v>
      </c>
      <c r="AR180" s="275">
        <f t="shared" si="96"/>
        <v>0</v>
      </c>
      <c r="AS180" s="275">
        <f t="shared" si="97"/>
        <v>0</v>
      </c>
    </row>
    <row r="181" spans="1:45" s="5" customFormat="1" ht="27.75" customHeight="1" x14ac:dyDescent="0.25">
      <c r="A181" s="266">
        <f>'Inventaire – Act. lin. et vert.'!A168</f>
        <v>167</v>
      </c>
      <c r="B181" s="266"/>
      <c r="C181" s="266">
        <f>'Inventaire – Act. lin. et vert.'!B168</f>
        <v>0</v>
      </c>
      <c r="D181" s="266" t="str">
        <f>IF('Inventaire – Act. lin. et vert.'!C168="","",'Inventaire – Act. lin. et vert.'!C168)</f>
        <v/>
      </c>
      <c r="E181" s="267">
        <f>'Inventaire – Act. lin. et vert.'!D168</f>
        <v>0</v>
      </c>
      <c r="F181" s="268">
        <f>'Inventaire – Act. lin. et vert.'!E168</f>
        <v>0</v>
      </c>
      <c r="G181" s="276">
        <f>'Inventaire – Act. lin. et vert.'!I168</f>
        <v>0</v>
      </c>
      <c r="H181" s="270">
        <f>IF(C181='État actuel de la coll.'!$A$20,'Inventaire – Véh. et équip.'!H168-'Inventaire – Véh. et équip.'!M168,'Inventaire – Act. lin. et vert.'!G168)</f>
        <v>0</v>
      </c>
      <c r="I181" s="270">
        <f>'Inventaire – Act. lin. et vert.'!K168</f>
        <v>0</v>
      </c>
      <c r="J181" s="271" t="str">
        <f>IF(ISNUMBER('Inventaire – Act. lin. et vert.'!Y168),'Inventaire – Act. lin. et vert.'!Y168,"")</f>
        <v/>
      </c>
      <c r="K181" s="272">
        <f t="shared" si="80"/>
        <v>0</v>
      </c>
      <c r="L181" s="272">
        <f t="shared" si="88"/>
        <v>0</v>
      </c>
      <c r="M181" s="272">
        <f t="shared" si="89"/>
        <v>0</v>
      </c>
      <c r="N181" s="272">
        <f t="shared" si="90"/>
        <v>0</v>
      </c>
      <c r="O181" s="272">
        <f t="shared" si="91"/>
        <v>0</v>
      </c>
      <c r="P181" s="273">
        <f t="shared" si="92"/>
        <v>0</v>
      </c>
      <c r="Q181" s="277" t="str">
        <f t="shared" si="93"/>
        <v/>
      </c>
      <c r="R181" s="277" t="str">
        <f t="shared" si="94"/>
        <v/>
      </c>
      <c r="S181" s="274" t="str">
        <f t="shared" si="81"/>
        <v/>
      </c>
      <c r="T181" s="274" t="str">
        <f t="shared" si="102"/>
        <v/>
      </c>
      <c r="U181" s="274" t="str">
        <f t="shared" si="102"/>
        <v/>
      </c>
      <c r="V181" s="274" t="str">
        <f t="shared" si="82"/>
        <v/>
      </c>
      <c r="W181" s="274" t="str">
        <f t="shared" si="100"/>
        <v/>
      </c>
      <c r="X181" s="274" t="str">
        <f t="shared" si="100"/>
        <v/>
      </c>
      <c r="Y181" s="274" t="str">
        <f t="shared" si="100"/>
        <v/>
      </c>
      <c r="Z181" s="274" t="str">
        <f t="shared" si="100"/>
        <v/>
      </c>
      <c r="AA181" s="274" t="str">
        <f t="shared" si="100"/>
        <v/>
      </c>
      <c r="AB181" s="274" t="str">
        <f t="shared" si="100"/>
        <v/>
      </c>
      <c r="AC181" s="274" t="str">
        <f t="shared" si="100"/>
        <v/>
      </c>
      <c r="AD181" s="274" t="str">
        <f t="shared" si="100"/>
        <v/>
      </c>
      <c r="AE181" s="274" t="str">
        <f t="shared" si="100"/>
        <v/>
      </c>
      <c r="AF181" s="274" t="str">
        <f t="shared" si="100"/>
        <v/>
      </c>
      <c r="AG181" s="274" t="str">
        <f t="shared" si="101"/>
        <v/>
      </c>
      <c r="AH181" s="274" t="str">
        <f t="shared" si="101"/>
        <v/>
      </c>
      <c r="AI181" s="274" t="str">
        <f t="shared" si="101"/>
        <v/>
      </c>
      <c r="AJ181" s="274" t="str">
        <f t="shared" si="101"/>
        <v/>
      </c>
      <c r="AK181" s="274" t="str">
        <f t="shared" si="101"/>
        <v/>
      </c>
      <c r="AL181" s="274" t="str">
        <f t="shared" si="101"/>
        <v/>
      </c>
      <c r="AM181" s="274" t="str">
        <f t="shared" si="101"/>
        <v/>
      </c>
      <c r="AN181" s="274" t="str">
        <f t="shared" si="101"/>
        <v/>
      </c>
      <c r="AO181" s="274" t="str">
        <f t="shared" si="101"/>
        <v/>
      </c>
      <c r="AP181" s="274" t="str">
        <f t="shared" si="101"/>
        <v/>
      </c>
      <c r="AQ181" s="275">
        <f t="shared" si="95"/>
        <v>0</v>
      </c>
      <c r="AR181" s="275">
        <f t="shared" si="96"/>
        <v>0</v>
      </c>
      <c r="AS181" s="275">
        <f t="shared" si="97"/>
        <v>0</v>
      </c>
    </row>
    <row r="182" spans="1:45" s="5" customFormat="1" ht="27.75" customHeight="1" x14ac:dyDescent="0.25">
      <c r="A182" s="266">
        <f>'Inventaire – Act. lin. et vert.'!A169</f>
        <v>168</v>
      </c>
      <c r="B182" s="266"/>
      <c r="C182" s="266">
        <f>'Inventaire – Act. lin. et vert.'!B169</f>
        <v>0</v>
      </c>
      <c r="D182" s="266" t="str">
        <f>IF('Inventaire – Act. lin. et vert.'!C169="","",'Inventaire – Act. lin. et vert.'!C169)</f>
        <v/>
      </c>
      <c r="E182" s="267">
        <f>'Inventaire – Act. lin. et vert.'!D169</f>
        <v>0</v>
      </c>
      <c r="F182" s="268">
        <f>'Inventaire – Act. lin. et vert.'!E169</f>
        <v>0</v>
      </c>
      <c r="G182" s="276">
        <f>'Inventaire – Act. lin. et vert.'!I169</f>
        <v>0</v>
      </c>
      <c r="H182" s="270">
        <f>IF(C182='État actuel de la coll.'!$A$20,'Inventaire – Véh. et équip.'!H169-'Inventaire – Véh. et équip.'!M169,'Inventaire – Act. lin. et vert.'!G169)</f>
        <v>0</v>
      </c>
      <c r="I182" s="270">
        <f>'Inventaire – Act. lin. et vert.'!K169</f>
        <v>0</v>
      </c>
      <c r="J182" s="271" t="str">
        <f>IF(ISNUMBER('Inventaire – Act. lin. et vert.'!Y169),'Inventaire – Act. lin. et vert.'!Y169,"")</f>
        <v/>
      </c>
      <c r="K182" s="272">
        <f t="shared" si="80"/>
        <v>0</v>
      </c>
      <c r="L182" s="272">
        <f t="shared" si="88"/>
        <v>0</v>
      </c>
      <c r="M182" s="272">
        <f t="shared" si="89"/>
        <v>0</v>
      </c>
      <c r="N182" s="272">
        <f t="shared" si="90"/>
        <v>0</v>
      </c>
      <c r="O182" s="272">
        <f t="shared" si="91"/>
        <v>0</v>
      </c>
      <c r="P182" s="273">
        <f t="shared" si="92"/>
        <v>0</v>
      </c>
      <c r="Q182" s="277" t="str">
        <f t="shared" si="93"/>
        <v/>
      </c>
      <c r="R182" s="277" t="str">
        <f t="shared" si="94"/>
        <v/>
      </c>
      <c r="S182" s="274" t="str">
        <f t="shared" si="81"/>
        <v/>
      </c>
      <c r="T182" s="274" t="str">
        <f t="shared" si="102"/>
        <v/>
      </c>
      <c r="U182" s="274" t="str">
        <f t="shared" si="102"/>
        <v/>
      </c>
      <c r="V182" s="274" t="str">
        <f t="shared" si="82"/>
        <v/>
      </c>
      <c r="W182" s="274" t="str">
        <f t="shared" si="100"/>
        <v/>
      </c>
      <c r="X182" s="274" t="str">
        <f t="shared" si="100"/>
        <v/>
      </c>
      <c r="Y182" s="274" t="str">
        <f t="shared" si="100"/>
        <v/>
      </c>
      <c r="Z182" s="274" t="str">
        <f t="shared" si="100"/>
        <v/>
      </c>
      <c r="AA182" s="274" t="str">
        <f t="shared" si="100"/>
        <v/>
      </c>
      <c r="AB182" s="274" t="str">
        <f t="shared" si="100"/>
        <v/>
      </c>
      <c r="AC182" s="274" t="str">
        <f t="shared" si="100"/>
        <v/>
      </c>
      <c r="AD182" s="274" t="str">
        <f t="shared" si="100"/>
        <v/>
      </c>
      <c r="AE182" s="274" t="str">
        <f t="shared" si="100"/>
        <v/>
      </c>
      <c r="AF182" s="274" t="str">
        <f t="shared" si="100"/>
        <v/>
      </c>
      <c r="AG182" s="274" t="str">
        <f t="shared" si="101"/>
        <v/>
      </c>
      <c r="AH182" s="274" t="str">
        <f t="shared" si="101"/>
        <v/>
      </c>
      <c r="AI182" s="274" t="str">
        <f t="shared" si="101"/>
        <v/>
      </c>
      <c r="AJ182" s="274" t="str">
        <f t="shared" si="101"/>
        <v/>
      </c>
      <c r="AK182" s="274" t="str">
        <f t="shared" si="101"/>
        <v/>
      </c>
      <c r="AL182" s="274" t="str">
        <f t="shared" si="101"/>
        <v/>
      </c>
      <c r="AM182" s="274" t="str">
        <f t="shared" si="101"/>
        <v/>
      </c>
      <c r="AN182" s="274" t="str">
        <f t="shared" si="101"/>
        <v/>
      </c>
      <c r="AO182" s="274" t="str">
        <f t="shared" si="101"/>
        <v/>
      </c>
      <c r="AP182" s="274" t="str">
        <f t="shared" si="101"/>
        <v/>
      </c>
      <c r="AQ182" s="275">
        <f t="shared" si="95"/>
        <v>0</v>
      </c>
      <c r="AR182" s="275">
        <f t="shared" si="96"/>
        <v>0</v>
      </c>
      <c r="AS182" s="275">
        <f t="shared" si="97"/>
        <v>0</v>
      </c>
    </row>
    <row r="183" spans="1:45" s="5" customFormat="1" ht="27.75" customHeight="1" x14ac:dyDescent="0.25">
      <c r="A183" s="266">
        <f>'Inventaire – Act. lin. et vert.'!A170</f>
        <v>169</v>
      </c>
      <c r="B183" s="266"/>
      <c r="C183" s="266">
        <f>'Inventaire – Act. lin. et vert.'!B170</f>
        <v>0</v>
      </c>
      <c r="D183" s="266" t="str">
        <f>IF('Inventaire – Act. lin. et vert.'!C170="","",'Inventaire – Act. lin. et vert.'!C170)</f>
        <v/>
      </c>
      <c r="E183" s="267">
        <f>'Inventaire – Act. lin. et vert.'!D170</f>
        <v>0</v>
      </c>
      <c r="F183" s="268">
        <f>'Inventaire – Act. lin. et vert.'!E170</f>
        <v>0</v>
      </c>
      <c r="G183" s="276">
        <f>'Inventaire – Act. lin. et vert.'!I170</f>
        <v>0</v>
      </c>
      <c r="H183" s="270">
        <f>IF(C183='État actuel de la coll.'!$A$20,'Inventaire – Véh. et équip.'!H170-'Inventaire – Véh. et équip.'!M170,'Inventaire – Act. lin. et vert.'!G170)</f>
        <v>0</v>
      </c>
      <c r="I183" s="270">
        <f>'Inventaire – Act. lin. et vert.'!K170</f>
        <v>0</v>
      </c>
      <c r="J183" s="271" t="str">
        <f>IF(ISNUMBER('Inventaire – Act. lin. et vert.'!Y170),'Inventaire – Act. lin. et vert.'!Y170,"")</f>
        <v/>
      </c>
      <c r="K183" s="272">
        <f t="shared" si="80"/>
        <v>0</v>
      </c>
      <c r="L183" s="272">
        <f t="shared" si="88"/>
        <v>0</v>
      </c>
      <c r="M183" s="272">
        <f t="shared" si="89"/>
        <v>0</v>
      </c>
      <c r="N183" s="272">
        <f t="shared" si="90"/>
        <v>0</v>
      </c>
      <c r="O183" s="272">
        <f t="shared" si="91"/>
        <v>0</v>
      </c>
      <c r="P183" s="273">
        <f t="shared" si="92"/>
        <v>0</v>
      </c>
      <c r="Q183" s="277" t="str">
        <f t="shared" si="93"/>
        <v/>
      </c>
      <c r="R183" s="277" t="str">
        <f t="shared" si="94"/>
        <v/>
      </c>
      <c r="S183" s="274" t="str">
        <f t="shared" si="81"/>
        <v/>
      </c>
      <c r="T183" s="274" t="str">
        <f t="shared" si="102"/>
        <v/>
      </c>
      <c r="U183" s="274" t="str">
        <f t="shared" si="102"/>
        <v/>
      </c>
      <c r="V183" s="274" t="str">
        <f t="shared" si="82"/>
        <v/>
      </c>
      <c r="W183" s="274" t="str">
        <f t="shared" si="100"/>
        <v/>
      </c>
      <c r="X183" s="274" t="str">
        <f t="shared" si="100"/>
        <v/>
      </c>
      <c r="Y183" s="274" t="str">
        <f t="shared" si="100"/>
        <v/>
      </c>
      <c r="Z183" s="274" t="str">
        <f t="shared" si="100"/>
        <v/>
      </c>
      <c r="AA183" s="274" t="str">
        <f t="shared" si="100"/>
        <v/>
      </c>
      <c r="AB183" s="274" t="str">
        <f t="shared" si="100"/>
        <v/>
      </c>
      <c r="AC183" s="274" t="str">
        <f t="shared" si="100"/>
        <v/>
      </c>
      <c r="AD183" s="274" t="str">
        <f t="shared" si="100"/>
        <v/>
      </c>
      <c r="AE183" s="274" t="str">
        <f t="shared" si="100"/>
        <v/>
      </c>
      <c r="AF183" s="274" t="str">
        <f t="shared" si="100"/>
        <v/>
      </c>
      <c r="AG183" s="274" t="str">
        <f t="shared" si="101"/>
        <v/>
      </c>
      <c r="AH183" s="274" t="str">
        <f t="shared" si="101"/>
        <v/>
      </c>
      <c r="AI183" s="274" t="str">
        <f t="shared" si="101"/>
        <v/>
      </c>
      <c r="AJ183" s="274" t="str">
        <f t="shared" si="101"/>
        <v/>
      </c>
      <c r="AK183" s="274" t="str">
        <f t="shared" si="101"/>
        <v/>
      </c>
      <c r="AL183" s="274" t="str">
        <f t="shared" si="101"/>
        <v/>
      </c>
      <c r="AM183" s="274" t="str">
        <f t="shared" si="101"/>
        <v/>
      </c>
      <c r="AN183" s="274" t="str">
        <f t="shared" si="101"/>
        <v/>
      </c>
      <c r="AO183" s="274" t="str">
        <f t="shared" si="101"/>
        <v/>
      </c>
      <c r="AP183" s="274" t="str">
        <f t="shared" si="101"/>
        <v/>
      </c>
      <c r="AQ183" s="275">
        <f t="shared" si="95"/>
        <v>0</v>
      </c>
      <c r="AR183" s="275">
        <f t="shared" si="96"/>
        <v>0</v>
      </c>
      <c r="AS183" s="275">
        <f t="shared" si="97"/>
        <v>0</v>
      </c>
    </row>
    <row r="184" spans="1:45" s="5" customFormat="1" ht="27.75" customHeight="1" x14ac:dyDescent="0.25">
      <c r="A184" s="266">
        <f>'Inventaire – Act. lin. et vert.'!A171</f>
        <v>170</v>
      </c>
      <c r="B184" s="266"/>
      <c r="C184" s="266">
        <f>'Inventaire – Act. lin. et vert.'!B171</f>
        <v>0</v>
      </c>
      <c r="D184" s="266" t="str">
        <f>IF('Inventaire – Act. lin. et vert.'!C171="","",'Inventaire – Act. lin. et vert.'!C171)</f>
        <v/>
      </c>
      <c r="E184" s="267">
        <f>'Inventaire – Act. lin. et vert.'!D171</f>
        <v>0</v>
      </c>
      <c r="F184" s="268">
        <f>'Inventaire – Act. lin. et vert.'!E171</f>
        <v>0</v>
      </c>
      <c r="G184" s="276">
        <f>'Inventaire – Act. lin. et vert.'!I171</f>
        <v>0</v>
      </c>
      <c r="H184" s="270">
        <f>IF(C184='État actuel de la coll.'!$A$20,'Inventaire – Véh. et équip.'!H171-'Inventaire – Véh. et équip.'!M171,'Inventaire – Act. lin. et vert.'!G171)</f>
        <v>0</v>
      </c>
      <c r="I184" s="270">
        <f>'Inventaire – Act. lin. et vert.'!K171</f>
        <v>0</v>
      </c>
      <c r="J184" s="271" t="str">
        <f>IF(ISNUMBER('Inventaire – Act. lin. et vert.'!Y171),'Inventaire – Act. lin. et vert.'!Y171,"")</f>
        <v/>
      </c>
      <c r="K184" s="272">
        <f t="shared" si="80"/>
        <v>0</v>
      </c>
      <c r="L184" s="272">
        <f t="shared" si="88"/>
        <v>0</v>
      </c>
      <c r="M184" s="272">
        <f t="shared" si="89"/>
        <v>0</v>
      </c>
      <c r="N184" s="272">
        <f t="shared" si="90"/>
        <v>0</v>
      </c>
      <c r="O184" s="272">
        <f t="shared" si="91"/>
        <v>0</v>
      </c>
      <c r="P184" s="273">
        <f t="shared" si="92"/>
        <v>0</v>
      </c>
      <c r="Q184" s="277" t="str">
        <f t="shared" si="93"/>
        <v/>
      </c>
      <c r="R184" s="277" t="str">
        <f t="shared" si="94"/>
        <v/>
      </c>
      <c r="S184" s="274" t="str">
        <f t="shared" si="81"/>
        <v/>
      </c>
      <c r="T184" s="274" t="str">
        <f t="shared" si="102"/>
        <v/>
      </c>
      <c r="U184" s="274" t="str">
        <f t="shared" si="102"/>
        <v/>
      </c>
      <c r="V184" s="274" t="str">
        <f t="shared" si="82"/>
        <v/>
      </c>
      <c r="W184" s="274" t="str">
        <f t="shared" si="100"/>
        <v/>
      </c>
      <c r="X184" s="274" t="str">
        <f t="shared" si="100"/>
        <v/>
      </c>
      <c r="Y184" s="274" t="str">
        <f t="shared" si="100"/>
        <v/>
      </c>
      <c r="Z184" s="274" t="str">
        <f t="shared" si="100"/>
        <v/>
      </c>
      <c r="AA184" s="274" t="str">
        <f t="shared" si="100"/>
        <v/>
      </c>
      <c r="AB184" s="274" t="str">
        <f t="shared" si="100"/>
        <v/>
      </c>
      <c r="AC184" s="274" t="str">
        <f t="shared" si="100"/>
        <v/>
      </c>
      <c r="AD184" s="274" t="str">
        <f t="shared" si="100"/>
        <v/>
      </c>
      <c r="AE184" s="274" t="str">
        <f t="shared" si="100"/>
        <v/>
      </c>
      <c r="AF184" s="274" t="str">
        <f t="shared" si="100"/>
        <v/>
      </c>
      <c r="AG184" s="274" t="str">
        <f t="shared" si="101"/>
        <v/>
      </c>
      <c r="AH184" s="274" t="str">
        <f t="shared" si="101"/>
        <v/>
      </c>
      <c r="AI184" s="274" t="str">
        <f t="shared" si="101"/>
        <v/>
      </c>
      <c r="AJ184" s="274" t="str">
        <f t="shared" si="101"/>
        <v/>
      </c>
      <c r="AK184" s="274" t="str">
        <f t="shared" si="101"/>
        <v/>
      </c>
      <c r="AL184" s="274" t="str">
        <f t="shared" si="101"/>
        <v/>
      </c>
      <c r="AM184" s="274" t="str">
        <f t="shared" si="101"/>
        <v/>
      </c>
      <c r="AN184" s="274" t="str">
        <f t="shared" si="101"/>
        <v/>
      </c>
      <c r="AO184" s="274" t="str">
        <f t="shared" si="101"/>
        <v/>
      </c>
      <c r="AP184" s="274" t="str">
        <f t="shared" si="101"/>
        <v/>
      </c>
      <c r="AQ184" s="275">
        <f t="shared" si="95"/>
        <v>0</v>
      </c>
      <c r="AR184" s="275">
        <f t="shared" si="96"/>
        <v>0</v>
      </c>
      <c r="AS184" s="275">
        <f t="shared" si="97"/>
        <v>0</v>
      </c>
    </row>
    <row r="185" spans="1:45" s="5" customFormat="1" ht="27.75" customHeight="1" x14ac:dyDescent="0.25">
      <c r="A185" s="266">
        <f>'Inventaire – Act. lin. et vert.'!A172</f>
        <v>171</v>
      </c>
      <c r="B185" s="266"/>
      <c r="C185" s="266">
        <f>'Inventaire – Act. lin. et vert.'!B172</f>
        <v>0</v>
      </c>
      <c r="D185" s="266" t="str">
        <f>IF('Inventaire – Act. lin. et vert.'!C172="","",'Inventaire – Act. lin. et vert.'!C172)</f>
        <v/>
      </c>
      <c r="E185" s="267">
        <f>'Inventaire – Act. lin. et vert.'!D172</f>
        <v>0</v>
      </c>
      <c r="F185" s="268">
        <f>'Inventaire – Act. lin. et vert.'!E172</f>
        <v>0</v>
      </c>
      <c r="G185" s="276">
        <f>'Inventaire – Act. lin. et vert.'!I172</f>
        <v>0</v>
      </c>
      <c r="H185" s="270">
        <f>IF(C185='État actuel de la coll.'!$A$20,'Inventaire – Véh. et équip.'!H172-'Inventaire – Véh. et équip.'!M172,'Inventaire – Act. lin. et vert.'!G172)</f>
        <v>0</v>
      </c>
      <c r="I185" s="270">
        <f>'Inventaire – Act. lin. et vert.'!K172</f>
        <v>0</v>
      </c>
      <c r="J185" s="271" t="str">
        <f>IF(ISNUMBER('Inventaire – Act. lin. et vert.'!Y172),'Inventaire – Act. lin. et vert.'!Y172,"")</f>
        <v/>
      </c>
      <c r="K185" s="272">
        <f t="shared" si="80"/>
        <v>0</v>
      </c>
      <c r="L185" s="272">
        <f t="shared" si="88"/>
        <v>0</v>
      </c>
      <c r="M185" s="272">
        <f t="shared" si="89"/>
        <v>0</v>
      </c>
      <c r="N185" s="272">
        <f t="shared" si="90"/>
        <v>0</v>
      </c>
      <c r="O185" s="272">
        <f t="shared" si="91"/>
        <v>0</v>
      </c>
      <c r="P185" s="273">
        <f t="shared" si="92"/>
        <v>0</v>
      </c>
      <c r="Q185" s="277" t="str">
        <f t="shared" si="93"/>
        <v/>
      </c>
      <c r="R185" s="277" t="str">
        <f t="shared" si="94"/>
        <v/>
      </c>
      <c r="S185" s="274" t="str">
        <f t="shared" si="81"/>
        <v/>
      </c>
      <c r="T185" s="274" t="str">
        <f t="shared" si="102"/>
        <v/>
      </c>
      <c r="U185" s="274" t="str">
        <f t="shared" si="102"/>
        <v/>
      </c>
      <c r="V185" s="274" t="str">
        <f t="shared" si="82"/>
        <v/>
      </c>
      <c r="W185" s="274" t="str">
        <f t="shared" ref="W185:AF194" si="103">IF(OR($K185=W$14,$L185=W$14,$M185=W$14,$N185=W$14,$O185=W$14,$P185=W$14),$G185,"")</f>
        <v/>
      </c>
      <c r="X185" s="274" t="str">
        <f t="shared" si="103"/>
        <v/>
      </c>
      <c r="Y185" s="274" t="str">
        <f t="shared" si="103"/>
        <v/>
      </c>
      <c r="Z185" s="274" t="str">
        <f t="shared" si="103"/>
        <v/>
      </c>
      <c r="AA185" s="274" t="str">
        <f t="shared" si="103"/>
        <v/>
      </c>
      <c r="AB185" s="274" t="str">
        <f t="shared" si="103"/>
        <v/>
      </c>
      <c r="AC185" s="274" t="str">
        <f t="shared" si="103"/>
        <v/>
      </c>
      <c r="AD185" s="274" t="str">
        <f t="shared" si="103"/>
        <v/>
      </c>
      <c r="AE185" s="274" t="str">
        <f t="shared" si="103"/>
        <v/>
      </c>
      <c r="AF185" s="274" t="str">
        <f t="shared" si="103"/>
        <v/>
      </c>
      <c r="AG185" s="274" t="str">
        <f t="shared" ref="AG185:AP194" si="104">IF(OR($K185=AG$14,$L185=AG$14,$M185=AG$14,$N185=AG$14,$O185=AG$14,$P185=AG$14),$G185,"")</f>
        <v/>
      </c>
      <c r="AH185" s="274" t="str">
        <f t="shared" si="104"/>
        <v/>
      </c>
      <c r="AI185" s="274" t="str">
        <f t="shared" si="104"/>
        <v/>
      </c>
      <c r="AJ185" s="274" t="str">
        <f t="shared" si="104"/>
        <v/>
      </c>
      <c r="AK185" s="274" t="str">
        <f t="shared" si="104"/>
        <v/>
      </c>
      <c r="AL185" s="274" t="str">
        <f t="shared" si="104"/>
        <v/>
      </c>
      <c r="AM185" s="274" t="str">
        <f t="shared" si="104"/>
        <v/>
      </c>
      <c r="AN185" s="274" t="str">
        <f t="shared" si="104"/>
        <v/>
      </c>
      <c r="AO185" s="274" t="str">
        <f t="shared" si="104"/>
        <v/>
      </c>
      <c r="AP185" s="274" t="str">
        <f t="shared" si="104"/>
        <v/>
      </c>
      <c r="AQ185" s="275">
        <f t="shared" si="95"/>
        <v>0</v>
      </c>
      <c r="AR185" s="275">
        <f t="shared" si="96"/>
        <v>0</v>
      </c>
      <c r="AS185" s="275">
        <f t="shared" si="97"/>
        <v>0</v>
      </c>
    </row>
    <row r="186" spans="1:45" s="5" customFormat="1" ht="27.75" customHeight="1" x14ac:dyDescent="0.25">
      <c r="A186" s="266">
        <f>'Inventaire – Act. lin. et vert.'!A173</f>
        <v>172</v>
      </c>
      <c r="B186" s="266"/>
      <c r="C186" s="266">
        <f>'Inventaire – Act. lin. et vert.'!B173</f>
        <v>0</v>
      </c>
      <c r="D186" s="266" t="str">
        <f>IF('Inventaire – Act. lin. et vert.'!C173="","",'Inventaire – Act. lin. et vert.'!C173)</f>
        <v/>
      </c>
      <c r="E186" s="267">
        <f>'Inventaire – Act. lin. et vert.'!D173</f>
        <v>0</v>
      </c>
      <c r="F186" s="268">
        <f>'Inventaire – Act. lin. et vert.'!E173</f>
        <v>0</v>
      </c>
      <c r="G186" s="276">
        <f>'Inventaire – Act. lin. et vert.'!I173</f>
        <v>0</v>
      </c>
      <c r="H186" s="270">
        <f>IF(C186='État actuel de la coll.'!$A$20,'Inventaire – Véh. et équip.'!H173-'Inventaire – Véh. et équip.'!M173,'Inventaire – Act. lin. et vert.'!G173)</f>
        <v>0</v>
      </c>
      <c r="I186" s="270">
        <f>'Inventaire – Act. lin. et vert.'!K173</f>
        <v>0</v>
      </c>
      <c r="J186" s="271" t="str">
        <f>IF(ISNUMBER('Inventaire – Act. lin. et vert.'!Y173),'Inventaire – Act. lin. et vert.'!Y173,"")</f>
        <v/>
      </c>
      <c r="K186" s="272">
        <f t="shared" si="80"/>
        <v>0</v>
      </c>
      <c r="L186" s="272">
        <f t="shared" si="88"/>
        <v>0</v>
      </c>
      <c r="M186" s="272">
        <f t="shared" si="89"/>
        <v>0</v>
      </c>
      <c r="N186" s="272">
        <f t="shared" si="90"/>
        <v>0</v>
      </c>
      <c r="O186" s="272">
        <f t="shared" si="91"/>
        <v>0</v>
      </c>
      <c r="P186" s="273">
        <f t="shared" si="92"/>
        <v>0</v>
      </c>
      <c r="Q186" s="277" t="str">
        <f t="shared" si="93"/>
        <v/>
      </c>
      <c r="R186" s="277" t="str">
        <f t="shared" si="94"/>
        <v/>
      </c>
      <c r="S186" s="274" t="str">
        <f t="shared" si="81"/>
        <v/>
      </c>
      <c r="T186" s="274" t="str">
        <f t="shared" si="102"/>
        <v/>
      </c>
      <c r="U186" s="274" t="str">
        <f t="shared" si="102"/>
        <v/>
      </c>
      <c r="V186" s="274" t="str">
        <f t="shared" si="82"/>
        <v/>
      </c>
      <c r="W186" s="274" t="str">
        <f t="shared" si="103"/>
        <v/>
      </c>
      <c r="X186" s="274" t="str">
        <f t="shared" si="103"/>
        <v/>
      </c>
      <c r="Y186" s="274" t="str">
        <f t="shared" si="103"/>
        <v/>
      </c>
      <c r="Z186" s="274" t="str">
        <f t="shared" si="103"/>
        <v/>
      </c>
      <c r="AA186" s="274" t="str">
        <f t="shared" si="103"/>
        <v/>
      </c>
      <c r="AB186" s="274" t="str">
        <f t="shared" si="103"/>
        <v/>
      </c>
      <c r="AC186" s="274" t="str">
        <f t="shared" si="103"/>
        <v/>
      </c>
      <c r="AD186" s="274" t="str">
        <f t="shared" si="103"/>
        <v/>
      </c>
      <c r="AE186" s="274" t="str">
        <f t="shared" si="103"/>
        <v/>
      </c>
      <c r="AF186" s="274" t="str">
        <f t="shared" si="103"/>
        <v/>
      </c>
      <c r="AG186" s="274" t="str">
        <f t="shared" si="104"/>
        <v/>
      </c>
      <c r="AH186" s="274" t="str">
        <f t="shared" si="104"/>
        <v/>
      </c>
      <c r="AI186" s="274" t="str">
        <f t="shared" si="104"/>
        <v/>
      </c>
      <c r="AJ186" s="274" t="str">
        <f t="shared" si="104"/>
        <v/>
      </c>
      <c r="AK186" s="274" t="str">
        <f t="shared" si="104"/>
        <v/>
      </c>
      <c r="AL186" s="274" t="str">
        <f t="shared" si="104"/>
        <v/>
      </c>
      <c r="AM186" s="274" t="str">
        <f t="shared" si="104"/>
        <v/>
      </c>
      <c r="AN186" s="274" t="str">
        <f t="shared" si="104"/>
        <v/>
      </c>
      <c r="AO186" s="274" t="str">
        <f t="shared" si="104"/>
        <v/>
      </c>
      <c r="AP186" s="274" t="str">
        <f t="shared" si="104"/>
        <v/>
      </c>
      <c r="AQ186" s="275">
        <f t="shared" si="95"/>
        <v>0</v>
      </c>
      <c r="AR186" s="275">
        <f t="shared" si="96"/>
        <v>0</v>
      </c>
      <c r="AS186" s="275">
        <f t="shared" si="97"/>
        <v>0</v>
      </c>
    </row>
    <row r="187" spans="1:45" s="5" customFormat="1" ht="27.75" customHeight="1" x14ac:dyDescent="0.25">
      <c r="A187" s="266">
        <f>'Inventaire – Act. lin. et vert.'!A174</f>
        <v>173</v>
      </c>
      <c r="B187" s="266"/>
      <c r="C187" s="266">
        <f>'Inventaire – Act. lin. et vert.'!B174</f>
        <v>0</v>
      </c>
      <c r="D187" s="266" t="str">
        <f>IF('Inventaire – Act. lin. et vert.'!C174="","",'Inventaire – Act. lin. et vert.'!C174)</f>
        <v/>
      </c>
      <c r="E187" s="267">
        <f>'Inventaire – Act. lin. et vert.'!D174</f>
        <v>0</v>
      </c>
      <c r="F187" s="268">
        <f>'Inventaire – Act. lin. et vert.'!E174</f>
        <v>0</v>
      </c>
      <c r="G187" s="276">
        <f>'Inventaire – Act. lin. et vert.'!I174</f>
        <v>0</v>
      </c>
      <c r="H187" s="270">
        <f>IF(C187='État actuel de la coll.'!$A$20,'Inventaire – Véh. et équip.'!H174-'Inventaire – Véh. et équip.'!M174,'Inventaire – Act. lin. et vert.'!G174)</f>
        <v>0</v>
      </c>
      <c r="I187" s="270">
        <f>'Inventaire – Act. lin. et vert.'!K174</f>
        <v>0</v>
      </c>
      <c r="J187" s="271" t="str">
        <f>IF(ISNUMBER('Inventaire – Act. lin. et vert.'!Y174),'Inventaire – Act. lin. et vert.'!Y174,"")</f>
        <v/>
      </c>
      <c r="K187" s="272">
        <f t="shared" si="80"/>
        <v>0</v>
      </c>
      <c r="L187" s="272">
        <f t="shared" si="88"/>
        <v>0</v>
      </c>
      <c r="M187" s="272">
        <f t="shared" si="89"/>
        <v>0</v>
      </c>
      <c r="N187" s="272">
        <f t="shared" si="90"/>
        <v>0</v>
      </c>
      <c r="O187" s="272">
        <f t="shared" si="91"/>
        <v>0</v>
      </c>
      <c r="P187" s="273">
        <f t="shared" si="92"/>
        <v>0</v>
      </c>
      <c r="Q187" s="277" t="str">
        <f t="shared" si="93"/>
        <v/>
      </c>
      <c r="R187" s="277" t="str">
        <f t="shared" si="94"/>
        <v/>
      </c>
      <c r="S187" s="274" t="str">
        <f t="shared" si="81"/>
        <v/>
      </c>
      <c r="T187" s="274" t="str">
        <f t="shared" si="102"/>
        <v/>
      </c>
      <c r="U187" s="274" t="str">
        <f t="shared" si="102"/>
        <v/>
      </c>
      <c r="V187" s="274" t="str">
        <f t="shared" si="82"/>
        <v/>
      </c>
      <c r="W187" s="274" t="str">
        <f t="shared" si="103"/>
        <v/>
      </c>
      <c r="X187" s="274" t="str">
        <f t="shared" si="103"/>
        <v/>
      </c>
      <c r="Y187" s="274" t="str">
        <f t="shared" si="103"/>
        <v/>
      </c>
      <c r="Z187" s="274" t="str">
        <f t="shared" si="103"/>
        <v/>
      </c>
      <c r="AA187" s="274" t="str">
        <f t="shared" si="103"/>
        <v/>
      </c>
      <c r="AB187" s="274" t="str">
        <f t="shared" si="103"/>
        <v/>
      </c>
      <c r="AC187" s="274" t="str">
        <f t="shared" si="103"/>
        <v/>
      </c>
      <c r="AD187" s="274" t="str">
        <f t="shared" si="103"/>
        <v/>
      </c>
      <c r="AE187" s="274" t="str">
        <f t="shared" si="103"/>
        <v/>
      </c>
      <c r="AF187" s="274" t="str">
        <f t="shared" si="103"/>
        <v/>
      </c>
      <c r="AG187" s="274" t="str">
        <f t="shared" si="104"/>
        <v/>
      </c>
      <c r="AH187" s="274" t="str">
        <f t="shared" si="104"/>
        <v/>
      </c>
      <c r="AI187" s="274" t="str">
        <f t="shared" si="104"/>
        <v/>
      </c>
      <c r="AJ187" s="274" t="str">
        <f t="shared" si="104"/>
        <v/>
      </c>
      <c r="AK187" s="274" t="str">
        <f t="shared" si="104"/>
        <v/>
      </c>
      <c r="AL187" s="274" t="str">
        <f t="shared" si="104"/>
        <v/>
      </c>
      <c r="AM187" s="274" t="str">
        <f t="shared" si="104"/>
        <v/>
      </c>
      <c r="AN187" s="274" t="str">
        <f t="shared" si="104"/>
        <v/>
      </c>
      <c r="AO187" s="274" t="str">
        <f t="shared" si="104"/>
        <v/>
      </c>
      <c r="AP187" s="274" t="str">
        <f t="shared" si="104"/>
        <v/>
      </c>
      <c r="AQ187" s="275">
        <f t="shared" si="95"/>
        <v>0</v>
      </c>
      <c r="AR187" s="275">
        <f t="shared" si="96"/>
        <v>0</v>
      </c>
      <c r="AS187" s="275">
        <f t="shared" si="97"/>
        <v>0</v>
      </c>
    </row>
    <row r="188" spans="1:45" s="5" customFormat="1" ht="27.75" customHeight="1" x14ac:dyDescent="0.25">
      <c r="A188" s="266">
        <f>'Inventaire – Act. lin. et vert.'!A175</f>
        <v>174</v>
      </c>
      <c r="B188" s="266"/>
      <c r="C188" s="266">
        <f>'Inventaire – Act. lin. et vert.'!B175</f>
        <v>0</v>
      </c>
      <c r="D188" s="266" t="str">
        <f>IF('Inventaire – Act. lin. et vert.'!C175="","",'Inventaire – Act. lin. et vert.'!C175)</f>
        <v/>
      </c>
      <c r="E188" s="267">
        <f>'Inventaire – Act. lin. et vert.'!D175</f>
        <v>0</v>
      </c>
      <c r="F188" s="268">
        <f>'Inventaire – Act. lin. et vert.'!E175</f>
        <v>0</v>
      </c>
      <c r="G188" s="276">
        <f>'Inventaire – Act. lin. et vert.'!I175</f>
        <v>0</v>
      </c>
      <c r="H188" s="270">
        <f>IF(C188='État actuel de la coll.'!$A$20,'Inventaire – Véh. et équip.'!H175-'Inventaire – Véh. et équip.'!M175,'Inventaire – Act. lin. et vert.'!G175)</f>
        <v>0</v>
      </c>
      <c r="I188" s="270">
        <f>'Inventaire – Act. lin. et vert.'!K175</f>
        <v>0</v>
      </c>
      <c r="J188" s="271" t="str">
        <f>IF(ISNUMBER('Inventaire – Act. lin. et vert.'!Y175),'Inventaire – Act. lin. et vert.'!Y175,"")</f>
        <v/>
      </c>
      <c r="K188" s="272">
        <f t="shared" si="80"/>
        <v>0</v>
      </c>
      <c r="L188" s="272">
        <f t="shared" si="88"/>
        <v>0</v>
      </c>
      <c r="M188" s="272">
        <f t="shared" si="89"/>
        <v>0</v>
      </c>
      <c r="N188" s="272">
        <f t="shared" si="90"/>
        <v>0</v>
      </c>
      <c r="O188" s="272">
        <f t="shared" si="91"/>
        <v>0</v>
      </c>
      <c r="P188" s="273">
        <f t="shared" si="92"/>
        <v>0</v>
      </c>
      <c r="Q188" s="277" t="str">
        <f t="shared" si="93"/>
        <v/>
      </c>
      <c r="R188" s="277" t="str">
        <f t="shared" si="94"/>
        <v/>
      </c>
      <c r="S188" s="274" t="str">
        <f t="shared" si="81"/>
        <v/>
      </c>
      <c r="T188" s="274" t="str">
        <f t="shared" si="102"/>
        <v/>
      </c>
      <c r="U188" s="274" t="str">
        <f t="shared" si="102"/>
        <v/>
      </c>
      <c r="V188" s="274" t="str">
        <f t="shared" si="82"/>
        <v/>
      </c>
      <c r="W188" s="274" t="str">
        <f t="shared" si="103"/>
        <v/>
      </c>
      <c r="X188" s="274" t="str">
        <f t="shared" si="103"/>
        <v/>
      </c>
      <c r="Y188" s="274" t="str">
        <f t="shared" si="103"/>
        <v/>
      </c>
      <c r="Z188" s="274" t="str">
        <f t="shared" si="103"/>
        <v/>
      </c>
      <c r="AA188" s="274" t="str">
        <f t="shared" si="103"/>
        <v/>
      </c>
      <c r="AB188" s="274" t="str">
        <f t="shared" si="103"/>
        <v/>
      </c>
      <c r="AC188" s="274" t="str">
        <f t="shared" si="103"/>
        <v/>
      </c>
      <c r="AD188" s="274" t="str">
        <f t="shared" si="103"/>
        <v/>
      </c>
      <c r="AE188" s="274" t="str">
        <f t="shared" si="103"/>
        <v/>
      </c>
      <c r="AF188" s="274" t="str">
        <f t="shared" si="103"/>
        <v/>
      </c>
      <c r="AG188" s="274" t="str">
        <f t="shared" si="104"/>
        <v/>
      </c>
      <c r="AH188" s="274" t="str">
        <f t="shared" si="104"/>
        <v/>
      </c>
      <c r="AI188" s="274" t="str">
        <f t="shared" si="104"/>
        <v/>
      </c>
      <c r="AJ188" s="274" t="str">
        <f t="shared" si="104"/>
        <v/>
      </c>
      <c r="AK188" s="274" t="str">
        <f t="shared" si="104"/>
        <v/>
      </c>
      <c r="AL188" s="274" t="str">
        <f t="shared" si="104"/>
        <v/>
      </c>
      <c r="AM188" s="274" t="str">
        <f t="shared" si="104"/>
        <v/>
      </c>
      <c r="AN188" s="274" t="str">
        <f t="shared" si="104"/>
        <v/>
      </c>
      <c r="AO188" s="274" t="str">
        <f t="shared" si="104"/>
        <v/>
      </c>
      <c r="AP188" s="274" t="str">
        <f t="shared" si="104"/>
        <v/>
      </c>
      <c r="AQ188" s="275">
        <f t="shared" si="95"/>
        <v>0</v>
      </c>
      <c r="AR188" s="275">
        <f t="shared" si="96"/>
        <v>0</v>
      </c>
      <c r="AS188" s="275">
        <f t="shared" si="97"/>
        <v>0</v>
      </c>
    </row>
    <row r="189" spans="1:45" s="5" customFormat="1" ht="27.75" customHeight="1" x14ac:dyDescent="0.25">
      <c r="A189" s="266">
        <f>'Inventaire – Act. lin. et vert.'!A176</f>
        <v>175</v>
      </c>
      <c r="B189" s="266"/>
      <c r="C189" s="266">
        <f>'Inventaire – Act. lin. et vert.'!B176</f>
        <v>0</v>
      </c>
      <c r="D189" s="266" t="str">
        <f>IF('Inventaire – Act. lin. et vert.'!C176="","",'Inventaire – Act. lin. et vert.'!C176)</f>
        <v/>
      </c>
      <c r="E189" s="267">
        <f>'Inventaire – Act. lin. et vert.'!D176</f>
        <v>0</v>
      </c>
      <c r="F189" s="268">
        <f>'Inventaire – Act. lin. et vert.'!E176</f>
        <v>0</v>
      </c>
      <c r="G189" s="276">
        <f>'Inventaire – Act. lin. et vert.'!I176</f>
        <v>0</v>
      </c>
      <c r="H189" s="270">
        <f>IF(C189='État actuel de la coll.'!$A$20,'Inventaire – Véh. et équip.'!H176-'Inventaire – Véh. et équip.'!M176,'Inventaire – Act. lin. et vert.'!G176)</f>
        <v>0</v>
      </c>
      <c r="I189" s="270">
        <f>'Inventaire – Act. lin. et vert.'!K176</f>
        <v>0</v>
      </c>
      <c r="J189" s="271" t="str">
        <f>IF(ISNUMBER('Inventaire – Act. lin. et vert.'!Y176),'Inventaire – Act. lin. et vert.'!Y176,"")</f>
        <v/>
      </c>
      <c r="K189" s="272">
        <f t="shared" si="80"/>
        <v>0</v>
      </c>
      <c r="L189" s="272">
        <f t="shared" si="88"/>
        <v>0</v>
      </c>
      <c r="M189" s="272">
        <f t="shared" si="89"/>
        <v>0</v>
      </c>
      <c r="N189" s="272">
        <f t="shared" si="90"/>
        <v>0</v>
      </c>
      <c r="O189" s="272">
        <f t="shared" si="91"/>
        <v>0</v>
      </c>
      <c r="P189" s="273">
        <f t="shared" si="92"/>
        <v>0</v>
      </c>
      <c r="Q189" s="277" t="str">
        <f t="shared" si="93"/>
        <v/>
      </c>
      <c r="R189" s="277" t="str">
        <f t="shared" si="94"/>
        <v/>
      </c>
      <c r="S189" s="274" t="str">
        <f t="shared" si="81"/>
        <v/>
      </c>
      <c r="T189" s="274" t="str">
        <f t="shared" si="102"/>
        <v/>
      </c>
      <c r="U189" s="274" t="str">
        <f t="shared" si="102"/>
        <v/>
      </c>
      <c r="V189" s="274" t="str">
        <f t="shared" si="82"/>
        <v/>
      </c>
      <c r="W189" s="274" t="str">
        <f t="shared" si="103"/>
        <v/>
      </c>
      <c r="X189" s="274" t="str">
        <f t="shared" si="103"/>
        <v/>
      </c>
      <c r="Y189" s="274" t="str">
        <f t="shared" si="103"/>
        <v/>
      </c>
      <c r="Z189" s="274" t="str">
        <f t="shared" si="103"/>
        <v/>
      </c>
      <c r="AA189" s="274" t="str">
        <f t="shared" si="103"/>
        <v/>
      </c>
      <c r="AB189" s="274" t="str">
        <f t="shared" si="103"/>
        <v/>
      </c>
      <c r="AC189" s="274" t="str">
        <f t="shared" si="103"/>
        <v/>
      </c>
      <c r="AD189" s="274" t="str">
        <f t="shared" si="103"/>
        <v/>
      </c>
      <c r="AE189" s="274" t="str">
        <f t="shared" si="103"/>
        <v/>
      </c>
      <c r="AF189" s="274" t="str">
        <f t="shared" si="103"/>
        <v/>
      </c>
      <c r="AG189" s="274" t="str">
        <f t="shared" si="104"/>
        <v/>
      </c>
      <c r="AH189" s="274" t="str">
        <f t="shared" si="104"/>
        <v/>
      </c>
      <c r="AI189" s="274" t="str">
        <f t="shared" si="104"/>
        <v/>
      </c>
      <c r="AJ189" s="274" t="str">
        <f t="shared" si="104"/>
        <v/>
      </c>
      <c r="AK189" s="274" t="str">
        <f t="shared" si="104"/>
        <v/>
      </c>
      <c r="AL189" s="274" t="str">
        <f t="shared" si="104"/>
        <v/>
      </c>
      <c r="AM189" s="274" t="str">
        <f t="shared" si="104"/>
        <v/>
      </c>
      <c r="AN189" s="274" t="str">
        <f t="shared" si="104"/>
        <v/>
      </c>
      <c r="AO189" s="274" t="str">
        <f t="shared" si="104"/>
        <v/>
      </c>
      <c r="AP189" s="274" t="str">
        <f t="shared" si="104"/>
        <v/>
      </c>
      <c r="AQ189" s="275">
        <f t="shared" si="95"/>
        <v>0</v>
      </c>
      <c r="AR189" s="275">
        <f t="shared" si="96"/>
        <v>0</v>
      </c>
      <c r="AS189" s="275">
        <f t="shared" si="97"/>
        <v>0</v>
      </c>
    </row>
    <row r="190" spans="1:45" s="5" customFormat="1" ht="27.75" customHeight="1" x14ac:dyDescent="0.25">
      <c r="A190" s="266">
        <f>'Inventaire – Act. lin. et vert.'!A177</f>
        <v>176</v>
      </c>
      <c r="B190" s="266"/>
      <c r="C190" s="266">
        <f>'Inventaire – Act. lin. et vert.'!B177</f>
        <v>0</v>
      </c>
      <c r="D190" s="266" t="str">
        <f>IF('Inventaire – Act. lin. et vert.'!C177="","",'Inventaire – Act. lin. et vert.'!C177)</f>
        <v/>
      </c>
      <c r="E190" s="267">
        <f>'Inventaire – Act. lin. et vert.'!D177</f>
        <v>0</v>
      </c>
      <c r="F190" s="268">
        <f>'Inventaire – Act. lin. et vert.'!E177</f>
        <v>0</v>
      </c>
      <c r="G190" s="276">
        <f>'Inventaire – Act. lin. et vert.'!I177</f>
        <v>0</v>
      </c>
      <c r="H190" s="270">
        <f>IF(C190='État actuel de la coll.'!$A$20,'Inventaire – Véh. et équip.'!H177-'Inventaire – Véh. et équip.'!M177,'Inventaire – Act. lin. et vert.'!G177)</f>
        <v>0</v>
      </c>
      <c r="I190" s="270">
        <f>'Inventaire – Act. lin. et vert.'!K177</f>
        <v>0</v>
      </c>
      <c r="J190" s="271" t="str">
        <f>IF(ISNUMBER('Inventaire – Act. lin. et vert.'!Y177),'Inventaire – Act. lin. et vert.'!Y177,"")</f>
        <v/>
      </c>
      <c r="K190" s="272">
        <f t="shared" si="80"/>
        <v>0</v>
      </c>
      <c r="L190" s="272">
        <f t="shared" si="88"/>
        <v>0</v>
      </c>
      <c r="M190" s="272">
        <f t="shared" si="89"/>
        <v>0</v>
      </c>
      <c r="N190" s="272">
        <f t="shared" si="90"/>
        <v>0</v>
      </c>
      <c r="O190" s="272">
        <f t="shared" si="91"/>
        <v>0</v>
      </c>
      <c r="P190" s="273">
        <f t="shared" si="92"/>
        <v>0</v>
      </c>
      <c r="Q190" s="277" t="str">
        <f t="shared" si="93"/>
        <v/>
      </c>
      <c r="R190" s="277" t="str">
        <f t="shared" si="94"/>
        <v/>
      </c>
      <c r="S190" s="274" t="str">
        <f t="shared" si="81"/>
        <v/>
      </c>
      <c r="T190" s="274" t="str">
        <f t="shared" si="102"/>
        <v/>
      </c>
      <c r="U190" s="274" t="str">
        <f t="shared" si="102"/>
        <v/>
      </c>
      <c r="V190" s="274" t="str">
        <f t="shared" si="82"/>
        <v/>
      </c>
      <c r="W190" s="274" t="str">
        <f t="shared" si="103"/>
        <v/>
      </c>
      <c r="X190" s="274" t="str">
        <f t="shared" si="103"/>
        <v/>
      </c>
      <c r="Y190" s="274" t="str">
        <f t="shared" si="103"/>
        <v/>
      </c>
      <c r="Z190" s="274" t="str">
        <f t="shared" si="103"/>
        <v/>
      </c>
      <c r="AA190" s="274" t="str">
        <f t="shared" si="103"/>
        <v/>
      </c>
      <c r="AB190" s="274" t="str">
        <f t="shared" si="103"/>
        <v/>
      </c>
      <c r="AC190" s="274" t="str">
        <f t="shared" si="103"/>
        <v/>
      </c>
      <c r="AD190" s="274" t="str">
        <f t="shared" si="103"/>
        <v/>
      </c>
      <c r="AE190" s="274" t="str">
        <f t="shared" si="103"/>
        <v/>
      </c>
      <c r="AF190" s="274" t="str">
        <f t="shared" si="103"/>
        <v/>
      </c>
      <c r="AG190" s="274" t="str">
        <f t="shared" si="104"/>
        <v/>
      </c>
      <c r="AH190" s="274" t="str">
        <f t="shared" si="104"/>
        <v/>
      </c>
      <c r="AI190" s="274" t="str">
        <f t="shared" si="104"/>
        <v/>
      </c>
      <c r="AJ190" s="274" t="str">
        <f t="shared" si="104"/>
        <v/>
      </c>
      <c r="AK190" s="274" t="str">
        <f t="shared" si="104"/>
        <v/>
      </c>
      <c r="AL190" s="274" t="str">
        <f t="shared" si="104"/>
        <v/>
      </c>
      <c r="AM190" s="274" t="str">
        <f t="shared" si="104"/>
        <v/>
      </c>
      <c r="AN190" s="274" t="str">
        <f t="shared" si="104"/>
        <v/>
      </c>
      <c r="AO190" s="274" t="str">
        <f t="shared" si="104"/>
        <v/>
      </c>
      <c r="AP190" s="274" t="str">
        <f t="shared" si="104"/>
        <v/>
      </c>
      <c r="AQ190" s="275">
        <f t="shared" si="95"/>
        <v>0</v>
      </c>
      <c r="AR190" s="275">
        <f t="shared" si="96"/>
        <v>0</v>
      </c>
      <c r="AS190" s="275">
        <f t="shared" si="97"/>
        <v>0</v>
      </c>
    </row>
    <row r="191" spans="1:45" s="5" customFormat="1" ht="27.75" customHeight="1" x14ac:dyDescent="0.25">
      <c r="A191" s="266">
        <f>'Inventaire – Act. lin. et vert.'!A178</f>
        <v>177</v>
      </c>
      <c r="B191" s="266"/>
      <c r="C191" s="266">
        <f>'Inventaire – Act. lin. et vert.'!B178</f>
        <v>0</v>
      </c>
      <c r="D191" s="266" t="str">
        <f>IF('Inventaire – Act. lin. et vert.'!C178="","",'Inventaire – Act. lin. et vert.'!C178)</f>
        <v/>
      </c>
      <c r="E191" s="267">
        <f>'Inventaire – Act. lin. et vert.'!D178</f>
        <v>0</v>
      </c>
      <c r="F191" s="268">
        <f>'Inventaire – Act. lin. et vert.'!E178</f>
        <v>0</v>
      </c>
      <c r="G191" s="276">
        <f>'Inventaire – Act. lin. et vert.'!I178</f>
        <v>0</v>
      </c>
      <c r="H191" s="270">
        <f>IF(C191='État actuel de la coll.'!$A$20,'Inventaire – Véh. et équip.'!H178-'Inventaire – Véh. et équip.'!M178,'Inventaire – Act. lin. et vert.'!G178)</f>
        <v>0</v>
      </c>
      <c r="I191" s="270">
        <f>'Inventaire – Act. lin. et vert.'!K178</f>
        <v>0</v>
      </c>
      <c r="J191" s="271" t="str">
        <f>IF(ISNUMBER('Inventaire – Act. lin. et vert.'!Y178),'Inventaire – Act. lin. et vert.'!Y178,"")</f>
        <v/>
      </c>
      <c r="K191" s="272">
        <f t="shared" si="80"/>
        <v>0</v>
      </c>
      <c r="L191" s="272">
        <f t="shared" si="88"/>
        <v>0</v>
      </c>
      <c r="M191" s="272">
        <f t="shared" si="89"/>
        <v>0</v>
      </c>
      <c r="N191" s="272">
        <f t="shared" si="90"/>
        <v>0</v>
      </c>
      <c r="O191" s="272">
        <f t="shared" si="91"/>
        <v>0</v>
      </c>
      <c r="P191" s="273">
        <f t="shared" si="92"/>
        <v>0</v>
      </c>
      <c r="Q191" s="277" t="str">
        <f t="shared" si="93"/>
        <v/>
      </c>
      <c r="R191" s="277" t="str">
        <f t="shared" si="94"/>
        <v/>
      </c>
      <c r="S191" s="274" t="str">
        <f t="shared" si="81"/>
        <v/>
      </c>
      <c r="T191" s="274" t="str">
        <f t="shared" si="102"/>
        <v/>
      </c>
      <c r="U191" s="274" t="str">
        <f t="shared" si="102"/>
        <v/>
      </c>
      <c r="V191" s="274" t="str">
        <f t="shared" si="82"/>
        <v/>
      </c>
      <c r="W191" s="274" t="str">
        <f t="shared" si="103"/>
        <v/>
      </c>
      <c r="X191" s="274" t="str">
        <f t="shared" si="103"/>
        <v/>
      </c>
      <c r="Y191" s="274" t="str">
        <f t="shared" si="103"/>
        <v/>
      </c>
      <c r="Z191" s="274" t="str">
        <f t="shared" si="103"/>
        <v/>
      </c>
      <c r="AA191" s="274" t="str">
        <f t="shared" si="103"/>
        <v/>
      </c>
      <c r="AB191" s="274" t="str">
        <f t="shared" si="103"/>
        <v/>
      </c>
      <c r="AC191" s="274" t="str">
        <f t="shared" si="103"/>
        <v/>
      </c>
      <c r="AD191" s="274" t="str">
        <f t="shared" si="103"/>
        <v/>
      </c>
      <c r="AE191" s="274" t="str">
        <f t="shared" si="103"/>
        <v/>
      </c>
      <c r="AF191" s="274" t="str">
        <f t="shared" si="103"/>
        <v/>
      </c>
      <c r="AG191" s="274" t="str">
        <f t="shared" si="104"/>
        <v/>
      </c>
      <c r="AH191" s="274" t="str">
        <f t="shared" si="104"/>
        <v/>
      </c>
      <c r="AI191" s="274" t="str">
        <f t="shared" si="104"/>
        <v/>
      </c>
      <c r="AJ191" s="274" t="str">
        <f t="shared" si="104"/>
        <v/>
      </c>
      <c r="AK191" s="274" t="str">
        <f t="shared" si="104"/>
        <v/>
      </c>
      <c r="AL191" s="274" t="str">
        <f t="shared" si="104"/>
        <v/>
      </c>
      <c r="AM191" s="274" t="str">
        <f t="shared" si="104"/>
        <v/>
      </c>
      <c r="AN191" s="274" t="str">
        <f t="shared" si="104"/>
        <v/>
      </c>
      <c r="AO191" s="274" t="str">
        <f t="shared" si="104"/>
        <v/>
      </c>
      <c r="AP191" s="274" t="str">
        <f t="shared" si="104"/>
        <v/>
      </c>
      <c r="AQ191" s="275">
        <f t="shared" si="95"/>
        <v>0</v>
      </c>
      <c r="AR191" s="275">
        <f t="shared" si="96"/>
        <v>0</v>
      </c>
      <c r="AS191" s="275">
        <f t="shared" si="97"/>
        <v>0</v>
      </c>
    </row>
    <row r="192" spans="1:45" s="5" customFormat="1" ht="27.75" customHeight="1" x14ac:dyDescent="0.25">
      <c r="A192" s="266">
        <f>'Inventaire – Act. lin. et vert.'!A179</f>
        <v>178</v>
      </c>
      <c r="B192" s="266"/>
      <c r="C192" s="266">
        <f>'Inventaire – Act. lin. et vert.'!B179</f>
        <v>0</v>
      </c>
      <c r="D192" s="266" t="str">
        <f>IF('Inventaire – Act. lin. et vert.'!C179="","",'Inventaire – Act. lin. et vert.'!C179)</f>
        <v/>
      </c>
      <c r="E192" s="267">
        <f>'Inventaire – Act. lin. et vert.'!D179</f>
        <v>0</v>
      </c>
      <c r="F192" s="268">
        <f>'Inventaire – Act. lin. et vert.'!E179</f>
        <v>0</v>
      </c>
      <c r="G192" s="276">
        <f>'Inventaire – Act. lin. et vert.'!I179</f>
        <v>0</v>
      </c>
      <c r="H192" s="270">
        <f>IF(C192='État actuel de la coll.'!$A$20,'Inventaire – Véh. et équip.'!H179-'Inventaire – Véh. et équip.'!M179,'Inventaire – Act. lin. et vert.'!G179)</f>
        <v>0</v>
      </c>
      <c r="I192" s="270">
        <f>'Inventaire – Act. lin. et vert.'!K179</f>
        <v>0</v>
      </c>
      <c r="J192" s="271" t="str">
        <f>IF(ISNUMBER('Inventaire – Act. lin. et vert.'!Y179),'Inventaire – Act. lin. et vert.'!Y179,"")</f>
        <v/>
      </c>
      <c r="K192" s="272">
        <f t="shared" si="80"/>
        <v>0</v>
      </c>
      <c r="L192" s="272">
        <f t="shared" si="88"/>
        <v>0</v>
      </c>
      <c r="M192" s="272">
        <f t="shared" si="89"/>
        <v>0</v>
      </c>
      <c r="N192" s="272">
        <f t="shared" si="90"/>
        <v>0</v>
      </c>
      <c r="O192" s="272">
        <f t="shared" si="91"/>
        <v>0</v>
      </c>
      <c r="P192" s="273">
        <f t="shared" si="92"/>
        <v>0</v>
      </c>
      <c r="Q192" s="277" t="str">
        <f t="shared" si="93"/>
        <v/>
      </c>
      <c r="R192" s="277" t="str">
        <f t="shared" si="94"/>
        <v/>
      </c>
      <c r="S192" s="274" t="str">
        <f t="shared" si="81"/>
        <v/>
      </c>
      <c r="T192" s="274" t="str">
        <f t="shared" si="102"/>
        <v/>
      </c>
      <c r="U192" s="274" t="str">
        <f t="shared" si="102"/>
        <v/>
      </c>
      <c r="V192" s="274" t="str">
        <f t="shared" si="82"/>
        <v/>
      </c>
      <c r="W192" s="274" t="str">
        <f t="shared" si="103"/>
        <v/>
      </c>
      <c r="X192" s="274" t="str">
        <f t="shared" si="103"/>
        <v/>
      </c>
      <c r="Y192" s="274" t="str">
        <f t="shared" si="103"/>
        <v/>
      </c>
      <c r="Z192" s="274" t="str">
        <f t="shared" si="103"/>
        <v/>
      </c>
      <c r="AA192" s="274" t="str">
        <f t="shared" si="103"/>
        <v/>
      </c>
      <c r="AB192" s="274" t="str">
        <f t="shared" si="103"/>
        <v/>
      </c>
      <c r="AC192" s="274" t="str">
        <f t="shared" si="103"/>
        <v/>
      </c>
      <c r="AD192" s="274" t="str">
        <f t="shared" si="103"/>
        <v/>
      </c>
      <c r="AE192" s="274" t="str">
        <f t="shared" si="103"/>
        <v/>
      </c>
      <c r="AF192" s="274" t="str">
        <f t="shared" si="103"/>
        <v/>
      </c>
      <c r="AG192" s="274" t="str">
        <f t="shared" si="104"/>
        <v/>
      </c>
      <c r="AH192" s="274" t="str">
        <f t="shared" si="104"/>
        <v/>
      </c>
      <c r="AI192" s="274" t="str">
        <f t="shared" si="104"/>
        <v/>
      </c>
      <c r="AJ192" s="274" t="str">
        <f t="shared" si="104"/>
        <v/>
      </c>
      <c r="AK192" s="274" t="str">
        <f t="shared" si="104"/>
        <v/>
      </c>
      <c r="AL192" s="274" t="str">
        <f t="shared" si="104"/>
        <v/>
      </c>
      <c r="AM192" s="274" t="str">
        <f t="shared" si="104"/>
        <v/>
      </c>
      <c r="AN192" s="274" t="str">
        <f t="shared" si="104"/>
        <v/>
      </c>
      <c r="AO192" s="274" t="str">
        <f t="shared" si="104"/>
        <v/>
      </c>
      <c r="AP192" s="274" t="str">
        <f t="shared" si="104"/>
        <v/>
      </c>
      <c r="AQ192" s="275">
        <f t="shared" si="95"/>
        <v>0</v>
      </c>
      <c r="AR192" s="275">
        <f t="shared" si="96"/>
        <v>0</v>
      </c>
      <c r="AS192" s="275">
        <f t="shared" si="97"/>
        <v>0</v>
      </c>
    </row>
    <row r="193" spans="1:45" s="5" customFormat="1" ht="27.75" customHeight="1" x14ac:dyDescent="0.25">
      <c r="A193" s="266">
        <f>'Inventaire – Act. lin. et vert.'!A180</f>
        <v>179</v>
      </c>
      <c r="B193" s="266"/>
      <c r="C193" s="266">
        <f>'Inventaire – Act. lin. et vert.'!B180</f>
        <v>0</v>
      </c>
      <c r="D193" s="266" t="str">
        <f>IF('Inventaire – Act. lin. et vert.'!C180="","",'Inventaire – Act. lin. et vert.'!C180)</f>
        <v/>
      </c>
      <c r="E193" s="267">
        <f>'Inventaire – Act. lin. et vert.'!D180</f>
        <v>0</v>
      </c>
      <c r="F193" s="268">
        <f>'Inventaire – Act. lin. et vert.'!E180</f>
        <v>0</v>
      </c>
      <c r="G193" s="276">
        <f>'Inventaire – Act. lin. et vert.'!I180</f>
        <v>0</v>
      </c>
      <c r="H193" s="270">
        <f>IF(C193='État actuel de la coll.'!$A$20,'Inventaire – Véh. et équip.'!H180-'Inventaire – Véh. et équip.'!M180,'Inventaire – Act. lin. et vert.'!G180)</f>
        <v>0</v>
      </c>
      <c r="I193" s="270">
        <f>'Inventaire – Act. lin. et vert.'!K180</f>
        <v>0</v>
      </c>
      <c r="J193" s="271" t="str">
        <f>IF(ISNUMBER('Inventaire – Act. lin. et vert.'!Y180),'Inventaire – Act. lin. et vert.'!Y180,"")</f>
        <v/>
      </c>
      <c r="K193" s="272">
        <f t="shared" si="80"/>
        <v>0</v>
      </c>
      <c r="L193" s="272">
        <f t="shared" si="88"/>
        <v>0</v>
      </c>
      <c r="M193" s="272">
        <f t="shared" si="89"/>
        <v>0</v>
      </c>
      <c r="N193" s="272">
        <f t="shared" si="90"/>
        <v>0</v>
      </c>
      <c r="O193" s="272">
        <f t="shared" si="91"/>
        <v>0</v>
      </c>
      <c r="P193" s="273">
        <f t="shared" si="92"/>
        <v>0</v>
      </c>
      <c r="Q193" s="277" t="str">
        <f t="shared" si="93"/>
        <v/>
      </c>
      <c r="R193" s="277" t="str">
        <f t="shared" si="94"/>
        <v/>
      </c>
      <c r="S193" s="274" t="str">
        <f t="shared" si="81"/>
        <v/>
      </c>
      <c r="T193" s="274" t="str">
        <f t="shared" si="102"/>
        <v/>
      </c>
      <c r="U193" s="274" t="str">
        <f t="shared" si="102"/>
        <v/>
      </c>
      <c r="V193" s="274" t="str">
        <f t="shared" si="82"/>
        <v/>
      </c>
      <c r="W193" s="274" t="str">
        <f t="shared" si="103"/>
        <v/>
      </c>
      <c r="X193" s="274" t="str">
        <f t="shared" si="103"/>
        <v/>
      </c>
      <c r="Y193" s="274" t="str">
        <f t="shared" si="103"/>
        <v/>
      </c>
      <c r="Z193" s="274" t="str">
        <f t="shared" si="103"/>
        <v/>
      </c>
      <c r="AA193" s="274" t="str">
        <f t="shared" si="103"/>
        <v/>
      </c>
      <c r="AB193" s="274" t="str">
        <f t="shared" si="103"/>
        <v/>
      </c>
      <c r="AC193" s="274" t="str">
        <f t="shared" si="103"/>
        <v/>
      </c>
      <c r="AD193" s="274" t="str">
        <f t="shared" si="103"/>
        <v/>
      </c>
      <c r="AE193" s="274" t="str">
        <f t="shared" si="103"/>
        <v/>
      </c>
      <c r="AF193" s="274" t="str">
        <f t="shared" si="103"/>
        <v/>
      </c>
      <c r="AG193" s="274" t="str">
        <f t="shared" si="104"/>
        <v/>
      </c>
      <c r="AH193" s="274" t="str">
        <f t="shared" si="104"/>
        <v/>
      </c>
      <c r="AI193" s="274" t="str">
        <f t="shared" si="104"/>
        <v/>
      </c>
      <c r="AJ193" s="274" t="str">
        <f t="shared" si="104"/>
        <v/>
      </c>
      <c r="AK193" s="274" t="str">
        <f t="shared" si="104"/>
        <v/>
      </c>
      <c r="AL193" s="274" t="str">
        <f t="shared" si="104"/>
        <v/>
      </c>
      <c r="AM193" s="274" t="str">
        <f t="shared" si="104"/>
        <v/>
      </c>
      <c r="AN193" s="274" t="str">
        <f t="shared" si="104"/>
        <v/>
      </c>
      <c r="AO193" s="274" t="str">
        <f t="shared" si="104"/>
        <v/>
      </c>
      <c r="AP193" s="274" t="str">
        <f t="shared" si="104"/>
        <v/>
      </c>
      <c r="AQ193" s="275">
        <f t="shared" si="95"/>
        <v>0</v>
      </c>
      <c r="AR193" s="275">
        <f t="shared" si="96"/>
        <v>0</v>
      </c>
      <c r="AS193" s="275">
        <f t="shared" si="97"/>
        <v>0</v>
      </c>
    </row>
    <row r="194" spans="1:45" s="5" customFormat="1" ht="27.75" customHeight="1" x14ac:dyDescent="0.25">
      <c r="A194" s="266">
        <f>'Inventaire – Act. lin. et vert.'!A181</f>
        <v>180</v>
      </c>
      <c r="B194" s="266"/>
      <c r="C194" s="266">
        <f>'Inventaire – Act. lin. et vert.'!B181</f>
        <v>0</v>
      </c>
      <c r="D194" s="266" t="str">
        <f>IF('Inventaire – Act. lin. et vert.'!C181="","",'Inventaire – Act. lin. et vert.'!C181)</f>
        <v/>
      </c>
      <c r="E194" s="267">
        <f>'Inventaire – Act. lin. et vert.'!D181</f>
        <v>0</v>
      </c>
      <c r="F194" s="268">
        <f>'Inventaire – Act. lin. et vert.'!E181</f>
        <v>0</v>
      </c>
      <c r="G194" s="276">
        <f>'Inventaire – Act. lin. et vert.'!I181</f>
        <v>0</v>
      </c>
      <c r="H194" s="270">
        <f>IF(C194='État actuel de la coll.'!$A$20,'Inventaire – Véh. et équip.'!H181-'Inventaire – Véh. et équip.'!M181,'Inventaire – Act. lin. et vert.'!G181)</f>
        <v>0</v>
      </c>
      <c r="I194" s="270">
        <f>'Inventaire – Act. lin. et vert.'!K181</f>
        <v>0</v>
      </c>
      <c r="J194" s="271" t="str">
        <f>IF(ISNUMBER('Inventaire – Act. lin. et vert.'!Y181),'Inventaire – Act. lin. et vert.'!Y181,"")</f>
        <v/>
      </c>
      <c r="K194" s="272">
        <f t="shared" si="80"/>
        <v>0</v>
      </c>
      <c r="L194" s="272">
        <f t="shared" si="88"/>
        <v>0</v>
      </c>
      <c r="M194" s="272">
        <f t="shared" si="89"/>
        <v>0</v>
      </c>
      <c r="N194" s="272">
        <f t="shared" si="90"/>
        <v>0</v>
      </c>
      <c r="O194" s="272">
        <f t="shared" si="91"/>
        <v>0</v>
      </c>
      <c r="P194" s="273">
        <f t="shared" si="92"/>
        <v>0</v>
      </c>
      <c r="Q194" s="277" t="str">
        <f t="shared" si="93"/>
        <v/>
      </c>
      <c r="R194" s="277" t="str">
        <f t="shared" si="94"/>
        <v/>
      </c>
      <c r="S194" s="274" t="str">
        <f t="shared" si="81"/>
        <v/>
      </c>
      <c r="T194" s="274" t="str">
        <f t="shared" si="102"/>
        <v/>
      </c>
      <c r="U194" s="274" t="str">
        <f t="shared" si="102"/>
        <v/>
      </c>
      <c r="V194" s="274" t="str">
        <f t="shared" si="82"/>
        <v/>
      </c>
      <c r="W194" s="274" t="str">
        <f t="shared" si="103"/>
        <v/>
      </c>
      <c r="X194" s="274" t="str">
        <f t="shared" si="103"/>
        <v/>
      </c>
      <c r="Y194" s="274" t="str">
        <f t="shared" si="103"/>
        <v/>
      </c>
      <c r="Z194" s="274" t="str">
        <f t="shared" si="103"/>
        <v/>
      </c>
      <c r="AA194" s="274" t="str">
        <f t="shared" si="103"/>
        <v/>
      </c>
      <c r="AB194" s="274" t="str">
        <f t="shared" si="103"/>
        <v/>
      </c>
      <c r="AC194" s="274" t="str">
        <f t="shared" si="103"/>
        <v/>
      </c>
      <c r="AD194" s="274" t="str">
        <f t="shared" si="103"/>
        <v/>
      </c>
      <c r="AE194" s="274" t="str">
        <f t="shared" si="103"/>
        <v/>
      </c>
      <c r="AF194" s="274" t="str">
        <f t="shared" si="103"/>
        <v/>
      </c>
      <c r="AG194" s="274" t="str">
        <f t="shared" si="104"/>
        <v/>
      </c>
      <c r="AH194" s="274" t="str">
        <f t="shared" si="104"/>
        <v/>
      </c>
      <c r="AI194" s="274" t="str">
        <f t="shared" si="104"/>
        <v/>
      </c>
      <c r="AJ194" s="274" t="str">
        <f t="shared" si="104"/>
        <v/>
      </c>
      <c r="AK194" s="274" t="str">
        <f t="shared" si="104"/>
        <v/>
      </c>
      <c r="AL194" s="274" t="str">
        <f t="shared" si="104"/>
        <v/>
      </c>
      <c r="AM194" s="274" t="str">
        <f t="shared" si="104"/>
        <v/>
      </c>
      <c r="AN194" s="274" t="str">
        <f t="shared" si="104"/>
        <v/>
      </c>
      <c r="AO194" s="274" t="str">
        <f t="shared" si="104"/>
        <v/>
      </c>
      <c r="AP194" s="274" t="str">
        <f t="shared" si="104"/>
        <v/>
      </c>
      <c r="AQ194" s="275">
        <f t="shared" si="95"/>
        <v>0</v>
      </c>
      <c r="AR194" s="275">
        <f t="shared" si="96"/>
        <v>0</v>
      </c>
      <c r="AS194" s="275">
        <f t="shared" si="97"/>
        <v>0</v>
      </c>
    </row>
    <row r="195" spans="1:45" s="5" customFormat="1" ht="27.75" customHeight="1" x14ac:dyDescent="0.25">
      <c r="A195" s="266">
        <f>'Inventaire – Act. lin. et vert.'!A182</f>
        <v>181</v>
      </c>
      <c r="B195" s="266"/>
      <c r="C195" s="266">
        <f>'Inventaire – Act. lin. et vert.'!B182</f>
        <v>0</v>
      </c>
      <c r="D195" s="266" t="str">
        <f>IF('Inventaire – Act. lin. et vert.'!C182="","",'Inventaire – Act. lin. et vert.'!C182)</f>
        <v/>
      </c>
      <c r="E195" s="267">
        <f>'Inventaire – Act. lin. et vert.'!D182</f>
        <v>0</v>
      </c>
      <c r="F195" s="268">
        <f>'Inventaire – Act. lin. et vert.'!E182</f>
        <v>0</v>
      </c>
      <c r="G195" s="276">
        <f>'Inventaire – Act. lin. et vert.'!I182</f>
        <v>0</v>
      </c>
      <c r="H195" s="270">
        <f>IF(C195='État actuel de la coll.'!$A$20,'Inventaire – Véh. et équip.'!H182-'Inventaire – Véh. et équip.'!M182,'Inventaire – Act. lin. et vert.'!G182)</f>
        <v>0</v>
      </c>
      <c r="I195" s="270">
        <f>'Inventaire – Act. lin. et vert.'!K182</f>
        <v>0</v>
      </c>
      <c r="J195" s="271" t="str">
        <f>IF(ISNUMBER('Inventaire – Act. lin. et vert.'!Y182),'Inventaire – Act. lin. et vert.'!Y182,"")</f>
        <v/>
      </c>
      <c r="K195" s="272">
        <f t="shared" si="80"/>
        <v>0</v>
      </c>
      <c r="L195" s="272">
        <f t="shared" si="88"/>
        <v>0</v>
      </c>
      <c r="M195" s="272">
        <f t="shared" si="89"/>
        <v>0</v>
      </c>
      <c r="N195" s="272">
        <f t="shared" si="90"/>
        <v>0</v>
      </c>
      <c r="O195" s="272">
        <f t="shared" si="91"/>
        <v>0</v>
      </c>
      <c r="P195" s="273">
        <f t="shared" si="92"/>
        <v>0</v>
      </c>
      <c r="Q195" s="277" t="str">
        <f t="shared" si="93"/>
        <v/>
      </c>
      <c r="R195" s="277" t="str">
        <f t="shared" si="94"/>
        <v/>
      </c>
      <c r="S195" s="274" t="str">
        <f t="shared" si="81"/>
        <v/>
      </c>
      <c r="T195" s="274" t="str">
        <f t="shared" si="102"/>
        <v/>
      </c>
      <c r="U195" s="274" t="str">
        <f t="shared" si="102"/>
        <v/>
      </c>
      <c r="V195" s="274" t="str">
        <f t="shared" si="82"/>
        <v/>
      </c>
      <c r="W195" s="274" t="str">
        <f t="shared" ref="W195:AF204" si="105">IF(OR($K195=W$14,$L195=W$14,$M195=W$14,$N195=W$14,$O195=W$14,$P195=W$14),$G195,"")</f>
        <v/>
      </c>
      <c r="X195" s="274" t="str">
        <f t="shared" si="105"/>
        <v/>
      </c>
      <c r="Y195" s="274" t="str">
        <f t="shared" si="105"/>
        <v/>
      </c>
      <c r="Z195" s="274" t="str">
        <f t="shared" si="105"/>
        <v/>
      </c>
      <c r="AA195" s="274" t="str">
        <f t="shared" si="105"/>
        <v/>
      </c>
      <c r="AB195" s="274" t="str">
        <f t="shared" si="105"/>
        <v/>
      </c>
      <c r="AC195" s="274" t="str">
        <f t="shared" si="105"/>
        <v/>
      </c>
      <c r="AD195" s="274" t="str">
        <f t="shared" si="105"/>
        <v/>
      </c>
      <c r="AE195" s="274" t="str">
        <f t="shared" si="105"/>
        <v/>
      </c>
      <c r="AF195" s="274" t="str">
        <f t="shared" si="105"/>
        <v/>
      </c>
      <c r="AG195" s="274" t="str">
        <f t="shared" ref="AG195:AP204" si="106">IF(OR($K195=AG$14,$L195=AG$14,$M195=AG$14,$N195=AG$14,$O195=AG$14,$P195=AG$14),$G195,"")</f>
        <v/>
      </c>
      <c r="AH195" s="274" t="str">
        <f t="shared" si="106"/>
        <v/>
      </c>
      <c r="AI195" s="274" t="str">
        <f t="shared" si="106"/>
        <v/>
      </c>
      <c r="AJ195" s="274" t="str">
        <f t="shared" si="106"/>
        <v/>
      </c>
      <c r="AK195" s="274" t="str">
        <f t="shared" si="106"/>
        <v/>
      </c>
      <c r="AL195" s="274" t="str">
        <f t="shared" si="106"/>
        <v/>
      </c>
      <c r="AM195" s="274" t="str">
        <f t="shared" si="106"/>
        <v/>
      </c>
      <c r="AN195" s="274" t="str">
        <f t="shared" si="106"/>
        <v/>
      </c>
      <c r="AO195" s="274" t="str">
        <f t="shared" si="106"/>
        <v/>
      </c>
      <c r="AP195" s="274" t="str">
        <f t="shared" si="106"/>
        <v/>
      </c>
      <c r="AQ195" s="275">
        <f t="shared" si="95"/>
        <v>0</v>
      </c>
      <c r="AR195" s="275">
        <f t="shared" si="96"/>
        <v>0</v>
      </c>
      <c r="AS195" s="275">
        <f t="shared" si="97"/>
        <v>0</v>
      </c>
    </row>
    <row r="196" spans="1:45" s="5" customFormat="1" ht="27.75" customHeight="1" x14ac:dyDescent="0.25">
      <c r="A196" s="266">
        <f>'Inventaire – Act. lin. et vert.'!A183</f>
        <v>182</v>
      </c>
      <c r="B196" s="266"/>
      <c r="C196" s="266">
        <f>'Inventaire – Act. lin. et vert.'!B183</f>
        <v>0</v>
      </c>
      <c r="D196" s="266" t="str">
        <f>IF('Inventaire – Act. lin. et vert.'!C183="","",'Inventaire – Act. lin. et vert.'!C183)</f>
        <v/>
      </c>
      <c r="E196" s="267">
        <f>'Inventaire – Act. lin. et vert.'!D183</f>
        <v>0</v>
      </c>
      <c r="F196" s="268">
        <f>'Inventaire – Act. lin. et vert.'!E183</f>
        <v>0</v>
      </c>
      <c r="G196" s="276">
        <f>'Inventaire – Act. lin. et vert.'!I183</f>
        <v>0</v>
      </c>
      <c r="H196" s="270">
        <f>IF(C196='État actuel de la coll.'!$A$20,'Inventaire – Véh. et équip.'!H183-'Inventaire – Véh. et équip.'!M183,'Inventaire – Act. lin. et vert.'!G183)</f>
        <v>0</v>
      </c>
      <c r="I196" s="270">
        <f>'Inventaire – Act. lin. et vert.'!K183</f>
        <v>0</v>
      </c>
      <c r="J196" s="271" t="str">
        <f>IF(ISNUMBER('Inventaire – Act. lin. et vert.'!Y183),'Inventaire – Act. lin. et vert.'!Y183,"")</f>
        <v/>
      </c>
      <c r="K196" s="272">
        <f t="shared" si="80"/>
        <v>0</v>
      </c>
      <c r="L196" s="272">
        <f t="shared" si="88"/>
        <v>0</v>
      </c>
      <c r="M196" s="272">
        <f t="shared" si="89"/>
        <v>0</v>
      </c>
      <c r="N196" s="272">
        <f t="shared" si="90"/>
        <v>0</v>
      </c>
      <c r="O196" s="272">
        <f t="shared" si="91"/>
        <v>0</v>
      </c>
      <c r="P196" s="273">
        <f t="shared" si="92"/>
        <v>0</v>
      </c>
      <c r="Q196" s="277" t="str">
        <f t="shared" si="93"/>
        <v/>
      </c>
      <c r="R196" s="277" t="str">
        <f t="shared" si="94"/>
        <v/>
      </c>
      <c r="S196" s="274" t="str">
        <f t="shared" si="81"/>
        <v/>
      </c>
      <c r="T196" s="274" t="str">
        <f t="shared" ref="T196:U215" si="107">IF(OR($K196=T$14,$L196=T$14,$M196=T$14,$N196=T$14,$O196=T$14,$P196=T$14),$G196,"")</f>
        <v/>
      </c>
      <c r="U196" s="274" t="str">
        <f t="shared" si="107"/>
        <v/>
      </c>
      <c r="V196" s="274" t="str">
        <f t="shared" si="82"/>
        <v/>
      </c>
      <c r="W196" s="274" t="str">
        <f t="shared" si="105"/>
        <v/>
      </c>
      <c r="X196" s="274" t="str">
        <f t="shared" si="105"/>
        <v/>
      </c>
      <c r="Y196" s="274" t="str">
        <f t="shared" si="105"/>
        <v/>
      </c>
      <c r="Z196" s="274" t="str">
        <f t="shared" si="105"/>
        <v/>
      </c>
      <c r="AA196" s="274" t="str">
        <f t="shared" si="105"/>
        <v/>
      </c>
      <c r="AB196" s="274" t="str">
        <f t="shared" si="105"/>
        <v/>
      </c>
      <c r="AC196" s="274" t="str">
        <f t="shared" si="105"/>
        <v/>
      </c>
      <c r="AD196" s="274" t="str">
        <f t="shared" si="105"/>
        <v/>
      </c>
      <c r="AE196" s="274" t="str">
        <f t="shared" si="105"/>
        <v/>
      </c>
      <c r="AF196" s="274" t="str">
        <f t="shared" si="105"/>
        <v/>
      </c>
      <c r="AG196" s="274" t="str">
        <f t="shared" si="106"/>
        <v/>
      </c>
      <c r="AH196" s="274" t="str">
        <f t="shared" si="106"/>
        <v/>
      </c>
      <c r="AI196" s="274" t="str">
        <f t="shared" si="106"/>
        <v/>
      </c>
      <c r="AJ196" s="274" t="str">
        <f t="shared" si="106"/>
        <v/>
      </c>
      <c r="AK196" s="274" t="str">
        <f t="shared" si="106"/>
        <v/>
      </c>
      <c r="AL196" s="274" t="str">
        <f t="shared" si="106"/>
        <v/>
      </c>
      <c r="AM196" s="274" t="str">
        <f t="shared" si="106"/>
        <v/>
      </c>
      <c r="AN196" s="274" t="str">
        <f t="shared" si="106"/>
        <v/>
      </c>
      <c r="AO196" s="274" t="str">
        <f t="shared" si="106"/>
        <v/>
      </c>
      <c r="AP196" s="274" t="str">
        <f t="shared" si="106"/>
        <v/>
      </c>
      <c r="AQ196" s="275">
        <f t="shared" si="95"/>
        <v>0</v>
      </c>
      <c r="AR196" s="275">
        <f t="shared" si="96"/>
        <v>0</v>
      </c>
      <c r="AS196" s="275">
        <f t="shared" si="97"/>
        <v>0</v>
      </c>
    </row>
    <row r="197" spans="1:45" s="5" customFormat="1" ht="27.75" customHeight="1" x14ac:dyDescent="0.25">
      <c r="A197" s="266">
        <f>'Inventaire – Act. lin. et vert.'!A184</f>
        <v>183</v>
      </c>
      <c r="B197" s="266"/>
      <c r="C197" s="266">
        <f>'Inventaire – Act. lin. et vert.'!B184</f>
        <v>0</v>
      </c>
      <c r="D197" s="266" t="str">
        <f>IF('Inventaire – Act. lin. et vert.'!C184="","",'Inventaire – Act. lin. et vert.'!C184)</f>
        <v/>
      </c>
      <c r="E197" s="267">
        <f>'Inventaire – Act. lin. et vert.'!D184</f>
        <v>0</v>
      </c>
      <c r="F197" s="268">
        <f>'Inventaire – Act. lin. et vert.'!E184</f>
        <v>0</v>
      </c>
      <c r="G197" s="276">
        <f>'Inventaire – Act. lin. et vert.'!I184</f>
        <v>0</v>
      </c>
      <c r="H197" s="270">
        <f>IF(C197='État actuel de la coll.'!$A$20,'Inventaire – Véh. et équip.'!H184-'Inventaire – Véh. et équip.'!M184,'Inventaire – Act. lin. et vert.'!G184)</f>
        <v>0</v>
      </c>
      <c r="I197" s="270">
        <f>'Inventaire – Act. lin. et vert.'!K184</f>
        <v>0</v>
      </c>
      <c r="J197" s="271" t="str">
        <f>IF(ISNUMBER('Inventaire – Act. lin. et vert.'!Y184),'Inventaire – Act. lin. et vert.'!Y184,"")</f>
        <v/>
      </c>
      <c r="K197" s="272">
        <f t="shared" si="80"/>
        <v>0</v>
      </c>
      <c r="L197" s="272">
        <f t="shared" si="88"/>
        <v>0</v>
      </c>
      <c r="M197" s="272">
        <f t="shared" si="89"/>
        <v>0</v>
      </c>
      <c r="N197" s="272">
        <f t="shared" si="90"/>
        <v>0</v>
      </c>
      <c r="O197" s="272">
        <f t="shared" si="91"/>
        <v>0</v>
      </c>
      <c r="P197" s="273">
        <f t="shared" si="92"/>
        <v>0</v>
      </c>
      <c r="Q197" s="277" t="str">
        <f t="shared" si="93"/>
        <v/>
      </c>
      <c r="R197" s="277" t="str">
        <f t="shared" si="94"/>
        <v/>
      </c>
      <c r="S197" s="274" t="str">
        <f t="shared" si="81"/>
        <v/>
      </c>
      <c r="T197" s="274" t="str">
        <f t="shared" si="107"/>
        <v/>
      </c>
      <c r="U197" s="274" t="str">
        <f t="shared" si="107"/>
        <v/>
      </c>
      <c r="V197" s="274" t="str">
        <f t="shared" si="82"/>
        <v/>
      </c>
      <c r="W197" s="274" t="str">
        <f t="shared" si="105"/>
        <v/>
      </c>
      <c r="X197" s="274" t="str">
        <f t="shared" si="105"/>
        <v/>
      </c>
      <c r="Y197" s="274" t="str">
        <f t="shared" si="105"/>
        <v/>
      </c>
      <c r="Z197" s="274" t="str">
        <f t="shared" si="105"/>
        <v/>
      </c>
      <c r="AA197" s="274" t="str">
        <f t="shared" si="105"/>
        <v/>
      </c>
      <c r="AB197" s="274" t="str">
        <f t="shared" si="105"/>
        <v/>
      </c>
      <c r="AC197" s="274" t="str">
        <f t="shared" si="105"/>
        <v/>
      </c>
      <c r="AD197" s="274" t="str">
        <f t="shared" si="105"/>
        <v/>
      </c>
      <c r="AE197" s="274" t="str">
        <f t="shared" si="105"/>
        <v/>
      </c>
      <c r="AF197" s="274" t="str">
        <f t="shared" si="105"/>
        <v/>
      </c>
      <c r="AG197" s="274" t="str">
        <f t="shared" si="106"/>
        <v/>
      </c>
      <c r="AH197" s="274" t="str">
        <f t="shared" si="106"/>
        <v/>
      </c>
      <c r="AI197" s="274" t="str">
        <f t="shared" si="106"/>
        <v/>
      </c>
      <c r="AJ197" s="274" t="str">
        <f t="shared" si="106"/>
        <v/>
      </c>
      <c r="AK197" s="274" t="str">
        <f t="shared" si="106"/>
        <v/>
      </c>
      <c r="AL197" s="274" t="str">
        <f t="shared" si="106"/>
        <v/>
      </c>
      <c r="AM197" s="274" t="str">
        <f t="shared" si="106"/>
        <v/>
      </c>
      <c r="AN197" s="274" t="str">
        <f t="shared" si="106"/>
        <v/>
      </c>
      <c r="AO197" s="274" t="str">
        <f t="shared" si="106"/>
        <v/>
      </c>
      <c r="AP197" s="274" t="str">
        <f t="shared" si="106"/>
        <v/>
      </c>
      <c r="AQ197" s="275">
        <f t="shared" si="95"/>
        <v>0</v>
      </c>
      <c r="AR197" s="275">
        <f t="shared" si="96"/>
        <v>0</v>
      </c>
      <c r="AS197" s="275">
        <f t="shared" si="97"/>
        <v>0</v>
      </c>
    </row>
    <row r="198" spans="1:45" s="5" customFormat="1" ht="27.75" customHeight="1" x14ac:dyDescent="0.25">
      <c r="A198" s="266">
        <f>'Inventaire – Act. lin. et vert.'!A185</f>
        <v>184</v>
      </c>
      <c r="B198" s="266"/>
      <c r="C198" s="266">
        <f>'Inventaire – Act. lin. et vert.'!B185</f>
        <v>0</v>
      </c>
      <c r="D198" s="266" t="str">
        <f>IF('Inventaire – Act. lin. et vert.'!C185="","",'Inventaire – Act. lin. et vert.'!C185)</f>
        <v/>
      </c>
      <c r="E198" s="267">
        <f>'Inventaire – Act. lin. et vert.'!D185</f>
        <v>0</v>
      </c>
      <c r="F198" s="268">
        <f>'Inventaire – Act. lin. et vert.'!E185</f>
        <v>0</v>
      </c>
      <c r="G198" s="276">
        <f>'Inventaire – Act. lin. et vert.'!I185</f>
        <v>0</v>
      </c>
      <c r="H198" s="270">
        <f>IF(C198='État actuel de la coll.'!$A$20,'Inventaire – Véh. et équip.'!H185-'Inventaire – Véh. et équip.'!M185,'Inventaire – Act. lin. et vert.'!G185)</f>
        <v>0</v>
      </c>
      <c r="I198" s="270">
        <f>'Inventaire – Act. lin. et vert.'!K185</f>
        <v>0</v>
      </c>
      <c r="J198" s="271" t="str">
        <f>IF(ISNUMBER('Inventaire – Act. lin. et vert.'!Y185),'Inventaire – Act. lin. et vert.'!Y185,"")</f>
        <v/>
      </c>
      <c r="K198" s="272">
        <f t="shared" si="80"/>
        <v>0</v>
      </c>
      <c r="L198" s="272">
        <f t="shared" si="88"/>
        <v>0</v>
      </c>
      <c r="M198" s="272">
        <f t="shared" si="89"/>
        <v>0</v>
      </c>
      <c r="N198" s="272">
        <f t="shared" si="90"/>
        <v>0</v>
      </c>
      <c r="O198" s="272">
        <f t="shared" si="91"/>
        <v>0</v>
      </c>
      <c r="P198" s="273">
        <f t="shared" si="92"/>
        <v>0</v>
      </c>
      <c r="Q198" s="277" t="str">
        <f t="shared" si="93"/>
        <v/>
      </c>
      <c r="R198" s="277" t="str">
        <f t="shared" si="94"/>
        <v/>
      </c>
      <c r="S198" s="274" t="str">
        <f t="shared" si="81"/>
        <v/>
      </c>
      <c r="T198" s="274" t="str">
        <f t="shared" si="107"/>
        <v/>
      </c>
      <c r="U198" s="274" t="str">
        <f t="shared" si="107"/>
        <v/>
      </c>
      <c r="V198" s="274" t="str">
        <f t="shared" si="82"/>
        <v/>
      </c>
      <c r="W198" s="274" t="str">
        <f t="shared" si="105"/>
        <v/>
      </c>
      <c r="X198" s="274" t="str">
        <f t="shared" si="105"/>
        <v/>
      </c>
      <c r="Y198" s="274" t="str">
        <f t="shared" si="105"/>
        <v/>
      </c>
      <c r="Z198" s="274" t="str">
        <f t="shared" si="105"/>
        <v/>
      </c>
      <c r="AA198" s="274" t="str">
        <f t="shared" si="105"/>
        <v/>
      </c>
      <c r="AB198" s="274" t="str">
        <f t="shared" si="105"/>
        <v/>
      </c>
      <c r="AC198" s="274" t="str">
        <f t="shared" si="105"/>
        <v/>
      </c>
      <c r="AD198" s="274" t="str">
        <f t="shared" si="105"/>
        <v/>
      </c>
      <c r="AE198" s="274" t="str">
        <f t="shared" si="105"/>
        <v/>
      </c>
      <c r="AF198" s="274" t="str">
        <f t="shared" si="105"/>
        <v/>
      </c>
      <c r="AG198" s="274" t="str">
        <f t="shared" si="106"/>
        <v/>
      </c>
      <c r="AH198" s="274" t="str">
        <f t="shared" si="106"/>
        <v/>
      </c>
      <c r="AI198" s="274" t="str">
        <f t="shared" si="106"/>
        <v/>
      </c>
      <c r="AJ198" s="274" t="str">
        <f t="shared" si="106"/>
        <v/>
      </c>
      <c r="AK198" s="274" t="str">
        <f t="shared" si="106"/>
        <v/>
      </c>
      <c r="AL198" s="274" t="str">
        <f t="shared" si="106"/>
        <v/>
      </c>
      <c r="AM198" s="274" t="str">
        <f t="shared" si="106"/>
        <v/>
      </c>
      <c r="AN198" s="274" t="str">
        <f t="shared" si="106"/>
        <v/>
      </c>
      <c r="AO198" s="274" t="str">
        <f t="shared" si="106"/>
        <v/>
      </c>
      <c r="AP198" s="274" t="str">
        <f t="shared" si="106"/>
        <v/>
      </c>
      <c r="AQ198" s="275">
        <f t="shared" si="95"/>
        <v>0</v>
      </c>
      <c r="AR198" s="275">
        <f t="shared" si="96"/>
        <v>0</v>
      </c>
      <c r="AS198" s="275">
        <f t="shared" si="97"/>
        <v>0</v>
      </c>
    </row>
    <row r="199" spans="1:45" s="5" customFormat="1" ht="27.75" customHeight="1" x14ac:dyDescent="0.25">
      <c r="A199" s="266">
        <f>'Inventaire – Act. lin. et vert.'!A186</f>
        <v>185</v>
      </c>
      <c r="B199" s="266"/>
      <c r="C199" s="266">
        <f>'Inventaire – Act. lin. et vert.'!B186</f>
        <v>0</v>
      </c>
      <c r="D199" s="266" t="str">
        <f>IF('Inventaire – Act. lin. et vert.'!C186="","",'Inventaire – Act. lin. et vert.'!C186)</f>
        <v/>
      </c>
      <c r="E199" s="267">
        <f>'Inventaire – Act. lin. et vert.'!D186</f>
        <v>0</v>
      </c>
      <c r="F199" s="268">
        <f>'Inventaire – Act. lin. et vert.'!E186</f>
        <v>0</v>
      </c>
      <c r="G199" s="276">
        <f>'Inventaire – Act. lin. et vert.'!I186</f>
        <v>0</v>
      </c>
      <c r="H199" s="270">
        <f>IF(C199='État actuel de la coll.'!$A$20,'Inventaire – Véh. et équip.'!H186-'Inventaire – Véh. et équip.'!M186,'Inventaire – Act. lin. et vert.'!G186)</f>
        <v>0</v>
      </c>
      <c r="I199" s="270">
        <f>'Inventaire – Act. lin. et vert.'!K186</f>
        <v>0</v>
      </c>
      <c r="J199" s="271" t="str">
        <f>IF(ISNUMBER('Inventaire – Act. lin. et vert.'!Y186),'Inventaire – Act. lin. et vert.'!Y186,"")</f>
        <v/>
      </c>
      <c r="K199" s="272">
        <f t="shared" si="80"/>
        <v>0</v>
      </c>
      <c r="L199" s="272">
        <f t="shared" si="88"/>
        <v>0</v>
      </c>
      <c r="M199" s="272">
        <f t="shared" si="89"/>
        <v>0</v>
      </c>
      <c r="N199" s="272">
        <f t="shared" si="90"/>
        <v>0</v>
      </c>
      <c r="O199" s="272">
        <f t="shared" si="91"/>
        <v>0</v>
      </c>
      <c r="P199" s="273">
        <f t="shared" si="92"/>
        <v>0</v>
      </c>
      <c r="Q199" s="277" t="str">
        <f t="shared" si="93"/>
        <v/>
      </c>
      <c r="R199" s="277" t="str">
        <f t="shared" si="94"/>
        <v/>
      </c>
      <c r="S199" s="274" t="str">
        <f t="shared" si="81"/>
        <v/>
      </c>
      <c r="T199" s="274" t="str">
        <f t="shared" si="107"/>
        <v/>
      </c>
      <c r="U199" s="274" t="str">
        <f t="shared" si="107"/>
        <v/>
      </c>
      <c r="V199" s="274" t="str">
        <f t="shared" si="82"/>
        <v/>
      </c>
      <c r="W199" s="274" t="str">
        <f t="shared" si="105"/>
        <v/>
      </c>
      <c r="X199" s="274" t="str">
        <f t="shared" si="105"/>
        <v/>
      </c>
      <c r="Y199" s="274" t="str">
        <f t="shared" si="105"/>
        <v/>
      </c>
      <c r="Z199" s="274" t="str">
        <f t="shared" si="105"/>
        <v/>
      </c>
      <c r="AA199" s="274" t="str">
        <f t="shared" si="105"/>
        <v/>
      </c>
      <c r="AB199" s="274" t="str">
        <f t="shared" si="105"/>
        <v/>
      </c>
      <c r="AC199" s="274" t="str">
        <f t="shared" si="105"/>
        <v/>
      </c>
      <c r="AD199" s="274" t="str">
        <f t="shared" si="105"/>
        <v/>
      </c>
      <c r="AE199" s="274" t="str">
        <f t="shared" si="105"/>
        <v/>
      </c>
      <c r="AF199" s="274" t="str">
        <f t="shared" si="105"/>
        <v/>
      </c>
      <c r="AG199" s="274" t="str">
        <f t="shared" si="106"/>
        <v/>
      </c>
      <c r="AH199" s="274" t="str">
        <f t="shared" si="106"/>
        <v/>
      </c>
      <c r="AI199" s="274" t="str">
        <f t="shared" si="106"/>
        <v/>
      </c>
      <c r="AJ199" s="274" t="str">
        <f t="shared" si="106"/>
        <v/>
      </c>
      <c r="AK199" s="274" t="str">
        <f t="shared" si="106"/>
        <v/>
      </c>
      <c r="AL199" s="274" t="str">
        <f t="shared" si="106"/>
        <v/>
      </c>
      <c r="AM199" s="274" t="str">
        <f t="shared" si="106"/>
        <v/>
      </c>
      <c r="AN199" s="274" t="str">
        <f t="shared" si="106"/>
        <v/>
      </c>
      <c r="AO199" s="274" t="str">
        <f t="shared" si="106"/>
        <v/>
      </c>
      <c r="AP199" s="274" t="str">
        <f t="shared" si="106"/>
        <v/>
      </c>
      <c r="AQ199" s="275">
        <f t="shared" si="95"/>
        <v>0</v>
      </c>
      <c r="AR199" s="275">
        <f t="shared" si="96"/>
        <v>0</v>
      </c>
      <c r="AS199" s="275">
        <f t="shared" si="97"/>
        <v>0</v>
      </c>
    </row>
    <row r="200" spans="1:45" s="5" customFormat="1" ht="27.75" customHeight="1" x14ac:dyDescent="0.25">
      <c r="A200" s="266">
        <f>'Inventaire – Act. lin. et vert.'!A187</f>
        <v>186</v>
      </c>
      <c r="B200" s="266"/>
      <c r="C200" s="266">
        <f>'Inventaire – Act. lin. et vert.'!B187</f>
        <v>0</v>
      </c>
      <c r="D200" s="266" t="str">
        <f>IF('Inventaire – Act. lin. et vert.'!C187="","",'Inventaire – Act. lin. et vert.'!C187)</f>
        <v/>
      </c>
      <c r="E200" s="267">
        <f>'Inventaire – Act. lin. et vert.'!D187</f>
        <v>0</v>
      </c>
      <c r="F200" s="268">
        <f>'Inventaire – Act. lin. et vert.'!E187</f>
        <v>0</v>
      </c>
      <c r="G200" s="276">
        <f>'Inventaire – Act. lin. et vert.'!I187</f>
        <v>0</v>
      </c>
      <c r="H200" s="270">
        <f>IF(C200='État actuel de la coll.'!$A$20,'Inventaire – Véh. et équip.'!H187-'Inventaire – Véh. et équip.'!M187,'Inventaire – Act. lin. et vert.'!G187)</f>
        <v>0</v>
      </c>
      <c r="I200" s="270">
        <f>'Inventaire – Act. lin. et vert.'!K187</f>
        <v>0</v>
      </c>
      <c r="J200" s="271" t="str">
        <f>IF(ISNUMBER('Inventaire – Act. lin. et vert.'!Y187),'Inventaire – Act. lin. et vert.'!Y187,"")</f>
        <v/>
      </c>
      <c r="K200" s="272">
        <f t="shared" si="80"/>
        <v>0</v>
      </c>
      <c r="L200" s="272">
        <f t="shared" si="88"/>
        <v>0</v>
      </c>
      <c r="M200" s="272">
        <f t="shared" si="89"/>
        <v>0</v>
      </c>
      <c r="N200" s="272">
        <f t="shared" si="90"/>
        <v>0</v>
      </c>
      <c r="O200" s="272">
        <f t="shared" si="91"/>
        <v>0</v>
      </c>
      <c r="P200" s="273">
        <f t="shared" si="92"/>
        <v>0</v>
      </c>
      <c r="Q200" s="277" t="str">
        <f t="shared" si="93"/>
        <v/>
      </c>
      <c r="R200" s="277" t="str">
        <f t="shared" si="94"/>
        <v/>
      </c>
      <c r="S200" s="274" t="str">
        <f t="shared" si="81"/>
        <v/>
      </c>
      <c r="T200" s="274" t="str">
        <f t="shared" si="107"/>
        <v/>
      </c>
      <c r="U200" s="274" t="str">
        <f t="shared" si="107"/>
        <v/>
      </c>
      <c r="V200" s="274" t="str">
        <f t="shared" si="82"/>
        <v/>
      </c>
      <c r="W200" s="274" t="str">
        <f t="shared" si="105"/>
        <v/>
      </c>
      <c r="X200" s="274" t="str">
        <f t="shared" si="105"/>
        <v/>
      </c>
      <c r="Y200" s="274" t="str">
        <f t="shared" si="105"/>
        <v/>
      </c>
      <c r="Z200" s="274" t="str">
        <f t="shared" si="105"/>
        <v/>
      </c>
      <c r="AA200" s="274" t="str">
        <f t="shared" si="105"/>
        <v/>
      </c>
      <c r="AB200" s="274" t="str">
        <f t="shared" si="105"/>
        <v/>
      </c>
      <c r="AC200" s="274" t="str">
        <f t="shared" si="105"/>
        <v/>
      </c>
      <c r="AD200" s="274" t="str">
        <f t="shared" si="105"/>
        <v/>
      </c>
      <c r="AE200" s="274" t="str">
        <f t="shared" si="105"/>
        <v/>
      </c>
      <c r="AF200" s="274" t="str">
        <f t="shared" si="105"/>
        <v/>
      </c>
      <c r="AG200" s="274" t="str">
        <f t="shared" si="106"/>
        <v/>
      </c>
      <c r="AH200" s="274" t="str">
        <f t="shared" si="106"/>
        <v/>
      </c>
      <c r="AI200" s="274" t="str">
        <f t="shared" si="106"/>
        <v/>
      </c>
      <c r="AJ200" s="274" t="str">
        <f t="shared" si="106"/>
        <v/>
      </c>
      <c r="AK200" s="274" t="str">
        <f t="shared" si="106"/>
        <v/>
      </c>
      <c r="AL200" s="274" t="str">
        <f t="shared" si="106"/>
        <v/>
      </c>
      <c r="AM200" s="274" t="str">
        <f t="shared" si="106"/>
        <v/>
      </c>
      <c r="AN200" s="274" t="str">
        <f t="shared" si="106"/>
        <v/>
      </c>
      <c r="AO200" s="274" t="str">
        <f t="shared" si="106"/>
        <v/>
      </c>
      <c r="AP200" s="274" t="str">
        <f t="shared" si="106"/>
        <v/>
      </c>
      <c r="AQ200" s="275">
        <f t="shared" si="95"/>
        <v>0</v>
      </c>
      <c r="AR200" s="275">
        <f t="shared" si="96"/>
        <v>0</v>
      </c>
      <c r="AS200" s="275">
        <f t="shared" si="97"/>
        <v>0</v>
      </c>
    </row>
    <row r="201" spans="1:45" s="5" customFormat="1" ht="27.75" customHeight="1" x14ac:dyDescent="0.25">
      <c r="A201" s="266">
        <f>'Inventaire – Act. lin. et vert.'!A188</f>
        <v>187</v>
      </c>
      <c r="B201" s="266"/>
      <c r="C201" s="266">
        <f>'Inventaire – Act. lin. et vert.'!B188</f>
        <v>0</v>
      </c>
      <c r="D201" s="266" t="str">
        <f>IF('Inventaire – Act. lin. et vert.'!C188="","",'Inventaire – Act. lin. et vert.'!C188)</f>
        <v/>
      </c>
      <c r="E201" s="267">
        <f>'Inventaire – Act. lin. et vert.'!D188</f>
        <v>0</v>
      </c>
      <c r="F201" s="268">
        <f>'Inventaire – Act. lin. et vert.'!E188</f>
        <v>0</v>
      </c>
      <c r="G201" s="276">
        <f>'Inventaire – Act. lin. et vert.'!I188</f>
        <v>0</v>
      </c>
      <c r="H201" s="270">
        <f>IF(C201='État actuel de la coll.'!$A$20,'Inventaire – Véh. et équip.'!H188-'Inventaire – Véh. et équip.'!M188,'Inventaire – Act. lin. et vert.'!G188)</f>
        <v>0</v>
      </c>
      <c r="I201" s="270">
        <f>'Inventaire – Act. lin. et vert.'!K188</f>
        <v>0</v>
      </c>
      <c r="J201" s="271" t="str">
        <f>IF(ISNUMBER('Inventaire – Act. lin. et vert.'!Y188),'Inventaire – Act. lin. et vert.'!Y188,"")</f>
        <v/>
      </c>
      <c r="K201" s="272">
        <f t="shared" si="80"/>
        <v>0</v>
      </c>
      <c r="L201" s="272">
        <f t="shared" si="88"/>
        <v>0</v>
      </c>
      <c r="M201" s="272">
        <f t="shared" si="89"/>
        <v>0</v>
      </c>
      <c r="N201" s="272">
        <f t="shared" si="90"/>
        <v>0</v>
      </c>
      <c r="O201" s="272">
        <f t="shared" si="91"/>
        <v>0</v>
      </c>
      <c r="P201" s="273">
        <f t="shared" si="92"/>
        <v>0</v>
      </c>
      <c r="Q201" s="277" t="str">
        <f t="shared" si="93"/>
        <v/>
      </c>
      <c r="R201" s="277" t="str">
        <f t="shared" si="94"/>
        <v/>
      </c>
      <c r="S201" s="274" t="str">
        <f t="shared" si="81"/>
        <v/>
      </c>
      <c r="T201" s="274" t="str">
        <f t="shared" si="107"/>
        <v/>
      </c>
      <c r="U201" s="274" t="str">
        <f t="shared" si="107"/>
        <v/>
      </c>
      <c r="V201" s="274" t="str">
        <f t="shared" si="82"/>
        <v/>
      </c>
      <c r="W201" s="274" t="str">
        <f t="shared" si="105"/>
        <v/>
      </c>
      <c r="X201" s="274" t="str">
        <f t="shared" si="105"/>
        <v/>
      </c>
      <c r="Y201" s="274" t="str">
        <f t="shared" si="105"/>
        <v/>
      </c>
      <c r="Z201" s="274" t="str">
        <f t="shared" si="105"/>
        <v/>
      </c>
      <c r="AA201" s="274" t="str">
        <f t="shared" si="105"/>
        <v/>
      </c>
      <c r="AB201" s="274" t="str">
        <f t="shared" si="105"/>
        <v/>
      </c>
      <c r="AC201" s="274" t="str">
        <f t="shared" si="105"/>
        <v/>
      </c>
      <c r="AD201" s="274" t="str">
        <f t="shared" si="105"/>
        <v/>
      </c>
      <c r="AE201" s="274" t="str">
        <f t="shared" si="105"/>
        <v/>
      </c>
      <c r="AF201" s="274" t="str">
        <f t="shared" si="105"/>
        <v/>
      </c>
      <c r="AG201" s="274" t="str">
        <f t="shared" si="106"/>
        <v/>
      </c>
      <c r="AH201" s="274" t="str">
        <f t="shared" si="106"/>
        <v/>
      </c>
      <c r="AI201" s="274" t="str">
        <f t="shared" si="106"/>
        <v/>
      </c>
      <c r="AJ201" s="274" t="str">
        <f t="shared" si="106"/>
        <v/>
      </c>
      <c r="AK201" s="274" t="str">
        <f t="shared" si="106"/>
        <v/>
      </c>
      <c r="AL201" s="274" t="str">
        <f t="shared" si="106"/>
        <v/>
      </c>
      <c r="AM201" s="274" t="str">
        <f t="shared" si="106"/>
        <v/>
      </c>
      <c r="AN201" s="274" t="str">
        <f t="shared" si="106"/>
        <v/>
      </c>
      <c r="AO201" s="274" t="str">
        <f t="shared" si="106"/>
        <v/>
      </c>
      <c r="AP201" s="274" t="str">
        <f t="shared" si="106"/>
        <v/>
      </c>
      <c r="AQ201" s="275">
        <f t="shared" si="95"/>
        <v>0</v>
      </c>
      <c r="AR201" s="275">
        <f t="shared" si="96"/>
        <v>0</v>
      </c>
      <c r="AS201" s="275">
        <f t="shared" si="97"/>
        <v>0</v>
      </c>
    </row>
    <row r="202" spans="1:45" s="5" customFormat="1" ht="27.75" customHeight="1" x14ac:dyDescent="0.25">
      <c r="A202" s="266">
        <f>'Inventaire – Act. lin. et vert.'!A189</f>
        <v>188</v>
      </c>
      <c r="B202" s="266"/>
      <c r="C202" s="266">
        <f>'Inventaire – Act. lin. et vert.'!B189</f>
        <v>0</v>
      </c>
      <c r="D202" s="266" t="str">
        <f>IF('Inventaire – Act. lin. et vert.'!C189="","",'Inventaire – Act. lin. et vert.'!C189)</f>
        <v/>
      </c>
      <c r="E202" s="267">
        <f>'Inventaire – Act. lin. et vert.'!D189</f>
        <v>0</v>
      </c>
      <c r="F202" s="268">
        <f>'Inventaire – Act. lin. et vert.'!E189</f>
        <v>0</v>
      </c>
      <c r="G202" s="276">
        <f>'Inventaire – Act. lin. et vert.'!I189</f>
        <v>0</v>
      </c>
      <c r="H202" s="270">
        <f>IF(C202='État actuel de la coll.'!$A$20,'Inventaire – Véh. et équip.'!H189-'Inventaire – Véh. et équip.'!M189,'Inventaire – Act. lin. et vert.'!G189)</f>
        <v>0</v>
      </c>
      <c r="I202" s="270">
        <f>'Inventaire – Act. lin. et vert.'!K189</f>
        <v>0</v>
      </c>
      <c r="J202" s="271" t="str">
        <f>IF(ISNUMBER('Inventaire – Act. lin. et vert.'!Y189),'Inventaire – Act. lin. et vert.'!Y189,"")</f>
        <v/>
      </c>
      <c r="K202" s="272">
        <f t="shared" si="80"/>
        <v>0</v>
      </c>
      <c r="L202" s="272">
        <f t="shared" si="88"/>
        <v>0</v>
      </c>
      <c r="M202" s="272">
        <f t="shared" si="89"/>
        <v>0</v>
      </c>
      <c r="N202" s="272">
        <f t="shared" si="90"/>
        <v>0</v>
      </c>
      <c r="O202" s="272">
        <f t="shared" si="91"/>
        <v>0</v>
      </c>
      <c r="P202" s="273">
        <f t="shared" si="92"/>
        <v>0</v>
      </c>
      <c r="Q202" s="277" t="str">
        <f t="shared" si="93"/>
        <v/>
      </c>
      <c r="R202" s="277" t="str">
        <f t="shared" si="94"/>
        <v/>
      </c>
      <c r="S202" s="274" t="str">
        <f t="shared" si="81"/>
        <v/>
      </c>
      <c r="T202" s="274" t="str">
        <f t="shared" si="107"/>
        <v/>
      </c>
      <c r="U202" s="274" t="str">
        <f t="shared" si="107"/>
        <v/>
      </c>
      <c r="V202" s="274" t="str">
        <f t="shared" si="82"/>
        <v/>
      </c>
      <c r="W202" s="274" t="str">
        <f t="shared" si="105"/>
        <v/>
      </c>
      <c r="X202" s="274" t="str">
        <f t="shared" si="105"/>
        <v/>
      </c>
      <c r="Y202" s="274" t="str">
        <f t="shared" si="105"/>
        <v/>
      </c>
      <c r="Z202" s="274" t="str">
        <f t="shared" si="105"/>
        <v/>
      </c>
      <c r="AA202" s="274" t="str">
        <f t="shared" si="105"/>
        <v/>
      </c>
      <c r="AB202" s="274" t="str">
        <f t="shared" si="105"/>
        <v/>
      </c>
      <c r="AC202" s="274" t="str">
        <f t="shared" si="105"/>
        <v/>
      </c>
      <c r="AD202" s="274" t="str">
        <f t="shared" si="105"/>
        <v/>
      </c>
      <c r="AE202" s="274" t="str">
        <f t="shared" si="105"/>
        <v/>
      </c>
      <c r="AF202" s="274" t="str">
        <f t="shared" si="105"/>
        <v/>
      </c>
      <c r="AG202" s="274" t="str">
        <f t="shared" si="106"/>
        <v/>
      </c>
      <c r="AH202" s="274" t="str">
        <f t="shared" si="106"/>
        <v/>
      </c>
      <c r="AI202" s="274" t="str">
        <f t="shared" si="106"/>
        <v/>
      </c>
      <c r="AJ202" s="274" t="str">
        <f t="shared" si="106"/>
        <v/>
      </c>
      <c r="AK202" s="274" t="str">
        <f t="shared" si="106"/>
        <v/>
      </c>
      <c r="AL202" s="274" t="str">
        <f t="shared" si="106"/>
        <v/>
      </c>
      <c r="AM202" s="274" t="str">
        <f t="shared" si="106"/>
        <v/>
      </c>
      <c r="AN202" s="274" t="str">
        <f t="shared" si="106"/>
        <v/>
      </c>
      <c r="AO202" s="274" t="str">
        <f t="shared" si="106"/>
        <v/>
      </c>
      <c r="AP202" s="274" t="str">
        <f t="shared" si="106"/>
        <v/>
      </c>
      <c r="AQ202" s="275">
        <f t="shared" si="95"/>
        <v>0</v>
      </c>
      <c r="AR202" s="275">
        <f t="shared" si="96"/>
        <v>0</v>
      </c>
      <c r="AS202" s="275">
        <f t="shared" si="97"/>
        <v>0</v>
      </c>
    </row>
    <row r="203" spans="1:45" s="5" customFormat="1" ht="27.75" customHeight="1" x14ac:dyDescent="0.25">
      <c r="A203" s="266">
        <f>'Inventaire – Act. lin. et vert.'!A190</f>
        <v>189</v>
      </c>
      <c r="B203" s="266"/>
      <c r="C203" s="266">
        <f>'Inventaire – Act. lin. et vert.'!B190</f>
        <v>0</v>
      </c>
      <c r="D203" s="266" t="str">
        <f>IF('Inventaire – Act. lin. et vert.'!C190="","",'Inventaire – Act. lin. et vert.'!C190)</f>
        <v/>
      </c>
      <c r="E203" s="267">
        <f>'Inventaire – Act. lin. et vert.'!D190</f>
        <v>0</v>
      </c>
      <c r="F203" s="268">
        <f>'Inventaire – Act. lin. et vert.'!E190</f>
        <v>0</v>
      </c>
      <c r="G203" s="276">
        <f>'Inventaire – Act. lin. et vert.'!I190</f>
        <v>0</v>
      </c>
      <c r="H203" s="270">
        <f>IF(C203='État actuel de la coll.'!$A$20,'Inventaire – Véh. et équip.'!H190-'Inventaire – Véh. et équip.'!M190,'Inventaire – Act. lin. et vert.'!G190)</f>
        <v>0</v>
      </c>
      <c r="I203" s="270">
        <f>'Inventaire – Act. lin. et vert.'!K190</f>
        <v>0</v>
      </c>
      <c r="J203" s="271" t="str">
        <f>IF(ISNUMBER('Inventaire – Act. lin. et vert.'!Y190),'Inventaire – Act. lin. et vert.'!Y190,"")</f>
        <v/>
      </c>
      <c r="K203" s="272">
        <f t="shared" si="80"/>
        <v>0</v>
      </c>
      <c r="L203" s="272">
        <f t="shared" si="88"/>
        <v>0</v>
      </c>
      <c r="M203" s="272">
        <f t="shared" si="89"/>
        <v>0</v>
      </c>
      <c r="N203" s="272">
        <f t="shared" si="90"/>
        <v>0</v>
      </c>
      <c r="O203" s="272">
        <f t="shared" si="91"/>
        <v>0</v>
      </c>
      <c r="P203" s="273">
        <f t="shared" si="92"/>
        <v>0</v>
      </c>
      <c r="Q203" s="277" t="str">
        <f t="shared" si="93"/>
        <v/>
      </c>
      <c r="R203" s="277" t="str">
        <f t="shared" si="94"/>
        <v/>
      </c>
      <c r="S203" s="274" t="str">
        <f t="shared" si="81"/>
        <v/>
      </c>
      <c r="T203" s="274" t="str">
        <f t="shared" si="107"/>
        <v/>
      </c>
      <c r="U203" s="274" t="str">
        <f t="shared" si="107"/>
        <v/>
      </c>
      <c r="V203" s="274" t="str">
        <f t="shared" si="82"/>
        <v/>
      </c>
      <c r="W203" s="274" t="str">
        <f t="shared" si="105"/>
        <v/>
      </c>
      <c r="X203" s="274" t="str">
        <f t="shared" si="105"/>
        <v/>
      </c>
      <c r="Y203" s="274" t="str">
        <f t="shared" si="105"/>
        <v/>
      </c>
      <c r="Z203" s="274" t="str">
        <f t="shared" si="105"/>
        <v/>
      </c>
      <c r="AA203" s="274" t="str">
        <f t="shared" si="105"/>
        <v/>
      </c>
      <c r="AB203" s="274" t="str">
        <f t="shared" si="105"/>
        <v/>
      </c>
      <c r="AC203" s="274" t="str">
        <f t="shared" si="105"/>
        <v/>
      </c>
      <c r="AD203" s="274" t="str">
        <f t="shared" si="105"/>
        <v/>
      </c>
      <c r="AE203" s="274" t="str">
        <f t="shared" si="105"/>
        <v/>
      </c>
      <c r="AF203" s="274" t="str">
        <f t="shared" si="105"/>
        <v/>
      </c>
      <c r="AG203" s="274" t="str">
        <f t="shared" si="106"/>
        <v/>
      </c>
      <c r="AH203" s="274" t="str">
        <f t="shared" si="106"/>
        <v/>
      </c>
      <c r="AI203" s="274" t="str">
        <f t="shared" si="106"/>
        <v/>
      </c>
      <c r="AJ203" s="274" t="str">
        <f t="shared" si="106"/>
        <v/>
      </c>
      <c r="AK203" s="274" t="str">
        <f t="shared" si="106"/>
        <v/>
      </c>
      <c r="AL203" s="274" t="str">
        <f t="shared" si="106"/>
        <v/>
      </c>
      <c r="AM203" s="274" t="str">
        <f t="shared" si="106"/>
        <v/>
      </c>
      <c r="AN203" s="274" t="str">
        <f t="shared" si="106"/>
        <v/>
      </c>
      <c r="AO203" s="274" t="str">
        <f t="shared" si="106"/>
        <v/>
      </c>
      <c r="AP203" s="274" t="str">
        <f t="shared" si="106"/>
        <v/>
      </c>
      <c r="AQ203" s="275">
        <f t="shared" si="95"/>
        <v>0</v>
      </c>
      <c r="AR203" s="275">
        <f t="shared" si="96"/>
        <v>0</v>
      </c>
      <c r="AS203" s="275">
        <f t="shared" si="97"/>
        <v>0</v>
      </c>
    </row>
    <row r="204" spans="1:45" s="5" customFormat="1" ht="27.75" customHeight="1" x14ac:dyDescent="0.25">
      <c r="A204" s="266">
        <f>'Inventaire – Act. lin. et vert.'!A191</f>
        <v>190</v>
      </c>
      <c r="B204" s="266"/>
      <c r="C204" s="266">
        <f>'Inventaire – Act. lin. et vert.'!B191</f>
        <v>0</v>
      </c>
      <c r="D204" s="266" t="str">
        <f>IF('Inventaire – Act. lin. et vert.'!C191="","",'Inventaire – Act. lin. et vert.'!C191)</f>
        <v/>
      </c>
      <c r="E204" s="267">
        <f>'Inventaire – Act. lin. et vert.'!D191</f>
        <v>0</v>
      </c>
      <c r="F204" s="268">
        <f>'Inventaire – Act. lin. et vert.'!E191</f>
        <v>0</v>
      </c>
      <c r="G204" s="276">
        <f>'Inventaire – Act. lin. et vert.'!I191</f>
        <v>0</v>
      </c>
      <c r="H204" s="270">
        <f>IF(C204='État actuel de la coll.'!$A$20,'Inventaire – Véh. et équip.'!H191-'Inventaire – Véh. et équip.'!M191,'Inventaire – Act. lin. et vert.'!G191)</f>
        <v>0</v>
      </c>
      <c r="I204" s="270">
        <f>'Inventaire – Act. lin. et vert.'!K191</f>
        <v>0</v>
      </c>
      <c r="J204" s="271" t="str">
        <f>IF(ISNUMBER('Inventaire – Act. lin. et vert.'!Y191),'Inventaire – Act. lin. et vert.'!Y191,"")</f>
        <v/>
      </c>
      <c r="K204" s="272">
        <f t="shared" si="80"/>
        <v>0</v>
      </c>
      <c r="L204" s="272">
        <f t="shared" si="88"/>
        <v>0</v>
      </c>
      <c r="M204" s="272">
        <f t="shared" si="89"/>
        <v>0</v>
      </c>
      <c r="N204" s="272">
        <f t="shared" si="90"/>
        <v>0</v>
      </c>
      <c r="O204" s="272">
        <f t="shared" si="91"/>
        <v>0</v>
      </c>
      <c r="P204" s="273">
        <f t="shared" si="92"/>
        <v>0</v>
      </c>
      <c r="Q204" s="277" t="str">
        <f t="shared" si="93"/>
        <v/>
      </c>
      <c r="R204" s="277" t="str">
        <f t="shared" si="94"/>
        <v/>
      </c>
      <c r="S204" s="274" t="str">
        <f t="shared" si="81"/>
        <v/>
      </c>
      <c r="T204" s="274" t="str">
        <f t="shared" si="107"/>
        <v/>
      </c>
      <c r="U204" s="274" t="str">
        <f t="shared" si="107"/>
        <v/>
      </c>
      <c r="V204" s="274" t="str">
        <f t="shared" si="82"/>
        <v/>
      </c>
      <c r="W204" s="274" t="str">
        <f t="shared" si="105"/>
        <v/>
      </c>
      <c r="X204" s="274" t="str">
        <f t="shared" si="105"/>
        <v/>
      </c>
      <c r="Y204" s="274" t="str">
        <f t="shared" si="105"/>
        <v/>
      </c>
      <c r="Z204" s="274" t="str">
        <f t="shared" si="105"/>
        <v/>
      </c>
      <c r="AA204" s="274" t="str">
        <f t="shared" si="105"/>
        <v/>
      </c>
      <c r="AB204" s="274" t="str">
        <f t="shared" si="105"/>
        <v/>
      </c>
      <c r="AC204" s="274" t="str">
        <f t="shared" si="105"/>
        <v/>
      </c>
      <c r="AD204" s="274" t="str">
        <f t="shared" si="105"/>
        <v/>
      </c>
      <c r="AE204" s="274" t="str">
        <f t="shared" si="105"/>
        <v/>
      </c>
      <c r="AF204" s="274" t="str">
        <f t="shared" si="105"/>
        <v/>
      </c>
      <c r="AG204" s="274" t="str">
        <f t="shared" si="106"/>
        <v/>
      </c>
      <c r="AH204" s="274" t="str">
        <f t="shared" si="106"/>
        <v/>
      </c>
      <c r="AI204" s="274" t="str">
        <f t="shared" si="106"/>
        <v/>
      </c>
      <c r="AJ204" s="274" t="str">
        <f t="shared" si="106"/>
        <v/>
      </c>
      <c r="AK204" s="274" t="str">
        <f t="shared" si="106"/>
        <v/>
      </c>
      <c r="AL204" s="274" t="str">
        <f t="shared" si="106"/>
        <v/>
      </c>
      <c r="AM204" s="274" t="str">
        <f t="shared" si="106"/>
        <v/>
      </c>
      <c r="AN204" s="274" t="str">
        <f t="shared" si="106"/>
        <v/>
      </c>
      <c r="AO204" s="274" t="str">
        <f t="shared" si="106"/>
        <v/>
      </c>
      <c r="AP204" s="274" t="str">
        <f t="shared" si="106"/>
        <v/>
      </c>
      <c r="AQ204" s="275">
        <f t="shared" si="95"/>
        <v>0</v>
      </c>
      <c r="AR204" s="275">
        <f t="shared" si="96"/>
        <v>0</v>
      </c>
      <c r="AS204" s="275">
        <f t="shared" si="97"/>
        <v>0</v>
      </c>
    </row>
    <row r="205" spans="1:45" s="5" customFormat="1" ht="27.75" customHeight="1" x14ac:dyDescent="0.25">
      <c r="A205" s="266">
        <f>'Inventaire – Act. lin. et vert.'!A192</f>
        <v>191</v>
      </c>
      <c r="B205" s="266"/>
      <c r="C205" s="266">
        <f>'Inventaire – Act. lin. et vert.'!B192</f>
        <v>0</v>
      </c>
      <c r="D205" s="266" t="str">
        <f>IF('Inventaire – Act. lin. et vert.'!C192="","",'Inventaire – Act. lin. et vert.'!C192)</f>
        <v/>
      </c>
      <c r="E205" s="267">
        <f>'Inventaire – Act. lin. et vert.'!D192</f>
        <v>0</v>
      </c>
      <c r="F205" s="268">
        <f>'Inventaire – Act. lin. et vert.'!E192</f>
        <v>0</v>
      </c>
      <c r="G205" s="276">
        <f>'Inventaire – Act. lin. et vert.'!I192</f>
        <v>0</v>
      </c>
      <c r="H205" s="270">
        <f>IF(C205='État actuel de la coll.'!$A$20,'Inventaire – Véh. et équip.'!H192-'Inventaire – Véh. et équip.'!M192,'Inventaire – Act. lin. et vert.'!G192)</f>
        <v>0</v>
      </c>
      <c r="I205" s="270">
        <f>'Inventaire – Act. lin. et vert.'!K192</f>
        <v>0</v>
      </c>
      <c r="J205" s="271" t="str">
        <f>IF(ISNUMBER('Inventaire – Act. lin. et vert.'!Y192),'Inventaire – Act. lin. et vert.'!Y192,"")</f>
        <v/>
      </c>
      <c r="K205" s="272">
        <f t="shared" si="80"/>
        <v>0</v>
      </c>
      <c r="L205" s="272">
        <f t="shared" si="88"/>
        <v>0</v>
      </c>
      <c r="M205" s="272">
        <f t="shared" si="89"/>
        <v>0</v>
      </c>
      <c r="N205" s="272">
        <f t="shared" si="90"/>
        <v>0</v>
      </c>
      <c r="O205" s="272">
        <f t="shared" si="91"/>
        <v>0</v>
      </c>
      <c r="P205" s="273">
        <f t="shared" si="92"/>
        <v>0</v>
      </c>
      <c r="Q205" s="277" t="str">
        <f t="shared" si="93"/>
        <v/>
      </c>
      <c r="R205" s="277" t="str">
        <f t="shared" si="94"/>
        <v/>
      </c>
      <c r="S205" s="274" t="str">
        <f t="shared" si="81"/>
        <v/>
      </c>
      <c r="T205" s="274" t="str">
        <f t="shared" si="107"/>
        <v/>
      </c>
      <c r="U205" s="274" t="str">
        <f t="shared" si="107"/>
        <v/>
      </c>
      <c r="V205" s="274" t="str">
        <f t="shared" si="82"/>
        <v/>
      </c>
      <c r="W205" s="274" t="str">
        <f t="shared" ref="W205:AF214" si="108">IF(OR($K205=W$14,$L205=W$14,$M205=W$14,$N205=W$14,$O205=W$14,$P205=W$14),$G205,"")</f>
        <v/>
      </c>
      <c r="X205" s="274" t="str">
        <f t="shared" si="108"/>
        <v/>
      </c>
      <c r="Y205" s="274" t="str">
        <f t="shared" si="108"/>
        <v/>
      </c>
      <c r="Z205" s="274" t="str">
        <f t="shared" si="108"/>
        <v/>
      </c>
      <c r="AA205" s="274" t="str">
        <f t="shared" si="108"/>
        <v/>
      </c>
      <c r="AB205" s="274" t="str">
        <f t="shared" si="108"/>
        <v/>
      </c>
      <c r="AC205" s="274" t="str">
        <f t="shared" si="108"/>
        <v/>
      </c>
      <c r="AD205" s="274" t="str">
        <f t="shared" si="108"/>
        <v/>
      </c>
      <c r="AE205" s="274" t="str">
        <f t="shared" si="108"/>
        <v/>
      </c>
      <c r="AF205" s="274" t="str">
        <f t="shared" si="108"/>
        <v/>
      </c>
      <c r="AG205" s="274" t="str">
        <f t="shared" ref="AG205:AP214" si="109">IF(OR($K205=AG$14,$L205=AG$14,$M205=AG$14,$N205=AG$14,$O205=AG$14,$P205=AG$14),$G205,"")</f>
        <v/>
      </c>
      <c r="AH205" s="274" t="str">
        <f t="shared" si="109"/>
        <v/>
      </c>
      <c r="AI205" s="274" t="str">
        <f t="shared" si="109"/>
        <v/>
      </c>
      <c r="AJ205" s="274" t="str">
        <f t="shared" si="109"/>
        <v/>
      </c>
      <c r="AK205" s="274" t="str">
        <f t="shared" si="109"/>
        <v/>
      </c>
      <c r="AL205" s="274" t="str">
        <f t="shared" si="109"/>
        <v/>
      </c>
      <c r="AM205" s="274" t="str">
        <f t="shared" si="109"/>
        <v/>
      </c>
      <c r="AN205" s="274" t="str">
        <f t="shared" si="109"/>
        <v/>
      </c>
      <c r="AO205" s="274" t="str">
        <f t="shared" si="109"/>
        <v/>
      </c>
      <c r="AP205" s="274" t="str">
        <f t="shared" si="109"/>
        <v/>
      </c>
      <c r="AQ205" s="275">
        <f t="shared" si="95"/>
        <v>0</v>
      </c>
      <c r="AR205" s="275">
        <f t="shared" si="96"/>
        <v>0</v>
      </c>
      <c r="AS205" s="275">
        <f t="shared" si="97"/>
        <v>0</v>
      </c>
    </row>
    <row r="206" spans="1:45" s="5" customFormat="1" ht="27.75" customHeight="1" x14ac:dyDescent="0.25">
      <c r="A206" s="266">
        <f>'Inventaire – Act. lin. et vert.'!A193</f>
        <v>192</v>
      </c>
      <c r="B206" s="266"/>
      <c r="C206" s="266">
        <f>'Inventaire – Act. lin. et vert.'!B193</f>
        <v>0</v>
      </c>
      <c r="D206" s="266" t="str">
        <f>IF('Inventaire – Act. lin. et vert.'!C193="","",'Inventaire – Act. lin. et vert.'!C193)</f>
        <v/>
      </c>
      <c r="E206" s="267">
        <f>'Inventaire – Act. lin. et vert.'!D193</f>
        <v>0</v>
      </c>
      <c r="F206" s="268">
        <f>'Inventaire – Act. lin. et vert.'!E193</f>
        <v>0</v>
      </c>
      <c r="G206" s="276">
        <f>'Inventaire – Act. lin. et vert.'!I193</f>
        <v>0</v>
      </c>
      <c r="H206" s="270">
        <f>IF(C206='État actuel de la coll.'!$A$20,'Inventaire – Véh. et équip.'!H193-'Inventaire – Véh. et équip.'!M193,'Inventaire – Act. lin. et vert.'!G193)</f>
        <v>0</v>
      </c>
      <c r="I206" s="270">
        <f>'Inventaire – Act. lin. et vert.'!K193</f>
        <v>0</v>
      </c>
      <c r="J206" s="271" t="str">
        <f>IF(ISNUMBER('Inventaire – Act. lin. et vert.'!Y193),'Inventaire – Act. lin. et vert.'!Y193,"")</f>
        <v/>
      </c>
      <c r="K206" s="272">
        <f t="shared" si="80"/>
        <v>0</v>
      </c>
      <c r="L206" s="272">
        <f t="shared" si="88"/>
        <v>0</v>
      </c>
      <c r="M206" s="272">
        <f t="shared" si="89"/>
        <v>0</v>
      </c>
      <c r="N206" s="272">
        <f t="shared" si="90"/>
        <v>0</v>
      </c>
      <c r="O206" s="272">
        <f t="shared" si="91"/>
        <v>0</v>
      </c>
      <c r="P206" s="273">
        <f t="shared" si="92"/>
        <v>0</v>
      </c>
      <c r="Q206" s="277" t="str">
        <f t="shared" si="93"/>
        <v/>
      </c>
      <c r="R206" s="277" t="str">
        <f t="shared" si="94"/>
        <v/>
      </c>
      <c r="S206" s="274" t="str">
        <f t="shared" si="81"/>
        <v/>
      </c>
      <c r="T206" s="274" t="str">
        <f t="shared" si="107"/>
        <v/>
      </c>
      <c r="U206" s="274" t="str">
        <f t="shared" si="107"/>
        <v/>
      </c>
      <c r="V206" s="274" t="str">
        <f t="shared" si="82"/>
        <v/>
      </c>
      <c r="W206" s="274" t="str">
        <f t="shared" si="108"/>
        <v/>
      </c>
      <c r="X206" s="274" t="str">
        <f t="shared" si="108"/>
        <v/>
      </c>
      <c r="Y206" s="274" t="str">
        <f t="shared" si="108"/>
        <v/>
      </c>
      <c r="Z206" s="274" t="str">
        <f t="shared" si="108"/>
        <v/>
      </c>
      <c r="AA206" s="274" t="str">
        <f t="shared" si="108"/>
        <v/>
      </c>
      <c r="AB206" s="274" t="str">
        <f t="shared" si="108"/>
        <v/>
      </c>
      <c r="AC206" s="274" t="str">
        <f t="shared" si="108"/>
        <v/>
      </c>
      <c r="AD206" s="274" t="str">
        <f t="shared" si="108"/>
        <v/>
      </c>
      <c r="AE206" s="274" t="str">
        <f t="shared" si="108"/>
        <v/>
      </c>
      <c r="AF206" s="274" t="str">
        <f t="shared" si="108"/>
        <v/>
      </c>
      <c r="AG206" s="274" t="str">
        <f t="shared" si="109"/>
        <v/>
      </c>
      <c r="AH206" s="274" t="str">
        <f t="shared" si="109"/>
        <v/>
      </c>
      <c r="AI206" s="274" t="str">
        <f t="shared" si="109"/>
        <v/>
      </c>
      <c r="AJ206" s="274" t="str">
        <f t="shared" si="109"/>
        <v/>
      </c>
      <c r="AK206" s="274" t="str">
        <f t="shared" si="109"/>
        <v/>
      </c>
      <c r="AL206" s="274" t="str">
        <f t="shared" si="109"/>
        <v/>
      </c>
      <c r="AM206" s="274" t="str">
        <f t="shared" si="109"/>
        <v/>
      </c>
      <c r="AN206" s="274" t="str">
        <f t="shared" si="109"/>
        <v/>
      </c>
      <c r="AO206" s="274" t="str">
        <f t="shared" si="109"/>
        <v/>
      </c>
      <c r="AP206" s="274" t="str">
        <f t="shared" si="109"/>
        <v/>
      </c>
      <c r="AQ206" s="275">
        <f t="shared" si="95"/>
        <v>0</v>
      </c>
      <c r="AR206" s="275">
        <f t="shared" si="96"/>
        <v>0</v>
      </c>
      <c r="AS206" s="275">
        <f t="shared" si="97"/>
        <v>0</v>
      </c>
    </row>
    <row r="207" spans="1:45" s="5" customFormat="1" ht="27.75" customHeight="1" x14ac:dyDescent="0.25">
      <c r="A207" s="266">
        <f>'Inventaire – Act. lin. et vert.'!A194</f>
        <v>193</v>
      </c>
      <c r="B207" s="266"/>
      <c r="C207" s="266">
        <f>'Inventaire – Act. lin. et vert.'!B194</f>
        <v>0</v>
      </c>
      <c r="D207" s="266" t="str">
        <f>IF('Inventaire – Act. lin. et vert.'!C194="","",'Inventaire – Act. lin. et vert.'!C194)</f>
        <v/>
      </c>
      <c r="E207" s="267">
        <f>'Inventaire – Act. lin. et vert.'!D194</f>
        <v>0</v>
      </c>
      <c r="F207" s="268">
        <f>'Inventaire – Act. lin. et vert.'!E194</f>
        <v>0</v>
      </c>
      <c r="G207" s="276">
        <f>'Inventaire – Act. lin. et vert.'!I194</f>
        <v>0</v>
      </c>
      <c r="H207" s="270">
        <f>IF(C207='État actuel de la coll.'!$A$20,'Inventaire – Véh. et équip.'!H194-'Inventaire – Véh. et équip.'!M194,'Inventaire – Act. lin. et vert.'!G194)</f>
        <v>0</v>
      </c>
      <c r="I207" s="270">
        <f>'Inventaire – Act. lin. et vert.'!K194</f>
        <v>0</v>
      </c>
      <c r="J207" s="271" t="str">
        <f>IF(ISNUMBER('Inventaire – Act. lin. et vert.'!Y194),'Inventaire – Act. lin. et vert.'!Y194,"")</f>
        <v/>
      </c>
      <c r="K207" s="272">
        <f t="shared" si="80"/>
        <v>0</v>
      </c>
      <c r="L207" s="272">
        <f t="shared" si="88"/>
        <v>0</v>
      </c>
      <c r="M207" s="272">
        <f t="shared" si="89"/>
        <v>0</v>
      </c>
      <c r="N207" s="272">
        <f t="shared" si="90"/>
        <v>0</v>
      </c>
      <c r="O207" s="272">
        <f t="shared" si="91"/>
        <v>0</v>
      </c>
      <c r="P207" s="273">
        <f t="shared" si="92"/>
        <v>0</v>
      </c>
      <c r="Q207" s="277" t="str">
        <f t="shared" si="93"/>
        <v/>
      </c>
      <c r="R207" s="277" t="str">
        <f t="shared" si="94"/>
        <v/>
      </c>
      <c r="S207" s="274" t="str">
        <f t="shared" si="81"/>
        <v/>
      </c>
      <c r="T207" s="274" t="str">
        <f t="shared" si="107"/>
        <v/>
      </c>
      <c r="U207" s="274" t="str">
        <f t="shared" si="107"/>
        <v/>
      </c>
      <c r="V207" s="274" t="str">
        <f t="shared" si="82"/>
        <v/>
      </c>
      <c r="W207" s="274" t="str">
        <f t="shared" si="108"/>
        <v/>
      </c>
      <c r="X207" s="274" t="str">
        <f t="shared" si="108"/>
        <v/>
      </c>
      <c r="Y207" s="274" t="str">
        <f t="shared" si="108"/>
        <v/>
      </c>
      <c r="Z207" s="274" t="str">
        <f t="shared" si="108"/>
        <v/>
      </c>
      <c r="AA207" s="274" t="str">
        <f t="shared" si="108"/>
        <v/>
      </c>
      <c r="AB207" s="274" t="str">
        <f t="shared" si="108"/>
        <v/>
      </c>
      <c r="AC207" s="274" t="str">
        <f t="shared" si="108"/>
        <v/>
      </c>
      <c r="AD207" s="274" t="str">
        <f t="shared" si="108"/>
        <v/>
      </c>
      <c r="AE207" s="274" t="str">
        <f t="shared" si="108"/>
        <v/>
      </c>
      <c r="AF207" s="274" t="str">
        <f t="shared" si="108"/>
        <v/>
      </c>
      <c r="AG207" s="274" t="str">
        <f t="shared" si="109"/>
        <v/>
      </c>
      <c r="AH207" s="274" t="str">
        <f t="shared" si="109"/>
        <v/>
      </c>
      <c r="AI207" s="274" t="str">
        <f t="shared" si="109"/>
        <v/>
      </c>
      <c r="AJ207" s="274" t="str">
        <f t="shared" si="109"/>
        <v/>
      </c>
      <c r="AK207" s="274" t="str">
        <f t="shared" si="109"/>
        <v/>
      </c>
      <c r="AL207" s="274" t="str">
        <f t="shared" si="109"/>
        <v/>
      </c>
      <c r="AM207" s="274" t="str">
        <f t="shared" si="109"/>
        <v/>
      </c>
      <c r="AN207" s="274" t="str">
        <f t="shared" si="109"/>
        <v/>
      </c>
      <c r="AO207" s="274" t="str">
        <f t="shared" si="109"/>
        <v/>
      </c>
      <c r="AP207" s="274" t="str">
        <f t="shared" si="109"/>
        <v/>
      </c>
      <c r="AQ207" s="275">
        <f t="shared" si="95"/>
        <v>0</v>
      </c>
      <c r="AR207" s="275">
        <f t="shared" si="96"/>
        <v>0</v>
      </c>
      <c r="AS207" s="275">
        <f t="shared" si="97"/>
        <v>0</v>
      </c>
    </row>
    <row r="208" spans="1:45" s="5" customFormat="1" ht="27.75" customHeight="1" x14ac:dyDescent="0.25">
      <c r="A208" s="266">
        <f>'Inventaire – Act. lin. et vert.'!A195</f>
        <v>194</v>
      </c>
      <c r="B208" s="266"/>
      <c r="C208" s="266">
        <f>'Inventaire – Act. lin. et vert.'!B195</f>
        <v>0</v>
      </c>
      <c r="D208" s="266" t="str">
        <f>IF('Inventaire – Act. lin. et vert.'!C195="","",'Inventaire – Act. lin. et vert.'!C195)</f>
        <v/>
      </c>
      <c r="E208" s="267">
        <f>'Inventaire – Act. lin. et vert.'!D195</f>
        <v>0</v>
      </c>
      <c r="F208" s="268">
        <f>'Inventaire – Act. lin. et vert.'!E195</f>
        <v>0</v>
      </c>
      <c r="G208" s="276">
        <f>'Inventaire – Act. lin. et vert.'!I195</f>
        <v>0</v>
      </c>
      <c r="H208" s="270">
        <f>IF(C208='État actuel de la coll.'!$A$20,'Inventaire – Véh. et équip.'!H195-'Inventaire – Véh. et équip.'!M195,'Inventaire – Act. lin. et vert.'!G195)</f>
        <v>0</v>
      </c>
      <c r="I208" s="270">
        <f>'Inventaire – Act. lin. et vert.'!K195</f>
        <v>0</v>
      </c>
      <c r="J208" s="271" t="str">
        <f>IF(ISNUMBER('Inventaire – Act. lin. et vert.'!Y195),'Inventaire – Act. lin. et vert.'!Y195,"")</f>
        <v/>
      </c>
      <c r="K208" s="272">
        <f t="shared" ref="K208:K271" si="110">IF(ISNUMBER(J208),H208+J208,H208+$I208)</f>
        <v>0</v>
      </c>
      <c r="L208" s="272">
        <f t="shared" si="88"/>
        <v>0</v>
      </c>
      <c r="M208" s="272">
        <f t="shared" si="89"/>
        <v>0</v>
      </c>
      <c r="N208" s="272">
        <f t="shared" si="90"/>
        <v>0</v>
      </c>
      <c r="O208" s="272">
        <f t="shared" si="91"/>
        <v>0</v>
      </c>
      <c r="P208" s="273">
        <f t="shared" si="92"/>
        <v>0</v>
      </c>
      <c r="Q208" s="277" t="str">
        <f t="shared" si="93"/>
        <v/>
      </c>
      <c r="R208" s="277" t="str">
        <f t="shared" si="94"/>
        <v/>
      </c>
      <c r="S208" s="274" t="str">
        <f t="shared" si="81"/>
        <v/>
      </c>
      <c r="T208" s="274" t="str">
        <f t="shared" si="107"/>
        <v/>
      </c>
      <c r="U208" s="274" t="str">
        <f t="shared" si="107"/>
        <v/>
      </c>
      <c r="V208" s="274" t="str">
        <f t="shared" si="82"/>
        <v/>
      </c>
      <c r="W208" s="274" t="str">
        <f t="shared" si="108"/>
        <v/>
      </c>
      <c r="X208" s="274" t="str">
        <f t="shared" si="108"/>
        <v/>
      </c>
      <c r="Y208" s="274" t="str">
        <f t="shared" si="108"/>
        <v/>
      </c>
      <c r="Z208" s="274" t="str">
        <f t="shared" si="108"/>
        <v/>
      </c>
      <c r="AA208" s="274" t="str">
        <f t="shared" si="108"/>
        <v/>
      </c>
      <c r="AB208" s="274" t="str">
        <f t="shared" si="108"/>
        <v/>
      </c>
      <c r="AC208" s="274" t="str">
        <f t="shared" si="108"/>
        <v/>
      </c>
      <c r="AD208" s="274" t="str">
        <f t="shared" si="108"/>
        <v/>
      </c>
      <c r="AE208" s="274" t="str">
        <f t="shared" si="108"/>
        <v/>
      </c>
      <c r="AF208" s="274" t="str">
        <f t="shared" si="108"/>
        <v/>
      </c>
      <c r="AG208" s="274" t="str">
        <f t="shared" si="109"/>
        <v/>
      </c>
      <c r="AH208" s="274" t="str">
        <f t="shared" si="109"/>
        <v/>
      </c>
      <c r="AI208" s="274" t="str">
        <f t="shared" si="109"/>
        <v/>
      </c>
      <c r="AJ208" s="274" t="str">
        <f t="shared" si="109"/>
        <v/>
      </c>
      <c r="AK208" s="274" t="str">
        <f t="shared" si="109"/>
        <v/>
      </c>
      <c r="AL208" s="274" t="str">
        <f t="shared" si="109"/>
        <v/>
      </c>
      <c r="AM208" s="274" t="str">
        <f t="shared" si="109"/>
        <v/>
      </c>
      <c r="AN208" s="274" t="str">
        <f t="shared" si="109"/>
        <v/>
      </c>
      <c r="AO208" s="274" t="str">
        <f t="shared" si="109"/>
        <v/>
      </c>
      <c r="AP208" s="274" t="str">
        <f t="shared" si="109"/>
        <v/>
      </c>
      <c r="AQ208" s="275">
        <f t="shared" si="95"/>
        <v>0</v>
      </c>
      <c r="AR208" s="275">
        <f t="shared" si="96"/>
        <v>0</v>
      </c>
      <c r="AS208" s="275">
        <f t="shared" si="97"/>
        <v>0</v>
      </c>
    </row>
    <row r="209" spans="1:45" s="5" customFormat="1" ht="27.75" customHeight="1" x14ac:dyDescent="0.25">
      <c r="A209" s="266">
        <f>'Inventaire – Act. lin. et vert.'!A196</f>
        <v>195</v>
      </c>
      <c r="B209" s="266"/>
      <c r="C209" s="266">
        <f>'Inventaire – Act. lin. et vert.'!B196</f>
        <v>0</v>
      </c>
      <c r="D209" s="266" t="str">
        <f>IF('Inventaire – Act. lin. et vert.'!C196="","",'Inventaire – Act. lin. et vert.'!C196)</f>
        <v/>
      </c>
      <c r="E209" s="267">
        <f>'Inventaire – Act. lin. et vert.'!D196</f>
        <v>0</v>
      </c>
      <c r="F209" s="268">
        <f>'Inventaire – Act. lin. et vert.'!E196</f>
        <v>0</v>
      </c>
      <c r="G209" s="276">
        <f>'Inventaire – Act. lin. et vert.'!I196</f>
        <v>0</v>
      </c>
      <c r="H209" s="270">
        <f>IF(C209='État actuel de la coll.'!$A$20,'Inventaire – Véh. et équip.'!H196-'Inventaire – Véh. et équip.'!M196,'Inventaire – Act. lin. et vert.'!G196)</f>
        <v>0</v>
      </c>
      <c r="I209" s="270">
        <f>'Inventaire – Act. lin. et vert.'!K196</f>
        <v>0</v>
      </c>
      <c r="J209" s="271" t="str">
        <f>IF(ISNUMBER('Inventaire – Act. lin. et vert.'!Y196),'Inventaire – Act. lin. et vert.'!Y196,"")</f>
        <v/>
      </c>
      <c r="K209" s="272">
        <f t="shared" si="110"/>
        <v>0</v>
      </c>
      <c r="L209" s="272">
        <f t="shared" si="88"/>
        <v>0</v>
      </c>
      <c r="M209" s="272">
        <f t="shared" si="89"/>
        <v>0</v>
      </c>
      <c r="N209" s="272">
        <f t="shared" si="90"/>
        <v>0</v>
      </c>
      <c r="O209" s="272">
        <f t="shared" si="91"/>
        <v>0</v>
      </c>
      <c r="P209" s="273">
        <f t="shared" si="92"/>
        <v>0</v>
      </c>
      <c r="Q209" s="277" t="str">
        <f t="shared" si="93"/>
        <v/>
      </c>
      <c r="R209" s="277" t="str">
        <f t="shared" si="94"/>
        <v/>
      </c>
      <c r="S209" s="274" t="str">
        <f t="shared" ref="S209:S272" si="111">IF(OR($K209=S$14,$L209=S$14,$M209=S$14,$N209=S$14,$O209=S$14,$P209=S$14),$G209,"")</f>
        <v/>
      </c>
      <c r="T209" s="274" t="str">
        <f t="shared" si="107"/>
        <v/>
      </c>
      <c r="U209" s="274" t="str">
        <f t="shared" si="107"/>
        <v/>
      </c>
      <c r="V209" s="274" t="str">
        <f t="shared" ref="V209:V272" si="112">IF(OR($K209=V$14,$L209=V$14,$M209=V$14,$N209=V$14,$O209=V$14,$P209=V$14),$G209,"")</f>
        <v/>
      </c>
      <c r="W209" s="274" t="str">
        <f t="shared" si="108"/>
        <v/>
      </c>
      <c r="X209" s="274" t="str">
        <f t="shared" si="108"/>
        <v/>
      </c>
      <c r="Y209" s="274" t="str">
        <f t="shared" si="108"/>
        <v/>
      </c>
      <c r="Z209" s="274" t="str">
        <f t="shared" si="108"/>
        <v/>
      </c>
      <c r="AA209" s="274" t="str">
        <f t="shared" si="108"/>
        <v/>
      </c>
      <c r="AB209" s="274" t="str">
        <f t="shared" si="108"/>
        <v/>
      </c>
      <c r="AC209" s="274" t="str">
        <f t="shared" si="108"/>
        <v/>
      </c>
      <c r="AD209" s="274" t="str">
        <f t="shared" si="108"/>
        <v/>
      </c>
      <c r="AE209" s="274" t="str">
        <f t="shared" si="108"/>
        <v/>
      </c>
      <c r="AF209" s="274" t="str">
        <f t="shared" si="108"/>
        <v/>
      </c>
      <c r="AG209" s="274" t="str">
        <f t="shared" si="109"/>
        <v/>
      </c>
      <c r="AH209" s="274" t="str">
        <f t="shared" si="109"/>
        <v/>
      </c>
      <c r="AI209" s="274" t="str">
        <f t="shared" si="109"/>
        <v/>
      </c>
      <c r="AJ209" s="274" t="str">
        <f t="shared" si="109"/>
        <v/>
      </c>
      <c r="AK209" s="274" t="str">
        <f t="shared" si="109"/>
        <v/>
      </c>
      <c r="AL209" s="274" t="str">
        <f t="shared" si="109"/>
        <v/>
      </c>
      <c r="AM209" s="274" t="str">
        <f t="shared" si="109"/>
        <v/>
      </c>
      <c r="AN209" s="274" t="str">
        <f t="shared" si="109"/>
        <v/>
      </c>
      <c r="AO209" s="274" t="str">
        <f t="shared" si="109"/>
        <v/>
      </c>
      <c r="AP209" s="274" t="str">
        <f t="shared" si="109"/>
        <v/>
      </c>
      <c r="AQ209" s="275">
        <f t="shared" si="95"/>
        <v>0</v>
      </c>
      <c r="AR209" s="275">
        <f t="shared" si="96"/>
        <v>0</v>
      </c>
      <c r="AS209" s="275">
        <f t="shared" si="97"/>
        <v>0</v>
      </c>
    </row>
    <row r="210" spans="1:45" s="5" customFormat="1" ht="27.75" customHeight="1" x14ac:dyDescent="0.25">
      <c r="A210" s="266">
        <f>'Inventaire – Act. lin. et vert.'!A197</f>
        <v>196</v>
      </c>
      <c r="B210" s="266"/>
      <c r="C210" s="266">
        <f>'Inventaire – Act. lin. et vert.'!B197</f>
        <v>0</v>
      </c>
      <c r="D210" s="266" t="str">
        <f>IF('Inventaire – Act. lin. et vert.'!C197="","",'Inventaire – Act. lin. et vert.'!C197)</f>
        <v/>
      </c>
      <c r="E210" s="267">
        <f>'Inventaire – Act. lin. et vert.'!D197</f>
        <v>0</v>
      </c>
      <c r="F210" s="268">
        <f>'Inventaire – Act. lin. et vert.'!E197</f>
        <v>0</v>
      </c>
      <c r="G210" s="276">
        <f>'Inventaire – Act. lin. et vert.'!I197</f>
        <v>0</v>
      </c>
      <c r="H210" s="270">
        <f>IF(C210='État actuel de la coll.'!$A$20,'Inventaire – Véh. et équip.'!H197-'Inventaire – Véh. et équip.'!M197,'Inventaire – Act. lin. et vert.'!G197)</f>
        <v>0</v>
      </c>
      <c r="I210" s="270">
        <f>'Inventaire – Act. lin. et vert.'!K197</f>
        <v>0</v>
      </c>
      <c r="J210" s="271" t="str">
        <f>IF(ISNUMBER('Inventaire – Act. lin. et vert.'!Y197),'Inventaire – Act. lin. et vert.'!Y197,"")</f>
        <v/>
      </c>
      <c r="K210" s="272">
        <f t="shared" si="110"/>
        <v>0</v>
      </c>
      <c r="L210" s="272">
        <f t="shared" si="88"/>
        <v>0</v>
      </c>
      <c r="M210" s="272">
        <f t="shared" si="89"/>
        <v>0</v>
      </c>
      <c r="N210" s="272">
        <f t="shared" si="90"/>
        <v>0</v>
      </c>
      <c r="O210" s="272">
        <f t="shared" si="91"/>
        <v>0</v>
      </c>
      <c r="P210" s="273">
        <f t="shared" si="92"/>
        <v>0</v>
      </c>
      <c r="Q210" s="277" t="str">
        <f t="shared" si="93"/>
        <v/>
      </c>
      <c r="R210" s="277" t="str">
        <f t="shared" si="94"/>
        <v/>
      </c>
      <c r="S210" s="274" t="str">
        <f t="shared" si="111"/>
        <v/>
      </c>
      <c r="T210" s="274" t="str">
        <f t="shared" si="107"/>
        <v/>
      </c>
      <c r="U210" s="274" t="str">
        <f t="shared" si="107"/>
        <v/>
      </c>
      <c r="V210" s="274" t="str">
        <f t="shared" si="112"/>
        <v/>
      </c>
      <c r="W210" s="274" t="str">
        <f t="shared" si="108"/>
        <v/>
      </c>
      <c r="X210" s="274" t="str">
        <f t="shared" si="108"/>
        <v/>
      </c>
      <c r="Y210" s="274" t="str">
        <f t="shared" si="108"/>
        <v/>
      </c>
      <c r="Z210" s="274" t="str">
        <f t="shared" si="108"/>
        <v/>
      </c>
      <c r="AA210" s="274" t="str">
        <f t="shared" si="108"/>
        <v/>
      </c>
      <c r="AB210" s="274" t="str">
        <f t="shared" si="108"/>
        <v/>
      </c>
      <c r="AC210" s="274" t="str">
        <f t="shared" si="108"/>
        <v/>
      </c>
      <c r="AD210" s="274" t="str">
        <f t="shared" si="108"/>
        <v/>
      </c>
      <c r="AE210" s="274" t="str">
        <f t="shared" si="108"/>
        <v/>
      </c>
      <c r="AF210" s="274" t="str">
        <f t="shared" si="108"/>
        <v/>
      </c>
      <c r="AG210" s="274" t="str">
        <f t="shared" si="109"/>
        <v/>
      </c>
      <c r="AH210" s="274" t="str">
        <f t="shared" si="109"/>
        <v/>
      </c>
      <c r="AI210" s="274" t="str">
        <f t="shared" si="109"/>
        <v/>
      </c>
      <c r="AJ210" s="274" t="str">
        <f t="shared" si="109"/>
        <v/>
      </c>
      <c r="AK210" s="274" t="str">
        <f t="shared" si="109"/>
        <v/>
      </c>
      <c r="AL210" s="274" t="str">
        <f t="shared" si="109"/>
        <v/>
      </c>
      <c r="AM210" s="274" t="str">
        <f t="shared" si="109"/>
        <v/>
      </c>
      <c r="AN210" s="274" t="str">
        <f t="shared" si="109"/>
        <v/>
      </c>
      <c r="AO210" s="274" t="str">
        <f t="shared" si="109"/>
        <v/>
      </c>
      <c r="AP210" s="274" t="str">
        <f t="shared" si="109"/>
        <v/>
      </c>
      <c r="AQ210" s="275">
        <f t="shared" si="95"/>
        <v>0</v>
      </c>
      <c r="AR210" s="275">
        <f t="shared" si="96"/>
        <v>0</v>
      </c>
      <c r="AS210" s="275">
        <f t="shared" si="97"/>
        <v>0</v>
      </c>
    </row>
    <row r="211" spans="1:45" s="5" customFormat="1" ht="27.75" customHeight="1" x14ac:dyDescent="0.25">
      <c r="A211" s="266">
        <f>'Inventaire – Act. lin. et vert.'!A198</f>
        <v>197</v>
      </c>
      <c r="B211" s="266"/>
      <c r="C211" s="266">
        <f>'Inventaire – Act. lin. et vert.'!B198</f>
        <v>0</v>
      </c>
      <c r="D211" s="266" t="str">
        <f>IF('Inventaire – Act. lin. et vert.'!C198="","",'Inventaire – Act. lin. et vert.'!C198)</f>
        <v/>
      </c>
      <c r="E211" s="267">
        <f>'Inventaire – Act. lin. et vert.'!D198</f>
        <v>0</v>
      </c>
      <c r="F211" s="268">
        <f>'Inventaire – Act. lin. et vert.'!E198</f>
        <v>0</v>
      </c>
      <c r="G211" s="276">
        <f>'Inventaire – Act. lin. et vert.'!I198</f>
        <v>0</v>
      </c>
      <c r="H211" s="270">
        <f>IF(C211='État actuel de la coll.'!$A$20,'Inventaire – Véh. et équip.'!H198-'Inventaire – Véh. et équip.'!M198,'Inventaire – Act. lin. et vert.'!G198)</f>
        <v>0</v>
      </c>
      <c r="I211" s="270">
        <f>'Inventaire – Act. lin. et vert.'!K198</f>
        <v>0</v>
      </c>
      <c r="J211" s="271" t="str">
        <f>IF(ISNUMBER('Inventaire – Act. lin. et vert.'!Y198),'Inventaire – Act. lin. et vert.'!Y198,"")</f>
        <v/>
      </c>
      <c r="K211" s="272">
        <f t="shared" si="110"/>
        <v>0</v>
      </c>
      <c r="L211" s="272">
        <f t="shared" si="88"/>
        <v>0</v>
      </c>
      <c r="M211" s="272">
        <f t="shared" si="89"/>
        <v>0</v>
      </c>
      <c r="N211" s="272">
        <f t="shared" si="90"/>
        <v>0</v>
      </c>
      <c r="O211" s="272">
        <f t="shared" si="91"/>
        <v>0</v>
      </c>
      <c r="P211" s="273">
        <f t="shared" si="92"/>
        <v>0</v>
      </c>
      <c r="Q211" s="277" t="str">
        <f t="shared" si="93"/>
        <v/>
      </c>
      <c r="R211" s="277" t="str">
        <f t="shared" si="94"/>
        <v/>
      </c>
      <c r="S211" s="274" t="str">
        <f t="shared" si="111"/>
        <v/>
      </c>
      <c r="T211" s="274" t="str">
        <f t="shared" si="107"/>
        <v/>
      </c>
      <c r="U211" s="274" t="str">
        <f t="shared" si="107"/>
        <v/>
      </c>
      <c r="V211" s="274" t="str">
        <f t="shared" si="112"/>
        <v/>
      </c>
      <c r="W211" s="274" t="str">
        <f t="shared" si="108"/>
        <v/>
      </c>
      <c r="X211" s="274" t="str">
        <f t="shared" si="108"/>
        <v/>
      </c>
      <c r="Y211" s="274" t="str">
        <f t="shared" si="108"/>
        <v/>
      </c>
      <c r="Z211" s="274" t="str">
        <f t="shared" si="108"/>
        <v/>
      </c>
      <c r="AA211" s="274" t="str">
        <f t="shared" si="108"/>
        <v/>
      </c>
      <c r="AB211" s="274" t="str">
        <f t="shared" si="108"/>
        <v/>
      </c>
      <c r="AC211" s="274" t="str">
        <f t="shared" si="108"/>
        <v/>
      </c>
      <c r="AD211" s="274" t="str">
        <f t="shared" si="108"/>
        <v/>
      </c>
      <c r="AE211" s="274" t="str">
        <f t="shared" si="108"/>
        <v/>
      </c>
      <c r="AF211" s="274" t="str">
        <f t="shared" si="108"/>
        <v/>
      </c>
      <c r="AG211" s="274" t="str">
        <f t="shared" si="109"/>
        <v/>
      </c>
      <c r="AH211" s="274" t="str">
        <f t="shared" si="109"/>
        <v/>
      </c>
      <c r="AI211" s="274" t="str">
        <f t="shared" si="109"/>
        <v/>
      </c>
      <c r="AJ211" s="274" t="str">
        <f t="shared" si="109"/>
        <v/>
      </c>
      <c r="AK211" s="274" t="str">
        <f t="shared" si="109"/>
        <v/>
      </c>
      <c r="AL211" s="274" t="str">
        <f t="shared" si="109"/>
        <v/>
      </c>
      <c r="AM211" s="274" t="str">
        <f t="shared" si="109"/>
        <v/>
      </c>
      <c r="AN211" s="274" t="str">
        <f t="shared" si="109"/>
        <v/>
      </c>
      <c r="AO211" s="274" t="str">
        <f t="shared" si="109"/>
        <v/>
      </c>
      <c r="AP211" s="274" t="str">
        <f t="shared" si="109"/>
        <v/>
      </c>
      <c r="AQ211" s="275">
        <f t="shared" si="95"/>
        <v>0</v>
      </c>
      <c r="AR211" s="275">
        <f t="shared" si="96"/>
        <v>0</v>
      </c>
      <c r="AS211" s="275">
        <f t="shared" si="97"/>
        <v>0</v>
      </c>
    </row>
    <row r="212" spans="1:45" s="5" customFormat="1" ht="27.75" customHeight="1" x14ac:dyDescent="0.25">
      <c r="A212" s="266">
        <f>'Inventaire – Act. lin. et vert.'!A199</f>
        <v>198</v>
      </c>
      <c r="B212" s="266"/>
      <c r="C212" s="266">
        <f>'Inventaire – Act. lin. et vert.'!B199</f>
        <v>0</v>
      </c>
      <c r="D212" s="266" t="str">
        <f>IF('Inventaire – Act. lin. et vert.'!C199="","",'Inventaire – Act. lin. et vert.'!C199)</f>
        <v/>
      </c>
      <c r="E212" s="267">
        <f>'Inventaire – Act. lin. et vert.'!D199</f>
        <v>0</v>
      </c>
      <c r="F212" s="268">
        <f>'Inventaire – Act. lin. et vert.'!E199</f>
        <v>0</v>
      </c>
      <c r="G212" s="276">
        <f>'Inventaire – Act. lin. et vert.'!I199</f>
        <v>0</v>
      </c>
      <c r="H212" s="270">
        <f>IF(C212='État actuel de la coll.'!$A$20,'Inventaire – Véh. et équip.'!H199-'Inventaire – Véh. et équip.'!M199,'Inventaire – Act. lin. et vert.'!G199)</f>
        <v>0</v>
      </c>
      <c r="I212" s="270">
        <f>'Inventaire – Act. lin. et vert.'!K199</f>
        <v>0</v>
      </c>
      <c r="J212" s="271" t="str">
        <f>IF(ISNUMBER('Inventaire – Act. lin. et vert.'!Y199),'Inventaire – Act. lin. et vert.'!Y199,"")</f>
        <v/>
      </c>
      <c r="K212" s="272">
        <f t="shared" si="110"/>
        <v>0</v>
      </c>
      <c r="L212" s="272">
        <f t="shared" si="88"/>
        <v>0</v>
      </c>
      <c r="M212" s="272">
        <f t="shared" si="89"/>
        <v>0</v>
      </c>
      <c r="N212" s="272">
        <f t="shared" si="90"/>
        <v>0</v>
      </c>
      <c r="O212" s="272">
        <f t="shared" si="91"/>
        <v>0</v>
      </c>
      <c r="P212" s="273">
        <f t="shared" si="92"/>
        <v>0</v>
      </c>
      <c r="Q212" s="277" t="str">
        <f t="shared" si="93"/>
        <v/>
      </c>
      <c r="R212" s="277" t="str">
        <f t="shared" si="94"/>
        <v/>
      </c>
      <c r="S212" s="274" t="str">
        <f t="shared" si="111"/>
        <v/>
      </c>
      <c r="T212" s="274" t="str">
        <f t="shared" si="107"/>
        <v/>
      </c>
      <c r="U212" s="274" t="str">
        <f t="shared" si="107"/>
        <v/>
      </c>
      <c r="V212" s="274" t="str">
        <f t="shared" si="112"/>
        <v/>
      </c>
      <c r="W212" s="274" t="str">
        <f t="shared" si="108"/>
        <v/>
      </c>
      <c r="X212" s="274" t="str">
        <f t="shared" si="108"/>
        <v/>
      </c>
      <c r="Y212" s="274" t="str">
        <f t="shared" si="108"/>
        <v/>
      </c>
      <c r="Z212" s="274" t="str">
        <f t="shared" si="108"/>
        <v/>
      </c>
      <c r="AA212" s="274" t="str">
        <f t="shared" si="108"/>
        <v/>
      </c>
      <c r="AB212" s="274" t="str">
        <f t="shared" si="108"/>
        <v/>
      </c>
      <c r="AC212" s="274" t="str">
        <f t="shared" si="108"/>
        <v/>
      </c>
      <c r="AD212" s="274" t="str">
        <f t="shared" si="108"/>
        <v/>
      </c>
      <c r="AE212" s="274" t="str">
        <f t="shared" si="108"/>
        <v/>
      </c>
      <c r="AF212" s="274" t="str">
        <f t="shared" si="108"/>
        <v/>
      </c>
      <c r="AG212" s="274" t="str">
        <f t="shared" si="109"/>
        <v/>
      </c>
      <c r="AH212" s="274" t="str">
        <f t="shared" si="109"/>
        <v/>
      </c>
      <c r="AI212" s="274" t="str">
        <f t="shared" si="109"/>
        <v/>
      </c>
      <c r="AJ212" s="274" t="str">
        <f t="shared" si="109"/>
        <v/>
      </c>
      <c r="AK212" s="274" t="str">
        <f t="shared" si="109"/>
        <v/>
      </c>
      <c r="AL212" s="274" t="str">
        <f t="shared" si="109"/>
        <v/>
      </c>
      <c r="AM212" s="274" t="str">
        <f t="shared" si="109"/>
        <v/>
      </c>
      <c r="AN212" s="274" t="str">
        <f t="shared" si="109"/>
        <v/>
      </c>
      <c r="AO212" s="274" t="str">
        <f t="shared" si="109"/>
        <v/>
      </c>
      <c r="AP212" s="274" t="str">
        <f t="shared" si="109"/>
        <v/>
      </c>
      <c r="AQ212" s="275">
        <f t="shared" si="95"/>
        <v>0</v>
      </c>
      <c r="AR212" s="275">
        <f t="shared" si="96"/>
        <v>0</v>
      </c>
      <c r="AS212" s="275">
        <f t="shared" si="97"/>
        <v>0</v>
      </c>
    </row>
    <row r="213" spans="1:45" s="5" customFormat="1" ht="27.75" customHeight="1" x14ac:dyDescent="0.25">
      <c r="A213" s="266">
        <f>'Inventaire – Act. lin. et vert.'!A200</f>
        <v>199</v>
      </c>
      <c r="B213" s="266"/>
      <c r="C213" s="266">
        <f>'Inventaire – Act. lin. et vert.'!B200</f>
        <v>0</v>
      </c>
      <c r="D213" s="266" t="str">
        <f>IF('Inventaire – Act. lin. et vert.'!C200="","",'Inventaire – Act. lin. et vert.'!C200)</f>
        <v/>
      </c>
      <c r="E213" s="267">
        <f>'Inventaire – Act. lin. et vert.'!D200</f>
        <v>0</v>
      </c>
      <c r="F213" s="268">
        <f>'Inventaire – Act. lin. et vert.'!E200</f>
        <v>0</v>
      </c>
      <c r="G213" s="276">
        <f>'Inventaire – Act. lin. et vert.'!I200</f>
        <v>0</v>
      </c>
      <c r="H213" s="270">
        <f>IF(C213='État actuel de la coll.'!$A$20,'Inventaire – Véh. et équip.'!H200-'Inventaire – Véh. et équip.'!M200,'Inventaire – Act. lin. et vert.'!G200)</f>
        <v>0</v>
      </c>
      <c r="I213" s="270">
        <f>'Inventaire – Act. lin. et vert.'!K200</f>
        <v>0</v>
      </c>
      <c r="J213" s="271" t="str">
        <f>IF(ISNUMBER('Inventaire – Act. lin. et vert.'!Y200),'Inventaire – Act. lin. et vert.'!Y200,"")</f>
        <v/>
      </c>
      <c r="K213" s="272">
        <f t="shared" si="110"/>
        <v>0</v>
      </c>
      <c r="L213" s="272">
        <f t="shared" si="88"/>
        <v>0</v>
      </c>
      <c r="M213" s="272">
        <f t="shared" si="89"/>
        <v>0</v>
      </c>
      <c r="N213" s="272">
        <f t="shared" si="90"/>
        <v>0</v>
      </c>
      <c r="O213" s="272">
        <f t="shared" si="91"/>
        <v>0</v>
      </c>
      <c r="P213" s="273">
        <f t="shared" si="92"/>
        <v>0</v>
      </c>
      <c r="Q213" s="277" t="str">
        <f t="shared" si="93"/>
        <v/>
      </c>
      <c r="R213" s="277" t="str">
        <f t="shared" si="94"/>
        <v/>
      </c>
      <c r="S213" s="274" t="str">
        <f t="shared" si="111"/>
        <v/>
      </c>
      <c r="T213" s="274" t="str">
        <f t="shared" si="107"/>
        <v/>
      </c>
      <c r="U213" s="274" t="str">
        <f t="shared" si="107"/>
        <v/>
      </c>
      <c r="V213" s="274" t="str">
        <f t="shared" si="112"/>
        <v/>
      </c>
      <c r="W213" s="274" t="str">
        <f t="shared" si="108"/>
        <v/>
      </c>
      <c r="X213" s="274" t="str">
        <f t="shared" si="108"/>
        <v/>
      </c>
      <c r="Y213" s="274" t="str">
        <f t="shared" si="108"/>
        <v/>
      </c>
      <c r="Z213" s="274" t="str">
        <f t="shared" si="108"/>
        <v/>
      </c>
      <c r="AA213" s="274" t="str">
        <f t="shared" si="108"/>
        <v/>
      </c>
      <c r="AB213" s="274" t="str">
        <f t="shared" si="108"/>
        <v/>
      </c>
      <c r="AC213" s="274" t="str">
        <f t="shared" si="108"/>
        <v/>
      </c>
      <c r="AD213" s="274" t="str">
        <f t="shared" si="108"/>
        <v/>
      </c>
      <c r="AE213" s="274" t="str">
        <f t="shared" si="108"/>
        <v/>
      </c>
      <c r="AF213" s="274" t="str">
        <f t="shared" si="108"/>
        <v/>
      </c>
      <c r="AG213" s="274" t="str">
        <f t="shared" si="109"/>
        <v/>
      </c>
      <c r="AH213" s="274" t="str">
        <f t="shared" si="109"/>
        <v/>
      </c>
      <c r="AI213" s="274" t="str">
        <f t="shared" si="109"/>
        <v/>
      </c>
      <c r="AJ213" s="274" t="str">
        <f t="shared" si="109"/>
        <v/>
      </c>
      <c r="AK213" s="274" t="str">
        <f t="shared" si="109"/>
        <v/>
      </c>
      <c r="AL213" s="274" t="str">
        <f t="shared" si="109"/>
        <v/>
      </c>
      <c r="AM213" s="274" t="str">
        <f t="shared" si="109"/>
        <v/>
      </c>
      <c r="AN213" s="274" t="str">
        <f t="shared" si="109"/>
        <v/>
      </c>
      <c r="AO213" s="274" t="str">
        <f t="shared" si="109"/>
        <v/>
      </c>
      <c r="AP213" s="274" t="str">
        <f t="shared" si="109"/>
        <v/>
      </c>
      <c r="AQ213" s="275">
        <f t="shared" si="95"/>
        <v>0</v>
      </c>
      <c r="AR213" s="275">
        <f t="shared" si="96"/>
        <v>0</v>
      </c>
      <c r="AS213" s="275">
        <f t="shared" si="97"/>
        <v>0</v>
      </c>
    </row>
    <row r="214" spans="1:45" s="5" customFormat="1" ht="27.75" customHeight="1" x14ac:dyDescent="0.25">
      <c r="A214" s="266">
        <f>'Inventaire – Act. lin. et vert.'!A201</f>
        <v>200</v>
      </c>
      <c r="B214" s="266"/>
      <c r="C214" s="266">
        <f>'Inventaire – Act. lin. et vert.'!B201</f>
        <v>0</v>
      </c>
      <c r="D214" s="266" t="str">
        <f>IF('Inventaire – Act. lin. et vert.'!C201="","",'Inventaire – Act. lin. et vert.'!C201)</f>
        <v/>
      </c>
      <c r="E214" s="267">
        <f>'Inventaire – Act. lin. et vert.'!D201</f>
        <v>0</v>
      </c>
      <c r="F214" s="268">
        <f>'Inventaire – Act. lin. et vert.'!E201</f>
        <v>0</v>
      </c>
      <c r="G214" s="276">
        <f>'Inventaire – Act. lin. et vert.'!I201</f>
        <v>0</v>
      </c>
      <c r="H214" s="270">
        <f>IF(C214='État actuel de la coll.'!$A$20,'Inventaire – Véh. et équip.'!H201-'Inventaire – Véh. et équip.'!M201,'Inventaire – Act. lin. et vert.'!G201)</f>
        <v>0</v>
      </c>
      <c r="I214" s="270">
        <f>'Inventaire – Act. lin. et vert.'!K201</f>
        <v>0</v>
      </c>
      <c r="J214" s="271" t="str">
        <f>IF(ISNUMBER('Inventaire – Act. lin. et vert.'!Y201),'Inventaire – Act. lin. et vert.'!Y201,"")</f>
        <v/>
      </c>
      <c r="K214" s="272">
        <f t="shared" si="110"/>
        <v>0</v>
      </c>
      <c r="L214" s="272">
        <f t="shared" si="88"/>
        <v>0</v>
      </c>
      <c r="M214" s="272">
        <f t="shared" si="89"/>
        <v>0</v>
      </c>
      <c r="N214" s="272">
        <f t="shared" si="90"/>
        <v>0</v>
      </c>
      <c r="O214" s="272">
        <f t="shared" si="91"/>
        <v>0</v>
      </c>
      <c r="P214" s="273">
        <f t="shared" si="92"/>
        <v>0</v>
      </c>
      <c r="Q214" s="277" t="str">
        <f t="shared" si="93"/>
        <v/>
      </c>
      <c r="R214" s="277" t="str">
        <f t="shared" si="94"/>
        <v/>
      </c>
      <c r="S214" s="274" t="str">
        <f t="shared" si="111"/>
        <v/>
      </c>
      <c r="T214" s="274" t="str">
        <f t="shared" si="107"/>
        <v/>
      </c>
      <c r="U214" s="274" t="str">
        <f t="shared" si="107"/>
        <v/>
      </c>
      <c r="V214" s="274" t="str">
        <f t="shared" si="112"/>
        <v/>
      </c>
      <c r="W214" s="274" t="str">
        <f t="shared" si="108"/>
        <v/>
      </c>
      <c r="X214" s="274" t="str">
        <f t="shared" si="108"/>
        <v/>
      </c>
      <c r="Y214" s="274" t="str">
        <f t="shared" si="108"/>
        <v/>
      </c>
      <c r="Z214" s="274" t="str">
        <f t="shared" si="108"/>
        <v/>
      </c>
      <c r="AA214" s="274" t="str">
        <f t="shared" si="108"/>
        <v/>
      </c>
      <c r="AB214" s="274" t="str">
        <f t="shared" si="108"/>
        <v/>
      </c>
      <c r="AC214" s="274" t="str">
        <f t="shared" si="108"/>
        <v/>
      </c>
      <c r="AD214" s="274" t="str">
        <f t="shared" si="108"/>
        <v/>
      </c>
      <c r="AE214" s="274" t="str">
        <f t="shared" si="108"/>
        <v/>
      </c>
      <c r="AF214" s="274" t="str">
        <f t="shared" si="108"/>
        <v/>
      </c>
      <c r="AG214" s="274" t="str">
        <f t="shared" si="109"/>
        <v/>
      </c>
      <c r="AH214" s="274" t="str">
        <f t="shared" si="109"/>
        <v/>
      </c>
      <c r="AI214" s="274" t="str">
        <f t="shared" si="109"/>
        <v/>
      </c>
      <c r="AJ214" s="274" t="str">
        <f t="shared" si="109"/>
        <v/>
      </c>
      <c r="AK214" s="274" t="str">
        <f t="shared" si="109"/>
        <v/>
      </c>
      <c r="AL214" s="274" t="str">
        <f t="shared" si="109"/>
        <v/>
      </c>
      <c r="AM214" s="274" t="str">
        <f t="shared" si="109"/>
        <v/>
      </c>
      <c r="AN214" s="274" t="str">
        <f t="shared" si="109"/>
        <v/>
      </c>
      <c r="AO214" s="274" t="str">
        <f t="shared" si="109"/>
        <v/>
      </c>
      <c r="AP214" s="274" t="str">
        <f t="shared" si="109"/>
        <v/>
      </c>
      <c r="AQ214" s="275">
        <f t="shared" si="95"/>
        <v>0</v>
      </c>
      <c r="AR214" s="275">
        <f t="shared" si="96"/>
        <v>0</v>
      </c>
      <c r="AS214" s="275">
        <f t="shared" si="97"/>
        <v>0</v>
      </c>
    </row>
    <row r="215" spans="1:45" s="5" customFormat="1" ht="27.75" customHeight="1" x14ac:dyDescent="0.25">
      <c r="A215" s="266">
        <f>'Inventaire – Act. lin. et vert.'!A202</f>
        <v>201</v>
      </c>
      <c r="B215" s="266"/>
      <c r="C215" s="266">
        <f>'Inventaire – Act. lin. et vert.'!B202</f>
        <v>0</v>
      </c>
      <c r="D215" s="266" t="str">
        <f>IF('Inventaire – Act. lin. et vert.'!C202="","",'Inventaire – Act. lin. et vert.'!C202)</f>
        <v/>
      </c>
      <c r="E215" s="267">
        <f>'Inventaire – Act. lin. et vert.'!D202</f>
        <v>0</v>
      </c>
      <c r="F215" s="268">
        <f>'Inventaire – Act. lin. et vert.'!E202</f>
        <v>0</v>
      </c>
      <c r="G215" s="276">
        <f>'Inventaire – Act. lin. et vert.'!I202</f>
        <v>0</v>
      </c>
      <c r="H215" s="270">
        <f>IF(C215='État actuel de la coll.'!$A$20,'Inventaire – Véh. et équip.'!H202-'Inventaire – Véh. et équip.'!M202,'Inventaire – Act. lin. et vert.'!G202)</f>
        <v>0</v>
      </c>
      <c r="I215" s="270">
        <f>'Inventaire – Act. lin. et vert.'!K202</f>
        <v>0</v>
      </c>
      <c r="J215" s="271" t="str">
        <f>IF(ISNUMBER('Inventaire – Act. lin. et vert.'!Y202),'Inventaire – Act. lin. et vert.'!Y202,"")</f>
        <v/>
      </c>
      <c r="K215" s="272">
        <f t="shared" si="110"/>
        <v>0</v>
      </c>
      <c r="L215" s="272">
        <f t="shared" si="88"/>
        <v>0</v>
      </c>
      <c r="M215" s="272">
        <f t="shared" si="89"/>
        <v>0</v>
      </c>
      <c r="N215" s="272">
        <f t="shared" si="90"/>
        <v>0</v>
      </c>
      <c r="O215" s="272">
        <f t="shared" si="91"/>
        <v>0</v>
      </c>
      <c r="P215" s="273">
        <f t="shared" si="92"/>
        <v>0</v>
      </c>
      <c r="Q215" s="277" t="str">
        <f t="shared" si="93"/>
        <v/>
      </c>
      <c r="R215" s="277" t="str">
        <f t="shared" si="94"/>
        <v/>
      </c>
      <c r="S215" s="274" t="str">
        <f t="shared" si="111"/>
        <v/>
      </c>
      <c r="T215" s="274" t="str">
        <f t="shared" si="107"/>
        <v/>
      </c>
      <c r="U215" s="274" t="str">
        <f t="shared" si="107"/>
        <v/>
      </c>
      <c r="V215" s="274" t="str">
        <f t="shared" si="112"/>
        <v/>
      </c>
      <c r="W215" s="274" t="str">
        <f t="shared" ref="W215:AF224" si="113">IF(OR($K215=W$14,$L215=W$14,$M215=W$14,$N215=W$14,$O215=W$14,$P215=W$14),$G215,"")</f>
        <v/>
      </c>
      <c r="X215" s="274" t="str">
        <f t="shared" si="113"/>
        <v/>
      </c>
      <c r="Y215" s="274" t="str">
        <f t="shared" si="113"/>
        <v/>
      </c>
      <c r="Z215" s="274" t="str">
        <f t="shared" si="113"/>
        <v/>
      </c>
      <c r="AA215" s="274" t="str">
        <f t="shared" si="113"/>
        <v/>
      </c>
      <c r="AB215" s="274" t="str">
        <f t="shared" si="113"/>
        <v/>
      </c>
      <c r="AC215" s="274" t="str">
        <f t="shared" si="113"/>
        <v/>
      </c>
      <c r="AD215" s="274" t="str">
        <f t="shared" si="113"/>
        <v/>
      </c>
      <c r="AE215" s="274" t="str">
        <f t="shared" si="113"/>
        <v/>
      </c>
      <c r="AF215" s="274" t="str">
        <f t="shared" si="113"/>
        <v/>
      </c>
      <c r="AG215" s="274" t="str">
        <f t="shared" ref="AG215:AP224" si="114">IF(OR($K215=AG$14,$L215=AG$14,$M215=AG$14,$N215=AG$14,$O215=AG$14,$P215=AG$14),$G215,"")</f>
        <v/>
      </c>
      <c r="AH215" s="274" t="str">
        <f t="shared" si="114"/>
        <v/>
      </c>
      <c r="AI215" s="274" t="str">
        <f t="shared" si="114"/>
        <v/>
      </c>
      <c r="AJ215" s="274" t="str">
        <f t="shared" si="114"/>
        <v/>
      </c>
      <c r="AK215" s="274" t="str">
        <f t="shared" si="114"/>
        <v/>
      </c>
      <c r="AL215" s="274" t="str">
        <f t="shared" si="114"/>
        <v/>
      </c>
      <c r="AM215" s="274" t="str">
        <f t="shared" si="114"/>
        <v/>
      </c>
      <c r="AN215" s="274" t="str">
        <f t="shared" si="114"/>
        <v/>
      </c>
      <c r="AO215" s="274" t="str">
        <f t="shared" si="114"/>
        <v/>
      </c>
      <c r="AP215" s="274" t="str">
        <f t="shared" si="114"/>
        <v/>
      </c>
      <c r="AQ215" s="275">
        <f t="shared" si="95"/>
        <v>0</v>
      </c>
      <c r="AR215" s="275">
        <f t="shared" si="96"/>
        <v>0</v>
      </c>
      <c r="AS215" s="275">
        <f t="shared" si="97"/>
        <v>0</v>
      </c>
    </row>
    <row r="216" spans="1:45" s="5" customFormat="1" ht="27.75" customHeight="1" x14ac:dyDescent="0.25">
      <c r="A216" s="266">
        <f>'Inventaire – Act. lin. et vert.'!A203</f>
        <v>202</v>
      </c>
      <c r="B216" s="266"/>
      <c r="C216" s="266">
        <f>'Inventaire – Act. lin. et vert.'!B203</f>
        <v>0</v>
      </c>
      <c r="D216" s="266" t="str">
        <f>IF('Inventaire – Act. lin. et vert.'!C203="","",'Inventaire – Act. lin. et vert.'!C203)</f>
        <v/>
      </c>
      <c r="E216" s="267">
        <f>'Inventaire – Act. lin. et vert.'!D203</f>
        <v>0</v>
      </c>
      <c r="F216" s="268">
        <f>'Inventaire – Act. lin. et vert.'!E203</f>
        <v>0</v>
      </c>
      <c r="G216" s="276">
        <f>'Inventaire – Act. lin. et vert.'!I203</f>
        <v>0</v>
      </c>
      <c r="H216" s="270">
        <f>IF(C216='État actuel de la coll.'!$A$20,'Inventaire – Véh. et équip.'!H203-'Inventaire – Véh. et équip.'!M203,'Inventaire – Act. lin. et vert.'!G203)</f>
        <v>0</v>
      </c>
      <c r="I216" s="270">
        <f>'Inventaire – Act. lin. et vert.'!K203</f>
        <v>0</v>
      </c>
      <c r="J216" s="271" t="str">
        <f>IF(ISNUMBER('Inventaire – Act. lin. et vert.'!Y203),'Inventaire – Act. lin. et vert.'!Y203,"")</f>
        <v/>
      </c>
      <c r="K216" s="272">
        <f t="shared" si="110"/>
        <v>0</v>
      </c>
      <c r="L216" s="272">
        <f t="shared" si="88"/>
        <v>0</v>
      </c>
      <c r="M216" s="272">
        <f t="shared" si="89"/>
        <v>0</v>
      </c>
      <c r="N216" s="272">
        <f t="shared" si="90"/>
        <v>0</v>
      </c>
      <c r="O216" s="272">
        <f t="shared" si="91"/>
        <v>0</v>
      </c>
      <c r="P216" s="273">
        <f t="shared" si="92"/>
        <v>0</v>
      </c>
      <c r="Q216" s="277" t="str">
        <f t="shared" si="93"/>
        <v/>
      </c>
      <c r="R216" s="277" t="str">
        <f t="shared" si="94"/>
        <v/>
      </c>
      <c r="S216" s="274" t="str">
        <f t="shared" si="111"/>
        <v/>
      </c>
      <c r="T216" s="274" t="str">
        <f t="shared" ref="T216:U235" si="115">IF(OR($K216=T$14,$L216=T$14,$M216=T$14,$N216=T$14,$O216=T$14,$P216=T$14),$G216,"")</f>
        <v/>
      </c>
      <c r="U216" s="274" t="str">
        <f t="shared" si="115"/>
        <v/>
      </c>
      <c r="V216" s="274" t="str">
        <f t="shared" si="112"/>
        <v/>
      </c>
      <c r="W216" s="274" t="str">
        <f t="shared" si="113"/>
        <v/>
      </c>
      <c r="X216" s="274" t="str">
        <f t="shared" si="113"/>
        <v/>
      </c>
      <c r="Y216" s="274" t="str">
        <f t="shared" si="113"/>
        <v/>
      </c>
      <c r="Z216" s="274" t="str">
        <f t="shared" si="113"/>
        <v/>
      </c>
      <c r="AA216" s="274" t="str">
        <f t="shared" si="113"/>
        <v/>
      </c>
      <c r="AB216" s="274" t="str">
        <f t="shared" si="113"/>
        <v/>
      </c>
      <c r="AC216" s="274" t="str">
        <f t="shared" si="113"/>
        <v/>
      </c>
      <c r="AD216" s="274" t="str">
        <f t="shared" si="113"/>
        <v/>
      </c>
      <c r="AE216" s="274" t="str">
        <f t="shared" si="113"/>
        <v/>
      </c>
      <c r="AF216" s="274" t="str">
        <f t="shared" si="113"/>
        <v/>
      </c>
      <c r="AG216" s="274" t="str">
        <f t="shared" si="114"/>
        <v/>
      </c>
      <c r="AH216" s="274" t="str">
        <f t="shared" si="114"/>
        <v/>
      </c>
      <c r="AI216" s="274" t="str">
        <f t="shared" si="114"/>
        <v/>
      </c>
      <c r="AJ216" s="274" t="str">
        <f t="shared" si="114"/>
        <v/>
      </c>
      <c r="AK216" s="274" t="str">
        <f t="shared" si="114"/>
        <v/>
      </c>
      <c r="AL216" s="274" t="str">
        <f t="shared" si="114"/>
        <v/>
      </c>
      <c r="AM216" s="274" t="str">
        <f t="shared" si="114"/>
        <v/>
      </c>
      <c r="AN216" s="274" t="str">
        <f t="shared" si="114"/>
        <v/>
      </c>
      <c r="AO216" s="274" t="str">
        <f t="shared" si="114"/>
        <v/>
      </c>
      <c r="AP216" s="274" t="str">
        <f t="shared" si="114"/>
        <v/>
      </c>
      <c r="AQ216" s="275">
        <f t="shared" si="95"/>
        <v>0</v>
      </c>
      <c r="AR216" s="275">
        <f t="shared" si="96"/>
        <v>0</v>
      </c>
      <c r="AS216" s="275">
        <f t="shared" si="97"/>
        <v>0</v>
      </c>
    </row>
    <row r="217" spans="1:45" s="5" customFormat="1" ht="27.75" customHeight="1" x14ac:dyDescent="0.25">
      <c r="A217" s="266">
        <f>'Inventaire – Act. lin. et vert.'!A204</f>
        <v>203</v>
      </c>
      <c r="B217" s="266"/>
      <c r="C217" s="266">
        <f>'Inventaire – Act. lin. et vert.'!B204</f>
        <v>0</v>
      </c>
      <c r="D217" s="266" t="str">
        <f>IF('Inventaire – Act. lin. et vert.'!C204="","",'Inventaire – Act. lin. et vert.'!C204)</f>
        <v/>
      </c>
      <c r="E217" s="267">
        <f>'Inventaire – Act. lin. et vert.'!D204</f>
        <v>0</v>
      </c>
      <c r="F217" s="268">
        <f>'Inventaire – Act. lin. et vert.'!E204</f>
        <v>0</v>
      </c>
      <c r="G217" s="276">
        <f>'Inventaire – Act. lin. et vert.'!I204</f>
        <v>0</v>
      </c>
      <c r="H217" s="270">
        <f>IF(C217='État actuel de la coll.'!$A$20,'Inventaire – Véh. et équip.'!H204-'Inventaire – Véh. et équip.'!M204,'Inventaire – Act. lin. et vert.'!G204)</f>
        <v>0</v>
      </c>
      <c r="I217" s="270">
        <f>'Inventaire – Act. lin. et vert.'!K204</f>
        <v>0</v>
      </c>
      <c r="J217" s="271" t="str">
        <f>IF(ISNUMBER('Inventaire – Act. lin. et vert.'!Y204),'Inventaire – Act. lin. et vert.'!Y204,"")</f>
        <v/>
      </c>
      <c r="K217" s="272">
        <f t="shared" si="110"/>
        <v>0</v>
      </c>
      <c r="L217" s="272">
        <f t="shared" si="88"/>
        <v>0</v>
      </c>
      <c r="M217" s="272">
        <f t="shared" si="89"/>
        <v>0</v>
      </c>
      <c r="N217" s="272">
        <f t="shared" si="90"/>
        <v>0</v>
      </c>
      <c r="O217" s="272">
        <f t="shared" si="91"/>
        <v>0</v>
      </c>
      <c r="P217" s="273">
        <f t="shared" si="92"/>
        <v>0</v>
      </c>
      <c r="Q217" s="277" t="str">
        <f t="shared" si="93"/>
        <v/>
      </c>
      <c r="R217" s="277" t="str">
        <f t="shared" si="94"/>
        <v/>
      </c>
      <c r="S217" s="274" t="str">
        <f t="shared" si="111"/>
        <v/>
      </c>
      <c r="T217" s="274" t="str">
        <f t="shared" si="115"/>
        <v/>
      </c>
      <c r="U217" s="274" t="str">
        <f t="shared" si="115"/>
        <v/>
      </c>
      <c r="V217" s="274" t="str">
        <f t="shared" si="112"/>
        <v/>
      </c>
      <c r="W217" s="274" t="str">
        <f t="shared" si="113"/>
        <v/>
      </c>
      <c r="X217" s="274" t="str">
        <f t="shared" si="113"/>
        <v/>
      </c>
      <c r="Y217" s="274" t="str">
        <f t="shared" si="113"/>
        <v/>
      </c>
      <c r="Z217" s="274" t="str">
        <f t="shared" si="113"/>
        <v/>
      </c>
      <c r="AA217" s="274" t="str">
        <f t="shared" si="113"/>
        <v/>
      </c>
      <c r="AB217" s="274" t="str">
        <f t="shared" si="113"/>
        <v/>
      </c>
      <c r="AC217" s="274" t="str">
        <f t="shared" si="113"/>
        <v/>
      </c>
      <c r="AD217" s="274" t="str">
        <f t="shared" si="113"/>
        <v/>
      </c>
      <c r="AE217" s="274" t="str">
        <f t="shared" si="113"/>
        <v/>
      </c>
      <c r="AF217" s="274" t="str">
        <f t="shared" si="113"/>
        <v/>
      </c>
      <c r="AG217" s="274" t="str">
        <f t="shared" si="114"/>
        <v/>
      </c>
      <c r="AH217" s="274" t="str">
        <f t="shared" si="114"/>
        <v/>
      </c>
      <c r="AI217" s="274" t="str">
        <f t="shared" si="114"/>
        <v/>
      </c>
      <c r="AJ217" s="274" t="str">
        <f t="shared" si="114"/>
        <v/>
      </c>
      <c r="AK217" s="274" t="str">
        <f t="shared" si="114"/>
        <v/>
      </c>
      <c r="AL217" s="274" t="str">
        <f t="shared" si="114"/>
        <v/>
      </c>
      <c r="AM217" s="274" t="str">
        <f t="shared" si="114"/>
        <v/>
      </c>
      <c r="AN217" s="274" t="str">
        <f t="shared" si="114"/>
        <v/>
      </c>
      <c r="AO217" s="274" t="str">
        <f t="shared" si="114"/>
        <v/>
      </c>
      <c r="AP217" s="274" t="str">
        <f t="shared" si="114"/>
        <v/>
      </c>
      <c r="AQ217" s="275">
        <f t="shared" si="95"/>
        <v>0</v>
      </c>
      <c r="AR217" s="275">
        <f t="shared" si="96"/>
        <v>0</v>
      </c>
      <c r="AS217" s="275">
        <f t="shared" si="97"/>
        <v>0</v>
      </c>
    </row>
    <row r="218" spans="1:45" s="5" customFormat="1" ht="27.75" customHeight="1" x14ac:dyDescent="0.25">
      <c r="A218" s="266">
        <f>'Inventaire – Act. lin. et vert.'!A205</f>
        <v>204</v>
      </c>
      <c r="B218" s="266"/>
      <c r="C218" s="266">
        <f>'Inventaire – Act. lin. et vert.'!B205</f>
        <v>0</v>
      </c>
      <c r="D218" s="266" t="str">
        <f>IF('Inventaire – Act. lin. et vert.'!C205="","",'Inventaire – Act. lin. et vert.'!C205)</f>
        <v/>
      </c>
      <c r="E218" s="267">
        <f>'Inventaire – Act. lin. et vert.'!D205</f>
        <v>0</v>
      </c>
      <c r="F218" s="268">
        <f>'Inventaire – Act. lin. et vert.'!E205</f>
        <v>0</v>
      </c>
      <c r="G218" s="276">
        <f>'Inventaire – Act. lin. et vert.'!I205</f>
        <v>0</v>
      </c>
      <c r="H218" s="270">
        <f>IF(C218='État actuel de la coll.'!$A$20,'Inventaire – Véh. et équip.'!H205-'Inventaire – Véh. et équip.'!M205,'Inventaire – Act. lin. et vert.'!G205)</f>
        <v>0</v>
      </c>
      <c r="I218" s="270">
        <f>'Inventaire – Act. lin. et vert.'!K205</f>
        <v>0</v>
      </c>
      <c r="J218" s="271" t="str">
        <f>IF(ISNUMBER('Inventaire – Act. lin. et vert.'!Y205),'Inventaire – Act. lin. et vert.'!Y205,"")</f>
        <v/>
      </c>
      <c r="K218" s="272">
        <f t="shared" si="110"/>
        <v>0</v>
      </c>
      <c r="L218" s="272">
        <f t="shared" si="88"/>
        <v>0</v>
      </c>
      <c r="M218" s="272">
        <f t="shared" si="89"/>
        <v>0</v>
      </c>
      <c r="N218" s="272">
        <f t="shared" si="90"/>
        <v>0</v>
      </c>
      <c r="O218" s="272">
        <f t="shared" si="91"/>
        <v>0</v>
      </c>
      <c r="P218" s="273">
        <f t="shared" si="92"/>
        <v>0</v>
      </c>
      <c r="Q218" s="277" t="str">
        <f t="shared" si="93"/>
        <v/>
      </c>
      <c r="R218" s="277" t="str">
        <f t="shared" si="94"/>
        <v/>
      </c>
      <c r="S218" s="274" t="str">
        <f t="shared" si="111"/>
        <v/>
      </c>
      <c r="T218" s="274" t="str">
        <f t="shared" si="115"/>
        <v/>
      </c>
      <c r="U218" s="274" t="str">
        <f t="shared" si="115"/>
        <v/>
      </c>
      <c r="V218" s="274" t="str">
        <f t="shared" si="112"/>
        <v/>
      </c>
      <c r="W218" s="274" t="str">
        <f t="shared" si="113"/>
        <v/>
      </c>
      <c r="X218" s="274" t="str">
        <f t="shared" si="113"/>
        <v/>
      </c>
      <c r="Y218" s="274" t="str">
        <f t="shared" si="113"/>
        <v/>
      </c>
      <c r="Z218" s="274" t="str">
        <f t="shared" si="113"/>
        <v/>
      </c>
      <c r="AA218" s="274" t="str">
        <f t="shared" si="113"/>
        <v/>
      </c>
      <c r="AB218" s="274" t="str">
        <f t="shared" si="113"/>
        <v/>
      </c>
      <c r="AC218" s="274" t="str">
        <f t="shared" si="113"/>
        <v/>
      </c>
      <c r="AD218" s="274" t="str">
        <f t="shared" si="113"/>
        <v/>
      </c>
      <c r="AE218" s="274" t="str">
        <f t="shared" si="113"/>
        <v/>
      </c>
      <c r="AF218" s="274" t="str">
        <f t="shared" si="113"/>
        <v/>
      </c>
      <c r="AG218" s="274" t="str">
        <f t="shared" si="114"/>
        <v/>
      </c>
      <c r="AH218" s="274" t="str">
        <f t="shared" si="114"/>
        <v/>
      </c>
      <c r="AI218" s="274" t="str">
        <f t="shared" si="114"/>
        <v/>
      </c>
      <c r="AJ218" s="274" t="str">
        <f t="shared" si="114"/>
        <v/>
      </c>
      <c r="AK218" s="274" t="str">
        <f t="shared" si="114"/>
        <v/>
      </c>
      <c r="AL218" s="274" t="str">
        <f t="shared" si="114"/>
        <v/>
      </c>
      <c r="AM218" s="274" t="str">
        <f t="shared" si="114"/>
        <v/>
      </c>
      <c r="AN218" s="274" t="str">
        <f t="shared" si="114"/>
        <v/>
      </c>
      <c r="AO218" s="274" t="str">
        <f t="shared" si="114"/>
        <v/>
      </c>
      <c r="AP218" s="274" t="str">
        <f t="shared" si="114"/>
        <v/>
      </c>
      <c r="AQ218" s="275">
        <f t="shared" si="95"/>
        <v>0</v>
      </c>
      <c r="AR218" s="275">
        <f t="shared" si="96"/>
        <v>0</v>
      </c>
      <c r="AS218" s="275">
        <f t="shared" si="97"/>
        <v>0</v>
      </c>
    </row>
    <row r="219" spans="1:45" s="5" customFormat="1" ht="27.75" customHeight="1" x14ac:dyDescent="0.25">
      <c r="A219" s="266">
        <f>'Inventaire – Act. lin. et vert.'!A206</f>
        <v>205</v>
      </c>
      <c r="B219" s="266"/>
      <c r="C219" s="266">
        <f>'Inventaire – Act. lin. et vert.'!B206</f>
        <v>0</v>
      </c>
      <c r="D219" s="266" t="str">
        <f>IF('Inventaire – Act. lin. et vert.'!C206="","",'Inventaire – Act. lin. et vert.'!C206)</f>
        <v/>
      </c>
      <c r="E219" s="267">
        <f>'Inventaire – Act. lin. et vert.'!D206</f>
        <v>0</v>
      </c>
      <c r="F219" s="268">
        <f>'Inventaire – Act. lin. et vert.'!E206</f>
        <v>0</v>
      </c>
      <c r="G219" s="276">
        <f>'Inventaire – Act. lin. et vert.'!I206</f>
        <v>0</v>
      </c>
      <c r="H219" s="270">
        <f>IF(C219='État actuel de la coll.'!$A$20,'Inventaire – Véh. et équip.'!H206-'Inventaire – Véh. et équip.'!M206,'Inventaire – Act. lin. et vert.'!G206)</f>
        <v>0</v>
      </c>
      <c r="I219" s="270">
        <f>'Inventaire – Act. lin. et vert.'!K206</f>
        <v>0</v>
      </c>
      <c r="J219" s="271" t="str">
        <f>IF(ISNUMBER('Inventaire – Act. lin. et vert.'!Y206),'Inventaire – Act. lin. et vert.'!Y206,"")</f>
        <v/>
      </c>
      <c r="K219" s="272">
        <f t="shared" si="110"/>
        <v>0</v>
      </c>
      <c r="L219" s="272">
        <f t="shared" si="88"/>
        <v>0</v>
      </c>
      <c r="M219" s="272">
        <f t="shared" si="89"/>
        <v>0</v>
      </c>
      <c r="N219" s="272">
        <f t="shared" si="90"/>
        <v>0</v>
      </c>
      <c r="O219" s="272">
        <f t="shared" si="91"/>
        <v>0</v>
      </c>
      <c r="P219" s="273">
        <f t="shared" si="92"/>
        <v>0</v>
      </c>
      <c r="Q219" s="277" t="str">
        <f t="shared" si="93"/>
        <v/>
      </c>
      <c r="R219" s="277" t="str">
        <f t="shared" si="94"/>
        <v/>
      </c>
      <c r="S219" s="274" t="str">
        <f t="shared" si="111"/>
        <v/>
      </c>
      <c r="T219" s="274" t="str">
        <f t="shared" si="115"/>
        <v/>
      </c>
      <c r="U219" s="274" t="str">
        <f t="shared" si="115"/>
        <v/>
      </c>
      <c r="V219" s="274" t="str">
        <f t="shared" si="112"/>
        <v/>
      </c>
      <c r="W219" s="274" t="str">
        <f t="shared" si="113"/>
        <v/>
      </c>
      <c r="X219" s="274" t="str">
        <f t="shared" si="113"/>
        <v/>
      </c>
      <c r="Y219" s="274" t="str">
        <f t="shared" si="113"/>
        <v/>
      </c>
      <c r="Z219" s="274" t="str">
        <f t="shared" si="113"/>
        <v/>
      </c>
      <c r="AA219" s="274" t="str">
        <f t="shared" si="113"/>
        <v/>
      </c>
      <c r="AB219" s="274" t="str">
        <f t="shared" si="113"/>
        <v/>
      </c>
      <c r="AC219" s="274" t="str">
        <f t="shared" si="113"/>
        <v/>
      </c>
      <c r="AD219" s="274" t="str">
        <f t="shared" si="113"/>
        <v/>
      </c>
      <c r="AE219" s="274" t="str">
        <f t="shared" si="113"/>
        <v/>
      </c>
      <c r="AF219" s="274" t="str">
        <f t="shared" si="113"/>
        <v/>
      </c>
      <c r="AG219" s="274" t="str">
        <f t="shared" si="114"/>
        <v/>
      </c>
      <c r="AH219" s="274" t="str">
        <f t="shared" si="114"/>
        <v/>
      </c>
      <c r="AI219" s="274" t="str">
        <f t="shared" si="114"/>
        <v/>
      </c>
      <c r="AJ219" s="274" t="str">
        <f t="shared" si="114"/>
        <v/>
      </c>
      <c r="AK219" s="274" t="str">
        <f t="shared" si="114"/>
        <v/>
      </c>
      <c r="AL219" s="274" t="str">
        <f t="shared" si="114"/>
        <v/>
      </c>
      <c r="AM219" s="274" t="str">
        <f t="shared" si="114"/>
        <v/>
      </c>
      <c r="AN219" s="274" t="str">
        <f t="shared" si="114"/>
        <v/>
      </c>
      <c r="AO219" s="274" t="str">
        <f t="shared" si="114"/>
        <v/>
      </c>
      <c r="AP219" s="274" t="str">
        <f t="shared" si="114"/>
        <v/>
      </c>
      <c r="AQ219" s="275">
        <f t="shared" si="95"/>
        <v>0</v>
      </c>
      <c r="AR219" s="275">
        <f t="shared" si="96"/>
        <v>0</v>
      </c>
      <c r="AS219" s="275">
        <f t="shared" si="97"/>
        <v>0</v>
      </c>
    </row>
    <row r="220" spans="1:45" s="5" customFormat="1" ht="27.75" customHeight="1" x14ac:dyDescent="0.25">
      <c r="A220" s="266">
        <f>'Inventaire – Act. lin. et vert.'!A207</f>
        <v>206</v>
      </c>
      <c r="B220" s="266"/>
      <c r="C220" s="266">
        <f>'Inventaire – Act. lin. et vert.'!B207</f>
        <v>0</v>
      </c>
      <c r="D220" s="266" t="str">
        <f>IF('Inventaire – Act. lin. et vert.'!C207="","",'Inventaire – Act. lin. et vert.'!C207)</f>
        <v/>
      </c>
      <c r="E220" s="267">
        <f>'Inventaire – Act. lin. et vert.'!D207</f>
        <v>0</v>
      </c>
      <c r="F220" s="268">
        <f>'Inventaire – Act. lin. et vert.'!E207</f>
        <v>0</v>
      </c>
      <c r="G220" s="276">
        <f>'Inventaire – Act. lin. et vert.'!I207</f>
        <v>0</v>
      </c>
      <c r="H220" s="270">
        <f>IF(C220='État actuel de la coll.'!$A$20,'Inventaire – Véh. et équip.'!H207-'Inventaire – Véh. et équip.'!M207,'Inventaire – Act. lin. et vert.'!G207)</f>
        <v>0</v>
      </c>
      <c r="I220" s="270">
        <f>'Inventaire – Act. lin. et vert.'!K207</f>
        <v>0</v>
      </c>
      <c r="J220" s="271" t="str">
        <f>IF(ISNUMBER('Inventaire – Act. lin. et vert.'!Y207),'Inventaire – Act. lin. et vert.'!Y207,"")</f>
        <v/>
      </c>
      <c r="K220" s="272">
        <f t="shared" si="110"/>
        <v>0</v>
      </c>
      <c r="L220" s="272">
        <f t="shared" si="88"/>
        <v>0</v>
      </c>
      <c r="M220" s="272">
        <f t="shared" si="89"/>
        <v>0</v>
      </c>
      <c r="N220" s="272">
        <f t="shared" si="90"/>
        <v>0</v>
      </c>
      <c r="O220" s="272">
        <f t="shared" si="91"/>
        <v>0</v>
      </c>
      <c r="P220" s="273">
        <f t="shared" si="92"/>
        <v>0</v>
      </c>
      <c r="Q220" s="277" t="str">
        <f t="shared" si="93"/>
        <v/>
      </c>
      <c r="R220" s="277" t="str">
        <f t="shared" si="94"/>
        <v/>
      </c>
      <c r="S220" s="274" t="str">
        <f t="shared" si="111"/>
        <v/>
      </c>
      <c r="T220" s="274" t="str">
        <f t="shared" si="115"/>
        <v/>
      </c>
      <c r="U220" s="274" t="str">
        <f t="shared" si="115"/>
        <v/>
      </c>
      <c r="V220" s="274" t="str">
        <f t="shared" si="112"/>
        <v/>
      </c>
      <c r="W220" s="274" t="str">
        <f t="shared" si="113"/>
        <v/>
      </c>
      <c r="X220" s="274" t="str">
        <f t="shared" si="113"/>
        <v/>
      </c>
      <c r="Y220" s="274" t="str">
        <f t="shared" si="113"/>
        <v/>
      </c>
      <c r="Z220" s="274" t="str">
        <f t="shared" si="113"/>
        <v/>
      </c>
      <c r="AA220" s="274" t="str">
        <f t="shared" si="113"/>
        <v/>
      </c>
      <c r="AB220" s="274" t="str">
        <f t="shared" si="113"/>
        <v/>
      </c>
      <c r="AC220" s="274" t="str">
        <f t="shared" si="113"/>
        <v/>
      </c>
      <c r="AD220" s="274" t="str">
        <f t="shared" si="113"/>
        <v/>
      </c>
      <c r="AE220" s="274" t="str">
        <f t="shared" si="113"/>
        <v/>
      </c>
      <c r="AF220" s="274" t="str">
        <f t="shared" si="113"/>
        <v/>
      </c>
      <c r="AG220" s="274" t="str">
        <f t="shared" si="114"/>
        <v/>
      </c>
      <c r="AH220" s="274" t="str">
        <f t="shared" si="114"/>
        <v/>
      </c>
      <c r="AI220" s="274" t="str">
        <f t="shared" si="114"/>
        <v/>
      </c>
      <c r="AJ220" s="274" t="str">
        <f t="shared" si="114"/>
        <v/>
      </c>
      <c r="AK220" s="274" t="str">
        <f t="shared" si="114"/>
        <v/>
      </c>
      <c r="AL220" s="274" t="str">
        <f t="shared" si="114"/>
        <v/>
      </c>
      <c r="AM220" s="274" t="str">
        <f t="shared" si="114"/>
        <v/>
      </c>
      <c r="AN220" s="274" t="str">
        <f t="shared" si="114"/>
        <v/>
      </c>
      <c r="AO220" s="274" t="str">
        <f t="shared" si="114"/>
        <v/>
      </c>
      <c r="AP220" s="274" t="str">
        <f t="shared" si="114"/>
        <v/>
      </c>
      <c r="AQ220" s="275">
        <f t="shared" si="95"/>
        <v>0</v>
      </c>
      <c r="AR220" s="275">
        <f t="shared" si="96"/>
        <v>0</v>
      </c>
      <c r="AS220" s="275">
        <f t="shared" si="97"/>
        <v>0</v>
      </c>
    </row>
    <row r="221" spans="1:45" s="5" customFormat="1" ht="27.75" customHeight="1" x14ac:dyDescent="0.25">
      <c r="A221" s="266">
        <f>'Inventaire – Act. lin. et vert.'!A208</f>
        <v>207</v>
      </c>
      <c r="B221" s="266"/>
      <c r="C221" s="266">
        <f>'Inventaire – Act. lin. et vert.'!B208</f>
        <v>0</v>
      </c>
      <c r="D221" s="266" t="str">
        <f>IF('Inventaire – Act. lin. et vert.'!C208="","",'Inventaire – Act. lin. et vert.'!C208)</f>
        <v/>
      </c>
      <c r="E221" s="267">
        <f>'Inventaire – Act. lin. et vert.'!D208</f>
        <v>0</v>
      </c>
      <c r="F221" s="268">
        <f>'Inventaire – Act. lin. et vert.'!E208</f>
        <v>0</v>
      </c>
      <c r="G221" s="276">
        <f>'Inventaire – Act. lin. et vert.'!I208</f>
        <v>0</v>
      </c>
      <c r="H221" s="270">
        <f>IF(C221='État actuel de la coll.'!$A$20,'Inventaire – Véh. et équip.'!H208-'Inventaire – Véh. et équip.'!M208,'Inventaire – Act. lin. et vert.'!G208)</f>
        <v>0</v>
      </c>
      <c r="I221" s="270">
        <f>'Inventaire – Act. lin. et vert.'!K208</f>
        <v>0</v>
      </c>
      <c r="J221" s="271" t="str">
        <f>IF(ISNUMBER('Inventaire – Act. lin. et vert.'!Y208),'Inventaire – Act. lin. et vert.'!Y208,"")</f>
        <v/>
      </c>
      <c r="K221" s="272">
        <f t="shared" si="110"/>
        <v>0</v>
      </c>
      <c r="L221" s="272">
        <f t="shared" si="88"/>
        <v>0</v>
      </c>
      <c r="M221" s="272">
        <f t="shared" si="89"/>
        <v>0</v>
      </c>
      <c r="N221" s="272">
        <f t="shared" si="90"/>
        <v>0</v>
      </c>
      <c r="O221" s="272">
        <f t="shared" si="91"/>
        <v>0</v>
      </c>
      <c r="P221" s="273">
        <f t="shared" si="92"/>
        <v>0</v>
      </c>
      <c r="Q221" s="277" t="str">
        <f t="shared" si="93"/>
        <v/>
      </c>
      <c r="R221" s="277" t="str">
        <f t="shared" si="94"/>
        <v/>
      </c>
      <c r="S221" s="274" t="str">
        <f t="shared" si="111"/>
        <v/>
      </c>
      <c r="T221" s="274" t="str">
        <f t="shared" si="115"/>
        <v/>
      </c>
      <c r="U221" s="274" t="str">
        <f t="shared" si="115"/>
        <v/>
      </c>
      <c r="V221" s="274" t="str">
        <f t="shared" si="112"/>
        <v/>
      </c>
      <c r="W221" s="274" t="str">
        <f t="shared" si="113"/>
        <v/>
      </c>
      <c r="X221" s="274" t="str">
        <f t="shared" si="113"/>
        <v/>
      </c>
      <c r="Y221" s="274" t="str">
        <f t="shared" si="113"/>
        <v/>
      </c>
      <c r="Z221" s="274" t="str">
        <f t="shared" si="113"/>
        <v/>
      </c>
      <c r="AA221" s="274" t="str">
        <f t="shared" si="113"/>
        <v/>
      </c>
      <c r="AB221" s="274" t="str">
        <f t="shared" si="113"/>
        <v/>
      </c>
      <c r="AC221" s="274" t="str">
        <f t="shared" si="113"/>
        <v/>
      </c>
      <c r="AD221" s="274" t="str">
        <f t="shared" si="113"/>
        <v/>
      </c>
      <c r="AE221" s="274" t="str">
        <f t="shared" si="113"/>
        <v/>
      </c>
      <c r="AF221" s="274" t="str">
        <f t="shared" si="113"/>
        <v/>
      </c>
      <c r="AG221" s="274" t="str">
        <f t="shared" si="114"/>
        <v/>
      </c>
      <c r="AH221" s="274" t="str">
        <f t="shared" si="114"/>
        <v/>
      </c>
      <c r="AI221" s="274" t="str">
        <f t="shared" si="114"/>
        <v/>
      </c>
      <c r="AJ221" s="274" t="str">
        <f t="shared" si="114"/>
        <v/>
      </c>
      <c r="AK221" s="274" t="str">
        <f t="shared" si="114"/>
        <v/>
      </c>
      <c r="AL221" s="274" t="str">
        <f t="shared" si="114"/>
        <v/>
      </c>
      <c r="AM221" s="274" t="str">
        <f t="shared" si="114"/>
        <v/>
      </c>
      <c r="AN221" s="274" t="str">
        <f t="shared" si="114"/>
        <v/>
      </c>
      <c r="AO221" s="274" t="str">
        <f t="shared" si="114"/>
        <v/>
      </c>
      <c r="AP221" s="274" t="str">
        <f t="shared" si="114"/>
        <v/>
      </c>
      <c r="AQ221" s="275">
        <f t="shared" si="95"/>
        <v>0</v>
      </c>
      <c r="AR221" s="275">
        <f t="shared" si="96"/>
        <v>0</v>
      </c>
      <c r="AS221" s="275">
        <f t="shared" si="97"/>
        <v>0</v>
      </c>
    </row>
    <row r="222" spans="1:45" s="5" customFormat="1" ht="27.75" customHeight="1" x14ac:dyDescent="0.25">
      <c r="A222" s="266">
        <f>'Inventaire – Act. lin. et vert.'!A209</f>
        <v>208</v>
      </c>
      <c r="B222" s="266"/>
      <c r="C222" s="266">
        <f>'Inventaire – Act. lin. et vert.'!B209</f>
        <v>0</v>
      </c>
      <c r="D222" s="266" t="str">
        <f>IF('Inventaire – Act. lin. et vert.'!C209="","",'Inventaire – Act. lin. et vert.'!C209)</f>
        <v/>
      </c>
      <c r="E222" s="267">
        <f>'Inventaire – Act. lin. et vert.'!D209</f>
        <v>0</v>
      </c>
      <c r="F222" s="268">
        <f>'Inventaire – Act. lin. et vert.'!E209</f>
        <v>0</v>
      </c>
      <c r="G222" s="276">
        <f>'Inventaire – Act. lin. et vert.'!I209</f>
        <v>0</v>
      </c>
      <c r="H222" s="270">
        <f>IF(C222='État actuel de la coll.'!$A$20,'Inventaire – Véh. et équip.'!H209-'Inventaire – Véh. et équip.'!M209,'Inventaire – Act. lin. et vert.'!G209)</f>
        <v>0</v>
      </c>
      <c r="I222" s="270">
        <f>'Inventaire – Act. lin. et vert.'!K209</f>
        <v>0</v>
      </c>
      <c r="J222" s="271" t="str">
        <f>IF(ISNUMBER('Inventaire – Act. lin. et vert.'!Y209),'Inventaire – Act. lin. et vert.'!Y209,"")</f>
        <v/>
      </c>
      <c r="K222" s="272">
        <f t="shared" si="110"/>
        <v>0</v>
      </c>
      <c r="L222" s="272">
        <f t="shared" si="88"/>
        <v>0</v>
      </c>
      <c r="M222" s="272">
        <f t="shared" si="89"/>
        <v>0</v>
      </c>
      <c r="N222" s="272">
        <f t="shared" si="90"/>
        <v>0</v>
      </c>
      <c r="O222" s="272">
        <f t="shared" si="91"/>
        <v>0</v>
      </c>
      <c r="P222" s="273">
        <f t="shared" si="92"/>
        <v>0</v>
      </c>
      <c r="Q222" s="277" t="str">
        <f t="shared" si="93"/>
        <v/>
      </c>
      <c r="R222" s="277" t="str">
        <f t="shared" si="94"/>
        <v/>
      </c>
      <c r="S222" s="274" t="str">
        <f t="shared" si="111"/>
        <v/>
      </c>
      <c r="T222" s="274" t="str">
        <f t="shared" si="115"/>
        <v/>
      </c>
      <c r="U222" s="274" t="str">
        <f t="shared" si="115"/>
        <v/>
      </c>
      <c r="V222" s="274" t="str">
        <f t="shared" si="112"/>
        <v/>
      </c>
      <c r="W222" s="274" t="str">
        <f t="shared" si="113"/>
        <v/>
      </c>
      <c r="X222" s="274" t="str">
        <f t="shared" si="113"/>
        <v/>
      </c>
      <c r="Y222" s="274" t="str">
        <f t="shared" si="113"/>
        <v/>
      </c>
      <c r="Z222" s="274" t="str">
        <f t="shared" si="113"/>
        <v/>
      </c>
      <c r="AA222" s="274" t="str">
        <f t="shared" si="113"/>
        <v/>
      </c>
      <c r="AB222" s="274" t="str">
        <f t="shared" si="113"/>
        <v/>
      </c>
      <c r="AC222" s="274" t="str">
        <f t="shared" si="113"/>
        <v/>
      </c>
      <c r="AD222" s="274" t="str">
        <f t="shared" si="113"/>
        <v/>
      </c>
      <c r="AE222" s="274" t="str">
        <f t="shared" si="113"/>
        <v/>
      </c>
      <c r="AF222" s="274" t="str">
        <f t="shared" si="113"/>
        <v/>
      </c>
      <c r="AG222" s="274" t="str">
        <f t="shared" si="114"/>
        <v/>
      </c>
      <c r="AH222" s="274" t="str">
        <f t="shared" si="114"/>
        <v/>
      </c>
      <c r="AI222" s="274" t="str">
        <f t="shared" si="114"/>
        <v/>
      </c>
      <c r="AJ222" s="274" t="str">
        <f t="shared" si="114"/>
        <v/>
      </c>
      <c r="AK222" s="274" t="str">
        <f t="shared" si="114"/>
        <v/>
      </c>
      <c r="AL222" s="274" t="str">
        <f t="shared" si="114"/>
        <v/>
      </c>
      <c r="AM222" s="274" t="str">
        <f t="shared" si="114"/>
        <v/>
      </c>
      <c r="AN222" s="274" t="str">
        <f t="shared" si="114"/>
        <v/>
      </c>
      <c r="AO222" s="274" t="str">
        <f t="shared" si="114"/>
        <v/>
      </c>
      <c r="AP222" s="274" t="str">
        <f t="shared" si="114"/>
        <v/>
      </c>
      <c r="AQ222" s="275">
        <f t="shared" si="95"/>
        <v>0</v>
      </c>
      <c r="AR222" s="275">
        <f t="shared" si="96"/>
        <v>0</v>
      </c>
      <c r="AS222" s="275">
        <f t="shared" si="97"/>
        <v>0</v>
      </c>
    </row>
    <row r="223" spans="1:45" s="5" customFormat="1" ht="27.75" customHeight="1" x14ac:dyDescent="0.25">
      <c r="A223" s="266">
        <f>'Inventaire – Act. lin. et vert.'!A210</f>
        <v>209</v>
      </c>
      <c r="B223" s="266"/>
      <c r="C223" s="266">
        <f>'Inventaire – Act. lin. et vert.'!B210</f>
        <v>0</v>
      </c>
      <c r="D223" s="266" t="str">
        <f>IF('Inventaire – Act. lin. et vert.'!C210="","",'Inventaire – Act. lin. et vert.'!C210)</f>
        <v/>
      </c>
      <c r="E223" s="267">
        <f>'Inventaire – Act. lin. et vert.'!D210</f>
        <v>0</v>
      </c>
      <c r="F223" s="268">
        <f>'Inventaire – Act. lin. et vert.'!E210</f>
        <v>0</v>
      </c>
      <c r="G223" s="276">
        <f>'Inventaire – Act. lin. et vert.'!I210</f>
        <v>0</v>
      </c>
      <c r="H223" s="270">
        <f>IF(C223='État actuel de la coll.'!$A$20,'Inventaire – Véh. et équip.'!H210-'Inventaire – Véh. et équip.'!M210,'Inventaire – Act. lin. et vert.'!G210)</f>
        <v>0</v>
      </c>
      <c r="I223" s="270">
        <f>'Inventaire – Act. lin. et vert.'!K210</f>
        <v>0</v>
      </c>
      <c r="J223" s="271" t="str">
        <f>IF(ISNUMBER('Inventaire – Act. lin. et vert.'!Y210),'Inventaire – Act. lin. et vert.'!Y210,"")</f>
        <v/>
      </c>
      <c r="K223" s="272">
        <f t="shared" si="110"/>
        <v>0</v>
      </c>
      <c r="L223" s="272">
        <f t="shared" si="88"/>
        <v>0</v>
      </c>
      <c r="M223" s="272">
        <f t="shared" si="89"/>
        <v>0</v>
      </c>
      <c r="N223" s="272">
        <f t="shared" si="90"/>
        <v>0</v>
      </c>
      <c r="O223" s="272">
        <f t="shared" si="91"/>
        <v>0</v>
      </c>
      <c r="P223" s="273">
        <f t="shared" si="92"/>
        <v>0</v>
      </c>
      <c r="Q223" s="277" t="str">
        <f t="shared" si="93"/>
        <v/>
      </c>
      <c r="R223" s="277" t="str">
        <f t="shared" si="94"/>
        <v/>
      </c>
      <c r="S223" s="274" t="str">
        <f t="shared" si="111"/>
        <v/>
      </c>
      <c r="T223" s="274" t="str">
        <f t="shared" si="115"/>
        <v/>
      </c>
      <c r="U223" s="274" t="str">
        <f t="shared" si="115"/>
        <v/>
      </c>
      <c r="V223" s="274" t="str">
        <f t="shared" si="112"/>
        <v/>
      </c>
      <c r="W223" s="274" t="str">
        <f t="shared" si="113"/>
        <v/>
      </c>
      <c r="X223" s="274" t="str">
        <f t="shared" si="113"/>
        <v/>
      </c>
      <c r="Y223" s="274" t="str">
        <f t="shared" si="113"/>
        <v/>
      </c>
      <c r="Z223" s="274" t="str">
        <f t="shared" si="113"/>
        <v/>
      </c>
      <c r="AA223" s="274" t="str">
        <f t="shared" si="113"/>
        <v/>
      </c>
      <c r="AB223" s="274" t="str">
        <f t="shared" si="113"/>
        <v/>
      </c>
      <c r="AC223" s="274" t="str">
        <f t="shared" si="113"/>
        <v/>
      </c>
      <c r="AD223" s="274" t="str">
        <f t="shared" si="113"/>
        <v/>
      </c>
      <c r="AE223" s="274" t="str">
        <f t="shared" si="113"/>
        <v/>
      </c>
      <c r="AF223" s="274" t="str">
        <f t="shared" si="113"/>
        <v/>
      </c>
      <c r="AG223" s="274" t="str">
        <f t="shared" si="114"/>
        <v/>
      </c>
      <c r="AH223" s="274" t="str">
        <f t="shared" si="114"/>
        <v/>
      </c>
      <c r="AI223" s="274" t="str">
        <f t="shared" si="114"/>
        <v/>
      </c>
      <c r="AJ223" s="274" t="str">
        <f t="shared" si="114"/>
        <v/>
      </c>
      <c r="AK223" s="274" t="str">
        <f t="shared" si="114"/>
        <v/>
      </c>
      <c r="AL223" s="274" t="str">
        <f t="shared" si="114"/>
        <v/>
      </c>
      <c r="AM223" s="274" t="str">
        <f t="shared" si="114"/>
        <v/>
      </c>
      <c r="AN223" s="274" t="str">
        <f t="shared" si="114"/>
        <v/>
      </c>
      <c r="AO223" s="274" t="str">
        <f t="shared" si="114"/>
        <v/>
      </c>
      <c r="AP223" s="274" t="str">
        <f t="shared" si="114"/>
        <v/>
      </c>
      <c r="AQ223" s="275">
        <f t="shared" si="95"/>
        <v>0</v>
      </c>
      <c r="AR223" s="275">
        <f t="shared" si="96"/>
        <v>0</v>
      </c>
      <c r="AS223" s="275">
        <f t="shared" si="97"/>
        <v>0</v>
      </c>
    </row>
    <row r="224" spans="1:45" s="5" customFormat="1" ht="27.75" customHeight="1" x14ac:dyDescent="0.25">
      <c r="A224" s="266">
        <f>'Inventaire – Act. lin. et vert.'!A211</f>
        <v>210</v>
      </c>
      <c r="B224" s="266"/>
      <c r="C224" s="266">
        <f>'Inventaire – Act. lin. et vert.'!B211</f>
        <v>0</v>
      </c>
      <c r="D224" s="266" t="str">
        <f>IF('Inventaire – Act. lin. et vert.'!C211="","",'Inventaire – Act. lin. et vert.'!C211)</f>
        <v/>
      </c>
      <c r="E224" s="267">
        <f>'Inventaire – Act. lin. et vert.'!D211</f>
        <v>0</v>
      </c>
      <c r="F224" s="268">
        <f>'Inventaire – Act. lin. et vert.'!E211</f>
        <v>0</v>
      </c>
      <c r="G224" s="276">
        <f>'Inventaire – Act. lin. et vert.'!I211</f>
        <v>0</v>
      </c>
      <c r="H224" s="270">
        <f>IF(C224='État actuel de la coll.'!$A$20,'Inventaire – Véh. et équip.'!H211-'Inventaire – Véh. et équip.'!M211,'Inventaire – Act. lin. et vert.'!G211)</f>
        <v>0</v>
      </c>
      <c r="I224" s="270">
        <f>'Inventaire – Act. lin. et vert.'!K211</f>
        <v>0</v>
      </c>
      <c r="J224" s="271" t="str">
        <f>IF(ISNUMBER('Inventaire – Act. lin. et vert.'!Y211),'Inventaire – Act. lin. et vert.'!Y211,"")</f>
        <v/>
      </c>
      <c r="K224" s="272">
        <f t="shared" si="110"/>
        <v>0</v>
      </c>
      <c r="L224" s="272">
        <f t="shared" si="88"/>
        <v>0</v>
      </c>
      <c r="M224" s="272">
        <f t="shared" si="89"/>
        <v>0</v>
      </c>
      <c r="N224" s="272">
        <f t="shared" si="90"/>
        <v>0</v>
      </c>
      <c r="O224" s="272">
        <f t="shared" si="91"/>
        <v>0</v>
      </c>
      <c r="P224" s="273">
        <f t="shared" si="92"/>
        <v>0</v>
      </c>
      <c r="Q224" s="277" t="str">
        <f t="shared" si="93"/>
        <v/>
      </c>
      <c r="R224" s="277" t="str">
        <f t="shared" si="94"/>
        <v/>
      </c>
      <c r="S224" s="274" t="str">
        <f t="shared" si="111"/>
        <v/>
      </c>
      <c r="T224" s="274" t="str">
        <f t="shared" si="115"/>
        <v/>
      </c>
      <c r="U224" s="274" t="str">
        <f t="shared" si="115"/>
        <v/>
      </c>
      <c r="V224" s="274" t="str">
        <f t="shared" si="112"/>
        <v/>
      </c>
      <c r="W224" s="274" t="str">
        <f t="shared" si="113"/>
        <v/>
      </c>
      <c r="X224" s="274" t="str">
        <f t="shared" si="113"/>
        <v/>
      </c>
      <c r="Y224" s="274" t="str">
        <f t="shared" si="113"/>
        <v/>
      </c>
      <c r="Z224" s="274" t="str">
        <f t="shared" si="113"/>
        <v/>
      </c>
      <c r="AA224" s="274" t="str">
        <f t="shared" si="113"/>
        <v/>
      </c>
      <c r="AB224" s="274" t="str">
        <f t="shared" si="113"/>
        <v/>
      </c>
      <c r="AC224" s="274" t="str">
        <f t="shared" si="113"/>
        <v/>
      </c>
      <c r="AD224" s="274" t="str">
        <f t="shared" si="113"/>
        <v/>
      </c>
      <c r="AE224" s="274" t="str">
        <f t="shared" si="113"/>
        <v/>
      </c>
      <c r="AF224" s="274" t="str">
        <f t="shared" si="113"/>
        <v/>
      </c>
      <c r="AG224" s="274" t="str">
        <f t="shared" si="114"/>
        <v/>
      </c>
      <c r="AH224" s="274" t="str">
        <f t="shared" si="114"/>
        <v/>
      </c>
      <c r="AI224" s="274" t="str">
        <f t="shared" si="114"/>
        <v/>
      </c>
      <c r="AJ224" s="274" t="str">
        <f t="shared" si="114"/>
        <v/>
      </c>
      <c r="AK224" s="274" t="str">
        <f t="shared" si="114"/>
        <v/>
      </c>
      <c r="AL224" s="274" t="str">
        <f t="shared" si="114"/>
        <v/>
      </c>
      <c r="AM224" s="274" t="str">
        <f t="shared" si="114"/>
        <v/>
      </c>
      <c r="AN224" s="274" t="str">
        <f t="shared" si="114"/>
        <v/>
      </c>
      <c r="AO224" s="274" t="str">
        <f t="shared" si="114"/>
        <v/>
      </c>
      <c r="AP224" s="274" t="str">
        <f t="shared" si="114"/>
        <v/>
      </c>
      <c r="AQ224" s="275">
        <f t="shared" si="95"/>
        <v>0</v>
      </c>
      <c r="AR224" s="275">
        <f t="shared" si="96"/>
        <v>0</v>
      </c>
      <c r="AS224" s="275">
        <f t="shared" si="97"/>
        <v>0</v>
      </c>
    </row>
    <row r="225" spans="1:45" s="5" customFormat="1" ht="27.75" customHeight="1" x14ac:dyDescent="0.25">
      <c r="A225" s="266">
        <f>'Inventaire – Act. lin. et vert.'!A212</f>
        <v>211</v>
      </c>
      <c r="B225" s="266"/>
      <c r="C225" s="266">
        <f>'Inventaire – Act. lin. et vert.'!B212</f>
        <v>0</v>
      </c>
      <c r="D225" s="266" t="str">
        <f>IF('Inventaire – Act. lin. et vert.'!C212="","",'Inventaire – Act. lin. et vert.'!C212)</f>
        <v/>
      </c>
      <c r="E225" s="267">
        <f>'Inventaire – Act. lin. et vert.'!D212</f>
        <v>0</v>
      </c>
      <c r="F225" s="268">
        <f>'Inventaire – Act. lin. et vert.'!E212</f>
        <v>0</v>
      </c>
      <c r="G225" s="276">
        <f>'Inventaire – Act. lin. et vert.'!I212</f>
        <v>0</v>
      </c>
      <c r="H225" s="270">
        <f>IF(C225='État actuel de la coll.'!$A$20,'Inventaire – Véh. et équip.'!H212-'Inventaire – Véh. et équip.'!M212,'Inventaire – Act. lin. et vert.'!G212)</f>
        <v>0</v>
      </c>
      <c r="I225" s="270">
        <f>'Inventaire – Act. lin. et vert.'!K212</f>
        <v>0</v>
      </c>
      <c r="J225" s="271" t="str">
        <f>IF(ISNUMBER('Inventaire – Act. lin. et vert.'!Y212),'Inventaire – Act. lin. et vert.'!Y212,"")</f>
        <v/>
      </c>
      <c r="K225" s="272">
        <f t="shared" si="110"/>
        <v>0</v>
      </c>
      <c r="L225" s="272">
        <f t="shared" ref="L225:L288" si="116">K225+$I225</f>
        <v>0</v>
      </c>
      <c r="M225" s="272">
        <f t="shared" ref="M225:M288" si="117">L225+$I225</f>
        <v>0</v>
      </c>
      <c r="N225" s="272">
        <f t="shared" ref="N225:N288" si="118">M225+$I225</f>
        <v>0</v>
      </c>
      <c r="O225" s="272">
        <f t="shared" ref="O225:O288" si="119">N225+$I225</f>
        <v>0</v>
      </c>
      <c r="P225" s="273">
        <f t="shared" ref="P225:P288" si="120">O225+$I225</f>
        <v>0</v>
      </c>
      <c r="Q225" s="277" t="str">
        <f t="shared" ref="Q225:Q288" si="121">IF(AND(K225&lt;$R$14,K225&gt;0),G225,"")</f>
        <v/>
      </c>
      <c r="R225" s="277" t="str">
        <f t="shared" ref="R225:R288" si="122">IF(OR($K225=R$14,$L225=R$14,$M225=R$14,$N225=R$14,$O225=R$14,$P225=R$14),$G225,"")</f>
        <v/>
      </c>
      <c r="S225" s="274" t="str">
        <f t="shared" si="111"/>
        <v/>
      </c>
      <c r="T225" s="274" t="str">
        <f t="shared" si="115"/>
        <v/>
      </c>
      <c r="U225" s="274" t="str">
        <f t="shared" si="115"/>
        <v/>
      </c>
      <c r="V225" s="274" t="str">
        <f t="shared" si="112"/>
        <v/>
      </c>
      <c r="W225" s="274" t="str">
        <f t="shared" ref="W225:AF234" si="123">IF(OR($K225=W$14,$L225=W$14,$M225=W$14,$N225=W$14,$O225=W$14,$P225=W$14),$G225,"")</f>
        <v/>
      </c>
      <c r="X225" s="274" t="str">
        <f t="shared" si="123"/>
        <v/>
      </c>
      <c r="Y225" s="274" t="str">
        <f t="shared" si="123"/>
        <v/>
      </c>
      <c r="Z225" s="274" t="str">
        <f t="shared" si="123"/>
        <v/>
      </c>
      <c r="AA225" s="274" t="str">
        <f t="shared" si="123"/>
        <v/>
      </c>
      <c r="AB225" s="274" t="str">
        <f t="shared" si="123"/>
        <v/>
      </c>
      <c r="AC225" s="274" t="str">
        <f t="shared" si="123"/>
        <v/>
      </c>
      <c r="AD225" s="274" t="str">
        <f t="shared" si="123"/>
        <v/>
      </c>
      <c r="AE225" s="274" t="str">
        <f t="shared" si="123"/>
        <v/>
      </c>
      <c r="AF225" s="274" t="str">
        <f t="shared" si="123"/>
        <v/>
      </c>
      <c r="AG225" s="274" t="str">
        <f t="shared" ref="AG225:AP234" si="124">IF(OR($K225=AG$14,$L225=AG$14,$M225=AG$14,$N225=AG$14,$O225=AG$14,$P225=AG$14),$G225,"")</f>
        <v/>
      </c>
      <c r="AH225" s="274" t="str">
        <f t="shared" si="124"/>
        <v/>
      </c>
      <c r="AI225" s="274" t="str">
        <f t="shared" si="124"/>
        <v/>
      </c>
      <c r="AJ225" s="274" t="str">
        <f t="shared" si="124"/>
        <v/>
      </c>
      <c r="AK225" s="274" t="str">
        <f t="shared" si="124"/>
        <v/>
      </c>
      <c r="AL225" s="274" t="str">
        <f t="shared" si="124"/>
        <v/>
      </c>
      <c r="AM225" s="274" t="str">
        <f t="shared" si="124"/>
        <v/>
      </c>
      <c r="AN225" s="274" t="str">
        <f t="shared" si="124"/>
        <v/>
      </c>
      <c r="AO225" s="274" t="str">
        <f t="shared" si="124"/>
        <v/>
      </c>
      <c r="AP225" s="274" t="str">
        <f t="shared" si="124"/>
        <v/>
      </c>
      <c r="AQ225" s="275">
        <f t="shared" ref="AQ225:AQ288" si="125">SUM(R225:AP225)</f>
        <v>0</v>
      </c>
      <c r="AR225" s="275">
        <f t="shared" ref="AR225:AR288" si="126">AQ225/25</f>
        <v>0</v>
      </c>
      <c r="AS225" s="275">
        <f t="shared" ref="AS225:AS288" si="127">IF(I225&lt;=0,0,G225/I225)</f>
        <v>0</v>
      </c>
    </row>
    <row r="226" spans="1:45" s="5" customFormat="1" ht="27.75" customHeight="1" x14ac:dyDescent="0.25">
      <c r="A226" s="266">
        <f>'Inventaire – Act. lin. et vert.'!A213</f>
        <v>212</v>
      </c>
      <c r="B226" s="266"/>
      <c r="C226" s="266">
        <f>'Inventaire – Act. lin. et vert.'!B213</f>
        <v>0</v>
      </c>
      <c r="D226" s="266" t="str">
        <f>IF('Inventaire – Act. lin. et vert.'!C213="","",'Inventaire – Act. lin. et vert.'!C213)</f>
        <v/>
      </c>
      <c r="E226" s="267">
        <f>'Inventaire – Act. lin. et vert.'!D213</f>
        <v>0</v>
      </c>
      <c r="F226" s="268">
        <f>'Inventaire – Act. lin. et vert.'!E213</f>
        <v>0</v>
      </c>
      <c r="G226" s="276">
        <f>'Inventaire – Act. lin. et vert.'!I213</f>
        <v>0</v>
      </c>
      <c r="H226" s="270">
        <f>IF(C226='État actuel de la coll.'!$A$20,'Inventaire – Véh. et équip.'!H213-'Inventaire – Véh. et équip.'!M213,'Inventaire – Act. lin. et vert.'!G213)</f>
        <v>0</v>
      </c>
      <c r="I226" s="270">
        <f>'Inventaire – Act. lin. et vert.'!K213</f>
        <v>0</v>
      </c>
      <c r="J226" s="271" t="str">
        <f>IF(ISNUMBER('Inventaire – Act. lin. et vert.'!Y213),'Inventaire – Act. lin. et vert.'!Y213,"")</f>
        <v/>
      </c>
      <c r="K226" s="272">
        <f t="shared" si="110"/>
        <v>0</v>
      </c>
      <c r="L226" s="272">
        <f t="shared" si="116"/>
        <v>0</v>
      </c>
      <c r="M226" s="272">
        <f t="shared" si="117"/>
        <v>0</v>
      </c>
      <c r="N226" s="272">
        <f t="shared" si="118"/>
        <v>0</v>
      </c>
      <c r="O226" s="272">
        <f t="shared" si="119"/>
        <v>0</v>
      </c>
      <c r="P226" s="273">
        <f t="shared" si="120"/>
        <v>0</v>
      </c>
      <c r="Q226" s="277" t="str">
        <f t="shared" si="121"/>
        <v/>
      </c>
      <c r="R226" s="277" t="str">
        <f t="shared" si="122"/>
        <v/>
      </c>
      <c r="S226" s="274" t="str">
        <f t="shared" si="111"/>
        <v/>
      </c>
      <c r="T226" s="274" t="str">
        <f t="shared" si="115"/>
        <v/>
      </c>
      <c r="U226" s="274" t="str">
        <f t="shared" si="115"/>
        <v/>
      </c>
      <c r="V226" s="274" t="str">
        <f t="shared" si="112"/>
        <v/>
      </c>
      <c r="W226" s="274" t="str">
        <f t="shared" si="123"/>
        <v/>
      </c>
      <c r="X226" s="274" t="str">
        <f t="shared" si="123"/>
        <v/>
      </c>
      <c r="Y226" s="274" t="str">
        <f t="shared" si="123"/>
        <v/>
      </c>
      <c r="Z226" s="274" t="str">
        <f t="shared" si="123"/>
        <v/>
      </c>
      <c r="AA226" s="274" t="str">
        <f t="shared" si="123"/>
        <v/>
      </c>
      <c r="AB226" s="274" t="str">
        <f t="shared" si="123"/>
        <v/>
      </c>
      <c r="AC226" s="274" t="str">
        <f t="shared" si="123"/>
        <v/>
      </c>
      <c r="AD226" s="274" t="str">
        <f t="shared" si="123"/>
        <v/>
      </c>
      <c r="AE226" s="274" t="str">
        <f t="shared" si="123"/>
        <v/>
      </c>
      <c r="AF226" s="274" t="str">
        <f t="shared" si="123"/>
        <v/>
      </c>
      <c r="AG226" s="274" t="str">
        <f t="shared" si="124"/>
        <v/>
      </c>
      <c r="AH226" s="274" t="str">
        <f t="shared" si="124"/>
        <v/>
      </c>
      <c r="AI226" s="274" t="str">
        <f t="shared" si="124"/>
        <v/>
      </c>
      <c r="AJ226" s="274" t="str">
        <f t="shared" si="124"/>
        <v/>
      </c>
      <c r="AK226" s="274" t="str">
        <f t="shared" si="124"/>
        <v/>
      </c>
      <c r="AL226" s="274" t="str">
        <f t="shared" si="124"/>
        <v/>
      </c>
      <c r="AM226" s="274" t="str">
        <f t="shared" si="124"/>
        <v/>
      </c>
      <c r="AN226" s="274" t="str">
        <f t="shared" si="124"/>
        <v/>
      </c>
      <c r="AO226" s="274" t="str">
        <f t="shared" si="124"/>
        <v/>
      </c>
      <c r="AP226" s="274" t="str">
        <f t="shared" si="124"/>
        <v/>
      </c>
      <c r="AQ226" s="275">
        <f t="shared" si="125"/>
        <v>0</v>
      </c>
      <c r="AR226" s="275">
        <f t="shared" si="126"/>
        <v>0</v>
      </c>
      <c r="AS226" s="275">
        <f t="shared" si="127"/>
        <v>0</v>
      </c>
    </row>
    <row r="227" spans="1:45" s="5" customFormat="1" ht="27.75" customHeight="1" x14ac:dyDescent="0.25">
      <c r="A227" s="266">
        <f>'Inventaire – Act. lin. et vert.'!A214</f>
        <v>213</v>
      </c>
      <c r="B227" s="266"/>
      <c r="C227" s="266">
        <f>'Inventaire – Act. lin. et vert.'!B214</f>
        <v>0</v>
      </c>
      <c r="D227" s="266" t="str">
        <f>IF('Inventaire – Act. lin. et vert.'!C214="","",'Inventaire – Act. lin. et vert.'!C214)</f>
        <v/>
      </c>
      <c r="E227" s="267">
        <f>'Inventaire – Act. lin. et vert.'!D214</f>
        <v>0</v>
      </c>
      <c r="F227" s="268">
        <f>'Inventaire – Act. lin. et vert.'!E214</f>
        <v>0</v>
      </c>
      <c r="G227" s="276">
        <f>'Inventaire – Act. lin. et vert.'!I214</f>
        <v>0</v>
      </c>
      <c r="H227" s="270">
        <f>IF(C227='État actuel de la coll.'!$A$20,'Inventaire – Véh. et équip.'!H214-'Inventaire – Véh. et équip.'!M214,'Inventaire – Act. lin. et vert.'!G214)</f>
        <v>0</v>
      </c>
      <c r="I227" s="270">
        <f>'Inventaire – Act. lin. et vert.'!K214</f>
        <v>0</v>
      </c>
      <c r="J227" s="271" t="str">
        <f>IF(ISNUMBER('Inventaire – Act. lin. et vert.'!Y214),'Inventaire – Act. lin. et vert.'!Y214,"")</f>
        <v/>
      </c>
      <c r="K227" s="272">
        <f t="shared" si="110"/>
        <v>0</v>
      </c>
      <c r="L227" s="272">
        <f t="shared" si="116"/>
        <v>0</v>
      </c>
      <c r="M227" s="272">
        <f t="shared" si="117"/>
        <v>0</v>
      </c>
      <c r="N227" s="272">
        <f t="shared" si="118"/>
        <v>0</v>
      </c>
      <c r="O227" s="272">
        <f t="shared" si="119"/>
        <v>0</v>
      </c>
      <c r="P227" s="273">
        <f t="shared" si="120"/>
        <v>0</v>
      </c>
      <c r="Q227" s="277" t="str">
        <f t="shared" si="121"/>
        <v/>
      </c>
      <c r="R227" s="277" t="str">
        <f t="shared" si="122"/>
        <v/>
      </c>
      <c r="S227" s="274" t="str">
        <f t="shared" si="111"/>
        <v/>
      </c>
      <c r="T227" s="274" t="str">
        <f t="shared" si="115"/>
        <v/>
      </c>
      <c r="U227" s="274" t="str">
        <f t="shared" si="115"/>
        <v/>
      </c>
      <c r="V227" s="274" t="str">
        <f t="shared" si="112"/>
        <v/>
      </c>
      <c r="W227" s="274" t="str">
        <f t="shared" si="123"/>
        <v/>
      </c>
      <c r="X227" s="274" t="str">
        <f t="shared" si="123"/>
        <v/>
      </c>
      <c r="Y227" s="274" t="str">
        <f t="shared" si="123"/>
        <v/>
      </c>
      <c r="Z227" s="274" t="str">
        <f t="shared" si="123"/>
        <v/>
      </c>
      <c r="AA227" s="274" t="str">
        <f t="shared" si="123"/>
        <v/>
      </c>
      <c r="AB227" s="274" t="str">
        <f t="shared" si="123"/>
        <v/>
      </c>
      <c r="AC227" s="274" t="str">
        <f t="shared" si="123"/>
        <v/>
      </c>
      <c r="AD227" s="274" t="str">
        <f t="shared" si="123"/>
        <v/>
      </c>
      <c r="AE227" s="274" t="str">
        <f t="shared" si="123"/>
        <v/>
      </c>
      <c r="AF227" s="274" t="str">
        <f t="shared" si="123"/>
        <v/>
      </c>
      <c r="AG227" s="274" t="str">
        <f t="shared" si="124"/>
        <v/>
      </c>
      <c r="AH227" s="274" t="str">
        <f t="shared" si="124"/>
        <v/>
      </c>
      <c r="AI227" s="274" t="str">
        <f t="shared" si="124"/>
        <v/>
      </c>
      <c r="AJ227" s="274" t="str">
        <f t="shared" si="124"/>
        <v/>
      </c>
      <c r="AK227" s="274" t="str">
        <f t="shared" si="124"/>
        <v/>
      </c>
      <c r="AL227" s="274" t="str">
        <f t="shared" si="124"/>
        <v/>
      </c>
      <c r="AM227" s="274" t="str">
        <f t="shared" si="124"/>
        <v/>
      </c>
      <c r="AN227" s="274" t="str">
        <f t="shared" si="124"/>
        <v/>
      </c>
      <c r="AO227" s="274" t="str">
        <f t="shared" si="124"/>
        <v/>
      </c>
      <c r="AP227" s="274" t="str">
        <f t="shared" si="124"/>
        <v/>
      </c>
      <c r="AQ227" s="275">
        <f t="shared" si="125"/>
        <v>0</v>
      </c>
      <c r="AR227" s="275">
        <f t="shared" si="126"/>
        <v>0</v>
      </c>
      <c r="AS227" s="275">
        <f t="shared" si="127"/>
        <v>0</v>
      </c>
    </row>
    <row r="228" spans="1:45" s="5" customFormat="1" ht="27.75" customHeight="1" x14ac:dyDescent="0.25">
      <c r="A228" s="266">
        <f>'Inventaire – Act. lin. et vert.'!A215</f>
        <v>214</v>
      </c>
      <c r="B228" s="266"/>
      <c r="C228" s="266">
        <f>'Inventaire – Act. lin. et vert.'!B215</f>
        <v>0</v>
      </c>
      <c r="D228" s="266" t="str">
        <f>IF('Inventaire – Act. lin. et vert.'!C215="","",'Inventaire – Act. lin. et vert.'!C215)</f>
        <v/>
      </c>
      <c r="E228" s="267">
        <f>'Inventaire – Act. lin. et vert.'!D215</f>
        <v>0</v>
      </c>
      <c r="F228" s="268">
        <f>'Inventaire – Act. lin. et vert.'!E215</f>
        <v>0</v>
      </c>
      <c r="G228" s="276">
        <f>'Inventaire – Act. lin. et vert.'!I215</f>
        <v>0</v>
      </c>
      <c r="H228" s="270">
        <f>IF(C228='État actuel de la coll.'!$A$20,'Inventaire – Véh. et équip.'!H215-'Inventaire – Véh. et équip.'!M215,'Inventaire – Act. lin. et vert.'!G215)</f>
        <v>0</v>
      </c>
      <c r="I228" s="270">
        <f>'Inventaire – Act. lin. et vert.'!K215</f>
        <v>0</v>
      </c>
      <c r="J228" s="271" t="str">
        <f>IF(ISNUMBER('Inventaire – Act. lin. et vert.'!Y215),'Inventaire – Act. lin. et vert.'!Y215,"")</f>
        <v/>
      </c>
      <c r="K228" s="272">
        <f t="shared" si="110"/>
        <v>0</v>
      </c>
      <c r="L228" s="272">
        <f t="shared" si="116"/>
        <v>0</v>
      </c>
      <c r="M228" s="272">
        <f t="shared" si="117"/>
        <v>0</v>
      </c>
      <c r="N228" s="272">
        <f t="shared" si="118"/>
        <v>0</v>
      </c>
      <c r="O228" s="272">
        <f t="shared" si="119"/>
        <v>0</v>
      </c>
      <c r="P228" s="273">
        <f t="shared" si="120"/>
        <v>0</v>
      </c>
      <c r="Q228" s="277" t="str">
        <f t="shared" si="121"/>
        <v/>
      </c>
      <c r="R228" s="277" t="str">
        <f t="shared" si="122"/>
        <v/>
      </c>
      <c r="S228" s="274" t="str">
        <f t="shared" si="111"/>
        <v/>
      </c>
      <c r="T228" s="274" t="str">
        <f t="shared" si="115"/>
        <v/>
      </c>
      <c r="U228" s="274" t="str">
        <f t="shared" si="115"/>
        <v/>
      </c>
      <c r="V228" s="274" t="str">
        <f t="shared" si="112"/>
        <v/>
      </c>
      <c r="W228" s="274" t="str">
        <f t="shared" si="123"/>
        <v/>
      </c>
      <c r="X228" s="274" t="str">
        <f t="shared" si="123"/>
        <v/>
      </c>
      <c r="Y228" s="274" t="str">
        <f t="shared" si="123"/>
        <v/>
      </c>
      <c r="Z228" s="274" t="str">
        <f t="shared" si="123"/>
        <v/>
      </c>
      <c r="AA228" s="274" t="str">
        <f t="shared" si="123"/>
        <v/>
      </c>
      <c r="AB228" s="274" t="str">
        <f t="shared" si="123"/>
        <v/>
      </c>
      <c r="AC228" s="274" t="str">
        <f t="shared" si="123"/>
        <v/>
      </c>
      <c r="AD228" s="274" t="str">
        <f t="shared" si="123"/>
        <v/>
      </c>
      <c r="AE228" s="274" t="str">
        <f t="shared" si="123"/>
        <v/>
      </c>
      <c r="AF228" s="274" t="str">
        <f t="shared" si="123"/>
        <v/>
      </c>
      <c r="AG228" s="274" t="str">
        <f t="shared" si="124"/>
        <v/>
      </c>
      <c r="AH228" s="274" t="str">
        <f t="shared" si="124"/>
        <v/>
      </c>
      <c r="AI228" s="274" t="str">
        <f t="shared" si="124"/>
        <v/>
      </c>
      <c r="AJ228" s="274" t="str">
        <f t="shared" si="124"/>
        <v/>
      </c>
      <c r="AK228" s="274" t="str">
        <f t="shared" si="124"/>
        <v/>
      </c>
      <c r="AL228" s="274" t="str">
        <f t="shared" si="124"/>
        <v/>
      </c>
      <c r="AM228" s="274" t="str">
        <f t="shared" si="124"/>
        <v/>
      </c>
      <c r="AN228" s="274" t="str">
        <f t="shared" si="124"/>
        <v/>
      </c>
      <c r="AO228" s="274" t="str">
        <f t="shared" si="124"/>
        <v/>
      </c>
      <c r="AP228" s="274" t="str">
        <f t="shared" si="124"/>
        <v/>
      </c>
      <c r="AQ228" s="275">
        <f t="shared" si="125"/>
        <v>0</v>
      </c>
      <c r="AR228" s="275">
        <f t="shared" si="126"/>
        <v>0</v>
      </c>
      <c r="AS228" s="275">
        <f t="shared" si="127"/>
        <v>0</v>
      </c>
    </row>
    <row r="229" spans="1:45" s="5" customFormat="1" ht="27.75" customHeight="1" x14ac:dyDescent="0.25">
      <c r="A229" s="266">
        <f>'Inventaire – Act. lin. et vert.'!A216</f>
        <v>215</v>
      </c>
      <c r="B229" s="266"/>
      <c r="C229" s="266">
        <f>'Inventaire – Act. lin. et vert.'!B216</f>
        <v>0</v>
      </c>
      <c r="D229" s="266" t="str">
        <f>IF('Inventaire – Act. lin. et vert.'!C216="","",'Inventaire – Act. lin. et vert.'!C216)</f>
        <v/>
      </c>
      <c r="E229" s="267">
        <f>'Inventaire – Act. lin. et vert.'!D216</f>
        <v>0</v>
      </c>
      <c r="F229" s="268">
        <f>'Inventaire – Act. lin. et vert.'!E216</f>
        <v>0</v>
      </c>
      <c r="G229" s="276">
        <f>'Inventaire – Act. lin. et vert.'!I216</f>
        <v>0</v>
      </c>
      <c r="H229" s="270">
        <f>IF(C229='État actuel de la coll.'!$A$20,'Inventaire – Véh. et équip.'!H216-'Inventaire – Véh. et équip.'!M216,'Inventaire – Act. lin. et vert.'!G216)</f>
        <v>0</v>
      </c>
      <c r="I229" s="270">
        <f>'Inventaire – Act. lin. et vert.'!K216</f>
        <v>0</v>
      </c>
      <c r="J229" s="271" t="str">
        <f>IF(ISNUMBER('Inventaire – Act. lin. et vert.'!Y216),'Inventaire – Act. lin. et vert.'!Y216,"")</f>
        <v/>
      </c>
      <c r="K229" s="272">
        <f t="shared" si="110"/>
        <v>0</v>
      </c>
      <c r="L229" s="272">
        <f t="shared" si="116"/>
        <v>0</v>
      </c>
      <c r="M229" s="272">
        <f t="shared" si="117"/>
        <v>0</v>
      </c>
      <c r="N229" s="272">
        <f t="shared" si="118"/>
        <v>0</v>
      </c>
      <c r="O229" s="272">
        <f t="shared" si="119"/>
        <v>0</v>
      </c>
      <c r="P229" s="273">
        <f t="shared" si="120"/>
        <v>0</v>
      </c>
      <c r="Q229" s="277" t="str">
        <f t="shared" si="121"/>
        <v/>
      </c>
      <c r="R229" s="277" t="str">
        <f t="shared" si="122"/>
        <v/>
      </c>
      <c r="S229" s="274" t="str">
        <f t="shared" si="111"/>
        <v/>
      </c>
      <c r="T229" s="274" t="str">
        <f t="shared" si="115"/>
        <v/>
      </c>
      <c r="U229" s="274" t="str">
        <f t="shared" si="115"/>
        <v/>
      </c>
      <c r="V229" s="274" t="str">
        <f t="shared" si="112"/>
        <v/>
      </c>
      <c r="W229" s="274" t="str">
        <f t="shared" si="123"/>
        <v/>
      </c>
      <c r="X229" s="274" t="str">
        <f t="shared" si="123"/>
        <v/>
      </c>
      <c r="Y229" s="274" t="str">
        <f t="shared" si="123"/>
        <v/>
      </c>
      <c r="Z229" s="274" t="str">
        <f t="shared" si="123"/>
        <v/>
      </c>
      <c r="AA229" s="274" t="str">
        <f t="shared" si="123"/>
        <v/>
      </c>
      <c r="AB229" s="274" t="str">
        <f t="shared" si="123"/>
        <v/>
      </c>
      <c r="AC229" s="274" t="str">
        <f t="shared" si="123"/>
        <v/>
      </c>
      <c r="AD229" s="274" t="str">
        <f t="shared" si="123"/>
        <v/>
      </c>
      <c r="AE229" s="274" t="str">
        <f t="shared" si="123"/>
        <v/>
      </c>
      <c r="AF229" s="274" t="str">
        <f t="shared" si="123"/>
        <v/>
      </c>
      <c r="AG229" s="274" t="str">
        <f t="shared" si="124"/>
        <v/>
      </c>
      <c r="AH229" s="274" t="str">
        <f t="shared" si="124"/>
        <v/>
      </c>
      <c r="AI229" s="274" t="str">
        <f t="shared" si="124"/>
        <v/>
      </c>
      <c r="AJ229" s="274" t="str">
        <f t="shared" si="124"/>
        <v/>
      </c>
      <c r="AK229" s="274" t="str">
        <f t="shared" si="124"/>
        <v/>
      </c>
      <c r="AL229" s="274" t="str">
        <f t="shared" si="124"/>
        <v/>
      </c>
      <c r="AM229" s="274" t="str">
        <f t="shared" si="124"/>
        <v/>
      </c>
      <c r="AN229" s="274" t="str">
        <f t="shared" si="124"/>
        <v/>
      </c>
      <c r="AO229" s="274" t="str">
        <f t="shared" si="124"/>
        <v/>
      </c>
      <c r="AP229" s="274" t="str">
        <f t="shared" si="124"/>
        <v/>
      </c>
      <c r="AQ229" s="275">
        <f t="shared" si="125"/>
        <v>0</v>
      </c>
      <c r="AR229" s="275">
        <f t="shared" si="126"/>
        <v>0</v>
      </c>
      <c r="AS229" s="275">
        <f t="shared" si="127"/>
        <v>0</v>
      </c>
    </row>
    <row r="230" spans="1:45" s="5" customFormat="1" ht="27.75" customHeight="1" x14ac:dyDescent="0.25">
      <c r="A230" s="266">
        <f>'Inventaire – Act. lin. et vert.'!A217</f>
        <v>216</v>
      </c>
      <c r="B230" s="266"/>
      <c r="C230" s="266">
        <f>'Inventaire – Act. lin. et vert.'!B217</f>
        <v>0</v>
      </c>
      <c r="D230" s="266" t="str">
        <f>IF('Inventaire – Act. lin. et vert.'!C217="","",'Inventaire – Act. lin. et vert.'!C217)</f>
        <v/>
      </c>
      <c r="E230" s="267">
        <f>'Inventaire – Act. lin. et vert.'!D217</f>
        <v>0</v>
      </c>
      <c r="F230" s="268">
        <f>'Inventaire – Act. lin. et vert.'!E217</f>
        <v>0</v>
      </c>
      <c r="G230" s="276">
        <f>'Inventaire – Act. lin. et vert.'!I217</f>
        <v>0</v>
      </c>
      <c r="H230" s="270">
        <f>IF(C230='État actuel de la coll.'!$A$20,'Inventaire – Véh. et équip.'!H217-'Inventaire – Véh. et équip.'!M217,'Inventaire – Act. lin. et vert.'!G217)</f>
        <v>0</v>
      </c>
      <c r="I230" s="270">
        <f>'Inventaire – Act. lin. et vert.'!K217</f>
        <v>0</v>
      </c>
      <c r="J230" s="271" t="str">
        <f>IF(ISNUMBER('Inventaire – Act. lin. et vert.'!Y217),'Inventaire – Act. lin. et vert.'!Y217,"")</f>
        <v/>
      </c>
      <c r="K230" s="272">
        <f t="shared" si="110"/>
        <v>0</v>
      </c>
      <c r="L230" s="272">
        <f t="shared" si="116"/>
        <v>0</v>
      </c>
      <c r="M230" s="272">
        <f t="shared" si="117"/>
        <v>0</v>
      </c>
      <c r="N230" s="272">
        <f t="shared" si="118"/>
        <v>0</v>
      </c>
      <c r="O230" s="272">
        <f t="shared" si="119"/>
        <v>0</v>
      </c>
      <c r="P230" s="273">
        <f t="shared" si="120"/>
        <v>0</v>
      </c>
      <c r="Q230" s="277" t="str">
        <f t="shared" si="121"/>
        <v/>
      </c>
      <c r="R230" s="277" t="str">
        <f t="shared" si="122"/>
        <v/>
      </c>
      <c r="S230" s="274" t="str">
        <f t="shared" si="111"/>
        <v/>
      </c>
      <c r="T230" s="274" t="str">
        <f t="shared" si="115"/>
        <v/>
      </c>
      <c r="U230" s="274" t="str">
        <f t="shared" si="115"/>
        <v/>
      </c>
      <c r="V230" s="274" t="str">
        <f t="shared" si="112"/>
        <v/>
      </c>
      <c r="W230" s="274" t="str">
        <f t="shared" si="123"/>
        <v/>
      </c>
      <c r="X230" s="274" t="str">
        <f t="shared" si="123"/>
        <v/>
      </c>
      <c r="Y230" s="274" t="str">
        <f t="shared" si="123"/>
        <v/>
      </c>
      <c r="Z230" s="274" t="str">
        <f t="shared" si="123"/>
        <v/>
      </c>
      <c r="AA230" s="274" t="str">
        <f t="shared" si="123"/>
        <v/>
      </c>
      <c r="AB230" s="274" t="str">
        <f t="shared" si="123"/>
        <v/>
      </c>
      <c r="AC230" s="274" t="str">
        <f t="shared" si="123"/>
        <v/>
      </c>
      <c r="AD230" s="274" t="str">
        <f t="shared" si="123"/>
        <v/>
      </c>
      <c r="AE230" s="274" t="str">
        <f t="shared" si="123"/>
        <v/>
      </c>
      <c r="AF230" s="274" t="str">
        <f t="shared" si="123"/>
        <v/>
      </c>
      <c r="AG230" s="274" t="str">
        <f t="shared" si="124"/>
        <v/>
      </c>
      <c r="AH230" s="274" t="str">
        <f t="shared" si="124"/>
        <v/>
      </c>
      <c r="AI230" s="274" t="str">
        <f t="shared" si="124"/>
        <v/>
      </c>
      <c r="AJ230" s="274" t="str">
        <f t="shared" si="124"/>
        <v/>
      </c>
      <c r="AK230" s="274" t="str">
        <f t="shared" si="124"/>
        <v/>
      </c>
      <c r="AL230" s="274" t="str">
        <f t="shared" si="124"/>
        <v/>
      </c>
      <c r="AM230" s="274" t="str">
        <f t="shared" si="124"/>
        <v/>
      </c>
      <c r="AN230" s="274" t="str">
        <f t="shared" si="124"/>
        <v/>
      </c>
      <c r="AO230" s="274" t="str">
        <f t="shared" si="124"/>
        <v/>
      </c>
      <c r="AP230" s="274" t="str">
        <f t="shared" si="124"/>
        <v/>
      </c>
      <c r="AQ230" s="275">
        <f t="shared" si="125"/>
        <v>0</v>
      </c>
      <c r="AR230" s="275">
        <f t="shared" si="126"/>
        <v>0</v>
      </c>
      <c r="AS230" s="275">
        <f t="shared" si="127"/>
        <v>0</v>
      </c>
    </row>
    <row r="231" spans="1:45" s="5" customFormat="1" ht="27.75" customHeight="1" x14ac:dyDescent="0.25">
      <c r="A231" s="266">
        <f>'Inventaire – Act. lin. et vert.'!A218</f>
        <v>217</v>
      </c>
      <c r="B231" s="266"/>
      <c r="C231" s="266">
        <f>'Inventaire – Act. lin. et vert.'!B218</f>
        <v>0</v>
      </c>
      <c r="D231" s="266" t="str">
        <f>IF('Inventaire – Act. lin. et vert.'!C218="","",'Inventaire – Act. lin. et vert.'!C218)</f>
        <v/>
      </c>
      <c r="E231" s="267">
        <f>'Inventaire – Act. lin. et vert.'!D218</f>
        <v>0</v>
      </c>
      <c r="F231" s="268">
        <f>'Inventaire – Act. lin. et vert.'!E218</f>
        <v>0</v>
      </c>
      <c r="G231" s="276">
        <f>'Inventaire – Act. lin. et vert.'!I218</f>
        <v>0</v>
      </c>
      <c r="H231" s="270">
        <f>IF(C231='État actuel de la coll.'!$A$20,'Inventaire – Véh. et équip.'!H218-'Inventaire – Véh. et équip.'!M218,'Inventaire – Act. lin. et vert.'!G218)</f>
        <v>0</v>
      </c>
      <c r="I231" s="270">
        <f>'Inventaire – Act. lin. et vert.'!K218</f>
        <v>0</v>
      </c>
      <c r="J231" s="271" t="str">
        <f>IF(ISNUMBER('Inventaire – Act. lin. et vert.'!Y218),'Inventaire – Act. lin. et vert.'!Y218,"")</f>
        <v/>
      </c>
      <c r="K231" s="272">
        <f t="shared" si="110"/>
        <v>0</v>
      </c>
      <c r="L231" s="272">
        <f t="shared" si="116"/>
        <v>0</v>
      </c>
      <c r="M231" s="272">
        <f t="shared" si="117"/>
        <v>0</v>
      </c>
      <c r="N231" s="272">
        <f t="shared" si="118"/>
        <v>0</v>
      </c>
      <c r="O231" s="272">
        <f t="shared" si="119"/>
        <v>0</v>
      </c>
      <c r="P231" s="273">
        <f t="shared" si="120"/>
        <v>0</v>
      </c>
      <c r="Q231" s="277" t="str">
        <f t="shared" si="121"/>
        <v/>
      </c>
      <c r="R231" s="277" t="str">
        <f t="shared" si="122"/>
        <v/>
      </c>
      <c r="S231" s="274" t="str">
        <f t="shared" si="111"/>
        <v/>
      </c>
      <c r="T231" s="274" t="str">
        <f t="shared" si="115"/>
        <v/>
      </c>
      <c r="U231" s="274" t="str">
        <f t="shared" si="115"/>
        <v/>
      </c>
      <c r="V231" s="274" t="str">
        <f t="shared" si="112"/>
        <v/>
      </c>
      <c r="W231" s="274" t="str">
        <f t="shared" si="123"/>
        <v/>
      </c>
      <c r="X231" s="274" t="str">
        <f t="shared" si="123"/>
        <v/>
      </c>
      <c r="Y231" s="274" t="str">
        <f t="shared" si="123"/>
        <v/>
      </c>
      <c r="Z231" s="274" t="str">
        <f t="shared" si="123"/>
        <v/>
      </c>
      <c r="AA231" s="274" t="str">
        <f t="shared" si="123"/>
        <v/>
      </c>
      <c r="AB231" s="274" t="str">
        <f t="shared" si="123"/>
        <v/>
      </c>
      <c r="AC231" s="274" t="str">
        <f t="shared" si="123"/>
        <v/>
      </c>
      <c r="AD231" s="274" t="str">
        <f t="shared" si="123"/>
        <v/>
      </c>
      <c r="AE231" s="274" t="str">
        <f t="shared" si="123"/>
        <v/>
      </c>
      <c r="AF231" s="274" t="str">
        <f t="shared" si="123"/>
        <v/>
      </c>
      <c r="AG231" s="274" t="str">
        <f t="shared" si="124"/>
        <v/>
      </c>
      <c r="AH231" s="274" t="str">
        <f t="shared" si="124"/>
        <v/>
      </c>
      <c r="AI231" s="274" t="str">
        <f t="shared" si="124"/>
        <v/>
      </c>
      <c r="AJ231" s="274" t="str">
        <f t="shared" si="124"/>
        <v/>
      </c>
      <c r="AK231" s="274" t="str">
        <f t="shared" si="124"/>
        <v/>
      </c>
      <c r="AL231" s="274" t="str">
        <f t="shared" si="124"/>
        <v/>
      </c>
      <c r="AM231" s="274" t="str">
        <f t="shared" si="124"/>
        <v/>
      </c>
      <c r="AN231" s="274" t="str">
        <f t="shared" si="124"/>
        <v/>
      </c>
      <c r="AO231" s="274" t="str">
        <f t="shared" si="124"/>
        <v/>
      </c>
      <c r="AP231" s="274" t="str">
        <f t="shared" si="124"/>
        <v/>
      </c>
      <c r="AQ231" s="275">
        <f t="shared" si="125"/>
        <v>0</v>
      </c>
      <c r="AR231" s="275">
        <f t="shared" si="126"/>
        <v>0</v>
      </c>
      <c r="AS231" s="275">
        <f t="shared" si="127"/>
        <v>0</v>
      </c>
    </row>
    <row r="232" spans="1:45" s="5" customFormat="1" ht="27.75" customHeight="1" x14ac:dyDescent="0.25">
      <c r="A232" s="266">
        <f>'Inventaire – Act. lin. et vert.'!A219</f>
        <v>218</v>
      </c>
      <c r="B232" s="266"/>
      <c r="C232" s="266">
        <f>'Inventaire – Act. lin. et vert.'!B219</f>
        <v>0</v>
      </c>
      <c r="D232" s="266" t="str">
        <f>IF('Inventaire – Act. lin. et vert.'!C219="","",'Inventaire – Act. lin. et vert.'!C219)</f>
        <v/>
      </c>
      <c r="E232" s="267">
        <f>'Inventaire – Act. lin. et vert.'!D219</f>
        <v>0</v>
      </c>
      <c r="F232" s="268">
        <f>'Inventaire – Act. lin. et vert.'!E219</f>
        <v>0</v>
      </c>
      <c r="G232" s="276">
        <f>'Inventaire – Act. lin. et vert.'!I219</f>
        <v>0</v>
      </c>
      <c r="H232" s="270">
        <f>IF(C232='État actuel de la coll.'!$A$20,'Inventaire – Véh. et équip.'!H219-'Inventaire – Véh. et équip.'!M219,'Inventaire – Act. lin. et vert.'!G219)</f>
        <v>0</v>
      </c>
      <c r="I232" s="270">
        <f>'Inventaire – Act. lin. et vert.'!K219</f>
        <v>0</v>
      </c>
      <c r="J232" s="271" t="str">
        <f>IF(ISNUMBER('Inventaire – Act. lin. et vert.'!Y219),'Inventaire – Act. lin. et vert.'!Y219,"")</f>
        <v/>
      </c>
      <c r="K232" s="272">
        <f t="shared" si="110"/>
        <v>0</v>
      </c>
      <c r="L232" s="272">
        <f t="shared" si="116"/>
        <v>0</v>
      </c>
      <c r="M232" s="272">
        <f t="shared" si="117"/>
        <v>0</v>
      </c>
      <c r="N232" s="272">
        <f t="shared" si="118"/>
        <v>0</v>
      </c>
      <c r="O232" s="272">
        <f t="shared" si="119"/>
        <v>0</v>
      </c>
      <c r="P232" s="273">
        <f t="shared" si="120"/>
        <v>0</v>
      </c>
      <c r="Q232" s="277" t="str">
        <f t="shared" si="121"/>
        <v/>
      </c>
      <c r="R232" s="277" t="str">
        <f t="shared" si="122"/>
        <v/>
      </c>
      <c r="S232" s="274" t="str">
        <f t="shared" si="111"/>
        <v/>
      </c>
      <c r="T232" s="274" t="str">
        <f t="shared" si="115"/>
        <v/>
      </c>
      <c r="U232" s="274" t="str">
        <f t="shared" si="115"/>
        <v/>
      </c>
      <c r="V232" s="274" t="str">
        <f t="shared" si="112"/>
        <v/>
      </c>
      <c r="W232" s="274" t="str">
        <f t="shared" si="123"/>
        <v/>
      </c>
      <c r="X232" s="274" t="str">
        <f t="shared" si="123"/>
        <v/>
      </c>
      <c r="Y232" s="274" t="str">
        <f t="shared" si="123"/>
        <v/>
      </c>
      <c r="Z232" s="274" t="str">
        <f t="shared" si="123"/>
        <v/>
      </c>
      <c r="AA232" s="274" t="str">
        <f t="shared" si="123"/>
        <v/>
      </c>
      <c r="AB232" s="274" t="str">
        <f t="shared" si="123"/>
        <v/>
      </c>
      <c r="AC232" s="274" t="str">
        <f t="shared" si="123"/>
        <v/>
      </c>
      <c r="AD232" s="274" t="str">
        <f t="shared" si="123"/>
        <v/>
      </c>
      <c r="AE232" s="274" t="str">
        <f t="shared" si="123"/>
        <v/>
      </c>
      <c r="AF232" s="274" t="str">
        <f t="shared" si="123"/>
        <v/>
      </c>
      <c r="AG232" s="274" t="str">
        <f t="shared" si="124"/>
        <v/>
      </c>
      <c r="AH232" s="274" t="str">
        <f t="shared" si="124"/>
        <v/>
      </c>
      <c r="AI232" s="274" t="str">
        <f t="shared" si="124"/>
        <v/>
      </c>
      <c r="AJ232" s="274" t="str">
        <f t="shared" si="124"/>
        <v/>
      </c>
      <c r="AK232" s="274" t="str">
        <f t="shared" si="124"/>
        <v/>
      </c>
      <c r="AL232" s="274" t="str">
        <f t="shared" si="124"/>
        <v/>
      </c>
      <c r="AM232" s="274" t="str">
        <f t="shared" si="124"/>
        <v/>
      </c>
      <c r="AN232" s="274" t="str">
        <f t="shared" si="124"/>
        <v/>
      </c>
      <c r="AO232" s="274" t="str">
        <f t="shared" si="124"/>
        <v/>
      </c>
      <c r="AP232" s="274" t="str">
        <f t="shared" si="124"/>
        <v/>
      </c>
      <c r="AQ232" s="275">
        <f t="shared" si="125"/>
        <v>0</v>
      </c>
      <c r="AR232" s="275">
        <f t="shared" si="126"/>
        <v>0</v>
      </c>
      <c r="AS232" s="275">
        <f t="shared" si="127"/>
        <v>0</v>
      </c>
    </row>
    <row r="233" spans="1:45" s="5" customFormat="1" ht="27.75" customHeight="1" x14ac:dyDescent="0.25">
      <c r="A233" s="266">
        <f>'Inventaire – Act. lin. et vert.'!A220</f>
        <v>219</v>
      </c>
      <c r="B233" s="266"/>
      <c r="C233" s="266">
        <f>'Inventaire – Act. lin. et vert.'!B220</f>
        <v>0</v>
      </c>
      <c r="D233" s="266" t="str">
        <f>IF('Inventaire – Act. lin. et vert.'!C220="","",'Inventaire – Act. lin. et vert.'!C220)</f>
        <v/>
      </c>
      <c r="E233" s="267">
        <f>'Inventaire – Act. lin. et vert.'!D220</f>
        <v>0</v>
      </c>
      <c r="F233" s="268">
        <f>'Inventaire – Act. lin. et vert.'!E220</f>
        <v>0</v>
      </c>
      <c r="G233" s="276">
        <f>'Inventaire – Act. lin. et vert.'!I220</f>
        <v>0</v>
      </c>
      <c r="H233" s="270">
        <f>IF(C233='État actuel de la coll.'!$A$20,'Inventaire – Véh. et équip.'!H220-'Inventaire – Véh. et équip.'!M220,'Inventaire – Act. lin. et vert.'!G220)</f>
        <v>0</v>
      </c>
      <c r="I233" s="270">
        <f>'Inventaire – Act. lin. et vert.'!K220</f>
        <v>0</v>
      </c>
      <c r="J233" s="271" t="str">
        <f>IF(ISNUMBER('Inventaire – Act. lin. et vert.'!Y220),'Inventaire – Act. lin. et vert.'!Y220,"")</f>
        <v/>
      </c>
      <c r="K233" s="272">
        <f t="shared" si="110"/>
        <v>0</v>
      </c>
      <c r="L233" s="272">
        <f t="shared" si="116"/>
        <v>0</v>
      </c>
      <c r="M233" s="272">
        <f t="shared" si="117"/>
        <v>0</v>
      </c>
      <c r="N233" s="272">
        <f t="shared" si="118"/>
        <v>0</v>
      </c>
      <c r="O233" s="272">
        <f t="shared" si="119"/>
        <v>0</v>
      </c>
      <c r="P233" s="273">
        <f t="shared" si="120"/>
        <v>0</v>
      </c>
      <c r="Q233" s="277" t="str">
        <f t="shared" si="121"/>
        <v/>
      </c>
      <c r="R233" s="277" t="str">
        <f t="shared" si="122"/>
        <v/>
      </c>
      <c r="S233" s="274" t="str">
        <f t="shared" si="111"/>
        <v/>
      </c>
      <c r="T233" s="274" t="str">
        <f t="shared" si="115"/>
        <v/>
      </c>
      <c r="U233" s="274" t="str">
        <f t="shared" si="115"/>
        <v/>
      </c>
      <c r="V233" s="274" t="str">
        <f t="shared" si="112"/>
        <v/>
      </c>
      <c r="W233" s="274" t="str">
        <f t="shared" si="123"/>
        <v/>
      </c>
      <c r="X233" s="274" t="str">
        <f t="shared" si="123"/>
        <v/>
      </c>
      <c r="Y233" s="274" t="str">
        <f t="shared" si="123"/>
        <v/>
      </c>
      <c r="Z233" s="274" t="str">
        <f t="shared" si="123"/>
        <v/>
      </c>
      <c r="AA233" s="274" t="str">
        <f t="shared" si="123"/>
        <v/>
      </c>
      <c r="AB233" s="274" t="str">
        <f t="shared" si="123"/>
        <v/>
      </c>
      <c r="AC233" s="274" t="str">
        <f t="shared" si="123"/>
        <v/>
      </c>
      <c r="AD233" s="274" t="str">
        <f t="shared" si="123"/>
        <v/>
      </c>
      <c r="AE233" s="274" t="str">
        <f t="shared" si="123"/>
        <v/>
      </c>
      <c r="AF233" s="274" t="str">
        <f t="shared" si="123"/>
        <v/>
      </c>
      <c r="AG233" s="274" t="str">
        <f t="shared" si="124"/>
        <v/>
      </c>
      <c r="AH233" s="274" t="str">
        <f t="shared" si="124"/>
        <v/>
      </c>
      <c r="AI233" s="274" t="str">
        <f t="shared" si="124"/>
        <v/>
      </c>
      <c r="AJ233" s="274" t="str">
        <f t="shared" si="124"/>
        <v/>
      </c>
      <c r="AK233" s="274" t="str">
        <f t="shared" si="124"/>
        <v/>
      </c>
      <c r="AL233" s="274" t="str">
        <f t="shared" si="124"/>
        <v/>
      </c>
      <c r="AM233" s="274" t="str">
        <f t="shared" si="124"/>
        <v/>
      </c>
      <c r="AN233" s="274" t="str">
        <f t="shared" si="124"/>
        <v/>
      </c>
      <c r="AO233" s="274" t="str">
        <f t="shared" si="124"/>
        <v/>
      </c>
      <c r="AP233" s="274" t="str">
        <f t="shared" si="124"/>
        <v/>
      </c>
      <c r="AQ233" s="275">
        <f t="shared" si="125"/>
        <v>0</v>
      </c>
      <c r="AR233" s="275">
        <f t="shared" si="126"/>
        <v>0</v>
      </c>
      <c r="AS233" s="275">
        <f t="shared" si="127"/>
        <v>0</v>
      </c>
    </row>
    <row r="234" spans="1:45" s="5" customFormat="1" ht="27.75" customHeight="1" x14ac:dyDescent="0.25">
      <c r="A234" s="266">
        <f>'Inventaire – Act. lin. et vert.'!A221</f>
        <v>220</v>
      </c>
      <c r="B234" s="266"/>
      <c r="C234" s="266">
        <f>'Inventaire – Act. lin. et vert.'!B221</f>
        <v>0</v>
      </c>
      <c r="D234" s="266" t="str">
        <f>IF('Inventaire – Act. lin. et vert.'!C221="","",'Inventaire – Act. lin. et vert.'!C221)</f>
        <v/>
      </c>
      <c r="E234" s="267">
        <f>'Inventaire – Act. lin. et vert.'!D221</f>
        <v>0</v>
      </c>
      <c r="F234" s="268">
        <f>'Inventaire – Act. lin. et vert.'!E221</f>
        <v>0</v>
      </c>
      <c r="G234" s="276">
        <f>'Inventaire – Act. lin. et vert.'!I221</f>
        <v>0</v>
      </c>
      <c r="H234" s="270">
        <f>IF(C234='État actuel de la coll.'!$A$20,'Inventaire – Véh. et équip.'!H221-'Inventaire – Véh. et équip.'!M221,'Inventaire – Act. lin. et vert.'!G221)</f>
        <v>0</v>
      </c>
      <c r="I234" s="270">
        <f>'Inventaire – Act. lin. et vert.'!K221</f>
        <v>0</v>
      </c>
      <c r="J234" s="271" t="str">
        <f>IF(ISNUMBER('Inventaire – Act. lin. et vert.'!Y221),'Inventaire – Act. lin. et vert.'!Y221,"")</f>
        <v/>
      </c>
      <c r="K234" s="272">
        <f t="shared" si="110"/>
        <v>0</v>
      </c>
      <c r="L234" s="272">
        <f t="shared" si="116"/>
        <v>0</v>
      </c>
      <c r="M234" s="272">
        <f t="shared" si="117"/>
        <v>0</v>
      </c>
      <c r="N234" s="272">
        <f t="shared" si="118"/>
        <v>0</v>
      </c>
      <c r="O234" s="272">
        <f t="shared" si="119"/>
        <v>0</v>
      </c>
      <c r="P234" s="273">
        <f t="shared" si="120"/>
        <v>0</v>
      </c>
      <c r="Q234" s="277" t="str">
        <f t="shared" si="121"/>
        <v/>
      </c>
      <c r="R234" s="277" t="str">
        <f t="shared" si="122"/>
        <v/>
      </c>
      <c r="S234" s="274" t="str">
        <f t="shared" si="111"/>
        <v/>
      </c>
      <c r="T234" s="274" t="str">
        <f t="shared" si="115"/>
        <v/>
      </c>
      <c r="U234" s="274" t="str">
        <f t="shared" si="115"/>
        <v/>
      </c>
      <c r="V234" s="274" t="str">
        <f t="shared" si="112"/>
        <v/>
      </c>
      <c r="W234" s="274" t="str">
        <f t="shared" si="123"/>
        <v/>
      </c>
      <c r="X234" s="274" t="str">
        <f t="shared" si="123"/>
        <v/>
      </c>
      <c r="Y234" s="274" t="str">
        <f t="shared" si="123"/>
        <v/>
      </c>
      <c r="Z234" s="274" t="str">
        <f t="shared" si="123"/>
        <v/>
      </c>
      <c r="AA234" s="274" t="str">
        <f t="shared" si="123"/>
        <v/>
      </c>
      <c r="AB234" s="274" t="str">
        <f t="shared" si="123"/>
        <v/>
      </c>
      <c r="AC234" s="274" t="str">
        <f t="shared" si="123"/>
        <v/>
      </c>
      <c r="AD234" s="274" t="str">
        <f t="shared" si="123"/>
        <v/>
      </c>
      <c r="AE234" s="274" t="str">
        <f t="shared" si="123"/>
        <v/>
      </c>
      <c r="AF234" s="274" t="str">
        <f t="shared" si="123"/>
        <v/>
      </c>
      <c r="AG234" s="274" t="str">
        <f t="shared" si="124"/>
        <v/>
      </c>
      <c r="AH234" s="274" t="str">
        <f t="shared" si="124"/>
        <v/>
      </c>
      <c r="AI234" s="274" t="str">
        <f t="shared" si="124"/>
        <v/>
      </c>
      <c r="AJ234" s="274" t="str">
        <f t="shared" si="124"/>
        <v/>
      </c>
      <c r="AK234" s="274" t="str">
        <f t="shared" si="124"/>
        <v/>
      </c>
      <c r="AL234" s="274" t="str">
        <f t="shared" si="124"/>
        <v/>
      </c>
      <c r="AM234" s="274" t="str">
        <f t="shared" si="124"/>
        <v/>
      </c>
      <c r="AN234" s="274" t="str">
        <f t="shared" si="124"/>
        <v/>
      </c>
      <c r="AO234" s="274" t="str">
        <f t="shared" si="124"/>
        <v/>
      </c>
      <c r="AP234" s="274" t="str">
        <f t="shared" si="124"/>
        <v/>
      </c>
      <c r="AQ234" s="275">
        <f t="shared" si="125"/>
        <v>0</v>
      </c>
      <c r="AR234" s="275">
        <f t="shared" si="126"/>
        <v>0</v>
      </c>
      <c r="AS234" s="275">
        <f t="shared" si="127"/>
        <v>0</v>
      </c>
    </row>
    <row r="235" spans="1:45" s="5" customFormat="1" ht="27.75" customHeight="1" x14ac:dyDescent="0.25">
      <c r="A235" s="266">
        <f>'Inventaire – Act. lin. et vert.'!A222</f>
        <v>221</v>
      </c>
      <c r="B235" s="266"/>
      <c r="C235" s="266">
        <f>'Inventaire – Act. lin. et vert.'!B222</f>
        <v>0</v>
      </c>
      <c r="D235" s="266" t="str">
        <f>IF('Inventaire – Act. lin. et vert.'!C222="","",'Inventaire – Act. lin. et vert.'!C222)</f>
        <v/>
      </c>
      <c r="E235" s="267">
        <f>'Inventaire – Act. lin. et vert.'!D222</f>
        <v>0</v>
      </c>
      <c r="F235" s="268">
        <f>'Inventaire – Act. lin. et vert.'!E222</f>
        <v>0</v>
      </c>
      <c r="G235" s="276">
        <f>'Inventaire – Act. lin. et vert.'!I222</f>
        <v>0</v>
      </c>
      <c r="H235" s="270">
        <f>IF(C235='État actuel de la coll.'!$A$20,'Inventaire – Véh. et équip.'!H222-'Inventaire – Véh. et équip.'!M222,'Inventaire – Act. lin. et vert.'!G222)</f>
        <v>0</v>
      </c>
      <c r="I235" s="270">
        <f>'Inventaire – Act. lin. et vert.'!K222</f>
        <v>0</v>
      </c>
      <c r="J235" s="271" t="str">
        <f>IF(ISNUMBER('Inventaire – Act. lin. et vert.'!Y222),'Inventaire – Act. lin. et vert.'!Y222,"")</f>
        <v/>
      </c>
      <c r="K235" s="272">
        <f t="shared" si="110"/>
        <v>0</v>
      </c>
      <c r="L235" s="272">
        <f t="shared" si="116"/>
        <v>0</v>
      </c>
      <c r="M235" s="272">
        <f t="shared" si="117"/>
        <v>0</v>
      </c>
      <c r="N235" s="272">
        <f t="shared" si="118"/>
        <v>0</v>
      </c>
      <c r="O235" s="272">
        <f t="shared" si="119"/>
        <v>0</v>
      </c>
      <c r="P235" s="273">
        <f t="shared" si="120"/>
        <v>0</v>
      </c>
      <c r="Q235" s="277" t="str">
        <f t="shared" si="121"/>
        <v/>
      </c>
      <c r="R235" s="277" t="str">
        <f t="shared" si="122"/>
        <v/>
      </c>
      <c r="S235" s="274" t="str">
        <f t="shared" si="111"/>
        <v/>
      </c>
      <c r="T235" s="274" t="str">
        <f t="shared" si="115"/>
        <v/>
      </c>
      <c r="U235" s="274" t="str">
        <f t="shared" si="115"/>
        <v/>
      </c>
      <c r="V235" s="274" t="str">
        <f t="shared" si="112"/>
        <v/>
      </c>
      <c r="W235" s="274" t="str">
        <f t="shared" ref="W235:AF244" si="128">IF(OR($K235=W$14,$L235=W$14,$M235=W$14,$N235=W$14,$O235=W$14,$P235=W$14),$G235,"")</f>
        <v/>
      </c>
      <c r="X235" s="274" t="str">
        <f t="shared" si="128"/>
        <v/>
      </c>
      <c r="Y235" s="274" t="str">
        <f t="shared" si="128"/>
        <v/>
      </c>
      <c r="Z235" s="274" t="str">
        <f t="shared" si="128"/>
        <v/>
      </c>
      <c r="AA235" s="274" t="str">
        <f t="shared" si="128"/>
        <v/>
      </c>
      <c r="AB235" s="274" t="str">
        <f t="shared" si="128"/>
        <v/>
      </c>
      <c r="AC235" s="274" t="str">
        <f t="shared" si="128"/>
        <v/>
      </c>
      <c r="AD235" s="274" t="str">
        <f t="shared" si="128"/>
        <v/>
      </c>
      <c r="AE235" s="274" t="str">
        <f t="shared" si="128"/>
        <v/>
      </c>
      <c r="AF235" s="274" t="str">
        <f t="shared" si="128"/>
        <v/>
      </c>
      <c r="AG235" s="274" t="str">
        <f t="shared" ref="AG235:AP244" si="129">IF(OR($K235=AG$14,$L235=AG$14,$M235=AG$14,$N235=AG$14,$O235=AG$14,$P235=AG$14),$G235,"")</f>
        <v/>
      </c>
      <c r="AH235" s="274" t="str">
        <f t="shared" si="129"/>
        <v/>
      </c>
      <c r="AI235" s="274" t="str">
        <f t="shared" si="129"/>
        <v/>
      </c>
      <c r="AJ235" s="274" t="str">
        <f t="shared" si="129"/>
        <v/>
      </c>
      <c r="AK235" s="274" t="str">
        <f t="shared" si="129"/>
        <v/>
      </c>
      <c r="AL235" s="274" t="str">
        <f t="shared" si="129"/>
        <v/>
      </c>
      <c r="AM235" s="274" t="str">
        <f t="shared" si="129"/>
        <v/>
      </c>
      <c r="AN235" s="274" t="str">
        <f t="shared" si="129"/>
        <v/>
      </c>
      <c r="AO235" s="274" t="str">
        <f t="shared" si="129"/>
        <v/>
      </c>
      <c r="AP235" s="274" t="str">
        <f t="shared" si="129"/>
        <v/>
      </c>
      <c r="AQ235" s="275">
        <f t="shared" si="125"/>
        <v>0</v>
      </c>
      <c r="AR235" s="275">
        <f t="shared" si="126"/>
        <v>0</v>
      </c>
      <c r="AS235" s="275">
        <f t="shared" si="127"/>
        <v>0</v>
      </c>
    </row>
    <row r="236" spans="1:45" s="5" customFormat="1" ht="27.75" customHeight="1" x14ac:dyDescent="0.25">
      <c r="A236" s="266">
        <f>'Inventaire – Act. lin. et vert.'!A223</f>
        <v>222</v>
      </c>
      <c r="B236" s="266"/>
      <c r="C236" s="266">
        <f>'Inventaire – Act. lin. et vert.'!B223</f>
        <v>0</v>
      </c>
      <c r="D236" s="266" t="str">
        <f>IF('Inventaire – Act. lin. et vert.'!C223="","",'Inventaire – Act. lin. et vert.'!C223)</f>
        <v/>
      </c>
      <c r="E236" s="267">
        <f>'Inventaire – Act. lin. et vert.'!D223</f>
        <v>0</v>
      </c>
      <c r="F236" s="268">
        <f>'Inventaire – Act. lin. et vert.'!E223</f>
        <v>0</v>
      </c>
      <c r="G236" s="276">
        <f>'Inventaire – Act. lin. et vert.'!I223</f>
        <v>0</v>
      </c>
      <c r="H236" s="270">
        <f>IF(C236='État actuel de la coll.'!$A$20,'Inventaire – Véh. et équip.'!H223-'Inventaire – Véh. et équip.'!M223,'Inventaire – Act. lin. et vert.'!G223)</f>
        <v>0</v>
      </c>
      <c r="I236" s="270">
        <f>'Inventaire – Act. lin. et vert.'!K223</f>
        <v>0</v>
      </c>
      <c r="J236" s="271" t="str">
        <f>IF(ISNUMBER('Inventaire – Act. lin. et vert.'!Y223),'Inventaire – Act. lin. et vert.'!Y223,"")</f>
        <v/>
      </c>
      <c r="K236" s="272">
        <f t="shared" si="110"/>
        <v>0</v>
      </c>
      <c r="L236" s="272">
        <f t="shared" si="116"/>
        <v>0</v>
      </c>
      <c r="M236" s="272">
        <f t="shared" si="117"/>
        <v>0</v>
      </c>
      <c r="N236" s="272">
        <f t="shared" si="118"/>
        <v>0</v>
      </c>
      <c r="O236" s="272">
        <f t="shared" si="119"/>
        <v>0</v>
      </c>
      <c r="P236" s="273">
        <f t="shared" si="120"/>
        <v>0</v>
      </c>
      <c r="Q236" s="277" t="str">
        <f t="shared" si="121"/>
        <v/>
      </c>
      <c r="R236" s="277" t="str">
        <f t="shared" si="122"/>
        <v/>
      </c>
      <c r="S236" s="274" t="str">
        <f t="shared" si="111"/>
        <v/>
      </c>
      <c r="T236" s="274" t="str">
        <f t="shared" ref="T236:U255" si="130">IF(OR($K236=T$14,$L236=T$14,$M236=T$14,$N236=T$14,$O236=T$14,$P236=T$14),$G236,"")</f>
        <v/>
      </c>
      <c r="U236" s="274" t="str">
        <f t="shared" si="130"/>
        <v/>
      </c>
      <c r="V236" s="274" t="str">
        <f t="shared" si="112"/>
        <v/>
      </c>
      <c r="W236" s="274" t="str">
        <f t="shared" si="128"/>
        <v/>
      </c>
      <c r="X236" s="274" t="str">
        <f t="shared" si="128"/>
        <v/>
      </c>
      <c r="Y236" s="274" t="str">
        <f t="shared" si="128"/>
        <v/>
      </c>
      <c r="Z236" s="274" t="str">
        <f t="shared" si="128"/>
        <v/>
      </c>
      <c r="AA236" s="274" t="str">
        <f t="shared" si="128"/>
        <v/>
      </c>
      <c r="AB236" s="274" t="str">
        <f t="shared" si="128"/>
        <v/>
      </c>
      <c r="AC236" s="274" t="str">
        <f t="shared" si="128"/>
        <v/>
      </c>
      <c r="AD236" s="274" t="str">
        <f t="shared" si="128"/>
        <v/>
      </c>
      <c r="AE236" s="274" t="str">
        <f t="shared" si="128"/>
        <v/>
      </c>
      <c r="AF236" s="274" t="str">
        <f t="shared" si="128"/>
        <v/>
      </c>
      <c r="AG236" s="274" t="str">
        <f t="shared" si="129"/>
        <v/>
      </c>
      <c r="AH236" s="274" t="str">
        <f t="shared" si="129"/>
        <v/>
      </c>
      <c r="AI236" s="274" t="str">
        <f t="shared" si="129"/>
        <v/>
      </c>
      <c r="AJ236" s="274" t="str">
        <f t="shared" si="129"/>
        <v/>
      </c>
      <c r="AK236" s="274" t="str">
        <f t="shared" si="129"/>
        <v/>
      </c>
      <c r="AL236" s="274" t="str">
        <f t="shared" si="129"/>
        <v/>
      </c>
      <c r="AM236" s="274" t="str">
        <f t="shared" si="129"/>
        <v/>
      </c>
      <c r="AN236" s="274" t="str">
        <f t="shared" si="129"/>
        <v/>
      </c>
      <c r="AO236" s="274" t="str">
        <f t="shared" si="129"/>
        <v/>
      </c>
      <c r="AP236" s="274" t="str">
        <f t="shared" si="129"/>
        <v/>
      </c>
      <c r="AQ236" s="275">
        <f t="shared" si="125"/>
        <v>0</v>
      </c>
      <c r="AR236" s="275">
        <f t="shared" si="126"/>
        <v>0</v>
      </c>
      <c r="AS236" s="275">
        <f t="shared" si="127"/>
        <v>0</v>
      </c>
    </row>
    <row r="237" spans="1:45" s="5" customFormat="1" ht="27.75" customHeight="1" x14ac:dyDescent="0.25">
      <c r="A237" s="266">
        <f>'Inventaire – Act. lin. et vert.'!A224</f>
        <v>223</v>
      </c>
      <c r="B237" s="266"/>
      <c r="C237" s="266">
        <f>'Inventaire – Act. lin. et vert.'!B224</f>
        <v>0</v>
      </c>
      <c r="D237" s="266" t="str">
        <f>IF('Inventaire – Act. lin. et vert.'!C224="","",'Inventaire – Act. lin. et vert.'!C224)</f>
        <v/>
      </c>
      <c r="E237" s="267">
        <f>'Inventaire – Act. lin. et vert.'!D224</f>
        <v>0</v>
      </c>
      <c r="F237" s="268">
        <f>'Inventaire – Act. lin. et vert.'!E224</f>
        <v>0</v>
      </c>
      <c r="G237" s="276">
        <f>'Inventaire – Act. lin. et vert.'!I224</f>
        <v>0</v>
      </c>
      <c r="H237" s="270">
        <f>IF(C237='État actuel de la coll.'!$A$20,'Inventaire – Véh. et équip.'!H224-'Inventaire – Véh. et équip.'!M224,'Inventaire – Act. lin. et vert.'!G224)</f>
        <v>0</v>
      </c>
      <c r="I237" s="270">
        <f>'Inventaire – Act. lin. et vert.'!K224</f>
        <v>0</v>
      </c>
      <c r="J237" s="271" t="str">
        <f>IF(ISNUMBER('Inventaire – Act. lin. et vert.'!Y224),'Inventaire – Act. lin. et vert.'!Y224,"")</f>
        <v/>
      </c>
      <c r="K237" s="272">
        <f t="shared" si="110"/>
        <v>0</v>
      </c>
      <c r="L237" s="272">
        <f t="shared" si="116"/>
        <v>0</v>
      </c>
      <c r="M237" s="272">
        <f t="shared" si="117"/>
        <v>0</v>
      </c>
      <c r="N237" s="272">
        <f t="shared" si="118"/>
        <v>0</v>
      </c>
      <c r="O237" s="272">
        <f t="shared" si="119"/>
        <v>0</v>
      </c>
      <c r="P237" s="273">
        <f t="shared" si="120"/>
        <v>0</v>
      </c>
      <c r="Q237" s="277" t="str">
        <f t="shared" si="121"/>
        <v/>
      </c>
      <c r="R237" s="277" t="str">
        <f t="shared" si="122"/>
        <v/>
      </c>
      <c r="S237" s="274" t="str">
        <f t="shared" si="111"/>
        <v/>
      </c>
      <c r="T237" s="274" t="str">
        <f t="shared" si="130"/>
        <v/>
      </c>
      <c r="U237" s="274" t="str">
        <f t="shared" si="130"/>
        <v/>
      </c>
      <c r="V237" s="274" t="str">
        <f t="shared" si="112"/>
        <v/>
      </c>
      <c r="W237" s="274" t="str">
        <f t="shared" si="128"/>
        <v/>
      </c>
      <c r="X237" s="274" t="str">
        <f t="shared" si="128"/>
        <v/>
      </c>
      <c r="Y237" s="274" t="str">
        <f t="shared" si="128"/>
        <v/>
      </c>
      <c r="Z237" s="274" t="str">
        <f t="shared" si="128"/>
        <v/>
      </c>
      <c r="AA237" s="274" t="str">
        <f t="shared" si="128"/>
        <v/>
      </c>
      <c r="AB237" s="274" t="str">
        <f t="shared" si="128"/>
        <v/>
      </c>
      <c r="AC237" s="274" t="str">
        <f t="shared" si="128"/>
        <v/>
      </c>
      <c r="AD237" s="274" t="str">
        <f t="shared" si="128"/>
        <v/>
      </c>
      <c r="AE237" s="274" t="str">
        <f t="shared" si="128"/>
        <v/>
      </c>
      <c r="AF237" s="274" t="str">
        <f t="shared" si="128"/>
        <v/>
      </c>
      <c r="AG237" s="274" t="str">
        <f t="shared" si="129"/>
        <v/>
      </c>
      <c r="AH237" s="274" t="str">
        <f t="shared" si="129"/>
        <v/>
      </c>
      <c r="AI237" s="274" t="str">
        <f t="shared" si="129"/>
        <v/>
      </c>
      <c r="AJ237" s="274" t="str">
        <f t="shared" si="129"/>
        <v/>
      </c>
      <c r="AK237" s="274" t="str">
        <f t="shared" si="129"/>
        <v/>
      </c>
      <c r="AL237" s="274" t="str">
        <f t="shared" si="129"/>
        <v/>
      </c>
      <c r="AM237" s="274" t="str">
        <f t="shared" si="129"/>
        <v/>
      </c>
      <c r="AN237" s="274" t="str">
        <f t="shared" si="129"/>
        <v/>
      </c>
      <c r="AO237" s="274" t="str">
        <f t="shared" si="129"/>
        <v/>
      </c>
      <c r="AP237" s="274" t="str">
        <f t="shared" si="129"/>
        <v/>
      </c>
      <c r="AQ237" s="275">
        <f t="shared" si="125"/>
        <v>0</v>
      </c>
      <c r="AR237" s="275">
        <f t="shared" si="126"/>
        <v>0</v>
      </c>
      <c r="AS237" s="275">
        <f t="shared" si="127"/>
        <v>0</v>
      </c>
    </row>
    <row r="238" spans="1:45" s="5" customFormat="1" ht="27.75" customHeight="1" x14ac:dyDescent="0.25">
      <c r="A238" s="266">
        <f>'Inventaire – Act. lin. et vert.'!A225</f>
        <v>224</v>
      </c>
      <c r="B238" s="266"/>
      <c r="C238" s="266">
        <f>'Inventaire – Act. lin. et vert.'!B225</f>
        <v>0</v>
      </c>
      <c r="D238" s="266" t="str">
        <f>IF('Inventaire – Act. lin. et vert.'!C225="","",'Inventaire – Act. lin. et vert.'!C225)</f>
        <v/>
      </c>
      <c r="E238" s="267">
        <f>'Inventaire – Act. lin. et vert.'!D225</f>
        <v>0</v>
      </c>
      <c r="F238" s="268">
        <f>'Inventaire – Act. lin. et vert.'!E225</f>
        <v>0</v>
      </c>
      <c r="G238" s="276">
        <f>'Inventaire – Act. lin. et vert.'!I225</f>
        <v>0</v>
      </c>
      <c r="H238" s="270">
        <f>IF(C238='État actuel de la coll.'!$A$20,'Inventaire – Véh. et équip.'!H225-'Inventaire – Véh. et équip.'!M225,'Inventaire – Act. lin. et vert.'!G225)</f>
        <v>0</v>
      </c>
      <c r="I238" s="270">
        <f>'Inventaire – Act. lin. et vert.'!K225</f>
        <v>0</v>
      </c>
      <c r="J238" s="271" t="str">
        <f>IF(ISNUMBER('Inventaire – Act. lin. et vert.'!Y225),'Inventaire – Act. lin. et vert.'!Y225,"")</f>
        <v/>
      </c>
      <c r="K238" s="272">
        <f t="shared" si="110"/>
        <v>0</v>
      </c>
      <c r="L238" s="272">
        <f t="shared" si="116"/>
        <v>0</v>
      </c>
      <c r="M238" s="272">
        <f t="shared" si="117"/>
        <v>0</v>
      </c>
      <c r="N238" s="272">
        <f t="shared" si="118"/>
        <v>0</v>
      </c>
      <c r="O238" s="272">
        <f t="shared" si="119"/>
        <v>0</v>
      </c>
      <c r="P238" s="273">
        <f t="shared" si="120"/>
        <v>0</v>
      </c>
      <c r="Q238" s="277" t="str">
        <f t="shared" si="121"/>
        <v/>
      </c>
      <c r="R238" s="277" t="str">
        <f t="shared" si="122"/>
        <v/>
      </c>
      <c r="S238" s="274" t="str">
        <f t="shared" si="111"/>
        <v/>
      </c>
      <c r="T238" s="274" t="str">
        <f t="shared" si="130"/>
        <v/>
      </c>
      <c r="U238" s="274" t="str">
        <f t="shared" si="130"/>
        <v/>
      </c>
      <c r="V238" s="274" t="str">
        <f t="shared" si="112"/>
        <v/>
      </c>
      <c r="W238" s="274" t="str">
        <f t="shared" si="128"/>
        <v/>
      </c>
      <c r="X238" s="274" t="str">
        <f t="shared" si="128"/>
        <v/>
      </c>
      <c r="Y238" s="274" t="str">
        <f t="shared" si="128"/>
        <v/>
      </c>
      <c r="Z238" s="274" t="str">
        <f t="shared" si="128"/>
        <v/>
      </c>
      <c r="AA238" s="274" t="str">
        <f t="shared" si="128"/>
        <v/>
      </c>
      <c r="AB238" s="274" t="str">
        <f t="shared" si="128"/>
        <v/>
      </c>
      <c r="AC238" s="274" t="str">
        <f t="shared" si="128"/>
        <v/>
      </c>
      <c r="AD238" s="274" t="str">
        <f t="shared" si="128"/>
        <v/>
      </c>
      <c r="AE238" s="274" t="str">
        <f t="shared" si="128"/>
        <v/>
      </c>
      <c r="AF238" s="274" t="str">
        <f t="shared" si="128"/>
        <v/>
      </c>
      <c r="AG238" s="274" t="str">
        <f t="shared" si="129"/>
        <v/>
      </c>
      <c r="AH238" s="274" t="str">
        <f t="shared" si="129"/>
        <v/>
      </c>
      <c r="AI238" s="274" t="str">
        <f t="shared" si="129"/>
        <v/>
      </c>
      <c r="AJ238" s="274" t="str">
        <f t="shared" si="129"/>
        <v/>
      </c>
      <c r="AK238" s="274" t="str">
        <f t="shared" si="129"/>
        <v/>
      </c>
      <c r="AL238" s="274" t="str">
        <f t="shared" si="129"/>
        <v/>
      </c>
      <c r="AM238" s="274" t="str">
        <f t="shared" si="129"/>
        <v/>
      </c>
      <c r="AN238" s="274" t="str">
        <f t="shared" si="129"/>
        <v/>
      </c>
      <c r="AO238" s="274" t="str">
        <f t="shared" si="129"/>
        <v/>
      </c>
      <c r="AP238" s="274" t="str">
        <f t="shared" si="129"/>
        <v/>
      </c>
      <c r="AQ238" s="275">
        <f t="shared" si="125"/>
        <v>0</v>
      </c>
      <c r="AR238" s="275">
        <f t="shared" si="126"/>
        <v>0</v>
      </c>
      <c r="AS238" s="275">
        <f t="shared" si="127"/>
        <v>0</v>
      </c>
    </row>
    <row r="239" spans="1:45" s="5" customFormat="1" ht="27.75" customHeight="1" x14ac:dyDescent="0.25">
      <c r="A239" s="266">
        <f>'Inventaire – Act. lin. et vert.'!A226</f>
        <v>225</v>
      </c>
      <c r="B239" s="266"/>
      <c r="C239" s="266">
        <f>'Inventaire – Act. lin. et vert.'!B226</f>
        <v>0</v>
      </c>
      <c r="D239" s="266" t="str">
        <f>IF('Inventaire – Act. lin. et vert.'!C226="","",'Inventaire – Act. lin. et vert.'!C226)</f>
        <v/>
      </c>
      <c r="E239" s="267">
        <f>'Inventaire – Act. lin. et vert.'!D226</f>
        <v>0</v>
      </c>
      <c r="F239" s="268">
        <f>'Inventaire – Act. lin. et vert.'!E226</f>
        <v>0</v>
      </c>
      <c r="G239" s="276">
        <f>'Inventaire – Act. lin. et vert.'!I226</f>
        <v>0</v>
      </c>
      <c r="H239" s="270">
        <f>IF(C239='État actuel de la coll.'!$A$20,'Inventaire – Véh. et équip.'!H226-'Inventaire – Véh. et équip.'!M226,'Inventaire – Act. lin. et vert.'!G226)</f>
        <v>0</v>
      </c>
      <c r="I239" s="270">
        <f>'Inventaire – Act. lin. et vert.'!K226</f>
        <v>0</v>
      </c>
      <c r="J239" s="271" t="str">
        <f>IF(ISNUMBER('Inventaire – Act. lin. et vert.'!Y226),'Inventaire – Act. lin. et vert.'!Y226,"")</f>
        <v/>
      </c>
      <c r="K239" s="272">
        <f t="shared" si="110"/>
        <v>0</v>
      </c>
      <c r="L239" s="272">
        <f t="shared" si="116"/>
        <v>0</v>
      </c>
      <c r="M239" s="272">
        <f t="shared" si="117"/>
        <v>0</v>
      </c>
      <c r="N239" s="272">
        <f t="shared" si="118"/>
        <v>0</v>
      </c>
      <c r="O239" s="272">
        <f t="shared" si="119"/>
        <v>0</v>
      </c>
      <c r="P239" s="273">
        <f t="shared" si="120"/>
        <v>0</v>
      </c>
      <c r="Q239" s="277" t="str">
        <f t="shared" si="121"/>
        <v/>
      </c>
      <c r="R239" s="277" t="str">
        <f t="shared" si="122"/>
        <v/>
      </c>
      <c r="S239" s="274" t="str">
        <f t="shared" si="111"/>
        <v/>
      </c>
      <c r="T239" s="274" t="str">
        <f t="shared" si="130"/>
        <v/>
      </c>
      <c r="U239" s="274" t="str">
        <f t="shared" si="130"/>
        <v/>
      </c>
      <c r="V239" s="274" t="str">
        <f t="shared" si="112"/>
        <v/>
      </c>
      <c r="W239" s="274" t="str">
        <f t="shared" si="128"/>
        <v/>
      </c>
      <c r="X239" s="274" t="str">
        <f t="shared" si="128"/>
        <v/>
      </c>
      <c r="Y239" s="274" t="str">
        <f t="shared" si="128"/>
        <v/>
      </c>
      <c r="Z239" s="274" t="str">
        <f t="shared" si="128"/>
        <v/>
      </c>
      <c r="AA239" s="274" t="str">
        <f t="shared" si="128"/>
        <v/>
      </c>
      <c r="AB239" s="274" t="str">
        <f t="shared" si="128"/>
        <v/>
      </c>
      <c r="AC239" s="274" t="str">
        <f t="shared" si="128"/>
        <v/>
      </c>
      <c r="AD239" s="274" t="str">
        <f t="shared" si="128"/>
        <v/>
      </c>
      <c r="AE239" s="274" t="str">
        <f t="shared" si="128"/>
        <v/>
      </c>
      <c r="AF239" s="274" t="str">
        <f t="shared" si="128"/>
        <v/>
      </c>
      <c r="AG239" s="274" t="str">
        <f t="shared" si="129"/>
        <v/>
      </c>
      <c r="AH239" s="274" t="str">
        <f t="shared" si="129"/>
        <v/>
      </c>
      <c r="AI239" s="274" t="str">
        <f t="shared" si="129"/>
        <v/>
      </c>
      <c r="AJ239" s="274" t="str">
        <f t="shared" si="129"/>
        <v/>
      </c>
      <c r="AK239" s="274" t="str">
        <f t="shared" si="129"/>
        <v/>
      </c>
      <c r="AL239" s="274" t="str">
        <f t="shared" si="129"/>
        <v/>
      </c>
      <c r="AM239" s="274" t="str">
        <f t="shared" si="129"/>
        <v/>
      </c>
      <c r="AN239" s="274" t="str">
        <f t="shared" si="129"/>
        <v/>
      </c>
      <c r="AO239" s="274" t="str">
        <f t="shared" si="129"/>
        <v/>
      </c>
      <c r="AP239" s="274" t="str">
        <f t="shared" si="129"/>
        <v/>
      </c>
      <c r="AQ239" s="275">
        <f t="shared" si="125"/>
        <v>0</v>
      </c>
      <c r="AR239" s="275">
        <f t="shared" si="126"/>
        <v>0</v>
      </c>
      <c r="AS239" s="275">
        <f t="shared" si="127"/>
        <v>0</v>
      </c>
    </row>
    <row r="240" spans="1:45" s="5" customFormat="1" ht="27.75" customHeight="1" x14ac:dyDescent="0.25">
      <c r="A240" s="266">
        <f>'Inventaire – Act. lin. et vert.'!A227</f>
        <v>226</v>
      </c>
      <c r="B240" s="266"/>
      <c r="C240" s="266">
        <f>'Inventaire – Act. lin. et vert.'!B227</f>
        <v>0</v>
      </c>
      <c r="D240" s="266" t="str">
        <f>IF('Inventaire – Act. lin. et vert.'!C227="","",'Inventaire – Act. lin. et vert.'!C227)</f>
        <v/>
      </c>
      <c r="E240" s="267">
        <f>'Inventaire – Act. lin. et vert.'!D227</f>
        <v>0</v>
      </c>
      <c r="F240" s="268">
        <f>'Inventaire – Act. lin. et vert.'!E227</f>
        <v>0</v>
      </c>
      <c r="G240" s="276">
        <f>'Inventaire – Act. lin. et vert.'!I227</f>
        <v>0</v>
      </c>
      <c r="H240" s="270">
        <f>IF(C240='État actuel de la coll.'!$A$20,'Inventaire – Véh. et équip.'!H227-'Inventaire – Véh. et équip.'!M227,'Inventaire – Act. lin. et vert.'!G227)</f>
        <v>0</v>
      </c>
      <c r="I240" s="270">
        <f>'Inventaire – Act. lin. et vert.'!K227</f>
        <v>0</v>
      </c>
      <c r="J240" s="271" t="str">
        <f>IF(ISNUMBER('Inventaire – Act. lin. et vert.'!Y227),'Inventaire – Act. lin. et vert.'!Y227,"")</f>
        <v/>
      </c>
      <c r="K240" s="272">
        <f t="shared" si="110"/>
        <v>0</v>
      </c>
      <c r="L240" s="272">
        <f t="shared" si="116"/>
        <v>0</v>
      </c>
      <c r="M240" s="272">
        <f t="shared" si="117"/>
        <v>0</v>
      </c>
      <c r="N240" s="272">
        <f t="shared" si="118"/>
        <v>0</v>
      </c>
      <c r="O240" s="272">
        <f t="shared" si="119"/>
        <v>0</v>
      </c>
      <c r="P240" s="273">
        <f t="shared" si="120"/>
        <v>0</v>
      </c>
      <c r="Q240" s="277" t="str">
        <f t="shared" si="121"/>
        <v/>
      </c>
      <c r="R240" s="277" t="str">
        <f t="shared" si="122"/>
        <v/>
      </c>
      <c r="S240" s="274" t="str">
        <f t="shared" si="111"/>
        <v/>
      </c>
      <c r="T240" s="274" t="str">
        <f t="shared" si="130"/>
        <v/>
      </c>
      <c r="U240" s="274" t="str">
        <f t="shared" si="130"/>
        <v/>
      </c>
      <c r="V240" s="274" t="str">
        <f t="shared" si="112"/>
        <v/>
      </c>
      <c r="W240" s="274" t="str">
        <f t="shared" si="128"/>
        <v/>
      </c>
      <c r="X240" s="274" t="str">
        <f t="shared" si="128"/>
        <v/>
      </c>
      <c r="Y240" s="274" t="str">
        <f t="shared" si="128"/>
        <v/>
      </c>
      <c r="Z240" s="274" t="str">
        <f t="shared" si="128"/>
        <v/>
      </c>
      <c r="AA240" s="274" t="str">
        <f t="shared" si="128"/>
        <v/>
      </c>
      <c r="AB240" s="274" t="str">
        <f t="shared" si="128"/>
        <v/>
      </c>
      <c r="AC240" s="274" t="str">
        <f t="shared" si="128"/>
        <v/>
      </c>
      <c r="AD240" s="274" t="str">
        <f t="shared" si="128"/>
        <v/>
      </c>
      <c r="AE240" s="274" t="str">
        <f t="shared" si="128"/>
        <v/>
      </c>
      <c r="AF240" s="274" t="str">
        <f t="shared" si="128"/>
        <v/>
      </c>
      <c r="AG240" s="274" t="str">
        <f t="shared" si="129"/>
        <v/>
      </c>
      <c r="AH240" s="274" t="str">
        <f t="shared" si="129"/>
        <v/>
      </c>
      <c r="AI240" s="274" t="str">
        <f t="shared" si="129"/>
        <v/>
      </c>
      <c r="AJ240" s="274" t="str">
        <f t="shared" si="129"/>
        <v/>
      </c>
      <c r="AK240" s="274" t="str">
        <f t="shared" si="129"/>
        <v/>
      </c>
      <c r="AL240" s="274" t="str">
        <f t="shared" si="129"/>
        <v/>
      </c>
      <c r="AM240" s="274" t="str">
        <f t="shared" si="129"/>
        <v/>
      </c>
      <c r="AN240" s="274" t="str">
        <f t="shared" si="129"/>
        <v/>
      </c>
      <c r="AO240" s="274" t="str">
        <f t="shared" si="129"/>
        <v/>
      </c>
      <c r="AP240" s="274" t="str">
        <f t="shared" si="129"/>
        <v/>
      </c>
      <c r="AQ240" s="275">
        <f t="shared" si="125"/>
        <v>0</v>
      </c>
      <c r="AR240" s="275">
        <f t="shared" si="126"/>
        <v>0</v>
      </c>
      <c r="AS240" s="275">
        <f t="shared" si="127"/>
        <v>0</v>
      </c>
    </row>
    <row r="241" spans="1:45" s="5" customFormat="1" ht="27.75" customHeight="1" x14ac:dyDescent="0.25">
      <c r="A241" s="266">
        <f>'Inventaire – Act. lin. et vert.'!A228</f>
        <v>227</v>
      </c>
      <c r="B241" s="266"/>
      <c r="C241" s="266">
        <f>'Inventaire – Act. lin. et vert.'!B228</f>
        <v>0</v>
      </c>
      <c r="D241" s="266" t="str">
        <f>IF('Inventaire – Act. lin. et vert.'!C228="","",'Inventaire – Act. lin. et vert.'!C228)</f>
        <v/>
      </c>
      <c r="E241" s="267">
        <f>'Inventaire – Act. lin. et vert.'!D228</f>
        <v>0</v>
      </c>
      <c r="F241" s="268">
        <f>'Inventaire – Act. lin. et vert.'!E228</f>
        <v>0</v>
      </c>
      <c r="G241" s="276">
        <f>'Inventaire – Act. lin. et vert.'!I228</f>
        <v>0</v>
      </c>
      <c r="H241" s="270">
        <f>IF(C241='État actuel de la coll.'!$A$20,'Inventaire – Véh. et équip.'!H228-'Inventaire – Véh. et équip.'!M228,'Inventaire – Act. lin. et vert.'!G228)</f>
        <v>0</v>
      </c>
      <c r="I241" s="270">
        <f>'Inventaire – Act. lin. et vert.'!K228</f>
        <v>0</v>
      </c>
      <c r="J241" s="271" t="str">
        <f>IF(ISNUMBER('Inventaire – Act. lin. et vert.'!Y228),'Inventaire – Act. lin. et vert.'!Y228,"")</f>
        <v/>
      </c>
      <c r="K241" s="272">
        <f t="shared" si="110"/>
        <v>0</v>
      </c>
      <c r="L241" s="272">
        <f t="shared" si="116"/>
        <v>0</v>
      </c>
      <c r="M241" s="272">
        <f t="shared" si="117"/>
        <v>0</v>
      </c>
      <c r="N241" s="272">
        <f t="shared" si="118"/>
        <v>0</v>
      </c>
      <c r="O241" s="272">
        <f t="shared" si="119"/>
        <v>0</v>
      </c>
      <c r="P241" s="273">
        <f t="shared" si="120"/>
        <v>0</v>
      </c>
      <c r="Q241" s="277" t="str">
        <f t="shared" si="121"/>
        <v/>
      </c>
      <c r="R241" s="277" t="str">
        <f t="shared" si="122"/>
        <v/>
      </c>
      <c r="S241" s="274" t="str">
        <f t="shared" si="111"/>
        <v/>
      </c>
      <c r="T241" s="274" t="str">
        <f t="shared" si="130"/>
        <v/>
      </c>
      <c r="U241" s="274" t="str">
        <f t="shared" si="130"/>
        <v/>
      </c>
      <c r="V241" s="274" t="str">
        <f t="shared" si="112"/>
        <v/>
      </c>
      <c r="W241" s="274" t="str">
        <f t="shared" si="128"/>
        <v/>
      </c>
      <c r="X241" s="274" t="str">
        <f t="shared" si="128"/>
        <v/>
      </c>
      <c r="Y241" s="274" t="str">
        <f t="shared" si="128"/>
        <v/>
      </c>
      <c r="Z241" s="274" t="str">
        <f t="shared" si="128"/>
        <v/>
      </c>
      <c r="AA241" s="274" t="str">
        <f t="shared" si="128"/>
        <v/>
      </c>
      <c r="AB241" s="274" t="str">
        <f t="shared" si="128"/>
        <v/>
      </c>
      <c r="AC241" s="274" t="str">
        <f t="shared" si="128"/>
        <v/>
      </c>
      <c r="AD241" s="274" t="str">
        <f t="shared" si="128"/>
        <v/>
      </c>
      <c r="AE241" s="274" t="str">
        <f t="shared" si="128"/>
        <v/>
      </c>
      <c r="AF241" s="274" t="str">
        <f t="shared" si="128"/>
        <v/>
      </c>
      <c r="AG241" s="274" t="str">
        <f t="shared" si="129"/>
        <v/>
      </c>
      <c r="AH241" s="274" t="str">
        <f t="shared" si="129"/>
        <v/>
      </c>
      <c r="AI241" s="274" t="str">
        <f t="shared" si="129"/>
        <v/>
      </c>
      <c r="AJ241" s="274" t="str">
        <f t="shared" si="129"/>
        <v/>
      </c>
      <c r="AK241" s="274" t="str">
        <f t="shared" si="129"/>
        <v/>
      </c>
      <c r="AL241" s="274" t="str">
        <f t="shared" si="129"/>
        <v/>
      </c>
      <c r="AM241" s="274" t="str">
        <f t="shared" si="129"/>
        <v/>
      </c>
      <c r="AN241" s="274" t="str">
        <f t="shared" si="129"/>
        <v/>
      </c>
      <c r="AO241" s="274" t="str">
        <f t="shared" si="129"/>
        <v/>
      </c>
      <c r="AP241" s="274" t="str">
        <f t="shared" si="129"/>
        <v/>
      </c>
      <c r="AQ241" s="275">
        <f t="shared" si="125"/>
        <v>0</v>
      </c>
      <c r="AR241" s="275">
        <f t="shared" si="126"/>
        <v>0</v>
      </c>
      <c r="AS241" s="275">
        <f t="shared" si="127"/>
        <v>0</v>
      </c>
    </row>
    <row r="242" spans="1:45" s="5" customFormat="1" ht="27.75" customHeight="1" x14ac:dyDescent="0.25">
      <c r="A242" s="266">
        <f>'Inventaire – Act. lin. et vert.'!A229</f>
        <v>228</v>
      </c>
      <c r="B242" s="266"/>
      <c r="C242" s="266">
        <f>'Inventaire – Act. lin. et vert.'!B229</f>
        <v>0</v>
      </c>
      <c r="D242" s="266" t="str">
        <f>IF('Inventaire – Act. lin. et vert.'!C229="","",'Inventaire – Act. lin. et vert.'!C229)</f>
        <v/>
      </c>
      <c r="E242" s="267">
        <f>'Inventaire – Act. lin. et vert.'!D229</f>
        <v>0</v>
      </c>
      <c r="F242" s="268">
        <f>'Inventaire – Act. lin. et vert.'!E229</f>
        <v>0</v>
      </c>
      <c r="G242" s="276">
        <f>'Inventaire – Act. lin. et vert.'!I229</f>
        <v>0</v>
      </c>
      <c r="H242" s="270">
        <f>IF(C242='État actuel de la coll.'!$A$20,'Inventaire – Véh. et équip.'!H229-'Inventaire – Véh. et équip.'!M229,'Inventaire – Act. lin. et vert.'!G229)</f>
        <v>0</v>
      </c>
      <c r="I242" s="270">
        <f>'Inventaire – Act. lin. et vert.'!K229</f>
        <v>0</v>
      </c>
      <c r="J242" s="271" t="str">
        <f>IF(ISNUMBER('Inventaire – Act. lin. et vert.'!Y229),'Inventaire – Act. lin. et vert.'!Y229,"")</f>
        <v/>
      </c>
      <c r="K242" s="272">
        <f t="shared" si="110"/>
        <v>0</v>
      </c>
      <c r="L242" s="272">
        <f t="shared" si="116"/>
        <v>0</v>
      </c>
      <c r="M242" s="272">
        <f t="shared" si="117"/>
        <v>0</v>
      </c>
      <c r="N242" s="272">
        <f t="shared" si="118"/>
        <v>0</v>
      </c>
      <c r="O242" s="272">
        <f t="shared" si="119"/>
        <v>0</v>
      </c>
      <c r="P242" s="273">
        <f t="shared" si="120"/>
        <v>0</v>
      </c>
      <c r="Q242" s="277" t="str">
        <f t="shared" si="121"/>
        <v/>
      </c>
      <c r="R242" s="277" t="str">
        <f t="shared" si="122"/>
        <v/>
      </c>
      <c r="S242" s="274" t="str">
        <f t="shared" si="111"/>
        <v/>
      </c>
      <c r="T242" s="274" t="str">
        <f t="shared" si="130"/>
        <v/>
      </c>
      <c r="U242" s="274" t="str">
        <f t="shared" si="130"/>
        <v/>
      </c>
      <c r="V242" s="274" t="str">
        <f t="shared" si="112"/>
        <v/>
      </c>
      <c r="W242" s="274" t="str">
        <f t="shared" si="128"/>
        <v/>
      </c>
      <c r="X242" s="274" t="str">
        <f t="shared" si="128"/>
        <v/>
      </c>
      <c r="Y242" s="274" t="str">
        <f t="shared" si="128"/>
        <v/>
      </c>
      <c r="Z242" s="274" t="str">
        <f t="shared" si="128"/>
        <v/>
      </c>
      <c r="AA242" s="274" t="str">
        <f t="shared" si="128"/>
        <v/>
      </c>
      <c r="AB242" s="274" t="str">
        <f t="shared" si="128"/>
        <v/>
      </c>
      <c r="AC242" s="274" t="str">
        <f t="shared" si="128"/>
        <v/>
      </c>
      <c r="AD242" s="274" t="str">
        <f t="shared" si="128"/>
        <v/>
      </c>
      <c r="AE242" s="274" t="str">
        <f t="shared" si="128"/>
        <v/>
      </c>
      <c r="AF242" s="274" t="str">
        <f t="shared" si="128"/>
        <v/>
      </c>
      <c r="AG242" s="274" t="str">
        <f t="shared" si="129"/>
        <v/>
      </c>
      <c r="AH242" s="274" t="str">
        <f t="shared" si="129"/>
        <v/>
      </c>
      <c r="AI242" s="274" t="str">
        <f t="shared" si="129"/>
        <v/>
      </c>
      <c r="AJ242" s="274" t="str">
        <f t="shared" si="129"/>
        <v/>
      </c>
      <c r="AK242" s="274" t="str">
        <f t="shared" si="129"/>
        <v/>
      </c>
      <c r="AL242" s="274" t="str">
        <f t="shared" si="129"/>
        <v/>
      </c>
      <c r="AM242" s="274" t="str">
        <f t="shared" si="129"/>
        <v/>
      </c>
      <c r="AN242" s="274" t="str">
        <f t="shared" si="129"/>
        <v/>
      </c>
      <c r="AO242" s="274" t="str">
        <f t="shared" si="129"/>
        <v/>
      </c>
      <c r="AP242" s="274" t="str">
        <f t="shared" si="129"/>
        <v/>
      </c>
      <c r="AQ242" s="275">
        <f t="shared" si="125"/>
        <v>0</v>
      </c>
      <c r="AR242" s="275">
        <f t="shared" si="126"/>
        <v>0</v>
      </c>
      <c r="AS242" s="275">
        <f t="shared" si="127"/>
        <v>0</v>
      </c>
    </row>
    <row r="243" spans="1:45" s="5" customFormat="1" ht="27.75" customHeight="1" x14ac:dyDescent="0.25">
      <c r="A243" s="266">
        <f>'Inventaire – Act. lin. et vert.'!A230</f>
        <v>229</v>
      </c>
      <c r="B243" s="266"/>
      <c r="C243" s="266">
        <f>'Inventaire – Act. lin. et vert.'!B230</f>
        <v>0</v>
      </c>
      <c r="D243" s="266" t="str">
        <f>IF('Inventaire – Act. lin. et vert.'!C230="","",'Inventaire – Act. lin. et vert.'!C230)</f>
        <v/>
      </c>
      <c r="E243" s="267">
        <f>'Inventaire – Act. lin. et vert.'!D230</f>
        <v>0</v>
      </c>
      <c r="F243" s="268">
        <f>'Inventaire – Act. lin. et vert.'!E230</f>
        <v>0</v>
      </c>
      <c r="G243" s="276">
        <f>'Inventaire – Act. lin. et vert.'!I230</f>
        <v>0</v>
      </c>
      <c r="H243" s="270">
        <f>IF(C243='État actuel de la coll.'!$A$20,'Inventaire – Véh. et équip.'!H230-'Inventaire – Véh. et équip.'!M230,'Inventaire – Act. lin. et vert.'!G230)</f>
        <v>0</v>
      </c>
      <c r="I243" s="270">
        <f>'Inventaire – Act. lin. et vert.'!K230</f>
        <v>0</v>
      </c>
      <c r="J243" s="271" t="str">
        <f>IF(ISNUMBER('Inventaire – Act. lin. et vert.'!Y230),'Inventaire – Act. lin. et vert.'!Y230,"")</f>
        <v/>
      </c>
      <c r="K243" s="272">
        <f t="shared" si="110"/>
        <v>0</v>
      </c>
      <c r="L243" s="272">
        <f t="shared" si="116"/>
        <v>0</v>
      </c>
      <c r="M243" s="272">
        <f t="shared" si="117"/>
        <v>0</v>
      </c>
      <c r="N243" s="272">
        <f t="shared" si="118"/>
        <v>0</v>
      </c>
      <c r="O243" s="272">
        <f t="shared" si="119"/>
        <v>0</v>
      </c>
      <c r="P243" s="273">
        <f t="shared" si="120"/>
        <v>0</v>
      </c>
      <c r="Q243" s="277" t="str">
        <f t="shared" si="121"/>
        <v/>
      </c>
      <c r="R243" s="277" t="str">
        <f t="shared" si="122"/>
        <v/>
      </c>
      <c r="S243" s="274" t="str">
        <f t="shared" si="111"/>
        <v/>
      </c>
      <c r="T243" s="274" t="str">
        <f t="shared" si="130"/>
        <v/>
      </c>
      <c r="U243" s="274" t="str">
        <f t="shared" si="130"/>
        <v/>
      </c>
      <c r="V243" s="274" t="str">
        <f t="shared" si="112"/>
        <v/>
      </c>
      <c r="W243" s="274" t="str">
        <f t="shared" si="128"/>
        <v/>
      </c>
      <c r="X243" s="274" t="str">
        <f t="shared" si="128"/>
        <v/>
      </c>
      <c r="Y243" s="274" t="str">
        <f t="shared" si="128"/>
        <v/>
      </c>
      <c r="Z243" s="274" t="str">
        <f t="shared" si="128"/>
        <v/>
      </c>
      <c r="AA243" s="274" t="str">
        <f t="shared" si="128"/>
        <v/>
      </c>
      <c r="AB243" s="274" t="str">
        <f t="shared" si="128"/>
        <v/>
      </c>
      <c r="AC243" s="274" t="str">
        <f t="shared" si="128"/>
        <v/>
      </c>
      <c r="AD243" s="274" t="str">
        <f t="shared" si="128"/>
        <v/>
      </c>
      <c r="AE243" s="274" t="str">
        <f t="shared" si="128"/>
        <v/>
      </c>
      <c r="AF243" s="274" t="str">
        <f t="shared" si="128"/>
        <v/>
      </c>
      <c r="AG243" s="274" t="str">
        <f t="shared" si="129"/>
        <v/>
      </c>
      <c r="AH243" s="274" t="str">
        <f t="shared" si="129"/>
        <v/>
      </c>
      <c r="AI243" s="274" t="str">
        <f t="shared" si="129"/>
        <v/>
      </c>
      <c r="AJ243" s="274" t="str">
        <f t="shared" si="129"/>
        <v/>
      </c>
      <c r="AK243" s="274" t="str">
        <f t="shared" si="129"/>
        <v/>
      </c>
      <c r="AL243" s="274" t="str">
        <f t="shared" si="129"/>
        <v/>
      </c>
      <c r="AM243" s="274" t="str">
        <f t="shared" si="129"/>
        <v/>
      </c>
      <c r="AN243" s="274" t="str">
        <f t="shared" si="129"/>
        <v/>
      </c>
      <c r="AO243" s="274" t="str">
        <f t="shared" si="129"/>
        <v/>
      </c>
      <c r="AP243" s="274" t="str">
        <f t="shared" si="129"/>
        <v/>
      </c>
      <c r="AQ243" s="275">
        <f t="shared" si="125"/>
        <v>0</v>
      </c>
      <c r="AR243" s="275">
        <f t="shared" si="126"/>
        <v>0</v>
      </c>
      <c r="AS243" s="275">
        <f t="shared" si="127"/>
        <v>0</v>
      </c>
    </row>
    <row r="244" spans="1:45" s="5" customFormat="1" ht="27.75" customHeight="1" x14ac:dyDescent="0.25">
      <c r="A244" s="266">
        <f>'Inventaire – Act. lin. et vert.'!A231</f>
        <v>230</v>
      </c>
      <c r="B244" s="266"/>
      <c r="C244" s="266">
        <f>'Inventaire – Act. lin. et vert.'!B231</f>
        <v>0</v>
      </c>
      <c r="D244" s="266" t="str">
        <f>IF('Inventaire – Act. lin. et vert.'!C231="","",'Inventaire – Act. lin. et vert.'!C231)</f>
        <v/>
      </c>
      <c r="E244" s="267">
        <f>'Inventaire – Act. lin. et vert.'!D231</f>
        <v>0</v>
      </c>
      <c r="F244" s="268">
        <f>'Inventaire – Act. lin. et vert.'!E231</f>
        <v>0</v>
      </c>
      <c r="G244" s="276">
        <f>'Inventaire – Act. lin. et vert.'!I231</f>
        <v>0</v>
      </c>
      <c r="H244" s="270">
        <f>IF(C244='État actuel de la coll.'!$A$20,'Inventaire – Véh. et équip.'!H231-'Inventaire – Véh. et équip.'!M231,'Inventaire – Act. lin. et vert.'!G231)</f>
        <v>0</v>
      </c>
      <c r="I244" s="270">
        <f>'Inventaire – Act. lin. et vert.'!K231</f>
        <v>0</v>
      </c>
      <c r="J244" s="271" t="str">
        <f>IF(ISNUMBER('Inventaire – Act. lin. et vert.'!Y231),'Inventaire – Act. lin. et vert.'!Y231,"")</f>
        <v/>
      </c>
      <c r="K244" s="272">
        <f t="shared" si="110"/>
        <v>0</v>
      </c>
      <c r="L244" s="272">
        <f t="shared" si="116"/>
        <v>0</v>
      </c>
      <c r="M244" s="272">
        <f t="shared" si="117"/>
        <v>0</v>
      </c>
      <c r="N244" s="272">
        <f t="shared" si="118"/>
        <v>0</v>
      </c>
      <c r="O244" s="272">
        <f t="shared" si="119"/>
        <v>0</v>
      </c>
      <c r="P244" s="273">
        <f t="shared" si="120"/>
        <v>0</v>
      </c>
      <c r="Q244" s="277" t="str">
        <f t="shared" si="121"/>
        <v/>
      </c>
      <c r="R244" s="277" t="str">
        <f t="shared" si="122"/>
        <v/>
      </c>
      <c r="S244" s="274" t="str">
        <f t="shared" si="111"/>
        <v/>
      </c>
      <c r="T244" s="274" t="str">
        <f t="shared" si="130"/>
        <v/>
      </c>
      <c r="U244" s="274" t="str">
        <f t="shared" si="130"/>
        <v/>
      </c>
      <c r="V244" s="274" t="str">
        <f t="shared" si="112"/>
        <v/>
      </c>
      <c r="W244" s="274" t="str">
        <f t="shared" si="128"/>
        <v/>
      </c>
      <c r="X244" s="274" t="str">
        <f t="shared" si="128"/>
        <v/>
      </c>
      <c r="Y244" s="274" t="str">
        <f t="shared" si="128"/>
        <v/>
      </c>
      <c r="Z244" s="274" t="str">
        <f t="shared" si="128"/>
        <v/>
      </c>
      <c r="AA244" s="274" t="str">
        <f t="shared" si="128"/>
        <v/>
      </c>
      <c r="AB244" s="274" t="str">
        <f t="shared" si="128"/>
        <v/>
      </c>
      <c r="AC244" s="274" t="str">
        <f t="shared" si="128"/>
        <v/>
      </c>
      <c r="AD244" s="274" t="str">
        <f t="shared" si="128"/>
        <v/>
      </c>
      <c r="AE244" s="274" t="str">
        <f t="shared" si="128"/>
        <v/>
      </c>
      <c r="AF244" s="274" t="str">
        <f t="shared" si="128"/>
        <v/>
      </c>
      <c r="AG244" s="274" t="str">
        <f t="shared" si="129"/>
        <v/>
      </c>
      <c r="AH244" s="274" t="str">
        <f t="shared" si="129"/>
        <v/>
      </c>
      <c r="AI244" s="274" t="str">
        <f t="shared" si="129"/>
        <v/>
      </c>
      <c r="AJ244" s="274" t="str">
        <f t="shared" si="129"/>
        <v/>
      </c>
      <c r="AK244" s="274" t="str">
        <f t="shared" si="129"/>
        <v/>
      </c>
      <c r="AL244" s="274" t="str">
        <f t="shared" si="129"/>
        <v/>
      </c>
      <c r="AM244" s="274" t="str">
        <f t="shared" si="129"/>
        <v/>
      </c>
      <c r="AN244" s="274" t="str">
        <f t="shared" si="129"/>
        <v/>
      </c>
      <c r="AO244" s="274" t="str">
        <f t="shared" si="129"/>
        <v/>
      </c>
      <c r="AP244" s="274" t="str">
        <f t="shared" si="129"/>
        <v/>
      </c>
      <c r="AQ244" s="275">
        <f t="shared" si="125"/>
        <v>0</v>
      </c>
      <c r="AR244" s="275">
        <f t="shared" si="126"/>
        <v>0</v>
      </c>
      <c r="AS244" s="275">
        <f t="shared" si="127"/>
        <v>0</v>
      </c>
    </row>
    <row r="245" spans="1:45" s="5" customFormat="1" ht="27.75" customHeight="1" x14ac:dyDescent="0.25">
      <c r="A245" s="266">
        <f>'Inventaire – Act. lin. et vert.'!A232</f>
        <v>231</v>
      </c>
      <c r="B245" s="266"/>
      <c r="C245" s="266">
        <f>'Inventaire – Act. lin. et vert.'!B232</f>
        <v>0</v>
      </c>
      <c r="D245" s="266" t="str">
        <f>IF('Inventaire – Act. lin. et vert.'!C232="","",'Inventaire – Act. lin. et vert.'!C232)</f>
        <v/>
      </c>
      <c r="E245" s="267">
        <f>'Inventaire – Act. lin. et vert.'!D232</f>
        <v>0</v>
      </c>
      <c r="F245" s="268">
        <f>'Inventaire – Act. lin. et vert.'!E232</f>
        <v>0</v>
      </c>
      <c r="G245" s="276">
        <f>'Inventaire – Act. lin. et vert.'!I232</f>
        <v>0</v>
      </c>
      <c r="H245" s="270">
        <f>IF(C245='État actuel de la coll.'!$A$20,'Inventaire – Véh. et équip.'!H232-'Inventaire – Véh. et équip.'!M232,'Inventaire – Act. lin. et vert.'!G232)</f>
        <v>0</v>
      </c>
      <c r="I245" s="270">
        <f>'Inventaire – Act. lin. et vert.'!K232</f>
        <v>0</v>
      </c>
      <c r="J245" s="271" t="str">
        <f>IF(ISNUMBER('Inventaire – Act. lin. et vert.'!Y232),'Inventaire – Act. lin. et vert.'!Y232,"")</f>
        <v/>
      </c>
      <c r="K245" s="272">
        <f t="shared" si="110"/>
        <v>0</v>
      </c>
      <c r="L245" s="272">
        <f t="shared" si="116"/>
        <v>0</v>
      </c>
      <c r="M245" s="272">
        <f t="shared" si="117"/>
        <v>0</v>
      </c>
      <c r="N245" s="272">
        <f t="shared" si="118"/>
        <v>0</v>
      </c>
      <c r="O245" s="272">
        <f t="shared" si="119"/>
        <v>0</v>
      </c>
      <c r="P245" s="273">
        <f t="shared" si="120"/>
        <v>0</v>
      </c>
      <c r="Q245" s="277" t="str">
        <f t="shared" si="121"/>
        <v/>
      </c>
      <c r="R245" s="277" t="str">
        <f t="shared" si="122"/>
        <v/>
      </c>
      <c r="S245" s="274" t="str">
        <f t="shared" si="111"/>
        <v/>
      </c>
      <c r="T245" s="274" t="str">
        <f t="shared" si="130"/>
        <v/>
      </c>
      <c r="U245" s="274" t="str">
        <f t="shared" si="130"/>
        <v/>
      </c>
      <c r="V245" s="274" t="str">
        <f t="shared" si="112"/>
        <v/>
      </c>
      <c r="W245" s="274" t="str">
        <f t="shared" ref="W245:AF254" si="131">IF(OR($K245=W$14,$L245=W$14,$M245=W$14,$N245=W$14,$O245=W$14,$P245=W$14),$G245,"")</f>
        <v/>
      </c>
      <c r="X245" s="274" t="str">
        <f t="shared" si="131"/>
        <v/>
      </c>
      <c r="Y245" s="274" t="str">
        <f t="shared" si="131"/>
        <v/>
      </c>
      <c r="Z245" s="274" t="str">
        <f t="shared" si="131"/>
        <v/>
      </c>
      <c r="AA245" s="274" t="str">
        <f t="shared" si="131"/>
        <v/>
      </c>
      <c r="AB245" s="274" t="str">
        <f t="shared" si="131"/>
        <v/>
      </c>
      <c r="AC245" s="274" t="str">
        <f t="shared" si="131"/>
        <v/>
      </c>
      <c r="AD245" s="274" t="str">
        <f t="shared" si="131"/>
        <v/>
      </c>
      <c r="AE245" s="274" t="str">
        <f t="shared" si="131"/>
        <v/>
      </c>
      <c r="AF245" s="274" t="str">
        <f t="shared" si="131"/>
        <v/>
      </c>
      <c r="AG245" s="274" t="str">
        <f t="shared" ref="AG245:AP254" si="132">IF(OR($K245=AG$14,$L245=AG$14,$M245=AG$14,$N245=AG$14,$O245=AG$14,$P245=AG$14),$G245,"")</f>
        <v/>
      </c>
      <c r="AH245" s="274" t="str">
        <f t="shared" si="132"/>
        <v/>
      </c>
      <c r="AI245" s="274" t="str">
        <f t="shared" si="132"/>
        <v/>
      </c>
      <c r="AJ245" s="274" t="str">
        <f t="shared" si="132"/>
        <v/>
      </c>
      <c r="AK245" s="274" t="str">
        <f t="shared" si="132"/>
        <v/>
      </c>
      <c r="AL245" s="274" t="str">
        <f t="shared" si="132"/>
        <v/>
      </c>
      <c r="AM245" s="274" t="str">
        <f t="shared" si="132"/>
        <v/>
      </c>
      <c r="AN245" s="274" t="str">
        <f t="shared" si="132"/>
        <v/>
      </c>
      <c r="AO245" s="274" t="str">
        <f t="shared" si="132"/>
        <v/>
      </c>
      <c r="AP245" s="274" t="str">
        <f t="shared" si="132"/>
        <v/>
      </c>
      <c r="AQ245" s="275">
        <f t="shared" si="125"/>
        <v>0</v>
      </c>
      <c r="AR245" s="275">
        <f t="shared" si="126"/>
        <v>0</v>
      </c>
      <c r="AS245" s="275">
        <f t="shared" si="127"/>
        <v>0</v>
      </c>
    </row>
    <row r="246" spans="1:45" s="5" customFormat="1" ht="27.75" customHeight="1" x14ac:dyDescent="0.25">
      <c r="A246" s="266">
        <f>'Inventaire – Act. lin. et vert.'!A233</f>
        <v>232</v>
      </c>
      <c r="B246" s="266"/>
      <c r="C246" s="266">
        <f>'Inventaire – Act. lin. et vert.'!B233</f>
        <v>0</v>
      </c>
      <c r="D246" s="266" t="str">
        <f>IF('Inventaire – Act. lin. et vert.'!C233="","",'Inventaire – Act. lin. et vert.'!C233)</f>
        <v/>
      </c>
      <c r="E246" s="267">
        <f>'Inventaire – Act. lin. et vert.'!D233</f>
        <v>0</v>
      </c>
      <c r="F246" s="268">
        <f>'Inventaire – Act. lin. et vert.'!E233</f>
        <v>0</v>
      </c>
      <c r="G246" s="276">
        <f>'Inventaire – Act. lin. et vert.'!I233</f>
        <v>0</v>
      </c>
      <c r="H246" s="270">
        <f>IF(C246='État actuel de la coll.'!$A$20,'Inventaire – Véh. et équip.'!H233-'Inventaire – Véh. et équip.'!M233,'Inventaire – Act. lin. et vert.'!G233)</f>
        <v>0</v>
      </c>
      <c r="I246" s="270">
        <f>'Inventaire – Act. lin. et vert.'!K233</f>
        <v>0</v>
      </c>
      <c r="J246" s="271" t="str">
        <f>IF(ISNUMBER('Inventaire – Act. lin. et vert.'!Y233),'Inventaire – Act. lin. et vert.'!Y233,"")</f>
        <v/>
      </c>
      <c r="K246" s="272">
        <f t="shared" si="110"/>
        <v>0</v>
      </c>
      <c r="L246" s="272">
        <f t="shared" si="116"/>
        <v>0</v>
      </c>
      <c r="M246" s="272">
        <f t="shared" si="117"/>
        <v>0</v>
      </c>
      <c r="N246" s="272">
        <f t="shared" si="118"/>
        <v>0</v>
      </c>
      <c r="O246" s="272">
        <f t="shared" si="119"/>
        <v>0</v>
      </c>
      <c r="P246" s="273">
        <f t="shared" si="120"/>
        <v>0</v>
      </c>
      <c r="Q246" s="277" t="str">
        <f t="shared" si="121"/>
        <v/>
      </c>
      <c r="R246" s="277" t="str">
        <f t="shared" si="122"/>
        <v/>
      </c>
      <c r="S246" s="274" t="str">
        <f t="shared" si="111"/>
        <v/>
      </c>
      <c r="T246" s="274" t="str">
        <f t="shared" si="130"/>
        <v/>
      </c>
      <c r="U246" s="274" t="str">
        <f t="shared" si="130"/>
        <v/>
      </c>
      <c r="V246" s="274" t="str">
        <f t="shared" si="112"/>
        <v/>
      </c>
      <c r="W246" s="274" t="str">
        <f t="shared" si="131"/>
        <v/>
      </c>
      <c r="X246" s="274" t="str">
        <f t="shared" si="131"/>
        <v/>
      </c>
      <c r="Y246" s="274" t="str">
        <f t="shared" si="131"/>
        <v/>
      </c>
      <c r="Z246" s="274" t="str">
        <f t="shared" si="131"/>
        <v/>
      </c>
      <c r="AA246" s="274" t="str">
        <f t="shared" si="131"/>
        <v/>
      </c>
      <c r="AB246" s="274" t="str">
        <f t="shared" si="131"/>
        <v/>
      </c>
      <c r="AC246" s="274" t="str">
        <f t="shared" si="131"/>
        <v/>
      </c>
      <c r="AD246" s="274" t="str">
        <f t="shared" si="131"/>
        <v/>
      </c>
      <c r="AE246" s="274" t="str">
        <f t="shared" si="131"/>
        <v/>
      </c>
      <c r="AF246" s="274" t="str">
        <f t="shared" si="131"/>
        <v/>
      </c>
      <c r="AG246" s="274" t="str">
        <f t="shared" si="132"/>
        <v/>
      </c>
      <c r="AH246" s="274" t="str">
        <f t="shared" si="132"/>
        <v/>
      </c>
      <c r="AI246" s="274" t="str">
        <f t="shared" si="132"/>
        <v/>
      </c>
      <c r="AJ246" s="274" t="str">
        <f t="shared" si="132"/>
        <v/>
      </c>
      <c r="AK246" s="274" t="str">
        <f t="shared" si="132"/>
        <v/>
      </c>
      <c r="AL246" s="274" t="str">
        <f t="shared" si="132"/>
        <v/>
      </c>
      <c r="AM246" s="274" t="str">
        <f t="shared" si="132"/>
        <v/>
      </c>
      <c r="AN246" s="274" t="str">
        <f t="shared" si="132"/>
        <v/>
      </c>
      <c r="AO246" s="274" t="str">
        <f t="shared" si="132"/>
        <v/>
      </c>
      <c r="AP246" s="274" t="str">
        <f t="shared" si="132"/>
        <v/>
      </c>
      <c r="AQ246" s="275">
        <f t="shared" si="125"/>
        <v>0</v>
      </c>
      <c r="AR246" s="275">
        <f t="shared" si="126"/>
        <v>0</v>
      </c>
      <c r="AS246" s="275">
        <f t="shared" si="127"/>
        <v>0</v>
      </c>
    </row>
    <row r="247" spans="1:45" s="5" customFormat="1" ht="27.75" customHeight="1" x14ac:dyDescent="0.25">
      <c r="A247" s="266">
        <f>'Inventaire – Act. lin. et vert.'!A234</f>
        <v>233</v>
      </c>
      <c r="B247" s="266"/>
      <c r="C247" s="266">
        <f>'Inventaire – Act. lin. et vert.'!B234</f>
        <v>0</v>
      </c>
      <c r="D247" s="266" t="str">
        <f>IF('Inventaire – Act. lin. et vert.'!C234="","",'Inventaire – Act. lin. et vert.'!C234)</f>
        <v/>
      </c>
      <c r="E247" s="267">
        <f>'Inventaire – Act. lin. et vert.'!D234</f>
        <v>0</v>
      </c>
      <c r="F247" s="268">
        <f>'Inventaire – Act. lin. et vert.'!E234</f>
        <v>0</v>
      </c>
      <c r="G247" s="276">
        <f>'Inventaire – Act. lin. et vert.'!I234</f>
        <v>0</v>
      </c>
      <c r="H247" s="270">
        <f>IF(C247='État actuel de la coll.'!$A$20,'Inventaire – Véh. et équip.'!H234-'Inventaire – Véh. et équip.'!M234,'Inventaire – Act. lin. et vert.'!G234)</f>
        <v>0</v>
      </c>
      <c r="I247" s="270">
        <f>'Inventaire – Act. lin. et vert.'!K234</f>
        <v>0</v>
      </c>
      <c r="J247" s="271" t="str">
        <f>IF(ISNUMBER('Inventaire – Act. lin. et vert.'!Y234),'Inventaire – Act. lin. et vert.'!Y234,"")</f>
        <v/>
      </c>
      <c r="K247" s="272">
        <f t="shared" si="110"/>
        <v>0</v>
      </c>
      <c r="L247" s="272">
        <f t="shared" si="116"/>
        <v>0</v>
      </c>
      <c r="M247" s="272">
        <f t="shared" si="117"/>
        <v>0</v>
      </c>
      <c r="N247" s="272">
        <f t="shared" si="118"/>
        <v>0</v>
      </c>
      <c r="O247" s="272">
        <f t="shared" si="119"/>
        <v>0</v>
      </c>
      <c r="P247" s="273">
        <f t="shared" si="120"/>
        <v>0</v>
      </c>
      <c r="Q247" s="277" t="str">
        <f t="shared" si="121"/>
        <v/>
      </c>
      <c r="R247" s="277" t="str">
        <f t="shared" si="122"/>
        <v/>
      </c>
      <c r="S247" s="274" t="str">
        <f t="shared" si="111"/>
        <v/>
      </c>
      <c r="T247" s="274" t="str">
        <f t="shared" si="130"/>
        <v/>
      </c>
      <c r="U247" s="274" t="str">
        <f t="shared" si="130"/>
        <v/>
      </c>
      <c r="V247" s="274" t="str">
        <f t="shared" si="112"/>
        <v/>
      </c>
      <c r="W247" s="274" t="str">
        <f t="shared" si="131"/>
        <v/>
      </c>
      <c r="X247" s="274" t="str">
        <f t="shared" si="131"/>
        <v/>
      </c>
      <c r="Y247" s="274" t="str">
        <f t="shared" si="131"/>
        <v/>
      </c>
      <c r="Z247" s="274" t="str">
        <f t="shared" si="131"/>
        <v/>
      </c>
      <c r="AA247" s="274" t="str">
        <f t="shared" si="131"/>
        <v/>
      </c>
      <c r="AB247" s="274" t="str">
        <f t="shared" si="131"/>
        <v/>
      </c>
      <c r="AC247" s="274" t="str">
        <f t="shared" si="131"/>
        <v/>
      </c>
      <c r="AD247" s="274" t="str">
        <f t="shared" si="131"/>
        <v/>
      </c>
      <c r="AE247" s="274" t="str">
        <f t="shared" si="131"/>
        <v/>
      </c>
      <c r="AF247" s="274" t="str">
        <f t="shared" si="131"/>
        <v/>
      </c>
      <c r="AG247" s="274" t="str">
        <f t="shared" si="132"/>
        <v/>
      </c>
      <c r="AH247" s="274" t="str">
        <f t="shared" si="132"/>
        <v/>
      </c>
      <c r="AI247" s="274" t="str">
        <f t="shared" si="132"/>
        <v/>
      </c>
      <c r="AJ247" s="274" t="str">
        <f t="shared" si="132"/>
        <v/>
      </c>
      <c r="AK247" s="274" t="str">
        <f t="shared" si="132"/>
        <v/>
      </c>
      <c r="AL247" s="274" t="str">
        <f t="shared" si="132"/>
        <v/>
      </c>
      <c r="AM247" s="274" t="str">
        <f t="shared" si="132"/>
        <v/>
      </c>
      <c r="AN247" s="274" t="str">
        <f t="shared" si="132"/>
        <v/>
      </c>
      <c r="AO247" s="274" t="str">
        <f t="shared" si="132"/>
        <v/>
      </c>
      <c r="AP247" s="274" t="str">
        <f t="shared" si="132"/>
        <v/>
      </c>
      <c r="AQ247" s="275">
        <f t="shared" si="125"/>
        <v>0</v>
      </c>
      <c r="AR247" s="275">
        <f t="shared" si="126"/>
        <v>0</v>
      </c>
      <c r="AS247" s="275">
        <f t="shared" si="127"/>
        <v>0</v>
      </c>
    </row>
    <row r="248" spans="1:45" s="5" customFormat="1" ht="27.75" customHeight="1" x14ac:dyDescent="0.25">
      <c r="A248" s="266">
        <f>'Inventaire – Act. lin. et vert.'!A235</f>
        <v>234</v>
      </c>
      <c r="B248" s="266"/>
      <c r="C248" s="266">
        <f>'Inventaire – Act. lin. et vert.'!B235</f>
        <v>0</v>
      </c>
      <c r="D248" s="266" t="str">
        <f>IF('Inventaire – Act. lin. et vert.'!C235="","",'Inventaire – Act. lin. et vert.'!C235)</f>
        <v/>
      </c>
      <c r="E248" s="267">
        <f>'Inventaire – Act. lin. et vert.'!D235</f>
        <v>0</v>
      </c>
      <c r="F248" s="268">
        <f>'Inventaire – Act. lin. et vert.'!E235</f>
        <v>0</v>
      </c>
      <c r="G248" s="276">
        <f>'Inventaire – Act. lin. et vert.'!I235</f>
        <v>0</v>
      </c>
      <c r="H248" s="270">
        <f>IF(C248='État actuel de la coll.'!$A$20,'Inventaire – Véh. et équip.'!H235-'Inventaire – Véh. et équip.'!M235,'Inventaire – Act. lin. et vert.'!G235)</f>
        <v>0</v>
      </c>
      <c r="I248" s="270">
        <f>'Inventaire – Act. lin. et vert.'!K235</f>
        <v>0</v>
      </c>
      <c r="J248" s="271" t="str">
        <f>IF(ISNUMBER('Inventaire – Act. lin. et vert.'!Y235),'Inventaire – Act. lin. et vert.'!Y235,"")</f>
        <v/>
      </c>
      <c r="K248" s="272">
        <f t="shared" si="110"/>
        <v>0</v>
      </c>
      <c r="L248" s="272">
        <f t="shared" si="116"/>
        <v>0</v>
      </c>
      <c r="M248" s="272">
        <f t="shared" si="117"/>
        <v>0</v>
      </c>
      <c r="N248" s="272">
        <f t="shared" si="118"/>
        <v>0</v>
      </c>
      <c r="O248" s="272">
        <f t="shared" si="119"/>
        <v>0</v>
      </c>
      <c r="P248" s="273">
        <f t="shared" si="120"/>
        <v>0</v>
      </c>
      <c r="Q248" s="277" t="str">
        <f t="shared" si="121"/>
        <v/>
      </c>
      <c r="R248" s="277" t="str">
        <f t="shared" si="122"/>
        <v/>
      </c>
      <c r="S248" s="274" t="str">
        <f t="shared" si="111"/>
        <v/>
      </c>
      <c r="T248" s="274" t="str">
        <f t="shared" si="130"/>
        <v/>
      </c>
      <c r="U248" s="274" t="str">
        <f t="shared" si="130"/>
        <v/>
      </c>
      <c r="V248" s="274" t="str">
        <f t="shared" si="112"/>
        <v/>
      </c>
      <c r="W248" s="274" t="str">
        <f t="shared" si="131"/>
        <v/>
      </c>
      <c r="X248" s="274" t="str">
        <f t="shared" si="131"/>
        <v/>
      </c>
      <c r="Y248" s="274" t="str">
        <f t="shared" si="131"/>
        <v/>
      </c>
      <c r="Z248" s="274" t="str">
        <f t="shared" si="131"/>
        <v/>
      </c>
      <c r="AA248" s="274" t="str">
        <f t="shared" si="131"/>
        <v/>
      </c>
      <c r="AB248" s="274" t="str">
        <f t="shared" si="131"/>
        <v/>
      </c>
      <c r="AC248" s="274" t="str">
        <f t="shared" si="131"/>
        <v/>
      </c>
      <c r="AD248" s="274" t="str">
        <f t="shared" si="131"/>
        <v/>
      </c>
      <c r="AE248" s="274" t="str">
        <f t="shared" si="131"/>
        <v/>
      </c>
      <c r="AF248" s="274" t="str">
        <f t="shared" si="131"/>
        <v/>
      </c>
      <c r="AG248" s="274" t="str">
        <f t="shared" si="132"/>
        <v/>
      </c>
      <c r="AH248" s="274" t="str">
        <f t="shared" si="132"/>
        <v/>
      </c>
      <c r="AI248" s="274" t="str">
        <f t="shared" si="132"/>
        <v/>
      </c>
      <c r="AJ248" s="274" t="str">
        <f t="shared" si="132"/>
        <v/>
      </c>
      <c r="AK248" s="274" t="str">
        <f t="shared" si="132"/>
        <v/>
      </c>
      <c r="AL248" s="274" t="str">
        <f t="shared" si="132"/>
        <v/>
      </c>
      <c r="AM248" s="274" t="str">
        <f t="shared" si="132"/>
        <v/>
      </c>
      <c r="AN248" s="274" t="str">
        <f t="shared" si="132"/>
        <v/>
      </c>
      <c r="AO248" s="274" t="str">
        <f t="shared" si="132"/>
        <v/>
      </c>
      <c r="AP248" s="274" t="str">
        <f t="shared" si="132"/>
        <v/>
      </c>
      <c r="AQ248" s="275">
        <f t="shared" si="125"/>
        <v>0</v>
      </c>
      <c r="AR248" s="275">
        <f t="shared" si="126"/>
        <v>0</v>
      </c>
      <c r="AS248" s="275">
        <f t="shared" si="127"/>
        <v>0</v>
      </c>
    </row>
    <row r="249" spans="1:45" s="5" customFormat="1" ht="27.75" customHeight="1" x14ac:dyDescent="0.25">
      <c r="A249" s="266">
        <f>'Inventaire – Act. lin. et vert.'!A236</f>
        <v>235</v>
      </c>
      <c r="B249" s="266"/>
      <c r="C249" s="266">
        <f>'Inventaire – Act. lin. et vert.'!B236</f>
        <v>0</v>
      </c>
      <c r="D249" s="266" t="str">
        <f>IF('Inventaire – Act. lin. et vert.'!C236="","",'Inventaire – Act. lin. et vert.'!C236)</f>
        <v/>
      </c>
      <c r="E249" s="267">
        <f>'Inventaire – Act. lin. et vert.'!D236</f>
        <v>0</v>
      </c>
      <c r="F249" s="268">
        <f>'Inventaire – Act. lin. et vert.'!E236</f>
        <v>0</v>
      </c>
      <c r="G249" s="276">
        <f>'Inventaire – Act. lin. et vert.'!I236</f>
        <v>0</v>
      </c>
      <c r="H249" s="270">
        <f>IF(C249='État actuel de la coll.'!$A$20,'Inventaire – Véh. et équip.'!H236-'Inventaire – Véh. et équip.'!M236,'Inventaire – Act. lin. et vert.'!G236)</f>
        <v>0</v>
      </c>
      <c r="I249" s="270">
        <f>'Inventaire – Act. lin. et vert.'!K236</f>
        <v>0</v>
      </c>
      <c r="J249" s="271" t="str">
        <f>IF(ISNUMBER('Inventaire – Act. lin. et vert.'!Y236),'Inventaire – Act. lin. et vert.'!Y236,"")</f>
        <v/>
      </c>
      <c r="K249" s="272">
        <f t="shared" si="110"/>
        <v>0</v>
      </c>
      <c r="L249" s="272">
        <f t="shared" si="116"/>
        <v>0</v>
      </c>
      <c r="M249" s="272">
        <f t="shared" si="117"/>
        <v>0</v>
      </c>
      <c r="N249" s="272">
        <f t="shared" si="118"/>
        <v>0</v>
      </c>
      <c r="O249" s="272">
        <f t="shared" si="119"/>
        <v>0</v>
      </c>
      <c r="P249" s="273">
        <f t="shared" si="120"/>
        <v>0</v>
      </c>
      <c r="Q249" s="277" t="str">
        <f t="shared" si="121"/>
        <v/>
      </c>
      <c r="R249" s="277" t="str">
        <f t="shared" si="122"/>
        <v/>
      </c>
      <c r="S249" s="274" t="str">
        <f t="shared" si="111"/>
        <v/>
      </c>
      <c r="T249" s="274" t="str">
        <f t="shared" si="130"/>
        <v/>
      </c>
      <c r="U249" s="274" t="str">
        <f t="shared" si="130"/>
        <v/>
      </c>
      <c r="V249" s="274" t="str">
        <f t="shared" si="112"/>
        <v/>
      </c>
      <c r="W249" s="274" t="str">
        <f t="shared" si="131"/>
        <v/>
      </c>
      <c r="X249" s="274" t="str">
        <f t="shared" si="131"/>
        <v/>
      </c>
      <c r="Y249" s="274" t="str">
        <f t="shared" si="131"/>
        <v/>
      </c>
      <c r="Z249" s="274" t="str">
        <f t="shared" si="131"/>
        <v/>
      </c>
      <c r="AA249" s="274" t="str">
        <f t="shared" si="131"/>
        <v/>
      </c>
      <c r="AB249" s="274" t="str">
        <f t="shared" si="131"/>
        <v/>
      </c>
      <c r="AC249" s="274" t="str">
        <f t="shared" si="131"/>
        <v/>
      </c>
      <c r="AD249" s="274" t="str">
        <f t="shared" si="131"/>
        <v/>
      </c>
      <c r="AE249" s="274" t="str">
        <f t="shared" si="131"/>
        <v/>
      </c>
      <c r="AF249" s="274" t="str">
        <f t="shared" si="131"/>
        <v/>
      </c>
      <c r="AG249" s="274" t="str">
        <f t="shared" si="132"/>
        <v/>
      </c>
      <c r="AH249" s="274" t="str">
        <f t="shared" si="132"/>
        <v/>
      </c>
      <c r="AI249" s="274" t="str">
        <f t="shared" si="132"/>
        <v/>
      </c>
      <c r="AJ249" s="274" t="str">
        <f t="shared" si="132"/>
        <v/>
      </c>
      <c r="AK249" s="274" t="str">
        <f t="shared" si="132"/>
        <v/>
      </c>
      <c r="AL249" s="274" t="str">
        <f t="shared" si="132"/>
        <v/>
      </c>
      <c r="AM249" s="274" t="str">
        <f t="shared" si="132"/>
        <v/>
      </c>
      <c r="AN249" s="274" t="str">
        <f t="shared" si="132"/>
        <v/>
      </c>
      <c r="AO249" s="274" t="str">
        <f t="shared" si="132"/>
        <v/>
      </c>
      <c r="AP249" s="274" t="str">
        <f t="shared" si="132"/>
        <v/>
      </c>
      <c r="AQ249" s="275">
        <f t="shared" si="125"/>
        <v>0</v>
      </c>
      <c r="AR249" s="275">
        <f t="shared" si="126"/>
        <v>0</v>
      </c>
      <c r="AS249" s="275">
        <f t="shared" si="127"/>
        <v>0</v>
      </c>
    </row>
    <row r="250" spans="1:45" s="5" customFormat="1" ht="27.75" customHeight="1" x14ac:dyDescent="0.25">
      <c r="A250" s="266">
        <f>'Inventaire – Act. lin. et vert.'!A237</f>
        <v>236</v>
      </c>
      <c r="B250" s="266"/>
      <c r="C250" s="266">
        <f>'Inventaire – Act. lin. et vert.'!B237</f>
        <v>0</v>
      </c>
      <c r="D250" s="266" t="str">
        <f>IF('Inventaire – Act. lin. et vert.'!C237="","",'Inventaire – Act. lin. et vert.'!C237)</f>
        <v/>
      </c>
      <c r="E250" s="267">
        <f>'Inventaire – Act. lin. et vert.'!D237</f>
        <v>0</v>
      </c>
      <c r="F250" s="268">
        <f>'Inventaire – Act. lin. et vert.'!E237</f>
        <v>0</v>
      </c>
      <c r="G250" s="276">
        <f>'Inventaire – Act. lin. et vert.'!I237</f>
        <v>0</v>
      </c>
      <c r="H250" s="270">
        <f>IF(C250='État actuel de la coll.'!$A$20,'Inventaire – Véh. et équip.'!H237-'Inventaire – Véh. et équip.'!M237,'Inventaire – Act. lin. et vert.'!G237)</f>
        <v>0</v>
      </c>
      <c r="I250" s="270">
        <f>'Inventaire – Act. lin. et vert.'!K237</f>
        <v>0</v>
      </c>
      <c r="J250" s="271" t="str">
        <f>IF(ISNUMBER('Inventaire – Act. lin. et vert.'!Y237),'Inventaire – Act. lin. et vert.'!Y237,"")</f>
        <v/>
      </c>
      <c r="K250" s="272">
        <f t="shared" si="110"/>
        <v>0</v>
      </c>
      <c r="L250" s="272">
        <f t="shared" si="116"/>
        <v>0</v>
      </c>
      <c r="M250" s="272">
        <f t="shared" si="117"/>
        <v>0</v>
      </c>
      <c r="N250" s="272">
        <f t="shared" si="118"/>
        <v>0</v>
      </c>
      <c r="O250" s="272">
        <f t="shared" si="119"/>
        <v>0</v>
      </c>
      <c r="P250" s="273">
        <f t="shared" si="120"/>
        <v>0</v>
      </c>
      <c r="Q250" s="277" t="str">
        <f t="shared" si="121"/>
        <v/>
      </c>
      <c r="R250" s="277" t="str">
        <f t="shared" si="122"/>
        <v/>
      </c>
      <c r="S250" s="274" t="str">
        <f t="shared" si="111"/>
        <v/>
      </c>
      <c r="T250" s="274" t="str">
        <f t="shared" si="130"/>
        <v/>
      </c>
      <c r="U250" s="274" t="str">
        <f t="shared" si="130"/>
        <v/>
      </c>
      <c r="V250" s="274" t="str">
        <f t="shared" si="112"/>
        <v/>
      </c>
      <c r="W250" s="274" t="str">
        <f t="shared" si="131"/>
        <v/>
      </c>
      <c r="X250" s="274" t="str">
        <f t="shared" si="131"/>
        <v/>
      </c>
      <c r="Y250" s="274" t="str">
        <f t="shared" si="131"/>
        <v/>
      </c>
      <c r="Z250" s="274" t="str">
        <f t="shared" si="131"/>
        <v/>
      </c>
      <c r="AA250" s="274" t="str">
        <f t="shared" si="131"/>
        <v/>
      </c>
      <c r="AB250" s="274" t="str">
        <f t="shared" si="131"/>
        <v/>
      </c>
      <c r="AC250" s="274" t="str">
        <f t="shared" si="131"/>
        <v/>
      </c>
      <c r="AD250" s="274" t="str">
        <f t="shared" si="131"/>
        <v/>
      </c>
      <c r="AE250" s="274" t="str">
        <f t="shared" si="131"/>
        <v/>
      </c>
      <c r="AF250" s="274" t="str">
        <f t="shared" si="131"/>
        <v/>
      </c>
      <c r="AG250" s="274" t="str">
        <f t="shared" si="132"/>
        <v/>
      </c>
      <c r="AH250" s="274" t="str">
        <f t="shared" si="132"/>
        <v/>
      </c>
      <c r="AI250" s="274" t="str">
        <f t="shared" si="132"/>
        <v/>
      </c>
      <c r="AJ250" s="274" t="str">
        <f t="shared" si="132"/>
        <v/>
      </c>
      <c r="AK250" s="274" t="str">
        <f t="shared" si="132"/>
        <v/>
      </c>
      <c r="AL250" s="274" t="str">
        <f t="shared" si="132"/>
        <v/>
      </c>
      <c r="AM250" s="274" t="str">
        <f t="shared" si="132"/>
        <v/>
      </c>
      <c r="AN250" s="274" t="str">
        <f t="shared" si="132"/>
        <v/>
      </c>
      <c r="AO250" s="274" t="str">
        <f t="shared" si="132"/>
        <v/>
      </c>
      <c r="AP250" s="274" t="str">
        <f t="shared" si="132"/>
        <v/>
      </c>
      <c r="AQ250" s="275">
        <f t="shared" si="125"/>
        <v>0</v>
      </c>
      <c r="AR250" s="275">
        <f t="shared" si="126"/>
        <v>0</v>
      </c>
      <c r="AS250" s="275">
        <f t="shared" si="127"/>
        <v>0</v>
      </c>
    </row>
    <row r="251" spans="1:45" s="5" customFormat="1" ht="27.75" customHeight="1" x14ac:dyDescent="0.25">
      <c r="A251" s="266">
        <f>'Inventaire – Act. lin. et vert.'!A238</f>
        <v>237</v>
      </c>
      <c r="B251" s="266"/>
      <c r="C251" s="266">
        <f>'Inventaire – Act. lin. et vert.'!B238</f>
        <v>0</v>
      </c>
      <c r="D251" s="266" t="str">
        <f>IF('Inventaire – Act. lin. et vert.'!C238="","",'Inventaire – Act. lin. et vert.'!C238)</f>
        <v/>
      </c>
      <c r="E251" s="267">
        <f>'Inventaire – Act. lin. et vert.'!D238</f>
        <v>0</v>
      </c>
      <c r="F251" s="268">
        <f>'Inventaire – Act. lin. et vert.'!E238</f>
        <v>0</v>
      </c>
      <c r="G251" s="276">
        <f>'Inventaire – Act. lin. et vert.'!I238</f>
        <v>0</v>
      </c>
      <c r="H251" s="270">
        <f>IF(C251='État actuel de la coll.'!$A$20,'Inventaire – Véh. et équip.'!H238-'Inventaire – Véh. et équip.'!M238,'Inventaire – Act. lin. et vert.'!G238)</f>
        <v>0</v>
      </c>
      <c r="I251" s="270">
        <f>'Inventaire – Act. lin. et vert.'!K238</f>
        <v>0</v>
      </c>
      <c r="J251" s="271" t="str">
        <f>IF(ISNUMBER('Inventaire – Act. lin. et vert.'!Y238),'Inventaire – Act. lin. et vert.'!Y238,"")</f>
        <v/>
      </c>
      <c r="K251" s="272">
        <f t="shared" si="110"/>
        <v>0</v>
      </c>
      <c r="L251" s="272">
        <f t="shared" si="116"/>
        <v>0</v>
      </c>
      <c r="M251" s="272">
        <f t="shared" si="117"/>
        <v>0</v>
      </c>
      <c r="N251" s="272">
        <f t="shared" si="118"/>
        <v>0</v>
      </c>
      <c r="O251" s="272">
        <f t="shared" si="119"/>
        <v>0</v>
      </c>
      <c r="P251" s="273">
        <f t="shared" si="120"/>
        <v>0</v>
      </c>
      <c r="Q251" s="277" t="str">
        <f t="shared" si="121"/>
        <v/>
      </c>
      <c r="R251" s="277" t="str">
        <f t="shared" si="122"/>
        <v/>
      </c>
      <c r="S251" s="274" t="str">
        <f t="shared" si="111"/>
        <v/>
      </c>
      <c r="T251" s="274" t="str">
        <f t="shared" si="130"/>
        <v/>
      </c>
      <c r="U251" s="274" t="str">
        <f t="shared" si="130"/>
        <v/>
      </c>
      <c r="V251" s="274" t="str">
        <f t="shared" si="112"/>
        <v/>
      </c>
      <c r="W251" s="274" t="str">
        <f t="shared" si="131"/>
        <v/>
      </c>
      <c r="X251" s="274" t="str">
        <f t="shared" si="131"/>
        <v/>
      </c>
      <c r="Y251" s="274" t="str">
        <f t="shared" si="131"/>
        <v/>
      </c>
      <c r="Z251" s="274" t="str">
        <f t="shared" si="131"/>
        <v/>
      </c>
      <c r="AA251" s="274" t="str">
        <f t="shared" si="131"/>
        <v/>
      </c>
      <c r="AB251" s="274" t="str">
        <f t="shared" si="131"/>
        <v/>
      </c>
      <c r="AC251" s="274" t="str">
        <f t="shared" si="131"/>
        <v/>
      </c>
      <c r="AD251" s="274" t="str">
        <f t="shared" si="131"/>
        <v/>
      </c>
      <c r="AE251" s="274" t="str">
        <f t="shared" si="131"/>
        <v/>
      </c>
      <c r="AF251" s="274" t="str">
        <f t="shared" si="131"/>
        <v/>
      </c>
      <c r="AG251" s="274" t="str">
        <f t="shared" si="132"/>
        <v/>
      </c>
      <c r="AH251" s="274" t="str">
        <f t="shared" si="132"/>
        <v/>
      </c>
      <c r="AI251" s="274" t="str">
        <f t="shared" si="132"/>
        <v/>
      </c>
      <c r="AJ251" s="274" t="str">
        <f t="shared" si="132"/>
        <v/>
      </c>
      <c r="AK251" s="274" t="str">
        <f t="shared" si="132"/>
        <v/>
      </c>
      <c r="AL251" s="274" t="str">
        <f t="shared" si="132"/>
        <v/>
      </c>
      <c r="AM251" s="274" t="str">
        <f t="shared" si="132"/>
        <v/>
      </c>
      <c r="AN251" s="274" t="str">
        <f t="shared" si="132"/>
        <v/>
      </c>
      <c r="AO251" s="274" t="str">
        <f t="shared" si="132"/>
        <v/>
      </c>
      <c r="AP251" s="274" t="str">
        <f t="shared" si="132"/>
        <v/>
      </c>
      <c r="AQ251" s="275">
        <f t="shared" si="125"/>
        <v>0</v>
      </c>
      <c r="AR251" s="275">
        <f t="shared" si="126"/>
        <v>0</v>
      </c>
      <c r="AS251" s="275">
        <f t="shared" si="127"/>
        <v>0</v>
      </c>
    </row>
    <row r="252" spans="1:45" s="5" customFormat="1" ht="27.75" customHeight="1" x14ac:dyDescent="0.25">
      <c r="A252" s="266">
        <f>'Inventaire – Act. lin. et vert.'!A239</f>
        <v>238</v>
      </c>
      <c r="B252" s="266"/>
      <c r="C252" s="266">
        <f>'Inventaire – Act. lin. et vert.'!B239</f>
        <v>0</v>
      </c>
      <c r="D252" s="266" t="str">
        <f>IF('Inventaire – Act. lin. et vert.'!C239="","",'Inventaire – Act. lin. et vert.'!C239)</f>
        <v/>
      </c>
      <c r="E252" s="267">
        <f>'Inventaire – Act. lin. et vert.'!D239</f>
        <v>0</v>
      </c>
      <c r="F252" s="268">
        <f>'Inventaire – Act. lin. et vert.'!E239</f>
        <v>0</v>
      </c>
      <c r="G252" s="276">
        <f>'Inventaire – Act. lin. et vert.'!I239</f>
        <v>0</v>
      </c>
      <c r="H252" s="270">
        <f>IF(C252='État actuel de la coll.'!$A$20,'Inventaire – Véh. et équip.'!H239-'Inventaire – Véh. et équip.'!M239,'Inventaire – Act. lin. et vert.'!G239)</f>
        <v>0</v>
      </c>
      <c r="I252" s="270">
        <f>'Inventaire – Act. lin. et vert.'!K239</f>
        <v>0</v>
      </c>
      <c r="J252" s="271" t="str">
        <f>IF(ISNUMBER('Inventaire – Act. lin. et vert.'!Y239),'Inventaire – Act. lin. et vert.'!Y239,"")</f>
        <v/>
      </c>
      <c r="K252" s="272">
        <f t="shared" si="110"/>
        <v>0</v>
      </c>
      <c r="L252" s="272">
        <f t="shared" si="116"/>
        <v>0</v>
      </c>
      <c r="M252" s="272">
        <f t="shared" si="117"/>
        <v>0</v>
      </c>
      <c r="N252" s="272">
        <f t="shared" si="118"/>
        <v>0</v>
      </c>
      <c r="O252" s="272">
        <f t="shared" si="119"/>
        <v>0</v>
      </c>
      <c r="P252" s="273">
        <f t="shared" si="120"/>
        <v>0</v>
      </c>
      <c r="Q252" s="277" t="str">
        <f t="shared" si="121"/>
        <v/>
      </c>
      <c r="R252" s="277" t="str">
        <f t="shared" si="122"/>
        <v/>
      </c>
      <c r="S252" s="274" t="str">
        <f t="shared" si="111"/>
        <v/>
      </c>
      <c r="T252" s="274" t="str">
        <f t="shared" si="130"/>
        <v/>
      </c>
      <c r="U252" s="274" t="str">
        <f t="shared" si="130"/>
        <v/>
      </c>
      <c r="V252" s="274" t="str">
        <f t="shared" si="112"/>
        <v/>
      </c>
      <c r="W252" s="274" t="str">
        <f t="shared" si="131"/>
        <v/>
      </c>
      <c r="X252" s="274" t="str">
        <f t="shared" si="131"/>
        <v/>
      </c>
      <c r="Y252" s="274" t="str">
        <f t="shared" si="131"/>
        <v/>
      </c>
      <c r="Z252" s="274" t="str">
        <f t="shared" si="131"/>
        <v/>
      </c>
      <c r="AA252" s="274" t="str">
        <f t="shared" si="131"/>
        <v/>
      </c>
      <c r="AB252" s="274" t="str">
        <f t="shared" si="131"/>
        <v/>
      </c>
      <c r="AC252" s="274" t="str">
        <f t="shared" si="131"/>
        <v/>
      </c>
      <c r="AD252" s="274" t="str">
        <f t="shared" si="131"/>
        <v/>
      </c>
      <c r="AE252" s="274" t="str">
        <f t="shared" si="131"/>
        <v/>
      </c>
      <c r="AF252" s="274" t="str">
        <f t="shared" si="131"/>
        <v/>
      </c>
      <c r="AG252" s="274" t="str">
        <f t="shared" si="132"/>
        <v/>
      </c>
      <c r="AH252" s="274" t="str">
        <f t="shared" si="132"/>
        <v/>
      </c>
      <c r="AI252" s="274" t="str">
        <f t="shared" si="132"/>
        <v/>
      </c>
      <c r="AJ252" s="274" t="str">
        <f t="shared" si="132"/>
        <v/>
      </c>
      <c r="AK252" s="274" t="str">
        <f t="shared" si="132"/>
        <v/>
      </c>
      <c r="AL252" s="274" t="str">
        <f t="shared" si="132"/>
        <v/>
      </c>
      <c r="AM252" s="274" t="str">
        <f t="shared" si="132"/>
        <v/>
      </c>
      <c r="AN252" s="274" t="str">
        <f t="shared" si="132"/>
        <v/>
      </c>
      <c r="AO252" s="274" t="str">
        <f t="shared" si="132"/>
        <v/>
      </c>
      <c r="AP252" s="274" t="str">
        <f t="shared" si="132"/>
        <v/>
      </c>
      <c r="AQ252" s="275">
        <f t="shared" si="125"/>
        <v>0</v>
      </c>
      <c r="AR252" s="275">
        <f t="shared" si="126"/>
        <v>0</v>
      </c>
      <c r="AS252" s="275">
        <f t="shared" si="127"/>
        <v>0</v>
      </c>
    </row>
    <row r="253" spans="1:45" s="5" customFormat="1" ht="27.75" customHeight="1" x14ac:dyDescent="0.25">
      <c r="A253" s="266">
        <f>'Inventaire – Act. lin. et vert.'!A240</f>
        <v>239</v>
      </c>
      <c r="B253" s="266"/>
      <c r="C253" s="266">
        <f>'Inventaire – Act. lin. et vert.'!B240</f>
        <v>0</v>
      </c>
      <c r="D253" s="266" t="str">
        <f>IF('Inventaire – Act. lin. et vert.'!C240="","",'Inventaire – Act. lin. et vert.'!C240)</f>
        <v/>
      </c>
      <c r="E253" s="267">
        <f>'Inventaire – Act. lin. et vert.'!D240</f>
        <v>0</v>
      </c>
      <c r="F253" s="268">
        <f>'Inventaire – Act. lin. et vert.'!E240</f>
        <v>0</v>
      </c>
      <c r="G253" s="276">
        <f>'Inventaire – Act. lin. et vert.'!I240</f>
        <v>0</v>
      </c>
      <c r="H253" s="270">
        <f>IF(C253='État actuel de la coll.'!$A$20,'Inventaire – Véh. et équip.'!H240-'Inventaire – Véh. et équip.'!M240,'Inventaire – Act. lin. et vert.'!G240)</f>
        <v>0</v>
      </c>
      <c r="I253" s="270">
        <f>'Inventaire – Act. lin. et vert.'!K240</f>
        <v>0</v>
      </c>
      <c r="J253" s="271" t="str">
        <f>IF(ISNUMBER('Inventaire – Act. lin. et vert.'!Y240),'Inventaire – Act. lin. et vert.'!Y240,"")</f>
        <v/>
      </c>
      <c r="K253" s="272">
        <f t="shared" si="110"/>
        <v>0</v>
      </c>
      <c r="L253" s="272">
        <f t="shared" si="116"/>
        <v>0</v>
      </c>
      <c r="M253" s="272">
        <f t="shared" si="117"/>
        <v>0</v>
      </c>
      <c r="N253" s="272">
        <f t="shared" si="118"/>
        <v>0</v>
      </c>
      <c r="O253" s="272">
        <f t="shared" si="119"/>
        <v>0</v>
      </c>
      <c r="P253" s="273">
        <f t="shared" si="120"/>
        <v>0</v>
      </c>
      <c r="Q253" s="277" t="str">
        <f t="shared" si="121"/>
        <v/>
      </c>
      <c r="R253" s="277" t="str">
        <f t="shared" si="122"/>
        <v/>
      </c>
      <c r="S253" s="274" t="str">
        <f t="shared" si="111"/>
        <v/>
      </c>
      <c r="T253" s="274" t="str">
        <f t="shared" si="130"/>
        <v/>
      </c>
      <c r="U253" s="274" t="str">
        <f t="shared" si="130"/>
        <v/>
      </c>
      <c r="V253" s="274" t="str">
        <f t="shared" si="112"/>
        <v/>
      </c>
      <c r="W253" s="274" t="str">
        <f t="shared" si="131"/>
        <v/>
      </c>
      <c r="X253" s="274" t="str">
        <f t="shared" si="131"/>
        <v/>
      </c>
      <c r="Y253" s="274" t="str">
        <f t="shared" si="131"/>
        <v/>
      </c>
      <c r="Z253" s="274" t="str">
        <f t="shared" si="131"/>
        <v/>
      </c>
      <c r="AA253" s="274" t="str">
        <f t="shared" si="131"/>
        <v/>
      </c>
      <c r="AB253" s="274" t="str">
        <f t="shared" si="131"/>
        <v/>
      </c>
      <c r="AC253" s="274" t="str">
        <f t="shared" si="131"/>
        <v/>
      </c>
      <c r="AD253" s="274" t="str">
        <f t="shared" si="131"/>
        <v/>
      </c>
      <c r="AE253" s="274" t="str">
        <f t="shared" si="131"/>
        <v/>
      </c>
      <c r="AF253" s="274" t="str">
        <f t="shared" si="131"/>
        <v/>
      </c>
      <c r="AG253" s="274" t="str">
        <f t="shared" si="132"/>
        <v/>
      </c>
      <c r="AH253" s="274" t="str">
        <f t="shared" si="132"/>
        <v/>
      </c>
      <c r="AI253" s="274" t="str">
        <f t="shared" si="132"/>
        <v/>
      </c>
      <c r="AJ253" s="274" t="str">
        <f t="shared" si="132"/>
        <v/>
      </c>
      <c r="AK253" s="274" t="str">
        <f t="shared" si="132"/>
        <v/>
      </c>
      <c r="AL253" s="274" t="str">
        <f t="shared" si="132"/>
        <v/>
      </c>
      <c r="AM253" s="274" t="str">
        <f t="shared" si="132"/>
        <v/>
      </c>
      <c r="AN253" s="274" t="str">
        <f t="shared" si="132"/>
        <v/>
      </c>
      <c r="AO253" s="274" t="str">
        <f t="shared" si="132"/>
        <v/>
      </c>
      <c r="AP253" s="274" t="str">
        <f t="shared" si="132"/>
        <v/>
      </c>
      <c r="AQ253" s="275">
        <f t="shared" si="125"/>
        <v>0</v>
      </c>
      <c r="AR253" s="275">
        <f t="shared" si="126"/>
        <v>0</v>
      </c>
      <c r="AS253" s="275">
        <f t="shared" si="127"/>
        <v>0</v>
      </c>
    </row>
    <row r="254" spans="1:45" s="5" customFormat="1" ht="27.75" customHeight="1" x14ac:dyDescent="0.25">
      <c r="A254" s="266">
        <f>'Inventaire – Act. lin. et vert.'!A241</f>
        <v>240</v>
      </c>
      <c r="B254" s="266"/>
      <c r="C254" s="266">
        <f>'Inventaire – Act. lin. et vert.'!B241</f>
        <v>0</v>
      </c>
      <c r="D254" s="266" t="str">
        <f>IF('Inventaire – Act. lin. et vert.'!C241="","",'Inventaire – Act. lin. et vert.'!C241)</f>
        <v/>
      </c>
      <c r="E254" s="267">
        <f>'Inventaire – Act. lin. et vert.'!D241</f>
        <v>0</v>
      </c>
      <c r="F254" s="268">
        <f>'Inventaire – Act. lin. et vert.'!E241</f>
        <v>0</v>
      </c>
      <c r="G254" s="276">
        <f>'Inventaire – Act. lin. et vert.'!I241</f>
        <v>0</v>
      </c>
      <c r="H254" s="270">
        <f>IF(C254='État actuel de la coll.'!$A$20,'Inventaire – Véh. et équip.'!H241-'Inventaire – Véh. et équip.'!M241,'Inventaire – Act. lin. et vert.'!G241)</f>
        <v>0</v>
      </c>
      <c r="I254" s="270">
        <f>'Inventaire – Act. lin. et vert.'!K241</f>
        <v>0</v>
      </c>
      <c r="J254" s="271" t="str">
        <f>IF(ISNUMBER('Inventaire – Act. lin. et vert.'!Y241),'Inventaire – Act. lin. et vert.'!Y241,"")</f>
        <v/>
      </c>
      <c r="K254" s="272">
        <f t="shared" si="110"/>
        <v>0</v>
      </c>
      <c r="L254" s="272">
        <f t="shared" si="116"/>
        <v>0</v>
      </c>
      <c r="M254" s="272">
        <f t="shared" si="117"/>
        <v>0</v>
      </c>
      <c r="N254" s="272">
        <f t="shared" si="118"/>
        <v>0</v>
      </c>
      <c r="O254" s="272">
        <f t="shared" si="119"/>
        <v>0</v>
      </c>
      <c r="P254" s="273">
        <f t="shared" si="120"/>
        <v>0</v>
      </c>
      <c r="Q254" s="277" t="str">
        <f t="shared" si="121"/>
        <v/>
      </c>
      <c r="R254" s="277" t="str">
        <f t="shared" si="122"/>
        <v/>
      </c>
      <c r="S254" s="274" t="str">
        <f t="shared" si="111"/>
        <v/>
      </c>
      <c r="T254" s="274" t="str">
        <f t="shared" si="130"/>
        <v/>
      </c>
      <c r="U254" s="274" t="str">
        <f t="shared" si="130"/>
        <v/>
      </c>
      <c r="V254" s="274" t="str">
        <f t="shared" si="112"/>
        <v/>
      </c>
      <c r="W254" s="274" t="str">
        <f t="shared" si="131"/>
        <v/>
      </c>
      <c r="X254" s="274" t="str">
        <f t="shared" si="131"/>
        <v/>
      </c>
      <c r="Y254" s="274" t="str">
        <f t="shared" si="131"/>
        <v/>
      </c>
      <c r="Z254" s="274" t="str">
        <f t="shared" si="131"/>
        <v/>
      </c>
      <c r="AA254" s="274" t="str">
        <f t="shared" si="131"/>
        <v/>
      </c>
      <c r="AB254" s="274" t="str">
        <f t="shared" si="131"/>
        <v/>
      </c>
      <c r="AC254" s="274" t="str">
        <f t="shared" si="131"/>
        <v/>
      </c>
      <c r="AD254" s="274" t="str">
        <f t="shared" si="131"/>
        <v/>
      </c>
      <c r="AE254" s="274" t="str">
        <f t="shared" si="131"/>
        <v/>
      </c>
      <c r="AF254" s="274" t="str">
        <f t="shared" si="131"/>
        <v/>
      </c>
      <c r="AG254" s="274" t="str">
        <f t="shared" si="132"/>
        <v/>
      </c>
      <c r="AH254" s="274" t="str">
        <f t="shared" si="132"/>
        <v/>
      </c>
      <c r="AI254" s="274" t="str">
        <f t="shared" si="132"/>
        <v/>
      </c>
      <c r="AJ254" s="274" t="str">
        <f t="shared" si="132"/>
        <v/>
      </c>
      <c r="AK254" s="274" t="str">
        <f t="shared" si="132"/>
        <v/>
      </c>
      <c r="AL254" s="274" t="str">
        <f t="shared" si="132"/>
        <v/>
      </c>
      <c r="AM254" s="274" t="str">
        <f t="shared" si="132"/>
        <v/>
      </c>
      <c r="AN254" s="274" t="str">
        <f t="shared" si="132"/>
        <v/>
      </c>
      <c r="AO254" s="274" t="str">
        <f t="shared" si="132"/>
        <v/>
      </c>
      <c r="AP254" s="274" t="str">
        <f t="shared" si="132"/>
        <v/>
      </c>
      <c r="AQ254" s="275">
        <f t="shared" si="125"/>
        <v>0</v>
      </c>
      <c r="AR254" s="275">
        <f t="shared" si="126"/>
        <v>0</v>
      </c>
      <c r="AS254" s="275">
        <f t="shared" si="127"/>
        <v>0</v>
      </c>
    </row>
    <row r="255" spans="1:45" s="5" customFormat="1" ht="27.75" customHeight="1" x14ac:dyDescent="0.25">
      <c r="A255" s="266">
        <f>'Inventaire – Act. lin. et vert.'!A242</f>
        <v>241</v>
      </c>
      <c r="B255" s="266"/>
      <c r="C255" s="266">
        <f>'Inventaire – Act. lin. et vert.'!B242</f>
        <v>0</v>
      </c>
      <c r="D255" s="266" t="str">
        <f>IF('Inventaire – Act. lin. et vert.'!C242="","",'Inventaire – Act. lin. et vert.'!C242)</f>
        <v/>
      </c>
      <c r="E255" s="267">
        <f>'Inventaire – Act. lin. et vert.'!D242</f>
        <v>0</v>
      </c>
      <c r="F255" s="268">
        <f>'Inventaire – Act. lin. et vert.'!E242</f>
        <v>0</v>
      </c>
      <c r="G255" s="276">
        <f>'Inventaire – Act. lin. et vert.'!I242</f>
        <v>0</v>
      </c>
      <c r="H255" s="270">
        <f>IF(C255='État actuel de la coll.'!$A$20,'Inventaire – Véh. et équip.'!H242-'Inventaire – Véh. et équip.'!M242,'Inventaire – Act. lin. et vert.'!G242)</f>
        <v>0</v>
      </c>
      <c r="I255" s="270">
        <f>'Inventaire – Act. lin. et vert.'!K242</f>
        <v>0</v>
      </c>
      <c r="J255" s="271" t="str">
        <f>IF(ISNUMBER('Inventaire – Act. lin. et vert.'!Y242),'Inventaire – Act. lin. et vert.'!Y242,"")</f>
        <v/>
      </c>
      <c r="K255" s="272">
        <f t="shared" si="110"/>
        <v>0</v>
      </c>
      <c r="L255" s="272">
        <f t="shared" si="116"/>
        <v>0</v>
      </c>
      <c r="M255" s="272">
        <f t="shared" si="117"/>
        <v>0</v>
      </c>
      <c r="N255" s="272">
        <f t="shared" si="118"/>
        <v>0</v>
      </c>
      <c r="O255" s="272">
        <f t="shared" si="119"/>
        <v>0</v>
      </c>
      <c r="P255" s="273">
        <f t="shared" si="120"/>
        <v>0</v>
      </c>
      <c r="Q255" s="277" t="str">
        <f t="shared" si="121"/>
        <v/>
      </c>
      <c r="R255" s="277" t="str">
        <f t="shared" si="122"/>
        <v/>
      </c>
      <c r="S255" s="274" t="str">
        <f t="shared" si="111"/>
        <v/>
      </c>
      <c r="T255" s="274" t="str">
        <f t="shared" si="130"/>
        <v/>
      </c>
      <c r="U255" s="274" t="str">
        <f t="shared" si="130"/>
        <v/>
      </c>
      <c r="V255" s="274" t="str">
        <f t="shared" si="112"/>
        <v/>
      </c>
      <c r="W255" s="274" t="str">
        <f t="shared" ref="W255:AF264" si="133">IF(OR($K255=W$14,$L255=W$14,$M255=W$14,$N255=W$14,$O255=W$14,$P255=W$14),$G255,"")</f>
        <v/>
      </c>
      <c r="X255" s="274" t="str">
        <f t="shared" si="133"/>
        <v/>
      </c>
      <c r="Y255" s="274" t="str">
        <f t="shared" si="133"/>
        <v/>
      </c>
      <c r="Z255" s="274" t="str">
        <f t="shared" si="133"/>
        <v/>
      </c>
      <c r="AA255" s="274" t="str">
        <f t="shared" si="133"/>
        <v/>
      </c>
      <c r="AB255" s="274" t="str">
        <f t="shared" si="133"/>
        <v/>
      </c>
      <c r="AC255" s="274" t="str">
        <f t="shared" si="133"/>
        <v/>
      </c>
      <c r="AD255" s="274" t="str">
        <f t="shared" si="133"/>
        <v/>
      </c>
      <c r="AE255" s="274" t="str">
        <f t="shared" si="133"/>
        <v/>
      </c>
      <c r="AF255" s="274" t="str">
        <f t="shared" si="133"/>
        <v/>
      </c>
      <c r="AG255" s="274" t="str">
        <f t="shared" ref="AG255:AP264" si="134">IF(OR($K255=AG$14,$L255=AG$14,$M255=AG$14,$N255=AG$14,$O255=AG$14,$P255=AG$14),$G255,"")</f>
        <v/>
      </c>
      <c r="AH255" s="274" t="str">
        <f t="shared" si="134"/>
        <v/>
      </c>
      <c r="AI255" s="274" t="str">
        <f t="shared" si="134"/>
        <v/>
      </c>
      <c r="AJ255" s="274" t="str">
        <f t="shared" si="134"/>
        <v/>
      </c>
      <c r="AK255" s="274" t="str">
        <f t="shared" si="134"/>
        <v/>
      </c>
      <c r="AL255" s="274" t="str">
        <f t="shared" si="134"/>
        <v/>
      </c>
      <c r="AM255" s="274" t="str">
        <f t="shared" si="134"/>
        <v/>
      </c>
      <c r="AN255" s="274" t="str">
        <f t="shared" si="134"/>
        <v/>
      </c>
      <c r="AO255" s="274" t="str">
        <f t="shared" si="134"/>
        <v/>
      </c>
      <c r="AP255" s="274" t="str">
        <f t="shared" si="134"/>
        <v/>
      </c>
      <c r="AQ255" s="275">
        <f t="shared" si="125"/>
        <v>0</v>
      </c>
      <c r="AR255" s="275">
        <f t="shared" si="126"/>
        <v>0</v>
      </c>
      <c r="AS255" s="275">
        <f t="shared" si="127"/>
        <v>0</v>
      </c>
    </row>
    <row r="256" spans="1:45" s="5" customFormat="1" ht="27.75" customHeight="1" x14ac:dyDescent="0.25">
      <c r="A256" s="266">
        <f>'Inventaire – Act. lin. et vert.'!A243</f>
        <v>242</v>
      </c>
      <c r="B256" s="266"/>
      <c r="C256" s="266">
        <f>'Inventaire – Act. lin. et vert.'!B243</f>
        <v>0</v>
      </c>
      <c r="D256" s="266" t="str">
        <f>IF('Inventaire – Act. lin. et vert.'!C243="","",'Inventaire – Act. lin. et vert.'!C243)</f>
        <v/>
      </c>
      <c r="E256" s="267">
        <f>'Inventaire – Act. lin. et vert.'!D243</f>
        <v>0</v>
      </c>
      <c r="F256" s="268">
        <f>'Inventaire – Act. lin. et vert.'!E243</f>
        <v>0</v>
      </c>
      <c r="G256" s="276">
        <f>'Inventaire – Act. lin. et vert.'!I243</f>
        <v>0</v>
      </c>
      <c r="H256" s="270">
        <f>IF(C256='État actuel de la coll.'!$A$20,'Inventaire – Véh. et équip.'!H243-'Inventaire – Véh. et équip.'!M243,'Inventaire – Act. lin. et vert.'!G243)</f>
        <v>0</v>
      </c>
      <c r="I256" s="270">
        <f>'Inventaire – Act. lin. et vert.'!K243</f>
        <v>0</v>
      </c>
      <c r="J256" s="271" t="str">
        <f>IF(ISNUMBER('Inventaire – Act. lin. et vert.'!Y243),'Inventaire – Act. lin. et vert.'!Y243,"")</f>
        <v/>
      </c>
      <c r="K256" s="272">
        <f t="shared" si="110"/>
        <v>0</v>
      </c>
      <c r="L256" s="272">
        <f t="shared" si="116"/>
        <v>0</v>
      </c>
      <c r="M256" s="272">
        <f t="shared" si="117"/>
        <v>0</v>
      </c>
      <c r="N256" s="272">
        <f t="shared" si="118"/>
        <v>0</v>
      </c>
      <c r="O256" s="272">
        <f t="shared" si="119"/>
        <v>0</v>
      </c>
      <c r="P256" s="273">
        <f t="shared" si="120"/>
        <v>0</v>
      </c>
      <c r="Q256" s="277" t="str">
        <f t="shared" si="121"/>
        <v/>
      </c>
      <c r="R256" s="277" t="str">
        <f t="shared" si="122"/>
        <v/>
      </c>
      <c r="S256" s="274" t="str">
        <f t="shared" si="111"/>
        <v/>
      </c>
      <c r="T256" s="274" t="str">
        <f t="shared" ref="T256:U275" si="135">IF(OR($K256=T$14,$L256=T$14,$M256=T$14,$N256=T$14,$O256=T$14,$P256=T$14),$G256,"")</f>
        <v/>
      </c>
      <c r="U256" s="274" t="str">
        <f t="shared" si="135"/>
        <v/>
      </c>
      <c r="V256" s="274" t="str">
        <f t="shared" si="112"/>
        <v/>
      </c>
      <c r="W256" s="274" t="str">
        <f t="shared" si="133"/>
        <v/>
      </c>
      <c r="X256" s="274" t="str">
        <f t="shared" si="133"/>
        <v/>
      </c>
      <c r="Y256" s="274" t="str">
        <f t="shared" si="133"/>
        <v/>
      </c>
      <c r="Z256" s="274" t="str">
        <f t="shared" si="133"/>
        <v/>
      </c>
      <c r="AA256" s="274" t="str">
        <f t="shared" si="133"/>
        <v/>
      </c>
      <c r="AB256" s="274" t="str">
        <f t="shared" si="133"/>
        <v/>
      </c>
      <c r="AC256" s="274" t="str">
        <f t="shared" si="133"/>
        <v/>
      </c>
      <c r="AD256" s="274" t="str">
        <f t="shared" si="133"/>
        <v/>
      </c>
      <c r="AE256" s="274" t="str">
        <f t="shared" si="133"/>
        <v/>
      </c>
      <c r="AF256" s="274" t="str">
        <f t="shared" si="133"/>
        <v/>
      </c>
      <c r="AG256" s="274" t="str">
        <f t="shared" si="134"/>
        <v/>
      </c>
      <c r="AH256" s="274" t="str">
        <f t="shared" si="134"/>
        <v/>
      </c>
      <c r="AI256" s="274" t="str">
        <f t="shared" si="134"/>
        <v/>
      </c>
      <c r="AJ256" s="274" t="str">
        <f t="shared" si="134"/>
        <v/>
      </c>
      <c r="AK256" s="274" t="str">
        <f t="shared" si="134"/>
        <v/>
      </c>
      <c r="AL256" s="274" t="str">
        <f t="shared" si="134"/>
        <v/>
      </c>
      <c r="AM256" s="274" t="str">
        <f t="shared" si="134"/>
        <v/>
      </c>
      <c r="AN256" s="274" t="str">
        <f t="shared" si="134"/>
        <v/>
      </c>
      <c r="AO256" s="274" t="str">
        <f t="shared" si="134"/>
        <v/>
      </c>
      <c r="AP256" s="274" t="str">
        <f t="shared" si="134"/>
        <v/>
      </c>
      <c r="AQ256" s="275">
        <f t="shared" si="125"/>
        <v>0</v>
      </c>
      <c r="AR256" s="275">
        <f t="shared" si="126"/>
        <v>0</v>
      </c>
      <c r="AS256" s="275">
        <f t="shared" si="127"/>
        <v>0</v>
      </c>
    </row>
    <row r="257" spans="1:45" s="5" customFormat="1" ht="27.75" customHeight="1" x14ac:dyDescent="0.25">
      <c r="A257" s="266">
        <f>'Inventaire – Act. lin. et vert.'!A244</f>
        <v>243</v>
      </c>
      <c r="B257" s="266"/>
      <c r="C257" s="266">
        <f>'Inventaire – Act. lin. et vert.'!B244</f>
        <v>0</v>
      </c>
      <c r="D257" s="266" t="str">
        <f>IF('Inventaire – Act. lin. et vert.'!C244="","",'Inventaire – Act. lin. et vert.'!C244)</f>
        <v/>
      </c>
      <c r="E257" s="267">
        <f>'Inventaire – Act. lin. et vert.'!D244</f>
        <v>0</v>
      </c>
      <c r="F257" s="268">
        <f>'Inventaire – Act. lin. et vert.'!E244</f>
        <v>0</v>
      </c>
      <c r="G257" s="276">
        <f>'Inventaire – Act. lin. et vert.'!I244</f>
        <v>0</v>
      </c>
      <c r="H257" s="270">
        <f>IF(C257='État actuel de la coll.'!$A$20,'Inventaire – Véh. et équip.'!H244-'Inventaire – Véh. et équip.'!M244,'Inventaire – Act. lin. et vert.'!G244)</f>
        <v>0</v>
      </c>
      <c r="I257" s="270">
        <f>'Inventaire – Act. lin. et vert.'!K244</f>
        <v>0</v>
      </c>
      <c r="J257" s="271" t="str">
        <f>IF(ISNUMBER('Inventaire – Act. lin. et vert.'!Y244),'Inventaire – Act. lin. et vert.'!Y244,"")</f>
        <v/>
      </c>
      <c r="K257" s="272">
        <f t="shared" si="110"/>
        <v>0</v>
      </c>
      <c r="L257" s="272">
        <f t="shared" si="116"/>
        <v>0</v>
      </c>
      <c r="M257" s="272">
        <f t="shared" si="117"/>
        <v>0</v>
      </c>
      <c r="N257" s="272">
        <f t="shared" si="118"/>
        <v>0</v>
      </c>
      <c r="O257" s="272">
        <f t="shared" si="119"/>
        <v>0</v>
      </c>
      <c r="P257" s="273">
        <f t="shared" si="120"/>
        <v>0</v>
      </c>
      <c r="Q257" s="277" t="str">
        <f t="shared" si="121"/>
        <v/>
      </c>
      <c r="R257" s="277" t="str">
        <f t="shared" si="122"/>
        <v/>
      </c>
      <c r="S257" s="274" t="str">
        <f t="shared" si="111"/>
        <v/>
      </c>
      <c r="T257" s="274" t="str">
        <f t="shared" si="135"/>
        <v/>
      </c>
      <c r="U257" s="274" t="str">
        <f t="shared" si="135"/>
        <v/>
      </c>
      <c r="V257" s="274" t="str">
        <f t="shared" si="112"/>
        <v/>
      </c>
      <c r="W257" s="274" t="str">
        <f t="shared" si="133"/>
        <v/>
      </c>
      <c r="X257" s="274" t="str">
        <f t="shared" si="133"/>
        <v/>
      </c>
      <c r="Y257" s="274" t="str">
        <f t="shared" si="133"/>
        <v/>
      </c>
      <c r="Z257" s="274" t="str">
        <f t="shared" si="133"/>
        <v/>
      </c>
      <c r="AA257" s="274" t="str">
        <f t="shared" si="133"/>
        <v/>
      </c>
      <c r="AB257" s="274" t="str">
        <f t="shared" si="133"/>
        <v/>
      </c>
      <c r="AC257" s="274" t="str">
        <f t="shared" si="133"/>
        <v/>
      </c>
      <c r="AD257" s="274" t="str">
        <f t="shared" si="133"/>
        <v/>
      </c>
      <c r="AE257" s="274" t="str">
        <f t="shared" si="133"/>
        <v/>
      </c>
      <c r="AF257" s="274" t="str">
        <f t="shared" si="133"/>
        <v/>
      </c>
      <c r="AG257" s="274" t="str">
        <f t="shared" si="134"/>
        <v/>
      </c>
      <c r="AH257" s="274" t="str">
        <f t="shared" si="134"/>
        <v/>
      </c>
      <c r="AI257" s="274" t="str">
        <f t="shared" si="134"/>
        <v/>
      </c>
      <c r="AJ257" s="274" t="str">
        <f t="shared" si="134"/>
        <v/>
      </c>
      <c r="AK257" s="274" t="str">
        <f t="shared" si="134"/>
        <v/>
      </c>
      <c r="AL257" s="274" t="str">
        <f t="shared" si="134"/>
        <v/>
      </c>
      <c r="AM257" s="274" t="str">
        <f t="shared" si="134"/>
        <v/>
      </c>
      <c r="AN257" s="274" t="str">
        <f t="shared" si="134"/>
        <v/>
      </c>
      <c r="AO257" s="274" t="str">
        <f t="shared" si="134"/>
        <v/>
      </c>
      <c r="AP257" s="274" t="str">
        <f t="shared" si="134"/>
        <v/>
      </c>
      <c r="AQ257" s="275">
        <f t="shared" si="125"/>
        <v>0</v>
      </c>
      <c r="AR257" s="275">
        <f t="shared" si="126"/>
        <v>0</v>
      </c>
      <c r="AS257" s="275">
        <f t="shared" si="127"/>
        <v>0</v>
      </c>
    </row>
    <row r="258" spans="1:45" s="5" customFormat="1" ht="27.75" customHeight="1" x14ac:dyDescent="0.25">
      <c r="A258" s="266">
        <f>'Inventaire – Act. lin. et vert.'!A245</f>
        <v>244</v>
      </c>
      <c r="B258" s="266"/>
      <c r="C258" s="266">
        <f>'Inventaire – Act. lin. et vert.'!B245</f>
        <v>0</v>
      </c>
      <c r="D258" s="266" t="str">
        <f>IF('Inventaire – Act. lin. et vert.'!C245="","",'Inventaire – Act. lin. et vert.'!C245)</f>
        <v/>
      </c>
      <c r="E258" s="267">
        <f>'Inventaire – Act. lin. et vert.'!D245</f>
        <v>0</v>
      </c>
      <c r="F258" s="268">
        <f>'Inventaire – Act. lin. et vert.'!E245</f>
        <v>0</v>
      </c>
      <c r="G258" s="276">
        <f>'Inventaire – Act. lin. et vert.'!I245</f>
        <v>0</v>
      </c>
      <c r="H258" s="270">
        <f>IF(C258='État actuel de la coll.'!$A$20,'Inventaire – Véh. et équip.'!H245-'Inventaire – Véh. et équip.'!M245,'Inventaire – Act. lin. et vert.'!G245)</f>
        <v>0</v>
      </c>
      <c r="I258" s="270">
        <f>'Inventaire – Act. lin. et vert.'!K245</f>
        <v>0</v>
      </c>
      <c r="J258" s="271" t="str">
        <f>IF(ISNUMBER('Inventaire – Act. lin. et vert.'!Y245),'Inventaire – Act. lin. et vert.'!Y245,"")</f>
        <v/>
      </c>
      <c r="K258" s="272">
        <f t="shared" si="110"/>
        <v>0</v>
      </c>
      <c r="L258" s="272">
        <f t="shared" si="116"/>
        <v>0</v>
      </c>
      <c r="M258" s="272">
        <f t="shared" si="117"/>
        <v>0</v>
      </c>
      <c r="N258" s="272">
        <f t="shared" si="118"/>
        <v>0</v>
      </c>
      <c r="O258" s="272">
        <f t="shared" si="119"/>
        <v>0</v>
      </c>
      <c r="P258" s="273">
        <f t="shared" si="120"/>
        <v>0</v>
      </c>
      <c r="Q258" s="277" t="str">
        <f t="shared" si="121"/>
        <v/>
      </c>
      <c r="R258" s="277" t="str">
        <f t="shared" si="122"/>
        <v/>
      </c>
      <c r="S258" s="274" t="str">
        <f t="shared" si="111"/>
        <v/>
      </c>
      <c r="T258" s="274" t="str">
        <f t="shared" si="135"/>
        <v/>
      </c>
      <c r="U258" s="274" t="str">
        <f t="shared" si="135"/>
        <v/>
      </c>
      <c r="V258" s="274" t="str">
        <f t="shared" si="112"/>
        <v/>
      </c>
      <c r="W258" s="274" t="str">
        <f t="shared" si="133"/>
        <v/>
      </c>
      <c r="X258" s="274" t="str">
        <f t="shared" si="133"/>
        <v/>
      </c>
      <c r="Y258" s="274" t="str">
        <f t="shared" si="133"/>
        <v/>
      </c>
      <c r="Z258" s="274" t="str">
        <f t="shared" si="133"/>
        <v/>
      </c>
      <c r="AA258" s="274" t="str">
        <f t="shared" si="133"/>
        <v/>
      </c>
      <c r="AB258" s="274" t="str">
        <f t="shared" si="133"/>
        <v/>
      </c>
      <c r="AC258" s="274" t="str">
        <f t="shared" si="133"/>
        <v/>
      </c>
      <c r="AD258" s="274" t="str">
        <f t="shared" si="133"/>
        <v/>
      </c>
      <c r="AE258" s="274" t="str">
        <f t="shared" si="133"/>
        <v/>
      </c>
      <c r="AF258" s="274" t="str">
        <f t="shared" si="133"/>
        <v/>
      </c>
      <c r="AG258" s="274" t="str">
        <f t="shared" si="134"/>
        <v/>
      </c>
      <c r="AH258" s="274" t="str">
        <f t="shared" si="134"/>
        <v/>
      </c>
      <c r="AI258" s="274" t="str">
        <f t="shared" si="134"/>
        <v/>
      </c>
      <c r="AJ258" s="274" t="str">
        <f t="shared" si="134"/>
        <v/>
      </c>
      <c r="AK258" s="274" t="str">
        <f t="shared" si="134"/>
        <v/>
      </c>
      <c r="AL258" s="274" t="str">
        <f t="shared" si="134"/>
        <v/>
      </c>
      <c r="AM258" s="274" t="str">
        <f t="shared" si="134"/>
        <v/>
      </c>
      <c r="AN258" s="274" t="str">
        <f t="shared" si="134"/>
        <v/>
      </c>
      <c r="AO258" s="274" t="str">
        <f t="shared" si="134"/>
        <v/>
      </c>
      <c r="AP258" s="274" t="str">
        <f t="shared" si="134"/>
        <v/>
      </c>
      <c r="AQ258" s="275">
        <f t="shared" si="125"/>
        <v>0</v>
      </c>
      <c r="AR258" s="275">
        <f t="shared" si="126"/>
        <v>0</v>
      </c>
      <c r="AS258" s="275">
        <f t="shared" si="127"/>
        <v>0</v>
      </c>
    </row>
    <row r="259" spans="1:45" s="5" customFormat="1" ht="27.75" customHeight="1" x14ac:dyDescent="0.25">
      <c r="A259" s="266">
        <f>'Inventaire – Act. lin. et vert.'!A246</f>
        <v>245</v>
      </c>
      <c r="B259" s="266"/>
      <c r="C259" s="266">
        <f>'Inventaire – Act. lin. et vert.'!B246</f>
        <v>0</v>
      </c>
      <c r="D259" s="266" t="str">
        <f>IF('Inventaire – Act. lin. et vert.'!C246="","",'Inventaire – Act. lin. et vert.'!C246)</f>
        <v/>
      </c>
      <c r="E259" s="267">
        <f>'Inventaire – Act. lin. et vert.'!D246</f>
        <v>0</v>
      </c>
      <c r="F259" s="268">
        <f>'Inventaire – Act. lin. et vert.'!E246</f>
        <v>0</v>
      </c>
      <c r="G259" s="276">
        <f>'Inventaire – Act. lin. et vert.'!I246</f>
        <v>0</v>
      </c>
      <c r="H259" s="270">
        <f>IF(C259='État actuel de la coll.'!$A$20,'Inventaire – Véh. et équip.'!H246-'Inventaire – Véh. et équip.'!M246,'Inventaire – Act. lin. et vert.'!G246)</f>
        <v>0</v>
      </c>
      <c r="I259" s="270">
        <f>'Inventaire – Act. lin. et vert.'!K246</f>
        <v>0</v>
      </c>
      <c r="J259" s="271" t="str">
        <f>IF(ISNUMBER('Inventaire – Act. lin. et vert.'!Y246),'Inventaire – Act. lin. et vert.'!Y246,"")</f>
        <v/>
      </c>
      <c r="K259" s="272">
        <f t="shared" si="110"/>
        <v>0</v>
      </c>
      <c r="L259" s="272">
        <f t="shared" si="116"/>
        <v>0</v>
      </c>
      <c r="M259" s="272">
        <f t="shared" si="117"/>
        <v>0</v>
      </c>
      <c r="N259" s="272">
        <f t="shared" si="118"/>
        <v>0</v>
      </c>
      <c r="O259" s="272">
        <f t="shared" si="119"/>
        <v>0</v>
      </c>
      <c r="P259" s="273">
        <f t="shared" si="120"/>
        <v>0</v>
      </c>
      <c r="Q259" s="277" t="str">
        <f t="shared" si="121"/>
        <v/>
      </c>
      <c r="R259" s="277" t="str">
        <f t="shared" si="122"/>
        <v/>
      </c>
      <c r="S259" s="274" t="str">
        <f t="shared" si="111"/>
        <v/>
      </c>
      <c r="T259" s="274" t="str">
        <f t="shared" si="135"/>
        <v/>
      </c>
      <c r="U259" s="274" t="str">
        <f t="shared" si="135"/>
        <v/>
      </c>
      <c r="V259" s="274" t="str">
        <f t="shared" si="112"/>
        <v/>
      </c>
      <c r="W259" s="274" t="str">
        <f t="shared" si="133"/>
        <v/>
      </c>
      <c r="X259" s="274" t="str">
        <f t="shared" si="133"/>
        <v/>
      </c>
      <c r="Y259" s="274" t="str">
        <f t="shared" si="133"/>
        <v/>
      </c>
      <c r="Z259" s="274" t="str">
        <f t="shared" si="133"/>
        <v/>
      </c>
      <c r="AA259" s="274" t="str">
        <f t="shared" si="133"/>
        <v/>
      </c>
      <c r="AB259" s="274" t="str">
        <f t="shared" si="133"/>
        <v/>
      </c>
      <c r="AC259" s="274" t="str">
        <f t="shared" si="133"/>
        <v/>
      </c>
      <c r="AD259" s="274" t="str">
        <f t="shared" si="133"/>
        <v/>
      </c>
      <c r="AE259" s="274" t="str">
        <f t="shared" si="133"/>
        <v/>
      </c>
      <c r="AF259" s="274" t="str">
        <f t="shared" si="133"/>
        <v/>
      </c>
      <c r="AG259" s="274" t="str">
        <f t="shared" si="134"/>
        <v/>
      </c>
      <c r="AH259" s="274" t="str">
        <f t="shared" si="134"/>
        <v/>
      </c>
      <c r="AI259" s="274" t="str">
        <f t="shared" si="134"/>
        <v/>
      </c>
      <c r="AJ259" s="274" t="str">
        <f t="shared" si="134"/>
        <v/>
      </c>
      <c r="AK259" s="274" t="str">
        <f t="shared" si="134"/>
        <v/>
      </c>
      <c r="AL259" s="274" t="str">
        <f t="shared" si="134"/>
        <v/>
      </c>
      <c r="AM259" s="274" t="str">
        <f t="shared" si="134"/>
        <v/>
      </c>
      <c r="AN259" s="274" t="str">
        <f t="shared" si="134"/>
        <v/>
      </c>
      <c r="AO259" s="274" t="str">
        <f t="shared" si="134"/>
        <v/>
      </c>
      <c r="AP259" s="274" t="str">
        <f t="shared" si="134"/>
        <v/>
      </c>
      <c r="AQ259" s="275">
        <f t="shared" si="125"/>
        <v>0</v>
      </c>
      <c r="AR259" s="275">
        <f t="shared" si="126"/>
        <v>0</v>
      </c>
      <c r="AS259" s="275">
        <f t="shared" si="127"/>
        <v>0</v>
      </c>
    </row>
    <row r="260" spans="1:45" s="5" customFormat="1" ht="27.75" customHeight="1" x14ac:dyDescent="0.25">
      <c r="A260" s="266">
        <f>'Inventaire – Act. lin. et vert.'!A247</f>
        <v>246</v>
      </c>
      <c r="B260" s="266"/>
      <c r="C260" s="266">
        <f>'Inventaire – Act. lin. et vert.'!B247</f>
        <v>0</v>
      </c>
      <c r="D260" s="266" t="str">
        <f>IF('Inventaire – Act. lin. et vert.'!C247="","",'Inventaire – Act. lin. et vert.'!C247)</f>
        <v/>
      </c>
      <c r="E260" s="267">
        <f>'Inventaire – Act. lin. et vert.'!D247</f>
        <v>0</v>
      </c>
      <c r="F260" s="268">
        <f>'Inventaire – Act. lin. et vert.'!E247</f>
        <v>0</v>
      </c>
      <c r="G260" s="276">
        <f>'Inventaire – Act. lin. et vert.'!I247</f>
        <v>0</v>
      </c>
      <c r="H260" s="270">
        <f>IF(C260='État actuel de la coll.'!$A$20,'Inventaire – Véh. et équip.'!H247-'Inventaire – Véh. et équip.'!M247,'Inventaire – Act. lin. et vert.'!G247)</f>
        <v>0</v>
      </c>
      <c r="I260" s="270">
        <f>'Inventaire – Act. lin. et vert.'!K247</f>
        <v>0</v>
      </c>
      <c r="J260" s="271" t="str">
        <f>IF(ISNUMBER('Inventaire – Act. lin. et vert.'!Y247),'Inventaire – Act. lin. et vert.'!Y247,"")</f>
        <v/>
      </c>
      <c r="K260" s="272">
        <f t="shared" si="110"/>
        <v>0</v>
      </c>
      <c r="L260" s="272">
        <f t="shared" si="116"/>
        <v>0</v>
      </c>
      <c r="M260" s="272">
        <f t="shared" si="117"/>
        <v>0</v>
      </c>
      <c r="N260" s="272">
        <f t="shared" si="118"/>
        <v>0</v>
      </c>
      <c r="O260" s="272">
        <f t="shared" si="119"/>
        <v>0</v>
      </c>
      <c r="P260" s="273">
        <f t="shared" si="120"/>
        <v>0</v>
      </c>
      <c r="Q260" s="277" t="str">
        <f t="shared" si="121"/>
        <v/>
      </c>
      <c r="R260" s="277" t="str">
        <f t="shared" si="122"/>
        <v/>
      </c>
      <c r="S260" s="274" t="str">
        <f t="shared" si="111"/>
        <v/>
      </c>
      <c r="T260" s="274" t="str">
        <f t="shared" si="135"/>
        <v/>
      </c>
      <c r="U260" s="274" t="str">
        <f t="shared" si="135"/>
        <v/>
      </c>
      <c r="V260" s="274" t="str">
        <f t="shared" si="112"/>
        <v/>
      </c>
      <c r="W260" s="274" t="str">
        <f t="shared" si="133"/>
        <v/>
      </c>
      <c r="X260" s="274" t="str">
        <f t="shared" si="133"/>
        <v/>
      </c>
      <c r="Y260" s="274" t="str">
        <f t="shared" si="133"/>
        <v/>
      </c>
      <c r="Z260" s="274" t="str">
        <f t="shared" si="133"/>
        <v/>
      </c>
      <c r="AA260" s="274" t="str">
        <f t="shared" si="133"/>
        <v/>
      </c>
      <c r="AB260" s="274" t="str">
        <f t="shared" si="133"/>
        <v/>
      </c>
      <c r="AC260" s="274" t="str">
        <f t="shared" si="133"/>
        <v/>
      </c>
      <c r="AD260" s="274" t="str">
        <f t="shared" si="133"/>
        <v/>
      </c>
      <c r="AE260" s="274" t="str">
        <f t="shared" si="133"/>
        <v/>
      </c>
      <c r="AF260" s="274" t="str">
        <f t="shared" si="133"/>
        <v/>
      </c>
      <c r="AG260" s="274" t="str">
        <f t="shared" si="134"/>
        <v/>
      </c>
      <c r="AH260" s="274" t="str">
        <f t="shared" si="134"/>
        <v/>
      </c>
      <c r="AI260" s="274" t="str">
        <f t="shared" si="134"/>
        <v/>
      </c>
      <c r="AJ260" s="274" t="str">
        <f t="shared" si="134"/>
        <v/>
      </c>
      <c r="AK260" s="274" t="str">
        <f t="shared" si="134"/>
        <v/>
      </c>
      <c r="AL260" s="274" t="str">
        <f t="shared" si="134"/>
        <v/>
      </c>
      <c r="AM260" s="274" t="str">
        <f t="shared" si="134"/>
        <v/>
      </c>
      <c r="AN260" s="274" t="str">
        <f t="shared" si="134"/>
        <v/>
      </c>
      <c r="AO260" s="274" t="str">
        <f t="shared" si="134"/>
        <v/>
      </c>
      <c r="AP260" s="274" t="str">
        <f t="shared" si="134"/>
        <v/>
      </c>
      <c r="AQ260" s="275">
        <f t="shared" si="125"/>
        <v>0</v>
      </c>
      <c r="AR260" s="275">
        <f t="shared" si="126"/>
        <v>0</v>
      </c>
      <c r="AS260" s="275">
        <f t="shared" si="127"/>
        <v>0</v>
      </c>
    </row>
    <row r="261" spans="1:45" s="5" customFormat="1" ht="27.75" customHeight="1" x14ac:dyDescent="0.25">
      <c r="A261" s="266">
        <f>'Inventaire – Act. lin. et vert.'!A248</f>
        <v>247</v>
      </c>
      <c r="B261" s="266"/>
      <c r="C261" s="266">
        <f>'Inventaire – Act. lin. et vert.'!B248</f>
        <v>0</v>
      </c>
      <c r="D261" s="266" t="str">
        <f>IF('Inventaire – Act. lin. et vert.'!C248="","",'Inventaire – Act. lin. et vert.'!C248)</f>
        <v/>
      </c>
      <c r="E261" s="267">
        <f>'Inventaire – Act. lin. et vert.'!D248</f>
        <v>0</v>
      </c>
      <c r="F261" s="268">
        <f>'Inventaire – Act. lin. et vert.'!E248</f>
        <v>0</v>
      </c>
      <c r="G261" s="276">
        <f>'Inventaire – Act. lin. et vert.'!I248</f>
        <v>0</v>
      </c>
      <c r="H261" s="270">
        <f>IF(C261='État actuel de la coll.'!$A$20,'Inventaire – Véh. et équip.'!H248-'Inventaire – Véh. et équip.'!M248,'Inventaire – Act. lin. et vert.'!G248)</f>
        <v>0</v>
      </c>
      <c r="I261" s="270">
        <f>'Inventaire – Act. lin. et vert.'!K248</f>
        <v>0</v>
      </c>
      <c r="J261" s="271" t="str">
        <f>IF(ISNUMBER('Inventaire – Act. lin. et vert.'!Y248),'Inventaire – Act. lin. et vert.'!Y248,"")</f>
        <v/>
      </c>
      <c r="K261" s="272">
        <f t="shared" si="110"/>
        <v>0</v>
      </c>
      <c r="L261" s="272">
        <f t="shared" si="116"/>
        <v>0</v>
      </c>
      <c r="M261" s="272">
        <f t="shared" si="117"/>
        <v>0</v>
      </c>
      <c r="N261" s="272">
        <f t="shared" si="118"/>
        <v>0</v>
      </c>
      <c r="O261" s="272">
        <f t="shared" si="119"/>
        <v>0</v>
      </c>
      <c r="P261" s="273">
        <f t="shared" si="120"/>
        <v>0</v>
      </c>
      <c r="Q261" s="277" t="str">
        <f t="shared" si="121"/>
        <v/>
      </c>
      <c r="R261" s="277" t="str">
        <f t="shared" si="122"/>
        <v/>
      </c>
      <c r="S261" s="274" t="str">
        <f t="shared" si="111"/>
        <v/>
      </c>
      <c r="T261" s="274" t="str">
        <f t="shared" si="135"/>
        <v/>
      </c>
      <c r="U261" s="274" t="str">
        <f t="shared" si="135"/>
        <v/>
      </c>
      <c r="V261" s="274" t="str">
        <f t="shared" si="112"/>
        <v/>
      </c>
      <c r="W261" s="274" t="str">
        <f t="shared" si="133"/>
        <v/>
      </c>
      <c r="X261" s="274" t="str">
        <f t="shared" si="133"/>
        <v/>
      </c>
      <c r="Y261" s="274" t="str">
        <f t="shared" si="133"/>
        <v/>
      </c>
      <c r="Z261" s="274" t="str">
        <f t="shared" si="133"/>
        <v/>
      </c>
      <c r="AA261" s="274" t="str">
        <f t="shared" si="133"/>
        <v/>
      </c>
      <c r="AB261" s="274" t="str">
        <f t="shared" si="133"/>
        <v/>
      </c>
      <c r="AC261" s="274" t="str">
        <f t="shared" si="133"/>
        <v/>
      </c>
      <c r="AD261" s="274" t="str">
        <f t="shared" si="133"/>
        <v/>
      </c>
      <c r="AE261" s="274" t="str">
        <f t="shared" si="133"/>
        <v/>
      </c>
      <c r="AF261" s="274" t="str">
        <f t="shared" si="133"/>
        <v/>
      </c>
      <c r="AG261" s="274" t="str">
        <f t="shared" si="134"/>
        <v/>
      </c>
      <c r="AH261" s="274" t="str">
        <f t="shared" si="134"/>
        <v/>
      </c>
      <c r="AI261" s="274" t="str">
        <f t="shared" si="134"/>
        <v/>
      </c>
      <c r="AJ261" s="274" t="str">
        <f t="shared" si="134"/>
        <v/>
      </c>
      <c r="AK261" s="274" t="str">
        <f t="shared" si="134"/>
        <v/>
      </c>
      <c r="AL261" s="274" t="str">
        <f t="shared" si="134"/>
        <v/>
      </c>
      <c r="AM261" s="274" t="str">
        <f t="shared" si="134"/>
        <v/>
      </c>
      <c r="AN261" s="274" t="str">
        <f t="shared" si="134"/>
        <v/>
      </c>
      <c r="AO261" s="274" t="str">
        <f t="shared" si="134"/>
        <v/>
      </c>
      <c r="AP261" s="274" t="str">
        <f t="shared" si="134"/>
        <v/>
      </c>
      <c r="AQ261" s="275">
        <f t="shared" si="125"/>
        <v>0</v>
      </c>
      <c r="AR261" s="275">
        <f t="shared" si="126"/>
        <v>0</v>
      </c>
      <c r="AS261" s="275">
        <f t="shared" si="127"/>
        <v>0</v>
      </c>
    </row>
    <row r="262" spans="1:45" s="5" customFormat="1" ht="27.75" customHeight="1" x14ac:dyDescent="0.25">
      <c r="A262" s="266">
        <f>'Inventaire – Act. lin. et vert.'!A249</f>
        <v>248</v>
      </c>
      <c r="B262" s="266"/>
      <c r="C262" s="266">
        <f>'Inventaire – Act. lin. et vert.'!B249</f>
        <v>0</v>
      </c>
      <c r="D262" s="266" t="str">
        <f>IF('Inventaire – Act. lin. et vert.'!C249="","",'Inventaire – Act. lin. et vert.'!C249)</f>
        <v/>
      </c>
      <c r="E262" s="267">
        <f>'Inventaire – Act. lin. et vert.'!D249</f>
        <v>0</v>
      </c>
      <c r="F262" s="268">
        <f>'Inventaire – Act. lin. et vert.'!E249</f>
        <v>0</v>
      </c>
      <c r="G262" s="276">
        <f>'Inventaire – Act. lin. et vert.'!I249</f>
        <v>0</v>
      </c>
      <c r="H262" s="270">
        <f>IF(C262='État actuel de la coll.'!$A$20,'Inventaire – Véh. et équip.'!H249-'Inventaire – Véh. et équip.'!M249,'Inventaire – Act. lin. et vert.'!G249)</f>
        <v>0</v>
      </c>
      <c r="I262" s="270">
        <f>'Inventaire – Act. lin. et vert.'!K249</f>
        <v>0</v>
      </c>
      <c r="J262" s="271" t="str">
        <f>IF(ISNUMBER('Inventaire – Act. lin. et vert.'!Y249),'Inventaire – Act. lin. et vert.'!Y249,"")</f>
        <v/>
      </c>
      <c r="K262" s="272">
        <f t="shared" si="110"/>
        <v>0</v>
      </c>
      <c r="L262" s="272">
        <f t="shared" si="116"/>
        <v>0</v>
      </c>
      <c r="M262" s="272">
        <f t="shared" si="117"/>
        <v>0</v>
      </c>
      <c r="N262" s="272">
        <f t="shared" si="118"/>
        <v>0</v>
      </c>
      <c r="O262" s="272">
        <f t="shared" si="119"/>
        <v>0</v>
      </c>
      <c r="P262" s="273">
        <f t="shared" si="120"/>
        <v>0</v>
      </c>
      <c r="Q262" s="277" t="str">
        <f t="shared" si="121"/>
        <v/>
      </c>
      <c r="R262" s="277" t="str">
        <f t="shared" si="122"/>
        <v/>
      </c>
      <c r="S262" s="274" t="str">
        <f t="shared" si="111"/>
        <v/>
      </c>
      <c r="T262" s="274" t="str">
        <f t="shared" si="135"/>
        <v/>
      </c>
      <c r="U262" s="274" t="str">
        <f t="shared" si="135"/>
        <v/>
      </c>
      <c r="V262" s="274" t="str">
        <f t="shared" si="112"/>
        <v/>
      </c>
      <c r="W262" s="274" t="str">
        <f t="shared" si="133"/>
        <v/>
      </c>
      <c r="X262" s="274" t="str">
        <f t="shared" si="133"/>
        <v/>
      </c>
      <c r="Y262" s="274" t="str">
        <f t="shared" si="133"/>
        <v/>
      </c>
      <c r="Z262" s="274" t="str">
        <f t="shared" si="133"/>
        <v/>
      </c>
      <c r="AA262" s="274" t="str">
        <f t="shared" si="133"/>
        <v/>
      </c>
      <c r="AB262" s="274" t="str">
        <f t="shared" si="133"/>
        <v/>
      </c>
      <c r="AC262" s="274" t="str">
        <f t="shared" si="133"/>
        <v/>
      </c>
      <c r="AD262" s="274" t="str">
        <f t="shared" si="133"/>
        <v/>
      </c>
      <c r="AE262" s="274" t="str">
        <f t="shared" si="133"/>
        <v/>
      </c>
      <c r="AF262" s="274" t="str">
        <f t="shared" si="133"/>
        <v/>
      </c>
      <c r="AG262" s="274" t="str">
        <f t="shared" si="134"/>
        <v/>
      </c>
      <c r="AH262" s="274" t="str">
        <f t="shared" si="134"/>
        <v/>
      </c>
      <c r="AI262" s="274" t="str">
        <f t="shared" si="134"/>
        <v/>
      </c>
      <c r="AJ262" s="274" t="str">
        <f t="shared" si="134"/>
        <v/>
      </c>
      <c r="AK262" s="274" t="str">
        <f t="shared" si="134"/>
        <v/>
      </c>
      <c r="AL262" s="274" t="str">
        <f t="shared" si="134"/>
        <v/>
      </c>
      <c r="AM262" s="274" t="str">
        <f t="shared" si="134"/>
        <v/>
      </c>
      <c r="AN262" s="274" t="str">
        <f t="shared" si="134"/>
        <v/>
      </c>
      <c r="AO262" s="274" t="str">
        <f t="shared" si="134"/>
        <v/>
      </c>
      <c r="AP262" s="274" t="str">
        <f t="shared" si="134"/>
        <v/>
      </c>
      <c r="AQ262" s="275">
        <f t="shared" si="125"/>
        <v>0</v>
      </c>
      <c r="AR262" s="275">
        <f t="shared" si="126"/>
        <v>0</v>
      </c>
      <c r="AS262" s="275">
        <f t="shared" si="127"/>
        <v>0</v>
      </c>
    </row>
    <row r="263" spans="1:45" s="5" customFormat="1" ht="27.75" customHeight="1" x14ac:dyDescent="0.25">
      <c r="A263" s="266">
        <f>'Inventaire – Act. lin. et vert.'!A250</f>
        <v>249</v>
      </c>
      <c r="B263" s="266"/>
      <c r="C263" s="266">
        <f>'Inventaire – Act. lin. et vert.'!B250</f>
        <v>0</v>
      </c>
      <c r="D263" s="266" t="str">
        <f>IF('Inventaire – Act. lin. et vert.'!C250="","",'Inventaire – Act. lin. et vert.'!C250)</f>
        <v/>
      </c>
      <c r="E263" s="267">
        <f>'Inventaire – Act. lin. et vert.'!D250</f>
        <v>0</v>
      </c>
      <c r="F263" s="268">
        <f>'Inventaire – Act. lin. et vert.'!E250</f>
        <v>0</v>
      </c>
      <c r="G263" s="276">
        <f>'Inventaire – Act. lin. et vert.'!I250</f>
        <v>0</v>
      </c>
      <c r="H263" s="270">
        <f>IF(C263='État actuel de la coll.'!$A$20,'Inventaire – Véh. et équip.'!H250-'Inventaire – Véh. et équip.'!M250,'Inventaire – Act. lin. et vert.'!G250)</f>
        <v>0</v>
      </c>
      <c r="I263" s="270">
        <f>'Inventaire – Act. lin. et vert.'!K250</f>
        <v>0</v>
      </c>
      <c r="J263" s="271" t="str">
        <f>IF(ISNUMBER('Inventaire – Act. lin. et vert.'!Y250),'Inventaire – Act. lin. et vert.'!Y250,"")</f>
        <v/>
      </c>
      <c r="K263" s="272">
        <f t="shared" si="110"/>
        <v>0</v>
      </c>
      <c r="L263" s="272">
        <f t="shared" si="116"/>
        <v>0</v>
      </c>
      <c r="M263" s="272">
        <f t="shared" si="117"/>
        <v>0</v>
      </c>
      <c r="N263" s="272">
        <f t="shared" si="118"/>
        <v>0</v>
      </c>
      <c r="O263" s="272">
        <f t="shared" si="119"/>
        <v>0</v>
      </c>
      <c r="P263" s="273">
        <f t="shared" si="120"/>
        <v>0</v>
      </c>
      <c r="Q263" s="277" t="str">
        <f t="shared" si="121"/>
        <v/>
      </c>
      <c r="R263" s="277" t="str">
        <f t="shared" si="122"/>
        <v/>
      </c>
      <c r="S263" s="274" t="str">
        <f t="shared" si="111"/>
        <v/>
      </c>
      <c r="T263" s="274" t="str">
        <f t="shared" si="135"/>
        <v/>
      </c>
      <c r="U263" s="274" t="str">
        <f t="shared" si="135"/>
        <v/>
      </c>
      <c r="V263" s="274" t="str">
        <f t="shared" si="112"/>
        <v/>
      </c>
      <c r="W263" s="274" t="str">
        <f t="shared" si="133"/>
        <v/>
      </c>
      <c r="X263" s="274" t="str">
        <f t="shared" si="133"/>
        <v/>
      </c>
      <c r="Y263" s="274" t="str">
        <f t="shared" si="133"/>
        <v/>
      </c>
      <c r="Z263" s="274" t="str">
        <f t="shared" si="133"/>
        <v/>
      </c>
      <c r="AA263" s="274" t="str">
        <f t="shared" si="133"/>
        <v/>
      </c>
      <c r="AB263" s="274" t="str">
        <f t="shared" si="133"/>
        <v/>
      </c>
      <c r="AC263" s="274" t="str">
        <f t="shared" si="133"/>
        <v/>
      </c>
      <c r="AD263" s="274" t="str">
        <f t="shared" si="133"/>
        <v/>
      </c>
      <c r="AE263" s="274" t="str">
        <f t="shared" si="133"/>
        <v/>
      </c>
      <c r="AF263" s="274" t="str">
        <f t="shared" si="133"/>
        <v/>
      </c>
      <c r="AG263" s="274" t="str">
        <f t="shared" si="134"/>
        <v/>
      </c>
      <c r="AH263" s="274" t="str">
        <f t="shared" si="134"/>
        <v/>
      </c>
      <c r="AI263" s="274" t="str">
        <f t="shared" si="134"/>
        <v/>
      </c>
      <c r="AJ263" s="274" t="str">
        <f t="shared" si="134"/>
        <v/>
      </c>
      <c r="AK263" s="274" t="str">
        <f t="shared" si="134"/>
        <v/>
      </c>
      <c r="AL263" s="274" t="str">
        <f t="shared" si="134"/>
        <v/>
      </c>
      <c r="AM263" s="274" t="str">
        <f t="shared" si="134"/>
        <v/>
      </c>
      <c r="AN263" s="274" t="str">
        <f t="shared" si="134"/>
        <v/>
      </c>
      <c r="AO263" s="274" t="str">
        <f t="shared" si="134"/>
        <v/>
      </c>
      <c r="AP263" s="274" t="str">
        <f t="shared" si="134"/>
        <v/>
      </c>
      <c r="AQ263" s="275">
        <f t="shared" si="125"/>
        <v>0</v>
      </c>
      <c r="AR263" s="275">
        <f t="shared" si="126"/>
        <v>0</v>
      </c>
      <c r="AS263" s="275">
        <f t="shared" si="127"/>
        <v>0</v>
      </c>
    </row>
    <row r="264" spans="1:45" s="5" customFormat="1" ht="27.75" customHeight="1" x14ac:dyDescent="0.25">
      <c r="A264" s="266">
        <f>'Inventaire – Act. lin. et vert.'!A251</f>
        <v>250</v>
      </c>
      <c r="B264" s="266"/>
      <c r="C264" s="266">
        <f>'Inventaire – Act. lin. et vert.'!B251</f>
        <v>0</v>
      </c>
      <c r="D264" s="266" t="str">
        <f>IF('Inventaire – Act. lin. et vert.'!C251="","",'Inventaire – Act. lin. et vert.'!C251)</f>
        <v/>
      </c>
      <c r="E264" s="267">
        <f>'Inventaire – Act. lin. et vert.'!D251</f>
        <v>0</v>
      </c>
      <c r="F264" s="268">
        <f>'Inventaire – Act. lin. et vert.'!E251</f>
        <v>0</v>
      </c>
      <c r="G264" s="276">
        <f>'Inventaire – Act. lin. et vert.'!I251</f>
        <v>0</v>
      </c>
      <c r="H264" s="270">
        <f>IF(C264='État actuel de la coll.'!$A$20,'Inventaire – Véh. et équip.'!H251-'Inventaire – Véh. et équip.'!M251,'Inventaire – Act. lin. et vert.'!G251)</f>
        <v>0</v>
      </c>
      <c r="I264" s="270">
        <f>'Inventaire – Act. lin. et vert.'!K251</f>
        <v>0</v>
      </c>
      <c r="J264" s="271" t="str">
        <f>IF(ISNUMBER('Inventaire – Act. lin. et vert.'!Y251),'Inventaire – Act. lin. et vert.'!Y251,"")</f>
        <v/>
      </c>
      <c r="K264" s="272">
        <f t="shared" si="110"/>
        <v>0</v>
      </c>
      <c r="L264" s="272">
        <f t="shared" si="116"/>
        <v>0</v>
      </c>
      <c r="M264" s="272">
        <f t="shared" si="117"/>
        <v>0</v>
      </c>
      <c r="N264" s="272">
        <f t="shared" si="118"/>
        <v>0</v>
      </c>
      <c r="O264" s="272">
        <f t="shared" si="119"/>
        <v>0</v>
      </c>
      <c r="P264" s="273">
        <f t="shared" si="120"/>
        <v>0</v>
      </c>
      <c r="Q264" s="277" t="str">
        <f t="shared" si="121"/>
        <v/>
      </c>
      <c r="R264" s="277" t="str">
        <f t="shared" si="122"/>
        <v/>
      </c>
      <c r="S264" s="274" t="str">
        <f t="shared" si="111"/>
        <v/>
      </c>
      <c r="T264" s="274" t="str">
        <f t="shared" si="135"/>
        <v/>
      </c>
      <c r="U264" s="274" t="str">
        <f t="shared" si="135"/>
        <v/>
      </c>
      <c r="V264" s="274" t="str">
        <f t="shared" si="112"/>
        <v/>
      </c>
      <c r="W264" s="274" t="str">
        <f t="shared" si="133"/>
        <v/>
      </c>
      <c r="X264" s="274" t="str">
        <f t="shared" si="133"/>
        <v/>
      </c>
      <c r="Y264" s="274" t="str">
        <f t="shared" si="133"/>
        <v/>
      </c>
      <c r="Z264" s="274" t="str">
        <f t="shared" si="133"/>
        <v/>
      </c>
      <c r="AA264" s="274" t="str">
        <f t="shared" si="133"/>
        <v/>
      </c>
      <c r="AB264" s="274" t="str">
        <f t="shared" si="133"/>
        <v/>
      </c>
      <c r="AC264" s="274" t="str">
        <f t="shared" si="133"/>
        <v/>
      </c>
      <c r="AD264" s="274" t="str">
        <f t="shared" si="133"/>
        <v/>
      </c>
      <c r="AE264" s="274" t="str">
        <f t="shared" si="133"/>
        <v/>
      </c>
      <c r="AF264" s="274" t="str">
        <f t="shared" si="133"/>
        <v/>
      </c>
      <c r="AG264" s="274" t="str">
        <f t="shared" si="134"/>
        <v/>
      </c>
      <c r="AH264" s="274" t="str">
        <f t="shared" si="134"/>
        <v/>
      </c>
      <c r="AI264" s="274" t="str">
        <f t="shared" si="134"/>
        <v/>
      </c>
      <c r="AJ264" s="274" t="str">
        <f t="shared" si="134"/>
        <v/>
      </c>
      <c r="AK264" s="274" t="str">
        <f t="shared" si="134"/>
        <v/>
      </c>
      <c r="AL264" s="274" t="str">
        <f t="shared" si="134"/>
        <v/>
      </c>
      <c r="AM264" s="274" t="str">
        <f t="shared" si="134"/>
        <v/>
      </c>
      <c r="AN264" s="274" t="str">
        <f t="shared" si="134"/>
        <v/>
      </c>
      <c r="AO264" s="274" t="str">
        <f t="shared" si="134"/>
        <v/>
      </c>
      <c r="AP264" s="274" t="str">
        <f t="shared" si="134"/>
        <v/>
      </c>
      <c r="AQ264" s="275">
        <f t="shared" si="125"/>
        <v>0</v>
      </c>
      <c r="AR264" s="275">
        <f t="shared" si="126"/>
        <v>0</v>
      </c>
      <c r="AS264" s="275">
        <f t="shared" si="127"/>
        <v>0</v>
      </c>
    </row>
    <row r="265" spans="1:45" s="5" customFormat="1" ht="27.75" customHeight="1" x14ac:dyDescent="0.25">
      <c r="A265" s="266">
        <f>'Inventaire – Act. lin. et vert.'!A252</f>
        <v>251</v>
      </c>
      <c r="B265" s="266"/>
      <c r="C265" s="266">
        <f>'Inventaire – Act. lin. et vert.'!B252</f>
        <v>0</v>
      </c>
      <c r="D265" s="266" t="str">
        <f>IF('Inventaire – Act. lin. et vert.'!C252="","",'Inventaire – Act. lin. et vert.'!C252)</f>
        <v/>
      </c>
      <c r="E265" s="267">
        <f>'Inventaire – Act. lin. et vert.'!D252</f>
        <v>0</v>
      </c>
      <c r="F265" s="268">
        <f>'Inventaire – Act. lin. et vert.'!E252</f>
        <v>0</v>
      </c>
      <c r="G265" s="276">
        <f>'Inventaire – Act. lin. et vert.'!I252</f>
        <v>0</v>
      </c>
      <c r="H265" s="270">
        <f>IF(C265='État actuel de la coll.'!$A$20,'Inventaire – Véh. et équip.'!H252-'Inventaire – Véh. et équip.'!M252,'Inventaire – Act. lin. et vert.'!G252)</f>
        <v>0</v>
      </c>
      <c r="I265" s="270">
        <f>'Inventaire – Act. lin. et vert.'!K252</f>
        <v>0</v>
      </c>
      <c r="J265" s="271" t="str">
        <f>IF(ISNUMBER('Inventaire – Act. lin. et vert.'!Y252),'Inventaire – Act. lin. et vert.'!Y252,"")</f>
        <v/>
      </c>
      <c r="K265" s="272">
        <f t="shared" si="110"/>
        <v>0</v>
      </c>
      <c r="L265" s="272">
        <f t="shared" si="116"/>
        <v>0</v>
      </c>
      <c r="M265" s="272">
        <f t="shared" si="117"/>
        <v>0</v>
      </c>
      <c r="N265" s="272">
        <f t="shared" si="118"/>
        <v>0</v>
      </c>
      <c r="O265" s="272">
        <f t="shared" si="119"/>
        <v>0</v>
      </c>
      <c r="P265" s="273">
        <f t="shared" si="120"/>
        <v>0</v>
      </c>
      <c r="Q265" s="277" t="str">
        <f t="shared" si="121"/>
        <v/>
      </c>
      <c r="R265" s="277" t="str">
        <f t="shared" si="122"/>
        <v/>
      </c>
      <c r="S265" s="274" t="str">
        <f t="shared" si="111"/>
        <v/>
      </c>
      <c r="T265" s="274" t="str">
        <f t="shared" si="135"/>
        <v/>
      </c>
      <c r="U265" s="274" t="str">
        <f t="shared" si="135"/>
        <v/>
      </c>
      <c r="V265" s="274" t="str">
        <f t="shared" si="112"/>
        <v/>
      </c>
      <c r="W265" s="274" t="str">
        <f t="shared" ref="W265:AF274" si="136">IF(OR($K265=W$14,$L265=W$14,$M265=W$14,$N265=W$14,$O265=W$14,$P265=W$14),$G265,"")</f>
        <v/>
      </c>
      <c r="X265" s="274" t="str">
        <f t="shared" si="136"/>
        <v/>
      </c>
      <c r="Y265" s="274" t="str">
        <f t="shared" si="136"/>
        <v/>
      </c>
      <c r="Z265" s="274" t="str">
        <f t="shared" si="136"/>
        <v/>
      </c>
      <c r="AA265" s="274" t="str">
        <f t="shared" si="136"/>
        <v/>
      </c>
      <c r="AB265" s="274" t="str">
        <f t="shared" si="136"/>
        <v/>
      </c>
      <c r="AC265" s="274" t="str">
        <f t="shared" si="136"/>
        <v/>
      </c>
      <c r="AD265" s="274" t="str">
        <f t="shared" si="136"/>
        <v/>
      </c>
      <c r="AE265" s="274" t="str">
        <f t="shared" si="136"/>
        <v/>
      </c>
      <c r="AF265" s="274" t="str">
        <f t="shared" si="136"/>
        <v/>
      </c>
      <c r="AG265" s="274" t="str">
        <f t="shared" ref="AG265:AP274" si="137">IF(OR($K265=AG$14,$L265=AG$14,$M265=AG$14,$N265=AG$14,$O265=AG$14,$P265=AG$14),$G265,"")</f>
        <v/>
      </c>
      <c r="AH265" s="274" t="str">
        <f t="shared" si="137"/>
        <v/>
      </c>
      <c r="AI265" s="274" t="str">
        <f t="shared" si="137"/>
        <v/>
      </c>
      <c r="AJ265" s="274" t="str">
        <f t="shared" si="137"/>
        <v/>
      </c>
      <c r="AK265" s="274" t="str">
        <f t="shared" si="137"/>
        <v/>
      </c>
      <c r="AL265" s="274" t="str">
        <f t="shared" si="137"/>
        <v/>
      </c>
      <c r="AM265" s="274" t="str">
        <f t="shared" si="137"/>
        <v/>
      </c>
      <c r="AN265" s="274" t="str">
        <f t="shared" si="137"/>
        <v/>
      </c>
      <c r="AO265" s="274" t="str">
        <f t="shared" si="137"/>
        <v/>
      </c>
      <c r="AP265" s="274" t="str">
        <f t="shared" si="137"/>
        <v/>
      </c>
      <c r="AQ265" s="275">
        <f t="shared" si="125"/>
        <v>0</v>
      </c>
      <c r="AR265" s="275">
        <f t="shared" si="126"/>
        <v>0</v>
      </c>
      <c r="AS265" s="275">
        <f t="shared" si="127"/>
        <v>0</v>
      </c>
    </row>
    <row r="266" spans="1:45" s="5" customFormat="1" ht="27.75" customHeight="1" x14ac:dyDescent="0.25">
      <c r="A266" s="266">
        <f>'Inventaire – Act. lin. et vert.'!A253</f>
        <v>252</v>
      </c>
      <c r="B266" s="266"/>
      <c r="C266" s="266">
        <f>'Inventaire – Act. lin. et vert.'!B253</f>
        <v>0</v>
      </c>
      <c r="D266" s="266" t="str">
        <f>IF('Inventaire – Act. lin. et vert.'!C253="","",'Inventaire – Act. lin. et vert.'!C253)</f>
        <v/>
      </c>
      <c r="E266" s="267">
        <f>'Inventaire – Act. lin. et vert.'!D253</f>
        <v>0</v>
      </c>
      <c r="F266" s="268">
        <f>'Inventaire – Act. lin. et vert.'!E253</f>
        <v>0</v>
      </c>
      <c r="G266" s="276">
        <f>'Inventaire – Act. lin. et vert.'!I253</f>
        <v>0</v>
      </c>
      <c r="H266" s="270">
        <f>IF(C266='État actuel de la coll.'!$A$20,'Inventaire – Véh. et équip.'!H253-'Inventaire – Véh. et équip.'!M253,'Inventaire – Act. lin. et vert.'!G253)</f>
        <v>0</v>
      </c>
      <c r="I266" s="270">
        <f>'Inventaire – Act. lin. et vert.'!K253</f>
        <v>0</v>
      </c>
      <c r="J266" s="271" t="str">
        <f>IF(ISNUMBER('Inventaire – Act. lin. et vert.'!Y253),'Inventaire – Act. lin. et vert.'!Y253,"")</f>
        <v/>
      </c>
      <c r="K266" s="272">
        <f t="shared" si="110"/>
        <v>0</v>
      </c>
      <c r="L266" s="272">
        <f t="shared" si="116"/>
        <v>0</v>
      </c>
      <c r="M266" s="272">
        <f t="shared" si="117"/>
        <v>0</v>
      </c>
      <c r="N266" s="272">
        <f t="shared" si="118"/>
        <v>0</v>
      </c>
      <c r="O266" s="272">
        <f t="shared" si="119"/>
        <v>0</v>
      </c>
      <c r="P266" s="273">
        <f t="shared" si="120"/>
        <v>0</v>
      </c>
      <c r="Q266" s="277" t="str">
        <f t="shared" si="121"/>
        <v/>
      </c>
      <c r="R266" s="277" t="str">
        <f t="shared" si="122"/>
        <v/>
      </c>
      <c r="S266" s="274" t="str">
        <f t="shared" si="111"/>
        <v/>
      </c>
      <c r="T266" s="274" t="str">
        <f t="shared" si="135"/>
        <v/>
      </c>
      <c r="U266" s="274" t="str">
        <f t="shared" si="135"/>
        <v/>
      </c>
      <c r="V266" s="274" t="str">
        <f t="shared" si="112"/>
        <v/>
      </c>
      <c r="W266" s="274" t="str">
        <f t="shared" si="136"/>
        <v/>
      </c>
      <c r="X266" s="274" t="str">
        <f t="shared" si="136"/>
        <v/>
      </c>
      <c r="Y266" s="274" t="str">
        <f t="shared" si="136"/>
        <v/>
      </c>
      <c r="Z266" s="274" t="str">
        <f t="shared" si="136"/>
        <v/>
      </c>
      <c r="AA266" s="274" t="str">
        <f t="shared" si="136"/>
        <v/>
      </c>
      <c r="AB266" s="274" t="str">
        <f t="shared" si="136"/>
        <v/>
      </c>
      <c r="AC266" s="274" t="str">
        <f t="shared" si="136"/>
        <v/>
      </c>
      <c r="AD266" s="274" t="str">
        <f t="shared" si="136"/>
        <v/>
      </c>
      <c r="AE266" s="274" t="str">
        <f t="shared" si="136"/>
        <v/>
      </c>
      <c r="AF266" s="274" t="str">
        <f t="shared" si="136"/>
        <v/>
      </c>
      <c r="AG266" s="274" t="str">
        <f t="shared" si="137"/>
        <v/>
      </c>
      <c r="AH266" s="274" t="str">
        <f t="shared" si="137"/>
        <v/>
      </c>
      <c r="AI266" s="274" t="str">
        <f t="shared" si="137"/>
        <v/>
      </c>
      <c r="AJ266" s="274" t="str">
        <f t="shared" si="137"/>
        <v/>
      </c>
      <c r="AK266" s="274" t="str">
        <f t="shared" si="137"/>
        <v/>
      </c>
      <c r="AL266" s="274" t="str">
        <f t="shared" si="137"/>
        <v/>
      </c>
      <c r="AM266" s="274" t="str">
        <f t="shared" si="137"/>
        <v/>
      </c>
      <c r="AN266" s="274" t="str">
        <f t="shared" si="137"/>
        <v/>
      </c>
      <c r="AO266" s="274" t="str">
        <f t="shared" si="137"/>
        <v/>
      </c>
      <c r="AP266" s="274" t="str">
        <f t="shared" si="137"/>
        <v/>
      </c>
      <c r="AQ266" s="275">
        <f t="shared" si="125"/>
        <v>0</v>
      </c>
      <c r="AR266" s="275">
        <f t="shared" si="126"/>
        <v>0</v>
      </c>
      <c r="AS266" s="275">
        <f t="shared" si="127"/>
        <v>0</v>
      </c>
    </row>
    <row r="267" spans="1:45" s="5" customFormat="1" ht="27.75" customHeight="1" x14ac:dyDescent="0.25">
      <c r="A267" s="266">
        <f>'Inventaire – Act. lin. et vert.'!A254</f>
        <v>253</v>
      </c>
      <c r="B267" s="266"/>
      <c r="C267" s="266">
        <f>'Inventaire – Act. lin. et vert.'!B254</f>
        <v>0</v>
      </c>
      <c r="D267" s="266" t="str">
        <f>IF('Inventaire – Act. lin. et vert.'!C254="","",'Inventaire – Act. lin. et vert.'!C254)</f>
        <v/>
      </c>
      <c r="E267" s="267">
        <f>'Inventaire – Act. lin. et vert.'!D254</f>
        <v>0</v>
      </c>
      <c r="F267" s="268">
        <f>'Inventaire – Act. lin. et vert.'!E254</f>
        <v>0</v>
      </c>
      <c r="G267" s="276">
        <f>'Inventaire – Act. lin. et vert.'!I254</f>
        <v>0</v>
      </c>
      <c r="H267" s="270">
        <f>IF(C267='État actuel de la coll.'!$A$20,'Inventaire – Véh. et équip.'!H254-'Inventaire – Véh. et équip.'!M254,'Inventaire – Act. lin. et vert.'!G254)</f>
        <v>0</v>
      </c>
      <c r="I267" s="270">
        <f>'Inventaire – Act. lin. et vert.'!K254</f>
        <v>0</v>
      </c>
      <c r="J267" s="271" t="str">
        <f>IF(ISNUMBER('Inventaire – Act. lin. et vert.'!Y254),'Inventaire – Act. lin. et vert.'!Y254,"")</f>
        <v/>
      </c>
      <c r="K267" s="272">
        <f t="shared" si="110"/>
        <v>0</v>
      </c>
      <c r="L267" s="272">
        <f t="shared" si="116"/>
        <v>0</v>
      </c>
      <c r="M267" s="272">
        <f t="shared" si="117"/>
        <v>0</v>
      </c>
      <c r="N267" s="272">
        <f t="shared" si="118"/>
        <v>0</v>
      </c>
      <c r="O267" s="272">
        <f t="shared" si="119"/>
        <v>0</v>
      </c>
      <c r="P267" s="273">
        <f t="shared" si="120"/>
        <v>0</v>
      </c>
      <c r="Q267" s="277" t="str">
        <f t="shared" si="121"/>
        <v/>
      </c>
      <c r="R267" s="277" t="str">
        <f t="shared" si="122"/>
        <v/>
      </c>
      <c r="S267" s="274" t="str">
        <f t="shared" si="111"/>
        <v/>
      </c>
      <c r="T267" s="274" t="str">
        <f t="shared" si="135"/>
        <v/>
      </c>
      <c r="U267" s="274" t="str">
        <f t="shared" si="135"/>
        <v/>
      </c>
      <c r="V267" s="274" t="str">
        <f t="shared" si="112"/>
        <v/>
      </c>
      <c r="W267" s="274" t="str">
        <f t="shared" si="136"/>
        <v/>
      </c>
      <c r="X267" s="274" t="str">
        <f t="shared" si="136"/>
        <v/>
      </c>
      <c r="Y267" s="274" t="str">
        <f t="shared" si="136"/>
        <v/>
      </c>
      <c r="Z267" s="274" t="str">
        <f t="shared" si="136"/>
        <v/>
      </c>
      <c r="AA267" s="274" t="str">
        <f t="shared" si="136"/>
        <v/>
      </c>
      <c r="AB267" s="274" t="str">
        <f t="shared" si="136"/>
        <v/>
      </c>
      <c r="AC267" s="274" t="str">
        <f t="shared" si="136"/>
        <v/>
      </c>
      <c r="AD267" s="274" t="str">
        <f t="shared" si="136"/>
        <v/>
      </c>
      <c r="AE267" s="274" t="str">
        <f t="shared" si="136"/>
        <v/>
      </c>
      <c r="AF267" s="274" t="str">
        <f t="shared" si="136"/>
        <v/>
      </c>
      <c r="AG267" s="274" t="str">
        <f t="shared" si="137"/>
        <v/>
      </c>
      <c r="AH267" s="274" t="str">
        <f t="shared" si="137"/>
        <v/>
      </c>
      <c r="AI267" s="274" t="str">
        <f t="shared" si="137"/>
        <v/>
      </c>
      <c r="AJ267" s="274" t="str">
        <f t="shared" si="137"/>
        <v/>
      </c>
      <c r="AK267" s="274" t="str">
        <f t="shared" si="137"/>
        <v/>
      </c>
      <c r="AL267" s="274" t="str">
        <f t="shared" si="137"/>
        <v/>
      </c>
      <c r="AM267" s="274" t="str">
        <f t="shared" si="137"/>
        <v/>
      </c>
      <c r="AN267" s="274" t="str">
        <f t="shared" si="137"/>
        <v/>
      </c>
      <c r="AO267" s="274" t="str">
        <f t="shared" si="137"/>
        <v/>
      </c>
      <c r="AP267" s="274" t="str">
        <f t="shared" si="137"/>
        <v/>
      </c>
      <c r="AQ267" s="275">
        <f t="shared" si="125"/>
        <v>0</v>
      </c>
      <c r="AR267" s="275">
        <f t="shared" si="126"/>
        <v>0</v>
      </c>
      <c r="AS267" s="275">
        <f t="shared" si="127"/>
        <v>0</v>
      </c>
    </row>
    <row r="268" spans="1:45" s="5" customFormat="1" ht="27.75" customHeight="1" x14ac:dyDescent="0.25">
      <c r="A268" s="266">
        <f>'Inventaire – Act. lin. et vert.'!A255</f>
        <v>254</v>
      </c>
      <c r="B268" s="266"/>
      <c r="C268" s="266">
        <f>'Inventaire – Act. lin. et vert.'!B255</f>
        <v>0</v>
      </c>
      <c r="D268" s="266" t="str">
        <f>IF('Inventaire – Act. lin. et vert.'!C255="","",'Inventaire – Act. lin. et vert.'!C255)</f>
        <v/>
      </c>
      <c r="E268" s="267">
        <f>'Inventaire – Act. lin. et vert.'!D255</f>
        <v>0</v>
      </c>
      <c r="F268" s="268">
        <f>'Inventaire – Act. lin. et vert.'!E255</f>
        <v>0</v>
      </c>
      <c r="G268" s="276">
        <f>'Inventaire – Act. lin. et vert.'!I255</f>
        <v>0</v>
      </c>
      <c r="H268" s="270">
        <f>IF(C268='État actuel de la coll.'!$A$20,'Inventaire – Véh. et équip.'!H255-'Inventaire – Véh. et équip.'!M255,'Inventaire – Act. lin. et vert.'!G255)</f>
        <v>0</v>
      </c>
      <c r="I268" s="270">
        <f>'Inventaire – Act. lin. et vert.'!K255</f>
        <v>0</v>
      </c>
      <c r="J268" s="271" t="str">
        <f>IF(ISNUMBER('Inventaire – Act. lin. et vert.'!Y255),'Inventaire – Act. lin. et vert.'!Y255,"")</f>
        <v/>
      </c>
      <c r="K268" s="272">
        <f t="shared" si="110"/>
        <v>0</v>
      </c>
      <c r="L268" s="272">
        <f t="shared" si="116"/>
        <v>0</v>
      </c>
      <c r="M268" s="272">
        <f t="shared" si="117"/>
        <v>0</v>
      </c>
      <c r="N268" s="272">
        <f t="shared" si="118"/>
        <v>0</v>
      </c>
      <c r="O268" s="272">
        <f t="shared" si="119"/>
        <v>0</v>
      </c>
      <c r="P268" s="273">
        <f t="shared" si="120"/>
        <v>0</v>
      </c>
      <c r="Q268" s="277" t="str">
        <f t="shared" si="121"/>
        <v/>
      </c>
      <c r="R268" s="277" t="str">
        <f t="shared" si="122"/>
        <v/>
      </c>
      <c r="S268" s="274" t="str">
        <f t="shared" si="111"/>
        <v/>
      </c>
      <c r="T268" s="274" t="str">
        <f t="shared" si="135"/>
        <v/>
      </c>
      <c r="U268" s="274" t="str">
        <f t="shared" si="135"/>
        <v/>
      </c>
      <c r="V268" s="274" t="str">
        <f t="shared" si="112"/>
        <v/>
      </c>
      <c r="W268" s="274" t="str">
        <f t="shared" si="136"/>
        <v/>
      </c>
      <c r="X268" s="274" t="str">
        <f t="shared" si="136"/>
        <v/>
      </c>
      <c r="Y268" s="274" t="str">
        <f t="shared" si="136"/>
        <v/>
      </c>
      <c r="Z268" s="274" t="str">
        <f t="shared" si="136"/>
        <v/>
      </c>
      <c r="AA268" s="274" t="str">
        <f t="shared" si="136"/>
        <v/>
      </c>
      <c r="AB268" s="274" t="str">
        <f t="shared" si="136"/>
        <v/>
      </c>
      <c r="AC268" s="274" t="str">
        <f t="shared" si="136"/>
        <v/>
      </c>
      <c r="AD268" s="274" t="str">
        <f t="shared" si="136"/>
        <v/>
      </c>
      <c r="AE268" s="274" t="str">
        <f t="shared" si="136"/>
        <v/>
      </c>
      <c r="AF268" s="274" t="str">
        <f t="shared" si="136"/>
        <v/>
      </c>
      <c r="AG268" s="274" t="str">
        <f t="shared" si="137"/>
        <v/>
      </c>
      <c r="AH268" s="274" t="str">
        <f t="shared" si="137"/>
        <v/>
      </c>
      <c r="AI268" s="274" t="str">
        <f t="shared" si="137"/>
        <v/>
      </c>
      <c r="AJ268" s="274" t="str">
        <f t="shared" si="137"/>
        <v/>
      </c>
      <c r="AK268" s="274" t="str">
        <f t="shared" si="137"/>
        <v/>
      </c>
      <c r="AL268" s="274" t="str">
        <f t="shared" si="137"/>
        <v/>
      </c>
      <c r="AM268" s="274" t="str">
        <f t="shared" si="137"/>
        <v/>
      </c>
      <c r="AN268" s="274" t="str">
        <f t="shared" si="137"/>
        <v/>
      </c>
      <c r="AO268" s="274" t="str">
        <f t="shared" si="137"/>
        <v/>
      </c>
      <c r="AP268" s="274" t="str">
        <f t="shared" si="137"/>
        <v/>
      </c>
      <c r="AQ268" s="275">
        <f t="shared" si="125"/>
        <v>0</v>
      </c>
      <c r="AR268" s="275">
        <f t="shared" si="126"/>
        <v>0</v>
      </c>
      <c r="AS268" s="275">
        <f t="shared" si="127"/>
        <v>0</v>
      </c>
    </row>
    <row r="269" spans="1:45" s="5" customFormat="1" ht="27.75" customHeight="1" x14ac:dyDescent="0.25">
      <c r="A269" s="266">
        <f>'Inventaire – Act. lin. et vert.'!A256</f>
        <v>255</v>
      </c>
      <c r="B269" s="266"/>
      <c r="C269" s="266">
        <f>'Inventaire – Act. lin. et vert.'!B256</f>
        <v>0</v>
      </c>
      <c r="D269" s="266" t="str">
        <f>IF('Inventaire – Act. lin. et vert.'!C256="","",'Inventaire – Act. lin. et vert.'!C256)</f>
        <v/>
      </c>
      <c r="E269" s="267">
        <f>'Inventaire – Act. lin. et vert.'!D256</f>
        <v>0</v>
      </c>
      <c r="F269" s="268">
        <f>'Inventaire – Act. lin. et vert.'!E256</f>
        <v>0</v>
      </c>
      <c r="G269" s="276">
        <f>'Inventaire – Act. lin. et vert.'!I256</f>
        <v>0</v>
      </c>
      <c r="H269" s="270">
        <f>IF(C269='État actuel de la coll.'!$A$20,'Inventaire – Véh. et équip.'!H256-'Inventaire – Véh. et équip.'!M256,'Inventaire – Act. lin. et vert.'!G256)</f>
        <v>0</v>
      </c>
      <c r="I269" s="270">
        <f>'Inventaire – Act. lin. et vert.'!K256</f>
        <v>0</v>
      </c>
      <c r="J269" s="271" t="str">
        <f>IF(ISNUMBER('Inventaire – Act. lin. et vert.'!Y256),'Inventaire – Act. lin. et vert.'!Y256,"")</f>
        <v/>
      </c>
      <c r="K269" s="272">
        <f t="shared" si="110"/>
        <v>0</v>
      </c>
      <c r="L269" s="272">
        <f t="shared" si="116"/>
        <v>0</v>
      </c>
      <c r="M269" s="272">
        <f t="shared" si="117"/>
        <v>0</v>
      </c>
      <c r="N269" s="272">
        <f t="shared" si="118"/>
        <v>0</v>
      </c>
      <c r="O269" s="272">
        <f t="shared" si="119"/>
        <v>0</v>
      </c>
      <c r="P269" s="273">
        <f t="shared" si="120"/>
        <v>0</v>
      </c>
      <c r="Q269" s="277" t="str">
        <f t="shared" si="121"/>
        <v/>
      </c>
      <c r="R269" s="277" t="str">
        <f t="shared" si="122"/>
        <v/>
      </c>
      <c r="S269" s="274" t="str">
        <f t="shared" si="111"/>
        <v/>
      </c>
      <c r="T269" s="274" t="str">
        <f t="shared" si="135"/>
        <v/>
      </c>
      <c r="U269" s="274" t="str">
        <f t="shared" si="135"/>
        <v/>
      </c>
      <c r="V269" s="274" t="str">
        <f t="shared" si="112"/>
        <v/>
      </c>
      <c r="W269" s="274" t="str">
        <f t="shared" si="136"/>
        <v/>
      </c>
      <c r="X269" s="274" t="str">
        <f t="shared" si="136"/>
        <v/>
      </c>
      <c r="Y269" s="274" t="str">
        <f t="shared" si="136"/>
        <v/>
      </c>
      <c r="Z269" s="274" t="str">
        <f t="shared" si="136"/>
        <v/>
      </c>
      <c r="AA269" s="274" t="str">
        <f t="shared" si="136"/>
        <v/>
      </c>
      <c r="AB269" s="274" t="str">
        <f t="shared" si="136"/>
        <v/>
      </c>
      <c r="AC269" s="274" t="str">
        <f t="shared" si="136"/>
        <v/>
      </c>
      <c r="AD269" s="274" t="str">
        <f t="shared" si="136"/>
        <v/>
      </c>
      <c r="AE269" s="274" t="str">
        <f t="shared" si="136"/>
        <v/>
      </c>
      <c r="AF269" s="274" t="str">
        <f t="shared" si="136"/>
        <v/>
      </c>
      <c r="AG269" s="274" t="str">
        <f t="shared" si="137"/>
        <v/>
      </c>
      <c r="AH269" s="274" t="str">
        <f t="shared" si="137"/>
        <v/>
      </c>
      <c r="AI269" s="274" t="str">
        <f t="shared" si="137"/>
        <v/>
      </c>
      <c r="AJ269" s="274" t="str">
        <f t="shared" si="137"/>
        <v/>
      </c>
      <c r="AK269" s="274" t="str">
        <f t="shared" si="137"/>
        <v/>
      </c>
      <c r="AL269" s="274" t="str">
        <f t="shared" si="137"/>
        <v/>
      </c>
      <c r="AM269" s="274" t="str">
        <f t="shared" si="137"/>
        <v/>
      </c>
      <c r="AN269" s="274" t="str">
        <f t="shared" si="137"/>
        <v/>
      </c>
      <c r="AO269" s="274" t="str">
        <f t="shared" si="137"/>
        <v/>
      </c>
      <c r="AP269" s="274" t="str">
        <f t="shared" si="137"/>
        <v/>
      </c>
      <c r="AQ269" s="275">
        <f t="shared" si="125"/>
        <v>0</v>
      </c>
      <c r="AR269" s="275">
        <f t="shared" si="126"/>
        <v>0</v>
      </c>
      <c r="AS269" s="275">
        <f t="shared" si="127"/>
        <v>0</v>
      </c>
    </row>
    <row r="270" spans="1:45" s="5" customFormat="1" ht="27.75" customHeight="1" x14ac:dyDescent="0.25">
      <c r="A270" s="266">
        <f>'Inventaire – Act. lin. et vert.'!A257</f>
        <v>256</v>
      </c>
      <c r="B270" s="266"/>
      <c r="C270" s="266">
        <f>'Inventaire – Act. lin. et vert.'!B257</f>
        <v>0</v>
      </c>
      <c r="D270" s="266" t="str">
        <f>IF('Inventaire – Act. lin. et vert.'!C257="","",'Inventaire – Act. lin. et vert.'!C257)</f>
        <v/>
      </c>
      <c r="E270" s="267">
        <f>'Inventaire – Act. lin. et vert.'!D257</f>
        <v>0</v>
      </c>
      <c r="F270" s="268">
        <f>'Inventaire – Act. lin. et vert.'!E257</f>
        <v>0</v>
      </c>
      <c r="G270" s="276">
        <f>'Inventaire – Act. lin. et vert.'!I257</f>
        <v>0</v>
      </c>
      <c r="H270" s="270">
        <f>IF(C270='État actuel de la coll.'!$A$20,'Inventaire – Véh. et équip.'!H257-'Inventaire – Véh. et équip.'!M257,'Inventaire – Act. lin. et vert.'!G257)</f>
        <v>0</v>
      </c>
      <c r="I270" s="270">
        <f>'Inventaire – Act. lin. et vert.'!K257</f>
        <v>0</v>
      </c>
      <c r="J270" s="271" t="str">
        <f>IF(ISNUMBER('Inventaire – Act. lin. et vert.'!Y257),'Inventaire – Act. lin. et vert.'!Y257,"")</f>
        <v/>
      </c>
      <c r="K270" s="272">
        <f t="shared" si="110"/>
        <v>0</v>
      </c>
      <c r="L270" s="272">
        <f t="shared" si="116"/>
        <v>0</v>
      </c>
      <c r="M270" s="272">
        <f t="shared" si="117"/>
        <v>0</v>
      </c>
      <c r="N270" s="272">
        <f t="shared" si="118"/>
        <v>0</v>
      </c>
      <c r="O270" s="272">
        <f t="shared" si="119"/>
        <v>0</v>
      </c>
      <c r="P270" s="273">
        <f t="shared" si="120"/>
        <v>0</v>
      </c>
      <c r="Q270" s="277" t="str">
        <f t="shared" si="121"/>
        <v/>
      </c>
      <c r="R270" s="277" t="str">
        <f t="shared" si="122"/>
        <v/>
      </c>
      <c r="S270" s="274" t="str">
        <f t="shared" si="111"/>
        <v/>
      </c>
      <c r="T270" s="274" t="str">
        <f t="shared" si="135"/>
        <v/>
      </c>
      <c r="U270" s="274" t="str">
        <f t="shared" si="135"/>
        <v/>
      </c>
      <c r="V270" s="274" t="str">
        <f t="shared" si="112"/>
        <v/>
      </c>
      <c r="W270" s="274" t="str">
        <f t="shared" si="136"/>
        <v/>
      </c>
      <c r="X270" s="274" t="str">
        <f t="shared" si="136"/>
        <v/>
      </c>
      <c r="Y270" s="274" t="str">
        <f t="shared" si="136"/>
        <v/>
      </c>
      <c r="Z270" s="274" t="str">
        <f t="shared" si="136"/>
        <v/>
      </c>
      <c r="AA270" s="274" t="str">
        <f t="shared" si="136"/>
        <v/>
      </c>
      <c r="AB270" s="274" t="str">
        <f t="shared" si="136"/>
        <v/>
      </c>
      <c r="AC270" s="274" t="str">
        <f t="shared" si="136"/>
        <v/>
      </c>
      <c r="AD270" s="274" t="str">
        <f t="shared" si="136"/>
        <v/>
      </c>
      <c r="AE270" s="274" t="str">
        <f t="shared" si="136"/>
        <v/>
      </c>
      <c r="AF270" s="274" t="str">
        <f t="shared" si="136"/>
        <v/>
      </c>
      <c r="AG270" s="274" t="str">
        <f t="shared" si="137"/>
        <v/>
      </c>
      <c r="AH270" s="274" t="str">
        <f t="shared" si="137"/>
        <v/>
      </c>
      <c r="AI270" s="274" t="str">
        <f t="shared" si="137"/>
        <v/>
      </c>
      <c r="AJ270" s="274" t="str">
        <f t="shared" si="137"/>
        <v/>
      </c>
      <c r="AK270" s="274" t="str">
        <f t="shared" si="137"/>
        <v/>
      </c>
      <c r="AL270" s="274" t="str">
        <f t="shared" si="137"/>
        <v/>
      </c>
      <c r="AM270" s="274" t="str">
        <f t="shared" si="137"/>
        <v/>
      </c>
      <c r="AN270" s="274" t="str">
        <f t="shared" si="137"/>
        <v/>
      </c>
      <c r="AO270" s="274" t="str">
        <f t="shared" si="137"/>
        <v/>
      </c>
      <c r="AP270" s="274" t="str">
        <f t="shared" si="137"/>
        <v/>
      </c>
      <c r="AQ270" s="275">
        <f t="shared" si="125"/>
        <v>0</v>
      </c>
      <c r="AR270" s="275">
        <f t="shared" si="126"/>
        <v>0</v>
      </c>
      <c r="AS270" s="275">
        <f t="shared" si="127"/>
        <v>0</v>
      </c>
    </row>
    <row r="271" spans="1:45" s="5" customFormat="1" ht="27.75" customHeight="1" x14ac:dyDescent="0.25">
      <c r="A271" s="266">
        <f>'Inventaire – Act. lin. et vert.'!A258</f>
        <v>257</v>
      </c>
      <c r="B271" s="266"/>
      <c r="C271" s="266">
        <f>'Inventaire – Act. lin. et vert.'!B258</f>
        <v>0</v>
      </c>
      <c r="D271" s="266" t="str">
        <f>IF('Inventaire – Act. lin. et vert.'!C258="","",'Inventaire – Act. lin. et vert.'!C258)</f>
        <v/>
      </c>
      <c r="E271" s="267">
        <f>'Inventaire – Act. lin. et vert.'!D258</f>
        <v>0</v>
      </c>
      <c r="F271" s="268">
        <f>'Inventaire – Act. lin. et vert.'!E258</f>
        <v>0</v>
      </c>
      <c r="G271" s="276">
        <f>'Inventaire – Act. lin. et vert.'!I258</f>
        <v>0</v>
      </c>
      <c r="H271" s="270">
        <f>IF(C271='État actuel de la coll.'!$A$20,'Inventaire – Véh. et équip.'!H258-'Inventaire – Véh. et équip.'!M258,'Inventaire – Act. lin. et vert.'!G258)</f>
        <v>0</v>
      </c>
      <c r="I271" s="270">
        <f>'Inventaire – Act. lin. et vert.'!K258</f>
        <v>0</v>
      </c>
      <c r="J271" s="271" t="str">
        <f>IF(ISNUMBER('Inventaire – Act. lin. et vert.'!Y258),'Inventaire – Act. lin. et vert.'!Y258,"")</f>
        <v/>
      </c>
      <c r="K271" s="272">
        <f t="shared" si="110"/>
        <v>0</v>
      </c>
      <c r="L271" s="272">
        <f t="shared" si="116"/>
        <v>0</v>
      </c>
      <c r="M271" s="272">
        <f t="shared" si="117"/>
        <v>0</v>
      </c>
      <c r="N271" s="272">
        <f t="shared" si="118"/>
        <v>0</v>
      </c>
      <c r="O271" s="272">
        <f t="shared" si="119"/>
        <v>0</v>
      </c>
      <c r="P271" s="273">
        <f t="shared" si="120"/>
        <v>0</v>
      </c>
      <c r="Q271" s="277" t="str">
        <f t="shared" si="121"/>
        <v/>
      </c>
      <c r="R271" s="277" t="str">
        <f t="shared" si="122"/>
        <v/>
      </c>
      <c r="S271" s="274" t="str">
        <f t="shared" si="111"/>
        <v/>
      </c>
      <c r="T271" s="274" t="str">
        <f t="shared" si="135"/>
        <v/>
      </c>
      <c r="U271" s="274" t="str">
        <f t="shared" si="135"/>
        <v/>
      </c>
      <c r="V271" s="274" t="str">
        <f t="shared" si="112"/>
        <v/>
      </c>
      <c r="W271" s="274" t="str">
        <f t="shared" si="136"/>
        <v/>
      </c>
      <c r="X271" s="274" t="str">
        <f t="shared" si="136"/>
        <v/>
      </c>
      <c r="Y271" s="274" t="str">
        <f t="shared" si="136"/>
        <v/>
      </c>
      <c r="Z271" s="274" t="str">
        <f t="shared" si="136"/>
        <v/>
      </c>
      <c r="AA271" s="274" t="str">
        <f t="shared" si="136"/>
        <v/>
      </c>
      <c r="AB271" s="274" t="str">
        <f t="shared" si="136"/>
        <v/>
      </c>
      <c r="AC271" s="274" t="str">
        <f t="shared" si="136"/>
        <v/>
      </c>
      <c r="AD271" s="274" t="str">
        <f t="shared" si="136"/>
        <v/>
      </c>
      <c r="AE271" s="274" t="str">
        <f t="shared" si="136"/>
        <v/>
      </c>
      <c r="AF271" s="274" t="str">
        <f t="shared" si="136"/>
        <v/>
      </c>
      <c r="AG271" s="274" t="str">
        <f t="shared" si="137"/>
        <v/>
      </c>
      <c r="AH271" s="274" t="str">
        <f t="shared" si="137"/>
        <v/>
      </c>
      <c r="AI271" s="274" t="str">
        <f t="shared" si="137"/>
        <v/>
      </c>
      <c r="AJ271" s="274" t="str">
        <f t="shared" si="137"/>
        <v/>
      </c>
      <c r="AK271" s="274" t="str">
        <f t="shared" si="137"/>
        <v/>
      </c>
      <c r="AL271" s="274" t="str">
        <f t="shared" si="137"/>
        <v/>
      </c>
      <c r="AM271" s="274" t="str">
        <f t="shared" si="137"/>
        <v/>
      </c>
      <c r="AN271" s="274" t="str">
        <f t="shared" si="137"/>
        <v/>
      </c>
      <c r="AO271" s="274" t="str">
        <f t="shared" si="137"/>
        <v/>
      </c>
      <c r="AP271" s="274" t="str">
        <f t="shared" si="137"/>
        <v/>
      </c>
      <c r="AQ271" s="275">
        <f t="shared" si="125"/>
        <v>0</v>
      </c>
      <c r="AR271" s="275">
        <f t="shared" si="126"/>
        <v>0</v>
      </c>
      <c r="AS271" s="275">
        <f t="shared" si="127"/>
        <v>0</v>
      </c>
    </row>
    <row r="272" spans="1:45" s="5" customFormat="1" ht="27.75" customHeight="1" x14ac:dyDescent="0.25">
      <c r="A272" s="266">
        <f>'Inventaire – Act. lin. et vert.'!A259</f>
        <v>258</v>
      </c>
      <c r="B272" s="266"/>
      <c r="C272" s="266">
        <f>'Inventaire – Act. lin. et vert.'!B259</f>
        <v>0</v>
      </c>
      <c r="D272" s="266" t="str">
        <f>IF('Inventaire – Act. lin. et vert.'!C259="","",'Inventaire – Act. lin. et vert.'!C259)</f>
        <v/>
      </c>
      <c r="E272" s="267">
        <f>'Inventaire – Act. lin. et vert.'!D259</f>
        <v>0</v>
      </c>
      <c r="F272" s="268">
        <f>'Inventaire – Act. lin. et vert.'!E259</f>
        <v>0</v>
      </c>
      <c r="G272" s="276">
        <f>'Inventaire – Act. lin. et vert.'!I259</f>
        <v>0</v>
      </c>
      <c r="H272" s="270">
        <f>IF(C272='État actuel de la coll.'!$A$20,'Inventaire – Véh. et équip.'!H259-'Inventaire – Véh. et équip.'!M259,'Inventaire – Act. lin. et vert.'!G259)</f>
        <v>0</v>
      </c>
      <c r="I272" s="270">
        <f>'Inventaire – Act. lin. et vert.'!K259</f>
        <v>0</v>
      </c>
      <c r="J272" s="271" t="str">
        <f>IF(ISNUMBER('Inventaire – Act. lin. et vert.'!Y259),'Inventaire – Act. lin. et vert.'!Y259,"")</f>
        <v/>
      </c>
      <c r="K272" s="272">
        <f t="shared" ref="K272:K335" si="138">IF(ISNUMBER(J272),H272+J272,H272+$I272)</f>
        <v>0</v>
      </c>
      <c r="L272" s="272">
        <f t="shared" si="116"/>
        <v>0</v>
      </c>
      <c r="M272" s="272">
        <f t="shared" si="117"/>
        <v>0</v>
      </c>
      <c r="N272" s="272">
        <f t="shared" si="118"/>
        <v>0</v>
      </c>
      <c r="O272" s="272">
        <f t="shared" si="119"/>
        <v>0</v>
      </c>
      <c r="P272" s="273">
        <f t="shared" si="120"/>
        <v>0</v>
      </c>
      <c r="Q272" s="277" t="str">
        <f t="shared" si="121"/>
        <v/>
      </c>
      <c r="R272" s="277" t="str">
        <f t="shared" si="122"/>
        <v/>
      </c>
      <c r="S272" s="274" t="str">
        <f t="shared" si="111"/>
        <v/>
      </c>
      <c r="T272" s="274" t="str">
        <f t="shared" si="135"/>
        <v/>
      </c>
      <c r="U272" s="274" t="str">
        <f t="shared" si="135"/>
        <v/>
      </c>
      <c r="V272" s="274" t="str">
        <f t="shared" si="112"/>
        <v/>
      </c>
      <c r="W272" s="274" t="str">
        <f t="shared" si="136"/>
        <v/>
      </c>
      <c r="X272" s="274" t="str">
        <f t="shared" si="136"/>
        <v/>
      </c>
      <c r="Y272" s="274" t="str">
        <f t="shared" si="136"/>
        <v/>
      </c>
      <c r="Z272" s="274" t="str">
        <f t="shared" si="136"/>
        <v/>
      </c>
      <c r="AA272" s="274" t="str">
        <f t="shared" si="136"/>
        <v/>
      </c>
      <c r="AB272" s="274" t="str">
        <f t="shared" si="136"/>
        <v/>
      </c>
      <c r="AC272" s="274" t="str">
        <f t="shared" si="136"/>
        <v/>
      </c>
      <c r="AD272" s="274" t="str">
        <f t="shared" si="136"/>
        <v/>
      </c>
      <c r="AE272" s="274" t="str">
        <f t="shared" si="136"/>
        <v/>
      </c>
      <c r="AF272" s="274" t="str">
        <f t="shared" si="136"/>
        <v/>
      </c>
      <c r="AG272" s="274" t="str">
        <f t="shared" si="137"/>
        <v/>
      </c>
      <c r="AH272" s="274" t="str">
        <f t="shared" si="137"/>
        <v/>
      </c>
      <c r="AI272" s="274" t="str">
        <f t="shared" si="137"/>
        <v/>
      </c>
      <c r="AJ272" s="274" t="str">
        <f t="shared" si="137"/>
        <v/>
      </c>
      <c r="AK272" s="274" t="str">
        <f t="shared" si="137"/>
        <v/>
      </c>
      <c r="AL272" s="274" t="str">
        <f t="shared" si="137"/>
        <v/>
      </c>
      <c r="AM272" s="274" t="str">
        <f t="shared" si="137"/>
        <v/>
      </c>
      <c r="AN272" s="274" t="str">
        <f t="shared" si="137"/>
        <v/>
      </c>
      <c r="AO272" s="274" t="str">
        <f t="shared" si="137"/>
        <v/>
      </c>
      <c r="AP272" s="274" t="str">
        <f t="shared" si="137"/>
        <v/>
      </c>
      <c r="AQ272" s="275">
        <f t="shared" si="125"/>
        <v>0</v>
      </c>
      <c r="AR272" s="275">
        <f t="shared" si="126"/>
        <v>0</v>
      </c>
      <c r="AS272" s="275">
        <f t="shared" si="127"/>
        <v>0</v>
      </c>
    </row>
    <row r="273" spans="1:45" s="5" customFormat="1" ht="27.75" customHeight="1" x14ac:dyDescent="0.25">
      <c r="A273" s="266">
        <f>'Inventaire – Act. lin. et vert.'!A260</f>
        <v>259</v>
      </c>
      <c r="B273" s="266"/>
      <c r="C273" s="266">
        <f>'Inventaire – Act. lin. et vert.'!B260</f>
        <v>0</v>
      </c>
      <c r="D273" s="266" t="str">
        <f>IF('Inventaire – Act. lin. et vert.'!C260="","",'Inventaire – Act. lin. et vert.'!C260)</f>
        <v/>
      </c>
      <c r="E273" s="267">
        <f>'Inventaire – Act. lin. et vert.'!D260</f>
        <v>0</v>
      </c>
      <c r="F273" s="268">
        <f>'Inventaire – Act. lin. et vert.'!E260</f>
        <v>0</v>
      </c>
      <c r="G273" s="276">
        <f>'Inventaire – Act. lin. et vert.'!I260</f>
        <v>0</v>
      </c>
      <c r="H273" s="270">
        <f>IF(C273='État actuel de la coll.'!$A$20,'Inventaire – Véh. et équip.'!H260-'Inventaire – Véh. et équip.'!M260,'Inventaire – Act. lin. et vert.'!G260)</f>
        <v>0</v>
      </c>
      <c r="I273" s="270">
        <f>'Inventaire – Act. lin. et vert.'!K260</f>
        <v>0</v>
      </c>
      <c r="J273" s="271" t="str">
        <f>IF(ISNUMBER('Inventaire – Act. lin. et vert.'!Y260),'Inventaire – Act. lin. et vert.'!Y260,"")</f>
        <v/>
      </c>
      <c r="K273" s="272">
        <f t="shared" si="138"/>
        <v>0</v>
      </c>
      <c r="L273" s="272">
        <f t="shared" si="116"/>
        <v>0</v>
      </c>
      <c r="M273" s="272">
        <f t="shared" si="117"/>
        <v>0</v>
      </c>
      <c r="N273" s="272">
        <f t="shared" si="118"/>
        <v>0</v>
      </c>
      <c r="O273" s="272">
        <f t="shared" si="119"/>
        <v>0</v>
      </c>
      <c r="P273" s="273">
        <f t="shared" si="120"/>
        <v>0</v>
      </c>
      <c r="Q273" s="277" t="str">
        <f t="shared" si="121"/>
        <v/>
      </c>
      <c r="R273" s="277" t="str">
        <f t="shared" si="122"/>
        <v/>
      </c>
      <c r="S273" s="274" t="str">
        <f t="shared" ref="S273:S336" si="139">IF(OR($K273=S$14,$L273=S$14,$M273=S$14,$N273=S$14,$O273=S$14,$P273=S$14),$G273,"")</f>
        <v/>
      </c>
      <c r="T273" s="274" t="str">
        <f t="shared" si="135"/>
        <v/>
      </c>
      <c r="U273" s="274" t="str">
        <f t="shared" si="135"/>
        <v/>
      </c>
      <c r="V273" s="274" t="str">
        <f t="shared" ref="V273:V336" si="140">IF(OR($K273=V$14,$L273=V$14,$M273=V$14,$N273=V$14,$O273=V$14,$P273=V$14),$G273,"")</f>
        <v/>
      </c>
      <c r="W273" s="274" t="str">
        <f t="shared" si="136"/>
        <v/>
      </c>
      <c r="X273" s="274" t="str">
        <f t="shared" si="136"/>
        <v/>
      </c>
      <c r="Y273" s="274" t="str">
        <f t="shared" si="136"/>
        <v/>
      </c>
      <c r="Z273" s="274" t="str">
        <f t="shared" si="136"/>
        <v/>
      </c>
      <c r="AA273" s="274" t="str">
        <f t="shared" si="136"/>
        <v/>
      </c>
      <c r="AB273" s="274" t="str">
        <f t="shared" si="136"/>
        <v/>
      </c>
      <c r="AC273" s="274" t="str">
        <f t="shared" si="136"/>
        <v/>
      </c>
      <c r="AD273" s="274" t="str">
        <f t="shared" si="136"/>
        <v/>
      </c>
      <c r="AE273" s="274" t="str">
        <f t="shared" si="136"/>
        <v/>
      </c>
      <c r="AF273" s="274" t="str">
        <f t="shared" si="136"/>
        <v/>
      </c>
      <c r="AG273" s="274" t="str">
        <f t="shared" si="137"/>
        <v/>
      </c>
      <c r="AH273" s="274" t="str">
        <f t="shared" si="137"/>
        <v/>
      </c>
      <c r="AI273" s="274" t="str">
        <f t="shared" si="137"/>
        <v/>
      </c>
      <c r="AJ273" s="274" t="str">
        <f t="shared" si="137"/>
        <v/>
      </c>
      <c r="AK273" s="274" t="str">
        <f t="shared" si="137"/>
        <v/>
      </c>
      <c r="AL273" s="274" t="str">
        <f t="shared" si="137"/>
        <v/>
      </c>
      <c r="AM273" s="274" t="str">
        <f t="shared" si="137"/>
        <v/>
      </c>
      <c r="AN273" s="274" t="str">
        <f t="shared" si="137"/>
        <v/>
      </c>
      <c r="AO273" s="274" t="str">
        <f t="shared" si="137"/>
        <v/>
      </c>
      <c r="AP273" s="274" t="str">
        <f t="shared" si="137"/>
        <v/>
      </c>
      <c r="AQ273" s="275">
        <f t="shared" si="125"/>
        <v>0</v>
      </c>
      <c r="AR273" s="275">
        <f t="shared" si="126"/>
        <v>0</v>
      </c>
      <c r="AS273" s="275">
        <f t="shared" si="127"/>
        <v>0</v>
      </c>
    </row>
    <row r="274" spans="1:45" s="5" customFormat="1" ht="27.75" customHeight="1" x14ac:dyDescent="0.25">
      <c r="A274" s="266">
        <f>'Inventaire – Act. lin. et vert.'!A261</f>
        <v>260</v>
      </c>
      <c r="B274" s="266"/>
      <c r="C274" s="266">
        <f>'Inventaire – Act. lin. et vert.'!B261</f>
        <v>0</v>
      </c>
      <c r="D274" s="266" t="str">
        <f>IF('Inventaire – Act. lin. et vert.'!C261="","",'Inventaire – Act. lin. et vert.'!C261)</f>
        <v/>
      </c>
      <c r="E274" s="267">
        <f>'Inventaire – Act. lin. et vert.'!D261</f>
        <v>0</v>
      </c>
      <c r="F274" s="268">
        <f>'Inventaire – Act. lin. et vert.'!E261</f>
        <v>0</v>
      </c>
      <c r="G274" s="276">
        <f>'Inventaire – Act. lin. et vert.'!I261</f>
        <v>0</v>
      </c>
      <c r="H274" s="270">
        <f>IF(C274='État actuel de la coll.'!$A$20,'Inventaire – Véh. et équip.'!H261-'Inventaire – Véh. et équip.'!M261,'Inventaire – Act. lin. et vert.'!G261)</f>
        <v>0</v>
      </c>
      <c r="I274" s="270">
        <f>'Inventaire – Act. lin. et vert.'!K261</f>
        <v>0</v>
      </c>
      <c r="J274" s="271" t="str">
        <f>IF(ISNUMBER('Inventaire – Act. lin. et vert.'!Y261),'Inventaire – Act. lin. et vert.'!Y261,"")</f>
        <v/>
      </c>
      <c r="K274" s="272">
        <f t="shared" si="138"/>
        <v>0</v>
      </c>
      <c r="L274" s="272">
        <f t="shared" si="116"/>
        <v>0</v>
      </c>
      <c r="M274" s="272">
        <f t="shared" si="117"/>
        <v>0</v>
      </c>
      <c r="N274" s="272">
        <f t="shared" si="118"/>
        <v>0</v>
      </c>
      <c r="O274" s="272">
        <f t="shared" si="119"/>
        <v>0</v>
      </c>
      <c r="P274" s="273">
        <f t="shared" si="120"/>
        <v>0</v>
      </c>
      <c r="Q274" s="277" t="str">
        <f t="shared" si="121"/>
        <v/>
      </c>
      <c r="R274" s="277" t="str">
        <f t="shared" si="122"/>
        <v/>
      </c>
      <c r="S274" s="274" t="str">
        <f t="shared" si="139"/>
        <v/>
      </c>
      <c r="T274" s="274" t="str">
        <f t="shared" si="135"/>
        <v/>
      </c>
      <c r="U274" s="274" t="str">
        <f t="shared" si="135"/>
        <v/>
      </c>
      <c r="V274" s="274" t="str">
        <f t="shared" si="140"/>
        <v/>
      </c>
      <c r="W274" s="274" t="str">
        <f t="shared" si="136"/>
        <v/>
      </c>
      <c r="X274" s="274" t="str">
        <f t="shared" si="136"/>
        <v/>
      </c>
      <c r="Y274" s="274" t="str">
        <f t="shared" si="136"/>
        <v/>
      </c>
      <c r="Z274" s="274" t="str">
        <f t="shared" si="136"/>
        <v/>
      </c>
      <c r="AA274" s="274" t="str">
        <f t="shared" si="136"/>
        <v/>
      </c>
      <c r="AB274" s="274" t="str">
        <f t="shared" si="136"/>
        <v/>
      </c>
      <c r="AC274" s="274" t="str">
        <f t="shared" si="136"/>
        <v/>
      </c>
      <c r="AD274" s="274" t="str">
        <f t="shared" si="136"/>
        <v/>
      </c>
      <c r="AE274" s="274" t="str">
        <f t="shared" si="136"/>
        <v/>
      </c>
      <c r="AF274" s="274" t="str">
        <f t="shared" si="136"/>
        <v/>
      </c>
      <c r="AG274" s="274" t="str">
        <f t="shared" si="137"/>
        <v/>
      </c>
      <c r="AH274" s="274" t="str">
        <f t="shared" si="137"/>
        <v/>
      </c>
      <c r="AI274" s="274" t="str">
        <f t="shared" si="137"/>
        <v/>
      </c>
      <c r="AJ274" s="274" t="str">
        <f t="shared" si="137"/>
        <v/>
      </c>
      <c r="AK274" s="274" t="str">
        <f t="shared" si="137"/>
        <v/>
      </c>
      <c r="AL274" s="274" t="str">
        <f t="shared" si="137"/>
        <v/>
      </c>
      <c r="AM274" s="274" t="str">
        <f t="shared" si="137"/>
        <v/>
      </c>
      <c r="AN274" s="274" t="str">
        <f t="shared" si="137"/>
        <v/>
      </c>
      <c r="AO274" s="274" t="str">
        <f t="shared" si="137"/>
        <v/>
      </c>
      <c r="AP274" s="274" t="str">
        <f t="shared" si="137"/>
        <v/>
      </c>
      <c r="AQ274" s="275">
        <f t="shared" si="125"/>
        <v>0</v>
      </c>
      <c r="AR274" s="275">
        <f t="shared" si="126"/>
        <v>0</v>
      </c>
      <c r="AS274" s="275">
        <f t="shared" si="127"/>
        <v>0</v>
      </c>
    </row>
    <row r="275" spans="1:45" s="5" customFormat="1" ht="27.75" customHeight="1" x14ac:dyDescent="0.25">
      <c r="A275" s="266">
        <f>'Inventaire – Act. lin. et vert.'!A262</f>
        <v>261</v>
      </c>
      <c r="B275" s="266"/>
      <c r="C275" s="266">
        <f>'Inventaire – Act. lin. et vert.'!B262</f>
        <v>0</v>
      </c>
      <c r="D275" s="266" t="str">
        <f>IF('Inventaire – Act. lin. et vert.'!C262="","",'Inventaire – Act. lin. et vert.'!C262)</f>
        <v/>
      </c>
      <c r="E275" s="267">
        <f>'Inventaire – Act. lin. et vert.'!D262</f>
        <v>0</v>
      </c>
      <c r="F275" s="268">
        <f>'Inventaire – Act. lin. et vert.'!E262</f>
        <v>0</v>
      </c>
      <c r="G275" s="276">
        <f>'Inventaire – Act. lin. et vert.'!I262</f>
        <v>0</v>
      </c>
      <c r="H275" s="270">
        <f>IF(C275='État actuel de la coll.'!$A$20,'Inventaire – Véh. et équip.'!H262-'Inventaire – Véh. et équip.'!M262,'Inventaire – Act. lin. et vert.'!G262)</f>
        <v>0</v>
      </c>
      <c r="I275" s="270">
        <f>'Inventaire – Act. lin. et vert.'!K262</f>
        <v>0</v>
      </c>
      <c r="J275" s="271" t="str">
        <f>IF(ISNUMBER('Inventaire – Act. lin. et vert.'!Y262),'Inventaire – Act. lin. et vert.'!Y262,"")</f>
        <v/>
      </c>
      <c r="K275" s="272">
        <f t="shared" si="138"/>
        <v>0</v>
      </c>
      <c r="L275" s="272">
        <f t="shared" si="116"/>
        <v>0</v>
      </c>
      <c r="M275" s="272">
        <f t="shared" si="117"/>
        <v>0</v>
      </c>
      <c r="N275" s="272">
        <f t="shared" si="118"/>
        <v>0</v>
      </c>
      <c r="O275" s="272">
        <f t="shared" si="119"/>
        <v>0</v>
      </c>
      <c r="P275" s="273">
        <f t="shared" si="120"/>
        <v>0</v>
      </c>
      <c r="Q275" s="277" t="str">
        <f t="shared" si="121"/>
        <v/>
      </c>
      <c r="R275" s="277" t="str">
        <f t="shared" si="122"/>
        <v/>
      </c>
      <c r="S275" s="274" t="str">
        <f t="shared" si="139"/>
        <v/>
      </c>
      <c r="T275" s="274" t="str">
        <f t="shared" si="135"/>
        <v/>
      </c>
      <c r="U275" s="274" t="str">
        <f t="shared" si="135"/>
        <v/>
      </c>
      <c r="V275" s="274" t="str">
        <f t="shared" si="140"/>
        <v/>
      </c>
      <c r="W275" s="274" t="str">
        <f t="shared" ref="W275:AF284" si="141">IF(OR($K275=W$14,$L275=W$14,$M275=W$14,$N275=W$14,$O275=W$14,$P275=W$14),$G275,"")</f>
        <v/>
      </c>
      <c r="X275" s="274" t="str">
        <f t="shared" si="141"/>
        <v/>
      </c>
      <c r="Y275" s="274" t="str">
        <f t="shared" si="141"/>
        <v/>
      </c>
      <c r="Z275" s="274" t="str">
        <f t="shared" si="141"/>
        <v/>
      </c>
      <c r="AA275" s="274" t="str">
        <f t="shared" si="141"/>
        <v/>
      </c>
      <c r="AB275" s="274" t="str">
        <f t="shared" si="141"/>
        <v/>
      </c>
      <c r="AC275" s="274" t="str">
        <f t="shared" si="141"/>
        <v/>
      </c>
      <c r="AD275" s="274" t="str">
        <f t="shared" si="141"/>
        <v/>
      </c>
      <c r="AE275" s="274" t="str">
        <f t="shared" si="141"/>
        <v/>
      </c>
      <c r="AF275" s="274" t="str">
        <f t="shared" si="141"/>
        <v/>
      </c>
      <c r="AG275" s="274" t="str">
        <f t="shared" ref="AG275:AP284" si="142">IF(OR($K275=AG$14,$L275=AG$14,$M275=AG$14,$N275=AG$14,$O275=AG$14,$P275=AG$14),$G275,"")</f>
        <v/>
      </c>
      <c r="AH275" s="274" t="str">
        <f t="shared" si="142"/>
        <v/>
      </c>
      <c r="AI275" s="274" t="str">
        <f t="shared" si="142"/>
        <v/>
      </c>
      <c r="AJ275" s="274" t="str">
        <f t="shared" si="142"/>
        <v/>
      </c>
      <c r="AK275" s="274" t="str">
        <f t="shared" si="142"/>
        <v/>
      </c>
      <c r="AL275" s="274" t="str">
        <f t="shared" si="142"/>
        <v/>
      </c>
      <c r="AM275" s="274" t="str">
        <f t="shared" si="142"/>
        <v/>
      </c>
      <c r="AN275" s="274" t="str">
        <f t="shared" si="142"/>
        <v/>
      </c>
      <c r="AO275" s="274" t="str">
        <f t="shared" si="142"/>
        <v/>
      </c>
      <c r="AP275" s="274" t="str">
        <f t="shared" si="142"/>
        <v/>
      </c>
      <c r="AQ275" s="275">
        <f t="shared" si="125"/>
        <v>0</v>
      </c>
      <c r="AR275" s="275">
        <f t="shared" si="126"/>
        <v>0</v>
      </c>
      <c r="AS275" s="275">
        <f t="shared" si="127"/>
        <v>0</v>
      </c>
    </row>
    <row r="276" spans="1:45" s="5" customFormat="1" ht="27.75" customHeight="1" x14ac:dyDescent="0.25">
      <c r="A276" s="266">
        <f>'Inventaire – Act. lin. et vert.'!A263</f>
        <v>262</v>
      </c>
      <c r="B276" s="266"/>
      <c r="C276" s="266">
        <f>'Inventaire – Act. lin. et vert.'!B263</f>
        <v>0</v>
      </c>
      <c r="D276" s="266" t="str">
        <f>IF('Inventaire – Act. lin. et vert.'!C263="","",'Inventaire – Act. lin. et vert.'!C263)</f>
        <v/>
      </c>
      <c r="E276" s="267">
        <f>'Inventaire – Act. lin. et vert.'!D263</f>
        <v>0</v>
      </c>
      <c r="F276" s="268">
        <f>'Inventaire – Act. lin. et vert.'!E263</f>
        <v>0</v>
      </c>
      <c r="G276" s="276">
        <f>'Inventaire – Act. lin. et vert.'!I263</f>
        <v>0</v>
      </c>
      <c r="H276" s="270">
        <f>IF(C276='État actuel de la coll.'!$A$20,'Inventaire – Véh. et équip.'!H263-'Inventaire – Véh. et équip.'!M263,'Inventaire – Act. lin. et vert.'!G263)</f>
        <v>0</v>
      </c>
      <c r="I276" s="270">
        <f>'Inventaire – Act. lin. et vert.'!K263</f>
        <v>0</v>
      </c>
      <c r="J276" s="271" t="str">
        <f>IF(ISNUMBER('Inventaire – Act. lin. et vert.'!Y263),'Inventaire – Act. lin. et vert.'!Y263,"")</f>
        <v/>
      </c>
      <c r="K276" s="272">
        <f t="shared" si="138"/>
        <v>0</v>
      </c>
      <c r="L276" s="272">
        <f t="shared" si="116"/>
        <v>0</v>
      </c>
      <c r="M276" s="272">
        <f t="shared" si="117"/>
        <v>0</v>
      </c>
      <c r="N276" s="272">
        <f t="shared" si="118"/>
        <v>0</v>
      </c>
      <c r="O276" s="272">
        <f t="shared" si="119"/>
        <v>0</v>
      </c>
      <c r="P276" s="273">
        <f t="shared" si="120"/>
        <v>0</v>
      </c>
      <c r="Q276" s="277" t="str">
        <f t="shared" si="121"/>
        <v/>
      </c>
      <c r="R276" s="277" t="str">
        <f t="shared" si="122"/>
        <v/>
      </c>
      <c r="S276" s="274" t="str">
        <f t="shared" si="139"/>
        <v/>
      </c>
      <c r="T276" s="274" t="str">
        <f t="shared" ref="T276:U295" si="143">IF(OR($K276=T$14,$L276=T$14,$M276=T$14,$N276=T$14,$O276=T$14,$P276=T$14),$G276,"")</f>
        <v/>
      </c>
      <c r="U276" s="274" t="str">
        <f t="shared" si="143"/>
        <v/>
      </c>
      <c r="V276" s="274" t="str">
        <f t="shared" si="140"/>
        <v/>
      </c>
      <c r="W276" s="274" t="str">
        <f t="shared" si="141"/>
        <v/>
      </c>
      <c r="X276" s="274" t="str">
        <f t="shared" si="141"/>
        <v/>
      </c>
      <c r="Y276" s="274" t="str">
        <f t="shared" si="141"/>
        <v/>
      </c>
      <c r="Z276" s="274" t="str">
        <f t="shared" si="141"/>
        <v/>
      </c>
      <c r="AA276" s="274" t="str">
        <f t="shared" si="141"/>
        <v/>
      </c>
      <c r="AB276" s="274" t="str">
        <f t="shared" si="141"/>
        <v/>
      </c>
      <c r="AC276" s="274" t="str">
        <f t="shared" si="141"/>
        <v/>
      </c>
      <c r="AD276" s="274" t="str">
        <f t="shared" si="141"/>
        <v/>
      </c>
      <c r="AE276" s="274" t="str">
        <f t="shared" si="141"/>
        <v/>
      </c>
      <c r="AF276" s="274" t="str">
        <f t="shared" si="141"/>
        <v/>
      </c>
      <c r="AG276" s="274" t="str">
        <f t="shared" si="142"/>
        <v/>
      </c>
      <c r="AH276" s="274" t="str">
        <f t="shared" si="142"/>
        <v/>
      </c>
      <c r="AI276" s="274" t="str">
        <f t="shared" si="142"/>
        <v/>
      </c>
      <c r="AJ276" s="274" t="str">
        <f t="shared" si="142"/>
        <v/>
      </c>
      <c r="AK276" s="274" t="str">
        <f t="shared" si="142"/>
        <v/>
      </c>
      <c r="AL276" s="274" t="str">
        <f t="shared" si="142"/>
        <v/>
      </c>
      <c r="AM276" s="274" t="str">
        <f t="shared" si="142"/>
        <v/>
      </c>
      <c r="AN276" s="274" t="str">
        <f t="shared" si="142"/>
        <v/>
      </c>
      <c r="AO276" s="274" t="str">
        <f t="shared" si="142"/>
        <v/>
      </c>
      <c r="AP276" s="274" t="str">
        <f t="shared" si="142"/>
        <v/>
      </c>
      <c r="AQ276" s="275">
        <f t="shared" si="125"/>
        <v>0</v>
      </c>
      <c r="AR276" s="275">
        <f t="shared" si="126"/>
        <v>0</v>
      </c>
      <c r="AS276" s="275">
        <f t="shared" si="127"/>
        <v>0</v>
      </c>
    </row>
    <row r="277" spans="1:45" s="5" customFormat="1" ht="27.75" customHeight="1" x14ac:dyDescent="0.25">
      <c r="A277" s="266">
        <f>'Inventaire – Act. lin. et vert.'!A264</f>
        <v>263</v>
      </c>
      <c r="B277" s="266"/>
      <c r="C277" s="266">
        <f>'Inventaire – Act. lin. et vert.'!B264</f>
        <v>0</v>
      </c>
      <c r="D277" s="266" t="str">
        <f>IF('Inventaire – Act. lin. et vert.'!C264="","",'Inventaire – Act. lin. et vert.'!C264)</f>
        <v/>
      </c>
      <c r="E277" s="267">
        <f>'Inventaire – Act. lin. et vert.'!D264</f>
        <v>0</v>
      </c>
      <c r="F277" s="268">
        <f>'Inventaire – Act. lin. et vert.'!E264</f>
        <v>0</v>
      </c>
      <c r="G277" s="276">
        <f>'Inventaire – Act. lin. et vert.'!I264</f>
        <v>0</v>
      </c>
      <c r="H277" s="270">
        <f>IF(C277='État actuel de la coll.'!$A$20,'Inventaire – Véh. et équip.'!H264-'Inventaire – Véh. et équip.'!M264,'Inventaire – Act. lin. et vert.'!G264)</f>
        <v>0</v>
      </c>
      <c r="I277" s="270">
        <f>'Inventaire – Act. lin. et vert.'!K264</f>
        <v>0</v>
      </c>
      <c r="J277" s="271" t="str">
        <f>IF(ISNUMBER('Inventaire – Act. lin. et vert.'!Y264),'Inventaire – Act. lin. et vert.'!Y264,"")</f>
        <v/>
      </c>
      <c r="K277" s="272">
        <f t="shared" si="138"/>
        <v>0</v>
      </c>
      <c r="L277" s="272">
        <f t="shared" si="116"/>
        <v>0</v>
      </c>
      <c r="M277" s="272">
        <f t="shared" si="117"/>
        <v>0</v>
      </c>
      <c r="N277" s="272">
        <f t="shared" si="118"/>
        <v>0</v>
      </c>
      <c r="O277" s="272">
        <f t="shared" si="119"/>
        <v>0</v>
      </c>
      <c r="P277" s="273">
        <f t="shared" si="120"/>
        <v>0</v>
      </c>
      <c r="Q277" s="277" t="str">
        <f t="shared" si="121"/>
        <v/>
      </c>
      <c r="R277" s="277" t="str">
        <f t="shared" si="122"/>
        <v/>
      </c>
      <c r="S277" s="274" t="str">
        <f t="shared" si="139"/>
        <v/>
      </c>
      <c r="T277" s="274" t="str">
        <f t="shared" si="143"/>
        <v/>
      </c>
      <c r="U277" s="274" t="str">
        <f t="shared" si="143"/>
        <v/>
      </c>
      <c r="V277" s="274" t="str">
        <f t="shared" si="140"/>
        <v/>
      </c>
      <c r="W277" s="274" t="str">
        <f t="shared" si="141"/>
        <v/>
      </c>
      <c r="X277" s="274" t="str">
        <f t="shared" si="141"/>
        <v/>
      </c>
      <c r="Y277" s="274" t="str">
        <f t="shared" si="141"/>
        <v/>
      </c>
      <c r="Z277" s="274" t="str">
        <f t="shared" si="141"/>
        <v/>
      </c>
      <c r="AA277" s="274" t="str">
        <f t="shared" si="141"/>
        <v/>
      </c>
      <c r="AB277" s="274" t="str">
        <f t="shared" si="141"/>
        <v/>
      </c>
      <c r="AC277" s="274" t="str">
        <f t="shared" si="141"/>
        <v/>
      </c>
      <c r="AD277" s="274" t="str">
        <f t="shared" si="141"/>
        <v/>
      </c>
      <c r="AE277" s="274" t="str">
        <f t="shared" si="141"/>
        <v/>
      </c>
      <c r="AF277" s="274" t="str">
        <f t="shared" si="141"/>
        <v/>
      </c>
      <c r="AG277" s="274" t="str">
        <f t="shared" si="142"/>
        <v/>
      </c>
      <c r="AH277" s="274" t="str">
        <f t="shared" si="142"/>
        <v/>
      </c>
      <c r="AI277" s="274" t="str">
        <f t="shared" si="142"/>
        <v/>
      </c>
      <c r="AJ277" s="274" t="str">
        <f t="shared" si="142"/>
        <v/>
      </c>
      <c r="AK277" s="274" t="str">
        <f t="shared" si="142"/>
        <v/>
      </c>
      <c r="AL277" s="274" t="str">
        <f t="shared" si="142"/>
        <v/>
      </c>
      <c r="AM277" s="274" t="str">
        <f t="shared" si="142"/>
        <v/>
      </c>
      <c r="AN277" s="274" t="str">
        <f t="shared" si="142"/>
        <v/>
      </c>
      <c r="AO277" s="274" t="str">
        <f t="shared" si="142"/>
        <v/>
      </c>
      <c r="AP277" s="274" t="str">
        <f t="shared" si="142"/>
        <v/>
      </c>
      <c r="AQ277" s="275">
        <f t="shared" si="125"/>
        <v>0</v>
      </c>
      <c r="AR277" s="275">
        <f t="shared" si="126"/>
        <v>0</v>
      </c>
      <c r="AS277" s="275">
        <f t="shared" si="127"/>
        <v>0</v>
      </c>
    </row>
    <row r="278" spans="1:45" s="5" customFormat="1" ht="27.75" customHeight="1" x14ac:dyDescent="0.25">
      <c r="A278" s="266">
        <f>'Inventaire – Act. lin. et vert.'!A265</f>
        <v>264</v>
      </c>
      <c r="B278" s="266"/>
      <c r="C278" s="266">
        <f>'Inventaire – Act. lin. et vert.'!B265</f>
        <v>0</v>
      </c>
      <c r="D278" s="266" t="str">
        <f>IF('Inventaire – Act. lin. et vert.'!C265="","",'Inventaire – Act. lin. et vert.'!C265)</f>
        <v/>
      </c>
      <c r="E278" s="267">
        <f>'Inventaire – Act. lin. et vert.'!D265</f>
        <v>0</v>
      </c>
      <c r="F278" s="268">
        <f>'Inventaire – Act. lin. et vert.'!E265</f>
        <v>0</v>
      </c>
      <c r="G278" s="276">
        <f>'Inventaire – Act. lin. et vert.'!I265</f>
        <v>0</v>
      </c>
      <c r="H278" s="270">
        <f>IF(C278='État actuel de la coll.'!$A$20,'Inventaire – Véh. et équip.'!H265-'Inventaire – Véh. et équip.'!M265,'Inventaire – Act. lin. et vert.'!G265)</f>
        <v>0</v>
      </c>
      <c r="I278" s="270">
        <f>'Inventaire – Act. lin. et vert.'!K265</f>
        <v>0</v>
      </c>
      <c r="J278" s="271" t="str">
        <f>IF(ISNUMBER('Inventaire – Act. lin. et vert.'!Y265),'Inventaire – Act. lin. et vert.'!Y265,"")</f>
        <v/>
      </c>
      <c r="K278" s="272">
        <f t="shared" si="138"/>
        <v>0</v>
      </c>
      <c r="L278" s="272">
        <f t="shared" si="116"/>
        <v>0</v>
      </c>
      <c r="M278" s="272">
        <f t="shared" si="117"/>
        <v>0</v>
      </c>
      <c r="N278" s="272">
        <f t="shared" si="118"/>
        <v>0</v>
      </c>
      <c r="O278" s="272">
        <f t="shared" si="119"/>
        <v>0</v>
      </c>
      <c r="P278" s="273">
        <f t="shared" si="120"/>
        <v>0</v>
      </c>
      <c r="Q278" s="277" t="str">
        <f t="shared" si="121"/>
        <v/>
      </c>
      <c r="R278" s="277" t="str">
        <f t="shared" si="122"/>
        <v/>
      </c>
      <c r="S278" s="274" t="str">
        <f t="shared" si="139"/>
        <v/>
      </c>
      <c r="T278" s="274" t="str">
        <f t="shared" si="143"/>
        <v/>
      </c>
      <c r="U278" s="274" t="str">
        <f t="shared" si="143"/>
        <v/>
      </c>
      <c r="V278" s="274" t="str">
        <f t="shared" si="140"/>
        <v/>
      </c>
      <c r="W278" s="274" t="str">
        <f t="shared" si="141"/>
        <v/>
      </c>
      <c r="X278" s="274" t="str">
        <f t="shared" si="141"/>
        <v/>
      </c>
      <c r="Y278" s="274" t="str">
        <f t="shared" si="141"/>
        <v/>
      </c>
      <c r="Z278" s="274" t="str">
        <f t="shared" si="141"/>
        <v/>
      </c>
      <c r="AA278" s="274" t="str">
        <f t="shared" si="141"/>
        <v/>
      </c>
      <c r="AB278" s="274" t="str">
        <f t="shared" si="141"/>
        <v/>
      </c>
      <c r="AC278" s="274" t="str">
        <f t="shared" si="141"/>
        <v/>
      </c>
      <c r="AD278" s="274" t="str">
        <f t="shared" si="141"/>
        <v/>
      </c>
      <c r="AE278" s="274" t="str">
        <f t="shared" si="141"/>
        <v/>
      </c>
      <c r="AF278" s="274" t="str">
        <f t="shared" si="141"/>
        <v/>
      </c>
      <c r="AG278" s="274" t="str">
        <f t="shared" si="142"/>
        <v/>
      </c>
      <c r="AH278" s="274" t="str">
        <f t="shared" si="142"/>
        <v/>
      </c>
      <c r="AI278" s="274" t="str">
        <f t="shared" si="142"/>
        <v/>
      </c>
      <c r="AJ278" s="274" t="str">
        <f t="shared" si="142"/>
        <v/>
      </c>
      <c r="AK278" s="274" t="str">
        <f t="shared" si="142"/>
        <v/>
      </c>
      <c r="AL278" s="274" t="str">
        <f t="shared" si="142"/>
        <v/>
      </c>
      <c r="AM278" s="274" t="str">
        <f t="shared" si="142"/>
        <v/>
      </c>
      <c r="AN278" s="274" t="str">
        <f t="shared" si="142"/>
        <v/>
      </c>
      <c r="AO278" s="274" t="str">
        <f t="shared" si="142"/>
        <v/>
      </c>
      <c r="AP278" s="274" t="str">
        <f t="shared" si="142"/>
        <v/>
      </c>
      <c r="AQ278" s="275">
        <f t="shared" si="125"/>
        <v>0</v>
      </c>
      <c r="AR278" s="275">
        <f t="shared" si="126"/>
        <v>0</v>
      </c>
      <c r="AS278" s="275">
        <f t="shared" si="127"/>
        <v>0</v>
      </c>
    </row>
    <row r="279" spans="1:45" s="5" customFormat="1" ht="27.75" customHeight="1" x14ac:dyDescent="0.25">
      <c r="A279" s="266">
        <f>'Inventaire – Act. lin. et vert.'!A266</f>
        <v>265</v>
      </c>
      <c r="B279" s="266"/>
      <c r="C279" s="266">
        <f>'Inventaire – Act. lin. et vert.'!B266</f>
        <v>0</v>
      </c>
      <c r="D279" s="266" t="str">
        <f>IF('Inventaire – Act. lin. et vert.'!C266="","",'Inventaire – Act. lin. et vert.'!C266)</f>
        <v/>
      </c>
      <c r="E279" s="267">
        <f>'Inventaire – Act. lin. et vert.'!D266</f>
        <v>0</v>
      </c>
      <c r="F279" s="268">
        <f>'Inventaire – Act. lin. et vert.'!E266</f>
        <v>0</v>
      </c>
      <c r="G279" s="276">
        <f>'Inventaire – Act. lin. et vert.'!I266</f>
        <v>0</v>
      </c>
      <c r="H279" s="270">
        <f>IF(C279='État actuel de la coll.'!$A$20,'Inventaire – Véh. et équip.'!H266-'Inventaire – Véh. et équip.'!M266,'Inventaire – Act. lin. et vert.'!G266)</f>
        <v>0</v>
      </c>
      <c r="I279" s="270">
        <f>'Inventaire – Act. lin. et vert.'!K266</f>
        <v>0</v>
      </c>
      <c r="J279" s="271" t="str">
        <f>IF(ISNUMBER('Inventaire – Act. lin. et vert.'!Y266),'Inventaire – Act. lin. et vert.'!Y266,"")</f>
        <v/>
      </c>
      <c r="K279" s="272">
        <f t="shared" si="138"/>
        <v>0</v>
      </c>
      <c r="L279" s="272">
        <f t="shared" si="116"/>
        <v>0</v>
      </c>
      <c r="M279" s="272">
        <f t="shared" si="117"/>
        <v>0</v>
      </c>
      <c r="N279" s="272">
        <f t="shared" si="118"/>
        <v>0</v>
      </c>
      <c r="O279" s="272">
        <f t="shared" si="119"/>
        <v>0</v>
      </c>
      <c r="P279" s="273">
        <f t="shared" si="120"/>
        <v>0</v>
      </c>
      <c r="Q279" s="277" t="str">
        <f t="shared" si="121"/>
        <v/>
      </c>
      <c r="R279" s="277" t="str">
        <f t="shared" si="122"/>
        <v/>
      </c>
      <c r="S279" s="274" t="str">
        <f t="shared" si="139"/>
        <v/>
      </c>
      <c r="T279" s="274" t="str">
        <f t="shared" si="143"/>
        <v/>
      </c>
      <c r="U279" s="274" t="str">
        <f t="shared" si="143"/>
        <v/>
      </c>
      <c r="V279" s="274" t="str">
        <f t="shared" si="140"/>
        <v/>
      </c>
      <c r="W279" s="274" t="str">
        <f t="shared" si="141"/>
        <v/>
      </c>
      <c r="X279" s="274" t="str">
        <f t="shared" si="141"/>
        <v/>
      </c>
      <c r="Y279" s="274" t="str">
        <f t="shared" si="141"/>
        <v/>
      </c>
      <c r="Z279" s="274" t="str">
        <f t="shared" si="141"/>
        <v/>
      </c>
      <c r="AA279" s="274" t="str">
        <f t="shared" si="141"/>
        <v/>
      </c>
      <c r="AB279" s="274" t="str">
        <f t="shared" si="141"/>
        <v/>
      </c>
      <c r="AC279" s="274" t="str">
        <f t="shared" si="141"/>
        <v/>
      </c>
      <c r="AD279" s="274" t="str">
        <f t="shared" si="141"/>
        <v/>
      </c>
      <c r="AE279" s="274" t="str">
        <f t="shared" si="141"/>
        <v/>
      </c>
      <c r="AF279" s="274" t="str">
        <f t="shared" si="141"/>
        <v/>
      </c>
      <c r="AG279" s="274" t="str">
        <f t="shared" si="142"/>
        <v/>
      </c>
      <c r="AH279" s="274" t="str">
        <f t="shared" si="142"/>
        <v/>
      </c>
      <c r="AI279" s="274" t="str">
        <f t="shared" si="142"/>
        <v/>
      </c>
      <c r="AJ279" s="274" t="str">
        <f t="shared" si="142"/>
        <v/>
      </c>
      <c r="AK279" s="274" t="str">
        <f t="shared" si="142"/>
        <v/>
      </c>
      <c r="AL279" s="274" t="str">
        <f t="shared" si="142"/>
        <v/>
      </c>
      <c r="AM279" s="274" t="str">
        <f t="shared" si="142"/>
        <v/>
      </c>
      <c r="AN279" s="274" t="str">
        <f t="shared" si="142"/>
        <v/>
      </c>
      <c r="AO279" s="274" t="str">
        <f t="shared" si="142"/>
        <v/>
      </c>
      <c r="AP279" s="274" t="str">
        <f t="shared" si="142"/>
        <v/>
      </c>
      <c r="AQ279" s="275">
        <f t="shared" si="125"/>
        <v>0</v>
      </c>
      <c r="AR279" s="275">
        <f t="shared" si="126"/>
        <v>0</v>
      </c>
      <c r="AS279" s="275">
        <f t="shared" si="127"/>
        <v>0</v>
      </c>
    </row>
    <row r="280" spans="1:45" s="5" customFormat="1" ht="27.75" customHeight="1" x14ac:dyDescent="0.25">
      <c r="A280" s="266">
        <f>'Inventaire – Act. lin. et vert.'!A267</f>
        <v>266</v>
      </c>
      <c r="B280" s="266"/>
      <c r="C280" s="266">
        <f>'Inventaire – Act. lin. et vert.'!B267</f>
        <v>0</v>
      </c>
      <c r="D280" s="266" t="str">
        <f>IF('Inventaire – Act. lin. et vert.'!C267="","",'Inventaire – Act. lin. et vert.'!C267)</f>
        <v/>
      </c>
      <c r="E280" s="267">
        <f>'Inventaire – Act. lin. et vert.'!D267</f>
        <v>0</v>
      </c>
      <c r="F280" s="268">
        <f>'Inventaire – Act. lin. et vert.'!E267</f>
        <v>0</v>
      </c>
      <c r="G280" s="276">
        <f>'Inventaire – Act. lin. et vert.'!I267</f>
        <v>0</v>
      </c>
      <c r="H280" s="270">
        <f>IF(C280='État actuel de la coll.'!$A$20,'Inventaire – Véh. et équip.'!H267-'Inventaire – Véh. et équip.'!M267,'Inventaire – Act. lin. et vert.'!G267)</f>
        <v>0</v>
      </c>
      <c r="I280" s="270">
        <f>'Inventaire – Act. lin. et vert.'!K267</f>
        <v>0</v>
      </c>
      <c r="J280" s="271" t="str">
        <f>IF(ISNUMBER('Inventaire – Act. lin. et vert.'!Y267),'Inventaire – Act. lin. et vert.'!Y267,"")</f>
        <v/>
      </c>
      <c r="K280" s="272">
        <f t="shared" si="138"/>
        <v>0</v>
      </c>
      <c r="L280" s="272">
        <f t="shared" si="116"/>
        <v>0</v>
      </c>
      <c r="M280" s="272">
        <f t="shared" si="117"/>
        <v>0</v>
      </c>
      <c r="N280" s="272">
        <f t="shared" si="118"/>
        <v>0</v>
      </c>
      <c r="O280" s="272">
        <f t="shared" si="119"/>
        <v>0</v>
      </c>
      <c r="P280" s="273">
        <f t="shared" si="120"/>
        <v>0</v>
      </c>
      <c r="Q280" s="277" t="str">
        <f t="shared" si="121"/>
        <v/>
      </c>
      <c r="R280" s="277" t="str">
        <f t="shared" si="122"/>
        <v/>
      </c>
      <c r="S280" s="274" t="str">
        <f t="shared" si="139"/>
        <v/>
      </c>
      <c r="T280" s="274" t="str">
        <f t="shared" si="143"/>
        <v/>
      </c>
      <c r="U280" s="274" t="str">
        <f t="shared" si="143"/>
        <v/>
      </c>
      <c r="V280" s="274" t="str">
        <f t="shared" si="140"/>
        <v/>
      </c>
      <c r="W280" s="274" t="str">
        <f t="shared" si="141"/>
        <v/>
      </c>
      <c r="X280" s="274" t="str">
        <f t="shared" si="141"/>
        <v/>
      </c>
      <c r="Y280" s="274" t="str">
        <f t="shared" si="141"/>
        <v/>
      </c>
      <c r="Z280" s="274" t="str">
        <f t="shared" si="141"/>
        <v/>
      </c>
      <c r="AA280" s="274" t="str">
        <f t="shared" si="141"/>
        <v/>
      </c>
      <c r="AB280" s="274" t="str">
        <f t="shared" si="141"/>
        <v/>
      </c>
      <c r="AC280" s="274" t="str">
        <f t="shared" si="141"/>
        <v/>
      </c>
      <c r="AD280" s="274" t="str">
        <f t="shared" si="141"/>
        <v/>
      </c>
      <c r="AE280" s="274" t="str">
        <f t="shared" si="141"/>
        <v/>
      </c>
      <c r="AF280" s="274" t="str">
        <f t="shared" si="141"/>
        <v/>
      </c>
      <c r="AG280" s="274" t="str">
        <f t="shared" si="142"/>
        <v/>
      </c>
      <c r="AH280" s="274" t="str">
        <f t="shared" si="142"/>
        <v/>
      </c>
      <c r="AI280" s="274" t="str">
        <f t="shared" si="142"/>
        <v/>
      </c>
      <c r="AJ280" s="274" t="str">
        <f t="shared" si="142"/>
        <v/>
      </c>
      <c r="AK280" s="274" t="str">
        <f t="shared" si="142"/>
        <v/>
      </c>
      <c r="AL280" s="274" t="str">
        <f t="shared" si="142"/>
        <v/>
      </c>
      <c r="AM280" s="274" t="str">
        <f t="shared" si="142"/>
        <v/>
      </c>
      <c r="AN280" s="274" t="str">
        <f t="shared" si="142"/>
        <v/>
      </c>
      <c r="AO280" s="274" t="str">
        <f t="shared" si="142"/>
        <v/>
      </c>
      <c r="AP280" s="274" t="str">
        <f t="shared" si="142"/>
        <v/>
      </c>
      <c r="AQ280" s="275">
        <f t="shared" si="125"/>
        <v>0</v>
      </c>
      <c r="AR280" s="275">
        <f t="shared" si="126"/>
        <v>0</v>
      </c>
      <c r="AS280" s="275">
        <f t="shared" si="127"/>
        <v>0</v>
      </c>
    </row>
    <row r="281" spans="1:45" s="5" customFormat="1" ht="27.75" customHeight="1" x14ac:dyDescent="0.25">
      <c r="A281" s="266">
        <f>'Inventaire – Act. lin. et vert.'!A268</f>
        <v>267</v>
      </c>
      <c r="B281" s="266"/>
      <c r="C281" s="266">
        <f>'Inventaire – Act. lin. et vert.'!B268</f>
        <v>0</v>
      </c>
      <c r="D281" s="266" t="str">
        <f>IF('Inventaire – Act. lin. et vert.'!C268="","",'Inventaire – Act. lin. et vert.'!C268)</f>
        <v/>
      </c>
      <c r="E281" s="267">
        <f>'Inventaire – Act. lin. et vert.'!D268</f>
        <v>0</v>
      </c>
      <c r="F281" s="268">
        <f>'Inventaire – Act. lin. et vert.'!E268</f>
        <v>0</v>
      </c>
      <c r="G281" s="276">
        <f>'Inventaire – Act. lin. et vert.'!I268</f>
        <v>0</v>
      </c>
      <c r="H281" s="270">
        <f>IF(C281='État actuel de la coll.'!$A$20,'Inventaire – Véh. et équip.'!H268-'Inventaire – Véh. et équip.'!M268,'Inventaire – Act. lin. et vert.'!G268)</f>
        <v>0</v>
      </c>
      <c r="I281" s="270">
        <f>'Inventaire – Act. lin. et vert.'!K268</f>
        <v>0</v>
      </c>
      <c r="J281" s="271" t="str">
        <f>IF(ISNUMBER('Inventaire – Act. lin. et vert.'!Y268),'Inventaire – Act. lin. et vert.'!Y268,"")</f>
        <v/>
      </c>
      <c r="K281" s="272">
        <f t="shared" si="138"/>
        <v>0</v>
      </c>
      <c r="L281" s="272">
        <f t="shared" si="116"/>
        <v>0</v>
      </c>
      <c r="M281" s="272">
        <f t="shared" si="117"/>
        <v>0</v>
      </c>
      <c r="N281" s="272">
        <f t="shared" si="118"/>
        <v>0</v>
      </c>
      <c r="O281" s="272">
        <f t="shared" si="119"/>
        <v>0</v>
      </c>
      <c r="P281" s="273">
        <f t="shared" si="120"/>
        <v>0</v>
      </c>
      <c r="Q281" s="277" t="str">
        <f t="shared" si="121"/>
        <v/>
      </c>
      <c r="R281" s="277" t="str">
        <f t="shared" si="122"/>
        <v/>
      </c>
      <c r="S281" s="274" t="str">
        <f t="shared" si="139"/>
        <v/>
      </c>
      <c r="T281" s="274" t="str">
        <f t="shared" si="143"/>
        <v/>
      </c>
      <c r="U281" s="274" t="str">
        <f t="shared" si="143"/>
        <v/>
      </c>
      <c r="V281" s="274" t="str">
        <f t="shared" si="140"/>
        <v/>
      </c>
      <c r="W281" s="274" t="str">
        <f t="shared" si="141"/>
        <v/>
      </c>
      <c r="X281" s="274" t="str">
        <f t="shared" si="141"/>
        <v/>
      </c>
      <c r="Y281" s="274" t="str">
        <f t="shared" si="141"/>
        <v/>
      </c>
      <c r="Z281" s="274" t="str">
        <f t="shared" si="141"/>
        <v/>
      </c>
      <c r="AA281" s="274" t="str">
        <f t="shared" si="141"/>
        <v/>
      </c>
      <c r="AB281" s="274" t="str">
        <f t="shared" si="141"/>
        <v/>
      </c>
      <c r="AC281" s="274" t="str">
        <f t="shared" si="141"/>
        <v/>
      </c>
      <c r="AD281" s="274" t="str">
        <f t="shared" si="141"/>
        <v/>
      </c>
      <c r="AE281" s="274" t="str">
        <f t="shared" si="141"/>
        <v/>
      </c>
      <c r="AF281" s="274" t="str">
        <f t="shared" si="141"/>
        <v/>
      </c>
      <c r="AG281" s="274" t="str">
        <f t="shared" si="142"/>
        <v/>
      </c>
      <c r="AH281" s="274" t="str">
        <f t="shared" si="142"/>
        <v/>
      </c>
      <c r="AI281" s="274" t="str">
        <f t="shared" si="142"/>
        <v/>
      </c>
      <c r="AJ281" s="274" t="str">
        <f t="shared" si="142"/>
        <v/>
      </c>
      <c r="AK281" s="274" t="str">
        <f t="shared" si="142"/>
        <v/>
      </c>
      <c r="AL281" s="274" t="str">
        <f t="shared" si="142"/>
        <v/>
      </c>
      <c r="AM281" s="274" t="str">
        <f t="shared" si="142"/>
        <v/>
      </c>
      <c r="AN281" s="274" t="str">
        <f t="shared" si="142"/>
        <v/>
      </c>
      <c r="AO281" s="274" t="str">
        <f t="shared" si="142"/>
        <v/>
      </c>
      <c r="AP281" s="274" t="str">
        <f t="shared" si="142"/>
        <v/>
      </c>
      <c r="AQ281" s="275">
        <f t="shared" si="125"/>
        <v>0</v>
      </c>
      <c r="AR281" s="275">
        <f t="shared" si="126"/>
        <v>0</v>
      </c>
      <c r="AS281" s="275">
        <f t="shared" si="127"/>
        <v>0</v>
      </c>
    </row>
    <row r="282" spans="1:45" s="5" customFormat="1" ht="27.75" customHeight="1" x14ac:dyDescent="0.25">
      <c r="A282" s="266">
        <f>'Inventaire – Act. lin. et vert.'!A269</f>
        <v>268</v>
      </c>
      <c r="B282" s="266"/>
      <c r="C282" s="266">
        <f>'Inventaire – Act. lin. et vert.'!B269</f>
        <v>0</v>
      </c>
      <c r="D282" s="266" t="str">
        <f>IF('Inventaire – Act. lin. et vert.'!C269="","",'Inventaire – Act. lin. et vert.'!C269)</f>
        <v/>
      </c>
      <c r="E282" s="267">
        <f>'Inventaire – Act. lin. et vert.'!D269</f>
        <v>0</v>
      </c>
      <c r="F282" s="268">
        <f>'Inventaire – Act. lin. et vert.'!E269</f>
        <v>0</v>
      </c>
      <c r="G282" s="276">
        <f>'Inventaire – Act. lin. et vert.'!I269</f>
        <v>0</v>
      </c>
      <c r="H282" s="270">
        <f>IF(C282='État actuel de la coll.'!$A$20,'Inventaire – Véh. et équip.'!H269-'Inventaire – Véh. et équip.'!M269,'Inventaire – Act. lin. et vert.'!G269)</f>
        <v>0</v>
      </c>
      <c r="I282" s="270">
        <f>'Inventaire – Act. lin. et vert.'!K269</f>
        <v>0</v>
      </c>
      <c r="J282" s="271" t="str">
        <f>IF(ISNUMBER('Inventaire – Act. lin. et vert.'!Y269),'Inventaire – Act. lin. et vert.'!Y269,"")</f>
        <v/>
      </c>
      <c r="K282" s="272">
        <f t="shared" si="138"/>
        <v>0</v>
      </c>
      <c r="L282" s="272">
        <f t="shared" si="116"/>
        <v>0</v>
      </c>
      <c r="M282" s="272">
        <f t="shared" si="117"/>
        <v>0</v>
      </c>
      <c r="N282" s="272">
        <f t="shared" si="118"/>
        <v>0</v>
      </c>
      <c r="O282" s="272">
        <f t="shared" si="119"/>
        <v>0</v>
      </c>
      <c r="P282" s="273">
        <f t="shared" si="120"/>
        <v>0</v>
      </c>
      <c r="Q282" s="277" t="str">
        <f t="shared" si="121"/>
        <v/>
      </c>
      <c r="R282" s="277" t="str">
        <f t="shared" si="122"/>
        <v/>
      </c>
      <c r="S282" s="274" t="str">
        <f t="shared" si="139"/>
        <v/>
      </c>
      <c r="T282" s="274" t="str">
        <f t="shared" si="143"/>
        <v/>
      </c>
      <c r="U282" s="274" t="str">
        <f t="shared" si="143"/>
        <v/>
      </c>
      <c r="V282" s="274" t="str">
        <f t="shared" si="140"/>
        <v/>
      </c>
      <c r="W282" s="274" t="str">
        <f t="shared" si="141"/>
        <v/>
      </c>
      <c r="X282" s="274" t="str">
        <f t="shared" si="141"/>
        <v/>
      </c>
      <c r="Y282" s="274" t="str">
        <f t="shared" si="141"/>
        <v/>
      </c>
      <c r="Z282" s="274" t="str">
        <f t="shared" si="141"/>
        <v/>
      </c>
      <c r="AA282" s="274" t="str">
        <f t="shared" si="141"/>
        <v/>
      </c>
      <c r="AB282" s="274" t="str">
        <f t="shared" si="141"/>
        <v/>
      </c>
      <c r="AC282" s="274" t="str">
        <f t="shared" si="141"/>
        <v/>
      </c>
      <c r="AD282" s="274" t="str">
        <f t="shared" si="141"/>
        <v/>
      </c>
      <c r="AE282" s="274" t="str">
        <f t="shared" si="141"/>
        <v/>
      </c>
      <c r="AF282" s="274" t="str">
        <f t="shared" si="141"/>
        <v/>
      </c>
      <c r="AG282" s="274" t="str">
        <f t="shared" si="142"/>
        <v/>
      </c>
      <c r="AH282" s="274" t="str">
        <f t="shared" si="142"/>
        <v/>
      </c>
      <c r="AI282" s="274" t="str">
        <f t="shared" si="142"/>
        <v/>
      </c>
      <c r="AJ282" s="274" t="str">
        <f t="shared" si="142"/>
        <v/>
      </c>
      <c r="AK282" s="274" t="str">
        <f t="shared" si="142"/>
        <v/>
      </c>
      <c r="AL282" s="274" t="str">
        <f t="shared" si="142"/>
        <v/>
      </c>
      <c r="AM282" s="274" t="str">
        <f t="shared" si="142"/>
        <v/>
      </c>
      <c r="AN282" s="274" t="str">
        <f t="shared" si="142"/>
        <v/>
      </c>
      <c r="AO282" s="274" t="str">
        <f t="shared" si="142"/>
        <v/>
      </c>
      <c r="AP282" s="274" t="str">
        <f t="shared" si="142"/>
        <v/>
      </c>
      <c r="AQ282" s="275">
        <f t="shared" si="125"/>
        <v>0</v>
      </c>
      <c r="AR282" s="275">
        <f t="shared" si="126"/>
        <v>0</v>
      </c>
      <c r="AS282" s="275">
        <f t="shared" si="127"/>
        <v>0</v>
      </c>
    </row>
    <row r="283" spans="1:45" s="5" customFormat="1" ht="27.75" customHeight="1" x14ac:dyDescent="0.25">
      <c r="A283" s="266">
        <f>'Inventaire – Act. lin. et vert.'!A270</f>
        <v>269</v>
      </c>
      <c r="B283" s="266"/>
      <c r="C283" s="266">
        <f>'Inventaire – Act. lin. et vert.'!B270</f>
        <v>0</v>
      </c>
      <c r="D283" s="266" t="str">
        <f>IF('Inventaire – Act. lin. et vert.'!C270="","",'Inventaire – Act. lin. et vert.'!C270)</f>
        <v/>
      </c>
      <c r="E283" s="267">
        <f>'Inventaire – Act. lin. et vert.'!D270</f>
        <v>0</v>
      </c>
      <c r="F283" s="268">
        <f>'Inventaire – Act. lin. et vert.'!E270</f>
        <v>0</v>
      </c>
      <c r="G283" s="276">
        <f>'Inventaire – Act. lin. et vert.'!I270</f>
        <v>0</v>
      </c>
      <c r="H283" s="270">
        <f>IF(C283='État actuel de la coll.'!$A$20,'Inventaire – Véh. et équip.'!H270-'Inventaire – Véh. et équip.'!M270,'Inventaire – Act. lin. et vert.'!G270)</f>
        <v>0</v>
      </c>
      <c r="I283" s="270">
        <f>'Inventaire – Act. lin. et vert.'!K270</f>
        <v>0</v>
      </c>
      <c r="J283" s="271" t="str">
        <f>IF(ISNUMBER('Inventaire – Act. lin. et vert.'!Y270),'Inventaire – Act. lin. et vert.'!Y270,"")</f>
        <v/>
      </c>
      <c r="K283" s="272">
        <f t="shared" si="138"/>
        <v>0</v>
      </c>
      <c r="L283" s="272">
        <f t="shared" si="116"/>
        <v>0</v>
      </c>
      <c r="M283" s="272">
        <f t="shared" si="117"/>
        <v>0</v>
      </c>
      <c r="N283" s="272">
        <f t="shared" si="118"/>
        <v>0</v>
      </c>
      <c r="O283" s="272">
        <f t="shared" si="119"/>
        <v>0</v>
      </c>
      <c r="P283" s="273">
        <f t="shared" si="120"/>
        <v>0</v>
      </c>
      <c r="Q283" s="277" t="str">
        <f t="shared" si="121"/>
        <v/>
      </c>
      <c r="R283" s="277" t="str">
        <f t="shared" si="122"/>
        <v/>
      </c>
      <c r="S283" s="274" t="str">
        <f t="shared" si="139"/>
        <v/>
      </c>
      <c r="T283" s="274" t="str">
        <f t="shared" si="143"/>
        <v/>
      </c>
      <c r="U283" s="274" t="str">
        <f t="shared" si="143"/>
        <v/>
      </c>
      <c r="V283" s="274" t="str">
        <f t="shared" si="140"/>
        <v/>
      </c>
      <c r="W283" s="274" t="str">
        <f t="shared" si="141"/>
        <v/>
      </c>
      <c r="X283" s="274" t="str">
        <f t="shared" si="141"/>
        <v/>
      </c>
      <c r="Y283" s="274" t="str">
        <f t="shared" si="141"/>
        <v/>
      </c>
      <c r="Z283" s="274" t="str">
        <f t="shared" si="141"/>
        <v/>
      </c>
      <c r="AA283" s="274" t="str">
        <f t="shared" si="141"/>
        <v/>
      </c>
      <c r="AB283" s="274" t="str">
        <f t="shared" si="141"/>
        <v/>
      </c>
      <c r="AC283" s="274" t="str">
        <f t="shared" si="141"/>
        <v/>
      </c>
      <c r="AD283" s="274" t="str">
        <f t="shared" si="141"/>
        <v/>
      </c>
      <c r="AE283" s="274" t="str">
        <f t="shared" si="141"/>
        <v/>
      </c>
      <c r="AF283" s="274" t="str">
        <f t="shared" si="141"/>
        <v/>
      </c>
      <c r="AG283" s="274" t="str">
        <f t="shared" si="142"/>
        <v/>
      </c>
      <c r="AH283" s="274" t="str">
        <f t="shared" si="142"/>
        <v/>
      </c>
      <c r="AI283" s="274" t="str">
        <f t="shared" si="142"/>
        <v/>
      </c>
      <c r="AJ283" s="274" t="str">
        <f t="shared" si="142"/>
        <v/>
      </c>
      <c r="AK283" s="274" t="str">
        <f t="shared" si="142"/>
        <v/>
      </c>
      <c r="AL283" s="274" t="str">
        <f t="shared" si="142"/>
        <v/>
      </c>
      <c r="AM283" s="274" t="str">
        <f t="shared" si="142"/>
        <v/>
      </c>
      <c r="AN283" s="274" t="str">
        <f t="shared" si="142"/>
        <v/>
      </c>
      <c r="AO283" s="274" t="str">
        <f t="shared" si="142"/>
        <v/>
      </c>
      <c r="AP283" s="274" t="str">
        <f t="shared" si="142"/>
        <v/>
      </c>
      <c r="AQ283" s="275">
        <f t="shared" si="125"/>
        <v>0</v>
      </c>
      <c r="AR283" s="275">
        <f t="shared" si="126"/>
        <v>0</v>
      </c>
      <c r="AS283" s="275">
        <f t="shared" si="127"/>
        <v>0</v>
      </c>
    </row>
    <row r="284" spans="1:45" s="5" customFormat="1" ht="27.75" customHeight="1" x14ac:dyDescent="0.25">
      <c r="A284" s="266">
        <f>'Inventaire – Act. lin. et vert.'!A271</f>
        <v>270</v>
      </c>
      <c r="B284" s="266"/>
      <c r="C284" s="266">
        <f>'Inventaire – Act. lin. et vert.'!B271</f>
        <v>0</v>
      </c>
      <c r="D284" s="266" t="str">
        <f>IF('Inventaire – Act. lin. et vert.'!C271="","",'Inventaire – Act. lin. et vert.'!C271)</f>
        <v/>
      </c>
      <c r="E284" s="267">
        <f>'Inventaire – Act. lin. et vert.'!D271</f>
        <v>0</v>
      </c>
      <c r="F284" s="268">
        <f>'Inventaire – Act. lin. et vert.'!E271</f>
        <v>0</v>
      </c>
      <c r="G284" s="276">
        <f>'Inventaire – Act. lin. et vert.'!I271</f>
        <v>0</v>
      </c>
      <c r="H284" s="270">
        <f>IF(C284='État actuel de la coll.'!$A$20,'Inventaire – Véh. et équip.'!H271-'Inventaire – Véh. et équip.'!M271,'Inventaire – Act. lin. et vert.'!G271)</f>
        <v>0</v>
      </c>
      <c r="I284" s="270">
        <f>'Inventaire – Act. lin. et vert.'!K271</f>
        <v>0</v>
      </c>
      <c r="J284" s="271" t="str">
        <f>IF(ISNUMBER('Inventaire – Act. lin. et vert.'!Y271),'Inventaire – Act. lin. et vert.'!Y271,"")</f>
        <v/>
      </c>
      <c r="K284" s="272">
        <f t="shared" si="138"/>
        <v>0</v>
      </c>
      <c r="L284" s="272">
        <f t="shared" si="116"/>
        <v>0</v>
      </c>
      <c r="M284" s="272">
        <f t="shared" si="117"/>
        <v>0</v>
      </c>
      <c r="N284" s="272">
        <f t="shared" si="118"/>
        <v>0</v>
      </c>
      <c r="O284" s="272">
        <f t="shared" si="119"/>
        <v>0</v>
      </c>
      <c r="P284" s="273">
        <f t="shared" si="120"/>
        <v>0</v>
      </c>
      <c r="Q284" s="277" t="str">
        <f t="shared" si="121"/>
        <v/>
      </c>
      <c r="R284" s="277" t="str">
        <f t="shared" si="122"/>
        <v/>
      </c>
      <c r="S284" s="274" t="str">
        <f t="shared" si="139"/>
        <v/>
      </c>
      <c r="T284" s="274" t="str">
        <f t="shared" si="143"/>
        <v/>
      </c>
      <c r="U284" s="274" t="str">
        <f t="shared" si="143"/>
        <v/>
      </c>
      <c r="V284" s="274" t="str">
        <f t="shared" si="140"/>
        <v/>
      </c>
      <c r="W284" s="274" t="str">
        <f t="shared" si="141"/>
        <v/>
      </c>
      <c r="X284" s="274" t="str">
        <f t="shared" si="141"/>
        <v/>
      </c>
      <c r="Y284" s="274" t="str">
        <f t="shared" si="141"/>
        <v/>
      </c>
      <c r="Z284" s="274" t="str">
        <f t="shared" si="141"/>
        <v/>
      </c>
      <c r="AA284" s="274" t="str">
        <f t="shared" si="141"/>
        <v/>
      </c>
      <c r="AB284" s="274" t="str">
        <f t="shared" si="141"/>
        <v/>
      </c>
      <c r="AC284" s="274" t="str">
        <f t="shared" si="141"/>
        <v/>
      </c>
      <c r="AD284" s="274" t="str">
        <f t="shared" si="141"/>
        <v/>
      </c>
      <c r="AE284" s="274" t="str">
        <f t="shared" si="141"/>
        <v/>
      </c>
      <c r="AF284" s="274" t="str">
        <f t="shared" si="141"/>
        <v/>
      </c>
      <c r="AG284" s="274" t="str">
        <f t="shared" si="142"/>
        <v/>
      </c>
      <c r="AH284" s="274" t="str">
        <f t="shared" si="142"/>
        <v/>
      </c>
      <c r="AI284" s="274" t="str">
        <f t="shared" si="142"/>
        <v/>
      </c>
      <c r="AJ284" s="274" t="str">
        <f t="shared" si="142"/>
        <v/>
      </c>
      <c r="AK284" s="274" t="str">
        <f t="shared" si="142"/>
        <v/>
      </c>
      <c r="AL284" s="274" t="str">
        <f t="shared" si="142"/>
        <v/>
      </c>
      <c r="AM284" s="274" t="str">
        <f t="shared" si="142"/>
        <v/>
      </c>
      <c r="AN284" s="274" t="str">
        <f t="shared" si="142"/>
        <v/>
      </c>
      <c r="AO284" s="274" t="str">
        <f t="shared" si="142"/>
        <v/>
      </c>
      <c r="AP284" s="274" t="str">
        <f t="shared" si="142"/>
        <v/>
      </c>
      <c r="AQ284" s="275">
        <f t="shared" si="125"/>
        <v>0</v>
      </c>
      <c r="AR284" s="275">
        <f t="shared" si="126"/>
        <v>0</v>
      </c>
      <c r="AS284" s="275">
        <f t="shared" si="127"/>
        <v>0</v>
      </c>
    </row>
    <row r="285" spans="1:45" s="5" customFormat="1" ht="27.75" customHeight="1" x14ac:dyDescent="0.25">
      <c r="A285" s="266">
        <f>'Inventaire – Act. lin. et vert.'!A272</f>
        <v>271</v>
      </c>
      <c r="B285" s="266"/>
      <c r="C285" s="266">
        <f>'Inventaire – Act. lin. et vert.'!B272</f>
        <v>0</v>
      </c>
      <c r="D285" s="266" t="str">
        <f>IF('Inventaire – Act. lin. et vert.'!C272="","",'Inventaire – Act. lin. et vert.'!C272)</f>
        <v/>
      </c>
      <c r="E285" s="267">
        <f>'Inventaire – Act. lin. et vert.'!D272</f>
        <v>0</v>
      </c>
      <c r="F285" s="268">
        <f>'Inventaire – Act. lin. et vert.'!E272</f>
        <v>0</v>
      </c>
      <c r="G285" s="276">
        <f>'Inventaire – Act. lin. et vert.'!I272</f>
        <v>0</v>
      </c>
      <c r="H285" s="270">
        <f>IF(C285='État actuel de la coll.'!$A$20,'Inventaire – Véh. et équip.'!H272-'Inventaire – Véh. et équip.'!M272,'Inventaire – Act. lin. et vert.'!G272)</f>
        <v>0</v>
      </c>
      <c r="I285" s="270">
        <f>'Inventaire – Act. lin. et vert.'!K272</f>
        <v>0</v>
      </c>
      <c r="J285" s="271" t="str">
        <f>IF(ISNUMBER('Inventaire – Act. lin. et vert.'!Y272),'Inventaire – Act. lin. et vert.'!Y272,"")</f>
        <v/>
      </c>
      <c r="K285" s="272">
        <f t="shared" si="138"/>
        <v>0</v>
      </c>
      <c r="L285" s="272">
        <f t="shared" si="116"/>
        <v>0</v>
      </c>
      <c r="M285" s="272">
        <f t="shared" si="117"/>
        <v>0</v>
      </c>
      <c r="N285" s="272">
        <f t="shared" si="118"/>
        <v>0</v>
      </c>
      <c r="O285" s="272">
        <f t="shared" si="119"/>
        <v>0</v>
      </c>
      <c r="P285" s="273">
        <f t="shared" si="120"/>
        <v>0</v>
      </c>
      <c r="Q285" s="277" t="str">
        <f t="shared" si="121"/>
        <v/>
      </c>
      <c r="R285" s="277" t="str">
        <f t="shared" si="122"/>
        <v/>
      </c>
      <c r="S285" s="274" t="str">
        <f t="shared" si="139"/>
        <v/>
      </c>
      <c r="T285" s="274" t="str">
        <f t="shared" si="143"/>
        <v/>
      </c>
      <c r="U285" s="274" t="str">
        <f t="shared" si="143"/>
        <v/>
      </c>
      <c r="V285" s="274" t="str">
        <f t="shared" si="140"/>
        <v/>
      </c>
      <c r="W285" s="274" t="str">
        <f t="shared" ref="W285:AF294" si="144">IF(OR($K285=W$14,$L285=W$14,$M285=W$14,$N285=W$14,$O285=W$14,$P285=W$14),$G285,"")</f>
        <v/>
      </c>
      <c r="X285" s="274" t="str">
        <f t="shared" si="144"/>
        <v/>
      </c>
      <c r="Y285" s="274" t="str">
        <f t="shared" si="144"/>
        <v/>
      </c>
      <c r="Z285" s="274" t="str">
        <f t="shared" si="144"/>
        <v/>
      </c>
      <c r="AA285" s="274" t="str">
        <f t="shared" si="144"/>
        <v/>
      </c>
      <c r="AB285" s="274" t="str">
        <f t="shared" si="144"/>
        <v/>
      </c>
      <c r="AC285" s="274" t="str">
        <f t="shared" si="144"/>
        <v/>
      </c>
      <c r="AD285" s="274" t="str">
        <f t="shared" si="144"/>
        <v/>
      </c>
      <c r="AE285" s="274" t="str">
        <f t="shared" si="144"/>
        <v/>
      </c>
      <c r="AF285" s="274" t="str">
        <f t="shared" si="144"/>
        <v/>
      </c>
      <c r="AG285" s="274" t="str">
        <f t="shared" ref="AG285:AP294" si="145">IF(OR($K285=AG$14,$L285=AG$14,$M285=AG$14,$N285=AG$14,$O285=AG$14,$P285=AG$14),$G285,"")</f>
        <v/>
      </c>
      <c r="AH285" s="274" t="str">
        <f t="shared" si="145"/>
        <v/>
      </c>
      <c r="AI285" s="274" t="str">
        <f t="shared" si="145"/>
        <v/>
      </c>
      <c r="AJ285" s="274" t="str">
        <f t="shared" si="145"/>
        <v/>
      </c>
      <c r="AK285" s="274" t="str">
        <f t="shared" si="145"/>
        <v/>
      </c>
      <c r="AL285" s="274" t="str">
        <f t="shared" si="145"/>
        <v/>
      </c>
      <c r="AM285" s="274" t="str">
        <f t="shared" si="145"/>
        <v/>
      </c>
      <c r="AN285" s="274" t="str">
        <f t="shared" si="145"/>
        <v/>
      </c>
      <c r="AO285" s="274" t="str">
        <f t="shared" si="145"/>
        <v/>
      </c>
      <c r="AP285" s="274" t="str">
        <f t="shared" si="145"/>
        <v/>
      </c>
      <c r="AQ285" s="275">
        <f t="shared" si="125"/>
        <v>0</v>
      </c>
      <c r="AR285" s="275">
        <f t="shared" si="126"/>
        <v>0</v>
      </c>
      <c r="AS285" s="275">
        <f t="shared" si="127"/>
        <v>0</v>
      </c>
    </row>
    <row r="286" spans="1:45" s="5" customFormat="1" ht="27.75" customHeight="1" x14ac:dyDescent="0.25">
      <c r="A286" s="266">
        <f>'Inventaire – Act. lin. et vert.'!A273</f>
        <v>272</v>
      </c>
      <c r="B286" s="266"/>
      <c r="C286" s="266">
        <f>'Inventaire – Act. lin. et vert.'!B273</f>
        <v>0</v>
      </c>
      <c r="D286" s="266" t="str">
        <f>IF('Inventaire – Act. lin. et vert.'!C273="","",'Inventaire – Act. lin. et vert.'!C273)</f>
        <v/>
      </c>
      <c r="E286" s="267">
        <f>'Inventaire – Act. lin. et vert.'!D273</f>
        <v>0</v>
      </c>
      <c r="F286" s="268">
        <f>'Inventaire – Act. lin. et vert.'!E273</f>
        <v>0</v>
      </c>
      <c r="G286" s="276">
        <f>'Inventaire – Act. lin. et vert.'!I273</f>
        <v>0</v>
      </c>
      <c r="H286" s="270">
        <f>IF(C286='État actuel de la coll.'!$A$20,'Inventaire – Véh. et équip.'!H273-'Inventaire – Véh. et équip.'!M273,'Inventaire – Act. lin. et vert.'!G273)</f>
        <v>0</v>
      </c>
      <c r="I286" s="270">
        <f>'Inventaire – Act. lin. et vert.'!K273</f>
        <v>0</v>
      </c>
      <c r="J286" s="271" t="str">
        <f>IF(ISNUMBER('Inventaire – Act. lin. et vert.'!Y273),'Inventaire – Act. lin. et vert.'!Y273,"")</f>
        <v/>
      </c>
      <c r="K286" s="272">
        <f t="shared" si="138"/>
        <v>0</v>
      </c>
      <c r="L286" s="272">
        <f t="shared" si="116"/>
        <v>0</v>
      </c>
      <c r="M286" s="272">
        <f t="shared" si="117"/>
        <v>0</v>
      </c>
      <c r="N286" s="272">
        <f t="shared" si="118"/>
        <v>0</v>
      </c>
      <c r="O286" s="272">
        <f t="shared" si="119"/>
        <v>0</v>
      </c>
      <c r="P286" s="273">
        <f t="shared" si="120"/>
        <v>0</v>
      </c>
      <c r="Q286" s="277" t="str">
        <f t="shared" si="121"/>
        <v/>
      </c>
      <c r="R286" s="277" t="str">
        <f t="shared" si="122"/>
        <v/>
      </c>
      <c r="S286" s="274" t="str">
        <f t="shared" si="139"/>
        <v/>
      </c>
      <c r="T286" s="274" t="str">
        <f t="shared" si="143"/>
        <v/>
      </c>
      <c r="U286" s="274" t="str">
        <f t="shared" si="143"/>
        <v/>
      </c>
      <c r="V286" s="274" t="str">
        <f t="shared" si="140"/>
        <v/>
      </c>
      <c r="W286" s="274" t="str">
        <f t="shared" si="144"/>
        <v/>
      </c>
      <c r="X286" s="274" t="str">
        <f t="shared" si="144"/>
        <v/>
      </c>
      <c r="Y286" s="274" t="str">
        <f t="shared" si="144"/>
        <v/>
      </c>
      <c r="Z286" s="274" t="str">
        <f t="shared" si="144"/>
        <v/>
      </c>
      <c r="AA286" s="274" t="str">
        <f t="shared" si="144"/>
        <v/>
      </c>
      <c r="AB286" s="274" t="str">
        <f t="shared" si="144"/>
        <v/>
      </c>
      <c r="AC286" s="274" t="str">
        <f t="shared" si="144"/>
        <v/>
      </c>
      <c r="AD286" s="274" t="str">
        <f t="shared" si="144"/>
        <v/>
      </c>
      <c r="AE286" s="274" t="str">
        <f t="shared" si="144"/>
        <v/>
      </c>
      <c r="AF286" s="274" t="str">
        <f t="shared" si="144"/>
        <v/>
      </c>
      <c r="AG286" s="274" t="str">
        <f t="shared" si="145"/>
        <v/>
      </c>
      <c r="AH286" s="274" t="str">
        <f t="shared" si="145"/>
        <v/>
      </c>
      <c r="AI286" s="274" t="str">
        <f t="shared" si="145"/>
        <v/>
      </c>
      <c r="AJ286" s="274" t="str">
        <f t="shared" si="145"/>
        <v/>
      </c>
      <c r="AK286" s="274" t="str">
        <f t="shared" si="145"/>
        <v/>
      </c>
      <c r="AL286" s="274" t="str">
        <f t="shared" si="145"/>
        <v/>
      </c>
      <c r="AM286" s="274" t="str">
        <f t="shared" si="145"/>
        <v/>
      </c>
      <c r="AN286" s="274" t="str">
        <f t="shared" si="145"/>
        <v/>
      </c>
      <c r="AO286" s="274" t="str">
        <f t="shared" si="145"/>
        <v/>
      </c>
      <c r="AP286" s="274" t="str">
        <f t="shared" si="145"/>
        <v/>
      </c>
      <c r="AQ286" s="275">
        <f t="shared" si="125"/>
        <v>0</v>
      </c>
      <c r="AR286" s="275">
        <f t="shared" si="126"/>
        <v>0</v>
      </c>
      <c r="AS286" s="275">
        <f t="shared" si="127"/>
        <v>0</v>
      </c>
    </row>
    <row r="287" spans="1:45" s="5" customFormat="1" ht="27.75" customHeight="1" x14ac:dyDescent="0.25">
      <c r="A287" s="266">
        <f>'Inventaire – Act. lin. et vert.'!A274</f>
        <v>273</v>
      </c>
      <c r="B287" s="266"/>
      <c r="C287" s="266">
        <f>'Inventaire – Act. lin. et vert.'!B274</f>
        <v>0</v>
      </c>
      <c r="D287" s="266" t="str">
        <f>IF('Inventaire – Act. lin. et vert.'!C274="","",'Inventaire – Act. lin. et vert.'!C274)</f>
        <v/>
      </c>
      <c r="E287" s="267">
        <f>'Inventaire – Act. lin. et vert.'!D274</f>
        <v>0</v>
      </c>
      <c r="F287" s="268">
        <f>'Inventaire – Act. lin. et vert.'!E274</f>
        <v>0</v>
      </c>
      <c r="G287" s="276">
        <f>'Inventaire – Act. lin. et vert.'!I274</f>
        <v>0</v>
      </c>
      <c r="H287" s="270">
        <f>IF(C287='État actuel de la coll.'!$A$20,'Inventaire – Véh. et équip.'!H274-'Inventaire – Véh. et équip.'!M274,'Inventaire – Act. lin. et vert.'!G274)</f>
        <v>0</v>
      </c>
      <c r="I287" s="270">
        <f>'Inventaire – Act. lin. et vert.'!K274</f>
        <v>0</v>
      </c>
      <c r="J287" s="271" t="str">
        <f>IF(ISNUMBER('Inventaire – Act. lin. et vert.'!Y274),'Inventaire – Act. lin. et vert.'!Y274,"")</f>
        <v/>
      </c>
      <c r="K287" s="272">
        <f t="shared" si="138"/>
        <v>0</v>
      </c>
      <c r="L287" s="272">
        <f t="shared" si="116"/>
        <v>0</v>
      </c>
      <c r="M287" s="272">
        <f t="shared" si="117"/>
        <v>0</v>
      </c>
      <c r="N287" s="272">
        <f t="shared" si="118"/>
        <v>0</v>
      </c>
      <c r="O287" s="272">
        <f t="shared" si="119"/>
        <v>0</v>
      </c>
      <c r="P287" s="273">
        <f t="shared" si="120"/>
        <v>0</v>
      </c>
      <c r="Q287" s="277" t="str">
        <f t="shared" si="121"/>
        <v/>
      </c>
      <c r="R287" s="277" t="str">
        <f t="shared" si="122"/>
        <v/>
      </c>
      <c r="S287" s="274" t="str">
        <f t="shared" si="139"/>
        <v/>
      </c>
      <c r="T287" s="274" t="str">
        <f t="shared" si="143"/>
        <v/>
      </c>
      <c r="U287" s="274" t="str">
        <f t="shared" si="143"/>
        <v/>
      </c>
      <c r="V287" s="274" t="str">
        <f t="shared" si="140"/>
        <v/>
      </c>
      <c r="W287" s="274" t="str">
        <f t="shared" si="144"/>
        <v/>
      </c>
      <c r="X287" s="274" t="str">
        <f t="shared" si="144"/>
        <v/>
      </c>
      <c r="Y287" s="274" t="str">
        <f t="shared" si="144"/>
        <v/>
      </c>
      <c r="Z287" s="274" t="str">
        <f t="shared" si="144"/>
        <v/>
      </c>
      <c r="AA287" s="274" t="str">
        <f t="shared" si="144"/>
        <v/>
      </c>
      <c r="AB287" s="274" t="str">
        <f t="shared" si="144"/>
        <v/>
      </c>
      <c r="AC287" s="274" t="str">
        <f t="shared" si="144"/>
        <v/>
      </c>
      <c r="AD287" s="274" t="str">
        <f t="shared" si="144"/>
        <v/>
      </c>
      <c r="AE287" s="274" t="str">
        <f t="shared" si="144"/>
        <v/>
      </c>
      <c r="AF287" s="274" t="str">
        <f t="shared" si="144"/>
        <v/>
      </c>
      <c r="AG287" s="274" t="str">
        <f t="shared" si="145"/>
        <v/>
      </c>
      <c r="AH287" s="274" t="str">
        <f t="shared" si="145"/>
        <v/>
      </c>
      <c r="AI287" s="274" t="str">
        <f t="shared" si="145"/>
        <v/>
      </c>
      <c r="AJ287" s="274" t="str">
        <f t="shared" si="145"/>
        <v/>
      </c>
      <c r="AK287" s="274" t="str">
        <f t="shared" si="145"/>
        <v/>
      </c>
      <c r="AL287" s="274" t="str">
        <f t="shared" si="145"/>
        <v/>
      </c>
      <c r="AM287" s="274" t="str">
        <f t="shared" si="145"/>
        <v/>
      </c>
      <c r="AN287" s="274" t="str">
        <f t="shared" si="145"/>
        <v/>
      </c>
      <c r="AO287" s="274" t="str">
        <f t="shared" si="145"/>
        <v/>
      </c>
      <c r="AP287" s="274" t="str">
        <f t="shared" si="145"/>
        <v/>
      </c>
      <c r="AQ287" s="275">
        <f t="shared" si="125"/>
        <v>0</v>
      </c>
      <c r="AR287" s="275">
        <f t="shared" si="126"/>
        <v>0</v>
      </c>
      <c r="AS287" s="275">
        <f t="shared" si="127"/>
        <v>0</v>
      </c>
    </row>
    <row r="288" spans="1:45" s="5" customFormat="1" ht="27.75" customHeight="1" x14ac:dyDescent="0.25">
      <c r="A288" s="266">
        <f>'Inventaire – Act. lin. et vert.'!A275</f>
        <v>274</v>
      </c>
      <c r="B288" s="266"/>
      <c r="C288" s="266">
        <f>'Inventaire – Act. lin. et vert.'!B275</f>
        <v>0</v>
      </c>
      <c r="D288" s="266" t="str">
        <f>IF('Inventaire – Act. lin. et vert.'!C275="","",'Inventaire – Act. lin. et vert.'!C275)</f>
        <v/>
      </c>
      <c r="E288" s="267">
        <f>'Inventaire – Act. lin. et vert.'!D275</f>
        <v>0</v>
      </c>
      <c r="F288" s="268">
        <f>'Inventaire – Act. lin. et vert.'!E275</f>
        <v>0</v>
      </c>
      <c r="G288" s="276">
        <f>'Inventaire – Act. lin. et vert.'!I275</f>
        <v>0</v>
      </c>
      <c r="H288" s="270">
        <f>IF(C288='État actuel de la coll.'!$A$20,'Inventaire – Véh. et équip.'!H275-'Inventaire – Véh. et équip.'!M275,'Inventaire – Act. lin. et vert.'!G275)</f>
        <v>0</v>
      </c>
      <c r="I288" s="270">
        <f>'Inventaire – Act. lin. et vert.'!K275</f>
        <v>0</v>
      </c>
      <c r="J288" s="271" t="str">
        <f>IF(ISNUMBER('Inventaire – Act. lin. et vert.'!Y275),'Inventaire – Act. lin. et vert.'!Y275,"")</f>
        <v/>
      </c>
      <c r="K288" s="272">
        <f t="shared" si="138"/>
        <v>0</v>
      </c>
      <c r="L288" s="272">
        <f t="shared" si="116"/>
        <v>0</v>
      </c>
      <c r="M288" s="272">
        <f t="shared" si="117"/>
        <v>0</v>
      </c>
      <c r="N288" s="272">
        <f t="shared" si="118"/>
        <v>0</v>
      </c>
      <c r="O288" s="272">
        <f t="shared" si="119"/>
        <v>0</v>
      </c>
      <c r="P288" s="273">
        <f t="shared" si="120"/>
        <v>0</v>
      </c>
      <c r="Q288" s="277" t="str">
        <f t="shared" si="121"/>
        <v/>
      </c>
      <c r="R288" s="277" t="str">
        <f t="shared" si="122"/>
        <v/>
      </c>
      <c r="S288" s="274" t="str">
        <f t="shared" si="139"/>
        <v/>
      </c>
      <c r="T288" s="274" t="str">
        <f t="shared" si="143"/>
        <v/>
      </c>
      <c r="U288" s="274" t="str">
        <f t="shared" si="143"/>
        <v/>
      </c>
      <c r="V288" s="274" t="str">
        <f t="shared" si="140"/>
        <v/>
      </c>
      <c r="W288" s="274" t="str">
        <f t="shared" si="144"/>
        <v/>
      </c>
      <c r="X288" s="274" t="str">
        <f t="shared" si="144"/>
        <v/>
      </c>
      <c r="Y288" s="274" t="str">
        <f t="shared" si="144"/>
        <v/>
      </c>
      <c r="Z288" s="274" t="str">
        <f t="shared" si="144"/>
        <v/>
      </c>
      <c r="AA288" s="274" t="str">
        <f t="shared" si="144"/>
        <v/>
      </c>
      <c r="AB288" s="274" t="str">
        <f t="shared" si="144"/>
        <v/>
      </c>
      <c r="AC288" s="274" t="str">
        <f t="shared" si="144"/>
        <v/>
      </c>
      <c r="AD288" s="274" t="str">
        <f t="shared" si="144"/>
        <v/>
      </c>
      <c r="AE288" s="274" t="str">
        <f t="shared" si="144"/>
        <v/>
      </c>
      <c r="AF288" s="274" t="str">
        <f t="shared" si="144"/>
        <v/>
      </c>
      <c r="AG288" s="274" t="str">
        <f t="shared" si="145"/>
        <v/>
      </c>
      <c r="AH288" s="274" t="str">
        <f t="shared" si="145"/>
        <v/>
      </c>
      <c r="AI288" s="274" t="str">
        <f t="shared" si="145"/>
        <v/>
      </c>
      <c r="AJ288" s="274" t="str">
        <f t="shared" si="145"/>
        <v/>
      </c>
      <c r="AK288" s="274" t="str">
        <f t="shared" si="145"/>
        <v/>
      </c>
      <c r="AL288" s="274" t="str">
        <f t="shared" si="145"/>
        <v/>
      </c>
      <c r="AM288" s="274" t="str">
        <f t="shared" si="145"/>
        <v/>
      </c>
      <c r="AN288" s="274" t="str">
        <f t="shared" si="145"/>
        <v/>
      </c>
      <c r="AO288" s="274" t="str">
        <f t="shared" si="145"/>
        <v/>
      </c>
      <c r="AP288" s="274" t="str">
        <f t="shared" si="145"/>
        <v/>
      </c>
      <c r="AQ288" s="275">
        <f t="shared" si="125"/>
        <v>0</v>
      </c>
      <c r="AR288" s="275">
        <f t="shared" si="126"/>
        <v>0</v>
      </c>
      <c r="AS288" s="275">
        <f t="shared" si="127"/>
        <v>0</v>
      </c>
    </row>
    <row r="289" spans="1:45" s="5" customFormat="1" ht="27.75" customHeight="1" x14ac:dyDescent="0.25">
      <c r="A289" s="266">
        <f>'Inventaire – Act. lin. et vert.'!A276</f>
        <v>275</v>
      </c>
      <c r="B289" s="266"/>
      <c r="C289" s="266">
        <f>'Inventaire – Act. lin. et vert.'!B276</f>
        <v>0</v>
      </c>
      <c r="D289" s="266" t="str">
        <f>IF('Inventaire – Act. lin. et vert.'!C276="","",'Inventaire – Act. lin. et vert.'!C276)</f>
        <v/>
      </c>
      <c r="E289" s="267">
        <f>'Inventaire – Act. lin. et vert.'!D276</f>
        <v>0</v>
      </c>
      <c r="F289" s="268">
        <f>'Inventaire – Act. lin. et vert.'!E276</f>
        <v>0</v>
      </c>
      <c r="G289" s="276">
        <f>'Inventaire – Act. lin. et vert.'!I276</f>
        <v>0</v>
      </c>
      <c r="H289" s="270">
        <f>IF(C289='État actuel de la coll.'!$A$20,'Inventaire – Véh. et équip.'!H276-'Inventaire – Véh. et équip.'!M276,'Inventaire – Act. lin. et vert.'!G276)</f>
        <v>0</v>
      </c>
      <c r="I289" s="270">
        <f>'Inventaire – Act. lin. et vert.'!K276</f>
        <v>0</v>
      </c>
      <c r="J289" s="271" t="str">
        <f>IF(ISNUMBER('Inventaire – Act. lin. et vert.'!Y276),'Inventaire – Act. lin. et vert.'!Y276,"")</f>
        <v/>
      </c>
      <c r="K289" s="272">
        <f t="shared" si="138"/>
        <v>0</v>
      </c>
      <c r="L289" s="272">
        <f t="shared" ref="L289:L352" si="146">K289+$I289</f>
        <v>0</v>
      </c>
      <c r="M289" s="272">
        <f t="shared" ref="M289:M352" si="147">L289+$I289</f>
        <v>0</v>
      </c>
      <c r="N289" s="272">
        <f t="shared" ref="N289:N352" si="148">M289+$I289</f>
        <v>0</v>
      </c>
      <c r="O289" s="272">
        <f t="shared" ref="O289:O352" si="149">N289+$I289</f>
        <v>0</v>
      </c>
      <c r="P289" s="273">
        <f t="shared" ref="P289:P352" si="150">O289+$I289</f>
        <v>0</v>
      </c>
      <c r="Q289" s="277" t="str">
        <f t="shared" ref="Q289:Q352" si="151">IF(AND(K289&lt;$R$14,K289&gt;0),G289,"")</f>
        <v/>
      </c>
      <c r="R289" s="277" t="str">
        <f t="shared" ref="R289:R352" si="152">IF(OR($K289=R$14,$L289=R$14,$M289=R$14,$N289=R$14,$O289=R$14,$P289=R$14),$G289,"")</f>
        <v/>
      </c>
      <c r="S289" s="274" t="str">
        <f t="shared" si="139"/>
        <v/>
      </c>
      <c r="T289" s="274" t="str">
        <f t="shared" si="143"/>
        <v/>
      </c>
      <c r="U289" s="274" t="str">
        <f t="shared" si="143"/>
        <v/>
      </c>
      <c r="V289" s="274" t="str">
        <f t="shared" si="140"/>
        <v/>
      </c>
      <c r="W289" s="274" t="str">
        <f t="shared" si="144"/>
        <v/>
      </c>
      <c r="X289" s="274" t="str">
        <f t="shared" si="144"/>
        <v/>
      </c>
      <c r="Y289" s="274" t="str">
        <f t="shared" si="144"/>
        <v/>
      </c>
      <c r="Z289" s="274" t="str">
        <f t="shared" si="144"/>
        <v/>
      </c>
      <c r="AA289" s="274" t="str">
        <f t="shared" si="144"/>
        <v/>
      </c>
      <c r="AB289" s="274" t="str">
        <f t="shared" si="144"/>
        <v/>
      </c>
      <c r="AC289" s="274" t="str">
        <f t="shared" si="144"/>
        <v/>
      </c>
      <c r="AD289" s="274" t="str">
        <f t="shared" si="144"/>
        <v/>
      </c>
      <c r="AE289" s="274" t="str">
        <f t="shared" si="144"/>
        <v/>
      </c>
      <c r="AF289" s="274" t="str">
        <f t="shared" si="144"/>
        <v/>
      </c>
      <c r="AG289" s="274" t="str">
        <f t="shared" si="145"/>
        <v/>
      </c>
      <c r="AH289" s="274" t="str">
        <f t="shared" si="145"/>
        <v/>
      </c>
      <c r="AI289" s="274" t="str">
        <f t="shared" si="145"/>
        <v/>
      </c>
      <c r="AJ289" s="274" t="str">
        <f t="shared" si="145"/>
        <v/>
      </c>
      <c r="AK289" s="274" t="str">
        <f t="shared" si="145"/>
        <v/>
      </c>
      <c r="AL289" s="274" t="str">
        <f t="shared" si="145"/>
        <v/>
      </c>
      <c r="AM289" s="274" t="str">
        <f t="shared" si="145"/>
        <v/>
      </c>
      <c r="AN289" s="274" t="str">
        <f t="shared" si="145"/>
        <v/>
      </c>
      <c r="AO289" s="274" t="str">
        <f t="shared" si="145"/>
        <v/>
      </c>
      <c r="AP289" s="274" t="str">
        <f t="shared" si="145"/>
        <v/>
      </c>
      <c r="AQ289" s="275">
        <f t="shared" ref="AQ289:AQ352" si="153">SUM(R289:AP289)</f>
        <v>0</v>
      </c>
      <c r="AR289" s="275">
        <f t="shared" ref="AR289:AR352" si="154">AQ289/25</f>
        <v>0</v>
      </c>
      <c r="AS289" s="275">
        <f t="shared" ref="AS289:AS352" si="155">IF(I289&lt;=0,0,G289/I289)</f>
        <v>0</v>
      </c>
    </row>
    <row r="290" spans="1:45" s="5" customFormat="1" ht="27.75" customHeight="1" x14ac:dyDescent="0.25">
      <c r="A290" s="266">
        <f>'Inventaire – Act. lin. et vert.'!A277</f>
        <v>276</v>
      </c>
      <c r="B290" s="266"/>
      <c r="C290" s="266">
        <f>'Inventaire – Act. lin. et vert.'!B277</f>
        <v>0</v>
      </c>
      <c r="D290" s="266" t="str">
        <f>IF('Inventaire – Act. lin. et vert.'!C277="","",'Inventaire – Act. lin. et vert.'!C277)</f>
        <v/>
      </c>
      <c r="E290" s="267">
        <f>'Inventaire – Act. lin. et vert.'!D277</f>
        <v>0</v>
      </c>
      <c r="F290" s="268">
        <f>'Inventaire – Act. lin. et vert.'!E277</f>
        <v>0</v>
      </c>
      <c r="G290" s="276">
        <f>'Inventaire – Act. lin. et vert.'!I277</f>
        <v>0</v>
      </c>
      <c r="H290" s="270">
        <f>IF(C290='État actuel de la coll.'!$A$20,'Inventaire – Véh. et équip.'!H277-'Inventaire – Véh. et équip.'!M277,'Inventaire – Act. lin. et vert.'!G277)</f>
        <v>0</v>
      </c>
      <c r="I290" s="270">
        <f>'Inventaire – Act. lin. et vert.'!K277</f>
        <v>0</v>
      </c>
      <c r="J290" s="271" t="str">
        <f>IF(ISNUMBER('Inventaire – Act. lin. et vert.'!Y277),'Inventaire – Act. lin. et vert.'!Y277,"")</f>
        <v/>
      </c>
      <c r="K290" s="272">
        <f t="shared" si="138"/>
        <v>0</v>
      </c>
      <c r="L290" s="272">
        <f t="shared" si="146"/>
        <v>0</v>
      </c>
      <c r="M290" s="272">
        <f t="shared" si="147"/>
        <v>0</v>
      </c>
      <c r="N290" s="272">
        <f t="shared" si="148"/>
        <v>0</v>
      </c>
      <c r="O290" s="272">
        <f t="shared" si="149"/>
        <v>0</v>
      </c>
      <c r="P290" s="273">
        <f t="shared" si="150"/>
        <v>0</v>
      </c>
      <c r="Q290" s="277" t="str">
        <f t="shared" si="151"/>
        <v/>
      </c>
      <c r="R290" s="277" t="str">
        <f t="shared" si="152"/>
        <v/>
      </c>
      <c r="S290" s="274" t="str">
        <f t="shared" si="139"/>
        <v/>
      </c>
      <c r="T290" s="274" t="str">
        <f t="shared" si="143"/>
        <v/>
      </c>
      <c r="U290" s="274" t="str">
        <f t="shared" si="143"/>
        <v/>
      </c>
      <c r="V290" s="274" t="str">
        <f t="shared" si="140"/>
        <v/>
      </c>
      <c r="W290" s="274" t="str">
        <f t="shared" si="144"/>
        <v/>
      </c>
      <c r="X290" s="274" t="str">
        <f t="shared" si="144"/>
        <v/>
      </c>
      <c r="Y290" s="274" t="str">
        <f t="shared" si="144"/>
        <v/>
      </c>
      <c r="Z290" s="274" t="str">
        <f t="shared" si="144"/>
        <v/>
      </c>
      <c r="AA290" s="274" t="str">
        <f t="shared" si="144"/>
        <v/>
      </c>
      <c r="AB290" s="274" t="str">
        <f t="shared" si="144"/>
        <v/>
      </c>
      <c r="AC290" s="274" t="str">
        <f t="shared" si="144"/>
        <v/>
      </c>
      <c r="AD290" s="274" t="str">
        <f t="shared" si="144"/>
        <v/>
      </c>
      <c r="AE290" s="274" t="str">
        <f t="shared" si="144"/>
        <v/>
      </c>
      <c r="AF290" s="274" t="str">
        <f t="shared" si="144"/>
        <v/>
      </c>
      <c r="AG290" s="274" t="str">
        <f t="shared" si="145"/>
        <v/>
      </c>
      <c r="AH290" s="274" t="str">
        <f t="shared" si="145"/>
        <v/>
      </c>
      <c r="AI290" s="274" t="str">
        <f t="shared" si="145"/>
        <v/>
      </c>
      <c r="AJ290" s="274" t="str">
        <f t="shared" si="145"/>
        <v/>
      </c>
      <c r="AK290" s="274" t="str">
        <f t="shared" si="145"/>
        <v/>
      </c>
      <c r="AL290" s="274" t="str">
        <f t="shared" si="145"/>
        <v/>
      </c>
      <c r="AM290" s="274" t="str">
        <f t="shared" si="145"/>
        <v/>
      </c>
      <c r="AN290" s="274" t="str">
        <f t="shared" si="145"/>
        <v/>
      </c>
      <c r="AO290" s="274" t="str">
        <f t="shared" si="145"/>
        <v/>
      </c>
      <c r="AP290" s="274" t="str">
        <f t="shared" si="145"/>
        <v/>
      </c>
      <c r="AQ290" s="275">
        <f t="shared" si="153"/>
        <v>0</v>
      </c>
      <c r="AR290" s="275">
        <f t="shared" si="154"/>
        <v>0</v>
      </c>
      <c r="AS290" s="275">
        <f t="shared" si="155"/>
        <v>0</v>
      </c>
    </row>
    <row r="291" spans="1:45" s="5" customFormat="1" ht="27.75" customHeight="1" x14ac:dyDescent="0.25">
      <c r="A291" s="266">
        <f>'Inventaire – Act. lin. et vert.'!A278</f>
        <v>277</v>
      </c>
      <c r="B291" s="266"/>
      <c r="C291" s="266">
        <f>'Inventaire – Act. lin. et vert.'!B278</f>
        <v>0</v>
      </c>
      <c r="D291" s="266" t="str">
        <f>IF('Inventaire – Act. lin. et vert.'!C278="","",'Inventaire – Act. lin. et vert.'!C278)</f>
        <v/>
      </c>
      <c r="E291" s="267">
        <f>'Inventaire – Act. lin. et vert.'!D278</f>
        <v>0</v>
      </c>
      <c r="F291" s="268">
        <f>'Inventaire – Act. lin. et vert.'!E278</f>
        <v>0</v>
      </c>
      <c r="G291" s="276">
        <f>'Inventaire – Act. lin. et vert.'!I278</f>
        <v>0</v>
      </c>
      <c r="H291" s="270">
        <f>IF(C291='État actuel de la coll.'!$A$20,'Inventaire – Véh. et équip.'!H278-'Inventaire – Véh. et équip.'!M278,'Inventaire – Act. lin. et vert.'!G278)</f>
        <v>0</v>
      </c>
      <c r="I291" s="270">
        <f>'Inventaire – Act. lin. et vert.'!K278</f>
        <v>0</v>
      </c>
      <c r="J291" s="271" t="str">
        <f>IF(ISNUMBER('Inventaire – Act. lin. et vert.'!Y278),'Inventaire – Act. lin. et vert.'!Y278,"")</f>
        <v/>
      </c>
      <c r="K291" s="272">
        <f t="shared" si="138"/>
        <v>0</v>
      </c>
      <c r="L291" s="272">
        <f t="shared" si="146"/>
        <v>0</v>
      </c>
      <c r="M291" s="272">
        <f t="shared" si="147"/>
        <v>0</v>
      </c>
      <c r="N291" s="272">
        <f t="shared" si="148"/>
        <v>0</v>
      </c>
      <c r="O291" s="272">
        <f t="shared" si="149"/>
        <v>0</v>
      </c>
      <c r="P291" s="273">
        <f t="shared" si="150"/>
        <v>0</v>
      </c>
      <c r="Q291" s="277" t="str">
        <f t="shared" si="151"/>
        <v/>
      </c>
      <c r="R291" s="277" t="str">
        <f t="shared" si="152"/>
        <v/>
      </c>
      <c r="S291" s="274" t="str">
        <f t="shared" si="139"/>
        <v/>
      </c>
      <c r="T291" s="274" t="str">
        <f t="shared" si="143"/>
        <v/>
      </c>
      <c r="U291" s="274" t="str">
        <f t="shared" si="143"/>
        <v/>
      </c>
      <c r="V291" s="274" t="str">
        <f t="shared" si="140"/>
        <v/>
      </c>
      <c r="W291" s="274" t="str">
        <f t="shared" si="144"/>
        <v/>
      </c>
      <c r="X291" s="274" t="str">
        <f t="shared" si="144"/>
        <v/>
      </c>
      <c r="Y291" s="274" t="str">
        <f t="shared" si="144"/>
        <v/>
      </c>
      <c r="Z291" s="274" t="str">
        <f t="shared" si="144"/>
        <v/>
      </c>
      <c r="AA291" s="274" t="str">
        <f t="shared" si="144"/>
        <v/>
      </c>
      <c r="AB291" s="274" t="str">
        <f t="shared" si="144"/>
        <v/>
      </c>
      <c r="AC291" s="274" t="str">
        <f t="shared" si="144"/>
        <v/>
      </c>
      <c r="AD291" s="274" t="str">
        <f t="shared" si="144"/>
        <v/>
      </c>
      <c r="AE291" s="274" t="str">
        <f t="shared" si="144"/>
        <v/>
      </c>
      <c r="AF291" s="274" t="str">
        <f t="shared" si="144"/>
        <v/>
      </c>
      <c r="AG291" s="274" t="str">
        <f t="shared" si="145"/>
        <v/>
      </c>
      <c r="AH291" s="274" t="str">
        <f t="shared" si="145"/>
        <v/>
      </c>
      <c r="AI291" s="274" t="str">
        <f t="shared" si="145"/>
        <v/>
      </c>
      <c r="AJ291" s="274" t="str">
        <f t="shared" si="145"/>
        <v/>
      </c>
      <c r="AK291" s="274" t="str">
        <f t="shared" si="145"/>
        <v/>
      </c>
      <c r="AL291" s="274" t="str">
        <f t="shared" si="145"/>
        <v/>
      </c>
      <c r="AM291" s="274" t="str">
        <f t="shared" si="145"/>
        <v/>
      </c>
      <c r="AN291" s="274" t="str">
        <f t="shared" si="145"/>
        <v/>
      </c>
      <c r="AO291" s="274" t="str">
        <f t="shared" si="145"/>
        <v/>
      </c>
      <c r="AP291" s="274" t="str">
        <f t="shared" si="145"/>
        <v/>
      </c>
      <c r="AQ291" s="275">
        <f t="shared" si="153"/>
        <v>0</v>
      </c>
      <c r="AR291" s="275">
        <f t="shared" si="154"/>
        <v>0</v>
      </c>
      <c r="AS291" s="275">
        <f t="shared" si="155"/>
        <v>0</v>
      </c>
    </row>
    <row r="292" spans="1:45" s="5" customFormat="1" ht="27.75" customHeight="1" x14ac:dyDescent="0.25">
      <c r="A292" s="266">
        <f>'Inventaire – Act. lin. et vert.'!A279</f>
        <v>278</v>
      </c>
      <c r="B292" s="266"/>
      <c r="C292" s="266">
        <f>'Inventaire – Act. lin. et vert.'!B279</f>
        <v>0</v>
      </c>
      <c r="D292" s="266" t="str">
        <f>IF('Inventaire – Act. lin. et vert.'!C279="","",'Inventaire – Act. lin. et vert.'!C279)</f>
        <v/>
      </c>
      <c r="E292" s="267">
        <f>'Inventaire – Act. lin. et vert.'!D279</f>
        <v>0</v>
      </c>
      <c r="F292" s="268">
        <f>'Inventaire – Act. lin. et vert.'!E279</f>
        <v>0</v>
      </c>
      <c r="G292" s="276">
        <f>'Inventaire – Act. lin. et vert.'!I279</f>
        <v>0</v>
      </c>
      <c r="H292" s="270">
        <f>IF(C292='État actuel de la coll.'!$A$20,'Inventaire – Véh. et équip.'!H279-'Inventaire – Véh. et équip.'!M279,'Inventaire – Act. lin. et vert.'!G279)</f>
        <v>0</v>
      </c>
      <c r="I292" s="270">
        <f>'Inventaire – Act. lin. et vert.'!K279</f>
        <v>0</v>
      </c>
      <c r="J292" s="271" t="str">
        <f>IF(ISNUMBER('Inventaire – Act. lin. et vert.'!Y279),'Inventaire – Act. lin. et vert.'!Y279,"")</f>
        <v/>
      </c>
      <c r="K292" s="272">
        <f t="shared" si="138"/>
        <v>0</v>
      </c>
      <c r="L292" s="272">
        <f t="shared" si="146"/>
        <v>0</v>
      </c>
      <c r="M292" s="272">
        <f t="shared" si="147"/>
        <v>0</v>
      </c>
      <c r="N292" s="272">
        <f t="shared" si="148"/>
        <v>0</v>
      </c>
      <c r="O292" s="272">
        <f t="shared" si="149"/>
        <v>0</v>
      </c>
      <c r="P292" s="273">
        <f t="shared" si="150"/>
        <v>0</v>
      </c>
      <c r="Q292" s="277" t="str">
        <f t="shared" si="151"/>
        <v/>
      </c>
      <c r="R292" s="277" t="str">
        <f t="shared" si="152"/>
        <v/>
      </c>
      <c r="S292" s="274" t="str">
        <f t="shared" si="139"/>
        <v/>
      </c>
      <c r="T292" s="274" t="str">
        <f t="shared" si="143"/>
        <v/>
      </c>
      <c r="U292" s="274" t="str">
        <f t="shared" si="143"/>
        <v/>
      </c>
      <c r="V292" s="274" t="str">
        <f t="shared" si="140"/>
        <v/>
      </c>
      <c r="W292" s="274" t="str">
        <f t="shared" si="144"/>
        <v/>
      </c>
      <c r="X292" s="274" t="str">
        <f t="shared" si="144"/>
        <v/>
      </c>
      <c r="Y292" s="274" t="str">
        <f t="shared" si="144"/>
        <v/>
      </c>
      <c r="Z292" s="274" t="str">
        <f t="shared" si="144"/>
        <v/>
      </c>
      <c r="AA292" s="274" t="str">
        <f t="shared" si="144"/>
        <v/>
      </c>
      <c r="AB292" s="274" t="str">
        <f t="shared" si="144"/>
        <v/>
      </c>
      <c r="AC292" s="274" t="str">
        <f t="shared" si="144"/>
        <v/>
      </c>
      <c r="AD292" s="274" t="str">
        <f t="shared" si="144"/>
        <v/>
      </c>
      <c r="AE292" s="274" t="str">
        <f t="shared" si="144"/>
        <v/>
      </c>
      <c r="AF292" s="274" t="str">
        <f t="shared" si="144"/>
        <v/>
      </c>
      <c r="AG292" s="274" t="str">
        <f t="shared" si="145"/>
        <v/>
      </c>
      <c r="AH292" s="274" t="str">
        <f t="shared" si="145"/>
        <v/>
      </c>
      <c r="AI292" s="274" t="str">
        <f t="shared" si="145"/>
        <v/>
      </c>
      <c r="AJ292" s="274" t="str">
        <f t="shared" si="145"/>
        <v/>
      </c>
      <c r="AK292" s="274" t="str">
        <f t="shared" si="145"/>
        <v/>
      </c>
      <c r="AL292" s="274" t="str">
        <f t="shared" si="145"/>
        <v/>
      </c>
      <c r="AM292" s="274" t="str">
        <f t="shared" si="145"/>
        <v/>
      </c>
      <c r="AN292" s="274" t="str">
        <f t="shared" si="145"/>
        <v/>
      </c>
      <c r="AO292" s="274" t="str">
        <f t="shared" si="145"/>
        <v/>
      </c>
      <c r="AP292" s="274" t="str">
        <f t="shared" si="145"/>
        <v/>
      </c>
      <c r="AQ292" s="275">
        <f t="shared" si="153"/>
        <v>0</v>
      </c>
      <c r="AR292" s="275">
        <f t="shared" si="154"/>
        <v>0</v>
      </c>
      <c r="AS292" s="275">
        <f t="shared" si="155"/>
        <v>0</v>
      </c>
    </row>
    <row r="293" spans="1:45" s="5" customFormat="1" ht="27.75" customHeight="1" x14ac:dyDescent="0.25">
      <c r="A293" s="266">
        <f>'Inventaire – Act. lin. et vert.'!A280</f>
        <v>279</v>
      </c>
      <c r="B293" s="266"/>
      <c r="C293" s="266">
        <f>'Inventaire – Act. lin. et vert.'!B280</f>
        <v>0</v>
      </c>
      <c r="D293" s="266" t="str">
        <f>IF('Inventaire – Act. lin. et vert.'!C280="","",'Inventaire – Act. lin. et vert.'!C280)</f>
        <v/>
      </c>
      <c r="E293" s="267">
        <f>'Inventaire – Act. lin. et vert.'!D280</f>
        <v>0</v>
      </c>
      <c r="F293" s="268">
        <f>'Inventaire – Act. lin. et vert.'!E280</f>
        <v>0</v>
      </c>
      <c r="G293" s="276">
        <f>'Inventaire – Act. lin. et vert.'!I280</f>
        <v>0</v>
      </c>
      <c r="H293" s="270">
        <f>IF(C293='État actuel de la coll.'!$A$20,'Inventaire – Véh. et équip.'!H280-'Inventaire – Véh. et équip.'!M280,'Inventaire – Act. lin. et vert.'!G280)</f>
        <v>0</v>
      </c>
      <c r="I293" s="270">
        <f>'Inventaire – Act. lin. et vert.'!K280</f>
        <v>0</v>
      </c>
      <c r="J293" s="271" t="str">
        <f>IF(ISNUMBER('Inventaire – Act. lin. et vert.'!Y280),'Inventaire – Act. lin. et vert.'!Y280,"")</f>
        <v/>
      </c>
      <c r="K293" s="272">
        <f t="shared" si="138"/>
        <v>0</v>
      </c>
      <c r="L293" s="272">
        <f t="shared" si="146"/>
        <v>0</v>
      </c>
      <c r="M293" s="272">
        <f t="shared" si="147"/>
        <v>0</v>
      </c>
      <c r="N293" s="272">
        <f t="shared" si="148"/>
        <v>0</v>
      </c>
      <c r="O293" s="272">
        <f t="shared" si="149"/>
        <v>0</v>
      </c>
      <c r="P293" s="273">
        <f t="shared" si="150"/>
        <v>0</v>
      </c>
      <c r="Q293" s="277" t="str">
        <f t="shared" si="151"/>
        <v/>
      </c>
      <c r="R293" s="277" t="str">
        <f t="shared" si="152"/>
        <v/>
      </c>
      <c r="S293" s="274" t="str">
        <f t="shared" si="139"/>
        <v/>
      </c>
      <c r="T293" s="274" t="str">
        <f t="shared" si="143"/>
        <v/>
      </c>
      <c r="U293" s="274" t="str">
        <f t="shared" si="143"/>
        <v/>
      </c>
      <c r="V293" s="274" t="str">
        <f t="shared" si="140"/>
        <v/>
      </c>
      <c r="W293" s="274" t="str">
        <f t="shared" si="144"/>
        <v/>
      </c>
      <c r="X293" s="274" t="str">
        <f t="shared" si="144"/>
        <v/>
      </c>
      <c r="Y293" s="274" t="str">
        <f t="shared" si="144"/>
        <v/>
      </c>
      <c r="Z293" s="274" t="str">
        <f t="shared" si="144"/>
        <v/>
      </c>
      <c r="AA293" s="274" t="str">
        <f t="shared" si="144"/>
        <v/>
      </c>
      <c r="AB293" s="274" t="str">
        <f t="shared" si="144"/>
        <v/>
      </c>
      <c r="AC293" s="274" t="str">
        <f t="shared" si="144"/>
        <v/>
      </c>
      <c r="AD293" s="274" t="str">
        <f t="shared" si="144"/>
        <v/>
      </c>
      <c r="AE293" s="274" t="str">
        <f t="shared" si="144"/>
        <v/>
      </c>
      <c r="AF293" s="274" t="str">
        <f t="shared" si="144"/>
        <v/>
      </c>
      <c r="AG293" s="274" t="str">
        <f t="shared" si="145"/>
        <v/>
      </c>
      <c r="AH293" s="274" t="str">
        <f t="shared" si="145"/>
        <v/>
      </c>
      <c r="AI293" s="274" t="str">
        <f t="shared" si="145"/>
        <v/>
      </c>
      <c r="AJ293" s="274" t="str">
        <f t="shared" si="145"/>
        <v/>
      </c>
      <c r="AK293" s="274" t="str">
        <f t="shared" si="145"/>
        <v/>
      </c>
      <c r="AL293" s="274" t="str">
        <f t="shared" si="145"/>
        <v/>
      </c>
      <c r="AM293" s="274" t="str">
        <f t="shared" si="145"/>
        <v/>
      </c>
      <c r="AN293" s="274" t="str">
        <f t="shared" si="145"/>
        <v/>
      </c>
      <c r="AO293" s="274" t="str">
        <f t="shared" si="145"/>
        <v/>
      </c>
      <c r="AP293" s="274" t="str">
        <f t="shared" si="145"/>
        <v/>
      </c>
      <c r="AQ293" s="275">
        <f t="shared" si="153"/>
        <v>0</v>
      </c>
      <c r="AR293" s="275">
        <f t="shared" si="154"/>
        <v>0</v>
      </c>
      <c r="AS293" s="275">
        <f t="shared" si="155"/>
        <v>0</v>
      </c>
    </row>
    <row r="294" spans="1:45" s="5" customFormat="1" ht="27.75" customHeight="1" x14ac:dyDescent="0.25">
      <c r="A294" s="266">
        <f>'Inventaire – Act. lin. et vert.'!A281</f>
        <v>280</v>
      </c>
      <c r="B294" s="266"/>
      <c r="C294" s="266">
        <f>'Inventaire – Act. lin. et vert.'!B281</f>
        <v>0</v>
      </c>
      <c r="D294" s="266" t="str">
        <f>IF('Inventaire – Act. lin. et vert.'!C281="","",'Inventaire – Act. lin. et vert.'!C281)</f>
        <v/>
      </c>
      <c r="E294" s="267">
        <f>'Inventaire – Act. lin. et vert.'!D281</f>
        <v>0</v>
      </c>
      <c r="F294" s="268">
        <f>'Inventaire – Act. lin. et vert.'!E281</f>
        <v>0</v>
      </c>
      <c r="G294" s="276">
        <f>'Inventaire – Act. lin. et vert.'!I281</f>
        <v>0</v>
      </c>
      <c r="H294" s="270">
        <f>IF(C294='État actuel de la coll.'!$A$20,'Inventaire – Véh. et équip.'!H281-'Inventaire – Véh. et équip.'!M281,'Inventaire – Act. lin. et vert.'!G281)</f>
        <v>0</v>
      </c>
      <c r="I294" s="270">
        <f>'Inventaire – Act. lin. et vert.'!K281</f>
        <v>0</v>
      </c>
      <c r="J294" s="271" t="str">
        <f>IF(ISNUMBER('Inventaire – Act. lin. et vert.'!Y281),'Inventaire – Act. lin. et vert.'!Y281,"")</f>
        <v/>
      </c>
      <c r="K294" s="272">
        <f t="shared" si="138"/>
        <v>0</v>
      </c>
      <c r="L294" s="272">
        <f t="shared" si="146"/>
        <v>0</v>
      </c>
      <c r="M294" s="272">
        <f t="shared" si="147"/>
        <v>0</v>
      </c>
      <c r="N294" s="272">
        <f t="shared" si="148"/>
        <v>0</v>
      </c>
      <c r="O294" s="272">
        <f t="shared" si="149"/>
        <v>0</v>
      </c>
      <c r="P294" s="273">
        <f t="shared" si="150"/>
        <v>0</v>
      </c>
      <c r="Q294" s="277" t="str">
        <f t="shared" si="151"/>
        <v/>
      </c>
      <c r="R294" s="277" t="str">
        <f t="shared" si="152"/>
        <v/>
      </c>
      <c r="S294" s="274" t="str">
        <f t="shared" si="139"/>
        <v/>
      </c>
      <c r="T294" s="274" t="str">
        <f t="shared" si="143"/>
        <v/>
      </c>
      <c r="U294" s="274" t="str">
        <f t="shared" si="143"/>
        <v/>
      </c>
      <c r="V294" s="274" t="str">
        <f t="shared" si="140"/>
        <v/>
      </c>
      <c r="W294" s="274" t="str">
        <f t="shared" si="144"/>
        <v/>
      </c>
      <c r="X294" s="274" t="str">
        <f t="shared" si="144"/>
        <v/>
      </c>
      <c r="Y294" s="274" t="str">
        <f t="shared" si="144"/>
        <v/>
      </c>
      <c r="Z294" s="274" t="str">
        <f t="shared" si="144"/>
        <v/>
      </c>
      <c r="AA294" s="274" t="str">
        <f t="shared" si="144"/>
        <v/>
      </c>
      <c r="AB294" s="274" t="str">
        <f t="shared" si="144"/>
        <v/>
      </c>
      <c r="AC294" s="274" t="str">
        <f t="shared" si="144"/>
        <v/>
      </c>
      <c r="AD294" s="274" t="str">
        <f t="shared" si="144"/>
        <v/>
      </c>
      <c r="AE294" s="274" t="str">
        <f t="shared" si="144"/>
        <v/>
      </c>
      <c r="AF294" s="274" t="str">
        <f t="shared" si="144"/>
        <v/>
      </c>
      <c r="AG294" s="274" t="str">
        <f t="shared" si="145"/>
        <v/>
      </c>
      <c r="AH294" s="274" t="str">
        <f t="shared" si="145"/>
        <v/>
      </c>
      <c r="AI294" s="274" t="str">
        <f t="shared" si="145"/>
        <v/>
      </c>
      <c r="AJ294" s="274" t="str">
        <f t="shared" si="145"/>
        <v/>
      </c>
      <c r="AK294" s="274" t="str">
        <f t="shared" si="145"/>
        <v/>
      </c>
      <c r="AL294" s="274" t="str">
        <f t="shared" si="145"/>
        <v/>
      </c>
      <c r="AM294" s="274" t="str">
        <f t="shared" si="145"/>
        <v/>
      </c>
      <c r="AN294" s="274" t="str">
        <f t="shared" si="145"/>
        <v/>
      </c>
      <c r="AO294" s="274" t="str">
        <f t="shared" si="145"/>
        <v/>
      </c>
      <c r="AP294" s="274" t="str">
        <f t="shared" si="145"/>
        <v/>
      </c>
      <c r="AQ294" s="275">
        <f t="shared" si="153"/>
        <v>0</v>
      </c>
      <c r="AR294" s="275">
        <f t="shared" si="154"/>
        <v>0</v>
      </c>
      <c r="AS294" s="275">
        <f t="shared" si="155"/>
        <v>0</v>
      </c>
    </row>
    <row r="295" spans="1:45" s="5" customFormat="1" ht="27.75" customHeight="1" x14ac:dyDescent="0.25">
      <c r="A295" s="266">
        <f>'Inventaire – Act. lin. et vert.'!A282</f>
        <v>281</v>
      </c>
      <c r="B295" s="266"/>
      <c r="C295" s="266">
        <f>'Inventaire – Act. lin. et vert.'!B282</f>
        <v>0</v>
      </c>
      <c r="D295" s="266" t="str">
        <f>IF('Inventaire – Act. lin. et vert.'!C282="","",'Inventaire – Act. lin. et vert.'!C282)</f>
        <v/>
      </c>
      <c r="E295" s="267">
        <f>'Inventaire – Act. lin. et vert.'!D282</f>
        <v>0</v>
      </c>
      <c r="F295" s="268">
        <f>'Inventaire – Act. lin. et vert.'!E282</f>
        <v>0</v>
      </c>
      <c r="G295" s="276">
        <f>'Inventaire – Act. lin. et vert.'!I282</f>
        <v>0</v>
      </c>
      <c r="H295" s="270">
        <f>IF(C295='État actuel de la coll.'!$A$20,'Inventaire – Véh. et équip.'!H282-'Inventaire – Véh. et équip.'!M282,'Inventaire – Act. lin. et vert.'!G282)</f>
        <v>0</v>
      </c>
      <c r="I295" s="270">
        <f>'Inventaire – Act. lin. et vert.'!K282</f>
        <v>0</v>
      </c>
      <c r="J295" s="271" t="str">
        <f>IF(ISNUMBER('Inventaire – Act. lin. et vert.'!Y282),'Inventaire – Act. lin. et vert.'!Y282,"")</f>
        <v/>
      </c>
      <c r="K295" s="272">
        <f t="shared" si="138"/>
        <v>0</v>
      </c>
      <c r="L295" s="272">
        <f t="shared" si="146"/>
        <v>0</v>
      </c>
      <c r="M295" s="272">
        <f t="shared" si="147"/>
        <v>0</v>
      </c>
      <c r="N295" s="272">
        <f t="shared" si="148"/>
        <v>0</v>
      </c>
      <c r="O295" s="272">
        <f t="shared" si="149"/>
        <v>0</v>
      </c>
      <c r="P295" s="273">
        <f t="shared" si="150"/>
        <v>0</v>
      </c>
      <c r="Q295" s="277" t="str">
        <f t="shared" si="151"/>
        <v/>
      </c>
      <c r="R295" s="277" t="str">
        <f t="shared" si="152"/>
        <v/>
      </c>
      <c r="S295" s="274" t="str">
        <f t="shared" si="139"/>
        <v/>
      </c>
      <c r="T295" s="274" t="str">
        <f t="shared" si="143"/>
        <v/>
      </c>
      <c r="U295" s="274" t="str">
        <f t="shared" si="143"/>
        <v/>
      </c>
      <c r="V295" s="274" t="str">
        <f t="shared" si="140"/>
        <v/>
      </c>
      <c r="W295" s="274" t="str">
        <f t="shared" ref="W295:AF304" si="156">IF(OR($K295=W$14,$L295=W$14,$M295=W$14,$N295=W$14,$O295=W$14,$P295=W$14),$G295,"")</f>
        <v/>
      </c>
      <c r="X295" s="274" t="str">
        <f t="shared" si="156"/>
        <v/>
      </c>
      <c r="Y295" s="274" t="str">
        <f t="shared" si="156"/>
        <v/>
      </c>
      <c r="Z295" s="274" t="str">
        <f t="shared" si="156"/>
        <v/>
      </c>
      <c r="AA295" s="274" t="str">
        <f t="shared" si="156"/>
        <v/>
      </c>
      <c r="AB295" s="274" t="str">
        <f t="shared" si="156"/>
        <v/>
      </c>
      <c r="AC295" s="274" t="str">
        <f t="shared" si="156"/>
        <v/>
      </c>
      <c r="AD295" s="274" t="str">
        <f t="shared" si="156"/>
        <v/>
      </c>
      <c r="AE295" s="274" t="str">
        <f t="shared" si="156"/>
        <v/>
      </c>
      <c r="AF295" s="274" t="str">
        <f t="shared" si="156"/>
        <v/>
      </c>
      <c r="AG295" s="274" t="str">
        <f t="shared" ref="AG295:AP304" si="157">IF(OR($K295=AG$14,$L295=AG$14,$M295=AG$14,$N295=AG$14,$O295=AG$14,$P295=AG$14),$G295,"")</f>
        <v/>
      </c>
      <c r="AH295" s="274" t="str">
        <f t="shared" si="157"/>
        <v/>
      </c>
      <c r="AI295" s="274" t="str">
        <f t="shared" si="157"/>
        <v/>
      </c>
      <c r="AJ295" s="274" t="str">
        <f t="shared" si="157"/>
        <v/>
      </c>
      <c r="AK295" s="274" t="str">
        <f t="shared" si="157"/>
        <v/>
      </c>
      <c r="AL295" s="274" t="str">
        <f t="shared" si="157"/>
        <v/>
      </c>
      <c r="AM295" s="274" t="str">
        <f t="shared" si="157"/>
        <v/>
      </c>
      <c r="AN295" s="274" t="str">
        <f t="shared" si="157"/>
        <v/>
      </c>
      <c r="AO295" s="274" t="str">
        <f t="shared" si="157"/>
        <v/>
      </c>
      <c r="AP295" s="274" t="str">
        <f t="shared" si="157"/>
        <v/>
      </c>
      <c r="AQ295" s="275">
        <f t="shared" si="153"/>
        <v>0</v>
      </c>
      <c r="AR295" s="275">
        <f t="shared" si="154"/>
        <v>0</v>
      </c>
      <c r="AS295" s="275">
        <f t="shared" si="155"/>
        <v>0</v>
      </c>
    </row>
    <row r="296" spans="1:45" s="5" customFormat="1" ht="27.75" customHeight="1" x14ac:dyDescent="0.25">
      <c r="A296" s="266">
        <f>'Inventaire – Act. lin. et vert.'!A283</f>
        <v>282</v>
      </c>
      <c r="B296" s="266"/>
      <c r="C296" s="266">
        <f>'Inventaire – Act. lin. et vert.'!B283</f>
        <v>0</v>
      </c>
      <c r="D296" s="266" t="str">
        <f>IF('Inventaire – Act. lin. et vert.'!C283="","",'Inventaire – Act. lin. et vert.'!C283)</f>
        <v/>
      </c>
      <c r="E296" s="267">
        <f>'Inventaire – Act. lin. et vert.'!D283</f>
        <v>0</v>
      </c>
      <c r="F296" s="268">
        <f>'Inventaire – Act. lin. et vert.'!E283</f>
        <v>0</v>
      </c>
      <c r="G296" s="276">
        <f>'Inventaire – Act. lin. et vert.'!I283</f>
        <v>0</v>
      </c>
      <c r="H296" s="270">
        <f>IF(C296='État actuel de la coll.'!$A$20,'Inventaire – Véh. et équip.'!H283-'Inventaire – Véh. et équip.'!M283,'Inventaire – Act. lin. et vert.'!G283)</f>
        <v>0</v>
      </c>
      <c r="I296" s="270">
        <f>'Inventaire – Act. lin. et vert.'!K283</f>
        <v>0</v>
      </c>
      <c r="J296" s="271" t="str">
        <f>IF(ISNUMBER('Inventaire – Act. lin. et vert.'!Y283),'Inventaire – Act. lin. et vert.'!Y283,"")</f>
        <v/>
      </c>
      <c r="K296" s="272">
        <f t="shared" si="138"/>
        <v>0</v>
      </c>
      <c r="L296" s="272">
        <f t="shared" si="146"/>
        <v>0</v>
      </c>
      <c r="M296" s="272">
        <f t="shared" si="147"/>
        <v>0</v>
      </c>
      <c r="N296" s="272">
        <f t="shared" si="148"/>
        <v>0</v>
      </c>
      <c r="O296" s="272">
        <f t="shared" si="149"/>
        <v>0</v>
      </c>
      <c r="P296" s="273">
        <f t="shared" si="150"/>
        <v>0</v>
      </c>
      <c r="Q296" s="277" t="str">
        <f t="shared" si="151"/>
        <v/>
      </c>
      <c r="R296" s="277" t="str">
        <f t="shared" si="152"/>
        <v/>
      </c>
      <c r="S296" s="274" t="str">
        <f t="shared" si="139"/>
        <v/>
      </c>
      <c r="T296" s="274" t="str">
        <f t="shared" ref="T296:U315" si="158">IF(OR($K296=T$14,$L296=T$14,$M296=T$14,$N296=T$14,$O296=T$14,$P296=T$14),$G296,"")</f>
        <v/>
      </c>
      <c r="U296" s="274" t="str">
        <f t="shared" si="158"/>
        <v/>
      </c>
      <c r="V296" s="274" t="str">
        <f t="shared" si="140"/>
        <v/>
      </c>
      <c r="W296" s="274" t="str">
        <f t="shared" si="156"/>
        <v/>
      </c>
      <c r="X296" s="274" t="str">
        <f t="shared" si="156"/>
        <v/>
      </c>
      <c r="Y296" s="274" t="str">
        <f t="shared" si="156"/>
        <v/>
      </c>
      <c r="Z296" s="274" t="str">
        <f t="shared" si="156"/>
        <v/>
      </c>
      <c r="AA296" s="274" t="str">
        <f t="shared" si="156"/>
        <v/>
      </c>
      <c r="AB296" s="274" t="str">
        <f t="shared" si="156"/>
        <v/>
      </c>
      <c r="AC296" s="274" t="str">
        <f t="shared" si="156"/>
        <v/>
      </c>
      <c r="AD296" s="274" t="str">
        <f t="shared" si="156"/>
        <v/>
      </c>
      <c r="AE296" s="274" t="str">
        <f t="shared" si="156"/>
        <v/>
      </c>
      <c r="AF296" s="274" t="str">
        <f t="shared" si="156"/>
        <v/>
      </c>
      <c r="AG296" s="274" t="str">
        <f t="shared" si="157"/>
        <v/>
      </c>
      <c r="AH296" s="274" t="str">
        <f t="shared" si="157"/>
        <v/>
      </c>
      <c r="AI296" s="274" t="str">
        <f t="shared" si="157"/>
        <v/>
      </c>
      <c r="AJ296" s="274" t="str">
        <f t="shared" si="157"/>
        <v/>
      </c>
      <c r="AK296" s="274" t="str">
        <f t="shared" si="157"/>
        <v/>
      </c>
      <c r="AL296" s="274" t="str">
        <f t="shared" si="157"/>
        <v/>
      </c>
      <c r="AM296" s="274" t="str">
        <f t="shared" si="157"/>
        <v/>
      </c>
      <c r="AN296" s="274" t="str">
        <f t="shared" si="157"/>
        <v/>
      </c>
      <c r="AO296" s="274" t="str">
        <f t="shared" si="157"/>
        <v/>
      </c>
      <c r="AP296" s="274" t="str">
        <f t="shared" si="157"/>
        <v/>
      </c>
      <c r="AQ296" s="275">
        <f t="shared" si="153"/>
        <v>0</v>
      </c>
      <c r="AR296" s="275">
        <f t="shared" si="154"/>
        <v>0</v>
      </c>
      <c r="AS296" s="275">
        <f t="shared" si="155"/>
        <v>0</v>
      </c>
    </row>
    <row r="297" spans="1:45" s="5" customFormat="1" ht="27.75" customHeight="1" x14ac:dyDescent="0.25">
      <c r="A297" s="266">
        <f>'Inventaire – Act. lin. et vert.'!A284</f>
        <v>283</v>
      </c>
      <c r="B297" s="266"/>
      <c r="C297" s="266">
        <f>'Inventaire – Act. lin. et vert.'!B284</f>
        <v>0</v>
      </c>
      <c r="D297" s="266" t="str">
        <f>IF('Inventaire – Act. lin. et vert.'!C284="","",'Inventaire – Act. lin. et vert.'!C284)</f>
        <v/>
      </c>
      <c r="E297" s="267">
        <f>'Inventaire – Act. lin. et vert.'!D284</f>
        <v>0</v>
      </c>
      <c r="F297" s="268">
        <f>'Inventaire – Act. lin. et vert.'!E284</f>
        <v>0</v>
      </c>
      <c r="G297" s="276">
        <f>'Inventaire – Act. lin. et vert.'!I284</f>
        <v>0</v>
      </c>
      <c r="H297" s="270">
        <f>IF(C297='État actuel de la coll.'!$A$20,'Inventaire – Véh. et équip.'!H284-'Inventaire – Véh. et équip.'!M284,'Inventaire – Act. lin. et vert.'!G284)</f>
        <v>0</v>
      </c>
      <c r="I297" s="270">
        <f>'Inventaire – Act. lin. et vert.'!K284</f>
        <v>0</v>
      </c>
      <c r="J297" s="271" t="str">
        <f>IF(ISNUMBER('Inventaire – Act. lin. et vert.'!Y284),'Inventaire – Act. lin. et vert.'!Y284,"")</f>
        <v/>
      </c>
      <c r="K297" s="272">
        <f t="shared" si="138"/>
        <v>0</v>
      </c>
      <c r="L297" s="272">
        <f t="shared" si="146"/>
        <v>0</v>
      </c>
      <c r="M297" s="272">
        <f t="shared" si="147"/>
        <v>0</v>
      </c>
      <c r="N297" s="272">
        <f t="shared" si="148"/>
        <v>0</v>
      </c>
      <c r="O297" s="272">
        <f t="shared" si="149"/>
        <v>0</v>
      </c>
      <c r="P297" s="273">
        <f t="shared" si="150"/>
        <v>0</v>
      </c>
      <c r="Q297" s="277" t="str">
        <f t="shared" si="151"/>
        <v/>
      </c>
      <c r="R297" s="277" t="str">
        <f t="shared" si="152"/>
        <v/>
      </c>
      <c r="S297" s="274" t="str">
        <f t="shared" si="139"/>
        <v/>
      </c>
      <c r="T297" s="274" t="str">
        <f t="shared" si="158"/>
        <v/>
      </c>
      <c r="U297" s="274" t="str">
        <f t="shared" si="158"/>
        <v/>
      </c>
      <c r="V297" s="274" t="str">
        <f t="shared" si="140"/>
        <v/>
      </c>
      <c r="W297" s="274" t="str">
        <f t="shared" si="156"/>
        <v/>
      </c>
      <c r="X297" s="274" t="str">
        <f t="shared" si="156"/>
        <v/>
      </c>
      <c r="Y297" s="274" t="str">
        <f t="shared" si="156"/>
        <v/>
      </c>
      <c r="Z297" s="274" t="str">
        <f t="shared" si="156"/>
        <v/>
      </c>
      <c r="AA297" s="274" t="str">
        <f t="shared" si="156"/>
        <v/>
      </c>
      <c r="AB297" s="274" t="str">
        <f t="shared" si="156"/>
        <v/>
      </c>
      <c r="AC297" s="274" t="str">
        <f t="shared" si="156"/>
        <v/>
      </c>
      <c r="AD297" s="274" t="str">
        <f t="shared" si="156"/>
        <v/>
      </c>
      <c r="AE297" s="274" t="str">
        <f t="shared" si="156"/>
        <v/>
      </c>
      <c r="AF297" s="274" t="str">
        <f t="shared" si="156"/>
        <v/>
      </c>
      <c r="AG297" s="274" t="str">
        <f t="shared" si="157"/>
        <v/>
      </c>
      <c r="AH297" s="274" t="str">
        <f t="shared" si="157"/>
        <v/>
      </c>
      <c r="AI297" s="274" t="str">
        <f t="shared" si="157"/>
        <v/>
      </c>
      <c r="AJ297" s="274" t="str">
        <f t="shared" si="157"/>
        <v/>
      </c>
      <c r="AK297" s="274" t="str">
        <f t="shared" si="157"/>
        <v/>
      </c>
      <c r="AL297" s="274" t="str">
        <f t="shared" si="157"/>
        <v/>
      </c>
      <c r="AM297" s="274" t="str">
        <f t="shared" si="157"/>
        <v/>
      </c>
      <c r="AN297" s="274" t="str">
        <f t="shared" si="157"/>
        <v/>
      </c>
      <c r="AO297" s="274" t="str">
        <f t="shared" si="157"/>
        <v/>
      </c>
      <c r="AP297" s="274" t="str">
        <f t="shared" si="157"/>
        <v/>
      </c>
      <c r="AQ297" s="275">
        <f t="shared" si="153"/>
        <v>0</v>
      </c>
      <c r="AR297" s="275">
        <f t="shared" si="154"/>
        <v>0</v>
      </c>
      <c r="AS297" s="275">
        <f t="shared" si="155"/>
        <v>0</v>
      </c>
    </row>
    <row r="298" spans="1:45" s="5" customFormat="1" ht="27.75" customHeight="1" x14ac:dyDescent="0.25">
      <c r="A298" s="266">
        <f>'Inventaire – Act. lin. et vert.'!A285</f>
        <v>284</v>
      </c>
      <c r="B298" s="266"/>
      <c r="C298" s="266">
        <f>'Inventaire – Act. lin. et vert.'!B285</f>
        <v>0</v>
      </c>
      <c r="D298" s="266" t="str">
        <f>IF('Inventaire – Act. lin. et vert.'!C285="","",'Inventaire – Act. lin. et vert.'!C285)</f>
        <v/>
      </c>
      <c r="E298" s="267">
        <f>'Inventaire – Act. lin. et vert.'!D285</f>
        <v>0</v>
      </c>
      <c r="F298" s="268">
        <f>'Inventaire – Act. lin. et vert.'!E285</f>
        <v>0</v>
      </c>
      <c r="G298" s="276">
        <f>'Inventaire – Act. lin. et vert.'!I285</f>
        <v>0</v>
      </c>
      <c r="H298" s="270">
        <f>IF(C298='État actuel de la coll.'!$A$20,'Inventaire – Véh. et équip.'!H285-'Inventaire – Véh. et équip.'!M285,'Inventaire – Act. lin. et vert.'!G285)</f>
        <v>0</v>
      </c>
      <c r="I298" s="270">
        <f>'Inventaire – Act. lin. et vert.'!K285</f>
        <v>0</v>
      </c>
      <c r="J298" s="271" t="str">
        <f>IF(ISNUMBER('Inventaire – Act. lin. et vert.'!Y285),'Inventaire – Act. lin. et vert.'!Y285,"")</f>
        <v/>
      </c>
      <c r="K298" s="272">
        <f t="shared" si="138"/>
        <v>0</v>
      </c>
      <c r="L298" s="272">
        <f t="shared" si="146"/>
        <v>0</v>
      </c>
      <c r="M298" s="272">
        <f t="shared" si="147"/>
        <v>0</v>
      </c>
      <c r="N298" s="272">
        <f t="shared" si="148"/>
        <v>0</v>
      </c>
      <c r="O298" s="272">
        <f t="shared" si="149"/>
        <v>0</v>
      </c>
      <c r="P298" s="273">
        <f t="shared" si="150"/>
        <v>0</v>
      </c>
      <c r="Q298" s="277" t="str">
        <f t="shared" si="151"/>
        <v/>
      </c>
      <c r="R298" s="277" t="str">
        <f t="shared" si="152"/>
        <v/>
      </c>
      <c r="S298" s="274" t="str">
        <f t="shared" si="139"/>
        <v/>
      </c>
      <c r="T298" s="274" t="str">
        <f t="shared" si="158"/>
        <v/>
      </c>
      <c r="U298" s="274" t="str">
        <f t="shared" si="158"/>
        <v/>
      </c>
      <c r="V298" s="274" t="str">
        <f t="shared" si="140"/>
        <v/>
      </c>
      <c r="W298" s="274" t="str">
        <f t="shared" si="156"/>
        <v/>
      </c>
      <c r="X298" s="274" t="str">
        <f t="shared" si="156"/>
        <v/>
      </c>
      <c r="Y298" s="274" t="str">
        <f t="shared" si="156"/>
        <v/>
      </c>
      <c r="Z298" s="274" t="str">
        <f t="shared" si="156"/>
        <v/>
      </c>
      <c r="AA298" s="274" t="str">
        <f t="shared" si="156"/>
        <v/>
      </c>
      <c r="AB298" s="274" t="str">
        <f t="shared" si="156"/>
        <v/>
      </c>
      <c r="AC298" s="274" t="str">
        <f t="shared" si="156"/>
        <v/>
      </c>
      <c r="AD298" s="274" t="str">
        <f t="shared" si="156"/>
        <v/>
      </c>
      <c r="AE298" s="274" t="str">
        <f t="shared" si="156"/>
        <v/>
      </c>
      <c r="AF298" s="274" t="str">
        <f t="shared" si="156"/>
        <v/>
      </c>
      <c r="AG298" s="274" t="str">
        <f t="shared" si="157"/>
        <v/>
      </c>
      <c r="AH298" s="274" t="str">
        <f t="shared" si="157"/>
        <v/>
      </c>
      <c r="AI298" s="274" t="str">
        <f t="shared" si="157"/>
        <v/>
      </c>
      <c r="AJ298" s="274" t="str">
        <f t="shared" si="157"/>
        <v/>
      </c>
      <c r="AK298" s="274" t="str">
        <f t="shared" si="157"/>
        <v/>
      </c>
      <c r="AL298" s="274" t="str">
        <f t="shared" si="157"/>
        <v/>
      </c>
      <c r="AM298" s="274" t="str">
        <f t="shared" si="157"/>
        <v/>
      </c>
      <c r="AN298" s="274" t="str">
        <f t="shared" si="157"/>
        <v/>
      </c>
      <c r="AO298" s="274" t="str">
        <f t="shared" si="157"/>
        <v/>
      </c>
      <c r="AP298" s="274" t="str">
        <f t="shared" si="157"/>
        <v/>
      </c>
      <c r="AQ298" s="275">
        <f t="shared" si="153"/>
        <v>0</v>
      </c>
      <c r="AR298" s="275">
        <f t="shared" si="154"/>
        <v>0</v>
      </c>
      <c r="AS298" s="275">
        <f t="shared" si="155"/>
        <v>0</v>
      </c>
    </row>
    <row r="299" spans="1:45" s="5" customFormat="1" ht="27.75" customHeight="1" x14ac:dyDescent="0.25">
      <c r="A299" s="266">
        <f>'Inventaire – Act. lin. et vert.'!A286</f>
        <v>285</v>
      </c>
      <c r="B299" s="266"/>
      <c r="C299" s="266">
        <f>'Inventaire – Act. lin. et vert.'!B286</f>
        <v>0</v>
      </c>
      <c r="D299" s="266" t="str">
        <f>IF('Inventaire – Act. lin. et vert.'!C286="","",'Inventaire – Act. lin. et vert.'!C286)</f>
        <v/>
      </c>
      <c r="E299" s="267">
        <f>'Inventaire – Act. lin. et vert.'!D286</f>
        <v>0</v>
      </c>
      <c r="F299" s="268">
        <f>'Inventaire – Act. lin. et vert.'!E286</f>
        <v>0</v>
      </c>
      <c r="G299" s="276">
        <f>'Inventaire – Act. lin. et vert.'!I286</f>
        <v>0</v>
      </c>
      <c r="H299" s="270">
        <f>IF(C299='État actuel de la coll.'!$A$20,'Inventaire – Véh. et équip.'!H286-'Inventaire – Véh. et équip.'!M286,'Inventaire – Act. lin. et vert.'!G286)</f>
        <v>0</v>
      </c>
      <c r="I299" s="270">
        <f>'Inventaire – Act. lin. et vert.'!K286</f>
        <v>0</v>
      </c>
      <c r="J299" s="271" t="str">
        <f>IF(ISNUMBER('Inventaire – Act. lin. et vert.'!Y286),'Inventaire – Act. lin. et vert.'!Y286,"")</f>
        <v/>
      </c>
      <c r="K299" s="272">
        <f t="shared" si="138"/>
        <v>0</v>
      </c>
      <c r="L299" s="272">
        <f t="shared" si="146"/>
        <v>0</v>
      </c>
      <c r="M299" s="272">
        <f t="shared" si="147"/>
        <v>0</v>
      </c>
      <c r="N299" s="272">
        <f t="shared" si="148"/>
        <v>0</v>
      </c>
      <c r="O299" s="272">
        <f t="shared" si="149"/>
        <v>0</v>
      </c>
      <c r="P299" s="273">
        <f t="shared" si="150"/>
        <v>0</v>
      </c>
      <c r="Q299" s="277" t="str">
        <f t="shared" si="151"/>
        <v/>
      </c>
      <c r="R299" s="277" t="str">
        <f t="shared" si="152"/>
        <v/>
      </c>
      <c r="S299" s="274" t="str">
        <f t="shared" si="139"/>
        <v/>
      </c>
      <c r="T299" s="274" t="str">
        <f t="shared" si="158"/>
        <v/>
      </c>
      <c r="U299" s="274" t="str">
        <f t="shared" si="158"/>
        <v/>
      </c>
      <c r="V299" s="274" t="str">
        <f t="shared" si="140"/>
        <v/>
      </c>
      <c r="W299" s="274" t="str">
        <f t="shared" si="156"/>
        <v/>
      </c>
      <c r="X299" s="274" t="str">
        <f t="shared" si="156"/>
        <v/>
      </c>
      <c r="Y299" s="274" t="str">
        <f t="shared" si="156"/>
        <v/>
      </c>
      <c r="Z299" s="274" t="str">
        <f t="shared" si="156"/>
        <v/>
      </c>
      <c r="AA299" s="274" t="str">
        <f t="shared" si="156"/>
        <v/>
      </c>
      <c r="AB299" s="274" t="str">
        <f t="shared" si="156"/>
        <v/>
      </c>
      <c r="AC299" s="274" t="str">
        <f t="shared" si="156"/>
        <v/>
      </c>
      <c r="AD299" s="274" t="str">
        <f t="shared" si="156"/>
        <v/>
      </c>
      <c r="AE299" s="274" t="str">
        <f t="shared" si="156"/>
        <v/>
      </c>
      <c r="AF299" s="274" t="str">
        <f t="shared" si="156"/>
        <v/>
      </c>
      <c r="AG299" s="274" t="str">
        <f t="shared" si="157"/>
        <v/>
      </c>
      <c r="AH299" s="274" t="str">
        <f t="shared" si="157"/>
        <v/>
      </c>
      <c r="AI299" s="274" t="str">
        <f t="shared" si="157"/>
        <v/>
      </c>
      <c r="AJ299" s="274" t="str">
        <f t="shared" si="157"/>
        <v/>
      </c>
      <c r="AK299" s="274" t="str">
        <f t="shared" si="157"/>
        <v/>
      </c>
      <c r="AL299" s="274" t="str">
        <f t="shared" si="157"/>
        <v/>
      </c>
      <c r="AM299" s="274" t="str">
        <f t="shared" si="157"/>
        <v/>
      </c>
      <c r="AN299" s="274" t="str">
        <f t="shared" si="157"/>
        <v/>
      </c>
      <c r="AO299" s="274" t="str">
        <f t="shared" si="157"/>
        <v/>
      </c>
      <c r="AP299" s="274" t="str">
        <f t="shared" si="157"/>
        <v/>
      </c>
      <c r="AQ299" s="275">
        <f t="shared" si="153"/>
        <v>0</v>
      </c>
      <c r="AR299" s="275">
        <f t="shared" si="154"/>
        <v>0</v>
      </c>
      <c r="AS299" s="275">
        <f t="shared" si="155"/>
        <v>0</v>
      </c>
    </row>
    <row r="300" spans="1:45" s="5" customFormat="1" ht="27.75" customHeight="1" x14ac:dyDescent="0.25">
      <c r="A300" s="266">
        <f>'Inventaire – Act. lin. et vert.'!A287</f>
        <v>286</v>
      </c>
      <c r="B300" s="266"/>
      <c r="C300" s="266">
        <f>'Inventaire – Act. lin. et vert.'!B287</f>
        <v>0</v>
      </c>
      <c r="D300" s="266" t="str">
        <f>IF('Inventaire – Act. lin. et vert.'!C287="","",'Inventaire – Act. lin. et vert.'!C287)</f>
        <v/>
      </c>
      <c r="E300" s="267">
        <f>'Inventaire – Act. lin. et vert.'!D287</f>
        <v>0</v>
      </c>
      <c r="F300" s="268">
        <f>'Inventaire – Act. lin. et vert.'!E287</f>
        <v>0</v>
      </c>
      <c r="G300" s="276">
        <f>'Inventaire – Act. lin. et vert.'!I287</f>
        <v>0</v>
      </c>
      <c r="H300" s="270">
        <f>IF(C300='État actuel de la coll.'!$A$20,'Inventaire – Véh. et équip.'!H287-'Inventaire – Véh. et équip.'!M287,'Inventaire – Act. lin. et vert.'!G287)</f>
        <v>0</v>
      </c>
      <c r="I300" s="270">
        <f>'Inventaire – Act. lin. et vert.'!K287</f>
        <v>0</v>
      </c>
      <c r="J300" s="271" t="str">
        <f>IF(ISNUMBER('Inventaire – Act. lin. et vert.'!Y287),'Inventaire – Act. lin. et vert.'!Y287,"")</f>
        <v/>
      </c>
      <c r="K300" s="272">
        <f t="shared" si="138"/>
        <v>0</v>
      </c>
      <c r="L300" s="272">
        <f t="shared" si="146"/>
        <v>0</v>
      </c>
      <c r="M300" s="272">
        <f t="shared" si="147"/>
        <v>0</v>
      </c>
      <c r="N300" s="272">
        <f t="shared" si="148"/>
        <v>0</v>
      </c>
      <c r="O300" s="272">
        <f t="shared" si="149"/>
        <v>0</v>
      </c>
      <c r="P300" s="273">
        <f t="shared" si="150"/>
        <v>0</v>
      </c>
      <c r="Q300" s="277" t="str">
        <f t="shared" si="151"/>
        <v/>
      </c>
      <c r="R300" s="277" t="str">
        <f t="shared" si="152"/>
        <v/>
      </c>
      <c r="S300" s="274" t="str">
        <f t="shared" si="139"/>
        <v/>
      </c>
      <c r="T300" s="274" t="str">
        <f t="shared" si="158"/>
        <v/>
      </c>
      <c r="U300" s="274" t="str">
        <f t="shared" si="158"/>
        <v/>
      </c>
      <c r="V300" s="274" t="str">
        <f t="shared" si="140"/>
        <v/>
      </c>
      <c r="W300" s="274" t="str">
        <f t="shared" si="156"/>
        <v/>
      </c>
      <c r="X300" s="274" t="str">
        <f t="shared" si="156"/>
        <v/>
      </c>
      <c r="Y300" s="274" t="str">
        <f t="shared" si="156"/>
        <v/>
      </c>
      <c r="Z300" s="274" t="str">
        <f t="shared" si="156"/>
        <v/>
      </c>
      <c r="AA300" s="274" t="str">
        <f t="shared" si="156"/>
        <v/>
      </c>
      <c r="AB300" s="274" t="str">
        <f t="shared" si="156"/>
        <v/>
      </c>
      <c r="AC300" s="274" t="str">
        <f t="shared" si="156"/>
        <v/>
      </c>
      <c r="AD300" s="274" t="str">
        <f t="shared" si="156"/>
        <v/>
      </c>
      <c r="AE300" s="274" t="str">
        <f t="shared" si="156"/>
        <v/>
      </c>
      <c r="AF300" s="274" t="str">
        <f t="shared" si="156"/>
        <v/>
      </c>
      <c r="AG300" s="274" t="str">
        <f t="shared" si="157"/>
        <v/>
      </c>
      <c r="AH300" s="274" t="str">
        <f t="shared" si="157"/>
        <v/>
      </c>
      <c r="AI300" s="274" t="str">
        <f t="shared" si="157"/>
        <v/>
      </c>
      <c r="AJ300" s="274" t="str">
        <f t="shared" si="157"/>
        <v/>
      </c>
      <c r="AK300" s="274" t="str">
        <f t="shared" si="157"/>
        <v/>
      </c>
      <c r="AL300" s="274" t="str">
        <f t="shared" si="157"/>
        <v/>
      </c>
      <c r="AM300" s="274" t="str">
        <f t="shared" si="157"/>
        <v/>
      </c>
      <c r="AN300" s="274" t="str">
        <f t="shared" si="157"/>
        <v/>
      </c>
      <c r="AO300" s="274" t="str">
        <f t="shared" si="157"/>
        <v/>
      </c>
      <c r="AP300" s="274" t="str">
        <f t="shared" si="157"/>
        <v/>
      </c>
      <c r="AQ300" s="275">
        <f t="shared" si="153"/>
        <v>0</v>
      </c>
      <c r="AR300" s="275">
        <f t="shared" si="154"/>
        <v>0</v>
      </c>
      <c r="AS300" s="275">
        <f t="shared" si="155"/>
        <v>0</v>
      </c>
    </row>
    <row r="301" spans="1:45" s="5" customFormat="1" ht="27.75" customHeight="1" x14ac:dyDescent="0.25">
      <c r="A301" s="266">
        <f>'Inventaire – Act. lin. et vert.'!A288</f>
        <v>287</v>
      </c>
      <c r="B301" s="266"/>
      <c r="C301" s="266">
        <f>'Inventaire – Act. lin. et vert.'!B288</f>
        <v>0</v>
      </c>
      <c r="D301" s="266" t="str">
        <f>IF('Inventaire – Act. lin. et vert.'!C288="","",'Inventaire – Act. lin. et vert.'!C288)</f>
        <v/>
      </c>
      <c r="E301" s="267">
        <f>'Inventaire – Act. lin. et vert.'!D288</f>
        <v>0</v>
      </c>
      <c r="F301" s="268">
        <f>'Inventaire – Act. lin. et vert.'!E288</f>
        <v>0</v>
      </c>
      <c r="G301" s="276">
        <f>'Inventaire – Act. lin. et vert.'!I288</f>
        <v>0</v>
      </c>
      <c r="H301" s="270">
        <f>IF(C301='État actuel de la coll.'!$A$20,'Inventaire – Véh. et équip.'!H288-'Inventaire – Véh. et équip.'!M288,'Inventaire – Act. lin. et vert.'!G288)</f>
        <v>0</v>
      </c>
      <c r="I301" s="270">
        <f>'Inventaire – Act. lin. et vert.'!K288</f>
        <v>0</v>
      </c>
      <c r="J301" s="271" t="str">
        <f>IF(ISNUMBER('Inventaire – Act. lin. et vert.'!Y288),'Inventaire – Act. lin. et vert.'!Y288,"")</f>
        <v/>
      </c>
      <c r="K301" s="272">
        <f t="shared" si="138"/>
        <v>0</v>
      </c>
      <c r="L301" s="272">
        <f t="shared" si="146"/>
        <v>0</v>
      </c>
      <c r="M301" s="272">
        <f t="shared" si="147"/>
        <v>0</v>
      </c>
      <c r="N301" s="272">
        <f t="shared" si="148"/>
        <v>0</v>
      </c>
      <c r="O301" s="272">
        <f t="shared" si="149"/>
        <v>0</v>
      </c>
      <c r="P301" s="273">
        <f t="shared" si="150"/>
        <v>0</v>
      </c>
      <c r="Q301" s="277" t="str">
        <f t="shared" si="151"/>
        <v/>
      </c>
      <c r="R301" s="277" t="str">
        <f t="shared" si="152"/>
        <v/>
      </c>
      <c r="S301" s="274" t="str">
        <f t="shared" si="139"/>
        <v/>
      </c>
      <c r="T301" s="274" t="str">
        <f t="shared" si="158"/>
        <v/>
      </c>
      <c r="U301" s="274" t="str">
        <f t="shared" si="158"/>
        <v/>
      </c>
      <c r="V301" s="274" t="str">
        <f t="shared" si="140"/>
        <v/>
      </c>
      <c r="W301" s="274" t="str">
        <f t="shared" si="156"/>
        <v/>
      </c>
      <c r="X301" s="274" t="str">
        <f t="shared" si="156"/>
        <v/>
      </c>
      <c r="Y301" s="274" t="str">
        <f t="shared" si="156"/>
        <v/>
      </c>
      <c r="Z301" s="274" t="str">
        <f t="shared" si="156"/>
        <v/>
      </c>
      <c r="AA301" s="274" t="str">
        <f t="shared" si="156"/>
        <v/>
      </c>
      <c r="AB301" s="274" t="str">
        <f t="shared" si="156"/>
        <v/>
      </c>
      <c r="AC301" s="274" t="str">
        <f t="shared" si="156"/>
        <v/>
      </c>
      <c r="AD301" s="274" t="str">
        <f t="shared" si="156"/>
        <v/>
      </c>
      <c r="AE301" s="274" t="str">
        <f t="shared" si="156"/>
        <v/>
      </c>
      <c r="AF301" s="274" t="str">
        <f t="shared" si="156"/>
        <v/>
      </c>
      <c r="AG301" s="274" t="str">
        <f t="shared" si="157"/>
        <v/>
      </c>
      <c r="AH301" s="274" t="str">
        <f t="shared" si="157"/>
        <v/>
      </c>
      <c r="AI301" s="274" t="str">
        <f t="shared" si="157"/>
        <v/>
      </c>
      <c r="AJ301" s="274" t="str">
        <f t="shared" si="157"/>
        <v/>
      </c>
      <c r="AK301" s="274" t="str">
        <f t="shared" si="157"/>
        <v/>
      </c>
      <c r="AL301" s="274" t="str">
        <f t="shared" si="157"/>
        <v/>
      </c>
      <c r="AM301" s="274" t="str">
        <f t="shared" si="157"/>
        <v/>
      </c>
      <c r="AN301" s="274" t="str">
        <f t="shared" si="157"/>
        <v/>
      </c>
      <c r="AO301" s="274" t="str">
        <f t="shared" si="157"/>
        <v/>
      </c>
      <c r="AP301" s="274" t="str">
        <f t="shared" si="157"/>
        <v/>
      </c>
      <c r="AQ301" s="275">
        <f t="shared" si="153"/>
        <v>0</v>
      </c>
      <c r="AR301" s="275">
        <f t="shared" si="154"/>
        <v>0</v>
      </c>
      <c r="AS301" s="275">
        <f t="shared" si="155"/>
        <v>0</v>
      </c>
    </row>
    <row r="302" spans="1:45" s="5" customFormat="1" ht="27.75" customHeight="1" x14ac:dyDescent="0.25">
      <c r="A302" s="266">
        <f>'Inventaire – Act. lin. et vert.'!A289</f>
        <v>288</v>
      </c>
      <c r="B302" s="266"/>
      <c r="C302" s="266">
        <f>'Inventaire – Act. lin. et vert.'!B289</f>
        <v>0</v>
      </c>
      <c r="D302" s="266" t="str">
        <f>IF('Inventaire – Act. lin. et vert.'!C289="","",'Inventaire – Act. lin. et vert.'!C289)</f>
        <v/>
      </c>
      <c r="E302" s="267">
        <f>'Inventaire – Act. lin. et vert.'!D289</f>
        <v>0</v>
      </c>
      <c r="F302" s="268">
        <f>'Inventaire – Act. lin. et vert.'!E289</f>
        <v>0</v>
      </c>
      <c r="G302" s="276">
        <f>'Inventaire – Act. lin. et vert.'!I289</f>
        <v>0</v>
      </c>
      <c r="H302" s="270">
        <f>IF(C302='État actuel de la coll.'!$A$20,'Inventaire – Véh. et équip.'!H289-'Inventaire – Véh. et équip.'!M289,'Inventaire – Act. lin. et vert.'!G289)</f>
        <v>0</v>
      </c>
      <c r="I302" s="270">
        <f>'Inventaire – Act. lin. et vert.'!K289</f>
        <v>0</v>
      </c>
      <c r="J302" s="271" t="str">
        <f>IF(ISNUMBER('Inventaire – Act. lin. et vert.'!Y289),'Inventaire – Act. lin. et vert.'!Y289,"")</f>
        <v/>
      </c>
      <c r="K302" s="272">
        <f t="shared" si="138"/>
        <v>0</v>
      </c>
      <c r="L302" s="272">
        <f t="shared" si="146"/>
        <v>0</v>
      </c>
      <c r="M302" s="272">
        <f t="shared" si="147"/>
        <v>0</v>
      </c>
      <c r="N302" s="272">
        <f t="shared" si="148"/>
        <v>0</v>
      </c>
      <c r="O302" s="272">
        <f t="shared" si="149"/>
        <v>0</v>
      </c>
      <c r="P302" s="273">
        <f t="shared" si="150"/>
        <v>0</v>
      </c>
      <c r="Q302" s="277" t="str">
        <f t="shared" si="151"/>
        <v/>
      </c>
      <c r="R302" s="277" t="str">
        <f t="shared" si="152"/>
        <v/>
      </c>
      <c r="S302" s="274" t="str">
        <f t="shared" si="139"/>
        <v/>
      </c>
      <c r="T302" s="274" t="str">
        <f t="shared" si="158"/>
        <v/>
      </c>
      <c r="U302" s="274" t="str">
        <f t="shared" si="158"/>
        <v/>
      </c>
      <c r="V302" s="274" t="str">
        <f t="shared" si="140"/>
        <v/>
      </c>
      <c r="W302" s="274" t="str">
        <f t="shared" si="156"/>
        <v/>
      </c>
      <c r="X302" s="274" t="str">
        <f t="shared" si="156"/>
        <v/>
      </c>
      <c r="Y302" s="274" t="str">
        <f t="shared" si="156"/>
        <v/>
      </c>
      <c r="Z302" s="274" t="str">
        <f t="shared" si="156"/>
        <v/>
      </c>
      <c r="AA302" s="274" t="str">
        <f t="shared" si="156"/>
        <v/>
      </c>
      <c r="AB302" s="274" t="str">
        <f t="shared" si="156"/>
        <v/>
      </c>
      <c r="AC302" s="274" t="str">
        <f t="shared" si="156"/>
        <v/>
      </c>
      <c r="AD302" s="274" t="str">
        <f t="shared" si="156"/>
        <v/>
      </c>
      <c r="AE302" s="274" t="str">
        <f t="shared" si="156"/>
        <v/>
      </c>
      <c r="AF302" s="274" t="str">
        <f t="shared" si="156"/>
        <v/>
      </c>
      <c r="AG302" s="274" t="str">
        <f t="shared" si="157"/>
        <v/>
      </c>
      <c r="AH302" s="274" t="str">
        <f t="shared" si="157"/>
        <v/>
      </c>
      <c r="AI302" s="274" t="str">
        <f t="shared" si="157"/>
        <v/>
      </c>
      <c r="AJ302" s="274" t="str">
        <f t="shared" si="157"/>
        <v/>
      </c>
      <c r="AK302" s="274" t="str">
        <f t="shared" si="157"/>
        <v/>
      </c>
      <c r="AL302" s="274" t="str">
        <f t="shared" si="157"/>
        <v/>
      </c>
      <c r="AM302" s="274" t="str">
        <f t="shared" si="157"/>
        <v/>
      </c>
      <c r="AN302" s="274" t="str">
        <f t="shared" si="157"/>
        <v/>
      </c>
      <c r="AO302" s="274" t="str">
        <f t="shared" si="157"/>
        <v/>
      </c>
      <c r="AP302" s="274" t="str">
        <f t="shared" si="157"/>
        <v/>
      </c>
      <c r="AQ302" s="275">
        <f t="shared" si="153"/>
        <v>0</v>
      </c>
      <c r="AR302" s="275">
        <f t="shared" si="154"/>
        <v>0</v>
      </c>
      <c r="AS302" s="275">
        <f t="shared" si="155"/>
        <v>0</v>
      </c>
    </row>
    <row r="303" spans="1:45" s="5" customFormat="1" ht="27.75" customHeight="1" x14ac:dyDescent="0.25">
      <c r="A303" s="266">
        <f>'Inventaire – Act. lin. et vert.'!A290</f>
        <v>289</v>
      </c>
      <c r="B303" s="266"/>
      <c r="C303" s="266">
        <f>'Inventaire – Act. lin. et vert.'!B290</f>
        <v>0</v>
      </c>
      <c r="D303" s="266" t="str">
        <f>IF('Inventaire – Act. lin. et vert.'!C290="","",'Inventaire – Act. lin. et vert.'!C290)</f>
        <v/>
      </c>
      <c r="E303" s="267">
        <f>'Inventaire – Act. lin. et vert.'!D290</f>
        <v>0</v>
      </c>
      <c r="F303" s="268">
        <f>'Inventaire – Act. lin. et vert.'!E290</f>
        <v>0</v>
      </c>
      <c r="G303" s="276">
        <f>'Inventaire – Act. lin. et vert.'!I290</f>
        <v>0</v>
      </c>
      <c r="H303" s="270">
        <f>IF(C303='État actuel de la coll.'!$A$20,'Inventaire – Véh. et équip.'!H290-'Inventaire – Véh. et équip.'!M290,'Inventaire – Act. lin. et vert.'!G290)</f>
        <v>0</v>
      </c>
      <c r="I303" s="270">
        <f>'Inventaire – Act. lin. et vert.'!K290</f>
        <v>0</v>
      </c>
      <c r="J303" s="271" t="str">
        <f>IF(ISNUMBER('Inventaire – Act. lin. et vert.'!Y290),'Inventaire – Act. lin. et vert.'!Y290,"")</f>
        <v/>
      </c>
      <c r="K303" s="272">
        <f t="shared" si="138"/>
        <v>0</v>
      </c>
      <c r="L303" s="272">
        <f t="shared" si="146"/>
        <v>0</v>
      </c>
      <c r="M303" s="272">
        <f t="shared" si="147"/>
        <v>0</v>
      </c>
      <c r="N303" s="272">
        <f t="shared" si="148"/>
        <v>0</v>
      </c>
      <c r="O303" s="272">
        <f t="shared" si="149"/>
        <v>0</v>
      </c>
      <c r="P303" s="273">
        <f t="shared" si="150"/>
        <v>0</v>
      </c>
      <c r="Q303" s="277" t="str">
        <f t="shared" si="151"/>
        <v/>
      </c>
      <c r="R303" s="277" t="str">
        <f t="shared" si="152"/>
        <v/>
      </c>
      <c r="S303" s="274" t="str">
        <f t="shared" si="139"/>
        <v/>
      </c>
      <c r="T303" s="274" t="str">
        <f t="shared" si="158"/>
        <v/>
      </c>
      <c r="U303" s="274" t="str">
        <f t="shared" si="158"/>
        <v/>
      </c>
      <c r="V303" s="274" t="str">
        <f t="shared" si="140"/>
        <v/>
      </c>
      <c r="W303" s="274" t="str">
        <f t="shared" si="156"/>
        <v/>
      </c>
      <c r="X303" s="274" t="str">
        <f t="shared" si="156"/>
        <v/>
      </c>
      <c r="Y303" s="274" t="str">
        <f t="shared" si="156"/>
        <v/>
      </c>
      <c r="Z303" s="274" t="str">
        <f t="shared" si="156"/>
        <v/>
      </c>
      <c r="AA303" s="274" t="str">
        <f t="shared" si="156"/>
        <v/>
      </c>
      <c r="AB303" s="274" t="str">
        <f t="shared" si="156"/>
        <v/>
      </c>
      <c r="AC303" s="274" t="str">
        <f t="shared" si="156"/>
        <v/>
      </c>
      <c r="AD303" s="274" t="str">
        <f t="shared" si="156"/>
        <v/>
      </c>
      <c r="AE303" s="274" t="str">
        <f t="shared" si="156"/>
        <v/>
      </c>
      <c r="AF303" s="274" t="str">
        <f t="shared" si="156"/>
        <v/>
      </c>
      <c r="AG303" s="274" t="str">
        <f t="shared" si="157"/>
        <v/>
      </c>
      <c r="AH303" s="274" t="str">
        <f t="shared" si="157"/>
        <v/>
      </c>
      <c r="AI303" s="274" t="str">
        <f t="shared" si="157"/>
        <v/>
      </c>
      <c r="AJ303" s="274" t="str">
        <f t="shared" si="157"/>
        <v/>
      </c>
      <c r="AK303" s="274" t="str">
        <f t="shared" si="157"/>
        <v/>
      </c>
      <c r="AL303" s="274" t="str">
        <f t="shared" si="157"/>
        <v/>
      </c>
      <c r="AM303" s="274" t="str">
        <f t="shared" si="157"/>
        <v/>
      </c>
      <c r="AN303" s="274" t="str">
        <f t="shared" si="157"/>
        <v/>
      </c>
      <c r="AO303" s="274" t="str">
        <f t="shared" si="157"/>
        <v/>
      </c>
      <c r="AP303" s="274" t="str">
        <f t="shared" si="157"/>
        <v/>
      </c>
      <c r="AQ303" s="275">
        <f t="shared" si="153"/>
        <v>0</v>
      </c>
      <c r="AR303" s="275">
        <f t="shared" si="154"/>
        <v>0</v>
      </c>
      <c r="AS303" s="275">
        <f t="shared" si="155"/>
        <v>0</v>
      </c>
    </row>
    <row r="304" spans="1:45" s="5" customFormat="1" ht="27.75" customHeight="1" x14ac:dyDescent="0.25">
      <c r="A304" s="266">
        <f>'Inventaire – Act. lin. et vert.'!A291</f>
        <v>290</v>
      </c>
      <c r="B304" s="266"/>
      <c r="C304" s="266">
        <f>'Inventaire – Act. lin. et vert.'!B291</f>
        <v>0</v>
      </c>
      <c r="D304" s="266" t="str">
        <f>IF('Inventaire – Act. lin. et vert.'!C291="","",'Inventaire – Act. lin. et vert.'!C291)</f>
        <v/>
      </c>
      <c r="E304" s="267">
        <f>'Inventaire – Act. lin. et vert.'!D291</f>
        <v>0</v>
      </c>
      <c r="F304" s="268">
        <f>'Inventaire – Act. lin. et vert.'!E291</f>
        <v>0</v>
      </c>
      <c r="G304" s="276">
        <f>'Inventaire – Act. lin. et vert.'!I291</f>
        <v>0</v>
      </c>
      <c r="H304" s="270">
        <f>IF(C304='État actuel de la coll.'!$A$20,'Inventaire – Véh. et équip.'!H291-'Inventaire – Véh. et équip.'!M291,'Inventaire – Act. lin. et vert.'!G291)</f>
        <v>0</v>
      </c>
      <c r="I304" s="270">
        <f>'Inventaire – Act. lin. et vert.'!K291</f>
        <v>0</v>
      </c>
      <c r="J304" s="271" t="str">
        <f>IF(ISNUMBER('Inventaire – Act. lin. et vert.'!Y291),'Inventaire – Act. lin. et vert.'!Y291,"")</f>
        <v/>
      </c>
      <c r="K304" s="272">
        <f t="shared" si="138"/>
        <v>0</v>
      </c>
      <c r="L304" s="272">
        <f t="shared" si="146"/>
        <v>0</v>
      </c>
      <c r="M304" s="272">
        <f t="shared" si="147"/>
        <v>0</v>
      </c>
      <c r="N304" s="272">
        <f t="shared" si="148"/>
        <v>0</v>
      </c>
      <c r="O304" s="272">
        <f t="shared" si="149"/>
        <v>0</v>
      </c>
      <c r="P304" s="273">
        <f t="shared" si="150"/>
        <v>0</v>
      </c>
      <c r="Q304" s="277" t="str">
        <f t="shared" si="151"/>
        <v/>
      </c>
      <c r="R304" s="277" t="str">
        <f t="shared" si="152"/>
        <v/>
      </c>
      <c r="S304" s="274" t="str">
        <f t="shared" si="139"/>
        <v/>
      </c>
      <c r="T304" s="274" t="str">
        <f t="shared" si="158"/>
        <v/>
      </c>
      <c r="U304" s="274" t="str">
        <f t="shared" si="158"/>
        <v/>
      </c>
      <c r="V304" s="274" t="str">
        <f t="shared" si="140"/>
        <v/>
      </c>
      <c r="W304" s="274" t="str">
        <f t="shared" si="156"/>
        <v/>
      </c>
      <c r="X304" s="274" t="str">
        <f t="shared" si="156"/>
        <v/>
      </c>
      <c r="Y304" s="274" t="str">
        <f t="shared" si="156"/>
        <v/>
      </c>
      <c r="Z304" s="274" t="str">
        <f t="shared" si="156"/>
        <v/>
      </c>
      <c r="AA304" s="274" t="str">
        <f t="shared" si="156"/>
        <v/>
      </c>
      <c r="AB304" s="274" t="str">
        <f t="shared" si="156"/>
        <v/>
      </c>
      <c r="AC304" s="274" t="str">
        <f t="shared" si="156"/>
        <v/>
      </c>
      <c r="AD304" s="274" t="str">
        <f t="shared" si="156"/>
        <v/>
      </c>
      <c r="AE304" s="274" t="str">
        <f t="shared" si="156"/>
        <v/>
      </c>
      <c r="AF304" s="274" t="str">
        <f t="shared" si="156"/>
        <v/>
      </c>
      <c r="AG304" s="274" t="str">
        <f t="shared" si="157"/>
        <v/>
      </c>
      <c r="AH304" s="274" t="str">
        <f t="shared" si="157"/>
        <v/>
      </c>
      <c r="AI304" s="274" t="str">
        <f t="shared" si="157"/>
        <v/>
      </c>
      <c r="AJ304" s="274" t="str">
        <f t="shared" si="157"/>
        <v/>
      </c>
      <c r="AK304" s="274" t="str">
        <f t="shared" si="157"/>
        <v/>
      </c>
      <c r="AL304" s="274" t="str">
        <f t="shared" si="157"/>
        <v/>
      </c>
      <c r="AM304" s="274" t="str">
        <f t="shared" si="157"/>
        <v/>
      </c>
      <c r="AN304" s="274" t="str">
        <f t="shared" si="157"/>
        <v/>
      </c>
      <c r="AO304" s="274" t="str">
        <f t="shared" si="157"/>
        <v/>
      </c>
      <c r="AP304" s="274" t="str">
        <f t="shared" si="157"/>
        <v/>
      </c>
      <c r="AQ304" s="275">
        <f t="shared" si="153"/>
        <v>0</v>
      </c>
      <c r="AR304" s="275">
        <f t="shared" si="154"/>
        <v>0</v>
      </c>
      <c r="AS304" s="275">
        <f t="shared" si="155"/>
        <v>0</v>
      </c>
    </row>
    <row r="305" spans="1:45" s="5" customFormat="1" ht="27.75" customHeight="1" x14ac:dyDescent="0.25">
      <c r="A305" s="266">
        <f>'Inventaire – Act. lin. et vert.'!A292</f>
        <v>291</v>
      </c>
      <c r="B305" s="266"/>
      <c r="C305" s="266">
        <f>'Inventaire – Act. lin. et vert.'!B292</f>
        <v>0</v>
      </c>
      <c r="D305" s="266" t="str">
        <f>IF('Inventaire – Act. lin. et vert.'!C292="","",'Inventaire – Act. lin. et vert.'!C292)</f>
        <v/>
      </c>
      <c r="E305" s="267">
        <f>'Inventaire – Act. lin. et vert.'!D292</f>
        <v>0</v>
      </c>
      <c r="F305" s="268">
        <f>'Inventaire – Act. lin. et vert.'!E292</f>
        <v>0</v>
      </c>
      <c r="G305" s="276">
        <f>'Inventaire – Act. lin. et vert.'!I292</f>
        <v>0</v>
      </c>
      <c r="H305" s="270">
        <f>IF(C305='État actuel de la coll.'!$A$20,'Inventaire – Véh. et équip.'!H292-'Inventaire – Véh. et équip.'!M292,'Inventaire – Act. lin. et vert.'!G292)</f>
        <v>0</v>
      </c>
      <c r="I305" s="270">
        <f>'Inventaire – Act. lin. et vert.'!K292</f>
        <v>0</v>
      </c>
      <c r="J305" s="271" t="str">
        <f>IF(ISNUMBER('Inventaire – Act. lin. et vert.'!Y292),'Inventaire – Act. lin. et vert.'!Y292,"")</f>
        <v/>
      </c>
      <c r="K305" s="272">
        <f t="shared" si="138"/>
        <v>0</v>
      </c>
      <c r="L305" s="272">
        <f t="shared" si="146"/>
        <v>0</v>
      </c>
      <c r="M305" s="272">
        <f t="shared" si="147"/>
        <v>0</v>
      </c>
      <c r="N305" s="272">
        <f t="shared" si="148"/>
        <v>0</v>
      </c>
      <c r="O305" s="272">
        <f t="shared" si="149"/>
        <v>0</v>
      </c>
      <c r="P305" s="273">
        <f t="shared" si="150"/>
        <v>0</v>
      </c>
      <c r="Q305" s="277" t="str">
        <f t="shared" si="151"/>
        <v/>
      </c>
      <c r="R305" s="277" t="str">
        <f t="shared" si="152"/>
        <v/>
      </c>
      <c r="S305" s="274" t="str">
        <f t="shared" si="139"/>
        <v/>
      </c>
      <c r="T305" s="274" t="str">
        <f t="shared" si="158"/>
        <v/>
      </c>
      <c r="U305" s="274" t="str">
        <f t="shared" si="158"/>
        <v/>
      </c>
      <c r="V305" s="274" t="str">
        <f t="shared" si="140"/>
        <v/>
      </c>
      <c r="W305" s="274" t="str">
        <f t="shared" ref="W305:AF314" si="159">IF(OR($K305=W$14,$L305=W$14,$M305=W$14,$N305=W$14,$O305=W$14,$P305=W$14),$G305,"")</f>
        <v/>
      </c>
      <c r="X305" s="274" t="str">
        <f t="shared" si="159"/>
        <v/>
      </c>
      <c r="Y305" s="274" t="str">
        <f t="shared" si="159"/>
        <v/>
      </c>
      <c r="Z305" s="274" t="str">
        <f t="shared" si="159"/>
        <v/>
      </c>
      <c r="AA305" s="274" t="str">
        <f t="shared" si="159"/>
        <v/>
      </c>
      <c r="AB305" s="274" t="str">
        <f t="shared" si="159"/>
        <v/>
      </c>
      <c r="AC305" s="274" t="str">
        <f t="shared" si="159"/>
        <v/>
      </c>
      <c r="AD305" s="274" t="str">
        <f t="shared" si="159"/>
        <v/>
      </c>
      <c r="AE305" s="274" t="str">
        <f t="shared" si="159"/>
        <v/>
      </c>
      <c r="AF305" s="274" t="str">
        <f t="shared" si="159"/>
        <v/>
      </c>
      <c r="AG305" s="274" t="str">
        <f t="shared" ref="AG305:AP314" si="160">IF(OR($K305=AG$14,$L305=AG$14,$M305=AG$14,$N305=AG$14,$O305=AG$14,$P305=AG$14),$G305,"")</f>
        <v/>
      </c>
      <c r="AH305" s="274" t="str">
        <f t="shared" si="160"/>
        <v/>
      </c>
      <c r="AI305" s="274" t="str">
        <f t="shared" si="160"/>
        <v/>
      </c>
      <c r="AJ305" s="274" t="str">
        <f t="shared" si="160"/>
        <v/>
      </c>
      <c r="AK305" s="274" t="str">
        <f t="shared" si="160"/>
        <v/>
      </c>
      <c r="AL305" s="274" t="str">
        <f t="shared" si="160"/>
        <v/>
      </c>
      <c r="AM305" s="274" t="str">
        <f t="shared" si="160"/>
        <v/>
      </c>
      <c r="AN305" s="274" t="str">
        <f t="shared" si="160"/>
        <v/>
      </c>
      <c r="AO305" s="274" t="str">
        <f t="shared" si="160"/>
        <v/>
      </c>
      <c r="AP305" s="274" t="str">
        <f t="shared" si="160"/>
        <v/>
      </c>
      <c r="AQ305" s="275">
        <f t="shared" si="153"/>
        <v>0</v>
      </c>
      <c r="AR305" s="275">
        <f t="shared" si="154"/>
        <v>0</v>
      </c>
      <c r="AS305" s="275">
        <f t="shared" si="155"/>
        <v>0</v>
      </c>
    </row>
    <row r="306" spans="1:45" s="5" customFormat="1" ht="27.75" customHeight="1" x14ac:dyDescent="0.25">
      <c r="A306" s="266">
        <f>'Inventaire – Act. lin. et vert.'!A293</f>
        <v>292</v>
      </c>
      <c r="B306" s="266"/>
      <c r="C306" s="266">
        <f>'Inventaire – Act. lin. et vert.'!B293</f>
        <v>0</v>
      </c>
      <c r="D306" s="266" t="str">
        <f>IF('Inventaire – Act. lin. et vert.'!C293="","",'Inventaire – Act. lin. et vert.'!C293)</f>
        <v/>
      </c>
      <c r="E306" s="267">
        <f>'Inventaire – Act. lin. et vert.'!D293</f>
        <v>0</v>
      </c>
      <c r="F306" s="268">
        <f>'Inventaire – Act. lin. et vert.'!E293</f>
        <v>0</v>
      </c>
      <c r="G306" s="276">
        <f>'Inventaire – Act. lin. et vert.'!I293</f>
        <v>0</v>
      </c>
      <c r="H306" s="270">
        <f>IF(C306='État actuel de la coll.'!$A$20,'Inventaire – Véh. et équip.'!H293-'Inventaire – Véh. et équip.'!M293,'Inventaire – Act. lin. et vert.'!G293)</f>
        <v>0</v>
      </c>
      <c r="I306" s="270">
        <f>'Inventaire – Act. lin. et vert.'!K293</f>
        <v>0</v>
      </c>
      <c r="J306" s="271" t="str">
        <f>IF(ISNUMBER('Inventaire – Act. lin. et vert.'!Y293),'Inventaire – Act. lin. et vert.'!Y293,"")</f>
        <v/>
      </c>
      <c r="K306" s="272">
        <f t="shared" si="138"/>
        <v>0</v>
      </c>
      <c r="L306" s="272">
        <f t="shared" si="146"/>
        <v>0</v>
      </c>
      <c r="M306" s="272">
        <f t="shared" si="147"/>
        <v>0</v>
      </c>
      <c r="N306" s="272">
        <f t="shared" si="148"/>
        <v>0</v>
      </c>
      <c r="O306" s="272">
        <f t="shared" si="149"/>
        <v>0</v>
      </c>
      <c r="P306" s="273">
        <f t="shared" si="150"/>
        <v>0</v>
      </c>
      <c r="Q306" s="277" t="str">
        <f t="shared" si="151"/>
        <v/>
      </c>
      <c r="R306" s="277" t="str">
        <f t="shared" si="152"/>
        <v/>
      </c>
      <c r="S306" s="274" t="str">
        <f t="shared" si="139"/>
        <v/>
      </c>
      <c r="T306" s="274" t="str">
        <f t="shared" si="158"/>
        <v/>
      </c>
      <c r="U306" s="274" t="str">
        <f t="shared" si="158"/>
        <v/>
      </c>
      <c r="V306" s="274" t="str">
        <f t="shared" si="140"/>
        <v/>
      </c>
      <c r="W306" s="274" t="str">
        <f t="shared" si="159"/>
        <v/>
      </c>
      <c r="X306" s="274" t="str">
        <f t="shared" si="159"/>
        <v/>
      </c>
      <c r="Y306" s="274" t="str">
        <f t="shared" si="159"/>
        <v/>
      </c>
      <c r="Z306" s="274" t="str">
        <f t="shared" si="159"/>
        <v/>
      </c>
      <c r="AA306" s="274" t="str">
        <f t="shared" si="159"/>
        <v/>
      </c>
      <c r="AB306" s="274" t="str">
        <f t="shared" si="159"/>
        <v/>
      </c>
      <c r="AC306" s="274" t="str">
        <f t="shared" si="159"/>
        <v/>
      </c>
      <c r="AD306" s="274" t="str">
        <f t="shared" si="159"/>
        <v/>
      </c>
      <c r="AE306" s="274" t="str">
        <f t="shared" si="159"/>
        <v/>
      </c>
      <c r="AF306" s="274" t="str">
        <f t="shared" si="159"/>
        <v/>
      </c>
      <c r="AG306" s="274" t="str">
        <f t="shared" si="160"/>
        <v/>
      </c>
      <c r="AH306" s="274" t="str">
        <f t="shared" si="160"/>
        <v/>
      </c>
      <c r="AI306" s="274" t="str">
        <f t="shared" si="160"/>
        <v/>
      </c>
      <c r="AJ306" s="274" t="str">
        <f t="shared" si="160"/>
        <v/>
      </c>
      <c r="AK306" s="274" t="str">
        <f t="shared" si="160"/>
        <v/>
      </c>
      <c r="AL306" s="274" t="str">
        <f t="shared" si="160"/>
        <v/>
      </c>
      <c r="AM306" s="274" t="str">
        <f t="shared" si="160"/>
        <v/>
      </c>
      <c r="AN306" s="274" t="str">
        <f t="shared" si="160"/>
        <v/>
      </c>
      <c r="AO306" s="274" t="str">
        <f t="shared" si="160"/>
        <v/>
      </c>
      <c r="AP306" s="274" t="str">
        <f t="shared" si="160"/>
        <v/>
      </c>
      <c r="AQ306" s="275">
        <f t="shared" si="153"/>
        <v>0</v>
      </c>
      <c r="AR306" s="275">
        <f t="shared" si="154"/>
        <v>0</v>
      </c>
      <c r="AS306" s="275">
        <f t="shared" si="155"/>
        <v>0</v>
      </c>
    </row>
    <row r="307" spans="1:45" s="5" customFormat="1" ht="27.75" customHeight="1" x14ac:dyDescent="0.25">
      <c r="A307" s="266">
        <f>'Inventaire – Act. lin. et vert.'!A294</f>
        <v>293</v>
      </c>
      <c r="B307" s="266"/>
      <c r="C307" s="266">
        <f>'Inventaire – Act. lin. et vert.'!B294</f>
        <v>0</v>
      </c>
      <c r="D307" s="266" t="str">
        <f>IF('Inventaire – Act. lin. et vert.'!C294="","",'Inventaire – Act. lin. et vert.'!C294)</f>
        <v/>
      </c>
      <c r="E307" s="267">
        <f>'Inventaire – Act. lin. et vert.'!D294</f>
        <v>0</v>
      </c>
      <c r="F307" s="268">
        <f>'Inventaire – Act. lin. et vert.'!E294</f>
        <v>0</v>
      </c>
      <c r="G307" s="276">
        <f>'Inventaire – Act. lin. et vert.'!I294</f>
        <v>0</v>
      </c>
      <c r="H307" s="270">
        <f>IF(C307='État actuel de la coll.'!$A$20,'Inventaire – Véh. et équip.'!H294-'Inventaire – Véh. et équip.'!M294,'Inventaire – Act. lin. et vert.'!G294)</f>
        <v>0</v>
      </c>
      <c r="I307" s="270">
        <f>'Inventaire – Act. lin. et vert.'!K294</f>
        <v>0</v>
      </c>
      <c r="J307" s="271" t="str">
        <f>IF(ISNUMBER('Inventaire – Act. lin. et vert.'!Y294),'Inventaire – Act. lin. et vert.'!Y294,"")</f>
        <v/>
      </c>
      <c r="K307" s="272">
        <f t="shared" si="138"/>
        <v>0</v>
      </c>
      <c r="L307" s="272">
        <f t="shared" si="146"/>
        <v>0</v>
      </c>
      <c r="M307" s="272">
        <f t="shared" si="147"/>
        <v>0</v>
      </c>
      <c r="N307" s="272">
        <f t="shared" si="148"/>
        <v>0</v>
      </c>
      <c r="O307" s="272">
        <f t="shared" si="149"/>
        <v>0</v>
      </c>
      <c r="P307" s="273">
        <f t="shared" si="150"/>
        <v>0</v>
      </c>
      <c r="Q307" s="277" t="str">
        <f t="shared" si="151"/>
        <v/>
      </c>
      <c r="R307" s="277" t="str">
        <f t="shared" si="152"/>
        <v/>
      </c>
      <c r="S307" s="274" t="str">
        <f t="shared" si="139"/>
        <v/>
      </c>
      <c r="T307" s="274" t="str">
        <f t="shared" si="158"/>
        <v/>
      </c>
      <c r="U307" s="274" t="str">
        <f t="shared" si="158"/>
        <v/>
      </c>
      <c r="V307" s="274" t="str">
        <f t="shared" si="140"/>
        <v/>
      </c>
      <c r="W307" s="274" t="str">
        <f t="shared" si="159"/>
        <v/>
      </c>
      <c r="X307" s="274" t="str">
        <f t="shared" si="159"/>
        <v/>
      </c>
      <c r="Y307" s="274" t="str">
        <f t="shared" si="159"/>
        <v/>
      </c>
      <c r="Z307" s="274" t="str">
        <f t="shared" si="159"/>
        <v/>
      </c>
      <c r="AA307" s="274" t="str">
        <f t="shared" si="159"/>
        <v/>
      </c>
      <c r="AB307" s="274" t="str">
        <f t="shared" si="159"/>
        <v/>
      </c>
      <c r="AC307" s="274" t="str">
        <f t="shared" si="159"/>
        <v/>
      </c>
      <c r="AD307" s="274" t="str">
        <f t="shared" si="159"/>
        <v/>
      </c>
      <c r="AE307" s="274" t="str">
        <f t="shared" si="159"/>
        <v/>
      </c>
      <c r="AF307" s="274" t="str">
        <f t="shared" si="159"/>
        <v/>
      </c>
      <c r="AG307" s="274" t="str">
        <f t="shared" si="160"/>
        <v/>
      </c>
      <c r="AH307" s="274" t="str">
        <f t="shared" si="160"/>
        <v/>
      </c>
      <c r="AI307" s="274" t="str">
        <f t="shared" si="160"/>
        <v/>
      </c>
      <c r="AJ307" s="274" t="str">
        <f t="shared" si="160"/>
        <v/>
      </c>
      <c r="AK307" s="274" t="str">
        <f t="shared" si="160"/>
        <v/>
      </c>
      <c r="AL307" s="274" t="str">
        <f t="shared" si="160"/>
        <v/>
      </c>
      <c r="AM307" s="274" t="str">
        <f t="shared" si="160"/>
        <v/>
      </c>
      <c r="AN307" s="274" t="str">
        <f t="shared" si="160"/>
        <v/>
      </c>
      <c r="AO307" s="274" t="str">
        <f t="shared" si="160"/>
        <v/>
      </c>
      <c r="AP307" s="274" t="str">
        <f t="shared" si="160"/>
        <v/>
      </c>
      <c r="AQ307" s="275">
        <f t="shared" si="153"/>
        <v>0</v>
      </c>
      <c r="AR307" s="275">
        <f t="shared" si="154"/>
        <v>0</v>
      </c>
      <c r="AS307" s="275">
        <f t="shared" si="155"/>
        <v>0</v>
      </c>
    </row>
    <row r="308" spans="1:45" s="5" customFormat="1" ht="27.75" customHeight="1" x14ac:dyDescent="0.25">
      <c r="A308" s="266">
        <f>'Inventaire – Act. lin. et vert.'!A295</f>
        <v>294</v>
      </c>
      <c r="B308" s="266"/>
      <c r="C308" s="266">
        <f>'Inventaire – Act. lin. et vert.'!B295</f>
        <v>0</v>
      </c>
      <c r="D308" s="266" t="str">
        <f>IF('Inventaire – Act. lin. et vert.'!C295="","",'Inventaire – Act. lin. et vert.'!C295)</f>
        <v/>
      </c>
      <c r="E308" s="267">
        <f>'Inventaire – Act. lin. et vert.'!D295</f>
        <v>0</v>
      </c>
      <c r="F308" s="268">
        <f>'Inventaire – Act. lin. et vert.'!E295</f>
        <v>0</v>
      </c>
      <c r="G308" s="276">
        <f>'Inventaire – Act. lin. et vert.'!I295</f>
        <v>0</v>
      </c>
      <c r="H308" s="270">
        <f>IF(C308='État actuel de la coll.'!$A$20,'Inventaire – Véh. et équip.'!H295-'Inventaire – Véh. et équip.'!M295,'Inventaire – Act. lin. et vert.'!G295)</f>
        <v>0</v>
      </c>
      <c r="I308" s="270">
        <f>'Inventaire – Act. lin. et vert.'!K295</f>
        <v>0</v>
      </c>
      <c r="J308" s="271" t="str">
        <f>IF(ISNUMBER('Inventaire – Act. lin. et vert.'!Y295),'Inventaire – Act. lin. et vert.'!Y295,"")</f>
        <v/>
      </c>
      <c r="K308" s="272">
        <f t="shared" si="138"/>
        <v>0</v>
      </c>
      <c r="L308" s="272">
        <f t="shared" si="146"/>
        <v>0</v>
      </c>
      <c r="M308" s="272">
        <f t="shared" si="147"/>
        <v>0</v>
      </c>
      <c r="N308" s="272">
        <f t="shared" si="148"/>
        <v>0</v>
      </c>
      <c r="O308" s="272">
        <f t="shared" si="149"/>
        <v>0</v>
      </c>
      <c r="P308" s="273">
        <f t="shared" si="150"/>
        <v>0</v>
      </c>
      <c r="Q308" s="277" t="str">
        <f t="shared" si="151"/>
        <v/>
      </c>
      <c r="R308" s="277" t="str">
        <f t="shared" si="152"/>
        <v/>
      </c>
      <c r="S308" s="274" t="str">
        <f t="shared" si="139"/>
        <v/>
      </c>
      <c r="T308" s="274" t="str">
        <f t="shared" si="158"/>
        <v/>
      </c>
      <c r="U308" s="274" t="str">
        <f t="shared" si="158"/>
        <v/>
      </c>
      <c r="V308" s="274" t="str">
        <f t="shared" si="140"/>
        <v/>
      </c>
      <c r="W308" s="274" t="str">
        <f t="shared" si="159"/>
        <v/>
      </c>
      <c r="X308" s="274" t="str">
        <f t="shared" si="159"/>
        <v/>
      </c>
      <c r="Y308" s="274" t="str">
        <f t="shared" si="159"/>
        <v/>
      </c>
      <c r="Z308" s="274" t="str">
        <f t="shared" si="159"/>
        <v/>
      </c>
      <c r="AA308" s="274" t="str">
        <f t="shared" si="159"/>
        <v/>
      </c>
      <c r="AB308" s="274" t="str">
        <f t="shared" si="159"/>
        <v/>
      </c>
      <c r="AC308" s="274" t="str">
        <f t="shared" si="159"/>
        <v/>
      </c>
      <c r="AD308" s="274" t="str">
        <f t="shared" si="159"/>
        <v/>
      </c>
      <c r="AE308" s="274" t="str">
        <f t="shared" si="159"/>
        <v/>
      </c>
      <c r="AF308" s="274" t="str">
        <f t="shared" si="159"/>
        <v/>
      </c>
      <c r="AG308" s="274" t="str">
        <f t="shared" si="160"/>
        <v/>
      </c>
      <c r="AH308" s="274" t="str">
        <f t="shared" si="160"/>
        <v/>
      </c>
      <c r="AI308" s="274" t="str">
        <f t="shared" si="160"/>
        <v/>
      </c>
      <c r="AJ308" s="274" t="str">
        <f t="shared" si="160"/>
        <v/>
      </c>
      <c r="AK308" s="274" t="str">
        <f t="shared" si="160"/>
        <v/>
      </c>
      <c r="AL308" s="274" t="str">
        <f t="shared" si="160"/>
        <v/>
      </c>
      <c r="AM308" s="274" t="str">
        <f t="shared" si="160"/>
        <v/>
      </c>
      <c r="AN308" s="274" t="str">
        <f t="shared" si="160"/>
        <v/>
      </c>
      <c r="AO308" s="274" t="str">
        <f t="shared" si="160"/>
        <v/>
      </c>
      <c r="AP308" s="274" t="str">
        <f t="shared" si="160"/>
        <v/>
      </c>
      <c r="AQ308" s="275">
        <f t="shared" si="153"/>
        <v>0</v>
      </c>
      <c r="AR308" s="275">
        <f t="shared" si="154"/>
        <v>0</v>
      </c>
      <c r="AS308" s="275">
        <f t="shared" si="155"/>
        <v>0</v>
      </c>
    </row>
    <row r="309" spans="1:45" s="5" customFormat="1" ht="27.75" customHeight="1" x14ac:dyDescent="0.25">
      <c r="A309" s="266">
        <f>'Inventaire – Act. lin. et vert.'!A296</f>
        <v>295</v>
      </c>
      <c r="B309" s="266"/>
      <c r="C309" s="266">
        <f>'Inventaire – Act. lin. et vert.'!B296</f>
        <v>0</v>
      </c>
      <c r="D309" s="266" t="str">
        <f>IF('Inventaire – Act. lin. et vert.'!C296="","",'Inventaire – Act. lin. et vert.'!C296)</f>
        <v/>
      </c>
      <c r="E309" s="267">
        <f>'Inventaire – Act. lin. et vert.'!D296</f>
        <v>0</v>
      </c>
      <c r="F309" s="268">
        <f>'Inventaire – Act. lin. et vert.'!E296</f>
        <v>0</v>
      </c>
      <c r="G309" s="276">
        <f>'Inventaire – Act. lin. et vert.'!I296</f>
        <v>0</v>
      </c>
      <c r="H309" s="270">
        <f>IF(C309='État actuel de la coll.'!$A$20,'Inventaire – Véh. et équip.'!H296-'Inventaire – Véh. et équip.'!M296,'Inventaire – Act. lin. et vert.'!G296)</f>
        <v>0</v>
      </c>
      <c r="I309" s="270">
        <f>'Inventaire – Act. lin. et vert.'!K296</f>
        <v>0</v>
      </c>
      <c r="J309" s="271" t="str">
        <f>IF(ISNUMBER('Inventaire – Act. lin. et vert.'!Y296),'Inventaire – Act. lin. et vert.'!Y296,"")</f>
        <v/>
      </c>
      <c r="K309" s="272">
        <f t="shared" si="138"/>
        <v>0</v>
      </c>
      <c r="L309" s="272">
        <f t="shared" si="146"/>
        <v>0</v>
      </c>
      <c r="M309" s="272">
        <f t="shared" si="147"/>
        <v>0</v>
      </c>
      <c r="N309" s="272">
        <f t="shared" si="148"/>
        <v>0</v>
      </c>
      <c r="O309" s="272">
        <f t="shared" si="149"/>
        <v>0</v>
      </c>
      <c r="P309" s="273">
        <f t="shared" si="150"/>
        <v>0</v>
      </c>
      <c r="Q309" s="277" t="str">
        <f t="shared" si="151"/>
        <v/>
      </c>
      <c r="R309" s="277" t="str">
        <f t="shared" si="152"/>
        <v/>
      </c>
      <c r="S309" s="274" t="str">
        <f t="shared" si="139"/>
        <v/>
      </c>
      <c r="T309" s="274" t="str">
        <f t="shared" si="158"/>
        <v/>
      </c>
      <c r="U309" s="274" t="str">
        <f t="shared" si="158"/>
        <v/>
      </c>
      <c r="V309" s="274" t="str">
        <f t="shared" si="140"/>
        <v/>
      </c>
      <c r="W309" s="274" t="str">
        <f t="shared" si="159"/>
        <v/>
      </c>
      <c r="X309" s="274" t="str">
        <f t="shared" si="159"/>
        <v/>
      </c>
      <c r="Y309" s="274" t="str">
        <f t="shared" si="159"/>
        <v/>
      </c>
      <c r="Z309" s="274" t="str">
        <f t="shared" si="159"/>
        <v/>
      </c>
      <c r="AA309" s="274" t="str">
        <f t="shared" si="159"/>
        <v/>
      </c>
      <c r="AB309" s="274" t="str">
        <f t="shared" si="159"/>
        <v/>
      </c>
      <c r="AC309" s="274" t="str">
        <f t="shared" si="159"/>
        <v/>
      </c>
      <c r="AD309" s="274" t="str">
        <f t="shared" si="159"/>
        <v/>
      </c>
      <c r="AE309" s="274" t="str">
        <f t="shared" si="159"/>
        <v/>
      </c>
      <c r="AF309" s="274" t="str">
        <f t="shared" si="159"/>
        <v/>
      </c>
      <c r="AG309" s="274" t="str">
        <f t="shared" si="160"/>
        <v/>
      </c>
      <c r="AH309" s="274" t="str">
        <f t="shared" si="160"/>
        <v/>
      </c>
      <c r="AI309" s="274" t="str">
        <f t="shared" si="160"/>
        <v/>
      </c>
      <c r="AJ309" s="274" t="str">
        <f t="shared" si="160"/>
        <v/>
      </c>
      <c r="AK309" s="274" t="str">
        <f t="shared" si="160"/>
        <v/>
      </c>
      <c r="AL309" s="274" t="str">
        <f t="shared" si="160"/>
        <v/>
      </c>
      <c r="AM309" s="274" t="str">
        <f t="shared" si="160"/>
        <v/>
      </c>
      <c r="AN309" s="274" t="str">
        <f t="shared" si="160"/>
        <v/>
      </c>
      <c r="AO309" s="274" t="str">
        <f t="shared" si="160"/>
        <v/>
      </c>
      <c r="AP309" s="274" t="str">
        <f t="shared" si="160"/>
        <v/>
      </c>
      <c r="AQ309" s="275">
        <f t="shared" si="153"/>
        <v>0</v>
      </c>
      <c r="AR309" s="275">
        <f t="shared" si="154"/>
        <v>0</v>
      </c>
      <c r="AS309" s="275">
        <f t="shared" si="155"/>
        <v>0</v>
      </c>
    </row>
    <row r="310" spans="1:45" s="5" customFormat="1" ht="27.75" customHeight="1" x14ac:dyDescent="0.25">
      <c r="A310" s="266">
        <f>'Inventaire – Act. lin. et vert.'!A297</f>
        <v>296</v>
      </c>
      <c r="B310" s="266"/>
      <c r="C310" s="266">
        <f>'Inventaire – Act. lin. et vert.'!B297</f>
        <v>0</v>
      </c>
      <c r="D310" s="266" t="str">
        <f>IF('Inventaire – Act. lin. et vert.'!C297="","",'Inventaire – Act. lin. et vert.'!C297)</f>
        <v/>
      </c>
      <c r="E310" s="267">
        <f>'Inventaire – Act. lin. et vert.'!D297</f>
        <v>0</v>
      </c>
      <c r="F310" s="268">
        <f>'Inventaire – Act. lin. et vert.'!E297</f>
        <v>0</v>
      </c>
      <c r="G310" s="276">
        <f>'Inventaire – Act. lin. et vert.'!I297</f>
        <v>0</v>
      </c>
      <c r="H310" s="270">
        <f>IF(C310='État actuel de la coll.'!$A$20,'Inventaire – Véh. et équip.'!H297-'Inventaire – Véh. et équip.'!M297,'Inventaire – Act. lin. et vert.'!G297)</f>
        <v>0</v>
      </c>
      <c r="I310" s="270">
        <f>'Inventaire – Act. lin. et vert.'!K297</f>
        <v>0</v>
      </c>
      <c r="J310" s="271" t="str">
        <f>IF(ISNUMBER('Inventaire – Act. lin. et vert.'!Y297),'Inventaire – Act. lin. et vert.'!Y297,"")</f>
        <v/>
      </c>
      <c r="K310" s="272">
        <f t="shared" si="138"/>
        <v>0</v>
      </c>
      <c r="L310" s="272">
        <f t="shared" si="146"/>
        <v>0</v>
      </c>
      <c r="M310" s="272">
        <f t="shared" si="147"/>
        <v>0</v>
      </c>
      <c r="N310" s="272">
        <f t="shared" si="148"/>
        <v>0</v>
      </c>
      <c r="O310" s="272">
        <f t="shared" si="149"/>
        <v>0</v>
      </c>
      <c r="P310" s="273">
        <f t="shared" si="150"/>
        <v>0</v>
      </c>
      <c r="Q310" s="277" t="str">
        <f t="shared" si="151"/>
        <v/>
      </c>
      <c r="R310" s="277" t="str">
        <f t="shared" si="152"/>
        <v/>
      </c>
      <c r="S310" s="274" t="str">
        <f t="shared" si="139"/>
        <v/>
      </c>
      <c r="T310" s="274" t="str">
        <f t="shared" si="158"/>
        <v/>
      </c>
      <c r="U310" s="274" t="str">
        <f t="shared" si="158"/>
        <v/>
      </c>
      <c r="V310" s="274" t="str">
        <f t="shared" si="140"/>
        <v/>
      </c>
      <c r="W310" s="274" t="str">
        <f t="shared" si="159"/>
        <v/>
      </c>
      <c r="X310" s="274" t="str">
        <f t="shared" si="159"/>
        <v/>
      </c>
      <c r="Y310" s="274" t="str">
        <f t="shared" si="159"/>
        <v/>
      </c>
      <c r="Z310" s="274" t="str">
        <f t="shared" si="159"/>
        <v/>
      </c>
      <c r="AA310" s="274" t="str">
        <f t="shared" si="159"/>
        <v/>
      </c>
      <c r="AB310" s="274" t="str">
        <f t="shared" si="159"/>
        <v/>
      </c>
      <c r="AC310" s="274" t="str">
        <f t="shared" si="159"/>
        <v/>
      </c>
      <c r="AD310" s="274" t="str">
        <f t="shared" si="159"/>
        <v/>
      </c>
      <c r="AE310" s="274" t="str">
        <f t="shared" si="159"/>
        <v/>
      </c>
      <c r="AF310" s="274" t="str">
        <f t="shared" si="159"/>
        <v/>
      </c>
      <c r="AG310" s="274" t="str">
        <f t="shared" si="160"/>
        <v/>
      </c>
      <c r="AH310" s="274" t="str">
        <f t="shared" si="160"/>
        <v/>
      </c>
      <c r="AI310" s="274" t="str">
        <f t="shared" si="160"/>
        <v/>
      </c>
      <c r="AJ310" s="274" t="str">
        <f t="shared" si="160"/>
        <v/>
      </c>
      <c r="AK310" s="274" t="str">
        <f t="shared" si="160"/>
        <v/>
      </c>
      <c r="AL310" s="274" t="str">
        <f t="shared" si="160"/>
        <v/>
      </c>
      <c r="AM310" s="274" t="str">
        <f t="shared" si="160"/>
        <v/>
      </c>
      <c r="AN310" s="274" t="str">
        <f t="shared" si="160"/>
        <v/>
      </c>
      <c r="AO310" s="274" t="str">
        <f t="shared" si="160"/>
        <v/>
      </c>
      <c r="AP310" s="274" t="str">
        <f t="shared" si="160"/>
        <v/>
      </c>
      <c r="AQ310" s="275">
        <f t="shared" si="153"/>
        <v>0</v>
      </c>
      <c r="AR310" s="275">
        <f t="shared" si="154"/>
        <v>0</v>
      </c>
      <c r="AS310" s="275">
        <f t="shared" si="155"/>
        <v>0</v>
      </c>
    </row>
    <row r="311" spans="1:45" s="5" customFormat="1" ht="27.75" customHeight="1" x14ac:dyDescent="0.25">
      <c r="A311" s="266">
        <f>'Inventaire – Act. lin. et vert.'!A298</f>
        <v>297</v>
      </c>
      <c r="B311" s="266"/>
      <c r="C311" s="266">
        <f>'Inventaire – Act. lin. et vert.'!B298</f>
        <v>0</v>
      </c>
      <c r="D311" s="266" t="str">
        <f>IF('Inventaire – Act. lin. et vert.'!C298="","",'Inventaire – Act. lin. et vert.'!C298)</f>
        <v/>
      </c>
      <c r="E311" s="267">
        <f>'Inventaire – Act. lin. et vert.'!D298</f>
        <v>0</v>
      </c>
      <c r="F311" s="268">
        <f>'Inventaire – Act. lin. et vert.'!E298</f>
        <v>0</v>
      </c>
      <c r="G311" s="276">
        <f>'Inventaire – Act. lin. et vert.'!I298</f>
        <v>0</v>
      </c>
      <c r="H311" s="270">
        <f>IF(C311='État actuel de la coll.'!$A$20,'Inventaire – Véh. et équip.'!H298-'Inventaire – Véh. et équip.'!M298,'Inventaire – Act. lin. et vert.'!G298)</f>
        <v>0</v>
      </c>
      <c r="I311" s="270">
        <f>'Inventaire – Act. lin. et vert.'!K298</f>
        <v>0</v>
      </c>
      <c r="J311" s="271" t="str">
        <f>IF(ISNUMBER('Inventaire – Act. lin. et vert.'!Y298),'Inventaire – Act. lin. et vert.'!Y298,"")</f>
        <v/>
      </c>
      <c r="K311" s="272">
        <f t="shared" si="138"/>
        <v>0</v>
      </c>
      <c r="L311" s="272">
        <f t="shared" si="146"/>
        <v>0</v>
      </c>
      <c r="M311" s="272">
        <f t="shared" si="147"/>
        <v>0</v>
      </c>
      <c r="N311" s="272">
        <f t="shared" si="148"/>
        <v>0</v>
      </c>
      <c r="O311" s="272">
        <f t="shared" si="149"/>
        <v>0</v>
      </c>
      <c r="P311" s="273">
        <f t="shared" si="150"/>
        <v>0</v>
      </c>
      <c r="Q311" s="277" t="str">
        <f t="shared" si="151"/>
        <v/>
      </c>
      <c r="R311" s="277" t="str">
        <f t="shared" si="152"/>
        <v/>
      </c>
      <c r="S311" s="274" t="str">
        <f t="shared" si="139"/>
        <v/>
      </c>
      <c r="T311" s="274" t="str">
        <f t="shared" si="158"/>
        <v/>
      </c>
      <c r="U311" s="274" t="str">
        <f t="shared" si="158"/>
        <v/>
      </c>
      <c r="V311" s="274" t="str">
        <f t="shared" si="140"/>
        <v/>
      </c>
      <c r="W311" s="274" t="str">
        <f t="shared" si="159"/>
        <v/>
      </c>
      <c r="X311" s="274" t="str">
        <f t="shared" si="159"/>
        <v/>
      </c>
      <c r="Y311" s="274" t="str">
        <f t="shared" si="159"/>
        <v/>
      </c>
      <c r="Z311" s="274" t="str">
        <f t="shared" si="159"/>
        <v/>
      </c>
      <c r="AA311" s="274" t="str">
        <f t="shared" si="159"/>
        <v/>
      </c>
      <c r="AB311" s="274" t="str">
        <f t="shared" si="159"/>
        <v/>
      </c>
      <c r="AC311" s="274" t="str">
        <f t="shared" si="159"/>
        <v/>
      </c>
      <c r="AD311" s="274" t="str">
        <f t="shared" si="159"/>
        <v/>
      </c>
      <c r="AE311" s="274" t="str">
        <f t="shared" si="159"/>
        <v/>
      </c>
      <c r="AF311" s="274" t="str">
        <f t="shared" si="159"/>
        <v/>
      </c>
      <c r="AG311" s="274" t="str">
        <f t="shared" si="160"/>
        <v/>
      </c>
      <c r="AH311" s="274" t="str">
        <f t="shared" si="160"/>
        <v/>
      </c>
      <c r="AI311" s="274" t="str">
        <f t="shared" si="160"/>
        <v/>
      </c>
      <c r="AJ311" s="274" t="str">
        <f t="shared" si="160"/>
        <v/>
      </c>
      <c r="AK311" s="274" t="str">
        <f t="shared" si="160"/>
        <v/>
      </c>
      <c r="AL311" s="274" t="str">
        <f t="shared" si="160"/>
        <v/>
      </c>
      <c r="AM311" s="274" t="str">
        <f t="shared" si="160"/>
        <v/>
      </c>
      <c r="AN311" s="274" t="str">
        <f t="shared" si="160"/>
        <v/>
      </c>
      <c r="AO311" s="274" t="str">
        <f t="shared" si="160"/>
        <v/>
      </c>
      <c r="AP311" s="274" t="str">
        <f t="shared" si="160"/>
        <v/>
      </c>
      <c r="AQ311" s="275">
        <f t="shared" si="153"/>
        <v>0</v>
      </c>
      <c r="AR311" s="275">
        <f t="shared" si="154"/>
        <v>0</v>
      </c>
      <c r="AS311" s="275">
        <f t="shared" si="155"/>
        <v>0</v>
      </c>
    </row>
    <row r="312" spans="1:45" s="5" customFormat="1" ht="27.75" customHeight="1" x14ac:dyDescent="0.25">
      <c r="A312" s="266">
        <f>'Inventaire – Act. lin. et vert.'!A299</f>
        <v>298</v>
      </c>
      <c r="B312" s="266"/>
      <c r="C312" s="266">
        <f>'Inventaire – Act. lin. et vert.'!B299</f>
        <v>0</v>
      </c>
      <c r="D312" s="266" t="str">
        <f>IF('Inventaire – Act. lin. et vert.'!C299="","",'Inventaire – Act. lin. et vert.'!C299)</f>
        <v/>
      </c>
      <c r="E312" s="267">
        <f>'Inventaire – Act. lin. et vert.'!D299</f>
        <v>0</v>
      </c>
      <c r="F312" s="268">
        <f>'Inventaire – Act. lin. et vert.'!E299</f>
        <v>0</v>
      </c>
      <c r="G312" s="276">
        <f>'Inventaire – Act. lin. et vert.'!I299</f>
        <v>0</v>
      </c>
      <c r="H312" s="270">
        <f>IF(C312='État actuel de la coll.'!$A$20,'Inventaire – Véh. et équip.'!H299-'Inventaire – Véh. et équip.'!M299,'Inventaire – Act. lin. et vert.'!G299)</f>
        <v>0</v>
      </c>
      <c r="I312" s="270">
        <f>'Inventaire – Act. lin. et vert.'!K299</f>
        <v>0</v>
      </c>
      <c r="J312" s="271" t="str">
        <f>IF(ISNUMBER('Inventaire – Act. lin. et vert.'!Y299),'Inventaire – Act. lin. et vert.'!Y299,"")</f>
        <v/>
      </c>
      <c r="K312" s="272">
        <f t="shared" si="138"/>
        <v>0</v>
      </c>
      <c r="L312" s="272">
        <f t="shared" si="146"/>
        <v>0</v>
      </c>
      <c r="M312" s="272">
        <f t="shared" si="147"/>
        <v>0</v>
      </c>
      <c r="N312" s="272">
        <f t="shared" si="148"/>
        <v>0</v>
      </c>
      <c r="O312" s="272">
        <f t="shared" si="149"/>
        <v>0</v>
      </c>
      <c r="P312" s="273">
        <f t="shared" si="150"/>
        <v>0</v>
      </c>
      <c r="Q312" s="277" t="str">
        <f t="shared" si="151"/>
        <v/>
      </c>
      <c r="R312" s="277" t="str">
        <f t="shared" si="152"/>
        <v/>
      </c>
      <c r="S312" s="274" t="str">
        <f t="shared" si="139"/>
        <v/>
      </c>
      <c r="T312" s="274" t="str">
        <f t="shared" si="158"/>
        <v/>
      </c>
      <c r="U312" s="274" t="str">
        <f t="shared" si="158"/>
        <v/>
      </c>
      <c r="V312" s="274" t="str">
        <f t="shared" si="140"/>
        <v/>
      </c>
      <c r="W312" s="274" t="str">
        <f t="shared" si="159"/>
        <v/>
      </c>
      <c r="X312" s="274" t="str">
        <f t="shared" si="159"/>
        <v/>
      </c>
      <c r="Y312" s="274" t="str">
        <f t="shared" si="159"/>
        <v/>
      </c>
      <c r="Z312" s="274" t="str">
        <f t="shared" si="159"/>
        <v/>
      </c>
      <c r="AA312" s="274" t="str">
        <f t="shared" si="159"/>
        <v/>
      </c>
      <c r="AB312" s="274" t="str">
        <f t="shared" si="159"/>
        <v/>
      </c>
      <c r="AC312" s="274" t="str">
        <f t="shared" si="159"/>
        <v/>
      </c>
      <c r="AD312" s="274" t="str">
        <f t="shared" si="159"/>
        <v/>
      </c>
      <c r="AE312" s="274" t="str">
        <f t="shared" si="159"/>
        <v/>
      </c>
      <c r="AF312" s="274" t="str">
        <f t="shared" si="159"/>
        <v/>
      </c>
      <c r="AG312" s="274" t="str">
        <f t="shared" si="160"/>
        <v/>
      </c>
      <c r="AH312" s="274" t="str">
        <f t="shared" si="160"/>
        <v/>
      </c>
      <c r="AI312" s="274" t="str">
        <f t="shared" si="160"/>
        <v/>
      </c>
      <c r="AJ312" s="274" t="str">
        <f t="shared" si="160"/>
        <v/>
      </c>
      <c r="AK312" s="274" t="str">
        <f t="shared" si="160"/>
        <v/>
      </c>
      <c r="AL312" s="274" t="str">
        <f t="shared" si="160"/>
        <v/>
      </c>
      <c r="AM312" s="274" t="str">
        <f t="shared" si="160"/>
        <v/>
      </c>
      <c r="AN312" s="274" t="str">
        <f t="shared" si="160"/>
        <v/>
      </c>
      <c r="AO312" s="274" t="str">
        <f t="shared" si="160"/>
        <v/>
      </c>
      <c r="AP312" s="274" t="str">
        <f t="shared" si="160"/>
        <v/>
      </c>
      <c r="AQ312" s="275">
        <f t="shared" si="153"/>
        <v>0</v>
      </c>
      <c r="AR312" s="275">
        <f t="shared" si="154"/>
        <v>0</v>
      </c>
      <c r="AS312" s="275">
        <f t="shared" si="155"/>
        <v>0</v>
      </c>
    </row>
    <row r="313" spans="1:45" s="5" customFormat="1" ht="27.75" customHeight="1" x14ac:dyDescent="0.25">
      <c r="A313" s="266">
        <f>'Inventaire – Act. lin. et vert.'!A300</f>
        <v>299</v>
      </c>
      <c r="B313" s="266"/>
      <c r="C313" s="266">
        <f>'Inventaire – Act. lin. et vert.'!B300</f>
        <v>0</v>
      </c>
      <c r="D313" s="266" t="str">
        <f>IF('Inventaire – Act. lin. et vert.'!C300="","",'Inventaire – Act. lin. et vert.'!C300)</f>
        <v/>
      </c>
      <c r="E313" s="267">
        <f>'Inventaire – Act. lin. et vert.'!D300</f>
        <v>0</v>
      </c>
      <c r="F313" s="268">
        <f>'Inventaire – Act. lin. et vert.'!E300</f>
        <v>0</v>
      </c>
      <c r="G313" s="276">
        <f>'Inventaire – Act. lin. et vert.'!I300</f>
        <v>0</v>
      </c>
      <c r="H313" s="270">
        <f>IF(C313='État actuel de la coll.'!$A$20,'Inventaire – Véh. et équip.'!H300-'Inventaire – Véh. et équip.'!M300,'Inventaire – Act. lin. et vert.'!G300)</f>
        <v>0</v>
      </c>
      <c r="I313" s="270">
        <f>'Inventaire – Act. lin. et vert.'!K300</f>
        <v>0</v>
      </c>
      <c r="J313" s="271" t="str">
        <f>IF(ISNUMBER('Inventaire – Act. lin. et vert.'!Y300),'Inventaire – Act. lin. et vert.'!Y300,"")</f>
        <v/>
      </c>
      <c r="K313" s="272">
        <f t="shared" si="138"/>
        <v>0</v>
      </c>
      <c r="L313" s="272">
        <f t="shared" si="146"/>
        <v>0</v>
      </c>
      <c r="M313" s="272">
        <f t="shared" si="147"/>
        <v>0</v>
      </c>
      <c r="N313" s="272">
        <f t="shared" si="148"/>
        <v>0</v>
      </c>
      <c r="O313" s="272">
        <f t="shared" si="149"/>
        <v>0</v>
      </c>
      <c r="P313" s="273">
        <f t="shared" si="150"/>
        <v>0</v>
      </c>
      <c r="Q313" s="277" t="str">
        <f t="shared" si="151"/>
        <v/>
      </c>
      <c r="R313" s="277" t="str">
        <f t="shared" si="152"/>
        <v/>
      </c>
      <c r="S313" s="274" t="str">
        <f t="shared" si="139"/>
        <v/>
      </c>
      <c r="T313" s="274" t="str">
        <f t="shared" si="158"/>
        <v/>
      </c>
      <c r="U313" s="274" t="str">
        <f t="shared" si="158"/>
        <v/>
      </c>
      <c r="V313" s="274" t="str">
        <f t="shared" si="140"/>
        <v/>
      </c>
      <c r="W313" s="274" t="str">
        <f t="shared" si="159"/>
        <v/>
      </c>
      <c r="X313" s="274" t="str">
        <f t="shared" si="159"/>
        <v/>
      </c>
      <c r="Y313" s="274" t="str">
        <f t="shared" si="159"/>
        <v/>
      </c>
      <c r="Z313" s="274" t="str">
        <f t="shared" si="159"/>
        <v/>
      </c>
      <c r="AA313" s="274" t="str">
        <f t="shared" si="159"/>
        <v/>
      </c>
      <c r="AB313" s="274" t="str">
        <f t="shared" si="159"/>
        <v/>
      </c>
      <c r="AC313" s="274" t="str">
        <f t="shared" si="159"/>
        <v/>
      </c>
      <c r="AD313" s="274" t="str">
        <f t="shared" si="159"/>
        <v/>
      </c>
      <c r="AE313" s="274" t="str">
        <f t="shared" si="159"/>
        <v/>
      </c>
      <c r="AF313" s="274" t="str">
        <f t="shared" si="159"/>
        <v/>
      </c>
      <c r="AG313" s="274" t="str">
        <f t="shared" si="160"/>
        <v/>
      </c>
      <c r="AH313" s="274" t="str">
        <f t="shared" si="160"/>
        <v/>
      </c>
      <c r="AI313" s="274" t="str">
        <f t="shared" si="160"/>
        <v/>
      </c>
      <c r="AJ313" s="274" t="str">
        <f t="shared" si="160"/>
        <v/>
      </c>
      <c r="AK313" s="274" t="str">
        <f t="shared" si="160"/>
        <v/>
      </c>
      <c r="AL313" s="274" t="str">
        <f t="shared" si="160"/>
        <v/>
      </c>
      <c r="AM313" s="274" t="str">
        <f t="shared" si="160"/>
        <v/>
      </c>
      <c r="AN313" s="274" t="str">
        <f t="shared" si="160"/>
        <v/>
      </c>
      <c r="AO313" s="274" t="str">
        <f t="shared" si="160"/>
        <v/>
      </c>
      <c r="AP313" s="274" t="str">
        <f t="shared" si="160"/>
        <v/>
      </c>
      <c r="AQ313" s="275">
        <f t="shared" si="153"/>
        <v>0</v>
      </c>
      <c r="AR313" s="275">
        <f t="shared" si="154"/>
        <v>0</v>
      </c>
      <c r="AS313" s="275">
        <f t="shared" si="155"/>
        <v>0</v>
      </c>
    </row>
    <row r="314" spans="1:45" s="5" customFormat="1" ht="27.75" customHeight="1" x14ac:dyDescent="0.25">
      <c r="A314" s="266">
        <f>'Inventaire – Act. lin. et vert.'!A301</f>
        <v>300</v>
      </c>
      <c r="B314" s="266"/>
      <c r="C314" s="266">
        <f>'Inventaire – Act. lin. et vert.'!B301</f>
        <v>0</v>
      </c>
      <c r="D314" s="266" t="str">
        <f>IF('Inventaire – Act. lin. et vert.'!C301="","",'Inventaire – Act. lin. et vert.'!C301)</f>
        <v/>
      </c>
      <c r="E314" s="267">
        <f>'Inventaire – Act. lin. et vert.'!D301</f>
        <v>0</v>
      </c>
      <c r="F314" s="268">
        <f>'Inventaire – Act. lin. et vert.'!E301</f>
        <v>0</v>
      </c>
      <c r="G314" s="276">
        <f>'Inventaire – Act. lin. et vert.'!I301</f>
        <v>0</v>
      </c>
      <c r="H314" s="270">
        <f>IF(C314='État actuel de la coll.'!$A$20,'Inventaire – Véh. et équip.'!H301-'Inventaire – Véh. et équip.'!M301,'Inventaire – Act. lin. et vert.'!G301)</f>
        <v>0</v>
      </c>
      <c r="I314" s="270">
        <f>'Inventaire – Act. lin. et vert.'!K301</f>
        <v>0</v>
      </c>
      <c r="J314" s="271" t="str">
        <f>IF(ISNUMBER('Inventaire – Act. lin. et vert.'!Y301),'Inventaire – Act. lin. et vert.'!Y301,"")</f>
        <v/>
      </c>
      <c r="K314" s="272">
        <f t="shared" si="138"/>
        <v>0</v>
      </c>
      <c r="L314" s="272">
        <f t="shared" si="146"/>
        <v>0</v>
      </c>
      <c r="M314" s="272">
        <f t="shared" si="147"/>
        <v>0</v>
      </c>
      <c r="N314" s="272">
        <f t="shared" si="148"/>
        <v>0</v>
      </c>
      <c r="O314" s="272">
        <f t="shared" si="149"/>
        <v>0</v>
      </c>
      <c r="P314" s="273">
        <f t="shared" si="150"/>
        <v>0</v>
      </c>
      <c r="Q314" s="277" t="str">
        <f t="shared" si="151"/>
        <v/>
      </c>
      <c r="R314" s="277" t="str">
        <f t="shared" si="152"/>
        <v/>
      </c>
      <c r="S314" s="274" t="str">
        <f t="shared" si="139"/>
        <v/>
      </c>
      <c r="T314" s="274" t="str">
        <f t="shared" si="158"/>
        <v/>
      </c>
      <c r="U314" s="274" t="str">
        <f t="shared" si="158"/>
        <v/>
      </c>
      <c r="V314" s="274" t="str">
        <f t="shared" si="140"/>
        <v/>
      </c>
      <c r="W314" s="274" t="str">
        <f t="shared" si="159"/>
        <v/>
      </c>
      <c r="X314" s="274" t="str">
        <f t="shared" si="159"/>
        <v/>
      </c>
      <c r="Y314" s="274" t="str">
        <f t="shared" si="159"/>
        <v/>
      </c>
      <c r="Z314" s="274" t="str">
        <f t="shared" si="159"/>
        <v/>
      </c>
      <c r="AA314" s="274" t="str">
        <f t="shared" si="159"/>
        <v/>
      </c>
      <c r="AB314" s="274" t="str">
        <f t="shared" si="159"/>
        <v/>
      </c>
      <c r="AC314" s="274" t="str">
        <f t="shared" si="159"/>
        <v/>
      </c>
      <c r="AD314" s="274" t="str">
        <f t="shared" si="159"/>
        <v/>
      </c>
      <c r="AE314" s="274" t="str">
        <f t="shared" si="159"/>
        <v/>
      </c>
      <c r="AF314" s="274" t="str">
        <f t="shared" si="159"/>
        <v/>
      </c>
      <c r="AG314" s="274" t="str">
        <f t="shared" si="160"/>
        <v/>
      </c>
      <c r="AH314" s="274" t="str">
        <f t="shared" si="160"/>
        <v/>
      </c>
      <c r="AI314" s="274" t="str">
        <f t="shared" si="160"/>
        <v/>
      </c>
      <c r="AJ314" s="274" t="str">
        <f t="shared" si="160"/>
        <v/>
      </c>
      <c r="AK314" s="274" t="str">
        <f t="shared" si="160"/>
        <v/>
      </c>
      <c r="AL314" s="274" t="str">
        <f t="shared" si="160"/>
        <v/>
      </c>
      <c r="AM314" s="274" t="str">
        <f t="shared" si="160"/>
        <v/>
      </c>
      <c r="AN314" s="274" t="str">
        <f t="shared" si="160"/>
        <v/>
      </c>
      <c r="AO314" s="274" t="str">
        <f t="shared" si="160"/>
        <v/>
      </c>
      <c r="AP314" s="274" t="str">
        <f t="shared" si="160"/>
        <v/>
      </c>
      <c r="AQ314" s="275">
        <f t="shared" si="153"/>
        <v>0</v>
      </c>
      <c r="AR314" s="275">
        <f t="shared" si="154"/>
        <v>0</v>
      </c>
      <c r="AS314" s="275">
        <f t="shared" si="155"/>
        <v>0</v>
      </c>
    </row>
    <row r="315" spans="1:45" s="5" customFormat="1" ht="27.75" customHeight="1" x14ac:dyDescent="0.25">
      <c r="A315" s="266">
        <f>'Inventaire – Act. lin. et vert.'!A302</f>
        <v>301</v>
      </c>
      <c r="B315" s="266"/>
      <c r="C315" s="266">
        <f>'Inventaire – Act. lin. et vert.'!B302</f>
        <v>0</v>
      </c>
      <c r="D315" s="266" t="str">
        <f>IF('Inventaire – Act. lin. et vert.'!C302="","",'Inventaire – Act. lin. et vert.'!C302)</f>
        <v/>
      </c>
      <c r="E315" s="267">
        <f>'Inventaire – Act. lin. et vert.'!D302</f>
        <v>0</v>
      </c>
      <c r="F315" s="268">
        <f>'Inventaire – Act. lin. et vert.'!E302</f>
        <v>0</v>
      </c>
      <c r="G315" s="276">
        <f>'Inventaire – Act. lin. et vert.'!I302</f>
        <v>0</v>
      </c>
      <c r="H315" s="270">
        <f>IF(C315='État actuel de la coll.'!$A$20,'Inventaire – Véh. et équip.'!H302-'Inventaire – Véh. et équip.'!M302,'Inventaire – Act. lin. et vert.'!G302)</f>
        <v>0</v>
      </c>
      <c r="I315" s="270">
        <f>'Inventaire – Act. lin. et vert.'!K302</f>
        <v>0</v>
      </c>
      <c r="J315" s="271" t="str">
        <f>IF(ISNUMBER('Inventaire – Act. lin. et vert.'!Y302),'Inventaire – Act. lin. et vert.'!Y302,"")</f>
        <v/>
      </c>
      <c r="K315" s="272">
        <f t="shared" si="138"/>
        <v>0</v>
      </c>
      <c r="L315" s="272">
        <f t="shared" si="146"/>
        <v>0</v>
      </c>
      <c r="M315" s="272">
        <f t="shared" si="147"/>
        <v>0</v>
      </c>
      <c r="N315" s="272">
        <f t="shared" si="148"/>
        <v>0</v>
      </c>
      <c r="O315" s="272">
        <f t="shared" si="149"/>
        <v>0</v>
      </c>
      <c r="P315" s="273">
        <f t="shared" si="150"/>
        <v>0</v>
      </c>
      <c r="Q315" s="277" t="str">
        <f t="shared" si="151"/>
        <v/>
      </c>
      <c r="R315" s="277" t="str">
        <f t="shared" si="152"/>
        <v/>
      </c>
      <c r="S315" s="274" t="str">
        <f t="shared" si="139"/>
        <v/>
      </c>
      <c r="T315" s="274" t="str">
        <f t="shared" si="158"/>
        <v/>
      </c>
      <c r="U315" s="274" t="str">
        <f t="shared" si="158"/>
        <v/>
      </c>
      <c r="V315" s="274" t="str">
        <f t="shared" si="140"/>
        <v/>
      </c>
      <c r="W315" s="274" t="str">
        <f t="shared" ref="W315:AF324" si="161">IF(OR($K315=W$14,$L315=W$14,$M315=W$14,$N315=W$14,$O315=W$14,$P315=W$14),$G315,"")</f>
        <v/>
      </c>
      <c r="X315" s="274" t="str">
        <f t="shared" si="161"/>
        <v/>
      </c>
      <c r="Y315" s="274" t="str">
        <f t="shared" si="161"/>
        <v/>
      </c>
      <c r="Z315" s="274" t="str">
        <f t="shared" si="161"/>
        <v/>
      </c>
      <c r="AA315" s="274" t="str">
        <f t="shared" si="161"/>
        <v/>
      </c>
      <c r="AB315" s="274" t="str">
        <f t="shared" si="161"/>
        <v/>
      </c>
      <c r="AC315" s="274" t="str">
        <f t="shared" si="161"/>
        <v/>
      </c>
      <c r="AD315" s="274" t="str">
        <f t="shared" si="161"/>
        <v/>
      </c>
      <c r="AE315" s="274" t="str">
        <f t="shared" si="161"/>
        <v/>
      </c>
      <c r="AF315" s="274" t="str">
        <f t="shared" si="161"/>
        <v/>
      </c>
      <c r="AG315" s="274" t="str">
        <f t="shared" ref="AG315:AP324" si="162">IF(OR($K315=AG$14,$L315=AG$14,$M315=AG$14,$N315=AG$14,$O315=AG$14,$P315=AG$14),$G315,"")</f>
        <v/>
      </c>
      <c r="AH315" s="274" t="str">
        <f t="shared" si="162"/>
        <v/>
      </c>
      <c r="AI315" s="274" t="str">
        <f t="shared" si="162"/>
        <v/>
      </c>
      <c r="AJ315" s="274" t="str">
        <f t="shared" si="162"/>
        <v/>
      </c>
      <c r="AK315" s="274" t="str">
        <f t="shared" si="162"/>
        <v/>
      </c>
      <c r="AL315" s="274" t="str">
        <f t="shared" si="162"/>
        <v/>
      </c>
      <c r="AM315" s="274" t="str">
        <f t="shared" si="162"/>
        <v/>
      </c>
      <c r="AN315" s="274" t="str">
        <f t="shared" si="162"/>
        <v/>
      </c>
      <c r="AO315" s="274" t="str">
        <f t="shared" si="162"/>
        <v/>
      </c>
      <c r="AP315" s="274" t="str">
        <f t="shared" si="162"/>
        <v/>
      </c>
      <c r="AQ315" s="275">
        <f t="shared" si="153"/>
        <v>0</v>
      </c>
      <c r="AR315" s="275">
        <f t="shared" si="154"/>
        <v>0</v>
      </c>
      <c r="AS315" s="275">
        <f t="shared" si="155"/>
        <v>0</v>
      </c>
    </row>
    <row r="316" spans="1:45" s="5" customFormat="1" ht="27.75" customHeight="1" x14ac:dyDescent="0.25">
      <c r="A316" s="266">
        <f>'Inventaire – Act. lin. et vert.'!A303</f>
        <v>302</v>
      </c>
      <c r="B316" s="266"/>
      <c r="C316" s="266">
        <f>'Inventaire – Act. lin. et vert.'!B303</f>
        <v>0</v>
      </c>
      <c r="D316" s="266" t="str">
        <f>IF('Inventaire – Act. lin. et vert.'!C303="","",'Inventaire – Act. lin. et vert.'!C303)</f>
        <v/>
      </c>
      <c r="E316" s="267">
        <f>'Inventaire – Act. lin. et vert.'!D303</f>
        <v>0</v>
      </c>
      <c r="F316" s="268">
        <f>'Inventaire – Act. lin. et vert.'!E303</f>
        <v>0</v>
      </c>
      <c r="G316" s="276">
        <f>'Inventaire – Act. lin. et vert.'!I303</f>
        <v>0</v>
      </c>
      <c r="H316" s="270">
        <f>IF(C316='État actuel de la coll.'!$A$20,'Inventaire – Véh. et équip.'!H303-'Inventaire – Véh. et équip.'!M303,'Inventaire – Act. lin. et vert.'!G303)</f>
        <v>0</v>
      </c>
      <c r="I316" s="270">
        <f>'Inventaire – Act. lin. et vert.'!K303</f>
        <v>0</v>
      </c>
      <c r="J316" s="271" t="str">
        <f>IF(ISNUMBER('Inventaire – Act. lin. et vert.'!Y303),'Inventaire – Act. lin. et vert.'!Y303,"")</f>
        <v/>
      </c>
      <c r="K316" s="272">
        <f t="shared" si="138"/>
        <v>0</v>
      </c>
      <c r="L316" s="272">
        <f t="shared" si="146"/>
        <v>0</v>
      </c>
      <c r="M316" s="272">
        <f t="shared" si="147"/>
        <v>0</v>
      </c>
      <c r="N316" s="272">
        <f t="shared" si="148"/>
        <v>0</v>
      </c>
      <c r="O316" s="272">
        <f t="shared" si="149"/>
        <v>0</v>
      </c>
      <c r="P316" s="273">
        <f t="shared" si="150"/>
        <v>0</v>
      </c>
      <c r="Q316" s="277" t="str">
        <f t="shared" si="151"/>
        <v/>
      </c>
      <c r="R316" s="277" t="str">
        <f t="shared" si="152"/>
        <v/>
      </c>
      <c r="S316" s="274" t="str">
        <f t="shared" si="139"/>
        <v/>
      </c>
      <c r="T316" s="274" t="str">
        <f t="shared" ref="T316:U335" si="163">IF(OR($K316=T$14,$L316=T$14,$M316=T$14,$N316=T$14,$O316=T$14,$P316=T$14),$G316,"")</f>
        <v/>
      </c>
      <c r="U316" s="274" t="str">
        <f t="shared" si="163"/>
        <v/>
      </c>
      <c r="V316" s="274" t="str">
        <f t="shared" si="140"/>
        <v/>
      </c>
      <c r="W316" s="274" t="str">
        <f t="shared" si="161"/>
        <v/>
      </c>
      <c r="X316" s="274" t="str">
        <f t="shared" si="161"/>
        <v/>
      </c>
      <c r="Y316" s="274" t="str">
        <f t="shared" si="161"/>
        <v/>
      </c>
      <c r="Z316" s="274" t="str">
        <f t="shared" si="161"/>
        <v/>
      </c>
      <c r="AA316" s="274" t="str">
        <f t="shared" si="161"/>
        <v/>
      </c>
      <c r="AB316" s="274" t="str">
        <f t="shared" si="161"/>
        <v/>
      </c>
      <c r="AC316" s="274" t="str">
        <f t="shared" si="161"/>
        <v/>
      </c>
      <c r="AD316" s="274" t="str">
        <f t="shared" si="161"/>
        <v/>
      </c>
      <c r="AE316" s="274" t="str">
        <f t="shared" si="161"/>
        <v/>
      </c>
      <c r="AF316" s="274" t="str">
        <f t="shared" si="161"/>
        <v/>
      </c>
      <c r="AG316" s="274" t="str">
        <f t="shared" si="162"/>
        <v/>
      </c>
      <c r="AH316" s="274" t="str">
        <f t="shared" si="162"/>
        <v/>
      </c>
      <c r="AI316" s="274" t="str">
        <f t="shared" si="162"/>
        <v/>
      </c>
      <c r="AJ316" s="274" t="str">
        <f t="shared" si="162"/>
        <v/>
      </c>
      <c r="AK316" s="274" t="str">
        <f t="shared" si="162"/>
        <v/>
      </c>
      <c r="AL316" s="274" t="str">
        <f t="shared" si="162"/>
        <v/>
      </c>
      <c r="AM316" s="274" t="str">
        <f t="shared" si="162"/>
        <v/>
      </c>
      <c r="AN316" s="274" t="str">
        <f t="shared" si="162"/>
        <v/>
      </c>
      <c r="AO316" s="274" t="str">
        <f t="shared" si="162"/>
        <v/>
      </c>
      <c r="AP316" s="274" t="str">
        <f t="shared" si="162"/>
        <v/>
      </c>
      <c r="AQ316" s="275">
        <f t="shared" si="153"/>
        <v>0</v>
      </c>
      <c r="AR316" s="275">
        <f t="shared" si="154"/>
        <v>0</v>
      </c>
      <c r="AS316" s="275">
        <f t="shared" si="155"/>
        <v>0</v>
      </c>
    </row>
    <row r="317" spans="1:45" s="5" customFormat="1" ht="27.75" customHeight="1" x14ac:dyDescent="0.25">
      <c r="A317" s="266">
        <f>'Inventaire – Act. lin. et vert.'!A304</f>
        <v>303</v>
      </c>
      <c r="B317" s="266"/>
      <c r="C317" s="266">
        <f>'Inventaire – Act. lin. et vert.'!B304</f>
        <v>0</v>
      </c>
      <c r="D317" s="266" t="str">
        <f>IF('Inventaire – Act. lin. et vert.'!C304="","",'Inventaire – Act. lin. et vert.'!C304)</f>
        <v/>
      </c>
      <c r="E317" s="267">
        <f>'Inventaire – Act. lin. et vert.'!D304</f>
        <v>0</v>
      </c>
      <c r="F317" s="268">
        <f>'Inventaire – Act. lin. et vert.'!E304</f>
        <v>0</v>
      </c>
      <c r="G317" s="276">
        <f>'Inventaire – Act. lin. et vert.'!I304</f>
        <v>0</v>
      </c>
      <c r="H317" s="270">
        <f>IF(C317='État actuel de la coll.'!$A$20,'Inventaire – Véh. et équip.'!H304-'Inventaire – Véh. et équip.'!M304,'Inventaire – Act. lin. et vert.'!G304)</f>
        <v>0</v>
      </c>
      <c r="I317" s="270">
        <f>'Inventaire – Act. lin. et vert.'!K304</f>
        <v>0</v>
      </c>
      <c r="J317" s="271" t="str">
        <f>IF(ISNUMBER('Inventaire – Act. lin. et vert.'!Y304),'Inventaire – Act. lin. et vert.'!Y304,"")</f>
        <v/>
      </c>
      <c r="K317" s="272">
        <f t="shared" si="138"/>
        <v>0</v>
      </c>
      <c r="L317" s="272">
        <f t="shared" si="146"/>
        <v>0</v>
      </c>
      <c r="M317" s="272">
        <f t="shared" si="147"/>
        <v>0</v>
      </c>
      <c r="N317" s="272">
        <f t="shared" si="148"/>
        <v>0</v>
      </c>
      <c r="O317" s="272">
        <f t="shared" si="149"/>
        <v>0</v>
      </c>
      <c r="P317" s="273">
        <f t="shared" si="150"/>
        <v>0</v>
      </c>
      <c r="Q317" s="277" t="str">
        <f t="shared" si="151"/>
        <v/>
      </c>
      <c r="R317" s="277" t="str">
        <f t="shared" si="152"/>
        <v/>
      </c>
      <c r="S317" s="274" t="str">
        <f t="shared" si="139"/>
        <v/>
      </c>
      <c r="T317" s="274" t="str">
        <f t="shared" si="163"/>
        <v/>
      </c>
      <c r="U317" s="274" t="str">
        <f t="shared" si="163"/>
        <v/>
      </c>
      <c r="V317" s="274" t="str">
        <f t="shared" si="140"/>
        <v/>
      </c>
      <c r="W317" s="274" t="str">
        <f t="shared" si="161"/>
        <v/>
      </c>
      <c r="X317" s="274" t="str">
        <f t="shared" si="161"/>
        <v/>
      </c>
      <c r="Y317" s="274" t="str">
        <f t="shared" si="161"/>
        <v/>
      </c>
      <c r="Z317" s="274" t="str">
        <f t="shared" si="161"/>
        <v/>
      </c>
      <c r="AA317" s="274" t="str">
        <f t="shared" si="161"/>
        <v/>
      </c>
      <c r="AB317" s="274" t="str">
        <f t="shared" si="161"/>
        <v/>
      </c>
      <c r="AC317" s="274" t="str">
        <f t="shared" si="161"/>
        <v/>
      </c>
      <c r="AD317" s="274" t="str">
        <f t="shared" si="161"/>
        <v/>
      </c>
      <c r="AE317" s="274" t="str">
        <f t="shared" si="161"/>
        <v/>
      </c>
      <c r="AF317" s="274" t="str">
        <f t="shared" si="161"/>
        <v/>
      </c>
      <c r="AG317" s="274" t="str">
        <f t="shared" si="162"/>
        <v/>
      </c>
      <c r="AH317" s="274" t="str">
        <f t="shared" si="162"/>
        <v/>
      </c>
      <c r="AI317" s="274" t="str">
        <f t="shared" si="162"/>
        <v/>
      </c>
      <c r="AJ317" s="274" t="str">
        <f t="shared" si="162"/>
        <v/>
      </c>
      <c r="AK317" s="274" t="str">
        <f t="shared" si="162"/>
        <v/>
      </c>
      <c r="AL317" s="274" t="str">
        <f t="shared" si="162"/>
        <v/>
      </c>
      <c r="AM317" s="274" t="str">
        <f t="shared" si="162"/>
        <v/>
      </c>
      <c r="AN317" s="274" t="str">
        <f t="shared" si="162"/>
        <v/>
      </c>
      <c r="AO317" s="274" t="str">
        <f t="shared" si="162"/>
        <v/>
      </c>
      <c r="AP317" s="274" t="str">
        <f t="shared" si="162"/>
        <v/>
      </c>
      <c r="AQ317" s="275">
        <f t="shared" si="153"/>
        <v>0</v>
      </c>
      <c r="AR317" s="275">
        <f t="shared" si="154"/>
        <v>0</v>
      </c>
      <c r="AS317" s="275">
        <f t="shared" si="155"/>
        <v>0</v>
      </c>
    </row>
    <row r="318" spans="1:45" s="5" customFormat="1" ht="27.75" customHeight="1" x14ac:dyDescent="0.25">
      <c r="A318" s="266">
        <f>'Inventaire – Act. lin. et vert.'!A305</f>
        <v>304</v>
      </c>
      <c r="B318" s="266"/>
      <c r="C318" s="266">
        <f>'Inventaire – Act. lin. et vert.'!B305</f>
        <v>0</v>
      </c>
      <c r="D318" s="266" t="str">
        <f>IF('Inventaire – Act. lin. et vert.'!C305="","",'Inventaire – Act. lin. et vert.'!C305)</f>
        <v/>
      </c>
      <c r="E318" s="267">
        <f>'Inventaire – Act. lin. et vert.'!D305</f>
        <v>0</v>
      </c>
      <c r="F318" s="268">
        <f>'Inventaire – Act. lin. et vert.'!E305</f>
        <v>0</v>
      </c>
      <c r="G318" s="276">
        <f>'Inventaire – Act. lin. et vert.'!I305</f>
        <v>0</v>
      </c>
      <c r="H318" s="270">
        <f>IF(C318='État actuel de la coll.'!$A$20,'Inventaire – Véh. et équip.'!H305-'Inventaire – Véh. et équip.'!M305,'Inventaire – Act. lin. et vert.'!G305)</f>
        <v>0</v>
      </c>
      <c r="I318" s="270">
        <f>'Inventaire – Act. lin. et vert.'!K305</f>
        <v>0</v>
      </c>
      <c r="J318" s="271" t="str">
        <f>IF(ISNUMBER('Inventaire – Act. lin. et vert.'!Y305),'Inventaire – Act. lin. et vert.'!Y305,"")</f>
        <v/>
      </c>
      <c r="K318" s="272">
        <f t="shared" si="138"/>
        <v>0</v>
      </c>
      <c r="L318" s="272">
        <f t="shared" si="146"/>
        <v>0</v>
      </c>
      <c r="M318" s="272">
        <f t="shared" si="147"/>
        <v>0</v>
      </c>
      <c r="N318" s="272">
        <f t="shared" si="148"/>
        <v>0</v>
      </c>
      <c r="O318" s="272">
        <f t="shared" si="149"/>
        <v>0</v>
      </c>
      <c r="P318" s="273">
        <f t="shared" si="150"/>
        <v>0</v>
      </c>
      <c r="Q318" s="277" t="str">
        <f t="shared" si="151"/>
        <v/>
      </c>
      <c r="R318" s="277" t="str">
        <f t="shared" si="152"/>
        <v/>
      </c>
      <c r="S318" s="274" t="str">
        <f t="shared" si="139"/>
        <v/>
      </c>
      <c r="T318" s="274" t="str">
        <f t="shared" si="163"/>
        <v/>
      </c>
      <c r="U318" s="274" t="str">
        <f t="shared" si="163"/>
        <v/>
      </c>
      <c r="V318" s="274" t="str">
        <f t="shared" si="140"/>
        <v/>
      </c>
      <c r="W318" s="274" t="str">
        <f t="shared" si="161"/>
        <v/>
      </c>
      <c r="X318" s="274" t="str">
        <f t="shared" si="161"/>
        <v/>
      </c>
      <c r="Y318" s="274" t="str">
        <f t="shared" si="161"/>
        <v/>
      </c>
      <c r="Z318" s="274" t="str">
        <f t="shared" si="161"/>
        <v/>
      </c>
      <c r="AA318" s="274" t="str">
        <f t="shared" si="161"/>
        <v/>
      </c>
      <c r="AB318" s="274" t="str">
        <f t="shared" si="161"/>
        <v/>
      </c>
      <c r="AC318" s="274" t="str">
        <f t="shared" si="161"/>
        <v/>
      </c>
      <c r="AD318" s="274" t="str">
        <f t="shared" si="161"/>
        <v/>
      </c>
      <c r="AE318" s="274" t="str">
        <f t="shared" si="161"/>
        <v/>
      </c>
      <c r="AF318" s="274" t="str">
        <f t="shared" si="161"/>
        <v/>
      </c>
      <c r="AG318" s="274" t="str">
        <f t="shared" si="162"/>
        <v/>
      </c>
      <c r="AH318" s="274" t="str">
        <f t="shared" si="162"/>
        <v/>
      </c>
      <c r="AI318" s="274" t="str">
        <f t="shared" si="162"/>
        <v/>
      </c>
      <c r="AJ318" s="274" t="str">
        <f t="shared" si="162"/>
        <v/>
      </c>
      <c r="AK318" s="274" t="str">
        <f t="shared" si="162"/>
        <v/>
      </c>
      <c r="AL318" s="274" t="str">
        <f t="shared" si="162"/>
        <v/>
      </c>
      <c r="AM318" s="274" t="str">
        <f t="shared" si="162"/>
        <v/>
      </c>
      <c r="AN318" s="274" t="str">
        <f t="shared" si="162"/>
        <v/>
      </c>
      <c r="AO318" s="274" t="str">
        <f t="shared" si="162"/>
        <v/>
      </c>
      <c r="AP318" s="274" t="str">
        <f t="shared" si="162"/>
        <v/>
      </c>
      <c r="AQ318" s="275">
        <f t="shared" si="153"/>
        <v>0</v>
      </c>
      <c r="AR318" s="275">
        <f t="shared" si="154"/>
        <v>0</v>
      </c>
      <c r="AS318" s="275">
        <f t="shared" si="155"/>
        <v>0</v>
      </c>
    </row>
    <row r="319" spans="1:45" s="5" customFormat="1" ht="27.75" customHeight="1" x14ac:dyDescent="0.25">
      <c r="A319" s="266">
        <f>'Inventaire – Act. lin. et vert.'!A306</f>
        <v>305</v>
      </c>
      <c r="B319" s="266"/>
      <c r="C319" s="266">
        <f>'Inventaire – Act. lin. et vert.'!B306</f>
        <v>0</v>
      </c>
      <c r="D319" s="266" t="str">
        <f>IF('Inventaire – Act. lin. et vert.'!C306="","",'Inventaire – Act. lin. et vert.'!C306)</f>
        <v/>
      </c>
      <c r="E319" s="267">
        <f>'Inventaire – Act. lin. et vert.'!D306</f>
        <v>0</v>
      </c>
      <c r="F319" s="268">
        <f>'Inventaire – Act. lin. et vert.'!E306</f>
        <v>0</v>
      </c>
      <c r="G319" s="276">
        <f>'Inventaire – Act. lin. et vert.'!I306</f>
        <v>0</v>
      </c>
      <c r="H319" s="270">
        <f>IF(C319='État actuel de la coll.'!$A$20,'Inventaire – Véh. et équip.'!H306-'Inventaire – Véh. et équip.'!M306,'Inventaire – Act. lin. et vert.'!G306)</f>
        <v>0</v>
      </c>
      <c r="I319" s="270">
        <f>'Inventaire – Act. lin. et vert.'!K306</f>
        <v>0</v>
      </c>
      <c r="J319" s="271" t="str">
        <f>IF(ISNUMBER('Inventaire – Act. lin. et vert.'!Y306),'Inventaire – Act. lin. et vert.'!Y306,"")</f>
        <v/>
      </c>
      <c r="K319" s="272">
        <f t="shared" si="138"/>
        <v>0</v>
      </c>
      <c r="L319" s="272">
        <f t="shared" si="146"/>
        <v>0</v>
      </c>
      <c r="M319" s="272">
        <f t="shared" si="147"/>
        <v>0</v>
      </c>
      <c r="N319" s="272">
        <f t="shared" si="148"/>
        <v>0</v>
      </c>
      <c r="O319" s="272">
        <f t="shared" si="149"/>
        <v>0</v>
      </c>
      <c r="P319" s="273">
        <f t="shared" si="150"/>
        <v>0</v>
      </c>
      <c r="Q319" s="277" t="str">
        <f t="shared" si="151"/>
        <v/>
      </c>
      <c r="R319" s="277" t="str">
        <f t="shared" si="152"/>
        <v/>
      </c>
      <c r="S319" s="274" t="str">
        <f t="shared" si="139"/>
        <v/>
      </c>
      <c r="T319" s="274" t="str">
        <f t="shared" si="163"/>
        <v/>
      </c>
      <c r="U319" s="274" t="str">
        <f t="shared" si="163"/>
        <v/>
      </c>
      <c r="V319" s="274" t="str">
        <f t="shared" si="140"/>
        <v/>
      </c>
      <c r="W319" s="274" t="str">
        <f t="shared" si="161"/>
        <v/>
      </c>
      <c r="X319" s="274" t="str">
        <f t="shared" si="161"/>
        <v/>
      </c>
      <c r="Y319" s="274" t="str">
        <f t="shared" si="161"/>
        <v/>
      </c>
      <c r="Z319" s="274" t="str">
        <f t="shared" si="161"/>
        <v/>
      </c>
      <c r="AA319" s="274" t="str">
        <f t="shared" si="161"/>
        <v/>
      </c>
      <c r="AB319" s="274" t="str">
        <f t="shared" si="161"/>
        <v/>
      </c>
      <c r="AC319" s="274" t="str">
        <f t="shared" si="161"/>
        <v/>
      </c>
      <c r="AD319" s="274" t="str">
        <f t="shared" si="161"/>
        <v/>
      </c>
      <c r="AE319" s="274" t="str">
        <f t="shared" si="161"/>
        <v/>
      </c>
      <c r="AF319" s="274" t="str">
        <f t="shared" si="161"/>
        <v/>
      </c>
      <c r="AG319" s="274" t="str">
        <f t="shared" si="162"/>
        <v/>
      </c>
      <c r="AH319" s="274" t="str">
        <f t="shared" si="162"/>
        <v/>
      </c>
      <c r="AI319" s="274" t="str">
        <f t="shared" si="162"/>
        <v/>
      </c>
      <c r="AJ319" s="274" t="str">
        <f t="shared" si="162"/>
        <v/>
      </c>
      <c r="AK319" s="274" t="str">
        <f t="shared" si="162"/>
        <v/>
      </c>
      <c r="AL319" s="274" t="str">
        <f t="shared" si="162"/>
        <v/>
      </c>
      <c r="AM319" s="274" t="str">
        <f t="shared" si="162"/>
        <v/>
      </c>
      <c r="AN319" s="274" t="str">
        <f t="shared" si="162"/>
        <v/>
      </c>
      <c r="AO319" s="274" t="str">
        <f t="shared" si="162"/>
        <v/>
      </c>
      <c r="AP319" s="274" t="str">
        <f t="shared" si="162"/>
        <v/>
      </c>
      <c r="AQ319" s="275">
        <f t="shared" si="153"/>
        <v>0</v>
      </c>
      <c r="AR319" s="275">
        <f t="shared" si="154"/>
        <v>0</v>
      </c>
      <c r="AS319" s="275">
        <f t="shared" si="155"/>
        <v>0</v>
      </c>
    </row>
    <row r="320" spans="1:45" s="5" customFormat="1" ht="27.75" customHeight="1" x14ac:dyDescent="0.25">
      <c r="A320" s="266">
        <f>'Inventaire – Act. lin. et vert.'!A307</f>
        <v>306</v>
      </c>
      <c r="B320" s="266"/>
      <c r="C320" s="266">
        <f>'Inventaire – Act. lin. et vert.'!B307</f>
        <v>0</v>
      </c>
      <c r="D320" s="266" t="str">
        <f>IF('Inventaire – Act. lin. et vert.'!C307="","",'Inventaire – Act. lin. et vert.'!C307)</f>
        <v/>
      </c>
      <c r="E320" s="267">
        <f>'Inventaire – Act. lin. et vert.'!D307</f>
        <v>0</v>
      </c>
      <c r="F320" s="268">
        <f>'Inventaire – Act. lin. et vert.'!E307</f>
        <v>0</v>
      </c>
      <c r="G320" s="276">
        <f>'Inventaire – Act. lin. et vert.'!I307</f>
        <v>0</v>
      </c>
      <c r="H320" s="270">
        <f>IF(C320='État actuel de la coll.'!$A$20,'Inventaire – Véh. et équip.'!H307-'Inventaire – Véh. et équip.'!M307,'Inventaire – Act. lin. et vert.'!G307)</f>
        <v>0</v>
      </c>
      <c r="I320" s="270">
        <f>'Inventaire – Act. lin. et vert.'!K307</f>
        <v>0</v>
      </c>
      <c r="J320" s="271" t="str">
        <f>IF(ISNUMBER('Inventaire – Act. lin. et vert.'!Y307),'Inventaire – Act. lin. et vert.'!Y307,"")</f>
        <v/>
      </c>
      <c r="K320" s="272">
        <f t="shared" si="138"/>
        <v>0</v>
      </c>
      <c r="L320" s="272">
        <f t="shared" si="146"/>
        <v>0</v>
      </c>
      <c r="M320" s="272">
        <f t="shared" si="147"/>
        <v>0</v>
      </c>
      <c r="N320" s="272">
        <f t="shared" si="148"/>
        <v>0</v>
      </c>
      <c r="O320" s="272">
        <f t="shared" si="149"/>
        <v>0</v>
      </c>
      <c r="P320" s="273">
        <f t="shared" si="150"/>
        <v>0</v>
      </c>
      <c r="Q320" s="277" t="str">
        <f t="shared" si="151"/>
        <v/>
      </c>
      <c r="R320" s="277" t="str">
        <f t="shared" si="152"/>
        <v/>
      </c>
      <c r="S320" s="274" t="str">
        <f t="shared" si="139"/>
        <v/>
      </c>
      <c r="T320" s="274" t="str">
        <f t="shared" si="163"/>
        <v/>
      </c>
      <c r="U320" s="274" t="str">
        <f t="shared" si="163"/>
        <v/>
      </c>
      <c r="V320" s="274" t="str">
        <f t="shared" si="140"/>
        <v/>
      </c>
      <c r="W320" s="274" t="str">
        <f t="shared" si="161"/>
        <v/>
      </c>
      <c r="X320" s="274" t="str">
        <f t="shared" si="161"/>
        <v/>
      </c>
      <c r="Y320" s="274" t="str">
        <f t="shared" si="161"/>
        <v/>
      </c>
      <c r="Z320" s="274" t="str">
        <f t="shared" si="161"/>
        <v/>
      </c>
      <c r="AA320" s="274" t="str">
        <f t="shared" si="161"/>
        <v/>
      </c>
      <c r="AB320" s="274" t="str">
        <f t="shared" si="161"/>
        <v/>
      </c>
      <c r="AC320" s="274" t="str">
        <f t="shared" si="161"/>
        <v/>
      </c>
      <c r="AD320" s="274" t="str">
        <f t="shared" si="161"/>
        <v/>
      </c>
      <c r="AE320" s="274" t="str">
        <f t="shared" si="161"/>
        <v/>
      </c>
      <c r="AF320" s="274" t="str">
        <f t="shared" si="161"/>
        <v/>
      </c>
      <c r="AG320" s="274" t="str">
        <f t="shared" si="162"/>
        <v/>
      </c>
      <c r="AH320" s="274" t="str">
        <f t="shared" si="162"/>
        <v/>
      </c>
      <c r="AI320" s="274" t="str">
        <f t="shared" si="162"/>
        <v/>
      </c>
      <c r="AJ320" s="274" t="str">
        <f t="shared" si="162"/>
        <v/>
      </c>
      <c r="AK320" s="274" t="str">
        <f t="shared" si="162"/>
        <v/>
      </c>
      <c r="AL320" s="274" t="str">
        <f t="shared" si="162"/>
        <v/>
      </c>
      <c r="AM320" s="274" t="str">
        <f t="shared" si="162"/>
        <v/>
      </c>
      <c r="AN320" s="274" t="str">
        <f t="shared" si="162"/>
        <v/>
      </c>
      <c r="AO320" s="274" t="str">
        <f t="shared" si="162"/>
        <v/>
      </c>
      <c r="AP320" s="274" t="str">
        <f t="shared" si="162"/>
        <v/>
      </c>
      <c r="AQ320" s="275">
        <f t="shared" si="153"/>
        <v>0</v>
      </c>
      <c r="AR320" s="275">
        <f t="shared" si="154"/>
        <v>0</v>
      </c>
      <c r="AS320" s="275">
        <f t="shared" si="155"/>
        <v>0</v>
      </c>
    </row>
    <row r="321" spans="1:45" s="5" customFormat="1" ht="27.75" customHeight="1" x14ac:dyDescent="0.25">
      <c r="A321" s="266">
        <f>'Inventaire – Act. lin. et vert.'!A308</f>
        <v>307</v>
      </c>
      <c r="B321" s="266"/>
      <c r="C321" s="266">
        <f>'Inventaire – Act. lin. et vert.'!B308</f>
        <v>0</v>
      </c>
      <c r="D321" s="266" t="str">
        <f>IF('Inventaire – Act. lin. et vert.'!C308="","",'Inventaire – Act. lin. et vert.'!C308)</f>
        <v/>
      </c>
      <c r="E321" s="267">
        <f>'Inventaire – Act. lin. et vert.'!D308</f>
        <v>0</v>
      </c>
      <c r="F321" s="268">
        <f>'Inventaire – Act. lin. et vert.'!E308</f>
        <v>0</v>
      </c>
      <c r="G321" s="276">
        <f>'Inventaire – Act. lin. et vert.'!I308</f>
        <v>0</v>
      </c>
      <c r="H321" s="270">
        <f>IF(C321='État actuel de la coll.'!$A$20,'Inventaire – Véh. et équip.'!H308-'Inventaire – Véh. et équip.'!M308,'Inventaire – Act. lin. et vert.'!G308)</f>
        <v>0</v>
      </c>
      <c r="I321" s="270">
        <f>'Inventaire – Act. lin. et vert.'!K308</f>
        <v>0</v>
      </c>
      <c r="J321" s="271" t="str">
        <f>IF(ISNUMBER('Inventaire – Act. lin. et vert.'!Y308),'Inventaire – Act. lin. et vert.'!Y308,"")</f>
        <v/>
      </c>
      <c r="K321" s="272">
        <f t="shared" si="138"/>
        <v>0</v>
      </c>
      <c r="L321" s="272">
        <f t="shared" si="146"/>
        <v>0</v>
      </c>
      <c r="M321" s="272">
        <f t="shared" si="147"/>
        <v>0</v>
      </c>
      <c r="N321" s="272">
        <f t="shared" si="148"/>
        <v>0</v>
      </c>
      <c r="O321" s="272">
        <f t="shared" si="149"/>
        <v>0</v>
      </c>
      <c r="P321" s="273">
        <f t="shared" si="150"/>
        <v>0</v>
      </c>
      <c r="Q321" s="277" t="str">
        <f t="shared" si="151"/>
        <v/>
      </c>
      <c r="R321" s="277" t="str">
        <f t="shared" si="152"/>
        <v/>
      </c>
      <c r="S321" s="274" t="str">
        <f t="shared" si="139"/>
        <v/>
      </c>
      <c r="T321" s="274" t="str">
        <f t="shared" si="163"/>
        <v/>
      </c>
      <c r="U321" s="274" t="str">
        <f t="shared" si="163"/>
        <v/>
      </c>
      <c r="V321" s="274" t="str">
        <f t="shared" si="140"/>
        <v/>
      </c>
      <c r="W321" s="274" t="str">
        <f t="shared" si="161"/>
        <v/>
      </c>
      <c r="X321" s="274" t="str">
        <f t="shared" si="161"/>
        <v/>
      </c>
      <c r="Y321" s="274" t="str">
        <f t="shared" si="161"/>
        <v/>
      </c>
      <c r="Z321" s="274" t="str">
        <f t="shared" si="161"/>
        <v/>
      </c>
      <c r="AA321" s="274" t="str">
        <f t="shared" si="161"/>
        <v/>
      </c>
      <c r="AB321" s="274" t="str">
        <f t="shared" si="161"/>
        <v/>
      </c>
      <c r="AC321" s="274" t="str">
        <f t="shared" si="161"/>
        <v/>
      </c>
      <c r="AD321" s="274" t="str">
        <f t="shared" si="161"/>
        <v/>
      </c>
      <c r="AE321" s="274" t="str">
        <f t="shared" si="161"/>
        <v/>
      </c>
      <c r="AF321" s="274" t="str">
        <f t="shared" si="161"/>
        <v/>
      </c>
      <c r="AG321" s="274" t="str">
        <f t="shared" si="162"/>
        <v/>
      </c>
      <c r="AH321" s="274" t="str">
        <f t="shared" si="162"/>
        <v/>
      </c>
      <c r="AI321" s="274" t="str">
        <f t="shared" si="162"/>
        <v/>
      </c>
      <c r="AJ321" s="274" t="str">
        <f t="shared" si="162"/>
        <v/>
      </c>
      <c r="AK321" s="274" t="str">
        <f t="shared" si="162"/>
        <v/>
      </c>
      <c r="AL321" s="274" t="str">
        <f t="shared" si="162"/>
        <v/>
      </c>
      <c r="AM321" s="274" t="str">
        <f t="shared" si="162"/>
        <v/>
      </c>
      <c r="AN321" s="274" t="str">
        <f t="shared" si="162"/>
        <v/>
      </c>
      <c r="AO321" s="274" t="str">
        <f t="shared" si="162"/>
        <v/>
      </c>
      <c r="AP321" s="274" t="str">
        <f t="shared" si="162"/>
        <v/>
      </c>
      <c r="AQ321" s="275">
        <f t="shared" si="153"/>
        <v>0</v>
      </c>
      <c r="AR321" s="275">
        <f t="shared" si="154"/>
        <v>0</v>
      </c>
      <c r="AS321" s="275">
        <f t="shared" si="155"/>
        <v>0</v>
      </c>
    </row>
    <row r="322" spans="1:45" s="5" customFormat="1" ht="27.75" customHeight="1" x14ac:dyDescent="0.25">
      <c r="A322" s="266">
        <f>'Inventaire – Act. lin. et vert.'!A309</f>
        <v>308</v>
      </c>
      <c r="B322" s="266"/>
      <c r="C322" s="266">
        <f>'Inventaire – Act. lin. et vert.'!B309</f>
        <v>0</v>
      </c>
      <c r="D322" s="266" t="str">
        <f>IF('Inventaire – Act. lin. et vert.'!C309="","",'Inventaire – Act. lin. et vert.'!C309)</f>
        <v/>
      </c>
      <c r="E322" s="267">
        <f>'Inventaire – Act. lin. et vert.'!D309</f>
        <v>0</v>
      </c>
      <c r="F322" s="268">
        <f>'Inventaire – Act. lin. et vert.'!E309</f>
        <v>0</v>
      </c>
      <c r="G322" s="276">
        <f>'Inventaire – Act. lin. et vert.'!I309</f>
        <v>0</v>
      </c>
      <c r="H322" s="270">
        <f>IF(C322='État actuel de la coll.'!$A$20,'Inventaire – Véh. et équip.'!H309-'Inventaire – Véh. et équip.'!M309,'Inventaire – Act. lin. et vert.'!G309)</f>
        <v>0</v>
      </c>
      <c r="I322" s="270">
        <f>'Inventaire – Act. lin. et vert.'!K309</f>
        <v>0</v>
      </c>
      <c r="J322" s="271" t="str">
        <f>IF(ISNUMBER('Inventaire – Act. lin. et vert.'!Y309),'Inventaire – Act. lin. et vert.'!Y309,"")</f>
        <v/>
      </c>
      <c r="K322" s="272">
        <f t="shared" si="138"/>
        <v>0</v>
      </c>
      <c r="L322" s="272">
        <f t="shared" si="146"/>
        <v>0</v>
      </c>
      <c r="M322" s="272">
        <f t="shared" si="147"/>
        <v>0</v>
      </c>
      <c r="N322" s="272">
        <f t="shared" si="148"/>
        <v>0</v>
      </c>
      <c r="O322" s="272">
        <f t="shared" si="149"/>
        <v>0</v>
      </c>
      <c r="P322" s="273">
        <f t="shared" si="150"/>
        <v>0</v>
      </c>
      <c r="Q322" s="277" t="str">
        <f t="shared" si="151"/>
        <v/>
      </c>
      <c r="R322" s="277" t="str">
        <f t="shared" si="152"/>
        <v/>
      </c>
      <c r="S322" s="274" t="str">
        <f t="shared" si="139"/>
        <v/>
      </c>
      <c r="T322" s="274" t="str">
        <f t="shared" si="163"/>
        <v/>
      </c>
      <c r="U322" s="274" t="str">
        <f t="shared" si="163"/>
        <v/>
      </c>
      <c r="V322" s="274" t="str">
        <f t="shared" si="140"/>
        <v/>
      </c>
      <c r="W322" s="274" t="str">
        <f t="shared" si="161"/>
        <v/>
      </c>
      <c r="X322" s="274" t="str">
        <f t="shared" si="161"/>
        <v/>
      </c>
      <c r="Y322" s="274" t="str">
        <f t="shared" si="161"/>
        <v/>
      </c>
      <c r="Z322" s="274" t="str">
        <f t="shared" si="161"/>
        <v/>
      </c>
      <c r="AA322" s="274" t="str">
        <f t="shared" si="161"/>
        <v/>
      </c>
      <c r="AB322" s="274" t="str">
        <f t="shared" si="161"/>
        <v/>
      </c>
      <c r="AC322" s="274" t="str">
        <f t="shared" si="161"/>
        <v/>
      </c>
      <c r="AD322" s="274" t="str">
        <f t="shared" si="161"/>
        <v/>
      </c>
      <c r="AE322" s="274" t="str">
        <f t="shared" si="161"/>
        <v/>
      </c>
      <c r="AF322" s="274" t="str">
        <f t="shared" si="161"/>
        <v/>
      </c>
      <c r="AG322" s="274" t="str">
        <f t="shared" si="162"/>
        <v/>
      </c>
      <c r="AH322" s="274" t="str">
        <f t="shared" si="162"/>
        <v/>
      </c>
      <c r="AI322" s="274" t="str">
        <f t="shared" si="162"/>
        <v/>
      </c>
      <c r="AJ322" s="274" t="str">
        <f t="shared" si="162"/>
        <v/>
      </c>
      <c r="AK322" s="274" t="str">
        <f t="shared" si="162"/>
        <v/>
      </c>
      <c r="AL322" s="274" t="str">
        <f t="shared" si="162"/>
        <v/>
      </c>
      <c r="AM322" s="274" t="str">
        <f t="shared" si="162"/>
        <v/>
      </c>
      <c r="AN322" s="274" t="str">
        <f t="shared" si="162"/>
        <v/>
      </c>
      <c r="AO322" s="274" t="str">
        <f t="shared" si="162"/>
        <v/>
      </c>
      <c r="AP322" s="274" t="str">
        <f t="shared" si="162"/>
        <v/>
      </c>
      <c r="AQ322" s="275">
        <f t="shared" si="153"/>
        <v>0</v>
      </c>
      <c r="AR322" s="275">
        <f t="shared" si="154"/>
        <v>0</v>
      </c>
      <c r="AS322" s="275">
        <f t="shared" si="155"/>
        <v>0</v>
      </c>
    </row>
    <row r="323" spans="1:45" s="5" customFormat="1" ht="27.75" customHeight="1" x14ac:dyDescent="0.25">
      <c r="A323" s="266">
        <f>'Inventaire – Act. lin. et vert.'!A310</f>
        <v>309</v>
      </c>
      <c r="B323" s="266"/>
      <c r="C323" s="266">
        <f>'Inventaire – Act. lin. et vert.'!B310</f>
        <v>0</v>
      </c>
      <c r="D323" s="266" t="str">
        <f>IF('Inventaire – Act. lin. et vert.'!C310="","",'Inventaire – Act. lin. et vert.'!C310)</f>
        <v/>
      </c>
      <c r="E323" s="267">
        <f>'Inventaire – Act. lin. et vert.'!D310</f>
        <v>0</v>
      </c>
      <c r="F323" s="268">
        <f>'Inventaire – Act. lin. et vert.'!E310</f>
        <v>0</v>
      </c>
      <c r="G323" s="276">
        <f>'Inventaire – Act. lin. et vert.'!I310</f>
        <v>0</v>
      </c>
      <c r="H323" s="270">
        <f>IF(C323='État actuel de la coll.'!$A$20,'Inventaire – Véh. et équip.'!H310-'Inventaire – Véh. et équip.'!M310,'Inventaire – Act. lin. et vert.'!G310)</f>
        <v>0</v>
      </c>
      <c r="I323" s="270">
        <f>'Inventaire – Act. lin. et vert.'!K310</f>
        <v>0</v>
      </c>
      <c r="J323" s="271" t="str">
        <f>IF(ISNUMBER('Inventaire – Act. lin. et vert.'!Y310),'Inventaire – Act. lin. et vert.'!Y310,"")</f>
        <v/>
      </c>
      <c r="K323" s="272">
        <f t="shared" si="138"/>
        <v>0</v>
      </c>
      <c r="L323" s="272">
        <f t="shared" si="146"/>
        <v>0</v>
      </c>
      <c r="M323" s="272">
        <f t="shared" si="147"/>
        <v>0</v>
      </c>
      <c r="N323" s="272">
        <f t="shared" si="148"/>
        <v>0</v>
      </c>
      <c r="O323" s="272">
        <f t="shared" si="149"/>
        <v>0</v>
      </c>
      <c r="P323" s="273">
        <f t="shared" si="150"/>
        <v>0</v>
      </c>
      <c r="Q323" s="277" t="str">
        <f t="shared" si="151"/>
        <v/>
      </c>
      <c r="R323" s="277" t="str">
        <f t="shared" si="152"/>
        <v/>
      </c>
      <c r="S323" s="274" t="str">
        <f t="shared" si="139"/>
        <v/>
      </c>
      <c r="T323" s="274" t="str">
        <f t="shared" si="163"/>
        <v/>
      </c>
      <c r="U323" s="274" t="str">
        <f t="shared" si="163"/>
        <v/>
      </c>
      <c r="V323" s="274" t="str">
        <f t="shared" si="140"/>
        <v/>
      </c>
      <c r="W323" s="274" t="str">
        <f t="shared" si="161"/>
        <v/>
      </c>
      <c r="X323" s="274" t="str">
        <f t="shared" si="161"/>
        <v/>
      </c>
      <c r="Y323" s="274" t="str">
        <f t="shared" si="161"/>
        <v/>
      </c>
      <c r="Z323" s="274" t="str">
        <f t="shared" si="161"/>
        <v/>
      </c>
      <c r="AA323" s="274" t="str">
        <f t="shared" si="161"/>
        <v/>
      </c>
      <c r="AB323" s="274" t="str">
        <f t="shared" si="161"/>
        <v/>
      </c>
      <c r="AC323" s="274" t="str">
        <f t="shared" si="161"/>
        <v/>
      </c>
      <c r="AD323" s="274" t="str">
        <f t="shared" si="161"/>
        <v/>
      </c>
      <c r="AE323" s="274" t="str">
        <f t="shared" si="161"/>
        <v/>
      </c>
      <c r="AF323" s="274" t="str">
        <f t="shared" si="161"/>
        <v/>
      </c>
      <c r="AG323" s="274" t="str">
        <f t="shared" si="162"/>
        <v/>
      </c>
      <c r="AH323" s="274" t="str">
        <f t="shared" si="162"/>
        <v/>
      </c>
      <c r="AI323" s="274" t="str">
        <f t="shared" si="162"/>
        <v/>
      </c>
      <c r="AJ323" s="274" t="str">
        <f t="shared" si="162"/>
        <v/>
      </c>
      <c r="AK323" s="274" t="str">
        <f t="shared" si="162"/>
        <v/>
      </c>
      <c r="AL323" s="274" t="str">
        <f t="shared" si="162"/>
        <v/>
      </c>
      <c r="AM323" s="274" t="str">
        <f t="shared" si="162"/>
        <v/>
      </c>
      <c r="AN323" s="274" t="str">
        <f t="shared" si="162"/>
        <v/>
      </c>
      <c r="AO323" s="274" t="str">
        <f t="shared" si="162"/>
        <v/>
      </c>
      <c r="AP323" s="274" t="str">
        <f t="shared" si="162"/>
        <v/>
      </c>
      <c r="AQ323" s="275">
        <f t="shared" si="153"/>
        <v>0</v>
      </c>
      <c r="AR323" s="275">
        <f t="shared" si="154"/>
        <v>0</v>
      </c>
      <c r="AS323" s="275">
        <f t="shared" si="155"/>
        <v>0</v>
      </c>
    </row>
    <row r="324" spans="1:45" s="5" customFormat="1" ht="27.75" customHeight="1" x14ac:dyDescent="0.25">
      <c r="A324" s="266">
        <f>'Inventaire – Act. lin. et vert.'!A311</f>
        <v>310</v>
      </c>
      <c r="B324" s="266"/>
      <c r="C324" s="266">
        <f>'Inventaire – Act. lin. et vert.'!B311</f>
        <v>0</v>
      </c>
      <c r="D324" s="266" t="str">
        <f>IF('Inventaire – Act. lin. et vert.'!C311="","",'Inventaire – Act. lin. et vert.'!C311)</f>
        <v/>
      </c>
      <c r="E324" s="267">
        <f>'Inventaire – Act. lin. et vert.'!D311</f>
        <v>0</v>
      </c>
      <c r="F324" s="268">
        <f>'Inventaire – Act. lin. et vert.'!E311</f>
        <v>0</v>
      </c>
      <c r="G324" s="276">
        <f>'Inventaire – Act. lin. et vert.'!I311</f>
        <v>0</v>
      </c>
      <c r="H324" s="270">
        <f>IF(C324='État actuel de la coll.'!$A$20,'Inventaire – Véh. et équip.'!H311-'Inventaire – Véh. et équip.'!M311,'Inventaire – Act. lin. et vert.'!G311)</f>
        <v>0</v>
      </c>
      <c r="I324" s="270">
        <f>'Inventaire – Act. lin. et vert.'!K311</f>
        <v>0</v>
      </c>
      <c r="J324" s="271" t="str">
        <f>IF(ISNUMBER('Inventaire – Act. lin. et vert.'!Y311),'Inventaire – Act. lin. et vert.'!Y311,"")</f>
        <v/>
      </c>
      <c r="K324" s="272">
        <f t="shared" si="138"/>
        <v>0</v>
      </c>
      <c r="L324" s="272">
        <f t="shared" si="146"/>
        <v>0</v>
      </c>
      <c r="M324" s="272">
        <f t="shared" si="147"/>
        <v>0</v>
      </c>
      <c r="N324" s="272">
        <f t="shared" si="148"/>
        <v>0</v>
      </c>
      <c r="O324" s="272">
        <f t="shared" si="149"/>
        <v>0</v>
      </c>
      <c r="P324" s="273">
        <f t="shared" si="150"/>
        <v>0</v>
      </c>
      <c r="Q324" s="277" t="str">
        <f t="shared" si="151"/>
        <v/>
      </c>
      <c r="R324" s="277" t="str">
        <f t="shared" si="152"/>
        <v/>
      </c>
      <c r="S324" s="274" t="str">
        <f t="shared" si="139"/>
        <v/>
      </c>
      <c r="T324" s="274" t="str">
        <f t="shared" si="163"/>
        <v/>
      </c>
      <c r="U324" s="274" t="str">
        <f t="shared" si="163"/>
        <v/>
      </c>
      <c r="V324" s="274" t="str">
        <f t="shared" si="140"/>
        <v/>
      </c>
      <c r="W324" s="274" t="str">
        <f t="shared" si="161"/>
        <v/>
      </c>
      <c r="X324" s="274" t="str">
        <f t="shared" si="161"/>
        <v/>
      </c>
      <c r="Y324" s="274" t="str">
        <f t="shared" si="161"/>
        <v/>
      </c>
      <c r="Z324" s="274" t="str">
        <f t="shared" si="161"/>
        <v/>
      </c>
      <c r="AA324" s="274" t="str">
        <f t="shared" si="161"/>
        <v/>
      </c>
      <c r="AB324" s="274" t="str">
        <f t="shared" si="161"/>
        <v/>
      </c>
      <c r="AC324" s="274" t="str">
        <f t="shared" si="161"/>
        <v/>
      </c>
      <c r="AD324" s="274" t="str">
        <f t="shared" si="161"/>
        <v/>
      </c>
      <c r="AE324" s="274" t="str">
        <f t="shared" si="161"/>
        <v/>
      </c>
      <c r="AF324" s="274" t="str">
        <f t="shared" si="161"/>
        <v/>
      </c>
      <c r="AG324" s="274" t="str">
        <f t="shared" si="162"/>
        <v/>
      </c>
      <c r="AH324" s="274" t="str">
        <f t="shared" si="162"/>
        <v/>
      </c>
      <c r="AI324" s="274" t="str">
        <f t="shared" si="162"/>
        <v/>
      </c>
      <c r="AJ324" s="274" t="str">
        <f t="shared" si="162"/>
        <v/>
      </c>
      <c r="AK324" s="274" t="str">
        <f t="shared" si="162"/>
        <v/>
      </c>
      <c r="AL324" s="274" t="str">
        <f t="shared" si="162"/>
        <v/>
      </c>
      <c r="AM324" s="274" t="str">
        <f t="shared" si="162"/>
        <v/>
      </c>
      <c r="AN324" s="274" t="str">
        <f t="shared" si="162"/>
        <v/>
      </c>
      <c r="AO324" s="274" t="str">
        <f t="shared" si="162"/>
        <v/>
      </c>
      <c r="AP324" s="274" t="str">
        <f t="shared" si="162"/>
        <v/>
      </c>
      <c r="AQ324" s="275">
        <f t="shared" si="153"/>
        <v>0</v>
      </c>
      <c r="AR324" s="275">
        <f t="shared" si="154"/>
        <v>0</v>
      </c>
      <c r="AS324" s="275">
        <f t="shared" si="155"/>
        <v>0</v>
      </c>
    </row>
    <row r="325" spans="1:45" s="5" customFormat="1" ht="27.75" customHeight="1" x14ac:dyDescent="0.25">
      <c r="A325" s="266">
        <f>'Inventaire – Act. lin. et vert.'!A312</f>
        <v>311</v>
      </c>
      <c r="B325" s="266"/>
      <c r="C325" s="266">
        <f>'Inventaire – Act. lin. et vert.'!B312</f>
        <v>0</v>
      </c>
      <c r="D325" s="266" t="str">
        <f>IF('Inventaire – Act. lin. et vert.'!C312="","",'Inventaire – Act. lin. et vert.'!C312)</f>
        <v/>
      </c>
      <c r="E325" s="267">
        <f>'Inventaire – Act. lin. et vert.'!D312</f>
        <v>0</v>
      </c>
      <c r="F325" s="268">
        <f>'Inventaire – Act. lin. et vert.'!E312</f>
        <v>0</v>
      </c>
      <c r="G325" s="276">
        <f>'Inventaire – Act. lin. et vert.'!I312</f>
        <v>0</v>
      </c>
      <c r="H325" s="270">
        <f>IF(C325='État actuel de la coll.'!$A$20,'Inventaire – Véh. et équip.'!H312-'Inventaire – Véh. et équip.'!M312,'Inventaire – Act. lin. et vert.'!G312)</f>
        <v>0</v>
      </c>
      <c r="I325" s="270">
        <f>'Inventaire – Act. lin. et vert.'!K312</f>
        <v>0</v>
      </c>
      <c r="J325" s="271" t="str">
        <f>IF(ISNUMBER('Inventaire – Act. lin. et vert.'!Y312),'Inventaire – Act. lin. et vert.'!Y312,"")</f>
        <v/>
      </c>
      <c r="K325" s="272">
        <f t="shared" si="138"/>
        <v>0</v>
      </c>
      <c r="L325" s="272">
        <f t="shared" si="146"/>
        <v>0</v>
      </c>
      <c r="M325" s="272">
        <f t="shared" si="147"/>
        <v>0</v>
      </c>
      <c r="N325" s="272">
        <f t="shared" si="148"/>
        <v>0</v>
      </c>
      <c r="O325" s="272">
        <f t="shared" si="149"/>
        <v>0</v>
      </c>
      <c r="P325" s="273">
        <f t="shared" si="150"/>
        <v>0</v>
      </c>
      <c r="Q325" s="277" t="str">
        <f t="shared" si="151"/>
        <v/>
      </c>
      <c r="R325" s="277" t="str">
        <f t="shared" si="152"/>
        <v/>
      </c>
      <c r="S325" s="274" t="str">
        <f t="shared" si="139"/>
        <v/>
      </c>
      <c r="T325" s="274" t="str">
        <f t="shared" si="163"/>
        <v/>
      </c>
      <c r="U325" s="274" t="str">
        <f t="shared" si="163"/>
        <v/>
      </c>
      <c r="V325" s="274" t="str">
        <f t="shared" si="140"/>
        <v/>
      </c>
      <c r="W325" s="274" t="str">
        <f t="shared" ref="W325:AF334" si="164">IF(OR($K325=W$14,$L325=W$14,$M325=W$14,$N325=W$14,$O325=W$14,$P325=W$14),$G325,"")</f>
        <v/>
      </c>
      <c r="X325" s="274" t="str">
        <f t="shared" si="164"/>
        <v/>
      </c>
      <c r="Y325" s="274" t="str">
        <f t="shared" si="164"/>
        <v/>
      </c>
      <c r="Z325" s="274" t="str">
        <f t="shared" si="164"/>
        <v/>
      </c>
      <c r="AA325" s="274" t="str">
        <f t="shared" si="164"/>
        <v/>
      </c>
      <c r="AB325" s="274" t="str">
        <f t="shared" si="164"/>
        <v/>
      </c>
      <c r="AC325" s="274" t="str">
        <f t="shared" si="164"/>
        <v/>
      </c>
      <c r="AD325" s="274" t="str">
        <f t="shared" si="164"/>
        <v/>
      </c>
      <c r="AE325" s="274" t="str">
        <f t="shared" si="164"/>
        <v/>
      </c>
      <c r="AF325" s="274" t="str">
        <f t="shared" si="164"/>
        <v/>
      </c>
      <c r="AG325" s="274" t="str">
        <f t="shared" ref="AG325:AP334" si="165">IF(OR($K325=AG$14,$L325=AG$14,$M325=AG$14,$N325=AG$14,$O325=AG$14,$P325=AG$14),$G325,"")</f>
        <v/>
      </c>
      <c r="AH325" s="274" t="str">
        <f t="shared" si="165"/>
        <v/>
      </c>
      <c r="AI325" s="274" t="str">
        <f t="shared" si="165"/>
        <v/>
      </c>
      <c r="AJ325" s="274" t="str">
        <f t="shared" si="165"/>
        <v/>
      </c>
      <c r="AK325" s="274" t="str">
        <f t="shared" si="165"/>
        <v/>
      </c>
      <c r="AL325" s="274" t="str">
        <f t="shared" si="165"/>
        <v/>
      </c>
      <c r="AM325" s="274" t="str">
        <f t="shared" si="165"/>
        <v/>
      </c>
      <c r="AN325" s="274" t="str">
        <f t="shared" si="165"/>
        <v/>
      </c>
      <c r="AO325" s="274" t="str">
        <f t="shared" si="165"/>
        <v/>
      </c>
      <c r="AP325" s="274" t="str">
        <f t="shared" si="165"/>
        <v/>
      </c>
      <c r="AQ325" s="275">
        <f t="shared" si="153"/>
        <v>0</v>
      </c>
      <c r="AR325" s="275">
        <f t="shared" si="154"/>
        <v>0</v>
      </c>
      <c r="AS325" s="275">
        <f t="shared" si="155"/>
        <v>0</v>
      </c>
    </row>
    <row r="326" spans="1:45" s="5" customFormat="1" ht="27.75" customHeight="1" x14ac:dyDescent="0.25">
      <c r="A326" s="266">
        <f>'Inventaire – Act. lin. et vert.'!A313</f>
        <v>312</v>
      </c>
      <c r="B326" s="266"/>
      <c r="C326" s="266">
        <f>'Inventaire – Act. lin. et vert.'!B313</f>
        <v>0</v>
      </c>
      <c r="D326" s="266" t="str">
        <f>IF('Inventaire – Act. lin. et vert.'!C313="","",'Inventaire – Act. lin. et vert.'!C313)</f>
        <v/>
      </c>
      <c r="E326" s="267">
        <f>'Inventaire – Act. lin. et vert.'!D313</f>
        <v>0</v>
      </c>
      <c r="F326" s="268">
        <f>'Inventaire – Act. lin. et vert.'!E313</f>
        <v>0</v>
      </c>
      <c r="G326" s="276">
        <f>'Inventaire – Act. lin. et vert.'!I313</f>
        <v>0</v>
      </c>
      <c r="H326" s="270">
        <f>IF(C326='État actuel de la coll.'!$A$20,'Inventaire – Véh. et équip.'!H313-'Inventaire – Véh. et équip.'!M313,'Inventaire – Act. lin. et vert.'!G313)</f>
        <v>0</v>
      </c>
      <c r="I326" s="270">
        <f>'Inventaire – Act. lin. et vert.'!K313</f>
        <v>0</v>
      </c>
      <c r="J326" s="271" t="str">
        <f>IF(ISNUMBER('Inventaire – Act. lin. et vert.'!Y313),'Inventaire – Act. lin. et vert.'!Y313,"")</f>
        <v/>
      </c>
      <c r="K326" s="272">
        <f t="shared" si="138"/>
        <v>0</v>
      </c>
      <c r="L326" s="272">
        <f t="shared" si="146"/>
        <v>0</v>
      </c>
      <c r="M326" s="272">
        <f t="shared" si="147"/>
        <v>0</v>
      </c>
      <c r="N326" s="272">
        <f t="shared" si="148"/>
        <v>0</v>
      </c>
      <c r="O326" s="272">
        <f t="shared" si="149"/>
        <v>0</v>
      </c>
      <c r="P326" s="273">
        <f t="shared" si="150"/>
        <v>0</v>
      </c>
      <c r="Q326" s="277" t="str">
        <f t="shared" si="151"/>
        <v/>
      </c>
      <c r="R326" s="277" t="str">
        <f t="shared" si="152"/>
        <v/>
      </c>
      <c r="S326" s="274" t="str">
        <f t="shared" si="139"/>
        <v/>
      </c>
      <c r="T326" s="274" t="str">
        <f t="shared" si="163"/>
        <v/>
      </c>
      <c r="U326" s="274" t="str">
        <f t="shared" si="163"/>
        <v/>
      </c>
      <c r="V326" s="274" t="str">
        <f t="shared" si="140"/>
        <v/>
      </c>
      <c r="W326" s="274" t="str">
        <f t="shared" si="164"/>
        <v/>
      </c>
      <c r="X326" s="274" t="str">
        <f t="shared" si="164"/>
        <v/>
      </c>
      <c r="Y326" s="274" t="str">
        <f t="shared" si="164"/>
        <v/>
      </c>
      <c r="Z326" s="274" t="str">
        <f t="shared" si="164"/>
        <v/>
      </c>
      <c r="AA326" s="274" t="str">
        <f t="shared" si="164"/>
        <v/>
      </c>
      <c r="AB326" s="274" t="str">
        <f t="shared" si="164"/>
        <v/>
      </c>
      <c r="AC326" s="274" t="str">
        <f t="shared" si="164"/>
        <v/>
      </c>
      <c r="AD326" s="274" t="str">
        <f t="shared" si="164"/>
        <v/>
      </c>
      <c r="AE326" s="274" t="str">
        <f t="shared" si="164"/>
        <v/>
      </c>
      <c r="AF326" s="274" t="str">
        <f t="shared" si="164"/>
        <v/>
      </c>
      <c r="AG326" s="274" t="str">
        <f t="shared" si="165"/>
        <v/>
      </c>
      <c r="AH326" s="274" t="str">
        <f t="shared" si="165"/>
        <v/>
      </c>
      <c r="AI326" s="274" t="str">
        <f t="shared" si="165"/>
        <v/>
      </c>
      <c r="AJ326" s="274" t="str">
        <f t="shared" si="165"/>
        <v/>
      </c>
      <c r="AK326" s="274" t="str">
        <f t="shared" si="165"/>
        <v/>
      </c>
      <c r="AL326" s="274" t="str">
        <f t="shared" si="165"/>
        <v/>
      </c>
      <c r="AM326" s="274" t="str">
        <f t="shared" si="165"/>
        <v/>
      </c>
      <c r="AN326" s="274" t="str">
        <f t="shared" si="165"/>
        <v/>
      </c>
      <c r="AO326" s="274" t="str">
        <f t="shared" si="165"/>
        <v/>
      </c>
      <c r="AP326" s="274" t="str">
        <f t="shared" si="165"/>
        <v/>
      </c>
      <c r="AQ326" s="275">
        <f t="shared" si="153"/>
        <v>0</v>
      </c>
      <c r="AR326" s="275">
        <f t="shared" si="154"/>
        <v>0</v>
      </c>
      <c r="AS326" s="275">
        <f t="shared" si="155"/>
        <v>0</v>
      </c>
    </row>
    <row r="327" spans="1:45" s="5" customFormat="1" ht="27.75" customHeight="1" x14ac:dyDescent="0.25">
      <c r="A327" s="266">
        <f>'Inventaire – Act. lin. et vert.'!A314</f>
        <v>313</v>
      </c>
      <c r="B327" s="266"/>
      <c r="C327" s="266">
        <f>'Inventaire – Act. lin. et vert.'!B314</f>
        <v>0</v>
      </c>
      <c r="D327" s="266" t="str">
        <f>IF('Inventaire – Act. lin. et vert.'!C314="","",'Inventaire – Act. lin. et vert.'!C314)</f>
        <v/>
      </c>
      <c r="E327" s="267">
        <f>'Inventaire – Act. lin. et vert.'!D314</f>
        <v>0</v>
      </c>
      <c r="F327" s="268">
        <f>'Inventaire – Act. lin. et vert.'!E314</f>
        <v>0</v>
      </c>
      <c r="G327" s="276">
        <f>'Inventaire – Act. lin. et vert.'!I314</f>
        <v>0</v>
      </c>
      <c r="H327" s="270">
        <f>IF(C327='État actuel de la coll.'!$A$20,'Inventaire – Véh. et équip.'!H314-'Inventaire – Véh. et équip.'!M314,'Inventaire – Act. lin. et vert.'!G314)</f>
        <v>0</v>
      </c>
      <c r="I327" s="270">
        <f>'Inventaire – Act. lin. et vert.'!K314</f>
        <v>0</v>
      </c>
      <c r="J327" s="271" t="str">
        <f>IF(ISNUMBER('Inventaire – Act. lin. et vert.'!Y314),'Inventaire – Act. lin. et vert.'!Y314,"")</f>
        <v/>
      </c>
      <c r="K327" s="272">
        <f t="shared" si="138"/>
        <v>0</v>
      </c>
      <c r="L327" s="272">
        <f t="shared" si="146"/>
        <v>0</v>
      </c>
      <c r="M327" s="272">
        <f t="shared" si="147"/>
        <v>0</v>
      </c>
      <c r="N327" s="272">
        <f t="shared" si="148"/>
        <v>0</v>
      </c>
      <c r="O327" s="272">
        <f t="shared" si="149"/>
        <v>0</v>
      </c>
      <c r="P327" s="273">
        <f t="shared" si="150"/>
        <v>0</v>
      </c>
      <c r="Q327" s="277" t="str">
        <f t="shared" si="151"/>
        <v/>
      </c>
      <c r="R327" s="277" t="str">
        <f t="shared" si="152"/>
        <v/>
      </c>
      <c r="S327" s="274" t="str">
        <f t="shared" si="139"/>
        <v/>
      </c>
      <c r="T327" s="274" t="str">
        <f t="shared" si="163"/>
        <v/>
      </c>
      <c r="U327" s="274" t="str">
        <f t="shared" si="163"/>
        <v/>
      </c>
      <c r="V327" s="274" t="str">
        <f t="shared" si="140"/>
        <v/>
      </c>
      <c r="W327" s="274" t="str">
        <f t="shared" si="164"/>
        <v/>
      </c>
      <c r="X327" s="274" t="str">
        <f t="shared" si="164"/>
        <v/>
      </c>
      <c r="Y327" s="274" t="str">
        <f t="shared" si="164"/>
        <v/>
      </c>
      <c r="Z327" s="274" t="str">
        <f t="shared" si="164"/>
        <v/>
      </c>
      <c r="AA327" s="274" t="str">
        <f t="shared" si="164"/>
        <v/>
      </c>
      <c r="AB327" s="274" t="str">
        <f t="shared" si="164"/>
        <v/>
      </c>
      <c r="AC327" s="274" t="str">
        <f t="shared" si="164"/>
        <v/>
      </c>
      <c r="AD327" s="274" t="str">
        <f t="shared" si="164"/>
        <v/>
      </c>
      <c r="AE327" s="274" t="str">
        <f t="shared" si="164"/>
        <v/>
      </c>
      <c r="AF327" s="274" t="str">
        <f t="shared" si="164"/>
        <v/>
      </c>
      <c r="AG327" s="274" t="str">
        <f t="shared" si="165"/>
        <v/>
      </c>
      <c r="AH327" s="274" t="str">
        <f t="shared" si="165"/>
        <v/>
      </c>
      <c r="AI327" s="274" t="str">
        <f t="shared" si="165"/>
        <v/>
      </c>
      <c r="AJ327" s="274" t="str">
        <f t="shared" si="165"/>
        <v/>
      </c>
      <c r="AK327" s="274" t="str">
        <f t="shared" si="165"/>
        <v/>
      </c>
      <c r="AL327" s="274" t="str">
        <f t="shared" si="165"/>
        <v/>
      </c>
      <c r="AM327" s="274" t="str">
        <f t="shared" si="165"/>
        <v/>
      </c>
      <c r="AN327" s="274" t="str">
        <f t="shared" si="165"/>
        <v/>
      </c>
      <c r="AO327" s="274" t="str">
        <f t="shared" si="165"/>
        <v/>
      </c>
      <c r="AP327" s="274" t="str">
        <f t="shared" si="165"/>
        <v/>
      </c>
      <c r="AQ327" s="275">
        <f t="shared" si="153"/>
        <v>0</v>
      </c>
      <c r="AR327" s="275">
        <f t="shared" si="154"/>
        <v>0</v>
      </c>
      <c r="AS327" s="275">
        <f t="shared" si="155"/>
        <v>0</v>
      </c>
    </row>
    <row r="328" spans="1:45" s="5" customFormat="1" ht="27.75" customHeight="1" x14ac:dyDescent="0.25">
      <c r="A328" s="266">
        <f>'Inventaire – Act. lin. et vert.'!A315</f>
        <v>314</v>
      </c>
      <c r="B328" s="266"/>
      <c r="C328" s="266">
        <f>'Inventaire – Act. lin. et vert.'!B315</f>
        <v>0</v>
      </c>
      <c r="D328" s="266" t="str">
        <f>IF('Inventaire – Act. lin. et vert.'!C315="","",'Inventaire – Act. lin. et vert.'!C315)</f>
        <v/>
      </c>
      <c r="E328" s="267">
        <f>'Inventaire – Act. lin. et vert.'!D315</f>
        <v>0</v>
      </c>
      <c r="F328" s="268">
        <f>'Inventaire – Act. lin. et vert.'!E315</f>
        <v>0</v>
      </c>
      <c r="G328" s="276">
        <f>'Inventaire – Act. lin. et vert.'!I315</f>
        <v>0</v>
      </c>
      <c r="H328" s="270">
        <f>IF(C328='État actuel de la coll.'!$A$20,'Inventaire – Véh. et équip.'!H315-'Inventaire – Véh. et équip.'!M315,'Inventaire – Act. lin. et vert.'!G315)</f>
        <v>0</v>
      </c>
      <c r="I328" s="270">
        <f>'Inventaire – Act. lin. et vert.'!K315</f>
        <v>0</v>
      </c>
      <c r="J328" s="271" t="str">
        <f>IF(ISNUMBER('Inventaire – Act. lin. et vert.'!Y315),'Inventaire – Act. lin. et vert.'!Y315,"")</f>
        <v/>
      </c>
      <c r="K328" s="272">
        <f t="shared" si="138"/>
        <v>0</v>
      </c>
      <c r="L328" s="272">
        <f t="shared" si="146"/>
        <v>0</v>
      </c>
      <c r="M328" s="272">
        <f t="shared" si="147"/>
        <v>0</v>
      </c>
      <c r="N328" s="272">
        <f t="shared" si="148"/>
        <v>0</v>
      </c>
      <c r="O328" s="272">
        <f t="shared" si="149"/>
        <v>0</v>
      </c>
      <c r="P328" s="273">
        <f t="shared" si="150"/>
        <v>0</v>
      </c>
      <c r="Q328" s="277" t="str">
        <f t="shared" si="151"/>
        <v/>
      </c>
      <c r="R328" s="277" t="str">
        <f t="shared" si="152"/>
        <v/>
      </c>
      <c r="S328" s="274" t="str">
        <f t="shared" si="139"/>
        <v/>
      </c>
      <c r="T328" s="274" t="str">
        <f t="shared" si="163"/>
        <v/>
      </c>
      <c r="U328" s="274" t="str">
        <f t="shared" si="163"/>
        <v/>
      </c>
      <c r="V328" s="274" t="str">
        <f t="shared" si="140"/>
        <v/>
      </c>
      <c r="W328" s="274" t="str">
        <f t="shared" si="164"/>
        <v/>
      </c>
      <c r="X328" s="274" t="str">
        <f t="shared" si="164"/>
        <v/>
      </c>
      <c r="Y328" s="274" t="str">
        <f t="shared" si="164"/>
        <v/>
      </c>
      <c r="Z328" s="274" t="str">
        <f t="shared" si="164"/>
        <v/>
      </c>
      <c r="AA328" s="274" t="str">
        <f t="shared" si="164"/>
        <v/>
      </c>
      <c r="AB328" s="274" t="str">
        <f t="shared" si="164"/>
        <v/>
      </c>
      <c r="AC328" s="274" t="str">
        <f t="shared" si="164"/>
        <v/>
      </c>
      <c r="AD328" s="274" t="str">
        <f t="shared" si="164"/>
        <v/>
      </c>
      <c r="AE328" s="274" t="str">
        <f t="shared" si="164"/>
        <v/>
      </c>
      <c r="AF328" s="274" t="str">
        <f t="shared" si="164"/>
        <v/>
      </c>
      <c r="AG328" s="274" t="str">
        <f t="shared" si="165"/>
        <v/>
      </c>
      <c r="AH328" s="274" t="str">
        <f t="shared" si="165"/>
        <v/>
      </c>
      <c r="AI328" s="274" t="str">
        <f t="shared" si="165"/>
        <v/>
      </c>
      <c r="AJ328" s="274" t="str">
        <f t="shared" si="165"/>
        <v/>
      </c>
      <c r="AK328" s="274" t="str">
        <f t="shared" si="165"/>
        <v/>
      </c>
      <c r="AL328" s="274" t="str">
        <f t="shared" si="165"/>
        <v/>
      </c>
      <c r="AM328" s="274" t="str">
        <f t="shared" si="165"/>
        <v/>
      </c>
      <c r="AN328" s="274" t="str">
        <f t="shared" si="165"/>
        <v/>
      </c>
      <c r="AO328" s="274" t="str">
        <f t="shared" si="165"/>
        <v/>
      </c>
      <c r="AP328" s="274" t="str">
        <f t="shared" si="165"/>
        <v/>
      </c>
      <c r="AQ328" s="275">
        <f t="shared" si="153"/>
        <v>0</v>
      </c>
      <c r="AR328" s="275">
        <f t="shared" si="154"/>
        <v>0</v>
      </c>
      <c r="AS328" s="275">
        <f t="shared" si="155"/>
        <v>0</v>
      </c>
    </row>
    <row r="329" spans="1:45" s="5" customFormat="1" ht="27.75" customHeight="1" x14ac:dyDescent="0.25">
      <c r="A329" s="266">
        <f>'Inventaire – Act. lin. et vert.'!A316</f>
        <v>315</v>
      </c>
      <c r="B329" s="266"/>
      <c r="C329" s="266">
        <f>'Inventaire – Act. lin. et vert.'!B316</f>
        <v>0</v>
      </c>
      <c r="D329" s="266" t="str">
        <f>IF('Inventaire – Act. lin. et vert.'!C316="","",'Inventaire – Act. lin. et vert.'!C316)</f>
        <v/>
      </c>
      <c r="E329" s="267">
        <f>'Inventaire – Act. lin. et vert.'!D316</f>
        <v>0</v>
      </c>
      <c r="F329" s="268">
        <f>'Inventaire – Act. lin. et vert.'!E316</f>
        <v>0</v>
      </c>
      <c r="G329" s="276">
        <f>'Inventaire – Act. lin. et vert.'!I316</f>
        <v>0</v>
      </c>
      <c r="H329" s="270">
        <f>IF(C329='État actuel de la coll.'!$A$20,'Inventaire – Véh. et équip.'!H316-'Inventaire – Véh. et équip.'!M316,'Inventaire – Act. lin. et vert.'!G316)</f>
        <v>0</v>
      </c>
      <c r="I329" s="270">
        <f>'Inventaire – Act. lin. et vert.'!K316</f>
        <v>0</v>
      </c>
      <c r="J329" s="271" t="str">
        <f>IF(ISNUMBER('Inventaire – Act. lin. et vert.'!Y316),'Inventaire – Act. lin. et vert.'!Y316,"")</f>
        <v/>
      </c>
      <c r="K329" s="272">
        <f t="shared" si="138"/>
        <v>0</v>
      </c>
      <c r="L329" s="272">
        <f t="shared" si="146"/>
        <v>0</v>
      </c>
      <c r="M329" s="272">
        <f t="shared" si="147"/>
        <v>0</v>
      </c>
      <c r="N329" s="272">
        <f t="shared" si="148"/>
        <v>0</v>
      </c>
      <c r="O329" s="272">
        <f t="shared" si="149"/>
        <v>0</v>
      </c>
      <c r="P329" s="273">
        <f t="shared" si="150"/>
        <v>0</v>
      </c>
      <c r="Q329" s="277" t="str">
        <f t="shared" si="151"/>
        <v/>
      </c>
      <c r="R329" s="277" t="str">
        <f t="shared" si="152"/>
        <v/>
      </c>
      <c r="S329" s="274" t="str">
        <f t="shared" si="139"/>
        <v/>
      </c>
      <c r="T329" s="274" t="str">
        <f t="shared" si="163"/>
        <v/>
      </c>
      <c r="U329" s="274" t="str">
        <f t="shared" si="163"/>
        <v/>
      </c>
      <c r="V329" s="274" t="str">
        <f t="shared" si="140"/>
        <v/>
      </c>
      <c r="W329" s="274" t="str">
        <f t="shared" si="164"/>
        <v/>
      </c>
      <c r="X329" s="274" t="str">
        <f t="shared" si="164"/>
        <v/>
      </c>
      <c r="Y329" s="274" t="str">
        <f t="shared" si="164"/>
        <v/>
      </c>
      <c r="Z329" s="274" t="str">
        <f t="shared" si="164"/>
        <v/>
      </c>
      <c r="AA329" s="274" t="str">
        <f t="shared" si="164"/>
        <v/>
      </c>
      <c r="AB329" s="274" t="str">
        <f t="shared" si="164"/>
        <v/>
      </c>
      <c r="AC329" s="274" t="str">
        <f t="shared" si="164"/>
        <v/>
      </c>
      <c r="AD329" s="274" t="str">
        <f t="shared" si="164"/>
        <v/>
      </c>
      <c r="AE329" s="274" t="str">
        <f t="shared" si="164"/>
        <v/>
      </c>
      <c r="AF329" s="274" t="str">
        <f t="shared" si="164"/>
        <v/>
      </c>
      <c r="AG329" s="274" t="str">
        <f t="shared" si="165"/>
        <v/>
      </c>
      <c r="AH329" s="274" t="str">
        <f t="shared" si="165"/>
        <v/>
      </c>
      <c r="AI329" s="274" t="str">
        <f t="shared" si="165"/>
        <v/>
      </c>
      <c r="AJ329" s="274" t="str">
        <f t="shared" si="165"/>
        <v/>
      </c>
      <c r="AK329" s="274" t="str">
        <f t="shared" si="165"/>
        <v/>
      </c>
      <c r="AL329" s="274" t="str">
        <f t="shared" si="165"/>
        <v/>
      </c>
      <c r="AM329" s="274" t="str">
        <f t="shared" si="165"/>
        <v/>
      </c>
      <c r="AN329" s="274" t="str">
        <f t="shared" si="165"/>
        <v/>
      </c>
      <c r="AO329" s="274" t="str">
        <f t="shared" si="165"/>
        <v/>
      </c>
      <c r="AP329" s="274" t="str">
        <f t="shared" si="165"/>
        <v/>
      </c>
      <c r="AQ329" s="275">
        <f t="shared" si="153"/>
        <v>0</v>
      </c>
      <c r="AR329" s="275">
        <f t="shared" si="154"/>
        <v>0</v>
      </c>
      <c r="AS329" s="275">
        <f t="shared" si="155"/>
        <v>0</v>
      </c>
    </row>
    <row r="330" spans="1:45" s="5" customFormat="1" ht="27.75" customHeight="1" x14ac:dyDescent="0.25">
      <c r="A330" s="266">
        <f>'Inventaire – Act. lin. et vert.'!A317</f>
        <v>316</v>
      </c>
      <c r="B330" s="266"/>
      <c r="C330" s="266">
        <f>'Inventaire – Act. lin. et vert.'!B317</f>
        <v>0</v>
      </c>
      <c r="D330" s="266" t="str">
        <f>IF('Inventaire – Act. lin. et vert.'!C317="","",'Inventaire – Act. lin. et vert.'!C317)</f>
        <v/>
      </c>
      <c r="E330" s="267">
        <f>'Inventaire – Act. lin. et vert.'!D317</f>
        <v>0</v>
      </c>
      <c r="F330" s="268">
        <f>'Inventaire – Act. lin. et vert.'!E317</f>
        <v>0</v>
      </c>
      <c r="G330" s="276">
        <f>'Inventaire – Act. lin. et vert.'!I317</f>
        <v>0</v>
      </c>
      <c r="H330" s="270">
        <f>IF(C330='État actuel de la coll.'!$A$20,'Inventaire – Véh. et équip.'!H317-'Inventaire – Véh. et équip.'!M317,'Inventaire – Act. lin. et vert.'!G317)</f>
        <v>0</v>
      </c>
      <c r="I330" s="270">
        <f>'Inventaire – Act. lin. et vert.'!K317</f>
        <v>0</v>
      </c>
      <c r="J330" s="271" t="str">
        <f>IF(ISNUMBER('Inventaire – Act. lin. et vert.'!Y317),'Inventaire – Act. lin. et vert.'!Y317,"")</f>
        <v/>
      </c>
      <c r="K330" s="272">
        <f t="shared" si="138"/>
        <v>0</v>
      </c>
      <c r="L330" s="272">
        <f t="shared" si="146"/>
        <v>0</v>
      </c>
      <c r="M330" s="272">
        <f t="shared" si="147"/>
        <v>0</v>
      </c>
      <c r="N330" s="272">
        <f t="shared" si="148"/>
        <v>0</v>
      </c>
      <c r="O330" s="272">
        <f t="shared" si="149"/>
        <v>0</v>
      </c>
      <c r="P330" s="273">
        <f t="shared" si="150"/>
        <v>0</v>
      </c>
      <c r="Q330" s="277" t="str">
        <f t="shared" si="151"/>
        <v/>
      </c>
      <c r="R330" s="277" t="str">
        <f t="shared" si="152"/>
        <v/>
      </c>
      <c r="S330" s="274" t="str">
        <f t="shared" si="139"/>
        <v/>
      </c>
      <c r="T330" s="274" t="str">
        <f t="shared" si="163"/>
        <v/>
      </c>
      <c r="U330" s="274" t="str">
        <f t="shared" si="163"/>
        <v/>
      </c>
      <c r="V330" s="274" t="str">
        <f t="shared" si="140"/>
        <v/>
      </c>
      <c r="W330" s="274" t="str">
        <f t="shared" si="164"/>
        <v/>
      </c>
      <c r="X330" s="274" t="str">
        <f t="shared" si="164"/>
        <v/>
      </c>
      <c r="Y330" s="274" t="str">
        <f t="shared" si="164"/>
        <v/>
      </c>
      <c r="Z330" s="274" t="str">
        <f t="shared" si="164"/>
        <v/>
      </c>
      <c r="AA330" s="274" t="str">
        <f t="shared" si="164"/>
        <v/>
      </c>
      <c r="AB330" s="274" t="str">
        <f t="shared" si="164"/>
        <v/>
      </c>
      <c r="AC330" s="274" t="str">
        <f t="shared" si="164"/>
        <v/>
      </c>
      <c r="AD330" s="274" t="str">
        <f t="shared" si="164"/>
        <v/>
      </c>
      <c r="AE330" s="274" t="str">
        <f t="shared" si="164"/>
        <v/>
      </c>
      <c r="AF330" s="274" t="str">
        <f t="shared" si="164"/>
        <v/>
      </c>
      <c r="AG330" s="274" t="str">
        <f t="shared" si="165"/>
        <v/>
      </c>
      <c r="AH330" s="274" t="str">
        <f t="shared" si="165"/>
        <v/>
      </c>
      <c r="AI330" s="274" t="str">
        <f t="shared" si="165"/>
        <v/>
      </c>
      <c r="AJ330" s="274" t="str">
        <f t="shared" si="165"/>
        <v/>
      </c>
      <c r="AK330" s="274" t="str">
        <f t="shared" si="165"/>
        <v/>
      </c>
      <c r="AL330" s="274" t="str">
        <f t="shared" si="165"/>
        <v/>
      </c>
      <c r="AM330" s="274" t="str">
        <f t="shared" si="165"/>
        <v/>
      </c>
      <c r="AN330" s="274" t="str">
        <f t="shared" si="165"/>
        <v/>
      </c>
      <c r="AO330" s="274" t="str">
        <f t="shared" si="165"/>
        <v/>
      </c>
      <c r="AP330" s="274" t="str">
        <f t="shared" si="165"/>
        <v/>
      </c>
      <c r="AQ330" s="275">
        <f t="shared" si="153"/>
        <v>0</v>
      </c>
      <c r="AR330" s="275">
        <f t="shared" si="154"/>
        <v>0</v>
      </c>
      <c r="AS330" s="275">
        <f t="shared" si="155"/>
        <v>0</v>
      </c>
    </row>
    <row r="331" spans="1:45" s="5" customFormat="1" ht="27.75" customHeight="1" x14ac:dyDescent="0.25">
      <c r="A331" s="266">
        <f>'Inventaire – Act. lin. et vert.'!A318</f>
        <v>317</v>
      </c>
      <c r="B331" s="266"/>
      <c r="C331" s="266">
        <f>'Inventaire – Act. lin. et vert.'!B318</f>
        <v>0</v>
      </c>
      <c r="D331" s="266" t="str">
        <f>IF('Inventaire – Act. lin. et vert.'!C318="","",'Inventaire – Act. lin. et vert.'!C318)</f>
        <v/>
      </c>
      <c r="E331" s="267">
        <f>'Inventaire – Act. lin. et vert.'!D318</f>
        <v>0</v>
      </c>
      <c r="F331" s="268">
        <f>'Inventaire – Act. lin. et vert.'!E318</f>
        <v>0</v>
      </c>
      <c r="G331" s="276">
        <f>'Inventaire – Act. lin. et vert.'!I318</f>
        <v>0</v>
      </c>
      <c r="H331" s="270">
        <f>IF(C331='État actuel de la coll.'!$A$20,'Inventaire – Véh. et équip.'!H318-'Inventaire – Véh. et équip.'!M318,'Inventaire – Act. lin. et vert.'!G318)</f>
        <v>0</v>
      </c>
      <c r="I331" s="270">
        <f>'Inventaire – Act. lin. et vert.'!K318</f>
        <v>0</v>
      </c>
      <c r="J331" s="271" t="str">
        <f>IF(ISNUMBER('Inventaire – Act. lin. et vert.'!Y318),'Inventaire – Act. lin. et vert.'!Y318,"")</f>
        <v/>
      </c>
      <c r="K331" s="272">
        <f t="shared" si="138"/>
        <v>0</v>
      </c>
      <c r="L331" s="272">
        <f t="shared" si="146"/>
        <v>0</v>
      </c>
      <c r="M331" s="272">
        <f t="shared" si="147"/>
        <v>0</v>
      </c>
      <c r="N331" s="272">
        <f t="shared" si="148"/>
        <v>0</v>
      </c>
      <c r="O331" s="272">
        <f t="shared" si="149"/>
        <v>0</v>
      </c>
      <c r="P331" s="273">
        <f t="shared" si="150"/>
        <v>0</v>
      </c>
      <c r="Q331" s="277" t="str">
        <f t="shared" si="151"/>
        <v/>
      </c>
      <c r="R331" s="277" t="str">
        <f t="shared" si="152"/>
        <v/>
      </c>
      <c r="S331" s="274" t="str">
        <f t="shared" si="139"/>
        <v/>
      </c>
      <c r="T331" s="274" t="str">
        <f t="shared" si="163"/>
        <v/>
      </c>
      <c r="U331" s="274" t="str">
        <f t="shared" si="163"/>
        <v/>
      </c>
      <c r="V331" s="274" t="str">
        <f t="shared" si="140"/>
        <v/>
      </c>
      <c r="W331" s="274" t="str">
        <f t="shared" si="164"/>
        <v/>
      </c>
      <c r="X331" s="274" t="str">
        <f t="shared" si="164"/>
        <v/>
      </c>
      <c r="Y331" s="274" t="str">
        <f t="shared" si="164"/>
        <v/>
      </c>
      <c r="Z331" s="274" t="str">
        <f t="shared" si="164"/>
        <v/>
      </c>
      <c r="AA331" s="274" t="str">
        <f t="shared" si="164"/>
        <v/>
      </c>
      <c r="AB331" s="274" t="str">
        <f t="shared" si="164"/>
        <v/>
      </c>
      <c r="AC331" s="274" t="str">
        <f t="shared" si="164"/>
        <v/>
      </c>
      <c r="AD331" s="274" t="str">
        <f t="shared" si="164"/>
        <v/>
      </c>
      <c r="AE331" s="274" t="str">
        <f t="shared" si="164"/>
        <v/>
      </c>
      <c r="AF331" s="274" t="str">
        <f t="shared" si="164"/>
        <v/>
      </c>
      <c r="AG331" s="274" t="str">
        <f t="shared" si="165"/>
        <v/>
      </c>
      <c r="AH331" s="274" t="str">
        <f t="shared" si="165"/>
        <v/>
      </c>
      <c r="AI331" s="274" t="str">
        <f t="shared" si="165"/>
        <v/>
      </c>
      <c r="AJ331" s="274" t="str">
        <f t="shared" si="165"/>
        <v/>
      </c>
      <c r="AK331" s="274" t="str">
        <f t="shared" si="165"/>
        <v/>
      </c>
      <c r="AL331" s="274" t="str">
        <f t="shared" si="165"/>
        <v/>
      </c>
      <c r="AM331" s="274" t="str">
        <f t="shared" si="165"/>
        <v/>
      </c>
      <c r="AN331" s="274" t="str">
        <f t="shared" si="165"/>
        <v/>
      </c>
      <c r="AO331" s="274" t="str">
        <f t="shared" si="165"/>
        <v/>
      </c>
      <c r="AP331" s="274" t="str">
        <f t="shared" si="165"/>
        <v/>
      </c>
      <c r="AQ331" s="275">
        <f t="shared" si="153"/>
        <v>0</v>
      </c>
      <c r="AR331" s="275">
        <f t="shared" si="154"/>
        <v>0</v>
      </c>
      <c r="AS331" s="275">
        <f t="shared" si="155"/>
        <v>0</v>
      </c>
    </row>
    <row r="332" spans="1:45" s="5" customFormat="1" ht="27.75" customHeight="1" x14ac:dyDescent="0.25">
      <c r="A332" s="266">
        <f>'Inventaire – Act. lin. et vert.'!A319</f>
        <v>318</v>
      </c>
      <c r="B332" s="266"/>
      <c r="C332" s="266">
        <f>'Inventaire – Act. lin. et vert.'!B319</f>
        <v>0</v>
      </c>
      <c r="D332" s="266" t="str">
        <f>IF('Inventaire – Act. lin. et vert.'!C319="","",'Inventaire – Act. lin. et vert.'!C319)</f>
        <v/>
      </c>
      <c r="E332" s="267">
        <f>'Inventaire – Act. lin. et vert.'!D319</f>
        <v>0</v>
      </c>
      <c r="F332" s="268">
        <f>'Inventaire – Act. lin. et vert.'!E319</f>
        <v>0</v>
      </c>
      <c r="G332" s="276">
        <f>'Inventaire – Act. lin. et vert.'!I319</f>
        <v>0</v>
      </c>
      <c r="H332" s="270">
        <f>IF(C332='État actuel de la coll.'!$A$20,'Inventaire – Véh. et équip.'!H319-'Inventaire – Véh. et équip.'!M319,'Inventaire – Act. lin. et vert.'!G319)</f>
        <v>0</v>
      </c>
      <c r="I332" s="270">
        <f>'Inventaire – Act. lin. et vert.'!K319</f>
        <v>0</v>
      </c>
      <c r="J332" s="271" t="str">
        <f>IF(ISNUMBER('Inventaire – Act. lin. et vert.'!Y319),'Inventaire – Act. lin. et vert.'!Y319,"")</f>
        <v/>
      </c>
      <c r="K332" s="272">
        <f t="shared" si="138"/>
        <v>0</v>
      </c>
      <c r="L332" s="272">
        <f t="shared" si="146"/>
        <v>0</v>
      </c>
      <c r="M332" s="272">
        <f t="shared" si="147"/>
        <v>0</v>
      </c>
      <c r="N332" s="272">
        <f t="shared" si="148"/>
        <v>0</v>
      </c>
      <c r="O332" s="272">
        <f t="shared" si="149"/>
        <v>0</v>
      </c>
      <c r="P332" s="273">
        <f t="shared" si="150"/>
        <v>0</v>
      </c>
      <c r="Q332" s="277" t="str">
        <f t="shared" si="151"/>
        <v/>
      </c>
      <c r="R332" s="277" t="str">
        <f t="shared" si="152"/>
        <v/>
      </c>
      <c r="S332" s="274" t="str">
        <f t="shared" si="139"/>
        <v/>
      </c>
      <c r="T332" s="274" t="str">
        <f t="shared" si="163"/>
        <v/>
      </c>
      <c r="U332" s="274" t="str">
        <f t="shared" si="163"/>
        <v/>
      </c>
      <c r="V332" s="274" t="str">
        <f t="shared" si="140"/>
        <v/>
      </c>
      <c r="W332" s="274" t="str">
        <f t="shared" si="164"/>
        <v/>
      </c>
      <c r="X332" s="274" t="str">
        <f t="shared" si="164"/>
        <v/>
      </c>
      <c r="Y332" s="274" t="str">
        <f t="shared" si="164"/>
        <v/>
      </c>
      <c r="Z332" s="274" t="str">
        <f t="shared" si="164"/>
        <v/>
      </c>
      <c r="AA332" s="274" t="str">
        <f t="shared" si="164"/>
        <v/>
      </c>
      <c r="AB332" s="274" t="str">
        <f t="shared" si="164"/>
        <v/>
      </c>
      <c r="AC332" s="274" t="str">
        <f t="shared" si="164"/>
        <v/>
      </c>
      <c r="AD332" s="274" t="str">
        <f t="shared" si="164"/>
        <v/>
      </c>
      <c r="AE332" s="274" t="str">
        <f t="shared" si="164"/>
        <v/>
      </c>
      <c r="AF332" s="274" t="str">
        <f t="shared" si="164"/>
        <v/>
      </c>
      <c r="AG332" s="274" t="str">
        <f t="shared" si="165"/>
        <v/>
      </c>
      <c r="AH332" s="274" t="str">
        <f t="shared" si="165"/>
        <v/>
      </c>
      <c r="AI332" s="274" t="str">
        <f t="shared" si="165"/>
        <v/>
      </c>
      <c r="AJ332" s="274" t="str">
        <f t="shared" si="165"/>
        <v/>
      </c>
      <c r="AK332" s="274" t="str">
        <f t="shared" si="165"/>
        <v/>
      </c>
      <c r="AL332" s="274" t="str">
        <f t="shared" si="165"/>
        <v/>
      </c>
      <c r="AM332" s="274" t="str">
        <f t="shared" si="165"/>
        <v/>
      </c>
      <c r="AN332" s="274" t="str">
        <f t="shared" si="165"/>
        <v/>
      </c>
      <c r="AO332" s="274" t="str">
        <f t="shared" si="165"/>
        <v/>
      </c>
      <c r="AP332" s="274" t="str">
        <f t="shared" si="165"/>
        <v/>
      </c>
      <c r="AQ332" s="275">
        <f t="shared" si="153"/>
        <v>0</v>
      </c>
      <c r="AR332" s="275">
        <f t="shared" si="154"/>
        <v>0</v>
      </c>
      <c r="AS332" s="275">
        <f t="shared" si="155"/>
        <v>0</v>
      </c>
    </row>
    <row r="333" spans="1:45" s="5" customFormat="1" ht="27.75" customHeight="1" x14ac:dyDescent="0.25">
      <c r="A333" s="266">
        <f>'Inventaire – Act. lin. et vert.'!A320</f>
        <v>319</v>
      </c>
      <c r="B333" s="266"/>
      <c r="C333" s="266">
        <f>'Inventaire – Act. lin. et vert.'!B320</f>
        <v>0</v>
      </c>
      <c r="D333" s="266" t="str">
        <f>IF('Inventaire – Act. lin. et vert.'!C320="","",'Inventaire – Act. lin. et vert.'!C320)</f>
        <v/>
      </c>
      <c r="E333" s="267">
        <f>'Inventaire – Act. lin. et vert.'!D320</f>
        <v>0</v>
      </c>
      <c r="F333" s="268">
        <f>'Inventaire – Act. lin. et vert.'!E320</f>
        <v>0</v>
      </c>
      <c r="G333" s="276">
        <f>'Inventaire – Act. lin. et vert.'!I320</f>
        <v>0</v>
      </c>
      <c r="H333" s="270">
        <f>IF(C333='État actuel de la coll.'!$A$20,'Inventaire – Véh. et équip.'!H320-'Inventaire – Véh. et équip.'!M320,'Inventaire – Act. lin. et vert.'!G320)</f>
        <v>0</v>
      </c>
      <c r="I333" s="270">
        <f>'Inventaire – Act. lin. et vert.'!K320</f>
        <v>0</v>
      </c>
      <c r="J333" s="271" t="str">
        <f>IF(ISNUMBER('Inventaire – Act. lin. et vert.'!Y320),'Inventaire – Act. lin. et vert.'!Y320,"")</f>
        <v/>
      </c>
      <c r="K333" s="272">
        <f t="shared" si="138"/>
        <v>0</v>
      </c>
      <c r="L333" s="272">
        <f t="shared" si="146"/>
        <v>0</v>
      </c>
      <c r="M333" s="272">
        <f t="shared" si="147"/>
        <v>0</v>
      </c>
      <c r="N333" s="272">
        <f t="shared" si="148"/>
        <v>0</v>
      </c>
      <c r="O333" s="272">
        <f t="shared" si="149"/>
        <v>0</v>
      </c>
      <c r="P333" s="273">
        <f t="shared" si="150"/>
        <v>0</v>
      </c>
      <c r="Q333" s="277" t="str">
        <f t="shared" si="151"/>
        <v/>
      </c>
      <c r="R333" s="277" t="str">
        <f t="shared" si="152"/>
        <v/>
      </c>
      <c r="S333" s="274" t="str">
        <f t="shared" si="139"/>
        <v/>
      </c>
      <c r="T333" s="274" t="str">
        <f t="shared" si="163"/>
        <v/>
      </c>
      <c r="U333" s="274" t="str">
        <f t="shared" si="163"/>
        <v/>
      </c>
      <c r="V333" s="274" t="str">
        <f t="shared" si="140"/>
        <v/>
      </c>
      <c r="W333" s="274" t="str">
        <f t="shared" si="164"/>
        <v/>
      </c>
      <c r="X333" s="274" t="str">
        <f t="shared" si="164"/>
        <v/>
      </c>
      <c r="Y333" s="274" t="str">
        <f t="shared" si="164"/>
        <v/>
      </c>
      <c r="Z333" s="274" t="str">
        <f t="shared" si="164"/>
        <v/>
      </c>
      <c r="AA333" s="274" t="str">
        <f t="shared" si="164"/>
        <v/>
      </c>
      <c r="AB333" s="274" t="str">
        <f t="shared" si="164"/>
        <v/>
      </c>
      <c r="AC333" s="274" t="str">
        <f t="shared" si="164"/>
        <v/>
      </c>
      <c r="AD333" s="274" t="str">
        <f t="shared" si="164"/>
        <v/>
      </c>
      <c r="AE333" s="274" t="str">
        <f t="shared" si="164"/>
        <v/>
      </c>
      <c r="AF333" s="274" t="str">
        <f t="shared" si="164"/>
        <v/>
      </c>
      <c r="AG333" s="274" t="str">
        <f t="shared" si="165"/>
        <v/>
      </c>
      <c r="AH333" s="274" t="str">
        <f t="shared" si="165"/>
        <v/>
      </c>
      <c r="AI333" s="274" t="str">
        <f t="shared" si="165"/>
        <v/>
      </c>
      <c r="AJ333" s="274" t="str">
        <f t="shared" si="165"/>
        <v/>
      </c>
      <c r="AK333" s="274" t="str">
        <f t="shared" si="165"/>
        <v/>
      </c>
      <c r="AL333" s="274" t="str">
        <f t="shared" si="165"/>
        <v/>
      </c>
      <c r="AM333" s="274" t="str">
        <f t="shared" si="165"/>
        <v/>
      </c>
      <c r="AN333" s="274" t="str">
        <f t="shared" si="165"/>
        <v/>
      </c>
      <c r="AO333" s="274" t="str">
        <f t="shared" si="165"/>
        <v/>
      </c>
      <c r="AP333" s="274" t="str">
        <f t="shared" si="165"/>
        <v/>
      </c>
      <c r="AQ333" s="275">
        <f t="shared" si="153"/>
        <v>0</v>
      </c>
      <c r="AR333" s="275">
        <f t="shared" si="154"/>
        <v>0</v>
      </c>
      <c r="AS333" s="275">
        <f t="shared" si="155"/>
        <v>0</v>
      </c>
    </row>
    <row r="334" spans="1:45" s="5" customFormat="1" ht="27.75" customHeight="1" x14ac:dyDescent="0.25">
      <c r="A334" s="266">
        <f>'Inventaire – Act. lin. et vert.'!A321</f>
        <v>320</v>
      </c>
      <c r="B334" s="266"/>
      <c r="C334" s="266">
        <f>'Inventaire – Act. lin. et vert.'!B321</f>
        <v>0</v>
      </c>
      <c r="D334" s="266" t="str">
        <f>IF('Inventaire – Act. lin. et vert.'!C321="","",'Inventaire – Act. lin. et vert.'!C321)</f>
        <v/>
      </c>
      <c r="E334" s="267">
        <f>'Inventaire – Act. lin. et vert.'!D321</f>
        <v>0</v>
      </c>
      <c r="F334" s="268">
        <f>'Inventaire – Act. lin. et vert.'!E321</f>
        <v>0</v>
      </c>
      <c r="G334" s="276">
        <f>'Inventaire – Act. lin. et vert.'!I321</f>
        <v>0</v>
      </c>
      <c r="H334" s="270">
        <f>IF(C334='État actuel de la coll.'!$A$20,'Inventaire – Véh. et équip.'!H321-'Inventaire – Véh. et équip.'!M321,'Inventaire – Act. lin. et vert.'!G321)</f>
        <v>0</v>
      </c>
      <c r="I334" s="270">
        <f>'Inventaire – Act. lin. et vert.'!K321</f>
        <v>0</v>
      </c>
      <c r="J334" s="271" t="str">
        <f>IF(ISNUMBER('Inventaire – Act. lin. et vert.'!Y321),'Inventaire – Act. lin. et vert.'!Y321,"")</f>
        <v/>
      </c>
      <c r="K334" s="272">
        <f t="shared" si="138"/>
        <v>0</v>
      </c>
      <c r="L334" s="272">
        <f t="shared" si="146"/>
        <v>0</v>
      </c>
      <c r="M334" s="272">
        <f t="shared" si="147"/>
        <v>0</v>
      </c>
      <c r="N334" s="272">
        <f t="shared" si="148"/>
        <v>0</v>
      </c>
      <c r="O334" s="272">
        <f t="shared" si="149"/>
        <v>0</v>
      </c>
      <c r="P334" s="273">
        <f t="shared" si="150"/>
        <v>0</v>
      </c>
      <c r="Q334" s="277" t="str">
        <f t="shared" si="151"/>
        <v/>
      </c>
      <c r="R334" s="277" t="str">
        <f t="shared" si="152"/>
        <v/>
      </c>
      <c r="S334" s="274" t="str">
        <f t="shared" si="139"/>
        <v/>
      </c>
      <c r="T334" s="274" t="str">
        <f t="shared" si="163"/>
        <v/>
      </c>
      <c r="U334" s="274" t="str">
        <f t="shared" si="163"/>
        <v/>
      </c>
      <c r="V334" s="274" t="str">
        <f t="shared" si="140"/>
        <v/>
      </c>
      <c r="W334" s="274" t="str">
        <f t="shared" si="164"/>
        <v/>
      </c>
      <c r="X334" s="274" t="str">
        <f t="shared" si="164"/>
        <v/>
      </c>
      <c r="Y334" s="274" t="str">
        <f t="shared" si="164"/>
        <v/>
      </c>
      <c r="Z334" s="274" t="str">
        <f t="shared" si="164"/>
        <v/>
      </c>
      <c r="AA334" s="274" t="str">
        <f t="shared" si="164"/>
        <v/>
      </c>
      <c r="AB334" s="274" t="str">
        <f t="shared" si="164"/>
        <v/>
      </c>
      <c r="AC334" s="274" t="str">
        <f t="shared" si="164"/>
        <v/>
      </c>
      <c r="AD334" s="274" t="str">
        <f t="shared" si="164"/>
        <v/>
      </c>
      <c r="AE334" s="274" t="str">
        <f t="shared" si="164"/>
        <v/>
      </c>
      <c r="AF334" s="274" t="str">
        <f t="shared" si="164"/>
        <v/>
      </c>
      <c r="AG334" s="274" t="str">
        <f t="shared" si="165"/>
        <v/>
      </c>
      <c r="AH334" s="274" t="str">
        <f t="shared" si="165"/>
        <v/>
      </c>
      <c r="AI334" s="274" t="str">
        <f t="shared" si="165"/>
        <v/>
      </c>
      <c r="AJ334" s="274" t="str">
        <f t="shared" si="165"/>
        <v/>
      </c>
      <c r="AK334" s="274" t="str">
        <f t="shared" si="165"/>
        <v/>
      </c>
      <c r="AL334" s="274" t="str">
        <f t="shared" si="165"/>
        <v/>
      </c>
      <c r="AM334" s="274" t="str">
        <f t="shared" si="165"/>
        <v/>
      </c>
      <c r="AN334" s="274" t="str">
        <f t="shared" si="165"/>
        <v/>
      </c>
      <c r="AO334" s="274" t="str">
        <f t="shared" si="165"/>
        <v/>
      </c>
      <c r="AP334" s="274" t="str">
        <f t="shared" si="165"/>
        <v/>
      </c>
      <c r="AQ334" s="275">
        <f t="shared" si="153"/>
        <v>0</v>
      </c>
      <c r="AR334" s="275">
        <f t="shared" si="154"/>
        <v>0</v>
      </c>
      <c r="AS334" s="275">
        <f t="shared" si="155"/>
        <v>0</v>
      </c>
    </row>
    <row r="335" spans="1:45" s="5" customFormat="1" ht="27.75" customHeight="1" x14ac:dyDescent="0.25">
      <c r="A335" s="266">
        <f>'Inventaire – Act. lin. et vert.'!A322</f>
        <v>321</v>
      </c>
      <c r="B335" s="266"/>
      <c r="C335" s="266">
        <f>'Inventaire – Act. lin. et vert.'!B322</f>
        <v>0</v>
      </c>
      <c r="D335" s="266" t="str">
        <f>IF('Inventaire – Act. lin. et vert.'!C322="","",'Inventaire – Act. lin. et vert.'!C322)</f>
        <v/>
      </c>
      <c r="E335" s="267">
        <f>'Inventaire – Act. lin. et vert.'!D322</f>
        <v>0</v>
      </c>
      <c r="F335" s="268">
        <f>'Inventaire – Act. lin. et vert.'!E322</f>
        <v>0</v>
      </c>
      <c r="G335" s="276">
        <f>'Inventaire – Act. lin. et vert.'!I322</f>
        <v>0</v>
      </c>
      <c r="H335" s="270">
        <f>IF(C335='État actuel de la coll.'!$A$20,'Inventaire – Véh. et équip.'!H322-'Inventaire – Véh. et équip.'!M322,'Inventaire – Act. lin. et vert.'!G322)</f>
        <v>0</v>
      </c>
      <c r="I335" s="270">
        <f>'Inventaire – Act. lin. et vert.'!K322</f>
        <v>0</v>
      </c>
      <c r="J335" s="271" t="str">
        <f>IF(ISNUMBER('Inventaire – Act. lin. et vert.'!Y322),'Inventaire – Act. lin. et vert.'!Y322,"")</f>
        <v/>
      </c>
      <c r="K335" s="272">
        <f t="shared" si="138"/>
        <v>0</v>
      </c>
      <c r="L335" s="272">
        <f t="shared" si="146"/>
        <v>0</v>
      </c>
      <c r="M335" s="272">
        <f t="shared" si="147"/>
        <v>0</v>
      </c>
      <c r="N335" s="272">
        <f t="shared" si="148"/>
        <v>0</v>
      </c>
      <c r="O335" s="272">
        <f t="shared" si="149"/>
        <v>0</v>
      </c>
      <c r="P335" s="273">
        <f t="shared" si="150"/>
        <v>0</v>
      </c>
      <c r="Q335" s="277" t="str">
        <f t="shared" si="151"/>
        <v/>
      </c>
      <c r="R335" s="277" t="str">
        <f t="shared" si="152"/>
        <v/>
      </c>
      <c r="S335" s="274" t="str">
        <f t="shared" si="139"/>
        <v/>
      </c>
      <c r="T335" s="274" t="str">
        <f t="shared" si="163"/>
        <v/>
      </c>
      <c r="U335" s="274" t="str">
        <f t="shared" si="163"/>
        <v/>
      </c>
      <c r="V335" s="274" t="str">
        <f t="shared" si="140"/>
        <v/>
      </c>
      <c r="W335" s="274" t="str">
        <f t="shared" ref="W335:AF344" si="166">IF(OR($K335=W$14,$L335=W$14,$M335=W$14,$N335=W$14,$O335=W$14,$P335=W$14),$G335,"")</f>
        <v/>
      </c>
      <c r="X335" s="274" t="str">
        <f t="shared" si="166"/>
        <v/>
      </c>
      <c r="Y335" s="274" t="str">
        <f t="shared" si="166"/>
        <v/>
      </c>
      <c r="Z335" s="274" t="str">
        <f t="shared" si="166"/>
        <v/>
      </c>
      <c r="AA335" s="274" t="str">
        <f t="shared" si="166"/>
        <v/>
      </c>
      <c r="AB335" s="274" t="str">
        <f t="shared" si="166"/>
        <v/>
      </c>
      <c r="AC335" s="274" t="str">
        <f t="shared" si="166"/>
        <v/>
      </c>
      <c r="AD335" s="274" t="str">
        <f t="shared" si="166"/>
        <v/>
      </c>
      <c r="AE335" s="274" t="str">
        <f t="shared" si="166"/>
        <v/>
      </c>
      <c r="AF335" s="274" t="str">
        <f t="shared" si="166"/>
        <v/>
      </c>
      <c r="AG335" s="274" t="str">
        <f t="shared" ref="AG335:AP344" si="167">IF(OR($K335=AG$14,$L335=AG$14,$M335=AG$14,$N335=AG$14,$O335=AG$14,$P335=AG$14),$G335,"")</f>
        <v/>
      </c>
      <c r="AH335" s="274" t="str">
        <f t="shared" si="167"/>
        <v/>
      </c>
      <c r="AI335" s="274" t="str">
        <f t="shared" si="167"/>
        <v/>
      </c>
      <c r="AJ335" s="274" t="str">
        <f t="shared" si="167"/>
        <v/>
      </c>
      <c r="AK335" s="274" t="str">
        <f t="shared" si="167"/>
        <v/>
      </c>
      <c r="AL335" s="274" t="str">
        <f t="shared" si="167"/>
        <v/>
      </c>
      <c r="AM335" s="274" t="str">
        <f t="shared" si="167"/>
        <v/>
      </c>
      <c r="AN335" s="274" t="str">
        <f t="shared" si="167"/>
        <v/>
      </c>
      <c r="AO335" s="274" t="str">
        <f t="shared" si="167"/>
        <v/>
      </c>
      <c r="AP335" s="274" t="str">
        <f t="shared" si="167"/>
        <v/>
      </c>
      <c r="AQ335" s="275">
        <f t="shared" si="153"/>
        <v>0</v>
      </c>
      <c r="AR335" s="275">
        <f t="shared" si="154"/>
        <v>0</v>
      </c>
      <c r="AS335" s="275">
        <f t="shared" si="155"/>
        <v>0</v>
      </c>
    </row>
    <row r="336" spans="1:45" s="5" customFormat="1" ht="27.75" customHeight="1" x14ac:dyDescent="0.25">
      <c r="A336" s="266">
        <f>'Inventaire – Act. lin. et vert.'!A323</f>
        <v>322</v>
      </c>
      <c r="B336" s="266"/>
      <c r="C336" s="266">
        <f>'Inventaire – Act. lin. et vert.'!B323</f>
        <v>0</v>
      </c>
      <c r="D336" s="266" t="str">
        <f>IF('Inventaire – Act. lin. et vert.'!C323="","",'Inventaire – Act. lin. et vert.'!C323)</f>
        <v/>
      </c>
      <c r="E336" s="267">
        <f>'Inventaire – Act. lin. et vert.'!D323</f>
        <v>0</v>
      </c>
      <c r="F336" s="268">
        <f>'Inventaire – Act. lin. et vert.'!E323</f>
        <v>0</v>
      </c>
      <c r="G336" s="276">
        <f>'Inventaire – Act. lin. et vert.'!I323</f>
        <v>0</v>
      </c>
      <c r="H336" s="270">
        <f>IF(C336='État actuel de la coll.'!$A$20,'Inventaire – Véh. et équip.'!H323-'Inventaire – Véh. et équip.'!M323,'Inventaire – Act. lin. et vert.'!G323)</f>
        <v>0</v>
      </c>
      <c r="I336" s="270">
        <f>'Inventaire – Act. lin. et vert.'!K323</f>
        <v>0</v>
      </c>
      <c r="J336" s="271" t="str">
        <f>IF(ISNUMBER('Inventaire – Act. lin. et vert.'!Y323),'Inventaire – Act. lin. et vert.'!Y323,"")</f>
        <v/>
      </c>
      <c r="K336" s="272">
        <f t="shared" ref="K336:K399" si="168">IF(ISNUMBER(J336),H336+J336,H336+$I336)</f>
        <v>0</v>
      </c>
      <c r="L336" s="272">
        <f t="shared" si="146"/>
        <v>0</v>
      </c>
      <c r="M336" s="272">
        <f t="shared" si="147"/>
        <v>0</v>
      </c>
      <c r="N336" s="272">
        <f t="shared" si="148"/>
        <v>0</v>
      </c>
      <c r="O336" s="272">
        <f t="shared" si="149"/>
        <v>0</v>
      </c>
      <c r="P336" s="273">
        <f t="shared" si="150"/>
        <v>0</v>
      </c>
      <c r="Q336" s="277" t="str">
        <f t="shared" si="151"/>
        <v/>
      </c>
      <c r="R336" s="277" t="str">
        <f t="shared" si="152"/>
        <v/>
      </c>
      <c r="S336" s="274" t="str">
        <f t="shared" si="139"/>
        <v/>
      </c>
      <c r="T336" s="274" t="str">
        <f t="shared" ref="T336:U355" si="169">IF(OR($K336=T$14,$L336=T$14,$M336=T$14,$N336=T$14,$O336=T$14,$P336=T$14),$G336,"")</f>
        <v/>
      </c>
      <c r="U336" s="274" t="str">
        <f t="shared" si="169"/>
        <v/>
      </c>
      <c r="V336" s="274" t="str">
        <f t="shared" si="140"/>
        <v/>
      </c>
      <c r="W336" s="274" t="str">
        <f t="shared" si="166"/>
        <v/>
      </c>
      <c r="X336" s="274" t="str">
        <f t="shared" si="166"/>
        <v/>
      </c>
      <c r="Y336" s="274" t="str">
        <f t="shared" si="166"/>
        <v/>
      </c>
      <c r="Z336" s="274" t="str">
        <f t="shared" si="166"/>
        <v/>
      </c>
      <c r="AA336" s="274" t="str">
        <f t="shared" si="166"/>
        <v/>
      </c>
      <c r="AB336" s="274" t="str">
        <f t="shared" si="166"/>
        <v/>
      </c>
      <c r="AC336" s="274" t="str">
        <f t="shared" si="166"/>
        <v/>
      </c>
      <c r="AD336" s="274" t="str">
        <f t="shared" si="166"/>
        <v/>
      </c>
      <c r="AE336" s="274" t="str">
        <f t="shared" si="166"/>
        <v/>
      </c>
      <c r="AF336" s="274" t="str">
        <f t="shared" si="166"/>
        <v/>
      </c>
      <c r="AG336" s="274" t="str">
        <f t="shared" si="167"/>
        <v/>
      </c>
      <c r="AH336" s="274" t="str">
        <f t="shared" si="167"/>
        <v/>
      </c>
      <c r="AI336" s="274" t="str">
        <f t="shared" si="167"/>
        <v/>
      </c>
      <c r="AJ336" s="274" t="str">
        <f t="shared" si="167"/>
        <v/>
      </c>
      <c r="AK336" s="274" t="str">
        <f t="shared" si="167"/>
        <v/>
      </c>
      <c r="AL336" s="274" t="str">
        <f t="shared" si="167"/>
        <v/>
      </c>
      <c r="AM336" s="274" t="str">
        <f t="shared" si="167"/>
        <v/>
      </c>
      <c r="AN336" s="274" t="str">
        <f t="shared" si="167"/>
        <v/>
      </c>
      <c r="AO336" s="274" t="str">
        <f t="shared" si="167"/>
        <v/>
      </c>
      <c r="AP336" s="274" t="str">
        <f t="shared" si="167"/>
        <v/>
      </c>
      <c r="AQ336" s="275">
        <f t="shared" si="153"/>
        <v>0</v>
      </c>
      <c r="AR336" s="275">
        <f t="shared" si="154"/>
        <v>0</v>
      </c>
      <c r="AS336" s="275">
        <f t="shared" si="155"/>
        <v>0</v>
      </c>
    </row>
    <row r="337" spans="1:45" s="5" customFormat="1" ht="27.75" customHeight="1" x14ac:dyDescent="0.25">
      <c r="A337" s="266">
        <f>'Inventaire – Act. lin. et vert.'!A324</f>
        <v>323</v>
      </c>
      <c r="B337" s="266"/>
      <c r="C337" s="266">
        <f>'Inventaire – Act. lin. et vert.'!B324</f>
        <v>0</v>
      </c>
      <c r="D337" s="266" t="str">
        <f>IF('Inventaire – Act. lin. et vert.'!C324="","",'Inventaire – Act. lin. et vert.'!C324)</f>
        <v/>
      </c>
      <c r="E337" s="267">
        <f>'Inventaire – Act. lin. et vert.'!D324</f>
        <v>0</v>
      </c>
      <c r="F337" s="268">
        <f>'Inventaire – Act. lin. et vert.'!E324</f>
        <v>0</v>
      </c>
      <c r="G337" s="276">
        <f>'Inventaire – Act. lin. et vert.'!I324</f>
        <v>0</v>
      </c>
      <c r="H337" s="270">
        <f>IF(C337='État actuel de la coll.'!$A$20,'Inventaire – Véh. et équip.'!H324-'Inventaire – Véh. et équip.'!M324,'Inventaire – Act. lin. et vert.'!G324)</f>
        <v>0</v>
      </c>
      <c r="I337" s="270">
        <f>'Inventaire – Act. lin. et vert.'!K324</f>
        <v>0</v>
      </c>
      <c r="J337" s="271" t="str">
        <f>IF(ISNUMBER('Inventaire – Act. lin. et vert.'!Y324),'Inventaire – Act. lin. et vert.'!Y324,"")</f>
        <v/>
      </c>
      <c r="K337" s="272">
        <f t="shared" si="168"/>
        <v>0</v>
      </c>
      <c r="L337" s="272">
        <f t="shared" si="146"/>
        <v>0</v>
      </c>
      <c r="M337" s="272">
        <f t="shared" si="147"/>
        <v>0</v>
      </c>
      <c r="N337" s="272">
        <f t="shared" si="148"/>
        <v>0</v>
      </c>
      <c r="O337" s="272">
        <f t="shared" si="149"/>
        <v>0</v>
      </c>
      <c r="P337" s="273">
        <f t="shared" si="150"/>
        <v>0</v>
      </c>
      <c r="Q337" s="277" t="str">
        <f t="shared" si="151"/>
        <v/>
      </c>
      <c r="R337" s="277" t="str">
        <f t="shared" si="152"/>
        <v/>
      </c>
      <c r="S337" s="274" t="str">
        <f t="shared" ref="S337:S400" si="170">IF(OR($K337=S$14,$L337=S$14,$M337=S$14,$N337=S$14,$O337=S$14,$P337=S$14),$G337,"")</f>
        <v/>
      </c>
      <c r="T337" s="274" t="str">
        <f t="shared" si="169"/>
        <v/>
      </c>
      <c r="U337" s="274" t="str">
        <f t="shared" si="169"/>
        <v/>
      </c>
      <c r="V337" s="274" t="str">
        <f t="shared" ref="V337:V400" si="171">IF(OR($K337=V$14,$L337=V$14,$M337=V$14,$N337=V$14,$O337=V$14,$P337=V$14),$G337,"")</f>
        <v/>
      </c>
      <c r="W337" s="274" t="str">
        <f t="shared" si="166"/>
        <v/>
      </c>
      <c r="X337" s="274" t="str">
        <f t="shared" si="166"/>
        <v/>
      </c>
      <c r="Y337" s="274" t="str">
        <f t="shared" si="166"/>
        <v/>
      </c>
      <c r="Z337" s="274" t="str">
        <f t="shared" si="166"/>
        <v/>
      </c>
      <c r="AA337" s="274" t="str">
        <f t="shared" si="166"/>
        <v/>
      </c>
      <c r="AB337" s="274" t="str">
        <f t="shared" si="166"/>
        <v/>
      </c>
      <c r="AC337" s="274" t="str">
        <f t="shared" si="166"/>
        <v/>
      </c>
      <c r="AD337" s="274" t="str">
        <f t="shared" si="166"/>
        <v/>
      </c>
      <c r="AE337" s="274" t="str">
        <f t="shared" si="166"/>
        <v/>
      </c>
      <c r="AF337" s="274" t="str">
        <f t="shared" si="166"/>
        <v/>
      </c>
      <c r="AG337" s="274" t="str">
        <f t="shared" si="167"/>
        <v/>
      </c>
      <c r="AH337" s="274" t="str">
        <f t="shared" si="167"/>
        <v/>
      </c>
      <c r="AI337" s="274" t="str">
        <f t="shared" si="167"/>
        <v/>
      </c>
      <c r="AJ337" s="274" t="str">
        <f t="shared" si="167"/>
        <v/>
      </c>
      <c r="AK337" s="274" t="str">
        <f t="shared" si="167"/>
        <v/>
      </c>
      <c r="AL337" s="274" t="str">
        <f t="shared" si="167"/>
        <v/>
      </c>
      <c r="AM337" s="274" t="str">
        <f t="shared" si="167"/>
        <v/>
      </c>
      <c r="AN337" s="274" t="str">
        <f t="shared" si="167"/>
        <v/>
      </c>
      <c r="AO337" s="274" t="str">
        <f t="shared" si="167"/>
        <v/>
      </c>
      <c r="AP337" s="274" t="str">
        <f t="shared" si="167"/>
        <v/>
      </c>
      <c r="AQ337" s="275">
        <f t="shared" si="153"/>
        <v>0</v>
      </c>
      <c r="AR337" s="275">
        <f t="shared" si="154"/>
        <v>0</v>
      </c>
      <c r="AS337" s="275">
        <f t="shared" si="155"/>
        <v>0</v>
      </c>
    </row>
    <row r="338" spans="1:45" s="5" customFormat="1" ht="27.75" customHeight="1" x14ac:dyDescent="0.25">
      <c r="A338" s="266">
        <f>'Inventaire – Act. lin. et vert.'!A325</f>
        <v>324</v>
      </c>
      <c r="B338" s="266"/>
      <c r="C338" s="266">
        <f>'Inventaire – Act. lin. et vert.'!B325</f>
        <v>0</v>
      </c>
      <c r="D338" s="266" t="str">
        <f>IF('Inventaire – Act. lin. et vert.'!C325="","",'Inventaire – Act. lin. et vert.'!C325)</f>
        <v/>
      </c>
      <c r="E338" s="267">
        <f>'Inventaire – Act. lin. et vert.'!D325</f>
        <v>0</v>
      </c>
      <c r="F338" s="268">
        <f>'Inventaire – Act. lin. et vert.'!E325</f>
        <v>0</v>
      </c>
      <c r="G338" s="276">
        <f>'Inventaire – Act. lin. et vert.'!I325</f>
        <v>0</v>
      </c>
      <c r="H338" s="270">
        <f>IF(C338='État actuel de la coll.'!$A$20,'Inventaire – Véh. et équip.'!H325-'Inventaire – Véh. et équip.'!M325,'Inventaire – Act. lin. et vert.'!G325)</f>
        <v>0</v>
      </c>
      <c r="I338" s="270">
        <f>'Inventaire – Act. lin. et vert.'!K325</f>
        <v>0</v>
      </c>
      <c r="J338" s="271" t="str">
        <f>IF(ISNUMBER('Inventaire – Act. lin. et vert.'!Y325),'Inventaire – Act. lin. et vert.'!Y325,"")</f>
        <v/>
      </c>
      <c r="K338" s="272">
        <f t="shared" si="168"/>
        <v>0</v>
      </c>
      <c r="L338" s="272">
        <f t="shared" si="146"/>
        <v>0</v>
      </c>
      <c r="M338" s="272">
        <f t="shared" si="147"/>
        <v>0</v>
      </c>
      <c r="N338" s="272">
        <f t="shared" si="148"/>
        <v>0</v>
      </c>
      <c r="O338" s="272">
        <f t="shared" si="149"/>
        <v>0</v>
      </c>
      <c r="P338" s="273">
        <f t="shared" si="150"/>
        <v>0</v>
      </c>
      <c r="Q338" s="277" t="str">
        <f t="shared" si="151"/>
        <v/>
      </c>
      <c r="R338" s="277" t="str">
        <f t="shared" si="152"/>
        <v/>
      </c>
      <c r="S338" s="274" t="str">
        <f t="shared" si="170"/>
        <v/>
      </c>
      <c r="T338" s="274" t="str">
        <f t="shared" si="169"/>
        <v/>
      </c>
      <c r="U338" s="274" t="str">
        <f t="shared" si="169"/>
        <v/>
      </c>
      <c r="V338" s="274" t="str">
        <f t="shared" si="171"/>
        <v/>
      </c>
      <c r="W338" s="274" t="str">
        <f t="shared" si="166"/>
        <v/>
      </c>
      <c r="X338" s="274" t="str">
        <f t="shared" si="166"/>
        <v/>
      </c>
      <c r="Y338" s="274" t="str">
        <f t="shared" si="166"/>
        <v/>
      </c>
      <c r="Z338" s="274" t="str">
        <f t="shared" si="166"/>
        <v/>
      </c>
      <c r="AA338" s="274" t="str">
        <f t="shared" si="166"/>
        <v/>
      </c>
      <c r="AB338" s="274" t="str">
        <f t="shared" si="166"/>
        <v/>
      </c>
      <c r="AC338" s="274" t="str">
        <f t="shared" si="166"/>
        <v/>
      </c>
      <c r="AD338" s="274" t="str">
        <f t="shared" si="166"/>
        <v/>
      </c>
      <c r="AE338" s="274" t="str">
        <f t="shared" si="166"/>
        <v/>
      </c>
      <c r="AF338" s="274" t="str">
        <f t="shared" si="166"/>
        <v/>
      </c>
      <c r="AG338" s="274" t="str">
        <f t="shared" si="167"/>
        <v/>
      </c>
      <c r="AH338" s="274" t="str">
        <f t="shared" si="167"/>
        <v/>
      </c>
      <c r="AI338" s="274" t="str">
        <f t="shared" si="167"/>
        <v/>
      </c>
      <c r="AJ338" s="274" t="str">
        <f t="shared" si="167"/>
        <v/>
      </c>
      <c r="AK338" s="274" t="str">
        <f t="shared" si="167"/>
        <v/>
      </c>
      <c r="AL338" s="274" t="str">
        <f t="shared" si="167"/>
        <v/>
      </c>
      <c r="AM338" s="274" t="str">
        <f t="shared" si="167"/>
        <v/>
      </c>
      <c r="AN338" s="274" t="str">
        <f t="shared" si="167"/>
        <v/>
      </c>
      <c r="AO338" s="274" t="str">
        <f t="shared" si="167"/>
        <v/>
      </c>
      <c r="AP338" s="274" t="str">
        <f t="shared" si="167"/>
        <v/>
      </c>
      <c r="AQ338" s="275">
        <f t="shared" si="153"/>
        <v>0</v>
      </c>
      <c r="AR338" s="275">
        <f t="shared" si="154"/>
        <v>0</v>
      </c>
      <c r="AS338" s="275">
        <f t="shared" si="155"/>
        <v>0</v>
      </c>
    </row>
    <row r="339" spans="1:45" s="5" customFormat="1" ht="27.75" customHeight="1" x14ac:dyDescent="0.25">
      <c r="A339" s="266">
        <f>'Inventaire – Act. lin. et vert.'!A326</f>
        <v>325</v>
      </c>
      <c r="B339" s="266"/>
      <c r="C339" s="266">
        <f>'Inventaire – Act. lin. et vert.'!B326</f>
        <v>0</v>
      </c>
      <c r="D339" s="266" t="str">
        <f>IF('Inventaire – Act. lin. et vert.'!C326="","",'Inventaire – Act. lin. et vert.'!C326)</f>
        <v/>
      </c>
      <c r="E339" s="267">
        <f>'Inventaire – Act. lin. et vert.'!D326</f>
        <v>0</v>
      </c>
      <c r="F339" s="268">
        <f>'Inventaire – Act. lin. et vert.'!E326</f>
        <v>0</v>
      </c>
      <c r="G339" s="276">
        <f>'Inventaire – Act. lin. et vert.'!I326</f>
        <v>0</v>
      </c>
      <c r="H339" s="270">
        <f>IF(C339='État actuel de la coll.'!$A$20,'Inventaire – Véh. et équip.'!H326-'Inventaire – Véh. et équip.'!M326,'Inventaire – Act. lin. et vert.'!G326)</f>
        <v>0</v>
      </c>
      <c r="I339" s="270">
        <f>'Inventaire – Act. lin. et vert.'!K326</f>
        <v>0</v>
      </c>
      <c r="J339" s="271" t="str">
        <f>IF(ISNUMBER('Inventaire – Act. lin. et vert.'!Y326),'Inventaire – Act. lin. et vert.'!Y326,"")</f>
        <v/>
      </c>
      <c r="K339" s="272">
        <f t="shared" si="168"/>
        <v>0</v>
      </c>
      <c r="L339" s="272">
        <f t="shared" si="146"/>
        <v>0</v>
      </c>
      <c r="M339" s="272">
        <f t="shared" si="147"/>
        <v>0</v>
      </c>
      <c r="N339" s="272">
        <f t="shared" si="148"/>
        <v>0</v>
      </c>
      <c r="O339" s="272">
        <f t="shared" si="149"/>
        <v>0</v>
      </c>
      <c r="P339" s="273">
        <f t="shared" si="150"/>
        <v>0</v>
      </c>
      <c r="Q339" s="277" t="str">
        <f t="shared" si="151"/>
        <v/>
      </c>
      <c r="R339" s="277" t="str">
        <f t="shared" si="152"/>
        <v/>
      </c>
      <c r="S339" s="274" t="str">
        <f t="shared" si="170"/>
        <v/>
      </c>
      <c r="T339" s="274" t="str">
        <f t="shared" si="169"/>
        <v/>
      </c>
      <c r="U339" s="274" t="str">
        <f t="shared" si="169"/>
        <v/>
      </c>
      <c r="V339" s="274" t="str">
        <f t="shared" si="171"/>
        <v/>
      </c>
      <c r="W339" s="274" t="str">
        <f t="shared" si="166"/>
        <v/>
      </c>
      <c r="X339" s="274" t="str">
        <f t="shared" si="166"/>
        <v/>
      </c>
      <c r="Y339" s="274" t="str">
        <f t="shared" si="166"/>
        <v/>
      </c>
      <c r="Z339" s="274" t="str">
        <f t="shared" si="166"/>
        <v/>
      </c>
      <c r="AA339" s="274" t="str">
        <f t="shared" si="166"/>
        <v/>
      </c>
      <c r="AB339" s="274" t="str">
        <f t="shared" si="166"/>
        <v/>
      </c>
      <c r="AC339" s="274" t="str">
        <f t="shared" si="166"/>
        <v/>
      </c>
      <c r="AD339" s="274" t="str">
        <f t="shared" si="166"/>
        <v/>
      </c>
      <c r="AE339" s="274" t="str">
        <f t="shared" si="166"/>
        <v/>
      </c>
      <c r="AF339" s="274" t="str">
        <f t="shared" si="166"/>
        <v/>
      </c>
      <c r="AG339" s="274" t="str">
        <f t="shared" si="167"/>
        <v/>
      </c>
      <c r="AH339" s="274" t="str">
        <f t="shared" si="167"/>
        <v/>
      </c>
      <c r="AI339" s="274" t="str">
        <f t="shared" si="167"/>
        <v/>
      </c>
      <c r="AJ339" s="274" t="str">
        <f t="shared" si="167"/>
        <v/>
      </c>
      <c r="AK339" s="274" t="str">
        <f t="shared" si="167"/>
        <v/>
      </c>
      <c r="AL339" s="274" t="str">
        <f t="shared" si="167"/>
        <v/>
      </c>
      <c r="AM339" s="274" t="str">
        <f t="shared" si="167"/>
        <v/>
      </c>
      <c r="AN339" s="274" t="str">
        <f t="shared" si="167"/>
        <v/>
      </c>
      <c r="AO339" s="274" t="str">
        <f t="shared" si="167"/>
        <v/>
      </c>
      <c r="AP339" s="274" t="str">
        <f t="shared" si="167"/>
        <v/>
      </c>
      <c r="AQ339" s="275">
        <f t="shared" si="153"/>
        <v>0</v>
      </c>
      <c r="AR339" s="275">
        <f t="shared" si="154"/>
        <v>0</v>
      </c>
      <c r="AS339" s="275">
        <f t="shared" si="155"/>
        <v>0</v>
      </c>
    </row>
    <row r="340" spans="1:45" s="5" customFormat="1" ht="27.75" customHeight="1" x14ac:dyDescent="0.25">
      <c r="A340" s="266">
        <f>'Inventaire – Act. lin. et vert.'!A327</f>
        <v>326</v>
      </c>
      <c r="B340" s="266"/>
      <c r="C340" s="266">
        <f>'Inventaire – Act. lin. et vert.'!B327</f>
        <v>0</v>
      </c>
      <c r="D340" s="266" t="str">
        <f>IF('Inventaire – Act. lin. et vert.'!C327="","",'Inventaire – Act. lin. et vert.'!C327)</f>
        <v/>
      </c>
      <c r="E340" s="267">
        <f>'Inventaire – Act. lin. et vert.'!D327</f>
        <v>0</v>
      </c>
      <c r="F340" s="268">
        <f>'Inventaire – Act. lin. et vert.'!E327</f>
        <v>0</v>
      </c>
      <c r="G340" s="276">
        <f>'Inventaire – Act. lin. et vert.'!I327</f>
        <v>0</v>
      </c>
      <c r="H340" s="270">
        <f>IF(C340='État actuel de la coll.'!$A$20,'Inventaire – Véh. et équip.'!H327-'Inventaire – Véh. et équip.'!M327,'Inventaire – Act. lin. et vert.'!G327)</f>
        <v>0</v>
      </c>
      <c r="I340" s="270">
        <f>'Inventaire – Act. lin. et vert.'!K327</f>
        <v>0</v>
      </c>
      <c r="J340" s="271" t="str">
        <f>IF(ISNUMBER('Inventaire – Act. lin. et vert.'!Y327),'Inventaire – Act. lin. et vert.'!Y327,"")</f>
        <v/>
      </c>
      <c r="K340" s="272">
        <f t="shared" si="168"/>
        <v>0</v>
      </c>
      <c r="L340" s="272">
        <f t="shared" si="146"/>
        <v>0</v>
      </c>
      <c r="M340" s="272">
        <f t="shared" si="147"/>
        <v>0</v>
      </c>
      <c r="N340" s="272">
        <f t="shared" si="148"/>
        <v>0</v>
      </c>
      <c r="O340" s="272">
        <f t="shared" si="149"/>
        <v>0</v>
      </c>
      <c r="P340" s="273">
        <f t="shared" si="150"/>
        <v>0</v>
      </c>
      <c r="Q340" s="277" t="str">
        <f t="shared" si="151"/>
        <v/>
      </c>
      <c r="R340" s="277" t="str">
        <f t="shared" si="152"/>
        <v/>
      </c>
      <c r="S340" s="274" t="str">
        <f t="shared" si="170"/>
        <v/>
      </c>
      <c r="T340" s="274" t="str">
        <f t="shared" si="169"/>
        <v/>
      </c>
      <c r="U340" s="274" t="str">
        <f t="shared" si="169"/>
        <v/>
      </c>
      <c r="V340" s="274" t="str">
        <f t="shared" si="171"/>
        <v/>
      </c>
      <c r="W340" s="274" t="str">
        <f t="shared" si="166"/>
        <v/>
      </c>
      <c r="X340" s="274" t="str">
        <f t="shared" si="166"/>
        <v/>
      </c>
      <c r="Y340" s="274" t="str">
        <f t="shared" si="166"/>
        <v/>
      </c>
      <c r="Z340" s="274" t="str">
        <f t="shared" si="166"/>
        <v/>
      </c>
      <c r="AA340" s="274" t="str">
        <f t="shared" si="166"/>
        <v/>
      </c>
      <c r="AB340" s="274" t="str">
        <f t="shared" si="166"/>
        <v/>
      </c>
      <c r="AC340" s="274" t="str">
        <f t="shared" si="166"/>
        <v/>
      </c>
      <c r="AD340" s="274" t="str">
        <f t="shared" si="166"/>
        <v/>
      </c>
      <c r="AE340" s="274" t="str">
        <f t="shared" si="166"/>
        <v/>
      </c>
      <c r="AF340" s="274" t="str">
        <f t="shared" si="166"/>
        <v/>
      </c>
      <c r="AG340" s="274" t="str">
        <f t="shared" si="167"/>
        <v/>
      </c>
      <c r="AH340" s="274" t="str">
        <f t="shared" si="167"/>
        <v/>
      </c>
      <c r="AI340" s="274" t="str">
        <f t="shared" si="167"/>
        <v/>
      </c>
      <c r="AJ340" s="274" t="str">
        <f t="shared" si="167"/>
        <v/>
      </c>
      <c r="AK340" s="274" t="str">
        <f t="shared" si="167"/>
        <v/>
      </c>
      <c r="AL340" s="274" t="str">
        <f t="shared" si="167"/>
        <v/>
      </c>
      <c r="AM340" s="274" t="str">
        <f t="shared" si="167"/>
        <v/>
      </c>
      <c r="AN340" s="274" t="str">
        <f t="shared" si="167"/>
        <v/>
      </c>
      <c r="AO340" s="274" t="str">
        <f t="shared" si="167"/>
        <v/>
      </c>
      <c r="AP340" s="274" t="str">
        <f t="shared" si="167"/>
        <v/>
      </c>
      <c r="AQ340" s="275">
        <f t="shared" si="153"/>
        <v>0</v>
      </c>
      <c r="AR340" s="275">
        <f t="shared" si="154"/>
        <v>0</v>
      </c>
      <c r="AS340" s="275">
        <f t="shared" si="155"/>
        <v>0</v>
      </c>
    </row>
    <row r="341" spans="1:45" s="5" customFormat="1" ht="27.75" customHeight="1" x14ac:dyDescent="0.25">
      <c r="A341" s="266">
        <f>'Inventaire – Act. lin. et vert.'!A328</f>
        <v>327</v>
      </c>
      <c r="B341" s="266"/>
      <c r="C341" s="266">
        <f>'Inventaire – Act. lin. et vert.'!B328</f>
        <v>0</v>
      </c>
      <c r="D341" s="266" t="str">
        <f>IF('Inventaire – Act. lin. et vert.'!C328="","",'Inventaire – Act. lin. et vert.'!C328)</f>
        <v/>
      </c>
      <c r="E341" s="267">
        <f>'Inventaire – Act. lin. et vert.'!D328</f>
        <v>0</v>
      </c>
      <c r="F341" s="268">
        <f>'Inventaire – Act. lin. et vert.'!E328</f>
        <v>0</v>
      </c>
      <c r="G341" s="276">
        <f>'Inventaire – Act. lin. et vert.'!I328</f>
        <v>0</v>
      </c>
      <c r="H341" s="270">
        <f>IF(C341='État actuel de la coll.'!$A$20,'Inventaire – Véh. et équip.'!H328-'Inventaire – Véh. et équip.'!M328,'Inventaire – Act. lin. et vert.'!G328)</f>
        <v>0</v>
      </c>
      <c r="I341" s="270">
        <f>'Inventaire – Act. lin. et vert.'!K328</f>
        <v>0</v>
      </c>
      <c r="J341" s="271" t="str">
        <f>IF(ISNUMBER('Inventaire – Act. lin. et vert.'!Y328),'Inventaire – Act. lin. et vert.'!Y328,"")</f>
        <v/>
      </c>
      <c r="K341" s="272">
        <f t="shared" si="168"/>
        <v>0</v>
      </c>
      <c r="L341" s="272">
        <f t="shared" si="146"/>
        <v>0</v>
      </c>
      <c r="M341" s="272">
        <f t="shared" si="147"/>
        <v>0</v>
      </c>
      <c r="N341" s="272">
        <f t="shared" si="148"/>
        <v>0</v>
      </c>
      <c r="O341" s="272">
        <f t="shared" si="149"/>
        <v>0</v>
      </c>
      <c r="P341" s="273">
        <f t="shared" si="150"/>
        <v>0</v>
      </c>
      <c r="Q341" s="277" t="str">
        <f t="shared" si="151"/>
        <v/>
      </c>
      <c r="R341" s="277" t="str">
        <f t="shared" si="152"/>
        <v/>
      </c>
      <c r="S341" s="274" t="str">
        <f t="shared" si="170"/>
        <v/>
      </c>
      <c r="T341" s="274" t="str">
        <f t="shared" si="169"/>
        <v/>
      </c>
      <c r="U341" s="274" t="str">
        <f t="shared" si="169"/>
        <v/>
      </c>
      <c r="V341" s="274" t="str">
        <f t="shared" si="171"/>
        <v/>
      </c>
      <c r="W341" s="274" t="str">
        <f t="shared" si="166"/>
        <v/>
      </c>
      <c r="X341" s="274" t="str">
        <f t="shared" si="166"/>
        <v/>
      </c>
      <c r="Y341" s="274" t="str">
        <f t="shared" si="166"/>
        <v/>
      </c>
      <c r="Z341" s="274" t="str">
        <f t="shared" si="166"/>
        <v/>
      </c>
      <c r="AA341" s="274" t="str">
        <f t="shared" si="166"/>
        <v/>
      </c>
      <c r="AB341" s="274" t="str">
        <f t="shared" si="166"/>
        <v/>
      </c>
      <c r="AC341" s="274" t="str">
        <f t="shared" si="166"/>
        <v/>
      </c>
      <c r="AD341" s="274" t="str">
        <f t="shared" si="166"/>
        <v/>
      </c>
      <c r="AE341" s="274" t="str">
        <f t="shared" si="166"/>
        <v/>
      </c>
      <c r="AF341" s="274" t="str">
        <f t="shared" si="166"/>
        <v/>
      </c>
      <c r="AG341" s="274" t="str">
        <f t="shared" si="167"/>
        <v/>
      </c>
      <c r="AH341" s="274" t="str">
        <f t="shared" si="167"/>
        <v/>
      </c>
      <c r="AI341" s="274" t="str">
        <f t="shared" si="167"/>
        <v/>
      </c>
      <c r="AJ341" s="274" t="str">
        <f t="shared" si="167"/>
        <v/>
      </c>
      <c r="AK341" s="274" t="str">
        <f t="shared" si="167"/>
        <v/>
      </c>
      <c r="AL341" s="274" t="str">
        <f t="shared" si="167"/>
        <v/>
      </c>
      <c r="AM341" s="274" t="str">
        <f t="shared" si="167"/>
        <v/>
      </c>
      <c r="AN341" s="274" t="str">
        <f t="shared" si="167"/>
        <v/>
      </c>
      <c r="AO341" s="274" t="str">
        <f t="shared" si="167"/>
        <v/>
      </c>
      <c r="AP341" s="274" t="str">
        <f t="shared" si="167"/>
        <v/>
      </c>
      <c r="AQ341" s="275">
        <f t="shared" si="153"/>
        <v>0</v>
      </c>
      <c r="AR341" s="275">
        <f t="shared" si="154"/>
        <v>0</v>
      </c>
      <c r="AS341" s="275">
        <f t="shared" si="155"/>
        <v>0</v>
      </c>
    </row>
    <row r="342" spans="1:45" s="5" customFormat="1" ht="27.75" customHeight="1" x14ac:dyDescent="0.25">
      <c r="A342" s="266">
        <f>'Inventaire – Act. lin. et vert.'!A329</f>
        <v>328</v>
      </c>
      <c r="B342" s="266"/>
      <c r="C342" s="266">
        <f>'Inventaire – Act. lin. et vert.'!B329</f>
        <v>0</v>
      </c>
      <c r="D342" s="266" t="str">
        <f>IF('Inventaire – Act. lin. et vert.'!C329="","",'Inventaire – Act. lin. et vert.'!C329)</f>
        <v/>
      </c>
      <c r="E342" s="267">
        <f>'Inventaire – Act. lin. et vert.'!D329</f>
        <v>0</v>
      </c>
      <c r="F342" s="268">
        <f>'Inventaire – Act. lin. et vert.'!E329</f>
        <v>0</v>
      </c>
      <c r="G342" s="276">
        <f>'Inventaire – Act. lin. et vert.'!I329</f>
        <v>0</v>
      </c>
      <c r="H342" s="270">
        <f>IF(C342='État actuel de la coll.'!$A$20,'Inventaire – Véh. et équip.'!H329-'Inventaire – Véh. et équip.'!M329,'Inventaire – Act. lin. et vert.'!G329)</f>
        <v>0</v>
      </c>
      <c r="I342" s="270">
        <f>'Inventaire – Act. lin. et vert.'!K329</f>
        <v>0</v>
      </c>
      <c r="J342" s="271" t="str">
        <f>IF(ISNUMBER('Inventaire – Act. lin. et vert.'!Y329),'Inventaire – Act. lin. et vert.'!Y329,"")</f>
        <v/>
      </c>
      <c r="K342" s="272">
        <f t="shared" si="168"/>
        <v>0</v>
      </c>
      <c r="L342" s="272">
        <f t="shared" si="146"/>
        <v>0</v>
      </c>
      <c r="M342" s="272">
        <f t="shared" si="147"/>
        <v>0</v>
      </c>
      <c r="N342" s="272">
        <f t="shared" si="148"/>
        <v>0</v>
      </c>
      <c r="O342" s="272">
        <f t="shared" si="149"/>
        <v>0</v>
      </c>
      <c r="P342" s="273">
        <f t="shared" si="150"/>
        <v>0</v>
      </c>
      <c r="Q342" s="277" t="str">
        <f t="shared" si="151"/>
        <v/>
      </c>
      <c r="R342" s="277" t="str">
        <f t="shared" si="152"/>
        <v/>
      </c>
      <c r="S342" s="274" t="str">
        <f t="shared" si="170"/>
        <v/>
      </c>
      <c r="T342" s="274" t="str">
        <f t="shared" si="169"/>
        <v/>
      </c>
      <c r="U342" s="274" t="str">
        <f t="shared" si="169"/>
        <v/>
      </c>
      <c r="V342" s="274" t="str">
        <f t="shared" si="171"/>
        <v/>
      </c>
      <c r="W342" s="274" t="str">
        <f t="shared" si="166"/>
        <v/>
      </c>
      <c r="X342" s="274" t="str">
        <f t="shared" si="166"/>
        <v/>
      </c>
      <c r="Y342" s="274" t="str">
        <f t="shared" si="166"/>
        <v/>
      </c>
      <c r="Z342" s="274" t="str">
        <f t="shared" si="166"/>
        <v/>
      </c>
      <c r="AA342" s="274" t="str">
        <f t="shared" si="166"/>
        <v/>
      </c>
      <c r="AB342" s="274" t="str">
        <f t="shared" si="166"/>
        <v/>
      </c>
      <c r="AC342" s="274" t="str">
        <f t="shared" si="166"/>
        <v/>
      </c>
      <c r="AD342" s="274" t="str">
        <f t="shared" si="166"/>
        <v/>
      </c>
      <c r="AE342" s="274" t="str">
        <f t="shared" si="166"/>
        <v/>
      </c>
      <c r="AF342" s="274" t="str">
        <f t="shared" si="166"/>
        <v/>
      </c>
      <c r="AG342" s="274" t="str">
        <f t="shared" si="167"/>
        <v/>
      </c>
      <c r="AH342" s="274" t="str">
        <f t="shared" si="167"/>
        <v/>
      </c>
      <c r="AI342" s="274" t="str">
        <f t="shared" si="167"/>
        <v/>
      </c>
      <c r="AJ342" s="274" t="str">
        <f t="shared" si="167"/>
        <v/>
      </c>
      <c r="AK342" s="274" t="str">
        <f t="shared" si="167"/>
        <v/>
      </c>
      <c r="AL342" s="274" t="str">
        <f t="shared" si="167"/>
        <v/>
      </c>
      <c r="AM342" s="274" t="str">
        <f t="shared" si="167"/>
        <v/>
      </c>
      <c r="AN342" s="274" t="str">
        <f t="shared" si="167"/>
        <v/>
      </c>
      <c r="AO342" s="274" t="str">
        <f t="shared" si="167"/>
        <v/>
      </c>
      <c r="AP342" s="274" t="str">
        <f t="shared" si="167"/>
        <v/>
      </c>
      <c r="AQ342" s="275">
        <f t="shared" si="153"/>
        <v>0</v>
      </c>
      <c r="AR342" s="275">
        <f t="shared" si="154"/>
        <v>0</v>
      </c>
      <c r="AS342" s="275">
        <f t="shared" si="155"/>
        <v>0</v>
      </c>
    </row>
    <row r="343" spans="1:45" s="5" customFormat="1" ht="27.75" customHeight="1" x14ac:dyDescent="0.25">
      <c r="A343" s="266">
        <f>'Inventaire – Act. lin. et vert.'!A330</f>
        <v>329</v>
      </c>
      <c r="B343" s="266"/>
      <c r="C343" s="266">
        <f>'Inventaire – Act. lin. et vert.'!B330</f>
        <v>0</v>
      </c>
      <c r="D343" s="266" t="str">
        <f>IF('Inventaire – Act. lin. et vert.'!C330="","",'Inventaire – Act. lin. et vert.'!C330)</f>
        <v/>
      </c>
      <c r="E343" s="267">
        <f>'Inventaire – Act. lin. et vert.'!D330</f>
        <v>0</v>
      </c>
      <c r="F343" s="268">
        <f>'Inventaire – Act. lin. et vert.'!E330</f>
        <v>0</v>
      </c>
      <c r="G343" s="276">
        <f>'Inventaire – Act. lin. et vert.'!I330</f>
        <v>0</v>
      </c>
      <c r="H343" s="270">
        <f>IF(C343='État actuel de la coll.'!$A$20,'Inventaire – Véh. et équip.'!H330-'Inventaire – Véh. et équip.'!M330,'Inventaire – Act. lin. et vert.'!G330)</f>
        <v>0</v>
      </c>
      <c r="I343" s="270">
        <f>'Inventaire – Act. lin. et vert.'!K330</f>
        <v>0</v>
      </c>
      <c r="J343" s="271" t="str">
        <f>IF(ISNUMBER('Inventaire – Act. lin. et vert.'!Y330),'Inventaire – Act. lin. et vert.'!Y330,"")</f>
        <v/>
      </c>
      <c r="K343" s="272">
        <f t="shared" si="168"/>
        <v>0</v>
      </c>
      <c r="L343" s="272">
        <f t="shared" si="146"/>
        <v>0</v>
      </c>
      <c r="M343" s="272">
        <f t="shared" si="147"/>
        <v>0</v>
      </c>
      <c r="N343" s="272">
        <f t="shared" si="148"/>
        <v>0</v>
      </c>
      <c r="O343" s="272">
        <f t="shared" si="149"/>
        <v>0</v>
      </c>
      <c r="P343" s="273">
        <f t="shared" si="150"/>
        <v>0</v>
      </c>
      <c r="Q343" s="277" t="str">
        <f t="shared" si="151"/>
        <v/>
      </c>
      <c r="R343" s="277" t="str">
        <f t="shared" si="152"/>
        <v/>
      </c>
      <c r="S343" s="274" t="str">
        <f t="shared" si="170"/>
        <v/>
      </c>
      <c r="T343" s="274" t="str">
        <f t="shared" si="169"/>
        <v/>
      </c>
      <c r="U343" s="274" t="str">
        <f t="shared" si="169"/>
        <v/>
      </c>
      <c r="V343" s="274" t="str">
        <f t="shared" si="171"/>
        <v/>
      </c>
      <c r="W343" s="274" t="str">
        <f t="shared" si="166"/>
        <v/>
      </c>
      <c r="X343" s="274" t="str">
        <f t="shared" si="166"/>
        <v/>
      </c>
      <c r="Y343" s="274" t="str">
        <f t="shared" si="166"/>
        <v/>
      </c>
      <c r="Z343" s="274" t="str">
        <f t="shared" si="166"/>
        <v/>
      </c>
      <c r="AA343" s="274" t="str">
        <f t="shared" si="166"/>
        <v/>
      </c>
      <c r="AB343" s="274" t="str">
        <f t="shared" si="166"/>
        <v/>
      </c>
      <c r="AC343" s="274" t="str">
        <f t="shared" si="166"/>
        <v/>
      </c>
      <c r="AD343" s="274" t="str">
        <f t="shared" si="166"/>
        <v/>
      </c>
      <c r="AE343" s="274" t="str">
        <f t="shared" si="166"/>
        <v/>
      </c>
      <c r="AF343" s="274" t="str">
        <f t="shared" si="166"/>
        <v/>
      </c>
      <c r="AG343" s="274" t="str">
        <f t="shared" si="167"/>
        <v/>
      </c>
      <c r="AH343" s="274" t="str">
        <f t="shared" si="167"/>
        <v/>
      </c>
      <c r="AI343" s="274" t="str">
        <f t="shared" si="167"/>
        <v/>
      </c>
      <c r="AJ343" s="274" t="str">
        <f t="shared" si="167"/>
        <v/>
      </c>
      <c r="AK343" s="274" t="str">
        <f t="shared" si="167"/>
        <v/>
      </c>
      <c r="AL343" s="274" t="str">
        <f t="shared" si="167"/>
        <v/>
      </c>
      <c r="AM343" s="274" t="str">
        <f t="shared" si="167"/>
        <v/>
      </c>
      <c r="AN343" s="274" t="str">
        <f t="shared" si="167"/>
        <v/>
      </c>
      <c r="AO343" s="274" t="str">
        <f t="shared" si="167"/>
        <v/>
      </c>
      <c r="AP343" s="274" t="str">
        <f t="shared" si="167"/>
        <v/>
      </c>
      <c r="AQ343" s="275">
        <f t="shared" si="153"/>
        <v>0</v>
      </c>
      <c r="AR343" s="275">
        <f t="shared" si="154"/>
        <v>0</v>
      </c>
      <c r="AS343" s="275">
        <f t="shared" si="155"/>
        <v>0</v>
      </c>
    </row>
    <row r="344" spans="1:45" s="5" customFormat="1" ht="27.75" customHeight="1" x14ac:dyDescent="0.25">
      <c r="A344" s="266">
        <f>'Inventaire – Act. lin. et vert.'!A331</f>
        <v>330</v>
      </c>
      <c r="B344" s="266"/>
      <c r="C344" s="266">
        <f>'Inventaire – Act. lin. et vert.'!B331</f>
        <v>0</v>
      </c>
      <c r="D344" s="266" t="str">
        <f>IF('Inventaire – Act. lin. et vert.'!C331="","",'Inventaire – Act. lin. et vert.'!C331)</f>
        <v/>
      </c>
      <c r="E344" s="267">
        <f>'Inventaire – Act. lin. et vert.'!D331</f>
        <v>0</v>
      </c>
      <c r="F344" s="268">
        <f>'Inventaire – Act. lin. et vert.'!E331</f>
        <v>0</v>
      </c>
      <c r="G344" s="276">
        <f>'Inventaire – Act. lin. et vert.'!I331</f>
        <v>0</v>
      </c>
      <c r="H344" s="270">
        <f>IF(C344='État actuel de la coll.'!$A$20,'Inventaire – Véh. et équip.'!H331-'Inventaire – Véh. et équip.'!M331,'Inventaire – Act. lin. et vert.'!G331)</f>
        <v>0</v>
      </c>
      <c r="I344" s="270">
        <f>'Inventaire – Act. lin. et vert.'!K331</f>
        <v>0</v>
      </c>
      <c r="J344" s="271" t="str">
        <f>IF(ISNUMBER('Inventaire – Act. lin. et vert.'!Y331),'Inventaire – Act. lin. et vert.'!Y331,"")</f>
        <v/>
      </c>
      <c r="K344" s="272">
        <f t="shared" si="168"/>
        <v>0</v>
      </c>
      <c r="L344" s="272">
        <f t="shared" si="146"/>
        <v>0</v>
      </c>
      <c r="M344" s="272">
        <f t="shared" si="147"/>
        <v>0</v>
      </c>
      <c r="N344" s="272">
        <f t="shared" si="148"/>
        <v>0</v>
      </c>
      <c r="O344" s="272">
        <f t="shared" si="149"/>
        <v>0</v>
      </c>
      <c r="P344" s="273">
        <f t="shared" si="150"/>
        <v>0</v>
      </c>
      <c r="Q344" s="277" t="str">
        <f t="shared" si="151"/>
        <v/>
      </c>
      <c r="R344" s="277" t="str">
        <f t="shared" si="152"/>
        <v/>
      </c>
      <c r="S344" s="274" t="str">
        <f t="shared" si="170"/>
        <v/>
      </c>
      <c r="T344" s="274" t="str">
        <f t="shared" si="169"/>
        <v/>
      </c>
      <c r="U344" s="274" t="str">
        <f t="shared" si="169"/>
        <v/>
      </c>
      <c r="V344" s="274" t="str">
        <f t="shared" si="171"/>
        <v/>
      </c>
      <c r="W344" s="274" t="str">
        <f t="shared" si="166"/>
        <v/>
      </c>
      <c r="X344" s="274" t="str">
        <f t="shared" si="166"/>
        <v/>
      </c>
      <c r="Y344" s="274" t="str">
        <f t="shared" si="166"/>
        <v/>
      </c>
      <c r="Z344" s="274" t="str">
        <f t="shared" si="166"/>
        <v/>
      </c>
      <c r="AA344" s="274" t="str">
        <f t="shared" si="166"/>
        <v/>
      </c>
      <c r="AB344" s="274" t="str">
        <f t="shared" si="166"/>
        <v/>
      </c>
      <c r="AC344" s="274" t="str">
        <f t="shared" si="166"/>
        <v/>
      </c>
      <c r="AD344" s="274" t="str">
        <f t="shared" si="166"/>
        <v/>
      </c>
      <c r="AE344" s="274" t="str">
        <f t="shared" si="166"/>
        <v/>
      </c>
      <c r="AF344" s="274" t="str">
        <f t="shared" si="166"/>
        <v/>
      </c>
      <c r="AG344" s="274" t="str">
        <f t="shared" si="167"/>
        <v/>
      </c>
      <c r="AH344" s="274" t="str">
        <f t="shared" si="167"/>
        <v/>
      </c>
      <c r="AI344" s="274" t="str">
        <f t="shared" si="167"/>
        <v/>
      </c>
      <c r="AJ344" s="274" t="str">
        <f t="shared" si="167"/>
        <v/>
      </c>
      <c r="AK344" s="274" t="str">
        <f t="shared" si="167"/>
        <v/>
      </c>
      <c r="AL344" s="274" t="str">
        <f t="shared" si="167"/>
        <v/>
      </c>
      <c r="AM344" s="274" t="str">
        <f t="shared" si="167"/>
        <v/>
      </c>
      <c r="AN344" s="274" t="str">
        <f t="shared" si="167"/>
        <v/>
      </c>
      <c r="AO344" s="274" t="str">
        <f t="shared" si="167"/>
        <v/>
      </c>
      <c r="AP344" s="274" t="str">
        <f t="shared" si="167"/>
        <v/>
      </c>
      <c r="AQ344" s="275">
        <f t="shared" si="153"/>
        <v>0</v>
      </c>
      <c r="AR344" s="275">
        <f t="shared" si="154"/>
        <v>0</v>
      </c>
      <c r="AS344" s="275">
        <f t="shared" si="155"/>
        <v>0</v>
      </c>
    </row>
    <row r="345" spans="1:45" s="5" customFormat="1" ht="27.75" customHeight="1" x14ac:dyDescent="0.25">
      <c r="A345" s="266">
        <f>'Inventaire – Act. lin. et vert.'!A332</f>
        <v>331</v>
      </c>
      <c r="B345" s="266"/>
      <c r="C345" s="266">
        <f>'Inventaire – Act. lin. et vert.'!B332</f>
        <v>0</v>
      </c>
      <c r="D345" s="266" t="str">
        <f>IF('Inventaire – Act. lin. et vert.'!C332="","",'Inventaire – Act. lin. et vert.'!C332)</f>
        <v/>
      </c>
      <c r="E345" s="267">
        <f>'Inventaire – Act. lin. et vert.'!D332</f>
        <v>0</v>
      </c>
      <c r="F345" s="268">
        <f>'Inventaire – Act. lin. et vert.'!E332</f>
        <v>0</v>
      </c>
      <c r="G345" s="276">
        <f>'Inventaire – Act. lin. et vert.'!I332</f>
        <v>0</v>
      </c>
      <c r="H345" s="270">
        <f>IF(C345='État actuel de la coll.'!$A$20,'Inventaire – Véh. et équip.'!H332-'Inventaire – Véh. et équip.'!M332,'Inventaire – Act. lin. et vert.'!G332)</f>
        <v>0</v>
      </c>
      <c r="I345" s="270">
        <f>'Inventaire – Act. lin. et vert.'!K332</f>
        <v>0</v>
      </c>
      <c r="J345" s="271" t="str">
        <f>IF(ISNUMBER('Inventaire – Act. lin. et vert.'!Y332),'Inventaire – Act. lin. et vert.'!Y332,"")</f>
        <v/>
      </c>
      <c r="K345" s="272">
        <f t="shared" si="168"/>
        <v>0</v>
      </c>
      <c r="L345" s="272">
        <f t="shared" si="146"/>
        <v>0</v>
      </c>
      <c r="M345" s="272">
        <f t="shared" si="147"/>
        <v>0</v>
      </c>
      <c r="N345" s="272">
        <f t="shared" si="148"/>
        <v>0</v>
      </c>
      <c r="O345" s="272">
        <f t="shared" si="149"/>
        <v>0</v>
      </c>
      <c r="P345" s="273">
        <f t="shared" si="150"/>
        <v>0</v>
      </c>
      <c r="Q345" s="277" t="str">
        <f t="shared" si="151"/>
        <v/>
      </c>
      <c r="R345" s="277" t="str">
        <f t="shared" si="152"/>
        <v/>
      </c>
      <c r="S345" s="274" t="str">
        <f t="shared" si="170"/>
        <v/>
      </c>
      <c r="T345" s="274" t="str">
        <f t="shared" si="169"/>
        <v/>
      </c>
      <c r="U345" s="274" t="str">
        <f t="shared" si="169"/>
        <v/>
      </c>
      <c r="V345" s="274" t="str">
        <f t="shared" si="171"/>
        <v/>
      </c>
      <c r="W345" s="274" t="str">
        <f t="shared" ref="W345:AF354" si="172">IF(OR($K345=W$14,$L345=W$14,$M345=W$14,$N345=W$14,$O345=W$14,$P345=W$14),$G345,"")</f>
        <v/>
      </c>
      <c r="X345" s="274" t="str">
        <f t="shared" si="172"/>
        <v/>
      </c>
      <c r="Y345" s="274" t="str">
        <f t="shared" si="172"/>
        <v/>
      </c>
      <c r="Z345" s="274" t="str">
        <f t="shared" si="172"/>
        <v/>
      </c>
      <c r="AA345" s="274" t="str">
        <f t="shared" si="172"/>
        <v/>
      </c>
      <c r="AB345" s="274" t="str">
        <f t="shared" si="172"/>
        <v/>
      </c>
      <c r="AC345" s="274" t="str">
        <f t="shared" si="172"/>
        <v/>
      </c>
      <c r="AD345" s="274" t="str">
        <f t="shared" si="172"/>
        <v/>
      </c>
      <c r="AE345" s="274" t="str">
        <f t="shared" si="172"/>
        <v/>
      </c>
      <c r="AF345" s="274" t="str">
        <f t="shared" si="172"/>
        <v/>
      </c>
      <c r="AG345" s="274" t="str">
        <f t="shared" ref="AG345:AP354" si="173">IF(OR($K345=AG$14,$L345=AG$14,$M345=AG$14,$N345=AG$14,$O345=AG$14,$P345=AG$14),$G345,"")</f>
        <v/>
      </c>
      <c r="AH345" s="274" t="str">
        <f t="shared" si="173"/>
        <v/>
      </c>
      <c r="AI345" s="274" t="str">
        <f t="shared" si="173"/>
        <v/>
      </c>
      <c r="AJ345" s="274" t="str">
        <f t="shared" si="173"/>
        <v/>
      </c>
      <c r="AK345" s="274" t="str">
        <f t="shared" si="173"/>
        <v/>
      </c>
      <c r="AL345" s="274" t="str">
        <f t="shared" si="173"/>
        <v/>
      </c>
      <c r="AM345" s="274" t="str">
        <f t="shared" si="173"/>
        <v/>
      </c>
      <c r="AN345" s="274" t="str">
        <f t="shared" si="173"/>
        <v/>
      </c>
      <c r="AO345" s="274" t="str">
        <f t="shared" si="173"/>
        <v/>
      </c>
      <c r="AP345" s="274" t="str">
        <f t="shared" si="173"/>
        <v/>
      </c>
      <c r="AQ345" s="275">
        <f t="shared" si="153"/>
        <v>0</v>
      </c>
      <c r="AR345" s="275">
        <f t="shared" si="154"/>
        <v>0</v>
      </c>
      <c r="AS345" s="275">
        <f t="shared" si="155"/>
        <v>0</v>
      </c>
    </row>
    <row r="346" spans="1:45" s="5" customFormat="1" ht="27.75" customHeight="1" x14ac:dyDescent="0.25">
      <c r="A346" s="266">
        <f>'Inventaire – Act. lin. et vert.'!A333</f>
        <v>332</v>
      </c>
      <c r="B346" s="266"/>
      <c r="C346" s="266">
        <f>'Inventaire – Act. lin. et vert.'!B333</f>
        <v>0</v>
      </c>
      <c r="D346" s="266" t="str">
        <f>IF('Inventaire – Act. lin. et vert.'!C333="","",'Inventaire – Act. lin. et vert.'!C333)</f>
        <v/>
      </c>
      <c r="E346" s="267">
        <f>'Inventaire – Act. lin. et vert.'!D333</f>
        <v>0</v>
      </c>
      <c r="F346" s="268">
        <f>'Inventaire – Act. lin. et vert.'!E333</f>
        <v>0</v>
      </c>
      <c r="G346" s="276">
        <f>'Inventaire – Act. lin. et vert.'!I333</f>
        <v>0</v>
      </c>
      <c r="H346" s="270">
        <f>IF(C346='État actuel de la coll.'!$A$20,'Inventaire – Véh. et équip.'!H333-'Inventaire – Véh. et équip.'!M333,'Inventaire – Act. lin. et vert.'!G333)</f>
        <v>0</v>
      </c>
      <c r="I346" s="270">
        <f>'Inventaire – Act. lin. et vert.'!K333</f>
        <v>0</v>
      </c>
      <c r="J346" s="271" t="str">
        <f>IF(ISNUMBER('Inventaire – Act. lin. et vert.'!Y333),'Inventaire – Act. lin. et vert.'!Y333,"")</f>
        <v/>
      </c>
      <c r="K346" s="272">
        <f t="shared" si="168"/>
        <v>0</v>
      </c>
      <c r="L346" s="272">
        <f t="shared" si="146"/>
        <v>0</v>
      </c>
      <c r="M346" s="272">
        <f t="shared" si="147"/>
        <v>0</v>
      </c>
      <c r="N346" s="272">
        <f t="shared" si="148"/>
        <v>0</v>
      </c>
      <c r="O346" s="272">
        <f t="shared" si="149"/>
        <v>0</v>
      </c>
      <c r="P346" s="273">
        <f t="shared" si="150"/>
        <v>0</v>
      </c>
      <c r="Q346" s="277" t="str">
        <f t="shared" si="151"/>
        <v/>
      </c>
      <c r="R346" s="277" t="str">
        <f t="shared" si="152"/>
        <v/>
      </c>
      <c r="S346" s="274" t="str">
        <f t="shared" si="170"/>
        <v/>
      </c>
      <c r="T346" s="274" t="str">
        <f t="shared" si="169"/>
        <v/>
      </c>
      <c r="U346" s="274" t="str">
        <f t="shared" si="169"/>
        <v/>
      </c>
      <c r="V346" s="274" t="str">
        <f t="shared" si="171"/>
        <v/>
      </c>
      <c r="W346" s="274" t="str">
        <f t="shared" si="172"/>
        <v/>
      </c>
      <c r="X346" s="274" t="str">
        <f t="shared" si="172"/>
        <v/>
      </c>
      <c r="Y346" s="274" t="str">
        <f t="shared" si="172"/>
        <v/>
      </c>
      <c r="Z346" s="274" t="str">
        <f t="shared" si="172"/>
        <v/>
      </c>
      <c r="AA346" s="274" t="str">
        <f t="shared" si="172"/>
        <v/>
      </c>
      <c r="AB346" s="274" t="str">
        <f t="shared" si="172"/>
        <v/>
      </c>
      <c r="AC346" s="274" t="str">
        <f t="shared" si="172"/>
        <v/>
      </c>
      <c r="AD346" s="274" t="str">
        <f t="shared" si="172"/>
        <v/>
      </c>
      <c r="AE346" s="274" t="str">
        <f t="shared" si="172"/>
        <v/>
      </c>
      <c r="AF346" s="274" t="str">
        <f t="shared" si="172"/>
        <v/>
      </c>
      <c r="AG346" s="274" t="str">
        <f t="shared" si="173"/>
        <v/>
      </c>
      <c r="AH346" s="274" t="str">
        <f t="shared" si="173"/>
        <v/>
      </c>
      <c r="AI346" s="274" t="str">
        <f t="shared" si="173"/>
        <v/>
      </c>
      <c r="AJ346" s="274" t="str">
        <f t="shared" si="173"/>
        <v/>
      </c>
      <c r="AK346" s="274" t="str">
        <f t="shared" si="173"/>
        <v/>
      </c>
      <c r="AL346" s="274" t="str">
        <f t="shared" si="173"/>
        <v/>
      </c>
      <c r="AM346" s="274" t="str">
        <f t="shared" si="173"/>
        <v/>
      </c>
      <c r="AN346" s="274" t="str">
        <f t="shared" si="173"/>
        <v/>
      </c>
      <c r="AO346" s="274" t="str">
        <f t="shared" si="173"/>
        <v/>
      </c>
      <c r="AP346" s="274" t="str">
        <f t="shared" si="173"/>
        <v/>
      </c>
      <c r="AQ346" s="275">
        <f t="shared" si="153"/>
        <v>0</v>
      </c>
      <c r="AR346" s="275">
        <f t="shared" si="154"/>
        <v>0</v>
      </c>
      <c r="AS346" s="275">
        <f t="shared" si="155"/>
        <v>0</v>
      </c>
    </row>
    <row r="347" spans="1:45" s="5" customFormat="1" ht="27.75" customHeight="1" x14ac:dyDescent="0.25">
      <c r="A347" s="266">
        <f>'Inventaire – Act. lin. et vert.'!A334</f>
        <v>333</v>
      </c>
      <c r="B347" s="266"/>
      <c r="C347" s="266">
        <f>'Inventaire – Act. lin. et vert.'!B334</f>
        <v>0</v>
      </c>
      <c r="D347" s="266" t="str">
        <f>IF('Inventaire – Act. lin. et vert.'!C334="","",'Inventaire – Act. lin. et vert.'!C334)</f>
        <v/>
      </c>
      <c r="E347" s="267">
        <f>'Inventaire – Act. lin. et vert.'!D334</f>
        <v>0</v>
      </c>
      <c r="F347" s="268">
        <f>'Inventaire – Act. lin. et vert.'!E334</f>
        <v>0</v>
      </c>
      <c r="G347" s="276">
        <f>'Inventaire – Act. lin. et vert.'!I334</f>
        <v>0</v>
      </c>
      <c r="H347" s="270">
        <f>IF(C347='État actuel de la coll.'!$A$20,'Inventaire – Véh. et équip.'!H334-'Inventaire – Véh. et équip.'!M334,'Inventaire – Act. lin. et vert.'!G334)</f>
        <v>0</v>
      </c>
      <c r="I347" s="270">
        <f>'Inventaire – Act. lin. et vert.'!K334</f>
        <v>0</v>
      </c>
      <c r="J347" s="271" t="str">
        <f>IF(ISNUMBER('Inventaire – Act. lin. et vert.'!Y334),'Inventaire – Act. lin. et vert.'!Y334,"")</f>
        <v/>
      </c>
      <c r="K347" s="272">
        <f t="shared" si="168"/>
        <v>0</v>
      </c>
      <c r="L347" s="272">
        <f t="shared" si="146"/>
        <v>0</v>
      </c>
      <c r="M347" s="272">
        <f t="shared" si="147"/>
        <v>0</v>
      </c>
      <c r="N347" s="272">
        <f t="shared" si="148"/>
        <v>0</v>
      </c>
      <c r="O347" s="272">
        <f t="shared" si="149"/>
        <v>0</v>
      </c>
      <c r="P347" s="273">
        <f t="shared" si="150"/>
        <v>0</v>
      </c>
      <c r="Q347" s="277" t="str">
        <f t="shared" si="151"/>
        <v/>
      </c>
      <c r="R347" s="277" t="str">
        <f t="shared" si="152"/>
        <v/>
      </c>
      <c r="S347" s="274" t="str">
        <f t="shared" si="170"/>
        <v/>
      </c>
      <c r="T347" s="274" t="str">
        <f t="shared" si="169"/>
        <v/>
      </c>
      <c r="U347" s="274" t="str">
        <f t="shared" si="169"/>
        <v/>
      </c>
      <c r="V347" s="274" t="str">
        <f t="shared" si="171"/>
        <v/>
      </c>
      <c r="W347" s="274" t="str">
        <f t="shared" si="172"/>
        <v/>
      </c>
      <c r="X347" s="274" t="str">
        <f t="shared" si="172"/>
        <v/>
      </c>
      <c r="Y347" s="274" t="str">
        <f t="shared" si="172"/>
        <v/>
      </c>
      <c r="Z347" s="274" t="str">
        <f t="shared" si="172"/>
        <v/>
      </c>
      <c r="AA347" s="274" t="str">
        <f t="shared" si="172"/>
        <v/>
      </c>
      <c r="AB347" s="274" t="str">
        <f t="shared" si="172"/>
        <v/>
      </c>
      <c r="AC347" s="274" t="str">
        <f t="shared" si="172"/>
        <v/>
      </c>
      <c r="AD347" s="274" t="str">
        <f t="shared" si="172"/>
        <v/>
      </c>
      <c r="AE347" s="274" t="str">
        <f t="shared" si="172"/>
        <v/>
      </c>
      <c r="AF347" s="274" t="str">
        <f t="shared" si="172"/>
        <v/>
      </c>
      <c r="AG347" s="274" t="str">
        <f t="shared" si="173"/>
        <v/>
      </c>
      <c r="AH347" s="274" t="str">
        <f t="shared" si="173"/>
        <v/>
      </c>
      <c r="AI347" s="274" t="str">
        <f t="shared" si="173"/>
        <v/>
      </c>
      <c r="AJ347" s="274" t="str">
        <f t="shared" si="173"/>
        <v/>
      </c>
      <c r="AK347" s="274" t="str">
        <f t="shared" si="173"/>
        <v/>
      </c>
      <c r="AL347" s="274" t="str">
        <f t="shared" si="173"/>
        <v/>
      </c>
      <c r="AM347" s="274" t="str">
        <f t="shared" si="173"/>
        <v/>
      </c>
      <c r="AN347" s="274" t="str">
        <f t="shared" si="173"/>
        <v/>
      </c>
      <c r="AO347" s="274" t="str">
        <f t="shared" si="173"/>
        <v/>
      </c>
      <c r="AP347" s="274" t="str">
        <f t="shared" si="173"/>
        <v/>
      </c>
      <c r="AQ347" s="275">
        <f t="shared" si="153"/>
        <v>0</v>
      </c>
      <c r="AR347" s="275">
        <f t="shared" si="154"/>
        <v>0</v>
      </c>
      <c r="AS347" s="275">
        <f t="shared" si="155"/>
        <v>0</v>
      </c>
    </row>
    <row r="348" spans="1:45" s="5" customFormat="1" ht="27.75" customHeight="1" x14ac:dyDescent="0.25">
      <c r="A348" s="266">
        <f>'Inventaire – Act. lin. et vert.'!A335</f>
        <v>334</v>
      </c>
      <c r="B348" s="266"/>
      <c r="C348" s="266">
        <f>'Inventaire – Act. lin. et vert.'!B335</f>
        <v>0</v>
      </c>
      <c r="D348" s="266" t="str">
        <f>IF('Inventaire – Act. lin. et vert.'!C335="","",'Inventaire – Act. lin. et vert.'!C335)</f>
        <v/>
      </c>
      <c r="E348" s="267">
        <f>'Inventaire – Act. lin. et vert.'!D335</f>
        <v>0</v>
      </c>
      <c r="F348" s="268">
        <f>'Inventaire – Act. lin. et vert.'!E335</f>
        <v>0</v>
      </c>
      <c r="G348" s="276">
        <f>'Inventaire – Act. lin. et vert.'!I335</f>
        <v>0</v>
      </c>
      <c r="H348" s="270">
        <f>IF(C348='État actuel de la coll.'!$A$20,'Inventaire – Véh. et équip.'!H335-'Inventaire – Véh. et équip.'!M335,'Inventaire – Act. lin. et vert.'!G335)</f>
        <v>0</v>
      </c>
      <c r="I348" s="270">
        <f>'Inventaire – Act. lin. et vert.'!K335</f>
        <v>0</v>
      </c>
      <c r="J348" s="271" t="str">
        <f>IF(ISNUMBER('Inventaire – Act. lin. et vert.'!Y335),'Inventaire – Act. lin. et vert.'!Y335,"")</f>
        <v/>
      </c>
      <c r="K348" s="272">
        <f t="shared" si="168"/>
        <v>0</v>
      </c>
      <c r="L348" s="272">
        <f t="shared" si="146"/>
        <v>0</v>
      </c>
      <c r="M348" s="272">
        <f t="shared" si="147"/>
        <v>0</v>
      </c>
      <c r="N348" s="272">
        <f t="shared" si="148"/>
        <v>0</v>
      </c>
      <c r="O348" s="272">
        <f t="shared" si="149"/>
        <v>0</v>
      </c>
      <c r="P348" s="273">
        <f t="shared" si="150"/>
        <v>0</v>
      </c>
      <c r="Q348" s="277" t="str">
        <f t="shared" si="151"/>
        <v/>
      </c>
      <c r="R348" s="277" t="str">
        <f t="shared" si="152"/>
        <v/>
      </c>
      <c r="S348" s="274" t="str">
        <f t="shared" si="170"/>
        <v/>
      </c>
      <c r="T348" s="274" t="str">
        <f t="shared" si="169"/>
        <v/>
      </c>
      <c r="U348" s="274" t="str">
        <f t="shared" si="169"/>
        <v/>
      </c>
      <c r="V348" s="274" t="str">
        <f t="shared" si="171"/>
        <v/>
      </c>
      <c r="W348" s="274" t="str">
        <f t="shared" si="172"/>
        <v/>
      </c>
      <c r="X348" s="274" t="str">
        <f t="shared" si="172"/>
        <v/>
      </c>
      <c r="Y348" s="274" t="str">
        <f t="shared" si="172"/>
        <v/>
      </c>
      <c r="Z348" s="274" t="str">
        <f t="shared" si="172"/>
        <v/>
      </c>
      <c r="AA348" s="274" t="str">
        <f t="shared" si="172"/>
        <v/>
      </c>
      <c r="AB348" s="274" t="str">
        <f t="shared" si="172"/>
        <v/>
      </c>
      <c r="AC348" s="274" t="str">
        <f t="shared" si="172"/>
        <v/>
      </c>
      <c r="AD348" s="274" t="str">
        <f t="shared" si="172"/>
        <v/>
      </c>
      <c r="AE348" s="274" t="str">
        <f t="shared" si="172"/>
        <v/>
      </c>
      <c r="AF348" s="274" t="str">
        <f t="shared" si="172"/>
        <v/>
      </c>
      <c r="AG348" s="274" t="str">
        <f t="shared" si="173"/>
        <v/>
      </c>
      <c r="AH348" s="274" t="str">
        <f t="shared" si="173"/>
        <v/>
      </c>
      <c r="AI348" s="274" t="str">
        <f t="shared" si="173"/>
        <v/>
      </c>
      <c r="AJ348" s="274" t="str">
        <f t="shared" si="173"/>
        <v/>
      </c>
      <c r="AK348" s="274" t="str">
        <f t="shared" si="173"/>
        <v/>
      </c>
      <c r="AL348" s="274" t="str">
        <f t="shared" si="173"/>
        <v/>
      </c>
      <c r="AM348" s="274" t="str">
        <f t="shared" si="173"/>
        <v/>
      </c>
      <c r="AN348" s="274" t="str">
        <f t="shared" si="173"/>
        <v/>
      </c>
      <c r="AO348" s="274" t="str">
        <f t="shared" si="173"/>
        <v/>
      </c>
      <c r="AP348" s="274" t="str">
        <f t="shared" si="173"/>
        <v/>
      </c>
      <c r="AQ348" s="275">
        <f t="shared" si="153"/>
        <v>0</v>
      </c>
      <c r="AR348" s="275">
        <f t="shared" si="154"/>
        <v>0</v>
      </c>
      <c r="AS348" s="275">
        <f t="shared" si="155"/>
        <v>0</v>
      </c>
    </row>
    <row r="349" spans="1:45" s="5" customFormat="1" ht="27.75" customHeight="1" x14ac:dyDescent="0.25">
      <c r="A349" s="266">
        <f>'Inventaire – Act. lin. et vert.'!A336</f>
        <v>335</v>
      </c>
      <c r="B349" s="266"/>
      <c r="C349" s="266">
        <f>'Inventaire – Act. lin. et vert.'!B336</f>
        <v>0</v>
      </c>
      <c r="D349" s="266" t="str">
        <f>IF('Inventaire – Act. lin. et vert.'!C336="","",'Inventaire – Act. lin. et vert.'!C336)</f>
        <v/>
      </c>
      <c r="E349" s="267">
        <f>'Inventaire – Act. lin. et vert.'!D336</f>
        <v>0</v>
      </c>
      <c r="F349" s="268">
        <f>'Inventaire – Act. lin. et vert.'!E336</f>
        <v>0</v>
      </c>
      <c r="G349" s="276">
        <f>'Inventaire – Act. lin. et vert.'!I336</f>
        <v>0</v>
      </c>
      <c r="H349" s="270">
        <f>IF(C349='État actuel de la coll.'!$A$20,'Inventaire – Véh. et équip.'!H336-'Inventaire – Véh. et équip.'!M336,'Inventaire – Act. lin. et vert.'!G336)</f>
        <v>0</v>
      </c>
      <c r="I349" s="270">
        <f>'Inventaire – Act. lin. et vert.'!K336</f>
        <v>0</v>
      </c>
      <c r="J349" s="271" t="str">
        <f>IF(ISNUMBER('Inventaire – Act. lin. et vert.'!Y336),'Inventaire – Act. lin. et vert.'!Y336,"")</f>
        <v/>
      </c>
      <c r="K349" s="272">
        <f t="shared" si="168"/>
        <v>0</v>
      </c>
      <c r="L349" s="272">
        <f t="shared" si="146"/>
        <v>0</v>
      </c>
      <c r="M349" s="272">
        <f t="shared" si="147"/>
        <v>0</v>
      </c>
      <c r="N349" s="272">
        <f t="shared" si="148"/>
        <v>0</v>
      </c>
      <c r="O349" s="272">
        <f t="shared" si="149"/>
        <v>0</v>
      </c>
      <c r="P349" s="273">
        <f t="shared" si="150"/>
        <v>0</v>
      </c>
      <c r="Q349" s="277" t="str">
        <f t="shared" si="151"/>
        <v/>
      </c>
      <c r="R349" s="277" t="str">
        <f t="shared" si="152"/>
        <v/>
      </c>
      <c r="S349" s="274" t="str">
        <f t="shared" si="170"/>
        <v/>
      </c>
      <c r="T349" s="274" t="str">
        <f t="shared" si="169"/>
        <v/>
      </c>
      <c r="U349" s="274" t="str">
        <f t="shared" si="169"/>
        <v/>
      </c>
      <c r="V349" s="274" t="str">
        <f t="shared" si="171"/>
        <v/>
      </c>
      <c r="W349" s="274" t="str">
        <f t="shared" si="172"/>
        <v/>
      </c>
      <c r="X349" s="274" t="str">
        <f t="shared" si="172"/>
        <v/>
      </c>
      <c r="Y349" s="274" t="str">
        <f t="shared" si="172"/>
        <v/>
      </c>
      <c r="Z349" s="274" t="str">
        <f t="shared" si="172"/>
        <v/>
      </c>
      <c r="AA349" s="274" t="str">
        <f t="shared" si="172"/>
        <v/>
      </c>
      <c r="AB349" s="274" t="str">
        <f t="shared" si="172"/>
        <v/>
      </c>
      <c r="AC349" s="274" t="str">
        <f t="shared" si="172"/>
        <v/>
      </c>
      <c r="AD349" s="274" t="str">
        <f t="shared" si="172"/>
        <v/>
      </c>
      <c r="AE349" s="274" t="str">
        <f t="shared" si="172"/>
        <v/>
      </c>
      <c r="AF349" s="274" t="str">
        <f t="shared" si="172"/>
        <v/>
      </c>
      <c r="AG349" s="274" t="str">
        <f t="shared" si="173"/>
        <v/>
      </c>
      <c r="AH349" s="274" t="str">
        <f t="shared" si="173"/>
        <v/>
      </c>
      <c r="AI349" s="274" t="str">
        <f t="shared" si="173"/>
        <v/>
      </c>
      <c r="AJ349" s="274" t="str">
        <f t="shared" si="173"/>
        <v/>
      </c>
      <c r="AK349" s="274" t="str">
        <f t="shared" si="173"/>
        <v/>
      </c>
      <c r="AL349" s="274" t="str">
        <f t="shared" si="173"/>
        <v/>
      </c>
      <c r="AM349" s="274" t="str">
        <f t="shared" si="173"/>
        <v/>
      </c>
      <c r="AN349" s="274" t="str">
        <f t="shared" si="173"/>
        <v/>
      </c>
      <c r="AO349" s="274" t="str">
        <f t="shared" si="173"/>
        <v/>
      </c>
      <c r="AP349" s="274" t="str">
        <f t="shared" si="173"/>
        <v/>
      </c>
      <c r="AQ349" s="275">
        <f t="shared" si="153"/>
        <v>0</v>
      </c>
      <c r="AR349" s="275">
        <f t="shared" si="154"/>
        <v>0</v>
      </c>
      <c r="AS349" s="275">
        <f t="shared" si="155"/>
        <v>0</v>
      </c>
    </row>
    <row r="350" spans="1:45" s="5" customFormat="1" ht="27.75" customHeight="1" x14ac:dyDescent="0.25">
      <c r="A350" s="266">
        <f>'Inventaire – Act. lin. et vert.'!A337</f>
        <v>336</v>
      </c>
      <c r="B350" s="266"/>
      <c r="C350" s="266">
        <f>'Inventaire – Act. lin. et vert.'!B337</f>
        <v>0</v>
      </c>
      <c r="D350" s="266" t="str">
        <f>IF('Inventaire – Act. lin. et vert.'!C337="","",'Inventaire – Act. lin. et vert.'!C337)</f>
        <v/>
      </c>
      <c r="E350" s="267">
        <f>'Inventaire – Act. lin. et vert.'!D337</f>
        <v>0</v>
      </c>
      <c r="F350" s="268">
        <f>'Inventaire – Act. lin. et vert.'!E337</f>
        <v>0</v>
      </c>
      <c r="G350" s="276">
        <f>'Inventaire – Act. lin. et vert.'!I337</f>
        <v>0</v>
      </c>
      <c r="H350" s="270">
        <f>IF(C350='État actuel de la coll.'!$A$20,'Inventaire – Véh. et équip.'!H337-'Inventaire – Véh. et équip.'!M337,'Inventaire – Act. lin. et vert.'!G337)</f>
        <v>0</v>
      </c>
      <c r="I350" s="270">
        <f>'Inventaire – Act. lin. et vert.'!K337</f>
        <v>0</v>
      </c>
      <c r="J350" s="271" t="str">
        <f>IF(ISNUMBER('Inventaire – Act. lin. et vert.'!Y337),'Inventaire – Act. lin. et vert.'!Y337,"")</f>
        <v/>
      </c>
      <c r="K350" s="272">
        <f t="shared" si="168"/>
        <v>0</v>
      </c>
      <c r="L350" s="272">
        <f t="shared" si="146"/>
        <v>0</v>
      </c>
      <c r="M350" s="272">
        <f t="shared" si="147"/>
        <v>0</v>
      </c>
      <c r="N350" s="272">
        <f t="shared" si="148"/>
        <v>0</v>
      </c>
      <c r="O350" s="272">
        <f t="shared" si="149"/>
        <v>0</v>
      </c>
      <c r="P350" s="273">
        <f t="shared" si="150"/>
        <v>0</v>
      </c>
      <c r="Q350" s="277" t="str">
        <f t="shared" si="151"/>
        <v/>
      </c>
      <c r="R350" s="277" t="str">
        <f t="shared" si="152"/>
        <v/>
      </c>
      <c r="S350" s="274" t="str">
        <f t="shared" si="170"/>
        <v/>
      </c>
      <c r="T350" s="274" t="str">
        <f t="shared" si="169"/>
        <v/>
      </c>
      <c r="U350" s="274" t="str">
        <f t="shared" si="169"/>
        <v/>
      </c>
      <c r="V350" s="274" t="str">
        <f t="shared" si="171"/>
        <v/>
      </c>
      <c r="W350" s="274" t="str">
        <f t="shared" si="172"/>
        <v/>
      </c>
      <c r="X350" s="274" t="str">
        <f t="shared" si="172"/>
        <v/>
      </c>
      <c r="Y350" s="274" t="str">
        <f t="shared" si="172"/>
        <v/>
      </c>
      <c r="Z350" s="274" t="str">
        <f t="shared" si="172"/>
        <v/>
      </c>
      <c r="AA350" s="274" t="str">
        <f t="shared" si="172"/>
        <v/>
      </c>
      <c r="AB350" s="274" t="str">
        <f t="shared" si="172"/>
        <v/>
      </c>
      <c r="AC350" s="274" t="str">
        <f t="shared" si="172"/>
        <v/>
      </c>
      <c r="AD350" s="274" t="str">
        <f t="shared" si="172"/>
        <v/>
      </c>
      <c r="AE350" s="274" t="str">
        <f t="shared" si="172"/>
        <v/>
      </c>
      <c r="AF350" s="274" t="str">
        <f t="shared" si="172"/>
        <v/>
      </c>
      <c r="AG350" s="274" t="str">
        <f t="shared" si="173"/>
        <v/>
      </c>
      <c r="AH350" s="274" t="str">
        <f t="shared" si="173"/>
        <v/>
      </c>
      <c r="AI350" s="274" t="str">
        <f t="shared" si="173"/>
        <v/>
      </c>
      <c r="AJ350" s="274" t="str">
        <f t="shared" si="173"/>
        <v/>
      </c>
      <c r="AK350" s="274" t="str">
        <f t="shared" si="173"/>
        <v/>
      </c>
      <c r="AL350" s="274" t="str">
        <f t="shared" si="173"/>
        <v/>
      </c>
      <c r="AM350" s="274" t="str">
        <f t="shared" si="173"/>
        <v/>
      </c>
      <c r="AN350" s="274" t="str">
        <f t="shared" si="173"/>
        <v/>
      </c>
      <c r="AO350" s="274" t="str">
        <f t="shared" si="173"/>
        <v/>
      </c>
      <c r="AP350" s="274" t="str">
        <f t="shared" si="173"/>
        <v/>
      </c>
      <c r="AQ350" s="275">
        <f t="shared" si="153"/>
        <v>0</v>
      </c>
      <c r="AR350" s="275">
        <f t="shared" si="154"/>
        <v>0</v>
      </c>
      <c r="AS350" s="275">
        <f t="shared" si="155"/>
        <v>0</v>
      </c>
    </row>
    <row r="351" spans="1:45" s="5" customFormat="1" ht="27.75" customHeight="1" x14ac:dyDescent="0.25">
      <c r="A351" s="266">
        <f>'Inventaire – Act. lin. et vert.'!A338</f>
        <v>337</v>
      </c>
      <c r="B351" s="266"/>
      <c r="C351" s="266">
        <f>'Inventaire – Act. lin. et vert.'!B338</f>
        <v>0</v>
      </c>
      <c r="D351" s="266" t="str">
        <f>IF('Inventaire – Act. lin. et vert.'!C338="","",'Inventaire – Act. lin. et vert.'!C338)</f>
        <v/>
      </c>
      <c r="E351" s="267">
        <f>'Inventaire – Act. lin. et vert.'!D338</f>
        <v>0</v>
      </c>
      <c r="F351" s="268">
        <f>'Inventaire – Act. lin. et vert.'!E338</f>
        <v>0</v>
      </c>
      <c r="G351" s="276">
        <f>'Inventaire – Act. lin. et vert.'!I338</f>
        <v>0</v>
      </c>
      <c r="H351" s="270">
        <f>IF(C351='État actuel de la coll.'!$A$20,'Inventaire – Véh. et équip.'!H338-'Inventaire – Véh. et équip.'!M338,'Inventaire – Act. lin. et vert.'!G338)</f>
        <v>0</v>
      </c>
      <c r="I351" s="270">
        <f>'Inventaire – Act. lin. et vert.'!K338</f>
        <v>0</v>
      </c>
      <c r="J351" s="271" t="str">
        <f>IF(ISNUMBER('Inventaire – Act. lin. et vert.'!Y338),'Inventaire – Act. lin. et vert.'!Y338,"")</f>
        <v/>
      </c>
      <c r="K351" s="272">
        <f t="shared" si="168"/>
        <v>0</v>
      </c>
      <c r="L351" s="272">
        <f t="shared" si="146"/>
        <v>0</v>
      </c>
      <c r="M351" s="272">
        <f t="shared" si="147"/>
        <v>0</v>
      </c>
      <c r="N351" s="272">
        <f t="shared" si="148"/>
        <v>0</v>
      </c>
      <c r="O351" s="272">
        <f t="shared" si="149"/>
        <v>0</v>
      </c>
      <c r="P351" s="273">
        <f t="shared" si="150"/>
        <v>0</v>
      </c>
      <c r="Q351" s="277" t="str">
        <f t="shared" si="151"/>
        <v/>
      </c>
      <c r="R351" s="277" t="str">
        <f t="shared" si="152"/>
        <v/>
      </c>
      <c r="S351" s="274" t="str">
        <f t="shared" si="170"/>
        <v/>
      </c>
      <c r="T351" s="274" t="str">
        <f t="shared" si="169"/>
        <v/>
      </c>
      <c r="U351" s="274" t="str">
        <f t="shared" si="169"/>
        <v/>
      </c>
      <c r="V351" s="274" t="str">
        <f t="shared" si="171"/>
        <v/>
      </c>
      <c r="W351" s="274" t="str">
        <f t="shared" si="172"/>
        <v/>
      </c>
      <c r="X351" s="274" t="str">
        <f t="shared" si="172"/>
        <v/>
      </c>
      <c r="Y351" s="274" t="str">
        <f t="shared" si="172"/>
        <v/>
      </c>
      <c r="Z351" s="274" t="str">
        <f t="shared" si="172"/>
        <v/>
      </c>
      <c r="AA351" s="274" t="str">
        <f t="shared" si="172"/>
        <v/>
      </c>
      <c r="AB351" s="274" t="str">
        <f t="shared" si="172"/>
        <v/>
      </c>
      <c r="AC351" s="274" t="str">
        <f t="shared" si="172"/>
        <v/>
      </c>
      <c r="AD351" s="274" t="str">
        <f t="shared" si="172"/>
        <v/>
      </c>
      <c r="AE351" s="274" t="str">
        <f t="shared" si="172"/>
        <v/>
      </c>
      <c r="AF351" s="274" t="str">
        <f t="shared" si="172"/>
        <v/>
      </c>
      <c r="AG351" s="274" t="str">
        <f t="shared" si="173"/>
        <v/>
      </c>
      <c r="AH351" s="274" t="str">
        <f t="shared" si="173"/>
        <v/>
      </c>
      <c r="AI351" s="274" t="str">
        <f t="shared" si="173"/>
        <v/>
      </c>
      <c r="AJ351" s="274" t="str">
        <f t="shared" si="173"/>
        <v/>
      </c>
      <c r="AK351" s="274" t="str">
        <f t="shared" si="173"/>
        <v/>
      </c>
      <c r="AL351" s="274" t="str">
        <f t="shared" si="173"/>
        <v/>
      </c>
      <c r="AM351" s="274" t="str">
        <f t="shared" si="173"/>
        <v/>
      </c>
      <c r="AN351" s="274" t="str">
        <f t="shared" si="173"/>
        <v/>
      </c>
      <c r="AO351" s="274" t="str">
        <f t="shared" si="173"/>
        <v/>
      </c>
      <c r="AP351" s="274" t="str">
        <f t="shared" si="173"/>
        <v/>
      </c>
      <c r="AQ351" s="275">
        <f t="shared" si="153"/>
        <v>0</v>
      </c>
      <c r="AR351" s="275">
        <f t="shared" si="154"/>
        <v>0</v>
      </c>
      <c r="AS351" s="275">
        <f t="shared" si="155"/>
        <v>0</v>
      </c>
    </row>
    <row r="352" spans="1:45" s="5" customFormat="1" ht="27.75" customHeight="1" x14ac:dyDescent="0.25">
      <c r="A352" s="266">
        <f>'Inventaire – Act. lin. et vert.'!A339</f>
        <v>338</v>
      </c>
      <c r="B352" s="266"/>
      <c r="C352" s="266">
        <f>'Inventaire – Act. lin. et vert.'!B339</f>
        <v>0</v>
      </c>
      <c r="D352" s="266" t="str">
        <f>IF('Inventaire – Act. lin. et vert.'!C339="","",'Inventaire – Act. lin. et vert.'!C339)</f>
        <v/>
      </c>
      <c r="E352" s="267">
        <f>'Inventaire – Act. lin. et vert.'!D339</f>
        <v>0</v>
      </c>
      <c r="F352" s="268">
        <f>'Inventaire – Act. lin. et vert.'!E339</f>
        <v>0</v>
      </c>
      <c r="G352" s="276">
        <f>'Inventaire – Act. lin. et vert.'!I339</f>
        <v>0</v>
      </c>
      <c r="H352" s="270">
        <f>IF(C352='État actuel de la coll.'!$A$20,'Inventaire – Véh. et équip.'!H339-'Inventaire – Véh. et équip.'!M339,'Inventaire – Act. lin. et vert.'!G339)</f>
        <v>0</v>
      </c>
      <c r="I352" s="270">
        <f>'Inventaire – Act. lin. et vert.'!K339</f>
        <v>0</v>
      </c>
      <c r="J352" s="271" t="str">
        <f>IF(ISNUMBER('Inventaire – Act. lin. et vert.'!Y339),'Inventaire – Act. lin. et vert.'!Y339,"")</f>
        <v/>
      </c>
      <c r="K352" s="272">
        <f t="shared" si="168"/>
        <v>0</v>
      </c>
      <c r="L352" s="272">
        <f t="shared" si="146"/>
        <v>0</v>
      </c>
      <c r="M352" s="272">
        <f t="shared" si="147"/>
        <v>0</v>
      </c>
      <c r="N352" s="272">
        <f t="shared" si="148"/>
        <v>0</v>
      </c>
      <c r="O352" s="272">
        <f t="shared" si="149"/>
        <v>0</v>
      </c>
      <c r="P352" s="273">
        <f t="shared" si="150"/>
        <v>0</v>
      </c>
      <c r="Q352" s="277" t="str">
        <f t="shared" si="151"/>
        <v/>
      </c>
      <c r="R352" s="277" t="str">
        <f t="shared" si="152"/>
        <v/>
      </c>
      <c r="S352" s="274" t="str">
        <f t="shared" si="170"/>
        <v/>
      </c>
      <c r="T352" s="274" t="str">
        <f t="shared" si="169"/>
        <v/>
      </c>
      <c r="U352" s="274" t="str">
        <f t="shared" si="169"/>
        <v/>
      </c>
      <c r="V352" s="274" t="str">
        <f t="shared" si="171"/>
        <v/>
      </c>
      <c r="W352" s="274" t="str">
        <f t="shared" si="172"/>
        <v/>
      </c>
      <c r="X352" s="274" t="str">
        <f t="shared" si="172"/>
        <v/>
      </c>
      <c r="Y352" s="274" t="str">
        <f t="shared" si="172"/>
        <v/>
      </c>
      <c r="Z352" s="274" t="str">
        <f t="shared" si="172"/>
        <v/>
      </c>
      <c r="AA352" s="274" t="str">
        <f t="shared" si="172"/>
        <v/>
      </c>
      <c r="AB352" s="274" t="str">
        <f t="shared" si="172"/>
        <v/>
      </c>
      <c r="AC352" s="274" t="str">
        <f t="shared" si="172"/>
        <v/>
      </c>
      <c r="AD352" s="274" t="str">
        <f t="shared" si="172"/>
        <v/>
      </c>
      <c r="AE352" s="274" t="str">
        <f t="shared" si="172"/>
        <v/>
      </c>
      <c r="AF352" s="274" t="str">
        <f t="shared" si="172"/>
        <v/>
      </c>
      <c r="AG352" s="274" t="str">
        <f t="shared" si="173"/>
        <v/>
      </c>
      <c r="AH352" s="274" t="str">
        <f t="shared" si="173"/>
        <v/>
      </c>
      <c r="AI352" s="274" t="str">
        <f t="shared" si="173"/>
        <v/>
      </c>
      <c r="AJ352" s="274" t="str">
        <f t="shared" si="173"/>
        <v/>
      </c>
      <c r="AK352" s="274" t="str">
        <f t="shared" si="173"/>
        <v/>
      </c>
      <c r="AL352" s="274" t="str">
        <f t="shared" si="173"/>
        <v/>
      </c>
      <c r="AM352" s="274" t="str">
        <f t="shared" si="173"/>
        <v/>
      </c>
      <c r="AN352" s="274" t="str">
        <f t="shared" si="173"/>
        <v/>
      </c>
      <c r="AO352" s="274" t="str">
        <f t="shared" si="173"/>
        <v/>
      </c>
      <c r="AP352" s="274" t="str">
        <f t="shared" si="173"/>
        <v/>
      </c>
      <c r="AQ352" s="275">
        <f t="shared" si="153"/>
        <v>0</v>
      </c>
      <c r="AR352" s="275">
        <f t="shared" si="154"/>
        <v>0</v>
      </c>
      <c r="AS352" s="275">
        <f t="shared" si="155"/>
        <v>0</v>
      </c>
    </row>
    <row r="353" spans="1:45" s="5" customFormat="1" ht="27.75" customHeight="1" x14ac:dyDescent="0.25">
      <c r="A353" s="266">
        <f>'Inventaire – Act. lin. et vert.'!A340</f>
        <v>339</v>
      </c>
      <c r="B353" s="266"/>
      <c r="C353" s="266">
        <f>'Inventaire – Act. lin. et vert.'!B340</f>
        <v>0</v>
      </c>
      <c r="D353" s="266" t="str">
        <f>IF('Inventaire – Act. lin. et vert.'!C340="","",'Inventaire – Act. lin. et vert.'!C340)</f>
        <v/>
      </c>
      <c r="E353" s="267">
        <f>'Inventaire – Act. lin. et vert.'!D340</f>
        <v>0</v>
      </c>
      <c r="F353" s="268">
        <f>'Inventaire – Act. lin. et vert.'!E340</f>
        <v>0</v>
      </c>
      <c r="G353" s="276">
        <f>'Inventaire – Act. lin. et vert.'!I340</f>
        <v>0</v>
      </c>
      <c r="H353" s="270">
        <f>IF(C353='État actuel de la coll.'!$A$20,'Inventaire – Véh. et équip.'!H340-'Inventaire – Véh. et équip.'!M340,'Inventaire – Act. lin. et vert.'!G340)</f>
        <v>0</v>
      </c>
      <c r="I353" s="270">
        <f>'Inventaire – Act. lin. et vert.'!K340</f>
        <v>0</v>
      </c>
      <c r="J353" s="271" t="str">
        <f>IF(ISNUMBER('Inventaire – Act. lin. et vert.'!Y340),'Inventaire – Act. lin. et vert.'!Y340,"")</f>
        <v/>
      </c>
      <c r="K353" s="272">
        <f t="shared" si="168"/>
        <v>0</v>
      </c>
      <c r="L353" s="272">
        <f t="shared" ref="L353:L416" si="174">K353+$I353</f>
        <v>0</v>
      </c>
      <c r="M353" s="272">
        <f t="shared" ref="M353:M416" si="175">L353+$I353</f>
        <v>0</v>
      </c>
      <c r="N353" s="272">
        <f t="shared" ref="N353:N416" si="176">M353+$I353</f>
        <v>0</v>
      </c>
      <c r="O353" s="272">
        <f t="shared" ref="O353:O416" si="177">N353+$I353</f>
        <v>0</v>
      </c>
      <c r="P353" s="273">
        <f t="shared" ref="P353:P416" si="178">O353+$I353</f>
        <v>0</v>
      </c>
      <c r="Q353" s="277" t="str">
        <f t="shared" ref="Q353:Q416" si="179">IF(AND(K353&lt;$R$14,K353&gt;0),G353,"")</f>
        <v/>
      </c>
      <c r="R353" s="277" t="str">
        <f t="shared" ref="R353:R416" si="180">IF(OR($K353=R$14,$L353=R$14,$M353=R$14,$N353=R$14,$O353=R$14,$P353=R$14),$G353,"")</f>
        <v/>
      </c>
      <c r="S353" s="274" t="str">
        <f t="shared" si="170"/>
        <v/>
      </c>
      <c r="T353" s="274" t="str">
        <f t="shared" si="169"/>
        <v/>
      </c>
      <c r="U353" s="274" t="str">
        <f t="shared" si="169"/>
        <v/>
      </c>
      <c r="V353" s="274" t="str">
        <f t="shared" si="171"/>
        <v/>
      </c>
      <c r="W353" s="274" t="str">
        <f t="shared" si="172"/>
        <v/>
      </c>
      <c r="X353" s="274" t="str">
        <f t="shared" si="172"/>
        <v/>
      </c>
      <c r="Y353" s="274" t="str">
        <f t="shared" si="172"/>
        <v/>
      </c>
      <c r="Z353" s="274" t="str">
        <f t="shared" si="172"/>
        <v/>
      </c>
      <c r="AA353" s="274" t="str">
        <f t="shared" si="172"/>
        <v/>
      </c>
      <c r="AB353" s="274" t="str">
        <f t="shared" si="172"/>
        <v/>
      </c>
      <c r="AC353" s="274" t="str">
        <f t="shared" si="172"/>
        <v/>
      </c>
      <c r="AD353" s="274" t="str">
        <f t="shared" si="172"/>
        <v/>
      </c>
      <c r="AE353" s="274" t="str">
        <f t="shared" si="172"/>
        <v/>
      </c>
      <c r="AF353" s="274" t="str">
        <f t="shared" si="172"/>
        <v/>
      </c>
      <c r="AG353" s="274" t="str">
        <f t="shared" si="173"/>
        <v/>
      </c>
      <c r="AH353" s="274" t="str">
        <f t="shared" si="173"/>
        <v/>
      </c>
      <c r="AI353" s="274" t="str">
        <f t="shared" si="173"/>
        <v/>
      </c>
      <c r="AJ353" s="274" t="str">
        <f t="shared" si="173"/>
        <v/>
      </c>
      <c r="AK353" s="274" t="str">
        <f t="shared" si="173"/>
        <v/>
      </c>
      <c r="AL353" s="274" t="str">
        <f t="shared" si="173"/>
        <v/>
      </c>
      <c r="AM353" s="274" t="str">
        <f t="shared" si="173"/>
        <v/>
      </c>
      <c r="AN353" s="274" t="str">
        <f t="shared" si="173"/>
        <v/>
      </c>
      <c r="AO353" s="274" t="str">
        <f t="shared" si="173"/>
        <v/>
      </c>
      <c r="AP353" s="274" t="str">
        <f t="shared" si="173"/>
        <v/>
      </c>
      <c r="AQ353" s="275">
        <f t="shared" ref="AQ353:AQ416" si="181">SUM(R353:AP353)</f>
        <v>0</v>
      </c>
      <c r="AR353" s="275">
        <f t="shared" ref="AR353:AR416" si="182">AQ353/25</f>
        <v>0</v>
      </c>
      <c r="AS353" s="275">
        <f t="shared" ref="AS353:AS416" si="183">IF(I353&lt;=0,0,G353/I353)</f>
        <v>0</v>
      </c>
    </row>
    <row r="354" spans="1:45" s="5" customFormat="1" ht="27.75" customHeight="1" x14ac:dyDescent="0.25">
      <c r="A354" s="266">
        <f>'Inventaire – Act. lin. et vert.'!A341</f>
        <v>340</v>
      </c>
      <c r="B354" s="266"/>
      <c r="C354" s="266">
        <f>'Inventaire – Act. lin. et vert.'!B341</f>
        <v>0</v>
      </c>
      <c r="D354" s="266" t="str">
        <f>IF('Inventaire – Act. lin. et vert.'!C341="","",'Inventaire – Act. lin. et vert.'!C341)</f>
        <v/>
      </c>
      <c r="E354" s="267">
        <f>'Inventaire – Act. lin. et vert.'!D341</f>
        <v>0</v>
      </c>
      <c r="F354" s="268">
        <f>'Inventaire – Act. lin. et vert.'!E341</f>
        <v>0</v>
      </c>
      <c r="G354" s="276">
        <f>'Inventaire – Act. lin. et vert.'!I341</f>
        <v>0</v>
      </c>
      <c r="H354" s="270">
        <f>IF(C354='État actuel de la coll.'!$A$20,'Inventaire – Véh. et équip.'!H341-'Inventaire – Véh. et équip.'!M341,'Inventaire – Act. lin. et vert.'!G341)</f>
        <v>0</v>
      </c>
      <c r="I354" s="270">
        <f>'Inventaire – Act. lin. et vert.'!K341</f>
        <v>0</v>
      </c>
      <c r="J354" s="271" t="str">
        <f>IF(ISNUMBER('Inventaire – Act. lin. et vert.'!Y341),'Inventaire – Act. lin. et vert.'!Y341,"")</f>
        <v/>
      </c>
      <c r="K354" s="272">
        <f t="shared" si="168"/>
        <v>0</v>
      </c>
      <c r="L354" s="272">
        <f t="shared" si="174"/>
        <v>0</v>
      </c>
      <c r="M354" s="272">
        <f t="shared" si="175"/>
        <v>0</v>
      </c>
      <c r="N354" s="272">
        <f t="shared" si="176"/>
        <v>0</v>
      </c>
      <c r="O354" s="272">
        <f t="shared" si="177"/>
        <v>0</v>
      </c>
      <c r="P354" s="273">
        <f t="shared" si="178"/>
        <v>0</v>
      </c>
      <c r="Q354" s="277" t="str">
        <f t="shared" si="179"/>
        <v/>
      </c>
      <c r="R354" s="277" t="str">
        <f t="shared" si="180"/>
        <v/>
      </c>
      <c r="S354" s="274" t="str">
        <f t="shared" si="170"/>
        <v/>
      </c>
      <c r="T354" s="274" t="str">
        <f t="shared" si="169"/>
        <v/>
      </c>
      <c r="U354" s="274" t="str">
        <f t="shared" si="169"/>
        <v/>
      </c>
      <c r="V354" s="274" t="str">
        <f t="shared" si="171"/>
        <v/>
      </c>
      <c r="W354" s="274" t="str">
        <f t="shared" si="172"/>
        <v/>
      </c>
      <c r="X354" s="274" t="str">
        <f t="shared" si="172"/>
        <v/>
      </c>
      <c r="Y354" s="274" t="str">
        <f t="shared" si="172"/>
        <v/>
      </c>
      <c r="Z354" s="274" t="str">
        <f t="shared" si="172"/>
        <v/>
      </c>
      <c r="AA354" s="274" t="str">
        <f t="shared" si="172"/>
        <v/>
      </c>
      <c r="AB354" s="274" t="str">
        <f t="shared" si="172"/>
        <v/>
      </c>
      <c r="AC354" s="274" t="str">
        <f t="shared" si="172"/>
        <v/>
      </c>
      <c r="AD354" s="274" t="str">
        <f t="shared" si="172"/>
        <v/>
      </c>
      <c r="AE354" s="274" t="str">
        <f t="shared" si="172"/>
        <v/>
      </c>
      <c r="AF354" s="274" t="str">
        <f t="shared" si="172"/>
        <v/>
      </c>
      <c r="AG354" s="274" t="str">
        <f t="shared" si="173"/>
        <v/>
      </c>
      <c r="AH354" s="274" t="str">
        <f t="shared" si="173"/>
        <v/>
      </c>
      <c r="AI354" s="274" t="str">
        <f t="shared" si="173"/>
        <v/>
      </c>
      <c r="AJ354" s="274" t="str">
        <f t="shared" si="173"/>
        <v/>
      </c>
      <c r="AK354" s="274" t="str">
        <f t="shared" si="173"/>
        <v/>
      </c>
      <c r="AL354" s="274" t="str">
        <f t="shared" si="173"/>
        <v/>
      </c>
      <c r="AM354" s="274" t="str">
        <f t="shared" si="173"/>
        <v/>
      </c>
      <c r="AN354" s="274" t="str">
        <f t="shared" si="173"/>
        <v/>
      </c>
      <c r="AO354" s="274" t="str">
        <f t="shared" si="173"/>
        <v/>
      </c>
      <c r="AP354" s="274" t="str">
        <f t="shared" si="173"/>
        <v/>
      </c>
      <c r="AQ354" s="275">
        <f t="shared" si="181"/>
        <v>0</v>
      </c>
      <c r="AR354" s="275">
        <f t="shared" si="182"/>
        <v>0</v>
      </c>
      <c r="AS354" s="275">
        <f t="shared" si="183"/>
        <v>0</v>
      </c>
    </row>
    <row r="355" spans="1:45" s="5" customFormat="1" ht="27.75" customHeight="1" x14ac:dyDescent="0.25">
      <c r="A355" s="266">
        <f>'Inventaire – Act. lin. et vert.'!A342</f>
        <v>341</v>
      </c>
      <c r="B355" s="266"/>
      <c r="C355" s="266">
        <f>'Inventaire – Act. lin. et vert.'!B342</f>
        <v>0</v>
      </c>
      <c r="D355" s="266" t="str">
        <f>IF('Inventaire – Act. lin. et vert.'!C342="","",'Inventaire – Act. lin. et vert.'!C342)</f>
        <v/>
      </c>
      <c r="E355" s="267">
        <f>'Inventaire – Act. lin. et vert.'!D342</f>
        <v>0</v>
      </c>
      <c r="F355" s="268">
        <f>'Inventaire – Act. lin. et vert.'!E342</f>
        <v>0</v>
      </c>
      <c r="G355" s="276">
        <f>'Inventaire – Act. lin. et vert.'!I342</f>
        <v>0</v>
      </c>
      <c r="H355" s="270">
        <f>IF(C355='État actuel de la coll.'!$A$20,'Inventaire – Véh. et équip.'!H342-'Inventaire – Véh. et équip.'!M342,'Inventaire – Act. lin. et vert.'!G342)</f>
        <v>0</v>
      </c>
      <c r="I355" s="270">
        <f>'Inventaire – Act. lin. et vert.'!K342</f>
        <v>0</v>
      </c>
      <c r="J355" s="271" t="str">
        <f>IF(ISNUMBER('Inventaire – Act. lin. et vert.'!Y342),'Inventaire – Act. lin. et vert.'!Y342,"")</f>
        <v/>
      </c>
      <c r="K355" s="272">
        <f t="shared" si="168"/>
        <v>0</v>
      </c>
      <c r="L355" s="272">
        <f t="shared" si="174"/>
        <v>0</v>
      </c>
      <c r="M355" s="272">
        <f t="shared" si="175"/>
        <v>0</v>
      </c>
      <c r="N355" s="272">
        <f t="shared" si="176"/>
        <v>0</v>
      </c>
      <c r="O355" s="272">
        <f t="shared" si="177"/>
        <v>0</v>
      </c>
      <c r="P355" s="273">
        <f t="shared" si="178"/>
        <v>0</v>
      </c>
      <c r="Q355" s="277" t="str">
        <f t="shared" si="179"/>
        <v/>
      </c>
      <c r="R355" s="277" t="str">
        <f t="shared" si="180"/>
        <v/>
      </c>
      <c r="S355" s="274" t="str">
        <f t="shared" si="170"/>
        <v/>
      </c>
      <c r="T355" s="274" t="str">
        <f t="shared" si="169"/>
        <v/>
      </c>
      <c r="U355" s="274" t="str">
        <f t="shared" si="169"/>
        <v/>
      </c>
      <c r="V355" s="274" t="str">
        <f t="shared" si="171"/>
        <v/>
      </c>
      <c r="W355" s="274" t="str">
        <f t="shared" ref="W355:AF364" si="184">IF(OR($K355=W$14,$L355=W$14,$M355=W$14,$N355=W$14,$O355=W$14,$P355=W$14),$G355,"")</f>
        <v/>
      </c>
      <c r="X355" s="274" t="str">
        <f t="shared" si="184"/>
        <v/>
      </c>
      <c r="Y355" s="274" t="str">
        <f t="shared" si="184"/>
        <v/>
      </c>
      <c r="Z355" s="274" t="str">
        <f t="shared" si="184"/>
        <v/>
      </c>
      <c r="AA355" s="274" t="str">
        <f t="shared" si="184"/>
        <v/>
      </c>
      <c r="AB355" s="274" t="str">
        <f t="shared" si="184"/>
        <v/>
      </c>
      <c r="AC355" s="274" t="str">
        <f t="shared" si="184"/>
        <v/>
      </c>
      <c r="AD355" s="274" t="str">
        <f t="shared" si="184"/>
        <v/>
      </c>
      <c r="AE355" s="274" t="str">
        <f t="shared" si="184"/>
        <v/>
      </c>
      <c r="AF355" s="274" t="str">
        <f t="shared" si="184"/>
        <v/>
      </c>
      <c r="AG355" s="274" t="str">
        <f t="shared" ref="AG355:AP364" si="185">IF(OR($K355=AG$14,$L355=AG$14,$M355=AG$14,$N355=AG$14,$O355=AG$14,$P355=AG$14),$G355,"")</f>
        <v/>
      </c>
      <c r="AH355" s="274" t="str">
        <f t="shared" si="185"/>
        <v/>
      </c>
      <c r="AI355" s="274" t="str">
        <f t="shared" si="185"/>
        <v/>
      </c>
      <c r="AJ355" s="274" t="str">
        <f t="shared" si="185"/>
        <v/>
      </c>
      <c r="AK355" s="274" t="str">
        <f t="shared" si="185"/>
        <v/>
      </c>
      <c r="AL355" s="274" t="str">
        <f t="shared" si="185"/>
        <v/>
      </c>
      <c r="AM355" s="274" t="str">
        <f t="shared" si="185"/>
        <v/>
      </c>
      <c r="AN355" s="274" t="str">
        <f t="shared" si="185"/>
        <v/>
      </c>
      <c r="AO355" s="274" t="str">
        <f t="shared" si="185"/>
        <v/>
      </c>
      <c r="AP355" s="274" t="str">
        <f t="shared" si="185"/>
        <v/>
      </c>
      <c r="AQ355" s="275">
        <f t="shared" si="181"/>
        <v>0</v>
      </c>
      <c r="AR355" s="275">
        <f t="shared" si="182"/>
        <v>0</v>
      </c>
      <c r="AS355" s="275">
        <f t="shared" si="183"/>
        <v>0</v>
      </c>
    </row>
    <row r="356" spans="1:45" s="5" customFormat="1" ht="27.75" customHeight="1" x14ac:dyDescent="0.25">
      <c r="A356" s="266">
        <f>'Inventaire – Act. lin. et vert.'!A343</f>
        <v>342</v>
      </c>
      <c r="B356" s="266"/>
      <c r="C356" s="266">
        <f>'Inventaire – Act. lin. et vert.'!B343</f>
        <v>0</v>
      </c>
      <c r="D356" s="266" t="str">
        <f>IF('Inventaire – Act. lin. et vert.'!C343="","",'Inventaire – Act. lin. et vert.'!C343)</f>
        <v/>
      </c>
      <c r="E356" s="267">
        <f>'Inventaire – Act. lin. et vert.'!D343</f>
        <v>0</v>
      </c>
      <c r="F356" s="268">
        <f>'Inventaire – Act. lin. et vert.'!E343</f>
        <v>0</v>
      </c>
      <c r="G356" s="276">
        <f>'Inventaire – Act. lin. et vert.'!I343</f>
        <v>0</v>
      </c>
      <c r="H356" s="270">
        <f>IF(C356='État actuel de la coll.'!$A$20,'Inventaire – Véh. et équip.'!H343-'Inventaire – Véh. et équip.'!M343,'Inventaire – Act. lin. et vert.'!G343)</f>
        <v>0</v>
      </c>
      <c r="I356" s="270">
        <f>'Inventaire – Act. lin. et vert.'!K343</f>
        <v>0</v>
      </c>
      <c r="J356" s="271" t="str">
        <f>IF(ISNUMBER('Inventaire – Act. lin. et vert.'!Y343),'Inventaire – Act. lin. et vert.'!Y343,"")</f>
        <v/>
      </c>
      <c r="K356" s="272">
        <f t="shared" si="168"/>
        <v>0</v>
      </c>
      <c r="L356" s="272">
        <f t="shared" si="174"/>
        <v>0</v>
      </c>
      <c r="M356" s="272">
        <f t="shared" si="175"/>
        <v>0</v>
      </c>
      <c r="N356" s="272">
        <f t="shared" si="176"/>
        <v>0</v>
      </c>
      <c r="O356" s="272">
        <f t="shared" si="177"/>
        <v>0</v>
      </c>
      <c r="P356" s="273">
        <f t="shared" si="178"/>
        <v>0</v>
      </c>
      <c r="Q356" s="277" t="str">
        <f t="shared" si="179"/>
        <v/>
      </c>
      <c r="R356" s="277" t="str">
        <f t="shared" si="180"/>
        <v/>
      </c>
      <c r="S356" s="274" t="str">
        <f t="shared" si="170"/>
        <v/>
      </c>
      <c r="T356" s="274" t="str">
        <f t="shared" ref="T356:U375" si="186">IF(OR($K356=T$14,$L356=T$14,$M356=T$14,$N356=T$14,$O356=T$14,$P356=T$14),$G356,"")</f>
        <v/>
      </c>
      <c r="U356" s="274" t="str">
        <f t="shared" si="186"/>
        <v/>
      </c>
      <c r="V356" s="274" t="str">
        <f t="shared" si="171"/>
        <v/>
      </c>
      <c r="W356" s="274" t="str">
        <f t="shared" si="184"/>
        <v/>
      </c>
      <c r="X356" s="274" t="str">
        <f t="shared" si="184"/>
        <v/>
      </c>
      <c r="Y356" s="274" t="str">
        <f t="shared" si="184"/>
        <v/>
      </c>
      <c r="Z356" s="274" t="str">
        <f t="shared" si="184"/>
        <v/>
      </c>
      <c r="AA356" s="274" t="str">
        <f t="shared" si="184"/>
        <v/>
      </c>
      <c r="AB356" s="274" t="str">
        <f t="shared" si="184"/>
        <v/>
      </c>
      <c r="AC356" s="274" t="str">
        <f t="shared" si="184"/>
        <v/>
      </c>
      <c r="AD356" s="274" t="str">
        <f t="shared" si="184"/>
        <v/>
      </c>
      <c r="AE356" s="274" t="str">
        <f t="shared" si="184"/>
        <v/>
      </c>
      <c r="AF356" s="274" t="str">
        <f t="shared" si="184"/>
        <v/>
      </c>
      <c r="AG356" s="274" t="str">
        <f t="shared" si="185"/>
        <v/>
      </c>
      <c r="AH356" s="274" t="str">
        <f t="shared" si="185"/>
        <v/>
      </c>
      <c r="AI356" s="274" t="str">
        <f t="shared" si="185"/>
        <v/>
      </c>
      <c r="AJ356" s="274" t="str">
        <f t="shared" si="185"/>
        <v/>
      </c>
      <c r="AK356" s="274" t="str">
        <f t="shared" si="185"/>
        <v/>
      </c>
      <c r="AL356" s="274" t="str">
        <f t="shared" si="185"/>
        <v/>
      </c>
      <c r="AM356" s="274" t="str">
        <f t="shared" si="185"/>
        <v/>
      </c>
      <c r="AN356" s="274" t="str">
        <f t="shared" si="185"/>
        <v/>
      </c>
      <c r="AO356" s="274" t="str">
        <f t="shared" si="185"/>
        <v/>
      </c>
      <c r="AP356" s="274" t="str">
        <f t="shared" si="185"/>
        <v/>
      </c>
      <c r="AQ356" s="275">
        <f t="shared" si="181"/>
        <v>0</v>
      </c>
      <c r="AR356" s="275">
        <f t="shared" si="182"/>
        <v>0</v>
      </c>
      <c r="AS356" s="275">
        <f t="shared" si="183"/>
        <v>0</v>
      </c>
    </row>
    <row r="357" spans="1:45" s="5" customFormat="1" ht="27.75" customHeight="1" x14ac:dyDescent="0.25">
      <c r="A357" s="266">
        <f>'Inventaire – Act. lin. et vert.'!A344</f>
        <v>343</v>
      </c>
      <c r="B357" s="266"/>
      <c r="C357" s="266">
        <f>'Inventaire – Act. lin. et vert.'!B344</f>
        <v>0</v>
      </c>
      <c r="D357" s="266" t="str">
        <f>IF('Inventaire – Act. lin. et vert.'!C344="","",'Inventaire – Act. lin. et vert.'!C344)</f>
        <v/>
      </c>
      <c r="E357" s="267">
        <f>'Inventaire – Act. lin. et vert.'!D344</f>
        <v>0</v>
      </c>
      <c r="F357" s="268">
        <f>'Inventaire – Act. lin. et vert.'!E344</f>
        <v>0</v>
      </c>
      <c r="G357" s="276">
        <f>'Inventaire – Act. lin. et vert.'!I344</f>
        <v>0</v>
      </c>
      <c r="H357" s="270">
        <f>IF(C357='État actuel de la coll.'!$A$20,'Inventaire – Véh. et équip.'!H344-'Inventaire – Véh. et équip.'!M344,'Inventaire – Act. lin. et vert.'!G344)</f>
        <v>0</v>
      </c>
      <c r="I357" s="270">
        <f>'Inventaire – Act. lin. et vert.'!K344</f>
        <v>0</v>
      </c>
      <c r="J357" s="271" t="str">
        <f>IF(ISNUMBER('Inventaire – Act. lin. et vert.'!Y344),'Inventaire – Act. lin. et vert.'!Y344,"")</f>
        <v/>
      </c>
      <c r="K357" s="272">
        <f t="shared" si="168"/>
        <v>0</v>
      </c>
      <c r="L357" s="272">
        <f t="shared" si="174"/>
        <v>0</v>
      </c>
      <c r="M357" s="272">
        <f t="shared" si="175"/>
        <v>0</v>
      </c>
      <c r="N357" s="272">
        <f t="shared" si="176"/>
        <v>0</v>
      </c>
      <c r="O357" s="272">
        <f t="shared" si="177"/>
        <v>0</v>
      </c>
      <c r="P357" s="273">
        <f t="shared" si="178"/>
        <v>0</v>
      </c>
      <c r="Q357" s="277" t="str">
        <f t="shared" si="179"/>
        <v/>
      </c>
      <c r="R357" s="277" t="str">
        <f t="shared" si="180"/>
        <v/>
      </c>
      <c r="S357" s="274" t="str">
        <f t="shared" si="170"/>
        <v/>
      </c>
      <c r="T357" s="274" t="str">
        <f t="shared" si="186"/>
        <v/>
      </c>
      <c r="U357" s="274" t="str">
        <f t="shared" si="186"/>
        <v/>
      </c>
      <c r="V357" s="274" t="str">
        <f t="shared" si="171"/>
        <v/>
      </c>
      <c r="W357" s="274" t="str">
        <f t="shared" si="184"/>
        <v/>
      </c>
      <c r="X357" s="274" t="str">
        <f t="shared" si="184"/>
        <v/>
      </c>
      <c r="Y357" s="274" t="str">
        <f t="shared" si="184"/>
        <v/>
      </c>
      <c r="Z357" s="274" t="str">
        <f t="shared" si="184"/>
        <v/>
      </c>
      <c r="AA357" s="274" t="str">
        <f t="shared" si="184"/>
        <v/>
      </c>
      <c r="AB357" s="274" t="str">
        <f t="shared" si="184"/>
        <v/>
      </c>
      <c r="AC357" s="274" t="str">
        <f t="shared" si="184"/>
        <v/>
      </c>
      <c r="AD357" s="274" t="str">
        <f t="shared" si="184"/>
        <v/>
      </c>
      <c r="AE357" s="274" t="str">
        <f t="shared" si="184"/>
        <v/>
      </c>
      <c r="AF357" s="274" t="str">
        <f t="shared" si="184"/>
        <v/>
      </c>
      <c r="AG357" s="274" t="str">
        <f t="shared" si="185"/>
        <v/>
      </c>
      <c r="AH357" s="274" t="str">
        <f t="shared" si="185"/>
        <v/>
      </c>
      <c r="AI357" s="274" t="str">
        <f t="shared" si="185"/>
        <v/>
      </c>
      <c r="AJ357" s="274" t="str">
        <f t="shared" si="185"/>
        <v/>
      </c>
      <c r="AK357" s="274" t="str">
        <f t="shared" si="185"/>
        <v/>
      </c>
      <c r="AL357" s="274" t="str">
        <f t="shared" si="185"/>
        <v/>
      </c>
      <c r="AM357" s="274" t="str">
        <f t="shared" si="185"/>
        <v/>
      </c>
      <c r="AN357" s="274" t="str">
        <f t="shared" si="185"/>
        <v/>
      </c>
      <c r="AO357" s="274" t="str">
        <f t="shared" si="185"/>
        <v/>
      </c>
      <c r="AP357" s="274" t="str">
        <f t="shared" si="185"/>
        <v/>
      </c>
      <c r="AQ357" s="275">
        <f t="shared" si="181"/>
        <v>0</v>
      </c>
      <c r="AR357" s="275">
        <f t="shared" si="182"/>
        <v>0</v>
      </c>
      <c r="AS357" s="275">
        <f t="shared" si="183"/>
        <v>0</v>
      </c>
    </row>
    <row r="358" spans="1:45" s="5" customFormat="1" ht="27.75" customHeight="1" x14ac:dyDescent="0.25">
      <c r="A358" s="266">
        <f>'Inventaire – Act. lin. et vert.'!A345</f>
        <v>344</v>
      </c>
      <c r="B358" s="266"/>
      <c r="C358" s="266">
        <f>'Inventaire – Act. lin. et vert.'!B345</f>
        <v>0</v>
      </c>
      <c r="D358" s="266" t="str">
        <f>IF('Inventaire – Act. lin. et vert.'!C345="","",'Inventaire – Act. lin. et vert.'!C345)</f>
        <v/>
      </c>
      <c r="E358" s="267">
        <f>'Inventaire – Act. lin. et vert.'!D345</f>
        <v>0</v>
      </c>
      <c r="F358" s="268">
        <f>'Inventaire – Act. lin. et vert.'!E345</f>
        <v>0</v>
      </c>
      <c r="G358" s="276">
        <f>'Inventaire – Act. lin. et vert.'!I345</f>
        <v>0</v>
      </c>
      <c r="H358" s="270">
        <f>IF(C358='État actuel de la coll.'!$A$20,'Inventaire – Véh. et équip.'!H345-'Inventaire – Véh. et équip.'!M345,'Inventaire – Act. lin. et vert.'!G345)</f>
        <v>0</v>
      </c>
      <c r="I358" s="270">
        <f>'Inventaire – Act. lin. et vert.'!K345</f>
        <v>0</v>
      </c>
      <c r="J358" s="271" t="str">
        <f>IF(ISNUMBER('Inventaire – Act. lin. et vert.'!Y345),'Inventaire – Act. lin. et vert.'!Y345,"")</f>
        <v/>
      </c>
      <c r="K358" s="272">
        <f t="shared" si="168"/>
        <v>0</v>
      </c>
      <c r="L358" s="272">
        <f t="shared" si="174"/>
        <v>0</v>
      </c>
      <c r="M358" s="272">
        <f t="shared" si="175"/>
        <v>0</v>
      </c>
      <c r="N358" s="272">
        <f t="shared" si="176"/>
        <v>0</v>
      </c>
      <c r="O358" s="272">
        <f t="shared" si="177"/>
        <v>0</v>
      </c>
      <c r="P358" s="273">
        <f t="shared" si="178"/>
        <v>0</v>
      </c>
      <c r="Q358" s="277" t="str">
        <f t="shared" si="179"/>
        <v/>
      </c>
      <c r="R358" s="277" t="str">
        <f t="shared" si="180"/>
        <v/>
      </c>
      <c r="S358" s="274" t="str">
        <f t="shared" si="170"/>
        <v/>
      </c>
      <c r="T358" s="274" t="str">
        <f t="shared" si="186"/>
        <v/>
      </c>
      <c r="U358" s="274" t="str">
        <f t="shared" si="186"/>
        <v/>
      </c>
      <c r="V358" s="274" t="str">
        <f t="shared" si="171"/>
        <v/>
      </c>
      <c r="W358" s="274" t="str">
        <f t="shared" si="184"/>
        <v/>
      </c>
      <c r="X358" s="274" t="str">
        <f t="shared" si="184"/>
        <v/>
      </c>
      <c r="Y358" s="274" t="str">
        <f t="shared" si="184"/>
        <v/>
      </c>
      <c r="Z358" s="274" t="str">
        <f t="shared" si="184"/>
        <v/>
      </c>
      <c r="AA358" s="274" t="str">
        <f t="shared" si="184"/>
        <v/>
      </c>
      <c r="AB358" s="274" t="str">
        <f t="shared" si="184"/>
        <v/>
      </c>
      <c r="AC358" s="274" t="str">
        <f t="shared" si="184"/>
        <v/>
      </c>
      <c r="AD358" s="274" t="str">
        <f t="shared" si="184"/>
        <v/>
      </c>
      <c r="AE358" s="274" t="str">
        <f t="shared" si="184"/>
        <v/>
      </c>
      <c r="AF358" s="274" t="str">
        <f t="shared" si="184"/>
        <v/>
      </c>
      <c r="AG358" s="274" t="str">
        <f t="shared" si="185"/>
        <v/>
      </c>
      <c r="AH358" s="274" t="str">
        <f t="shared" si="185"/>
        <v/>
      </c>
      <c r="AI358" s="274" t="str">
        <f t="shared" si="185"/>
        <v/>
      </c>
      <c r="AJ358" s="274" t="str">
        <f t="shared" si="185"/>
        <v/>
      </c>
      <c r="AK358" s="274" t="str">
        <f t="shared" si="185"/>
        <v/>
      </c>
      <c r="AL358" s="274" t="str">
        <f t="shared" si="185"/>
        <v/>
      </c>
      <c r="AM358" s="274" t="str">
        <f t="shared" si="185"/>
        <v/>
      </c>
      <c r="AN358" s="274" t="str">
        <f t="shared" si="185"/>
        <v/>
      </c>
      <c r="AO358" s="274" t="str">
        <f t="shared" si="185"/>
        <v/>
      </c>
      <c r="AP358" s="274" t="str">
        <f t="shared" si="185"/>
        <v/>
      </c>
      <c r="AQ358" s="275">
        <f t="shared" si="181"/>
        <v>0</v>
      </c>
      <c r="AR358" s="275">
        <f t="shared" si="182"/>
        <v>0</v>
      </c>
      <c r="AS358" s="275">
        <f t="shared" si="183"/>
        <v>0</v>
      </c>
    </row>
    <row r="359" spans="1:45" s="5" customFormat="1" ht="27.75" customHeight="1" x14ac:dyDescent="0.25">
      <c r="A359" s="266">
        <f>'Inventaire – Act. lin. et vert.'!A346</f>
        <v>345</v>
      </c>
      <c r="B359" s="266"/>
      <c r="C359" s="266">
        <f>'Inventaire – Act. lin. et vert.'!B346</f>
        <v>0</v>
      </c>
      <c r="D359" s="266" t="str">
        <f>IF('Inventaire – Act. lin. et vert.'!C346="","",'Inventaire – Act. lin. et vert.'!C346)</f>
        <v/>
      </c>
      <c r="E359" s="267">
        <f>'Inventaire – Act. lin. et vert.'!D346</f>
        <v>0</v>
      </c>
      <c r="F359" s="268">
        <f>'Inventaire – Act. lin. et vert.'!E346</f>
        <v>0</v>
      </c>
      <c r="G359" s="276">
        <f>'Inventaire – Act. lin. et vert.'!I346</f>
        <v>0</v>
      </c>
      <c r="H359" s="270">
        <f>IF(C359='État actuel de la coll.'!$A$20,'Inventaire – Véh. et équip.'!H346-'Inventaire – Véh. et équip.'!M346,'Inventaire – Act. lin. et vert.'!G346)</f>
        <v>0</v>
      </c>
      <c r="I359" s="270">
        <f>'Inventaire – Act. lin. et vert.'!K346</f>
        <v>0</v>
      </c>
      <c r="J359" s="271" t="str">
        <f>IF(ISNUMBER('Inventaire – Act. lin. et vert.'!Y346),'Inventaire – Act. lin. et vert.'!Y346,"")</f>
        <v/>
      </c>
      <c r="K359" s="272">
        <f t="shared" si="168"/>
        <v>0</v>
      </c>
      <c r="L359" s="272">
        <f t="shared" si="174"/>
        <v>0</v>
      </c>
      <c r="M359" s="272">
        <f t="shared" si="175"/>
        <v>0</v>
      </c>
      <c r="N359" s="272">
        <f t="shared" si="176"/>
        <v>0</v>
      </c>
      <c r="O359" s="272">
        <f t="shared" si="177"/>
        <v>0</v>
      </c>
      <c r="P359" s="273">
        <f t="shared" si="178"/>
        <v>0</v>
      </c>
      <c r="Q359" s="277" t="str">
        <f t="shared" si="179"/>
        <v/>
      </c>
      <c r="R359" s="277" t="str">
        <f t="shared" si="180"/>
        <v/>
      </c>
      <c r="S359" s="274" t="str">
        <f t="shared" si="170"/>
        <v/>
      </c>
      <c r="T359" s="274" t="str">
        <f t="shared" si="186"/>
        <v/>
      </c>
      <c r="U359" s="274" t="str">
        <f t="shared" si="186"/>
        <v/>
      </c>
      <c r="V359" s="274" t="str">
        <f t="shared" si="171"/>
        <v/>
      </c>
      <c r="W359" s="274" t="str">
        <f t="shared" si="184"/>
        <v/>
      </c>
      <c r="X359" s="274" t="str">
        <f t="shared" si="184"/>
        <v/>
      </c>
      <c r="Y359" s="274" t="str">
        <f t="shared" si="184"/>
        <v/>
      </c>
      <c r="Z359" s="274" t="str">
        <f t="shared" si="184"/>
        <v/>
      </c>
      <c r="AA359" s="274" t="str">
        <f t="shared" si="184"/>
        <v/>
      </c>
      <c r="AB359" s="274" t="str">
        <f t="shared" si="184"/>
        <v/>
      </c>
      <c r="AC359" s="274" t="str">
        <f t="shared" si="184"/>
        <v/>
      </c>
      <c r="AD359" s="274" t="str">
        <f t="shared" si="184"/>
        <v/>
      </c>
      <c r="AE359" s="274" t="str">
        <f t="shared" si="184"/>
        <v/>
      </c>
      <c r="AF359" s="274" t="str">
        <f t="shared" si="184"/>
        <v/>
      </c>
      <c r="AG359" s="274" t="str">
        <f t="shared" si="185"/>
        <v/>
      </c>
      <c r="AH359" s="274" t="str">
        <f t="shared" si="185"/>
        <v/>
      </c>
      <c r="AI359" s="274" t="str">
        <f t="shared" si="185"/>
        <v/>
      </c>
      <c r="AJ359" s="274" t="str">
        <f t="shared" si="185"/>
        <v/>
      </c>
      <c r="AK359" s="274" t="str">
        <f t="shared" si="185"/>
        <v/>
      </c>
      <c r="AL359" s="274" t="str">
        <f t="shared" si="185"/>
        <v/>
      </c>
      <c r="AM359" s="274" t="str">
        <f t="shared" si="185"/>
        <v/>
      </c>
      <c r="AN359" s="274" t="str">
        <f t="shared" si="185"/>
        <v/>
      </c>
      <c r="AO359" s="274" t="str">
        <f t="shared" si="185"/>
        <v/>
      </c>
      <c r="AP359" s="274" t="str">
        <f t="shared" si="185"/>
        <v/>
      </c>
      <c r="AQ359" s="275">
        <f t="shared" si="181"/>
        <v>0</v>
      </c>
      <c r="AR359" s="275">
        <f t="shared" si="182"/>
        <v>0</v>
      </c>
      <c r="AS359" s="275">
        <f t="shared" si="183"/>
        <v>0</v>
      </c>
    </row>
    <row r="360" spans="1:45" s="5" customFormat="1" ht="27.75" customHeight="1" x14ac:dyDescent="0.25">
      <c r="A360" s="266">
        <f>'Inventaire – Act. lin. et vert.'!A347</f>
        <v>346</v>
      </c>
      <c r="B360" s="266"/>
      <c r="C360" s="266">
        <f>'Inventaire – Act. lin. et vert.'!B347</f>
        <v>0</v>
      </c>
      <c r="D360" s="266" t="str">
        <f>IF('Inventaire – Act. lin. et vert.'!C347="","",'Inventaire – Act. lin. et vert.'!C347)</f>
        <v/>
      </c>
      <c r="E360" s="267">
        <f>'Inventaire – Act. lin. et vert.'!D347</f>
        <v>0</v>
      </c>
      <c r="F360" s="268">
        <f>'Inventaire – Act. lin. et vert.'!E347</f>
        <v>0</v>
      </c>
      <c r="G360" s="276">
        <f>'Inventaire – Act. lin. et vert.'!I347</f>
        <v>0</v>
      </c>
      <c r="H360" s="270">
        <f>IF(C360='État actuel de la coll.'!$A$20,'Inventaire – Véh. et équip.'!H347-'Inventaire – Véh. et équip.'!M347,'Inventaire – Act. lin. et vert.'!G347)</f>
        <v>0</v>
      </c>
      <c r="I360" s="270">
        <f>'Inventaire – Act. lin. et vert.'!K347</f>
        <v>0</v>
      </c>
      <c r="J360" s="271" t="str">
        <f>IF(ISNUMBER('Inventaire – Act. lin. et vert.'!Y347),'Inventaire – Act. lin. et vert.'!Y347,"")</f>
        <v/>
      </c>
      <c r="K360" s="272">
        <f t="shared" si="168"/>
        <v>0</v>
      </c>
      <c r="L360" s="272">
        <f t="shared" si="174"/>
        <v>0</v>
      </c>
      <c r="M360" s="272">
        <f t="shared" si="175"/>
        <v>0</v>
      </c>
      <c r="N360" s="272">
        <f t="shared" si="176"/>
        <v>0</v>
      </c>
      <c r="O360" s="272">
        <f t="shared" si="177"/>
        <v>0</v>
      </c>
      <c r="P360" s="273">
        <f t="shared" si="178"/>
        <v>0</v>
      </c>
      <c r="Q360" s="277" t="str">
        <f t="shared" si="179"/>
        <v/>
      </c>
      <c r="R360" s="277" t="str">
        <f t="shared" si="180"/>
        <v/>
      </c>
      <c r="S360" s="274" t="str">
        <f t="shared" si="170"/>
        <v/>
      </c>
      <c r="T360" s="274" t="str">
        <f t="shared" si="186"/>
        <v/>
      </c>
      <c r="U360" s="274" t="str">
        <f t="shared" si="186"/>
        <v/>
      </c>
      <c r="V360" s="274" t="str">
        <f t="shared" si="171"/>
        <v/>
      </c>
      <c r="W360" s="274" t="str">
        <f t="shared" si="184"/>
        <v/>
      </c>
      <c r="X360" s="274" t="str">
        <f t="shared" si="184"/>
        <v/>
      </c>
      <c r="Y360" s="274" t="str">
        <f t="shared" si="184"/>
        <v/>
      </c>
      <c r="Z360" s="274" t="str">
        <f t="shared" si="184"/>
        <v/>
      </c>
      <c r="AA360" s="274" t="str">
        <f t="shared" si="184"/>
        <v/>
      </c>
      <c r="AB360" s="274" t="str">
        <f t="shared" si="184"/>
        <v/>
      </c>
      <c r="AC360" s="274" t="str">
        <f t="shared" si="184"/>
        <v/>
      </c>
      <c r="AD360" s="274" t="str">
        <f t="shared" si="184"/>
        <v/>
      </c>
      <c r="AE360" s="274" t="str">
        <f t="shared" si="184"/>
        <v/>
      </c>
      <c r="AF360" s="274" t="str">
        <f t="shared" si="184"/>
        <v/>
      </c>
      <c r="AG360" s="274" t="str">
        <f t="shared" si="185"/>
        <v/>
      </c>
      <c r="AH360" s="274" t="str">
        <f t="shared" si="185"/>
        <v/>
      </c>
      <c r="AI360" s="274" t="str">
        <f t="shared" si="185"/>
        <v/>
      </c>
      <c r="AJ360" s="274" t="str">
        <f t="shared" si="185"/>
        <v/>
      </c>
      <c r="AK360" s="274" t="str">
        <f t="shared" si="185"/>
        <v/>
      </c>
      <c r="AL360" s="274" t="str">
        <f t="shared" si="185"/>
        <v/>
      </c>
      <c r="AM360" s="274" t="str">
        <f t="shared" si="185"/>
        <v/>
      </c>
      <c r="AN360" s="274" t="str">
        <f t="shared" si="185"/>
        <v/>
      </c>
      <c r="AO360" s="274" t="str">
        <f t="shared" si="185"/>
        <v/>
      </c>
      <c r="AP360" s="274" t="str">
        <f t="shared" si="185"/>
        <v/>
      </c>
      <c r="AQ360" s="275">
        <f t="shared" si="181"/>
        <v>0</v>
      </c>
      <c r="AR360" s="275">
        <f t="shared" si="182"/>
        <v>0</v>
      </c>
      <c r="AS360" s="275">
        <f t="shared" si="183"/>
        <v>0</v>
      </c>
    </row>
    <row r="361" spans="1:45" s="5" customFormat="1" ht="27.75" customHeight="1" x14ac:dyDescent="0.25">
      <c r="A361" s="266">
        <f>'Inventaire – Act. lin. et vert.'!A348</f>
        <v>347</v>
      </c>
      <c r="B361" s="266"/>
      <c r="C361" s="266">
        <f>'Inventaire – Act. lin. et vert.'!B348</f>
        <v>0</v>
      </c>
      <c r="D361" s="266" t="str">
        <f>IF('Inventaire – Act. lin. et vert.'!C348="","",'Inventaire – Act. lin. et vert.'!C348)</f>
        <v/>
      </c>
      <c r="E361" s="267">
        <f>'Inventaire – Act. lin. et vert.'!D348</f>
        <v>0</v>
      </c>
      <c r="F361" s="268">
        <f>'Inventaire – Act. lin. et vert.'!E348</f>
        <v>0</v>
      </c>
      <c r="G361" s="276">
        <f>'Inventaire – Act. lin. et vert.'!I348</f>
        <v>0</v>
      </c>
      <c r="H361" s="270">
        <f>IF(C361='État actuel de la coll.'!$A$20,'Inventaire – Véh. et équip.'!H348-'Inventaire – Véh. et équip.'!M348,'Inventaire – Act. lin. et vert.'!G348)</f>
        <v>0</v>
      </c>
      <c r="I361" s="270">
        <f>'Inventaire – Act. lin. et vert.'!K348</f>
        <v>0</v>
      </c>
      <c r="J361" s="271" t="str">
        <f>IF(ISNUMBER('Inventaire – Act. lin. et vert.'!Y348),'Inventaire – Act. lin. et vert.'!Y348,"")</f>
        <v/>
      </c>
      <c r="K361" s="272">
        <f t="shared" si="168"/>
        <v>0</v>
      </c>
      <c r="L361" s="272">
        <f t="shared" si="174"/>
        <v>0</v>
      </c>
      <c r="M361" s="272">
        <f t="shared" si="175"/>
        <v>0</v>
      </c>
      <c r="N361" s="272">
        <f t="shared" si="176"/>
        <v>0</v>
      </c>
      <c r="O361" s="272">
        <f t="shared" si="177"/>
        <v>0</v>
      </c>
      <c r="P361" s="273">
        <f t="shared" si="178"/>
        <v>0</v>
      </c>
      <c r="Q361" s="277" t="str">
        <f t="shared" si="179"/>
        <v/>
      </c>
      <c r="R361" s="277" t="str">
        <f t="shared" si="180"/>
        <v/>
      </c>
      <c r="S361" s="274" t="str">
        <f t="shared" si="170"/>
        <v/>
      </c>
      <c r="T361" s="274" t="str">
        <f t="shared" si="186"/>
        <v/>
      </c>
      <c r="U361" s="274" t="str">
        <f t="shared" si="186"/>
        <v/>
      </c>
      <c r="V361" s="274" t="str">
        <f t="shared" si="171"/>
        <v/>
      </c>
      <c r="W361" s="274" t="str">
        <f t="shared" si="184"/>
        <v/>
      </c>
      <c r="X361" s="274" t="str">
        <f t="shared" si="184"/>
        <v/>
      </c>
      <c r="Y361" s="274" t="str">
        <f t="shared" si="184"/>
        <v/>
      </c>
      <c r="Z361" s="274" t="str">
        <f t="shared" si="184"/>
        <v/>
      </c>
      <c r="AA361" s="274" t="str">
        <f t="shared" si="184"/>
        <v/>
      </c>
      <c r="AB361" s="274" t="str">
        <f t="shared" si="184"/>
        <v/>
      </c>
      <c r="AC361" s="274" t="str">
        <f t="shared" si="184"/>
        <v/>
      </c>
      <c r="AD361" s="274" t="str">
        <f t="shared" si="184"/>
        <v/>
      </c>
      <c r="AE361" s="274" t="str">
        <f t="shared" si="184"/>
        <v/>
      </c>
      <c r="AF361" s="274" t="str">
        <f t="shared" si="184"/>
        <v/>
      </c>
      <c r="AG361" s="274" t="str">
        <f t="shared" si="185"/>
        <v/>
      </c>
      <c r="AH361" s="274" t="str">
        <f t="shared" si="185"/>
        <v/>
      </c>
      <c r="AI361" s="274" t="str">
        <f t="shared" si="185"/>
        <v/>
      </c>
      <c r="AJ361" s="274" t="str">
        <f t="shared" si="185"/>
        <v/>
      </c>
      <c r="AK361" s="274" t="str">
        <f t="shared" si="185"/>
        <v/>
      </c>
      <c r="AL361" s="274" t="str">
        <f t="shared" si="185"/>
        <v/>
      </c>
      <c r="AM361" s="274" t="str">
        <f t="shared" si="185"/>
        <v/>
      </c>
      <c r="AN361" s="274" t="str">
        <f t="shared" si="185"/>
        <v/>
      </c>
      <c r="AO361" s="274" t="str">
        <f t="shared" si="185"/>
        <v/>
      </c>
      <c r="AP361" s="274" t="str">
        <f t="shared" si="185"/>
        <v/>
      </c>
      <c r="AQ361" s="275">
        <f t="shared" si="181"/>
        <v>0</v>
      </c>
      <c r="AR361" s="275">
        <f t="shared" si="182"/>
        <v>0</v>
      </c>
      <c r="AS361" s="275">
        <f t="shared" si="183"/>
        <v>0</v>
      </c>
    </row>
    <row r="362" spans="1:45" s="5" customFormat="1" ht="27.75" customHeight="1" x14ac:dyDescent="0.25">
      <c r="A362" s="266">
        <f>'Inventaire – Act. lin. et vert.'!A349</f>
        <v>348</v>
      </c>
      <c r="B362" s="266"/>
      <c r="C362" s="266">
        <f>'Inventaire – Act. lin. et vert.'!B349</f>
        <v>0</v>
      </c>
      <c r="D362" s="266" t="str">
        <f>IF('Inventaire – Act. lin. et vert.'!C349="","",'Inventaire – Act. lin. et vert.'!C349)</f>
        <v/>
      </c>
      <c r="E362" s="267">
        <f>'Inventaire – Act. lin. et vert.'!D349</f>
        <v>0</v>
      </c>
      <c r="F362" s="268">
        <f>'Inventaire – Act. lin. et vert.'!E349</f>
        <v>0</v>
      </c>
      <c r="G362" s="276">
        <f>'Inventaire – Act. lin. et vert.'!I349</f>
        <v>0</v>
      </c>
      <c r="H362" s="270">
        <f>IF(C362='État actuel de la coll.'!$A$20,'Inventaire – Véh. et équip.'!H349-'Inventaire – Véh. et équip.'!M349,'Inventaire – Act. lin. et vert.'!G349)</f>
        <v>0</v>
      </c>
      <c r="I362" s="270">
        <f>'Inventaire – Act. lin. et vert.'!K349</f>
        <v>0</v>
      </c>
      <c r="J362" s="271" t="str">
        <f>IF(ISNUMBER('Inventaire – Act. lin. et vert.'!Y349),'Inventaire – Act. lin. et vert.'!Y349,"")</f>
        <v/>
      </c>
      <c r="K362" s="272">
        <f t="shared" si="168"/>
        <v>0</v>
      </c>
      <c r="L362" s="272">
        <f t="shared" si="174"/>
        <v>0</v>
      </c>
      <c r="M362" s="272">
        <f t="shared" si="175"/>
        <v>0</v>
      </c>
      <c r="N362" s="272">
        <f t="shared" si="176"/>
        <v>0</v>
      </c>
      <c r="O362" s="272">
        <f t="shared" si="177"/>
        <v>0</v>
      </c>
      <c r="P362" s="273">
        <f t="shared" si="178"/>
        <v>0</v>
      </c>
      <c r="Q362" s="277" t="str">
        <f t="shared" si="179"/>
        <v/>
      </c>
      <c r="R362" s="277" t="str">
        <f t="shared" si="180"/>
        <v/>
      </c>
      <c r="S362" s="274" t="str">
        <f t="shared" si="170"/>
        <v/>
      </c>
      <c r="T362" s="274" t="str">
        <f t="shared" si="186"/>
        <v/>
      </c>
      <c r="U362" s="274" t="str">
        <f t="shared" si="186"/>
        <v/>
      </c>
      <c r="V362" s="274" t="str">
        <f t="shared" si="171"/>
        <v/>
      </c>
      <c r="W362" s="274" t="str">
        <f t="shared" si="184"/>
        <v/>
      </c>
      <c r="X362" s="274" t="str">
        <f t="shared" si="184"/>
        <v/>
      </c>
      <c r="Y362" s="274" t="str">
        <f t="shared" si="184"/>
        <v/>
      </c>
      <c r="Z362" s="274" t="str">
        <f t="shared" si="184"/>
        <v/>
      </c>
      <c r="AA362" s="274" t="str">
        <f t="shared" si="184"/>
        <v/>
      </c>
      <c r="AB362" s="274" t="str">
        <f t="shared" si="184"/>
        <v/>
      </c>
      <c r="AC362" s="274" t="str">
        <f t="shared" si="184"/>
        <v/>
      </c>
      <c r="AD362" s="274" t="str">
        <f t="shared" si="184"/>
        <v/>
      </c>
      <c r="AE362" s="274" t="str">
        <f t="shared" si="184"/>
        <v/>
      </c>
      <c r="AF362" s="274" t="str">
        <f t="shared" si="184"/>
        <v/>
      </c>
      <c r="AG362" s="274" t="str">
        <f t="shared" si="185"/>
        <v/>
      </c>
      <c r="AH362" s="274" t="str">
        <f t="shared" si="185"/>
        <v/>
      </c>
      <c r="AI362" s="274" t="str">
        <f t="shared" si="185"/>
        <v/>
      </c>
      <c r="AJ362" s="274" t="str">
        <f t="shared" si="185"/>
        <v/>
      </c>
      <c r="AK362" s="274" t="str">
        <f t="shared" si="185"/>
        <v/>
      </c>
      <c r="AL362" s="274" t="str">
        <f t="shared" si="185"/>
        <v/>
      </c>
      <c r="AM362" s="274" t="str">
        <f t="shared" si="185"/>
        <v/>
      </c>
      <c r="AN362" s="274" t="str">
        <f t="shared" si="185"/>
        <v/>
      </c>
      <c r="AO362" s="274" t="str">
        <f t="shared" si="185"/>
        <v/>
      </c>
      <c r="AP362" s="274" t="str">
        <f t="shared" si="185"/>
        <v/>
      </c>
      <c r="AQ362" s="275">
        <f t="shared" si="181"/>
        <v>0</v>
      </c>
      <c r="AR362" s="275">
        <f t="shared" si="182"/>
        <v>0</v>
      </c>
      <c r="AS362" s="275">
        <f t="shared" si="183"/>
        <v>0</v>
      </c>
    </row>
    <row r="363" spans="1:45" s="5" customFormat="1" ht="27.75" customHeight="1" x14ac:dyDescent="0.25">
      <c r="A363" s="266">
        <f>'Inventaire – Act. lin. et vert.'!A350</f>
        <v>349</v>
      </c>
      <c r="B363" s="266"/>
      <c r="C363" s="266">
        <f>'Inventaire – Act. lin. et vert.'!B350</f>
        <v>0</v>
      </c>
      <c r="D363" s="266" t="str">
        <f>IF('Inventaire – Act. lin. et vert.'!C350="","",'Inventaire – Act. lin. et vert.'!C350)</f>
        <v/>
      </c>
      <c r="E363" s="267">
        <f>'Inventaire – Act. lin. et vert.'!D350</f>
        <v>0</v>
      </c>
      <c r="F363" s="268">
        <f>'Inventaire – Act. lin. et vert.'!E350</f>
        <v>0</v>
      </c>
      <c r="G363" s="276">
        <f>'Inventaire – Act. lin. et vert.'!I350</f>
        <v>0</v>
      </c>
      <c r="H363" s="270">
        <f>IF(C363='État actuel de la coll.'!$A$20,'Inventaire – Véh. et équip.'!H350-'Inventaire – Véh. et équip.'!M350,'Inventaire – Act. lin. et vert.'!G350)</f>
        <v>0</v>
      </c>
      <c r="I363" s="270">
        <f>'Inventaire – Act. lin. et vert.'!K350</f>
        <v>0</v>
      </c>
      <c r="J363" s="271" t="str">
        <f>IF(ISNUMBER('Inventaire – Act. lin. et vert.'!Y350),'Inventaire – Act. lin. et vert.'!Y350,"")</f>
        <v/>
      </c>
      <c r="K363" s="272">
        <f t="shared" si="168"/>
        <v>0</v>
      </c>
      <c r="L363" s="272">
        <f t="shared" si="174"/>
        <v>0</v>
      </c>
      <c r="M363" s="272">
        <f t="shared" si="175"/>
        <v>0</v>
      </c>
      <c r="N363" s="272">
        <f t="shared" si="176"/>
        <v>0</v>
      </c>
      <c r="O363" s="272">
        <f t="shared" si="177"/>
        <v>0</v>
      </c>
      <c r="P363" s="273">
        <f t="shared" si="178"/>
        <v>0</v>
      </c>
      <c r="Q363" s="277" t="str">
        <f t="shared" si="179"/>
        <v/>
      </c>
      <c r="R363" s="277" t="str">
        <f t="shared" si="180"/>
        <v/>
      </c>
      <c r="S363" s="274" t="str">
        <f t="shared" si="170"/>
        <v/>
      </c>
      <c r="T363" s="274" t="str">
        <f t="shared" si="186"/>
        <v/>
      </c>
      <c r="U363" s="274" t="str">
        <f t="shared" si="186"/>
        <v/>
      </c>
      <c r="V363" s="274" t="str">
        <f t="shared" si="171"/>
        <v/>
      </c>
      <c r="W363" s="274" t="str">
        <f t="shared" si="184"/>
        <v/>
      </c>
      <c r="X363" s="274" t="str">
        <f t="shared" si="184"/>
        <v/>
      </c>
      <c r="Y363" s="274" t="str">
        <f t="shared" si="184"/>
        <v/>
      </c>
      <c r="Z363" s="274" t="str">
        <f t="shared" si="184"/>
        <v/>
      </c>
      <c r="AA363" s="274" t="str">
        <f t="shared" si="184"/>
        <v/>
      </c>
      <c r="AB363" s="274" t="str">
        <f t="shared" si="184"/>
        <v/>
      </c>
      <c r="AC363" s="274" t="str">
        <f t="shared" si="184"/>
        <v/>
      </c>
      <c r="AD363" s="274" t="str">
        <f t="shared" si="184"/>
        <v/>
      </c>
      <c r="AE363" s="274" t="str">
        <f t="shared" si="184"/>
        <v/>
      </c>
      <c r="AF363" s="274" t="str">
        <f t="shared" si="184"/>
        <v/>
      </c>
      <c r="AG363" s="274" t="str">
        <f t="shared" si="185"/>
        <v/>
      </c>
      <c r="AH363" s="274" t="str">
        <f t="shared" si="185"/>
        <v/>
      </c>
      <c r="AI363" s="274" t="str">
        <f t="shared" si="185"/>
        <v/>
      </c>
      <c r="AJ363" s="274" t="str">
        <f t="shared" si="185"/>
        <v/>
      </c>
      <c r="AK363" s="274" t="str">
        <f t="shared" si="185"/>
        <v/>
      </c>
      <c r="AL363" s="274" t="str">
        <f t="shared" si="185"/>
        <v/>
      </c>
      <c r="AM363" s="274" t="str">
        <f t="shared" si="185"/>
        <v/>
      </c>
      <c r="AN363" s="274" t="str">
        <f t="shared" si="185"/>
        <v/>
      </c>
      <c r="AO363" s="274" t="str">
        <f t="shared" si="185"/>
        <v/>
      </c>
      <c r="AP363" s="274" t="str">
        <f t="shared" si="185"/>
        <v/>
      </c>
      <c r="AQ363" s="275">
        <f t="shared" si="181"/>
        <v>0</v>
      </c>
      <c r="AR363" s="275">
        <f t="shared" si="182"/>
        <v>0</v>
      </c>
      <c r="AS363" s="275">
        <f t="shared" si="183"/>
        <v>0</v>
      </c>
    </row>
    <row r="364" spans="1:45" s="5" customFormat="1" ht="27.75" customHeight="1" x14ac:dyDescent="0.25">
      <c r="A364" s="266">
        <f>'Inventaire – Act. lin. et vert.'!A351</f>
        <v>350</v>
      </c>
      <c r="B364" s="266"/>
      <c r="C364" s="266">
        <f>'Inventaire – Act. lin. et vert.'!B351</f>
        <v>0</v>
      </c>
      <c r="D364" s="266" t="str">
        <f>IF('Inventaire – Act. lin. et vert.'!C351="","",'Inventaire – Act. lin. et vert.'!C351)</f>
        <v/>
      </c>
      <c r="E364" s="267">
        <f>'Inventaire – Act. lin. et vert.'!D351</f>
        <v>0</v>
      </c>
      <c r="F364" s="268">
        <f>'Inventaire – Act. lin. et vert.'!E351</f>
        <v>0</v>
      </c>
      <c r="G364" s="276">
        <f>'Inventaire – Act. lin. et vert.'!I351</f>
        <v>0</v>
      </c>
      <c r="H364" s="270">
        <f>IF(C364='État actuel de la coll.'!$A$20,'Inventaire – Véh. et équip.'!H351-'Inventaire – Véh. et équip.'!M351,'Inventaire – Act. lin. et vert.'!G351)</f>
        <v>0</v>
      </c>
      <c r="I364" s="270">
        <f>'Inventaire – Act. lin. et vert.'!K351</f>
        <v>0</v>
      </c>
      <c r="J364" s="271" t="str">
        <f>IF(ISNUMBER('Inventaire – Act. lin. et vert.'!Y351),'Inventaire – Act. lin. et vert.'!Y351,"")</f>
        <v/>
      </c>
      <c r="K364" s="272">
        <f t="shared" si="168"/>
        <v>0</v>
      </c>
      <c r="L364" s="272">
        <f t="shared" si="174"/>
        <v>0</v>
      </c>
      <c r="M364" s="272">
        <f t="shared" si="175"/>
        <v>0</v>
      </c>
      <c r="N364" s="272">
        <f t="shared" si="176"/>
        <v>0</v>
      </c>
      <c r="O364" s="272">
        <f t="shared" si="177"/>
        <v>0</v>
      </c>
      <c r="P364" s="273">
        <f t="shared" si="178"/>
        <v>0</v>
      </c>
      <c r="Q364" s="277" t="str">
        <f t="shared" si="179"/>
        <v/>
      </c>
      <c r="R364" s="277" t="str">
        <f t="shared" si="180"/>
        <v/>
      </c>
      <c r="S364" s="274" t="str">
        <f t="shared" si="170"/>
        <v/>
      </c>
      <c r="T364" s="274" t="str">
        <f t="shared" si="186"/>
        <v/>
      </c>
      <c r="U364" s="274" t="str">
        <f t="shared" si="186"/>
        <v/>
      </c>
      <c r="V364" s="274" t="str">
        <f t="shared" si="171"/>
        <v/>
      </c>
      <c r="W364" s="274" t="str">
        <f t="shared" si="184"/>
        <v/>
      </c>
      <c r="X364" s="274" t="str">
        <f t="shared" si="184"/>
        <v/>
      </c>
      <c r="Y364" s="274" t="str">
        <f t="shared" si="184"/>
        <v/>
      </c>
      <c r="Z364" s="274" t="str">
        <f t="shared" si="184"/>
        <v/>
      </c>
      <c r="AA364" s="274" t="str">
        <f t="shared" si="184"/>
        <v/>
      </c>
      <c r="AB364" s="274" t="str">
        <f t="shared" si="184"/>
        <v/>
      </c>
      <c r="AC364" s="274" t="str">
        <f t="shared" si="184"/>
        <v/>
      </c>
      <c r="AD364" s="274" t="str">
        <f t="shared" si="184"/>
        <v/>
      </c>
      <c r="AE364" s="274" t="str">
        <f t="shared" si="184"/>
        <v/>
      </c>
      <c r="AF364" s="274" t="str">
        <f t="shared" si="184"/>
        <v/>
      </c>
      <c r="AG364" s="274" t="str">
        <f t="shared" si="185"/>
        <v/>
      </c>
      <c r="AH364" s="274" t="str">
        <f t="shared" si="185"/>
        <v/>
      </c>
      <c r="AI364" s="274" t="str">
        <f t="shared" si="185"/>
        <v/>
      </c>
      <c r="AJ364" s="274" t="str">
        <f t="shared" si="185"/>
        <v/>
      </c>
      <c r="AK364" s="274" t="str">
        <f t="shared" si="185"/>
        <v/>
      </c>
      <c r="AL364" s="274" t="str">
        <f t="shared" si="185"/>
        <v/>
      </c>
      <c r="AM364" s="274" t="str">
        <f t="shared" si="185"/>
        <v/>
      </c>
      <c r="AN364" s="274" t="str">
        <f t="shared" si="185"/>
        <v/>
      </c>
      <c r="AO364" s="274" t="str">
        <f t="shared" si="185"/>
        <v/>
      </c>
      <c r="AP364" s="274" t="str">
        <f t="shared" si="185"/>
        <v/>
      </c>
      <c r="AQ364" s="275">
        <f t="shared" si="181"/>
        <v>0</v>
      </c>
      <c r="AR364" s="275">
        <f t="shared" si="182"/>
        <v>0</v>
      </c>
      <c r="AS364" s="275">
        <f t="shared" si="183"/>
        <v>0</v>
      </c>
    </row>
    <row r="365" spans="1:45" s="5" customFormat="1" ht="27.75" customHeight="1" x14ac:dyDescent="0.25">
      <c r="A365" s="266">
        <f>'Inventaire – Act. lin. et vert.'!A352</f>
        <v>351</v>
      </c>
      <c r="B365" s="266"/>
      <c r="C365" s="266">
        <f>'Inventaire – Act. lin. et vert.'!B352</f>
        <v>0</v>
      </c>
      <c r="D365" s="266" t="str">
        <f>IF('Inventaire – Act. lin. et vert.'!C352="","",'Inventaire – Act. lin. et vert.'!C352)</f>
        <v/>
      </c>
      <c r="E365" s="267">
        <f>'Inventaire – Act. lin. et vert.'!D352</f>
        <v>0</v>
      </c>
      <c r="F365" s="268">
        <f>'Inventaire – Act. lin. et vert.'!E352</f>
        <v>0</v>
      </c>
      <c r="G365" s="276">
        <f>'Inventaire – Act. lin. et vert.'!I352</f>
        <v>0</v>
      </c>
      <c r="H365" s="270">
        <f>IF(C365='État actuel de la coll.'!$A$20,'Inventaire – Véh. et équip.'!H352-'Inventaire – Véh. et équip.'!M352,'Inventaire – Act. lin. et vert.'!G352)</f>
        <v>0</v>
      </c>
      <c r="I365" s="270">
        <f>'Inventaire – Act. lin. et vert.'!K352</f>
        <v>0</v>
      </c>
      <c r="J365" s="271" t="str">
        <f>IF(ISNUMBER('Inventaire – Act. lin. et vert.'!Y352),'Inventaire – Act. lin. et vert.'!Y352,"")</f>
        <v/>
      </c>
      <c r="K365" s="272">
        <f t="shared" si="168"/>
        <v>0</v>
      </c>
      <c r="L365" s="272">
        <f t="shared" si="174"/>
        <v>0</v>
      </c>
      <c r="M365" s="272">
        <f t="shared" si="175"/>
        <v>0</v>
      </c>
      <c r="N365" s="272">
        <f t="shared" si="176"/>
        <v>0</v>
      </c>
      <c r="O365" s="272">
        <f t="shared" si="177"/>
        <v>0</v>
      </c>
      <c r="P365" s="273">
        <f t="shared" si="178"/>
        <v>0</v>
      </c>
      <c r="Q365" s="277" t="str">
        <f t="shared" si="179"/>
        <v/>
      </c>
      <c r="R365" s="277" t="str">
        <f t="shared" si="180"/>
        <v/>
      </c>
      <c r="S365" s="274" t="str">
        <f t="shared" si="170"/>
        <v/>
      </c>
      <c r="T365" s="274" t="str">
        <f t="shared" si="186"/>
        <v/>
      </c>
      <c r="U365" s="274" t="str">
        <f t="shared" si="186"/>
        <v/>
      </c>
      <c r="V365" s="274" t="str">
        <f t="shared" si="171"/>
        <v/>
      </c>
      <c r="W365" s="274" t="str">
        <f t="shared" ref="W365:AF374" si="187">IF(OR($K365=W$14,$L365=W$14,$M365=W$14,$N365=W$14,$O365=W$14,$P365=W$14),$G365,"")</f>
        <v/>
      </c>
      <c r="X365" s="274" t="str">
        <f t="shared" si="187"/>
        <v/>
      </c>
      <c r="Y365" s="274" t="str">
        <f t="shared" si="187"/>
        <v/>
      </c>
      <c r="Z365" s="274" t="str">
        <f t="shared" si="187"/>
        <v/>
      </c>
      <c r="AA365" s="274" t="str">
        <f t="shared" si="187"/>
        <v/>
      </c>
      <c r="AB365" s="274" t="str">
        <f t="shared" si="187"/>
        <v/>
      </c>
      <c r="AC365" s="274" t="str">
        <f t="shared" si="187"/>
        <v/>
      </c>
      <c r="AD365" s="274" t="str">
        <f t="shared" si="187"/>
        <v/>
      </c>
      <c r="AE365" s="274" t="str">
        <f t="shared" si="187"/>
        <v/>
      </c>
      <c r="AF365" s="274" t="str">
        <f t="shared" si="187"/>
        <v/>
      </c>
      <c r="AG365" s="274" t="str">
        <f t="shared" ref="AG365:AP374" si="188">IF(OR($K365=AG$14,$L365=AG$14,$M365=AG$14,$N365=AG$14,$O365=AG$14,$P365=AG$14),$G365,"")</f>
        <v/>
      </c>
      <c r="AH365" s="274" t="str">
        <f t="shared" si="188"/>
        <v/>
      </c>
      <c r="AI365" s="274" t="str">
        <f t="shared" si="188"/>
        <v/>
      </c>
      <c r="AJ365" s="274" t="str">
        <f t="shared" si="188"/>
        <v/>
      </c>
      <c r="AK365" s="274" t="str">
        <f t="shared" si="188"/>
        <v/>
      </c>
      <c r="AL365" s="274" t="str">
        <f t="shared" si="188"/>
        <v/>
      </c>
      <c r="AM365" s="274" t="str">
        <f t="shared" si="188"/>
        <v/>
      </c>
      <c r="AN365" s="274" t="str">
        <f t="shared" si="188"/>
        <v/>
      </c>
      <c r="AO365" s="274" t="str">
        <f t="shared" si="188"/>
        <v/>
      </c>
      <c r="AP365" s="274" t="str">
        <f t="shared" si="188"/>
        <v/>
      </c>
      <c r="AQ365" s="275">
        <f t="shared" si="181"/>
        <v>0</v>
      </c>
      <c r="AR365" s="275">
        <f t="shared" si="182"/>
        <v>0</v>
      </c>
      <c r="AS365" s="275">
        <f t="shared" si="183"/>
        <v>0</v>
      </c>
    </row>
    <row r="366" spans="1:45" s="5" customFormat="1" ht="27.75" customHeight="1" x14ac:dyDescent="0.25">
      <c r="A366" s="266">
        <f>'Inventaire – Act. lin. et vert.'!A353</f>
        <v>352</v>
      </c>
      <c r="B366" s="266"/>
      <c r="C366" s="266">
        <f>'Inventaire – Act. lin. et vert.'!B353</f>
        <v>0</v>
      </c>
      <c r="D366" s="266" t="str">
        <f>IF('Inventaire – Act. lin. et vert.'!C353="","",'Inventaire – Act. lin. et vert.'!C353)</f>
        <v/>
      </c>
      <c r="E366" s="267">
        <f>'Inventaire – Act. lin. et vert.'!D353</f>
        <v>0</v>
      </c>
      <c r="F366" s="268">
        <f>'Inventaire – Act. lin. et vert.'!E353</f>
        <v>0</v>
      </c>
      <c r="G366" s="276">
        <f>'Inventaire – Act. lin. et vert.'!I353</f>
        <v>0</v>
      </c>
      <c r="H366" s="270">
        <f>IF(C366='État actuel de la coll.'!$A$20,'Inventaire – Véh. et équip.'!H353-'Inventaire – Véh. et équip.'!M353,'Inventaire – Act. lin. et vert.'!G353)</f>
        <v>0</v>
      </c>
      <c r="I366" s="270">
        <f>'Inventaire – Act. lin. et vert.'!K353</f>
        <v>0</v>
      </c>
      <c r="J366" s="271" t="str">
        <f>IF(ISNUMBER('Inventaire – Act. lin. et vert.'!Y353),'Inventaire – Act. lin. et vert.'!Y353,"")</f>
        <v/>
      </c>
      <c r="K366" s="272">
        <f t="shared" si="168"/>
        <v>0</v>
      </c>
      <c r="L366" s="272">
        <f t="shared" si="174"/>
        <v>0</v>
      </c>
      <c r="M366" s="272">
        <f t="shared" si="175"/>
        <v>0</v>
      </c>
      <c r="N366" s="272">
        <f t="shared" si="176"/>
        <v>0</v>
      </c>
      <c r="O366" s="272">
        <f t="shared" si="177"/>
        <v>0</v>
      </c>
      <c r="P366" s="273">
        <f t="shared" si="178"/>
        <v>0</v>
      </c>
      <c r="Q366" s="277" t="str">
        <f t="shared" si="179"/>
        <v/>
      </c>
      <c r="R366" s="277" t="str">
        <f t="shared" si="180"/>
        <v/>
      </c>
      <c r="S366" s="274" t="str">
        <f t="shared" si="170"/>
        <v/>
      </c>
      <c r="T366" s="274" t="str">
        <f t="shared" si="186"/>
        <v/>
      </c>
      <c r="U366" s="274" t="str">
        <f t="shared" si="186"/>
        <v/>
      </c>
      <c r="V366" s="274" t="str">
        <f t="shared" si="171"/>
        <v/>
      </c>
      <c r="W366" s="274" t="str">
        <f t="shared" si="187"/>
        <v/>
      </c>
      <c r="X366" s="274" t="str">
        <f t="shared" si="187"/>
        <v/>
      </c>
      <c r="Y366" s="274" t="str">
        <f t="shared" si="187"/>
        <v/>
      </c>
      <c r="Z366" s="274" t="str">
        <f t="shared" si="187"/>
        <v/>
      </c>
      <c r="AA366" s="274" t="str">
        <f t="shared" si="187"/>
        <v/>
      </c>
      <c r="AB366" s="274" t="str">
        <f t="shared" si="187"/>
        <v/>
      </c>
      <c r="AC366" s="274" t="str">
        <f t="shared" si="187"/>
        <v/>
      </c>
      <c r="AD366" s="274" t="str">
        <f t="shared" si="187"/>
        <v/>
      </c>
      <c r="AE366" s="274" t="str">
        <f t="shared" si="187"/>
        <v/>
      </c>
      <c r="AF366" s="274" t="str">
        <f t="shared" si="187"/>
        <v/>
      </c>
      <c r="AG366" s="274" t="str">
        <f t="shared" si="188"/>
        <v/>
      </c>
      <c r="AH366" s="274" t="str">
        <f t="shared" si="188"/>
        <v/>
      </c>
      <c r="AI366" s="274" t="str">
        <f t="shared" si="188"/>
        <v/>
      </c>
      <c r="AJ366" s="274" t="str">
        <f t="shared" si="188"/>
        <v/>
      </c>
      <c r="AK366" s="274" t="str">
        <f t="shared" si="188"/>
        <v/>
      </c>
      <c r="AL366" s="274" t="str">
        <f t="shared" si="188"/>
        <v/>
      </c>
      <c r="AM366" s="274" t="str">
        <f t="shared" si="188"/>
        <v/>
      </c>
      <c r="AN366" s="274" t="str">
        <f t="shared" si="188"/>
        <v/>
      </c>
      <c r="AO366" s="274" t="str">
        <f t="shared" si="188"/>
        <v/>
      </c>
      <c r="AP366" s="274" t="str">
        <f t="shared" si="188"/>
        <v/>
      </c>
      <c r="AQ366" s="275">
        <f t="shared" si="181"/>
        <v>0</v>
      </c>
      <c r="AR366" s="275">
        <f t="shared" si="182"/>
        <v>0</v>
      </c>
      <c r="AS366" s="275">
        <f t="shared" si="183"/>
        <v>0</v>
      </c>
    </row>
    <row r="367" spans="1:45" s="5" customFormat="1" ht="27.75" customHeight="1" x14ac:dyDescent="0.25">
      <c r="A367" s="266">
        <f>'Inventaire – Act. lin. et vert.'!A354</f>
        <v>353</v>
      </c>
      <c r="B367" s="266"/>
      <c r="C367" s="266">
        <f>'Inventaire – Act. lin. et vert.'!B354</f>
        <v>0</v>
      </c>
      <c r="D367" s="266" t="str">
        <f>IF('Inventaire – Act. lin. et vert.'!C354="","",'Inventaire – Act. lin. et vert.'!C354)</f>
        <v/>
      </c>
      <c r="E367" s="267">
        <f>'Inventaire – Act. lin. et vert.'!D354</f>
        <v>0</v>
      </c>
      <c r="F367" s="268">
        <f>'Inventaire – Act. lin. et vert.'!E354</f>
        <v>0</v>
      </c>
      <c r="G367" s="276">
        <f>'Inventaire – Act. lin. et vert.'!I354</f>
        <v>0</v>
      </c>
      <c r="H367" s="270">
        <f>IF(C367='État actuel de la coll.'!$A$20,'Inventaire – Véh. et équip.'!H354-'Inventaire – Véh. et équip.'!M354,'Inventaire – Act. lin. et vert.'!G354)</f>
        <v>0</v>
      </c>
      <c r="I367" s="270">
        <f>'Inventaire – Act. lin. et vert.'!K354</f>
        <v>0</v>
      </c>
      <c r="J367" s="271" t="str">
        <f>IF(ISNUMBER('Inventaire – Act. lin. et vert.'!Y354),'Inventaire – Act. lin. et vert.'!Y354,"")</f>
        <v/>
      </c>
      <c r="K367" s="272">
        <f t="shared" si="168"/>
        <v>0</v>
      </c>
      <c r="L367" s="272">
        <f t="shared" si="174"/>
        <v>0</v>
      </c>
      <c r="M367" s="272">
        <f t="shared" si="175"/>
        <v>0</v>
      </c>
      <c r="N367" s="272">
        <f t="shared" si="176"/>
        <v>0</v>
      </c>
      <c r="O367" s="272">
        <f t="shared" si="177"/>
        <v>0</v>
      </c>
      <c r="P367" s="273">
        <f t="shared" si="178"/>
        <v>0</v>
      </c>
      <c r="Q367" s="277" t="str">
        <f t="shared" si="179"/>
        <v/>
      </c>
      <c r="R367" s="277" t="str">
        <f t="shared" si="180"/>
        <v/>
      </c>
      <c r="S367" s="274" t="str">
        <f t="shared" si="170"/>
        <v/>
      </c>
      <c r="T367" s="274" t="str">
        <f t="shared" si="186"/>
        <v/>
      </c>
      <c r="U367" s="274" t="str">
        <f t="shared" si="186"/>
        <v/>
      </c>
      <c r="V367" s="274" t="str">
        <f t="shared" si="171"/>
        <v/>
      </c>
      <c r="W367" s="274" t="str">
        <f t="shared" si="187"/>
        <v/>
      </c>
      <c r="X367" s="274" t="str">
        <f t="shared" si="187"/>
        <v/>
      </c>
      <c r="Y367" s="274" t="str">
        <f t="shared" si="187"/>
        <v/>
      </c>
      <c r="Z367" s="274" t="str">
        <f t="shared" si="187"/>
        <v/>
      </c>
      <c r="AA367" s="274" t="str">
        <f t="shared" si="187"/>
        <v/>
      </c>
      <c r="AB367" s="274" t="str">
        <f t="shared" si="187"/>
        <v/>
      </c>
      <c r="AC367" s="274" t="str">
        <f t="shared" si="187"/>
        <v/>
      </c>
      <c r="AD367" s="274" t="str">
        <f t="shared" si="187"/>
        <v/>
      </c>
      <c r="AE367" s="274" t="str">
        <f t="shared" si="187"/>
        <v/>
      </c>
      <c r="AF367" s="274" t="str">
        <f t="shared" si="187"/>
        <v/>
      </c>
      <c r="AG367" s="274" t="str">
        <f t="shared" si="188"/>
        <v/>
      </c>
      <c r="AH367" s="274" t="str">
        <f t="shared" si="188"/>
        <v/>
      </c>
      <c r="AI367" s="274" t="str">
        <f t="shared" si="188"/>
        <v/>
      </c>
      <c r="AJ367" s="274" t="str">
        <f t="shared" si="188"/>
        <v/>
      </c>
      <c r="AK367" s="274" t="str">
        <f t="shared" si="188"/>
        <v/>
      </c>
      <c r="AL367" s="274" t="str">
        <f t="shared" si="188"/>
        <v/>
      </c>
      <c r="AM367" s="274" t="str">
        <f t="shared" si="188"/>
        <v/>
      </c>
      <c r="AN367" s="274" t="str">
        <f t="shared" si="188"/>
        <v/>
      </c>
      <c r="AO367" s="274" t="str">
        <f t="shared" si="188"/>
        <v/>
      </c>
      <c r="AP367" s="274" t="str">
        <f t="shared" si="188"/>
        <v/>
      </c>
      <c r="AQ367" s="275">
        <f t="shared" si="181"/>
        <v>0</v>
      </c>
      <c r="AR367" s="275">
        <f t="shared" si="182"/>
        <v>0</v>
      </c>
      <c r="AS367" s="275">
        <f t="shared" si="183"/>
        <v>0</v>
      </c>
    </row>
    <row r="368" spans="1:45" s="5" customFormat="1" ht="27.75" customHeight="1" x14ac:dyDescent="0.25">
      <c r="A368" s="266">
        <f>'Inventaire – Act. lin. et vert.'!A355</f>
        <v>354</v>
      </c>
      <c r="B368" s="266"/>
      <c r="C368" s="266">
        <f>'Inventaire – Act. lin. et vert.'!B355</f>
        <v>0</v>
      </c>
      <c r="D368" s="266" t="str">
        <f>IF('Inventaire – Act. lin. et vert.'!C355="","",'Inventaire – Act. lin. et vert.'!C355)</f>
        <v/>
      </c>
      <c r="E368" s="267">
        <f>'Inventaire – Act. lin. et vert.'!D355</f>
        <v>0</v>
      </c>
      <c r="F368" s="268">
        <f>'Inventaire – Act. lin. et vert.'!E355</f>
        <v>0</v>
      </c>
      <c r="G368" s="276">
        <f>'Inventaire – Act. lin. et vert.'!I355</f>
        <v>0</v>
      </c>
      <c r="H368" s="270">
        <f>IF(C368='État actuel de la coll.'!$A$20,'Inventaire – Véh. et équip.'!H355-'Inventaire – Véh. et équip.'!M355,'Inventaire – Act. lin. et vert.'!G355)</f>
        <v>0</v>
      </c>
      <c r="I368" s="270">
        <f>'Inventaire – Act. lin. et vert.'!K355</f>
        <v>0</v>
      </c>
      <c r="J368" s="271" t="str">
        <f>IF(ISNUMBER('Inventaire – Act. lin. et vert.'!Y355),'Inventaire – Act. lin. et vert.'!Y355,"")</f>
        <v/>
      </c>
      <c r="K368" s="272">
        <f t="shared" si="168"/>
        <v>0</v>
      </c>
      <c r="L368" s="272">
        <f t="shared" si="174"/>
        <v>0</v>
      </c>
      <c r="M368" s="272">
        <f t="shared" si="175"/>
        <v>0</v>
      </c>
      <c r="N368" s="272">
        <f t="shared" si="176"/>
        <v>0</v>
      </c>
      <c r="O368" s="272">
        <f t="shared" si="177"/>
        <v>0</v>
      </c>
      <c r="P368" s="273">
        <f t="shared" si="178"/>
        <v>0</v>
      </c>
      <c r="Q368" s="277" t="str">
        <f t="shared" si="179"/>
        <v/>
      </c>
      <c r="R368" s="277" t="str">
        <f t="shared" si="180"/>
        <v/>
      </c>
      <c r="S368" s="274" t="str">
        <f t="shared" si="170"/>
        <v/>
      </c>
      <c r="T368" s="274" t="str">
        <f t="shared" si="186"/>
        <v/>
      </c>
      <c r="U368" s="274" t="str">
        <f t="shared" si="186"/>
        <v/>
      </c>
      <c r="V368" s="274" t="str">
        <f t="shared" si="171"/>
        <v/>
      </c>
      <c r="W368" s="274" t="str">
        <f t="shared" si="187"/>
        <v/>
      </c>
      <c r="X368" s="274" t="str">
        <f t="shared" si="187"/>
        <v/>
      </c>
      <c r="Y368" s="274" t="str">
        <f t="shared" si="187"/>
        <v/>
      </c>
      <c r="Z368" s="274" t="str">
        <f t="shared" si="187"/>
        <v/>
      </c>
      <c r="AA368" s="274" t="str">
        <f t="shared" si="187"/>
        <v/>
      </c>
      <c r="AB368" s="274" t="str">
        <f t="shared" si="187"/>
        <v/>
      </c>
      <c r="AC368" s="274" t="str">
        <f t="shared" si="187"/>
        <v/>
      </c>
      <c r="AD368" s="274" t="str">
        <f t="shared" si="187"/>
        <v/>
      </c>
      <c r="AE368" s="274" t="str">
        <f t="shared" si="187"/>
        <v/>
      </c>
      <c r="AF368" s="274" t="str">
        <f t="shared" si="187"/>
        <v/>
      </c>
      <c r="AG368" s="274" t="str">
        <f t="shared" si="188"/>
        <v/>
      </c>
      <c r="AH368" s="274" t="str">
        <f t="shared" si="188"/>
        <v/>
      </c>
      <c r="AI368" s="274" t="str">
        <f t="shared" si="188"/>
        <v/>
      </c>
      <c r="AJ368" s="274" t="str">
        <f t="shared" si="188"/>
        <v/>
      </c>
      <c r="AK368" s="274" t="str">
        <f t="shared" si="188"/>
        <v/>
      </c>
      <c r="AL368" s="274" t="str">
        <f t="shared" si="188"/>
        <v/>
      </c>
      <c r="AM368" s="274" t="str">
        <f t="shared" si="188"/>
        <v/>
      </c>
      <c r="AN368" s="274" t="str">
        <f t="shared" si="188"/>
        <v/>
      </c>
      <c r="AO368" s="274" t="str">
        <f t="shared" si="188"/>
        <v/>
      </c>
      <c r="AP368" s="274" t="str">
        <f t="shared" si="188"/>
        <v/>
      </c>
      <c r="AQ368" s="275">
        <f t="shared" si="181"/>
        <v>0</v>
      </c>
      <c r="AR368" s="275">
        <f t="shared" si="182"/>
        <v>0</v>
      </c>
      <c r="AS368" s="275">
        <f t="shared" si="183"/>
        <v>0</v>
      </c>
    </row>
    <row r="369" spans="1:45" s="5" customFormat="1" ht="27.75" customHeight="1" x14ac:dyDescent="0.25">
      <c r="A369" s="266">
        <f>'Inventaire – Act. lin. et vert.'!A356</f>
        <v>355</v>
      </c>
      <c r="B369" s="266"/>
      <c r="C369" s="266">
        <f>'Inventaire – Act. lin. et vert.'!B356</f>
        <v>0</v>
      </c>
      <c r="D369" s="266" t="str">
        <f>IF('Inventaire – Act. lin. et vert.'!C356="","",'Inventaire – Act. lin. et vert.'!C356)</f>
        <v/>
      </c>
      <c r="E369" s="267">
        <f>'Inventaire – Act. lin. et vert.'!D356</f>
        <v>0</v>
      </c>
      <c r="F369" s="268">
        <f>'Inventaire – Act. lin. et vert.'!E356</f>
        <v>0</v>
      </c>
      <c r="G369" s="276">
        <f>'Inventaire – Act. lin. et vert.'!I356</f>
        <v>0</v>
      </c>
      <c r="H369" s="270">
        <f>IF(C369='État actuel de la coll.'!$A$20,'Inventaire – Véh. et équip.'!H356-'Inventaire – Véh. et équip.'!M356,'Inventaire – Act. lin. et vert.'!G356)</f>
        <v>0</v>
      </c>
      <c r="I369" s="270">
        <f>'Inventaire – Act. lin. et vert.'!K356</f>
        <v>0</v>
      </c>
      <c r="J369" s="271" t="str">
        <f>IF(ISNUMBER('Inventaire – Act. lin. et vert.'!Y356),'Inventaire – Act. lin. et vert.'!Y356,"")</f>
        <v/>
      </c>
      <c r="K369" s="272">
        <f t="shared" si="168"/>
        <v>0</v>
      </c>
      <c r="L369" s="272">
        <f t="shared" si="174"/>
        <v>0</v>
      </c>
      <c r="M369" s="272">
        <f t="shared" si="175"/>
        <v>0</v>
      </c>
      <c r="N369" s="272">
        <f t="shared" si="176"/>
        <v>0</v>
      </c>
      <c r="O369" s="272">
        <f t="shared" si="177"/>
        <v>0</v>
      </c>
      <c r="P369" s="273">
        <f t="shared" si="178"/>
        <v>0</v>
      </c>
      <c r="Q369" s="277" t="str">
        <f t="shared" si="179"/>
        <v/>
      </c>
      <c r="R369" s="277" t="str">
        <f t="shared" si="180"/>
        <v/>
      </c>
      <c r="S369" s="274" t="str">
        <f t="shared" si="170"/>
        <v/>
      </c>
      <c r="T369" s="274" t="str">
        <f t="shared" si="186"/>
        <v/>
      </c>
      <c r="U369" s="274" t="str">
        <f t="shared" si="186"/>
        <v/>
      </c>
      <c r="V369" s="274" t="str">
        <f t="shared" si="171"/>
        <v/>
      </c>
      <c r="W369" s="274" t="str">
        <f t="shared" si="187"/>
        <v/>
      </c>
      <c r="X369" s="274" t="str">
        <f t="shared" si="187"/>
        <v/>
      </c>
      <c r="Y369" s="274" t="str">
        <f t="shared" si="187"/>
        <v/>
      </c>
      <c r="Z369" s="274" t="str">
        <f t="shared" si="187"/>
        <v/>
      </c>
      <c r="AA369" s="274" t="str">
        <f t="shared" si="187"/>
        <v/>
      </c>
      <c r="AB369" s="274" t="str">
        <f t="shared" si="187"/>
        <v/>
      </c>
      <c r="AC369" s="274" t="str">
        <f t="shared" si="187"/>
        <v/>
      </c>
      <c r="AD369" s="274" t="str">
        <f t="shared" si="187"/>
        <v/>
      </c>
      <c r="AE369" s="274" t="str">
        <f t="shared" si="187"/>
        <v/>
      </c>
      <c r="AF369" s="274" t="str">
        <f t="shared" si="187"/>
        <v/>
      </c>
      <c r="AG369" s="274" t="str">
        <f t="shared" si="188"/>
        <v/>
      </c>
      <c r="AH369" s="274" t="str">
        <f t="shared" si="188"/>
        <v/>
      </c>
      <c r="AI369" s="274" t="str">
        <f t="shared" si="188"/>
        <v/>
      </c>
      <c r="AJ369" s="274" t="str">
        <f t="shared" si="188"/>
        <v/>
      </c>
      <c r="AK369" s="274" t="str">
        <f t="shared" si="188"/>
        <v/>
      </c>
      <c r="AL369" s="274" t="str">
        <f t="shared" si="188"/>
        <v/>
      </c>
      <c r="AM369" s="274" t="str">
        <f t="shared" si="188"/>
        <v/>
      </c>
      <c r="AN369" s="274" t="str">
        <f t="shared" si="188"/>
        <v/>
      </c>
      <c r="AO369" s="274" t="str">
        <f t="shared" si="188"/>
        <v/>
      </c>
      <c r="AP369" s="274" t="str">
        <f t="shared" si="188"/>
        <v/>
      </c>
      <c r="AQ369" s="275">
        <f t="shared" si="181"/>
        <v>0</v>
      </c>
      <c r="AR369" s="275">
        <f t="shared" si="182"/>
        <v>0</v>
      </c>
      <c r="AS369" s="275">
        <f t="shared" si="183"/>
        <v>0</v>
      </c>
    </row>
    <row r="370" spans="1:45" s="5" customFormat="1" ht="27.75" customHeight="1" x14ac:dyDescent="0.25">
      <c r="A370" s="266">
        <f>'Inventaire – Act. lin. et vert.'!A357</f>
        <v>356</v>
      </c>
      <c r="B370" s="266"/>
      <c r="C370" s="266">
        <f>'Inventaire – Act. lin. et vert.'!B357</f>
        <v>0</v>
      </c>
      <c r="D370" s="266" t="str">
        <f>IF('Inventaire – Act. lin. et vert.'!C357="","",'Inventaire – Act. lin. et vert.'!C357)</f>
        <v/>
      </c>
      <c r="E370" s="267">
        <f>'Inventaire – Act. lin. et vert.'!D357</f>
        <v>0</v>
      </c>
      <c r="F370" s="268">
        <f>'Inventaire – Act. lin. et vert.'!E357</f>
        <v>0</v>
      </c>
      <c r="G370" s="276">
        <f>'Inventaire – Act. lin. et vert.'!I357</f>
        <v>0</v>
      </c>
      <c r="H370" s="270">
        <f>IF(C370='État actuel de la coll.'!$A$20,'Inventaire – Véh. et équip.'!H357-'Inventaire – Véh. et équip.'!M357,'Inventaire – Act. lin. et vert.'!G357)</f>
        <v>0</v>
      </c>
      <c r="I370" s="270">
        <f>'Inventaire – Act. lin. et vert.'!K357</f>
        <v>0</v>
      </c>
      <c r="J370" s="271" t="str">
        <f>IF(ISNUMBER('Inventaire – Act. lin. et vert.'!Y357),'Inventaire – Act. lin. et vert.'!Y357,"")</f>
        <v/>
      </c>
      <c r="K370" s="272">
        <f t="shared" si="168"/>
        <v>0</v>
      </c>
      <c r="L370" s="272">
        <f t="shared" si="174"/>
        <v>0</v>
      </c>
      <c r="M370" s="272">
        <f t="shared" si="175"/>
        <v>0</v>
      </c>
      <c r="N370" s="272">
        <f t="shared" si="176"/>
        <v>0</v>
      </c>
      <c r="O370" s="272">
        <f t="shared" si="177"/>
        <v>0</v>
      </c>
      <c r="P370" s="273">
        <f t="shared" si="178"/>
        <v>0</v>
      </c>
      <c r="Q370" s="277" t="str">
        <f t="shared" si="179"/>
        <v/>
      </c>
      <c r="R370" s="277" t="str">
        <f t="shared" si="180"/>
        <v/>
      </c>
      <c r="S370" s="274" t="str">
        <f t="shared" si="170"/>
        <v/>
      </c>
      <c r="T370" s="274" t="str">
        <f t="shared" si="186"/>
        <v/>
      </c>
      <c r="U370" s="274" t="str">
        <f t="shared" si="186"/>
        <v/>
      </c>
      <c r="V370" s="274" t="str">
        <f t="shared" si="171"/>
        <v/>
      </c>
      <c r="W370" s="274" t="str">
        <f t="shared" si="187"/>
        <v/>
      </c>
      <c r="X370" s="274" t="str">
        <f t="shared" si="187"/>
        <v/>
      </c>
      <c r="Y370" s="274" t="str">
        <f t="shared" si="187"/>
        <v/>
      </c>
      <c r="Z370" s="274" t="str">
        <f t="shared" si="187"/>
        <v/>
      </c>
      <c r="AA370" s="274" t="str">
        <f t="shared" si="187"/>
        <v/>
      </c>
      <c r="AB370" s="274" t="str">
        <f t="shared" si="187"/>
        <v/>
      </c>
      <c r="AC370" s="274" t="str">
        <f t="shared" si="187"/>
        <v/>
      </c>
      <c r="AD370" s="274" t="str">
        <f t="shared" si="187"/>
        <v/>
      </c>
      <c r="AE370" s="274" t="str">
        <f t="shared" si="187"/>
        <v/>
      </c>
      <c r="AF370" s="274" t="str">
        <f t="shared" si="187"/>
        <v/>
      </c>
      <c r="AG370" s="274" t="str">
        <f t="shared" si="188"/>
        <v/>
      </c>
      <c r="AH370" s="274" t="str">
        <f t="shared" si="188"/>
        <v/>
      </c>
      <c r="AI370" s="274" t="str">
        <f t="shared" si="188"/>
        <v/>
      </c>
      <c r="AJ370" s="274" t="str">
        <f t="shared" si="188"/>
        <v/>
      </c>
      <c r="AK370" s="274" t="str">
        <f t="shared" si="188"/>
        <v/>
      </c>
      <c r="AL370" s="274" t="str">
        <f t="shared" si="188"/>
        <v/>
      </c>
      <c r="AM370" s="274" t="str">
        <f t="shared" si="188"/>
        <v/>
      </c>
      <c r="AN370" s="274" t="str">
        <f t="shared" si="188"/>
        <v/>
      </c>
      <c r="AO370" s="274" t="str">
        <f t="shared" si="188"/>
        <v/>
      </c>
      <c r="AP370" s="274" t="str">
        <f t="shared" si="188"/>
        <v/>
      </c>
      <c r="AQ370" s="275">
        <f t="shared" si="181"/>
        <v>0</v>
      </c>
      <c r="AR370" s="275">
        <f t="shared" si="182"/>
        <v>0</v>
      </c>
      <c r="AS370" s="275">
        <f t="shared" si="183"/>
        <v>0</v>
      </c>
    </row>
    <row r="371" spans="1:45" s="5" customFormat="1" ht="27.75" customHeight="1" x14ac:dyDescent="0.25">
      <c r="A371" s="266">
        <f>'Inventaire – Act. lin. et vert.'!A358</f>
        <v>357</v>
      </c>
      <c r="B371" s="266"/>
      <c r="C371" s="266">
        <f>'Inventaire – Act. lin. et vert.'!B358</f>
        <v>0</v>
      </c>
      <c r="D371" s="266" t="str">
        <f>IF('Inventaire – Act. lin. et vert.'!C358="","",'Inventaire – Act. lin. et vert.'!C358)</f>
        <v/>
      </c>
      <c r="E371" s="267">
        <f>'Inventaire – Act. lin. et vert.'!D358</f>
        <v>0</v>
      </c>
      <c r="F371" s="268">
        <f>'Inventaire – Act. lin. et vert.'!E358</f>
        <v>0</v>
      </c>
      <c r="G371" s="276">
        <f>'Inventaire – Act. lin. et vert.'!I358</f>
        <v>0</v>
      </c>
      <c r="H371" s="270">
        <f>IF(C371='État actuel de la coll.'!$A$20,'Inventaire – Véh. et équip.'!H358-'Inventaire – Véh. et équip.'!M358,'Inventaire – Act. lin. et vert.'!G358)</f>
        <v>0</v>
      </c>
      <c r="I371" s="270">
        <f>'Inventaire – Act. lin. et vert.'!K358</f>
        <v>0</v>
      </c>
      <c r="J371" s="271" t="str">
        <f>IF(ISNUMBER('Inventaire – Act. lin. et vert.'!Y358),'Inventaire – Act. lin. et vert.'!Y358,"")</f>
        <v/>
      </c>
      <c r="K371" s="272">
        <f t="shared" si="168"/>
        <v>0</v>
      </c>
      <c r="L371" s="272">
        <f t="shared" si="174"/>
        <v>0</v>
      </c>
      <c r="M371" s="272">
        <f t="shared" si="175"/>
        <v>0</v>
      </c>
      <c r="N371" s="272">
        <f t="shared" si="176"/>
        <v>0</v>
      </c>
      <c r="O371" s="272">
        <f t="shared" si="177"/>
        <v>0</v>
      </c>
      <c r="P371" s="273">
        <f t="shared" si="178"/>
        <v>0</v>
      </c>
      <c r="Q371" s="277" t="str">
        <f t="shared" si="179"/>
        <v/>
      </c>
      <c r="R371" s="277" t="str">
        <f t="shared" si="180"/>
        <v/>
      </c>
      <c r="S371" s="274" t="str">
        <f t="shared" si="170"/>
        <v/>
      </c>
      <c r="T371" s="274" t="str">
        <f t="shared" si="186"/>
        <v/>
      </c>
      <c r="U371" s="274" t="str">
        <f t="shared" si="186"/>
        <v/>
      </c>
      <c r="V371" s="274" t="str">
        <f t="shared" si="171"/>
        <v/>
      </c>
      <c r="W371" s="274" t="str">
        <f t="shared" si="187"/>
        <v/>
      </c>
      <c r="X371" s="274" t="str">
        <f t="shared" si="187"/>
        <v/>
      </c>
      <c r="Y371" s="274" t="str">
        <f t="shared" si="187"/>
        <v/>
      </c>
      <c r="Z371" s="274" t="str">
        <f t="shared" si="187"/>
        <v/>
      </c>
      <c r="AA371" s="274" t="str">
        <f t="shared" si="187"/>
        <v/>
      </c>
      <c r="AB371" s="274" t="str">
        <f t="shared" si="187"/>
        <v/>
      </c>
      <c r="AC371" s="274" t="str">
        <f t="shared" si="187"/>
        <v/>
      </c>
      <c r="AD371" s="274" t="str">
        <f t="shared" si="187"/>
        <v/>
      </c>
      <c r="AE371" s="274" t="str">
        <f t="shared" si="187"/>
        <v/>
      </c>
      <c r="AF371" s="274" t="str">
        <f t="shared" si="187"/>
        <v/>
      </c>
      <c r="AG371" s="274" t="str">
        <f t="shared" si="188"/>
        <v/>
      </c>
      <c r="AH371" s="274" t="str">
        <f t="shared" si="188"/>
        <v/>
      </c>
      <c r="AI371" s="274" t="str">
        <f t="shared" si="188"/>
        <v/>
      </c>
      <c r="AJ371" s="274" t="str">
        <f t="shared" si="188"/>
        <v/>
      </c>
      <c r="AK371" s="274" t="str">
        <f t="shared" si="188"/>
        <v/>
      </c>
      <c r="AL371" s="274" t="str">
        <f t="shared" si="188"/>
        <v/>
      </c>
      <c r="AM371" s="274" t="str">
        <f t="shared" si="188"/>
        <v/>
      </c>
      <c r="AN371" s="274" t="str">
        <f t="shared" si="188"/>
        <v/>
      </c>
      <c r="AO371" s="274" t="str">
        <f t="shared" si="188"/>
        <v/>
      </c>
      <c r="AP371" s="274" t="str">
        <f t="shared" si="188"/>
        <v/>
      </c>
      <c r="AQ371" s="275">
        <f t="shared" si="181"/>
        <v>0</v>
      </c>
      <c r="AR371" s="275">
        <f t="shared" si="182"/>
        <v>0</v>
      </c>
      <c r="AS371" s="275">
        <f t="shared" si="183"/>
        <v>0</v>
      </c>
    </row>
    <row r="372" spans="1:45" s="5" customFormat="1" ht="27.75" customHeight="1" x14ac:dyDescent="0.25">
      <c r="A372" s="266">
        <f>'Inventaire – Act. lin. et vert.'!A359</f>
        <v>358</v>
      </c>
      <c r="B372" s="266"/>
      <c r="C372" s="266">
        <f>'Inventaire – Act. lin. et vert.'!B359</f>
        <v>0</v>
      </c>
      <c r="D372" s="266" t="str">
        <f>IF('Inventaire – Act. lin. et vert.'!C359="","",'Inventaire – Act. lin. et vert.'!C359)</f>
        <v/>
      </c>
      <c r="E372" s="267">
        <f>'Inventaire – Act. lin. et vert.'!D359</f>
        <v>0</v>
      </c>
      <c r="F372" s="268">
        <f>'Inventaire – Act. lin. et vert.'!E359</f>
        <v>0</v>
      </c>
      <c r="G372" s="276">
        <f>'Inventaire – Act. lin. et vert.'!I359</f>
        <v>0</v>
      </c>
      <c r="H372" s="270">
        <f>IF(C372='État actuel de la coll.'!$A$20,'Inventaire – Véh. et équip.'!H359-'Inventaire – Véh. et équip.'!M359,'Inventaire – Act. lin. et vert.'!G359)</f>
        <v>0</v>
      </c>
      <c r="I372" s="270">
        <f>'Inventaire – Act. lin. et vert.'!K359</f>
        <v>0</v>
      </c>
      <c r="J372" s="271" t="str">
        <f>IF(ISNUMBER('Inventaire – Act. lin. et vert.'!Y359),'Inventaire – Act. lin. et vert.'!Y359,"")</f>
        <v/>
      </c>
      <c r="K372" s="272">
        <f t="shared" si="168"/>
        <v>0</v>
      </c>
      <c r="L372" s="272">
        <f t="shared" si="174"/>
        <v>0</v>
      </c>
      <c r="M372" s="272">
        <f t="shared" si="175"/>
        <v>0</v>
      </c>
      <c r="N372" s="272">
        <f t="shared" si="176"/>
        <v>0</v>
      </c>
      <c r="O372" s="272">
        <f t="shared" si="177"/>
        <v>0</v>
      </c>
      <c r="P372" s="273">
        <f t="shared" si="178"/>
        <v>0</v>
      </c>
      <c r="Q372" s="277" t="str">
        <f t="shared" si="179"/>
        <v/>
      </c>
      <c r="R372" s="277" t="str">
        <f t="shared" si="180"/>
        <v/>
      </c>
      <c r="S372" s="274" t="str">
        <f t="shared" si="170"/>
        <v/>
      </c>
      <c r="T372" s="274" t="str">
        <f t="shared" si="186"/>
        <v/>
      </c>
      <c r="U372" s="274" t="str">
        <f t="shared" si="186"/>
        <v/>
      </c>
      <c r="V372" s="274" t="str">
        <f t="shared" si="171"/>
        <v/>
      </c>
      <c r="W372" s="274" t="str">
        <f t="shared" si="187"/>
        <v/>
      </c>
      <c r="X372" s="274" t="str">
        <f t="shared" si="187"/>
        <v/>
      </c>
      <c r="Y372" s="274" t="str">
        <f t="shared" si="187"/>
        <v/>
      </c>
      <c r="Z372" s="274" t="str">
        <f t="shared" si="187"/>
        <v/>
      </c>
      <c r="AA372" s="274" t="str">
        <f t="shared" si="187"/>
        <v/>
      </c>
      <c r="AB372" s="274" t="str">
        <f t="shared" si="187"/>
        <v/>
      </c>
      <c r="AC372" s="274" t="str">
        <f t="shared" si="187"/>
        <v/>
      </c>
      <c r="AD372" s="274" t="str">
        <f t="shared" si="187"/>
        <v/>
      </c>
      <c r="AE372" s="274" t="str">
        <f t="shared" si="187"/>
        <v/>
      </c>
      <c r="AF372" s="274" t="str">
        <f t="shared" si="187"/>
        <v/>
      </c>
      <c r="AG372" s="274" t="str">
        <f t="shared" si="188"/>
        <v/>
      </c>
      <c r="AH372" s="274" t="str">
        <f t="shared" si="188"/>
        <v/>
      </c>
      <c r="AI372" s="274" t="str">
        <f t="shared" si="188"/>
        <v/>
      </c>
      <c r="AJ372" s="274" t="str">
        <f t="shared" si="188"/>
        <v/>
      </c>
      <c r="AK372" s="274" t="str">
        <f t="shared" si="188"/>
        <v/>
      </c>
      <c r="AL372" s="274" t="str">
        <f t="shared" si="188"/>
        <v/>
      </c>
      <c r="AM372" s="274" t="str">
        <f t="shared" si="188"/>
        <v/>
      </c>
      <c r="AN372" s="274" t="str">
        <f t="shared" si="188"/>
        <v/>
      </c>
      <c r="AO372" s="274" t="str">
        <f t="shared" si="188"/>
        <v/>
      </c>
      <c r="AP372" s="274" t="str">
        <f t="shared" si="188"/>
        <v/>
      </c>
      <c r="AQ372" s="275">
        <f t="shared" si="181"/>
        <v>0</v>
      </c>
      <c r="AR372" s="275">
        <f t="shared" si="182"/>
        <v>0</v>
      </c>
      <c r="AS372" s="275">
        <f t="shared" si="183"/>
        <v>0</v>
      </c>
    </row>
    <row r="373" spans="1:45" s="5" customFormat="1" ht="27.75" customHeight="1" x14ac:dyDescent="0.25">
      <c r="A373" s="266">
        <f>'Inventaire – Act. lin. et vert.'!A360</f>
        <v>359</v>
      </c>
      <c r="B373" s="266"/>
      <c r="C373" s="266">
        <f>'Inventaire – Act. lin. et vert.'!B360</f>
        <v>0</v>
      </c>
      <c r="D373" s="266" t="str">
        <f>IF('Inventaire – Act. lin. et vert.'!C360="","",'Inventaire – Act. lin. et vert.'!C360)</f>
        <v/>
      </c>
      <c r="E373" s="267">
        <f>'Inventaire – Act. lin. et vert.'!D360</f>
        <v>0</v>
      </c>
      <c r="F373" s="268">
        <f>'Inventaire – Act. lin. et vert.'!E360</f>
        <v>0</v>
      </c>
      <c r="G373" s="276">
        <f>'Inventaire – Act. lin. et vert.'!I360</f>
        <v>0</v>
      </c>
      <c r="H373" s="270">
        <f>IF(C373='État actuel de la coll.'!$A$20,'Inventaire – Véh. et équip.'!H360-'Inventaire – Véh. et équip.'!M360,'Inventaire – Act. lin. et vert.'!G360)</f>
        <v>0</v>
      </c>
      <c r="I373" s="270">
        <f>'Inventaire – Act. lin. et vert.'!K360</f>
        <v>0</v>
      </c>
      <c r="J373" s="271" t="str">
        <f>IF(ISNUMBER('Inventaire – Act. lin. et vert.'!Y360),'Inventaire – Act. lin. et vert.'!Y360,"")</f>
        <v/>
      </c>
      <c r="K373" s="272">
        <f t="shared" si="168"/>
        <v>0</v>
      </c>
      <c r="L373" s="272">
        <f t="shared" si="174"/>
        <v>0</v>
      </c>
      <c r="M373" s="272">
        <f t="shared" si="175"/>
        <v>0</v>
      </c>
      <c r="N373" s="272">
        <f t="shared" si="176"/>
        <v>0</v>
      </c>
      <c r="O373" s="272">
        <f t="shared" si="177"/>
        <v>0</v>
      </c>
      <c r="P373" s="273">
        <f t="shared" si="178"/>
        <v>0</v>
      </c>
      <c r="Q373" s="277" t="str">
        <f t="shared" si="179"/>
        <v/>
      </c>
      <c r="R373" s="277" t="str">
        <f t="shared" si="180"/>
        <v/>
      </c>
      <c r="S373" s="274" t="str">
        <f t="shared" si="170"/>
        <v/>
      </c>
      <c r="T373" s="274" t="str">
        <f t="shared" si="186"/>
        <v/>
      </c>
      <c r="U373" s="274" t="str">
        <f t="shared" si="186"/>
        <v/>
      </c>
      <c r="V373" s="274" t="str">
        <f t="shared" si="171"/>
        <v/>
      </c>
      <c r="W373" s="274" t="str">
        <f t="shared" si="187"/>
        <v/>
      </c>
      <c r="X373" s="274" t="str">
        <f t="shared" si="187"/>
        <v/>
      </c>
      <c r="Y373" s="274" t="str">
        <f t="shared" si="187"/>
        <v/>
      </c>
      <c r="Z373" s="274" t="str">
        <f t="shared" si="187"/>
        <v/>
      </c>
      <c r="AA373" s="274" t="str">
        <f t="shared" si="187"/>
        <v/>
      </c>
      <c r="AB373" s="274" t="str">
        <f t="shared" si="187"/>
        <v/>
      </c>
      <c r="AC373" s="274" t="str">
        <f t="shared" si="187"/>
        <v/>
      </c>
      <c r="AD373" s="274" t="str">
        <f t="shared" si="187"/>
        <v/>
      </c>
      <c r="AE373" s="274" t="str">
        <f t="shared" si="187"/>
        <v/>
      </c>
      <c r="AF373" s="274" t="str">
        <f t="shared" si="187"/>
        <v/>
      </c>
      <c r="AG373" s="274" t="str">
        <f t="shared" si="188"/>
        <v/>
      </c>
      <c r="AH373" s="274" t="str">
        <f t="shared" si="188"/>
        <v/>
      </c>
      <c r="AI373" s="274" t="str">
        <f t="shared" si="188"/>
        <v/>
      </c>
      <c r="AJ373" s="274" t="str">
        <f t="shared" si="188"/>
        <v/>
      </c>
      <c r="AK373" s="274" t="str">
        <f t="shared" si="188"/>
        <v/>
      </c>
      <c r="AL373" s="274" t="str">
        <f t="shared" si="188"/>
        <v/>
      </c>
      <c r="AM373" s="274" t="str">
        <f t="shared" si="188"/>
        <v/>
      </c>
      <c r="AN373" s="274" t="str">
        <f t="shared" si="188"/>
        <v/>
      </c>
      <c r="AO373" s="274" t="str">
        <f t="shared" si="188"/>
        <v/>
      </c>
      <c r="AP373" s="274" t="str">
        <f t="shared" si="188"/>
        <v/>
      </c>
      <c r="AQ373" s="275">
        <f t="shared" si="181"/>
        <v>0</v>
      </c>
      <c r="AR373" s="275">
        <f t="shared" si="182"/>
        <v>0</v>
      </c>
      <c r="AS373" s="275">
        <f t="shared" si="183"/>
        <v>0</v>
      </c>
    </row>
    <row r="374" spans="1:45" s="5" customFormat="1" ht="27.75" customHeight="1" x14ac:dyDescent="0.25">
      <c r="A374" s="266">
        <f>'Inventaire – Act. lin. et vert.'!A361</f>
        <v>360</v>
      </c>
      <c r="B374" s="266"/>
      <c r="C374" s="266">
        <f>'Inventaire – Act. lin. et vert.'!B361</f>
        <v>0</v>
      </c>
      <c r="D374" s="266" t="str">
        <f>IF('Inventaire – Act. lin. et vert.'!C361="","",'Inventaire – Act. lin. et vert.'!C361)</f>
        <v/>
      </c>
      <c r="E374" s="267">
        <f>'Inventaire – Act. lin. et vert.'!D361</f>
        <v>0</v>
      </c>
      <c r="F374" s="268">
        <f>'Inventaire – Act. lin. et vert.'!E361</f>
        <v>0</v>
      </c>
      <c r="G374" s="276">
        <f>'Inventaire – Act. lin. et vert.'!I361</f>
        <v>0</v>
      </c>
      <c r="H374" s="270">
        <f>IF(C374='État actuel de la coll.'!$A$20,'Inventaire – Véh. et équip.'!H361-'Inventaire – Véh. et équip.'!M361,'Inventaire – Act. lin. et vert.'!G361)</f>
        <v>0</v>
      </c>
      <c r="I374" s="270">
        <f>'Inventaire – Act. lin. et vert.'!K361</f>
        <v>0</v>
      </c>
      <c r="J374" s="271" t="str">
        <f>IF(ISNUMBER('Inventaire – Act. lin. et vert.'!Y361),'Inventaire – Act. lin. et vert.'!Y361,"")</f>
        <v/>
      </c>
      <c r="K374" s="272">
        <f t="shared" si="168"/>
        <v>0</v>
      </c>
      <c r="L374" s="272">
        <f t="shared" si="174"/>
        <v>0</v>
      </c>
      <c r="M374" s="272">
        <f t="shared" si="175"/>
        <v>0</v>
      </c>
      <c r="N374" s="272">
        <f t="shared" si="176"/>
        <v>0</v>
      </c>
      <c r="O374" s="272">
        <f t="shared" si="177"/>
        <v>0</v>
      </c>
      <c r="P374" s="273">
        <f t="shared" si="178"/>
        <v>0</v>
      </c>
      <c r="Q374" s="277" t="str">
        <f t="shared" si="179"/>
        <v/>
      </c>
      <c r="R374" s="277" t="str">
        <f t="shared" si="180"/>
        <v/>
      </c>
      <c r="S374" s="274" t="str">
        <f t="shared" si="170"/>
        <v/>
      </c>
      <c r="T374" s="274" t="str">
        <f t="shared" si="186"/>
        <v/>
      </c>
      <c r="U374" s="274" t="str">
        <f t="shared" si="186"/>
        <v/>
      </c>
      <c r="V374" s="274" t="str">
        <f t="shared" si="171"/>
        <v/>
      </c>
      <c r="W374" s="274" t="str">
        <f t="shared" si="187"/>
        <v/>
      </c>
      <c r="X374" s="274" t="str">
        <f t="shared" si="187"/>
        <v/>
      </c>
      <c r="Y374" s="274" t="str">
        <f t="shared" si="187"/>
        <v/>
      </c>
      <c r="Z374" s="274" t="str">
        <f t="shared" si="187"/>
        <v/>
      </c>
      <c r="AA374" s="274" t="str">
        <f t="shared" si="187"/>
        <v/>
      </c>
      <c r="AB374" s="274" t="str">
        <f t="shared" si="187"/>
        <v/>
      </c>
      <c r="AC374" s="274" t="str">
        <f t="shared" si="187"/>
        <v/>
      </c>
      <c r="AD374" s="274" t="str">
        <f t="shared" si="187"/>
        <v/>
      </c>
      <c r="AE374" s="274" t="str">
        <f t="shared" si="187"/>
        <v/>
      </c>
      <c r="AF374" s="274" t="str">
        <f t="shared" si="187"/>
        <v/>
      </c>
      <c r="AG374" s="274" t="str">
        <f t="shared" si="188"/>
        <v/>
      </c>
      <c r="AH374" s="274" t="str">
        <f t="shared" si="188"/>
        <v/>
      </c>
      <c r="AI374" s="274" t="str">
        <f t="shared" si="188"/>
        <v/>
      </c>
      <c r="AJ374" s="274" t="str">
        <f t="shared" si="188"/>
        <v/>
      </c>
      <c r="AK374" s="274" t="str">
        <f t="shared" si="188"/>
        <v/>
      </c>
      <c r="AL374" s="274" t="str">
        <f t="shared" si="188"/>
        <v/>
      </c>
      <c r="AM374" s="274" t="str">
        <f t="shared" si="188"/>
        <v/>
      </c>
      <c r="AN374" s="274" t="str">
        <f t="shared" si="188"/>
        <v/>
      </c>
      <c r="AO374" s="274" t="str">
        <f t="shared" si="188"/>
        <v/>
      </c>
      <c r="AP374" s="274" t="str">
        <f t="shared" si="188"/>
        <v/>
      </c>
      <c r="AQ374" s="275">
        <f t="shared" si="181"/>
        <v>0</v>
      </c>
      <c r="AR374" s="275">
        <f t="shared" si="182"/>
        <v>0</v>
      </c>
      <c r="AS374" s="275">
        <f t="shared" si="183"/>
        <v>0</v>
      </c>
    </row>
    <row r="375" spans="1:45" s="5" customFormat="1" ht="27.75" customHeight="1" x14ac:dyDescent="0.25">
      <c r="A375" s="266">
        <f>'Inventaire – Act. lin. et vert.'!A362</f>
        <v>361</v>
      </c>
      <c r="B375" s="266"/>
      <c r="C375" s="266">
        <f>'Inventaire – Act. lin. et vert.'!B362</f>
        <v>0</v>
      </c>
      <c r="D375" s="266" t="str">
        <f>IF('Inventaire – Act. lin. et vert.'!C362="","",'Inventaire – Act. lin. et vert.'!C362)</f>
        <v/>
      </c>
      <c r="E375" s="267">
        <f>'Inventaire – Act. lin. et vert.'!D362</f>
        <v>0</v>
      </c>
      <c r="F375" s="268">
        <f>'Inventaire – Act. lin. et vert.'!E362</f>
        <v>0</v>
      </c>
      <c r="G375" s="276">
        <f>'Inventaire – Act. lin. et vert.'!I362</f>
        <v>0</v>
      </c>
      <c r="H375" s="270">
        <f>IF(C375='État actuel de la coll.'!$A$20,'Inventaire – Véh. et équip.'!H362-'Inventaire – Véh. et équip.'!M362,'Inventaire – Act. lin. et vert.'!G362)</f>
        <v>0</v>
      </c>
      <c r="I375" s="270">
        <f>'Inventaire – Act. lin. et vert.'!K362</f>
        <v>0</v>
      </c>
      <c r="J375" s="271" t="str">
        <f>IF(ISNUMBER('Inventaire – Act. lin. et vert.'!Y362),'Inventaire – Act. lin. et vert.'!Y362,"")</f>
        <v/>
      </c>
      <c r="K375" s="272">
        <f t="shared" si="168"/>
        <v>0</v>
      </c>
      <c r="L375" s="272">
        <f t="shared" si="174"/>
        <v>0</v>
      </c>
      <c r="M375" s="272">
        <f t="shared" si="175"/>
        <v>0</v>
      </c>
      <c r="N375" s="272">
        <f t="shared" si="176"/>
        <v>0</v>
      </c>
      <c r="O375" s="272">
        <f t="shared" si="177"/>
        <v>0</v>
      </c>
      <c r="P375" s="273">
        <f t="shared" si="178"/>
        <v>0</v>
      </c>
      <c r="Q375" s="277" t="str">
        <f t="shared" si="179"/>
        <v/>
      </c>
      <c r="R375" s="277" t="str">
        <f t="shared" si="180"/>
        <v/>
      </c>
      <c r="S375" s="274" t="str">
        <f t="shared" si="170"/>
        <v/>
      </c>
      <c r="T375" s="274" t="str">
        <f t="shared" si="186"/>
        <v/>
      </c>
      <c r="U375" s="274" t="str">
        <f t="shared" si="186"/>
        <v/>
      </c>
      <c r="V375" s="274" t="str">
        <f t="shared" si="171"/>
        <v/>
      </c>
      <c r="W375" s="274" t="str">
        <f t="shared" ref="W375:AF384" si="189">IF(OR($K375=W$14,$L375=W$14,$M375=W$14,$N375=W$14,$O375=W$14,$P375=W$14),$G375,"")</f>
        <v/>
      </c>
      <c r="X375" s="274" t="str">
        <f t="shared" si="189"/>
        <v/>
      </c>
      <c r="Y375" s="274" t="str">
        <f t="shared" si="189"/>
        <v/>
      </c>
      <c r="Z375" s="274" t="str">
        <f t="shared" si="189"/>
        <v/>
      </c>
      <c r="AA375" s="274" t="str">
        <f t="shared" si="189"/>
        <v/>
      </c>
      <c r="AB375" s="274" t="str">
        <f t="shared" si="189"/>
        <v/>
      </c>
      <c r="AC375" s="274" t="str">
        <f t="shared" si="189"/>
        <v/>
      </c>
      <c r="AD375" s="274" t="str">
        <f t="shared" si="189"/>
        <v/>
      </c>
      <c r="AE375" s="274" t="str">
        <f t="shared" si="189"/>
        <v/>
      </c>
      <c r="AF375" s="274" t="str">
        <f t="shared" si="189"/>
        <v/>
      </c>
      <c r="AG375" s="274" t="str">
        <f t="shared" ref="AG375:AP384" si="190">IF(OR($K375=AG$14,$L375=AG$14,$M375=AG$14,$N375=AG$14,$O375=AG$14,$P375=AG$14),$G375,"")</f>
        <v/>
      </c>
      <c r="AH375" s="274" t="str">
        <f t="shared" si="190"/>
        <v/>
      </c>
      <c r="AI375" s="274" t="str">
        <f t="shared" si="190"/>
        <v/>
      </c>
      <c r="AJ375" s="274" t="str">
        <f t="shared" si="190"/>
        <v/>
      </c>
      <c r="AK375" s="274" t="str">
        <f t="shared" si="190"/>
        <v/>
      </c>
      <c r="AL375" s="274" t="str">
        <f t="shared" si="190"/>
        <v/>
      </c>
      <c r="AM375" s="274" t="str">
        <f t="shared" si="190"/>
        <v/>
      </c>
      <c r="AN375" s="274" t="str">
        <f t="shared" si="190"/>
        <v/>
      </c>
      <c r="AO375" s="274" t="str">
        <f t="shared" si="190"/>
        <v/>
      </c>
      <c r="AP375" s="274" t="str">
        <f t="shared" si="190"/>
        <v/>
      </c>
      <c r="AQ375" s="275">
        <f t="shared" si="181"/>
        <v>0</v>
      </c>
      <c r="AR375" s="275">
        <f t="shared" si="182"/>
        <v>0</v>
      </c>
      <c r="AS375" s="275">
        <f t="shared" si="183"/>
        <v>0</v>
      </c>
    </row>
    <row r="376" spans="1:45" s="5" customFormat="1" ht="27.75" customHeight="1" x14ac:dyDescent="0.25">
      <c r="A376" s="266">
        <f>'Inventaire – Act. lin. et vert.'!A363</f>
        <v>362</v>
      </c>
      <c r="B376" s="266"/>
      <c r="C376" s="266">
        <f>'Inventaire – Act. lin. et vert.'!B363</f>
        <v>0</v>
      </c>
      <c r="D376" s="266" t="str">
        <f>IF('Inventaire – Act. lin. et vert.'!C363="","",'Inventaire – Act. lin. et vert.'!C363)</f>
        <v/>
      </c>
      <c r="E376" s="267">
        <f>'Inventaire – Act. lin. et vert.'!D363</f>
        <v>0</v>
      </c>
      <c r="F376" s="268">
        <f>'Inventaire – Act. lin. et vert.'!E363</f>
        <v>0</v>
      </c>
      <c r="G376" s="276">
        <f>'Inventaire – Act. lin. et vert.'!I363</f>
        <v>0</v>
      </c>
      <c r="H376" s="270">
        <f>IF(C376='État actuel de la coll.'!$A$20,'Inventaire – Véh. et équip.'!H363-'Inventaire – Véh. et équip.'!M363,'Inventaire – Act. lin. et vert.'!G363)</f>
        <v>0</v>
      </c>
      <c r="I376" s="270">
        <f>'Inventaire – Act. lin. et vert.'!K363</f>
        <v>0</v>
      </c>
      <c r="J376" s="271" t="str">
        <f>IF(ISNUMBER('Inventaire – Act. lin. et vert.'!Y363),'Inventaire – Act. lin. et vert.'!Y363,"")</f>
        <v/>
      </c>
      <c r="K376" s="272">
        <f t="shared" si="168"/>
        <v>0</v>
      </c>
      <c r="L376" s="272">
        <f t="shared" si="174"/>
        <v>0</v>
      </c>
      <c r="M376" s="272">
        <f t="shared" si="175"/>
        <v>0</v>
      </c>
      <c r="N376" s="272">
        <f t="shared" si="176"/>
        <v>0</v>
      </c>
      <c r="O376" s="272">
        <f t="shared" si="177"/>
        <v>0</v>
      </c>
      <c r="P376" s="273">
        <f t="shared" si="178"/>
        <v>0</v>
      </c>
      <c r="Q376" s="277" t="str">
        <f t="shared" si="179"/>
        <v/>
      </c>
      <c r="R376" s="277" t="str">
        <f t="shared" si="180"/>
        <v/>
      </c>
      <c r="S376" s="274" t="str">
        <f t="shared" si="170"/>
        <v/>
      </c>
      <c r="T376" s="274" t="str">
        <f t="shared" ref="T376:U395" si="191">IF(OR($K376=T$14,$L376=T$14,$M376=T$14,$N376=T$14,$O376=T$14,$P376=T$14),$G376,"")</f>
        <v/>
      </c>
      <c r="U376" s="274" t="str">
        <f t="shared" si="191"/>
        <v/>
      </c>
      <c r="V376" s="274" t="str">
        <f t="shared" si="171"/>
        <v/>
      </c>
      <c r="W376" s="274" t="str">
        <f t="shared" si="189"/>
        <v/>
      </c>
      <c r="X376" s="274" t="str">
        <f t="shared" si="189"/>
        <v/>
      </c>
      <c r="Y376" s="274" t="str">
        <f t="shared" si="189"/>
        <v/>
      </c>
      <c r="Z376" s="274" t="str">
        <f t="shared" si="189"/>
        <v/>
      </c>
      <c r="AA376" s="274" t="str">
        <f t="shared" si="189"/>
        <v/>
      </c>
      <c r="AB376" s="274" t="str">
        <f t="shared" si="189"/>
        <v/>
      </c>
      <c r="AC376" s="274" t="str">
        <f t="shared" si="189"/>
        <v/>
      </c>
      <c r="AD376" s="274" t="str">
        <f t="shared" si="189"/>
        <v/>
      </c>
      <c r="AE376" s="274" t="str">
        <f t="shared" si="189"/>
        <v/>
      </c>
      <c r="AF376" s="274" t="str">
        <f t="shared" si="189"/>
        <v/>
      </c>
      <c r="AG376" s="274" t="str">
        <f t="shared" si="190"/>
        <v/>
      </c>
      <c r="AH376" s="274" t="str">
        <f t="shared" si="190"/>
        <v/>
      </c>
      <c r="AI376" s="274" t="str">
        <f t="shared" si="190"/>
        <v/>
      </c>
      <c r="AJ376" s="274" t="str">
        <f t="shared" si="190"/>
        <v/>
      </c>
      <c r="AK376" s="274" t="str">
        <f t="shared" si="190"/>
        <v/>
      </c>
      <c r="AL376" s="274" t="str">
        <f t="shared" si="190"/>
        <v/>
      </c>
      <c r="AM376" s="274" t="str">
        <f t="shared" si="190"/>
        <v/>
      </c>
      <c r="AN376" s="274" t="str">
        <f t="shared" si="190"/>
        <v/>
      </c>
      <c r="AO376" s="274" t="str">
        <f t="shared" si="190"/>
        <v/>
      </c>
      <c r="AP376" s="274" t="str">
        <f t="shared" si="190"/>
        <v/>
      </c>
      <c r="AQ376" s="275">
        <f t="shared" si="181"/>
        <v>0</v>
      </c>
      <c r="AR376" s="275">
        <f t="shared" si="182"/>
        <v>0</v>
      </c>
      <c r="AS376" s="275">
        <f t="shared" si="183"/>
        <v>0</v>
      </c>
    </row>
    <row r="377" spans="1:45" s="5" customFormat="1" ht="27.75" customHeight="1" x14ac:dyDescent="0.25">
      <c r="A377" s="266">
        <f>'Inventaire – Act. lin. et vert.'!A364</f>
        <v>363</v>
      </c>
      <c r="B377" s="266"/>
      <c r="C377" s="266">
        <f>'Inventaire – Act. lin. et vert.'!B364</f>
        <v>0</v>
      </c>
      <c r="D377" s="266" t="str">
        <f>IF('Inventaire – Act. lin. et vert.'!C364="","",'Inventaire – Act. lin. et vert.'!C364)</f>
        <v/>
      </c>
      <c r="E377" s="267">
        <f>'Inventaire – Act. lin. et vert.'!D364</f>
        <v>0</v>
      </c>
      <c r="F377" s="268">
        <f>'Inventaire – Act. lin. et vert.'!E364</f>
        <v>0</v>
      </c>
      <c r="G377" s="276">
        <f>'Inventaire – Act. lin. et vert.'!I364</f>
        <v>0</v>
      </c>
      <c r="H377" s="270">
        <f>IF(C377='État actuel de la coll.'!$A$20,'Inventaire – Véh. et équip.'!H364-'Inventaire – Véh. et équip.'!M364,'Inventaire – Act. lin. et vert.'!G364)</f>
        <v>0</v>
      </c>
      <c r="I377" s="270">
        <f>'Inventaire – Act. lin. et vert.'!K364</f>
        <v>0</v>
      </c>
      <c r="J377" s="271" t="str">
        <f>IF(ISNUMBER('Inventaire – Act. lin. et vert.'!Y364),'Inventaire – Act. lin. et vert.'!Y364,"")</f>
        <v/>
      </c>
      <c r="K377" s="272">
        <f t="shared" si="168"/>
        <v>0</v>
      </c>
      <c r="L377" s="272">
        <f t="shared" si="174"/>
        <v>0</v>
      </c>
      <c r="M377" s="272">
        <f t="shared" si="175"/>
        <v>0</v>
      </c>
      <c r="N377" s="272">
        <f t="shared" si="176"/>
        <v>0</v>
      </c>
      <c r="O377" s="272">
        <f t="shared" si="177"/>
        <v>0</v>
      </c>
      <c r="P377" s="273">
        <f t="shared" si="178"/>
        <v>0</v>
      </c>
      <c r="Q377" s="277" t="str">
        <f t="shared" si="179"/>
        <v/>
      </c>
      <c r="R377" s="277" t="str">
        <f t="shared" si="180"/>
        <v/>
      </c>
      <c r="S377" s="274" t="str">
        <f t="shared" si="170"/>
        <v/>
      </c>
      <c r="T377" s="274" t="str">
        <f t="shared" si="191"/>
        <v/>
      </c>
      <c r="U377" s="274" t="str">
        <f t="shared" si="191"/>
        <v/>
      </c>
      <c r="V377" s="274" t="str">
        <f t="shared" si="171"/>
        <v/>
      </c>
      <c r="W377" s="274" t="str">
        <f t="shared" si="189"/>
        <v/>
      </c>
      <c r="X377" s="274" t="str">
        <f t="shared" si="189"/>
        <v/>
      </c>
      <c r="Y377" s="274" t="str">
        <f t="shared" si="189"/>
        <v/>
      </c>
      <c r="Z377" s="274" t="str">
        <f t="shared" si="189"/>
        <v/>
      </c>
      <c r="AA377" s="274" t="str">
        <f t="shared" si="189"/>
        <v/>
      </c>
      <c r="AB377" s="274" t="str">
        <f t="shared" si="189"/>
        <v/>
      </c>
      <c r="AC377" s="274" t="str">
        <f t="shared" si="189"/>
        <v/>
      </c>
      <c r="AD377" s="274" t="str">
        <f t="shared" si="189"/>
        <v/>
      </c>
      <c r="AE377" s="274" t="str">
        <f t="shared" si="189"/>
        <v/>
      </c>
      <c r="AF377" s="274" t="str">
        <f t="shared" si="189"/>
        <v/>
      </c>
      <c r="AG377" s="274" t="str">
        <f t="shared" si="190"/>
        <v/>
      </c>
      <c r="AH377" s="274" t="str">
        <f t="shared" si="190"/>
        <v/>
      </c>
      <c r="AI377" s="274" t="str">
        <f t="shared" si="190"/>
        <v/>
      </c>
      <c r="AJ377" s="274" t="str">
        <f t="shared" si="190"/>
        <v/>
      </c>
      <c r="AK377" s="274" t="str">
        <f t="shared" si="190"/>
        <v/>
      </c>
      <c r="AL377" s="274" t="str">
        <f t="shared" si="190"/>
        <v/>
      </c>
      <c r="AM377" s="274" t="str">
        <f t="shared" si="190"/>
        <v/>
      </c>
      <c r="AN377" s="274" t="str">
        <f t="shared" si="190"/>
        <v/>
      </c>
      <c r="AO377" s="274" t="str">
        <f t="shared" si="190"/>
        <v/>
      </c>
      <c r="AP377" s="274" t="str">
        <f t="shared" si="190"/>
        <v/>
      </c>
      <c r="AQ377" s="275">
        <f t="shared" si="181"/>
        <v>0</v>
      </c>
      <c r="AR377" s="275">
        <f t="shared" si="182"/>
        <v>0</v>
      </c>
      <c r="AS377" s="275">
        <f t="shared" si="183"/>
        <v>0</v>
      </c>
    </row>
    <row r="378" spans="1:45" s="5" customFormat="1" ht="27.75" customHeight="1" x14ac:dyDescent="0.25">
      <c r="A378" s="266">
        <f>'Inventaire – Act. lin. et vert.'!A365</f>
        <v>364</v>
      </c>
      <c r="B378" s="266"/>
      <c r="C378" s="266">
        <f>'Inventaire – Act. lin. et vert.'!B365</f>
        <v>0</v>
      </c>
      <c r="D378" s="266" t="str">
        <f>IF('Inventaire – Act. lin. et vert.'!C365="","",'Inventaire – Act. lin. et vert.'!C365)</f>
        <v/>
      </c>
      <c r="E378" s="267">
        <f>'Inventaire – Act. lin. et vert.'!D365</f>
        <v>0</v>
      </c>
      <c r="F378" s="268">
        <f>'Inventaire – Act. lin. et vert.'!E365</f>
        <v>0</v>
      </c>
      <c r="G378" s="276">
        <f>'Inventaire – Act. lin. et vert.'!I365</f>
        <v>0</v>
      </c>
      <c r="H378" s="270">
        <f>IF(C378='État actuel de la coll.'!$A$20,'Inventaire – Véh. et équip.'!H365-'Inventaire – Véh. et équip.'!M365,'Inventaire – Act. lin. et vert.'!G365)</f>
        <v>0</v>
      </c>
      <c r="I378" s="270">
        <f>'Inventaire – Act. lin. et vert.'!K365</f>
        <v>0</v>
      </c>
      <c r="J378" s="271" t="str">
        <f>IF(ISNUMBER('Inventaire – Act. lin. et vert.'!Y365),'Inventaire – Act. lin. et vert.'!Y365,"")</f>
        <v/>
      </c>
      <c r="K378" s="272">
        <f t="shared" si="168"/>
        <v>0</v>
      </c>
      <c r="L378" s="272">
        <f t="shared" si="174"/>
        <v>0</v>
      </c>
      <c r="M378" s="272">
        <f t="shared" si="175"/>
        <v>0</v>
      </c>
      <c r="N378" s="272">
        <f t="shared" si="176"/>
        <v>0</v>
      </c>
      <c r="O378" s="272">
        <f t="shared" si="177"/>
        <v>0</v>
      </c>
      <c r="P378" s="273">
        <f t="shared" si="178"/>
        <v>0</v>
      </c>
      <c r="Q378" s="277" t="str">
        <f t="shared" si="179"/>
        <v/>
      </c>
      <c r="R378" s="277" t="str">
        <f t="shared" si="180"/>
        <v/>
      </c>
      <c r="S378" s="274" t="str">
        <f t="shared" si="170"/>
        <v/>
      </c>
      <c r="T378" s="274" t="str">
        <f t="shared" si="191"/>
        <v/>
      </c>
      <c r="U378" s="274" t="str">
        <f t="shared" si="191"/>
        <v/>
      </c>
      <c r="V378" s="274" t="str">
        <f t="shared" si="171"/>
        <v/>
      </c>
      <c r="W378" s="274" t="str">
        <f t="shared" si="189"/>
        <v/>
      </c>
      <c r="X378" s="274" t="str">
        <f t="shared" si="189"/>
        <v/>
      </c>
      <c r="Y378" s="274" t="str">
        <f t="shared" si="189"/>
        <v/>
      </c>
      <c r="Z378" s="274" t="str">
        <f t="shared" si="189"/>
        <v/>
      </c>
      <c r="AA378" s="274" t="str">
        <f t="shared" si="189"/>
        <v/>
      </c>
      <c r="AB378" s="274" t="str">
        <f t="shared" si="189"/>
        <v/>
      </c>
      <c r="AC378" s="274" t="str">
        <f t="shared" si="189"/>
        <v/>
      </c>
      <c r="AD378" s="274" t="str">
        <f t="shared" si="189"/>
        <v/>
      </c>
      <c r="AE378" s="274" t="str">
        <f t="shared" si="189"/>
        <v/>
      </c>
      <c r="AF378" s="274" t="str">
        <f t="shared" si="189"/>
        <v/>
      </c>
      <c r="AG378" s="274" t="str">
        <f t="shared" si="190"/>
        <v/>
      </c>
      <c r="AH378" s="274" t="str">
        <f t="shared" si="190"/>
        <v/>
      </c>
      <c r="AI378" s="274" t="str">
        <f t="shared" si="190"/>
        <v/>
      </c>
      <c r="AJ378" s="274" t="str">
        <f t="shared" si="190"/>
        <v/>
      </c>
      <c r="AK378" s="274" t="str">
        <f t="shared" si="190"/>
        <v/>
      </c>
      <c r="AL378" s="274" t="str">
        <f t="shared" si="190"/>
        <v/>
      </c>
      <c r="AM378" s="274" t="str">
        <f t="shared" si="190"/>
        <v/>
      </c>
      <c r="AN378" s="274" t="str">
        <f t="shared" si="190"/>
        <v/>
      </c>
      <c r="AO378" s="274" t="str">
        <f t="shared" si="190"/>
        <v/>
      </c>
      <c r="AP378" s="274" t="str">
        <f t="shared" si="190"/>
        <v/>
      </c>
      <c r="AQ378" s="275">
        <f t="shared" si="181"/>
        <v>0</v>
      </c>
      <c r="AR378" s="275">
        <f t="shared" si="182"/>
        <v>0</v>
      </c>
      <c r="AS378" s="275">
        <f t="shared" si="183"/>
        <v>0</v>
      </c>
    </row>
    <row r="379" spans="1:45" s="5" customFormat="1" ht="27.75" customHeight="1" x14ac:dyDescent="0.25">
      <c r="A379" s="266">
        <f>'Inventaire – Act. lin. et vert.'!A366</f>
        <v>365</v>
      </c>
      <c r="B379" s="266"/>
      <c r="C379" s="266">
        <f>'Inventaire – Act. lin. et vert.'!B366</f>
        <v>0</v>
      </c>
      <c r="D379" s="266" t="str">
        <f>IF('Inventaire – Act. lin. et vert.'!C366="","",'Inventaire – Act. lin. et vert.'!C366)</f>
        <v/>
      </c>
      <c r="E379" s="267">
        <f>'Inventaire – Act. lin. et vert.'!D366</f>
        <v>0</v>
      </c>
      <c r="F379" s="268">
        <f>'Inventaire – Act. lin. et vert.'!E366</f>
        <v>0</v>
      </c>
      <c r="G379" s="276">
        <f>'Inventaire – Act. lin. et vert.'!I366</f>
        <v>0</v>
      </c>
      <c r="H379" s="270">
        <f>IF(C379='État actuel de la coll.'!$A$20,'Inventaire – Véh. et équip.'!H366-'Inventaire – Véh. et équip.'!M366,'Inventaire – Act. lin. et vert.'!G366)</f>
        <v>0</v>
      </c>
      <c r="I379" s="270">
        <f>'Inventaire – Act. lin. et vert.'!K366</f>
        <v>0</v>
      </c>
      <c r="J379" s="271" t="str">
        <f>IF(ISNUMBER('Inventaire – Act. lin. et vert.'!Y366),'Inventaire – Act. lin. et vert.'!Y366,"")</f>
        <v/>
      </c>
      <c r="K379" s="272">
        <f t="shared" si="168"/>
        <v>0</v>
      </c>
      <c r="L379" s="272">
        <f t="shared" si="174"/>
        <v>0</v>
      </c>
      <c r="M379" s="272">
        <f t="shared" si="175"/>
        <v>0</v>
      </c>
      <c r="N379" s="272">
        <f t="shared" si="176"/>
        <v>0</v>
      </c>
      <c r="O379" s="272">
        <f t="shared" si="177"/>
        <v>0</v>
      </c>
      <c r="P379" s="273">
        <f t="shared" si="178"/>
        <v>0</v>
      </c>
      <c r="Q379" s="277" t="str">
        <f t="shared" si="179"/>
        <v/>
      </c>
      <c r="R379" s="277" t="str">
        <f t="shared" si="180"/>
        <v/>
      </c>
      <c r="S379" s="274" t="str">
        <f t="shared" si="170"/>
        <v/>
      </c>
      <c r="T379" s="274" t="str">
        <f t="shared" si="191"/>
        <v/>
      </c>
      <c r="U379" s="274" t="str">
        <f t="shared" si="191"/>
        <v/>
      </c>
      <c r="V379" s="274" t="str">
        <f t="shared" si="171"/>
        <v/>
      </c>
      <c r="W379" s="274" t="str">
        <f t="shared" si="189"/>
        <v/>
      </c>
      <c r="X379" s="274" t="str">
        <f t="shared" si="189"/>
        <v/>
      </c>
      <c r="Y379" s="274" t="str">
        <f t="shared" si="189"/>
        <v/>
      </c>
      <c r="Z379" s="274" t="str">
        <f t="shared" si="189"/>
        <v/>
      </c>
      <c r="AA379" s="274" t="str">
        <f t="shared" si="189"/>
        <v/>
      </c>
      <c r="AB379" s="274" t="str">
        <f t="shared" si="189"/>
        <v/>
      </c>
      <c r="AC379" s="274" t="str">
        <f t="shared" si="189"/>
        <v/>
      </c>
      <c r="AD379" s="274" t="str">
        <f t="shared" si="189"/>
        <v/>
      </c>
      <c r="AE379" s="274" t="str">
        <f t="shared" si="189"/>
        <v/>
      </c>
      <c r="AF379" s="274" t="str">
        <f t="shared" si="189"/>
        <v/>
      </c>
      <c r="AG379" s="274" t="str">
        <f t="shared" si="190"/>
        <v/>
      </c>
      <c r="AH379" s="274" t="str">
        <f t="shared" si="190"/>
        <v/>
      </c>
      <c r="AI379" s="274" t="str">
        <f t="shared" si="190"/>
        <v/>
      </c>
      <c r="AJ379" s="274" t="str">
        <f t="shared" si="190"/>
        <v/>
      </c>
      <c r="AK379" s="274" t="str">
        <f t="shared" si="190"/>
        <v/>
      </c>
      <c r="AL379" s="274" t="str">
        <f t="shared" si="190"/>
        <v/>
      </c>
      <c r="AM379" s="274" t="str">
        <f t="shared" si="190"/>
        <v/>
      </c>
      <c r="AN379" s="274" t="str">
        <f t="shared" si="190"/>
        <v/>
      </c>
      <c r="AO379" s="274" t="str">
        <f t="shared" si="190"/>
        <v/>
      </c>
      <c r="AP379" s="274" t="str">
        <f t="shared" si="190"/>
        <v/>
      </c>
      <c r="AQ379" s="275">
        <f t="shared" si="181"/>
        <v>0</v>
      </c>
      <c r="AR379" s="275">
        <f t="shared" si="182"/>
        <v>0</v>
      </c>
      <c r="AS379" s="275">
        <f t="shared" si="183"/>
        <v>0</v>
      </c>
    </row>
    <row r="380" spans="1:45" s="5" customFormat="1" ht="27.75" customHeight="1" x14ac:dyDescent="0.25">
      <c r="A380" s="266">
        <f>'Inventaire – Act. lin. et vert.'!A367</f>
        <v>366</v>
      </c>
      <c r="B380" s="266"/>
      <c r="C380" s="266">
        <f>'Inventaire – Act. lin. et vert.'!B367</f>
        <v>0</v>
      </c>
      <c r="D380" s="266" t="str">
        <f>IF('Inventaire – Act. lin. et vert.'!C367="","",'Inventaire – Act. lin. et vert.'!C367)</f>
        <v/>
      </c>
      <c r="E380" s="267">
        <f>'Inventaire – Act. lin. et vert.'!D367</f>
        <v>0</v>
      </c>
      <c r="F380" s="268">
        <f>'Inventaire – Act. lin. et vert.'!E367</f>
        <v>0</v>
      </c>
      <c r="G380" s="276">
        <f>'Inventaire – Act. lin. et vert.'!I367</f>
        <v>0</v>
      </c>
      <c r="H380" s="270">
        <f>IF(C380='État actuel de la coll.'!$A$20,'Inventaire – Véh. et équip.'!H367-'Inventaire – Véh. et équip.'!M367,'Inventaire – Act. lin. et vert.'!G367)</f>
        <v>0</v>
      </c>
      <c r="I380" s="270">
        <f>'Inventaire – Act. lin. et vert.'!K367</f>
        <v>0</v>
      </c>
      <c r="J380" s="271" t="str">
        <f>IF(ISNUMBER('Inventaire – Act. lin. et vert.'!Y367),'Inventaire – Act. lin. et vert.'!Y367,"")</f>
        <v/>
      </c>
      <c r="K380" s="272">
        <f t="shared" si="168"/>
        <v>0</v>
      </c>
      <c r="L380" s="272">
        <f t="shared" si="174"/>
        <v>0</v>
      </c>
      <c r="M380" s="272">
        <f t="shared" si="175"/>
        <v>0</v>
      </c>
      <c r="N380" s="272">
        <f t="shared" si="176"/>
        <v>0</v>
      </c>
      <c r="O380" s="272">
        <f t="shared" si="177"/>
        <v>0</v>
      </c>
      <c r="P380" s="273">
        <f t="shared" si="178"/>
        <v>0</v>
      </c>
      <c r="Q380" s="277" t="str">
        <f t="shared" si="179"/>
        <v/>
      </c>
      <c r="R380" s="277" t="str">
        <f t="shared" si="180"/>
        <v/>
      </c>
      <c r="S380" s="274" t="str">
        <f t="shared" si="170"/>
        <v/>
      </c>
      <c r="T380" s="274" t="str">
        <f t="shared" si="191"/>
        <v/>
      </c>
      <c r="U380" s="274" t="str">
        <f t="shared" si="191"/>
        <v/>
      </c>
      <c r="V380" s="274" t="str">
        <f t="shared" si="171"/>
        <v/>
      </c>
      <c r="W380" s="274" t="str">
        <f t="shared" si="189"/>
        <v/>
      </c>
      <c r="X380" s="274" t="str">
        <f t="shared" si="189"/>
        <v/>
      </c>
      <c r="Y380" s="274" t="str">
        <f t="shared" si="189"/>
        <v/>
      </c>
      <c r="Z380" s="274" t="str">
        <f t="shared" si="189"/>
        <v/>
      </c>
      <c r="AA380" s="274" t="str">
        <f t="shared" si="189"/>
        <v/>
      </c>
      <c r="AB380" s="274" t="str">
        <f t="shared" si="189"/>
        <v/>
      </c>
      <c r="AC380" s="274" t="str">
        <f t="shared" si="189"/>
        <v/>
      </c>
      <c r="AD380" s="274" t="str">
        <f t="shared" si="189"/>
        <v/>
      </c>
      <c r="AE380" s="274" t="str">
        <f t="shared" si="189"/>
        <v/>
      </c>
      <c r="AF380" s="274" t="str">
        <f t="shared" si="189"/>
        <v/>
      </c>
      <c r="AG380" s="274" t="str">
        <f t="shared" si="190"/>
        <v/>
      </c>
      <c r="AH380" s="274" t="str">
        <f t="shared" si="190"/>
        <v/>
      </c>
      <c r="AI380" s="274" t="str">
        <f t="shared" si="190"/>
        <v/>
      </c>
      <c r="AJ380" s="274" t="str">
        <f t="shared" si="190"/>
        <v/>
      </c>
      <c r="AK380" s="274" t="str">
        <f t="shared" si="190"/>
        <v/>
      </c>
      <c r="AL380" s="274" t="str">
        <f t="shared" si="190"/>
        <v/>
      </c>
      <c r="AM380" s="274" t="str">
        <f t="shared" si="190"/>
        <v/>
      </c>
      <c r="AN380" s="274" t="str">
        <f t="shared" si="190"/>
        <v/>
      </c>
      <c r="AO380" s="274" t="str">
        <f t="shared" si="190"/>
        <v/>
      </c>
      <c r="AP380" s="274" t="str">
        <f t="shared" si="190"/>
        <v/>
      </c>
      <c r="AQ380" s="275">
        <f t="shared" si="181"/>
        <v>0</v>
      </c>
      <c r="AR380" s="275">
        <f t="shared" si="182"/>
        <v>0</v>
      </c>
      <c r="AS380" s="275">
        <f t="shared" si="183"/>
        <v>0</v>
      </c>
    </row>
    <row r="381" spans="1:45" s="5" customFormat="1" ht="27.75" customHeight="1" x14ac:dyDescent="0.25">
      <c r="A381" s="266">
        <f>'Inventaire – Act. lin. et vert.'!A368</f>
        <v>367</v>
      </c>
      <c r="B381" s="266"/>
      <c r="C381" s="266">
        <f>'Inventaire – Act. lin. et vert.'!B368</f>
        <v>0</v>
      </c>
      <c r="D381" s="266" t="str">
        <f>IF('Inventaire – Act. lin. et vert.'!C368="","",'Inventaire – Act. lin. et vert.'!C368)</f>
        <v/>
      </c>
      <c r="E381" s="267">
        <f>'Inventaire – Act. lin. et vert.'!D368</f>
        <v>0</v>
      </c>
      <c r="F381" s="268">
        <f>'Inventaire – Act. lin. et vert.'!E368</f>
        <v>0</v>
      </c>
      <c r="G381" s="276">
        <f>'Inventaire – Act. lin. et vert.'!I368</f>
        <v>0</v>
      </c>
      <c r="H381" s="270">
        <f>IF(C381='État actuel de la coll.'!$A$20,'Inventaire – Véh. et équip.'!H368-'Inventaire – Véh. et équip.'!M368,'Inventaire – Act. lin. et vert.'!G368)</f>
        <v>0</v>
      </c>
      <c r="I381" s="270">
        <f>'Inventaire – Act. lin. et vert.'!K368</f>
        <v>0</v>
      </c>
      <c r="J381" s="271" t="str">
        <f>IF(ISNUMBER('Inventaire – Act. lin. et vert.'!Y368),'Inventaire – Act. lin. et vert.'!Y368,"")</f>
        <v/>
      </c>
      <c r="K381" s="272">
        <f t="shared" si="168"/>
        <v>0</v>
      </c>
      <c r="L381" s="272">
        <f t="shared" si="174"/>
        <v>0</v>
      </c>
      <c r="M381" s="272">
        <f t="shared" si="175"/>
        <v>0</v>
      </c>
      <c r="N381" s="272">
        <f t="shared" si="176"/>
        <v>0</v>
      </c>
      <c r="O381" s="272">
        <f t="shared" si="177"/>
        <v>0</v>
      </c>
      <c r="P381" s="273">
        <f t="shared" si="178"/>
        <v>0</v>
      </c>
      <c r="Q381" s="277" t="str">
        <f t="shared" si="179"/>
        <v/>
      </c>
      <c r="R381" s="277" t="str">
        <f t="shared" si="180"/>
        <v/>
      </c>
      <c r="S381" s="274" t="str">
        <f t="shared" si="170"/>
        <v/>
      </c>
      <c r="T381" s="274" t="str">
        <f t="shared" si="191"/>
        <v/>
      </c>
      <c r="U381" s="274" t="str">
        <f t="shared" si="191"/>
        <v/>
      </c>
      <c r="V381" s="274" t="str">
        <f t="shared" si="171"/>
        <v/>
      </c>
      <c r="W381" s="274" t="str">
        <f t="shared" si="189"/>
        <v/>
      </c>
      <c r="X381" s="274" t="str">
        <f t="shared" si="189"/>
        <v/>
      </c>
      <c r="Y381" s="274" t="str">
        <f t="shared" si="189"/>
        <v/>
      </c>
      <c r="Z381" s="274" t="str">
        <f t="shared" si="189"/>
        <v/>
      </c>
      <c r="AA381" s="274" t="str">
        <f t="shared" si="189"/>
        <v/>
      </c>
      <c r="AB381" s="274" t="str">
        <f t="shared" si="189"/>
        <v/>
      </c>
      <c r="AC381" s="274" t="str">
        <f t="shared" si="189"/>
        <v/>
      </c>
      <c r="AD381" s="274" t="str">
        <f t="shared" si="189"/>
        <v/>
      </c>
      <c r="AE381" s="274" t="str">
        <f t="shared" si="189"/>
        <v/>
      </c>
      <c r="AF381" s="274" t="str">
        <f t="shared" si="189"/>
        <v/>
      </c>
      <c r="AG381" s="274" t="str">
        <f t="shared" si="190"/>
        <v/>
      </c>
      <c r="AH381" s="274" t="str">
        <f t="shared" si="190"/>
        <v/>
      </c>
      <c r="AI381" s="274" t="str">
        <f t="shared" si="190"/>
        <v/>
      </c>
      <c r="AJ381" s="274" t="str">
        <f t="shared" si="190"/>
        <v/>
      </c>
      <c r="AK381" s="274" t="str">
        <f t="shared" si="190"/>
        <v/>
      </c>
      <c r="AL381" s="274" t="str">
        <f t="shared" si="190"/>
        <v/>
      </c>
      <c r="AM381" s="274" t="str">
        <f t="shared" si="190"/>
        <v/>
      </c>
      <c r="AN381" s="274" t="str">
        <f t="shared" si="190"/>
        <v/>
      </c>
      <c r="AO381" s="274" t="str">
        <f t="shared" si="190"/>
        <v/>
      </c>
      <c r="AP381" s="274" t="str">
        <f t="shared" si="190"/>
        <v/>
      </c>
      <c r="AQ381" s="275">
        <f t="shared" si="181"/>
        <v>0</v>
      </c>
      <c r="AR381" s="275">
        <f t="shared" si="182"/>
        <v>0</v>
      </c>
      <c r="AS381" s="275">
        <f t="shared" si="183"/>
        <v>0</v>
      </c>
    </row>
    <row r="382" spans="1:45" s="5" customFormat="1" ht="27.75" customHeight="1" x14ac:dyDescent="0.25">
      <c r="A382" s="266">
        <f>'Inventaire – Act. lin. et vert.'!A369</f>
        <v>368</v>
      </c>
      <c r="B382" s="266"/>
      <c r="C382" s="266">
        <f>'Inventaire – Act. lin. et vert.'!B369</f>
        <v>0</v>
      </c>
      <c r="D382" s="266" t="str">
        <f>IF('Inventaire – Act. lin. et vert.'!C369="","",'Inventaire – Act. lin. et vert.'!C369)</f>
        <v/>
      </c>
      <c r="E382" s="267">
        <f>'Inventaire – Act. lin. et vert.'!D369</f>
        <v>0</v>
      </c>
      <c r="F382" s="268">
        <f>'Inventaire – Act. lin. et vert.'!E369</f>
        <v>0</v>
      </c>
      <c r="G382" s="276">
        <f>'Inventaire – Act. lin. et vert.'!I369</f>
        <v>0</v>
      </c>
      <c r="H382" s="270">
        <f>IF(C382='État actuel de la coll.'!$A$20,'Inventaire – Véh. et équip.'!H369-'Inventaire – Véh. et équip.'!M369,'Inventaire – Act. lin. et vert.'!G369)</f>
        <v>0</v>
      </c>
      <c r="I382" s="270">
        <f>'Inventaire – Act. lin. et vert.'!K369</f>
        <v>0</v>
      </c>
      <c r="J382" s="271" t="str">
        <f>IF(ISNUMBER('Inventaire – Act. lin. et vert.'!Y369),'Inventaire – Act. lin. et vert.'!Y369,"")</f>
        <v/>
      </c>
      <c r="K382" s="272">
        <f t="shared" si="168"/>
        <v>0</v>
      </c>
      <c r="L382" s="272">
        <f t="shared" si="174"/>
        <v>0</v>
      </c>
      <c r="M382" s="272">
        <f t="shared" si="175"/>
        <v>0</v>
      </c>
      <c r="N382" s="272">
        <f t="shared" si="176"/>
        <v>0</v>
      </c>
      <c r="O382" s="272">
        <f t="shared" si="177"/>
        <v>0</v>
      </c>
      <c r="P382" s="273">
        <f t="shared" si="178"/>
        <v>0</v>
      </c>
      <c r="Q382" s="277" t="str">
        <f t="shared" si="179"/>
        <v/>
      </c>
      <c r="R382" s="277" t="str">
        <f t="shared" si="180"/>
        <v/>
      </c>
      <c r="S382" s="274" t="str">
        <f t="shared" si="170"/>
        <v/>
      </c>
      <c r="T382" s="274" t="str">
        <f t="shared" si="191"/>
        <v/>
      </c>
      <c r="U382" s="274" t="str">
        <f t="shared" si="191"/>
        <v/>
      </c>
      <c r="V382" s="274" t="str">
        <f t="shared" si="171"/>
        <v/>
      </c>
      <c r="W382" s="274" t="str">
        <f t="shared" si="189"/>
        <v/>
      </c>
      <c r="X382" s="274" t="str">
        <f t="shared" si="189"/>
        <v/>
      </c>
      <c r="Y382" s="274" t="str">
        <f t="shared" si="189"/>
        <v/>
      </c>
      <c r="Z382" s="274" t="str">
        <f t="shared" si="189"/>
        <v/>
      </c>
      <c r="AA382" s="274" t="str">
        <f t="shared" si="189"/>
        <v/>
      </c>
      <c r="AB382" s="274" t="str">
        <f t="shared" si="189"/>
        <v/>
      </c>
      <c r="AC382" s="274" t="str">
        <f t="shared" si="189"/>
        <v/>
      </c>
      <c r="AD382" s="274" t="str">
        <f t="shared" si="189"/>
        <v/>
      </c>
      <c r="AE382" s="274" t="str">
        <f t="shared" si="189"/>
        <v/>
      </c>
      <c r="AF382" s="274" t="str">
        <f t="shared" si="189"/>
        <v/>
      </c>
      <c r="AG382" s="274" t="str">
        <f t="shared" si="190"/>
        <v/>
      </c>
      <c r="AH382" s="274" t="str">
        <f t="shared" si="190"/>
        <v/>
      </c>
      <c r="AI382" s="274" t="str">
        <f t="shared" si="190"/>
        <v/>
      </c>
      <c r="AJ382" s="274" t="str">
        <f t="shared" si="190"/>
        <v/>
      </c>
      <c r="AK382" s="274" t="str">
        <f t="shared" si="190"/>
        <v/>
      </c>
      <c r="AL382" s="274" t="str">
        <f t="shared" si="190"/>
        <v/>
      </c>
      <c r="AM382" s="274" t="str">
        <f t="shared" si="190"/>
        <v/>
      </c>
      <c r="AN382" s="274" t="str">
        <f t="shared" si="190"/>
        <v/>
      </c>
      <c r="AO382" s="274" t="str">
        <f t="shared" si="190"/>
        <v/>
      </c>
      <c r="AP382" s="274" t="str">
        <f t="shared" si="190"/>
        <v/>
      </c>
      <c r="AQ382" s="275">
        <f t="shared" si="181"/>
        <v>0</v>
      </c>
      <c r="AR382" s="275">
        <f t="shared" si="182"/>
        <v>0</v>
      </c>
      <c r="AS382" s="275">
        <f t="shared" si="183"/>
        <v>0</v>
      </c>
    </row>
    <row r="383" spans="1:45" s="5" customFormat="1" ht="27.75" customHeight="1" x14ac:dyDescent="0.25">
      <c r="A383" s="266">
        <f>'Inventaire – Act. lin. et vert.'!A370</f>
        <v>369</v>
      </c>
      <c r="B383" s="266"/>
      <c r="C383" s="266">
        <f>'Inventaire – Act. lin. et vert.'!B370</f>
        <v>0</v>
      </c>
      <c r="D383" s="266" t="str">
        <f>IF('Inventaire – Act. lin. et vert.'!C370="","",'Inventaire – Act. lin. et vert.'!C370)</f>
        <v/>
      </c>
      <c r="E383" s="267">
        <f>'Inventaire – Act. lin. et vert.'!D370</f>
        <v>0</v>
      </c>
      <c r="F383" s="268">
        <f>'Inventaire – Act. lin. et vert.'!E370</f>
        <v>0</v>
      </c>
      <c r="G383" s="276">
        <f>'Inventaire – Act. lin. et vert.'!I370</f>
        <v>0</v>
      </c>
      <c r="H383" s="270">
        <f>IF(C383='État actuel de la coll.'!$A$20,'Inventaire – Véh. et équip.'!H370-'Inventaire – Véh. et équip.'!M370,'Inventaire – Act. lin. et vert.'!G370)</f>
        <v>0</v>
      </c>
      <c r="I383" s="270">
        <f>'Inventaire – Act. lin. et vert.'!K370</f>
        <v>0</v>
      </c>
      <c r="J383" s="271" t="str">
        <f>IF(ISNUMBER('Inventaire – Act. lin. et vert.'!Y370),'Inventaire – Act. lin. et vert.'!Y370,"")</f>
        <v/>
      </c>
      <c r="K383" s="272">
        <f t="shared" si="168"/>
        <v>0</v>
      </c>
      <c r="L383" s="272">
        <f t="shared" si="174"/>
        <v>0</v>
      </c>
      <c r="M383" s="272">
        <f t="shared" si="175"/>
        <v>0</v>
      </c>
      <c r="N383" s="272">
        <f t="shared" si="176"/>
        <v>0</v>
      </c>
      <c r="O383" s="272">
        <f t="shared" si="177"/>
        <v>0</v>
      </c>
      <c r="P383" s="273">
        <f t="shared" si="178"/>
        <v>0</v>
      </c>
      <c r="Q383" s="277" t="str">
        <f t="shared" si="179"/>
        <v/>
      </c>
      <c r="R383" s="277" t="str">
        <f t="shared" si="180"/>
        <v/>
      </c>
      <c r="S383" s="274" t="str">
        <f t="shared" si="170"/>
        <v/>
      </c>
      <c r="T383" s="274" t="str">
        <f t="shared" si="191"/>
        <v/>
      </c>
      <c r="U383" s="274" t="str">
        <f t="shared" si="191"/>
        <v/>
      </c>
      <c r="V383" s="274" t="str">
        <f t="shared" si="171"/>
        <v/>
      </c>
      <c r="W383" s="274" t="str">
        <f t="shared" si="189"/>
        <v/>
      </c>
      <c r="X383" s="274" t="str">
        <f t="shared" si="189"/>
        <v/>
      </c>
      <c r="Y383" s="274" t="str">
        <f t="shared" si="189"/>
        <v/>
      </c>
      <c r="Z383" s="274" t="str">
        <f t="shared" si="189"/>
        <v/>
      </c>
      <c r="AA383" s="274" t="str">
        <f t="shared" si="189"/>
        <v/>
      </c>
      <c r="AB383" s="274" t="str">
        <f t="shared" si="189"/>
        <v/>
      </c>
      <c r="AC383" s="274" t="str">
        <f t="shared" si="189"/>
        <v/>
      </c>
      <c r="AD383" s="274" t="str">
        <f t="shared" si="189"/>
        <v/>
      </c>
      <c r="AE383" s="274" t="str">
        <f t="shared" si="189"/>
        <v/>
      </c>
      <c r="AF383" s="274" t="str">
        <f t="shared" si="189"/>
        <v/>
      </c>
      <c r="AG383" s="274" t="str">
        <f t="shared" si="190"/>
        <v/>
      </c>
      <c r="AH383" s="274" t="str">
        <f t="shared" si="190"/>
        <v/>
      </c>
      <c r="AI383" s="274" t="str">
        <f t="shared" si="190"/>
        <v/>
      </c>
      <c r="AJ383" s="274" t="str">
        <f t="shared" si="190"/>
        <v/>
      </c>
      <c r="AK383" s="274" t="str">
        <f t="shared" si="190"/>
        <v/>
      </c>
      <c r="AL383" s="274" t="str">
        <f t="shared" si="190"/>
        <v/>
      </c>
      <c r="AM383" s="274" t="str">
        <f t="shared" si="190"/>
        <v/>
      </c>
      <c r="AN383" s="274" t="str">
        <f t="shared" si="190"/>
        <v/>
      </c>
      <c r="AO383" s="274" t="str">
        <f t="shared" si="190"/>
        <v/>
      </c>
      <c r="AP383" s="274" t="str">
        <f t="shared" si="190"/>
        <v/>
      </c>
      <c r="AQ383" s="275">
        <f t="shared" si="181"/>
        <v>0</v>
      </c>
      <c r="AR383" s="275">
        <f t="shared" si="182"/>
        <v>0</v>
      </c>
      <c r="AS383" s="275">
        <f t="shared" si="183"/>
        <v>0</v>
      </c>
    </row>
    <row r="384" spans="1:45" s="5" customFormat="1" ht="27.75" customHeight="1" x14ac:dyDescent="0.25">
      <c r="A384" s="266">
        <f>'Inventaire – Act. lin. et vert.'!A371</f>
        <v>370</v>
      </c>
      <c r="B384" s="266"/>
      <c r="C384" s="266">
        <f>'Inventaire – Act. lin. et vert.'!B371</f>
        <v>0</v>
      </c>
      <c r="D384" s="266" t="str">
        <f>IF('Inventaire – Act. lin. et vert.'!C371="","",'Inventaire – Act. lin. et vert.'!C371)</f>
        <v/>
      </c>
      <c r="E384" s="267">
        <f>'Inventaire – Act. lin. et vert.'!D371</f>
        <v>0</v>
      </c>
      <c r="F384" s="268">
        <f>'Inventaire – Act. lin. et vert.'!E371</f>
        <v>0</v>
      </c>
      <c r="G384" s="276">
        <f>'Inventaire – Act. lin. et vert.'!I371</f>
        <v>0</v>
      </c>
      <c r="H384" s="270">
        <f>IF(C384='État actuel de la coll.'!$A$20,'Inventaire – Véh. et équip.'!H371-'Inventaire – Véh. et équip.'!M371,'Inventaire – Act. lin. et vert.'!G371)</f>
        <v>0</v>
      </c>
      <c r="I384" s="270">
        <f>'Inventaire – Act. lin. et vert.'!K371</f>
        <v>0</v>
      </c>
      <c r="J384" s="271" t="str">
        <f>IF(ISNUMBER('Inventaire – Act. lin. et vert.'!Y371),'Inventaire – Act. lin. et vert.'!Y371,"")</f>
        <v/>
      </c>
      <c r="K384" s="272">
        <f t="shared" si="168"/>
        <v>0</v>
      </c>
      <c r="L384" s="272">
        <f t="shared" si="174"/>
        <v>0</v>
      </c>
      <c r="M384" s="272">
        <f t="shared" si="175"/>
        <v>0</v>
      </c>
      <c r="N384" s="272">
        <f t="shared" si="176"/>
        <v>0</v>
      </c>
      <c r="O384" s="272">
        <f t="shared" si="177"/>
        <v>0</v>
      </c>
      <c r="P384" s="273">
        <f t="shared" si="178"/>
        <v>0</v>
      </c>
      <c r="Q384" s="277" t="str">
        <f t="shared" si="179"/>
        <v/>
      </c>
      <c r="R384" s="277" t="str">
        <f t="shared" si="180"/>
        <v/>
      </c>
      <c r="S384" s="274" t="str">
        <f t="shared" si="170"/>
        <v/>
      </c>
      <c r="T384" s="274" t="str">
        <f t="shared" si="191"/>
        <v/>
      </c>
      <c r="U384" s="274" t="str">
        <f t="shared" si="191"/>
        <v/>
      </c>
      <c r="V384" s="274" t="str">
        <f t="shared" si="171"/>
        <v/>
      </c>
      <c r="W384" s="274" t="str">
        <f t="shared" si="189"/>
        <v/>
      </c>
      <c r="X384" s="274" t="str">
        <f t="shared" si="189"/>
        <v/>
      </c>
      <c r="Y384" s="274" t="str">
        <f t="shared" si="189"/>
        <v/>
      </c>
      <c r="Z384" s="274" t="str">
        <f t="shared" si="189"/>
        <v/>
      </c>
      <c r="AA384" s="274" t="str">
        <f t="shared" si="189"/>
        <v/>
      </c>
      <c r="AB384" s="274" t="str">
        <f t="shared" si="189"/>
        <v/>
      </c>
      <c r="AC384" s="274" t="str">
        <f t="shared" si="189"/>
        <v/>
      </c>
      <c r="AD384" s="274" t="str">
        <f t="shared" si="189"/>
        <v/>
      </c>
      <c r="AE384" s="274" t="str">
        <f t="shared" si="189"/>
        <v/>
      </c>
      <c r="AF384" s="274" t="str">
        <f t="shared" si="189"/>
        <v/>
      </c>
      <c r="AG384" s="274" t="str">
        <f t="shared" si="190"/>
        <v/>
      </c>
      <c r="AH384" s="274" t="str">
        <f t="shared" si="190"/>
        <v/>
      </c>
      <c r="AI384" s="274" t="str">
        <f t="shared" si="190"/>
        <v/>
      </c>
      <c r="AJ384" s="274" t="str">
        <f t="shared" si="190"/>
        <v/>
      </c>
      <c r="AK384" s="274" t="str">
        <f t="shared" si="190"/>
        <v/>
      </c>
      <c r="AL384" s="274" t="str">
        <f t="shared" si="190"/>
        <v/>
      </c>
      <c r="AM384" s="274" t="str">
        <f t="shared" si="190"/>
        <v/>
      </c>
      <c r="AN384" s="274" t="str">
        <f t="shared" si="190"/>
        <v/>
      </c>
      <c r="AO384" s="274" t="str">
        <f t="shared" si="190"/>
        <v/>
      </c>
      <c r="AP384" s="274" t="str">
        <f t="shared" si="190"/>
        <v/>
      </c>
      <c r="AQ384" s="275">
        <f t="shared" si="181"/>
        <v>0</v>
      </c>
      <c r="AR384" s="275">
        <f t="shared" si="182"/>
        <v>0</v>
      </c>
      <c r="AS384" s="275">
        <f t="shared" si="183"/>
        <v>0</v>
      </c>
    </row>
    <row r="385" spans="1:45" s="5" customFormat="1" ht="27.75" customHeight="1" x14ac:dyDescent="0.25">
      <c r="A385" s="266">
        <f>'Inventaire – Act. lin. et vert.'!A372</f>
        <v>371</v>
      </c>
      <c r="B385" s="266"/>
      <c r="C385" s="266">
        <f>'Inventaire – Act. lin. et vert.'!B372</f>
        <v>0</v>
      </c>
      <c r="D385" s="266" t="str">
        <f>IF('Inventaire – Act. lin. et vert.'!C372="","",'Inventaire – Act. lin. et vert.'!C372)</f>
        <v/>
      </c>
      <c r="E385" s="267">
        <f>'Inventaire – Act. lin. et vert.'!D372</f>
        <v>0</v>
      </c>
      <c r="F385" s="268">
        <f>'Inventaire – Act. lin. et vert.'!E372</f>
        <v>0</v>
      </c>
      <c r="G385" s="276">
        <f>'Inventaire – Act. lin. et vert.'!I372</f>
        <v>0</v>
      </c>
      <c r="H385" s="270">
        <f>IF(C385='État actuel de la coll.'!$A$20,'Inventaire – Véh. et équip.'!H372-'Inventaire – Véh. et équip.'!M372,'Inventaire – Act. lin. et vert.'!G372)</f>
        <v>0</v>
      </c>
      <c r="I385" s="270">
        <f>'Inventaire – Act. lin. et vert.'!K372</f>
        <v>0</v>
      </c>
      <c r="J385" s="271" t="str">
        <f>IF(ISNUMBER('Inventaire – Act. lin. et vert.'!Y372),'Inventaire – Act. lin. et vert.'!Y372,"")</f>
        <v/>
      </c>
      <c r="K385" s="272">
        <f t="shared" si="168"/>
        <v>0</v>
      </c>
      <c r="L385" s="272">
        <f t="shared" si="174"/>
        <v>0</v>
      </c>
      <c r="M385" s="272">
        <f t="shared" si="175"/>
        <v>0</v>
      </c>
      <c r="N385" s="272">
        <f t="shared" si="176"/>
        <v>0</v>
      </c>
      <c r="O385" s="272">
        <f t="shared" si="177"/>
        <v>0</v>
      </c>
      <c r="P385" s="273">
        <f t="shared" si="178"/>
        <v>0</v>
      </c>
      <c r="Q385" s="277" t="str">
        <f t="shared" si="179"/>
        <v/>
      </c>
      <c r="R385" s="277" t="str">
        <f t="shared" si="180"/>
        <v/>
      </c>
      <c r="S385" s="274" t="str">
        <f t="shared" si="170"/>
        <v/>
      </c>
      <c r="T385" s="274" t="str">
        <f t="shared" si="191"/>
        <v/>
      </c>
      <c r="U385" s="274" t="str">
        <f t="shared" si="191"/>
        <v/>
      </c>
      <c r="V385" s="274" t="str">
        <f t="shared" si="171"/>
        <v/>
      </c>
      <c r="W385" s="274" t="str">
        <f t="shared" ref="W385:AF394" si="192">IF(OR($K385=W$14,$L385=W$14,$M385=W$14,$N385=W$14,$O385=W$14,$P385=W$14),$G385,"")</f>
        <v/>
      </c>
      <c r="X385" s="274" t="str">
        <f t="shared" si="192"/>
        <v/>
      </c>
      <c r="Y385" s="274" t="str">
        <f t="shared" si="192"/>
        <v/>
      </c>
      <c r="Z385" s="274" t="str">
        <f t="shared" si="192"/>
        <v/>
      </c>
      <c r="AA385" s="274" t="str">
        <f t="shared" si="192"/>
        <v/>
      </c>
      <c r="AB385" s="274" t="str">
        <f t="shared" si="192"/>
        <v/>
      </c>
      <c r="AC385" s="274" t="str">
        <f t="shared" si="192"/>
        <v/>
      </c>
      <c r="AD385" s="274" t="str">
        <f t="shared" si="192"/>
        <v/>
      </c>
      <c r="AE385" s="274" t="str">
        <f t="shared" si="192"/>
        <v/>
      </c>
      <c r="AF385" s="274" t="str">
        <f t="shared" si="192"/>
        <v/>
      </c>
      <c r="AG385" s="274" t="str">
        <f t="shared" ref="AG385:AP394" si="193">IF(OR($K385=AG$14,$L385=AG$14,$M385=AG$14,$N385=AG$14,$O385=AG$14,$P385=AG$14),$G385,"")</f>
        <v/>
      </c>
      <c r="AH385" s="274" t="str">
        <f t="shared" si="193"/>
        <v/>
      </c>
      <c r="AI385" s="274" t="str">
        <f t="shared" si="193"/>
        <v/>
      </c>
      <c r="AJ385" s="274" t="str">
        <f t="shared" si="193"/>
        <v/>
      </c>
      <c r="AK385" s="274" t="str">
        <f t="shared" si="193"/>
        <v/>
      </c>
      <c r="AL385" s="274" t="str">
        <f t="shared" si="193"/>
        <v/>
      </c>
      <c r="AM385" s="274" t="str">
        <f t="shared" si="193"/>
        <v/>
      </c>
      <c r="AN385" s="274" t="str">
        <f t="shared" si="193"/>
        <v/>
      </c>
      <c r="AO385" s="274" t="str">
        <f t="shared" si="193"/>
        <v/>
      </c>
      <c r="AP385" s="274" t="str">
        <f t="shared" si="193"/>
        <v/>
      </c>
      <c r="AQ385" s="275">
        <f t="shared" si="181"/>
        <v>0</v>
      </c>
      <c r="AR385" s="275">
        <f t="shared" si="182"/>
        <v>0</v>
      </c>
      <c r="AS385" s="275">
        <f t="shared" si="183"/>
        <v>0</v>
      </c>
    </row>
    <row r="386" spans="1:45" s="5" customFormat="1" ht="27.75" customHeight="1" x14ac:dyDescent="0.25">
      <c r="A386" s="266">
        <f>'Inventaire – Act. lin. et vert.'!A373</f>
        <v>372</v>
      </c>
      <c r="B386" s="266"/>
      <c r="C386" s="266">
        <f>'Inventaire – Act. lin. et vert.'!B373</f>
        <v>0</v>
      </c>
      <c r="D386" s="266" t="str">
        <f>IF('Inventaire – Act. lin. et vert.'!C373="","",'Inventaire – Act. lin. et vert.'!C373)</f>
        <v/>
      </c>
      <c r="E386" s="267">
        <f>'Inventaire – Act. lin. et vert.'!D373</f>
        <v>0</v>
      </c>
      <c r="F386" s="268">
        <f>'Inventaire – Act. lin. et vert.'!E373</f>
        <v>0</v>
      </c>
      <c r="G386" s="276">
        <f>'Inventaire – Act. lin. et vert.'!I373</f>
        <v>0</v>
      </c>
      <c r="H386" s="270">
        <f>IF(C386='État actuel de la coll.'!$A$20,'Inventaire – Véh. et équip.'!H373-'Inventaire – Véh. et équip.'!M373,'Inventaire – Act. lin. et vert.'!G373)</f>
        <v>0</v>
      </c>
      <c r="I386" s="270">
        <f>'Inventaire – Act. lin. et vert.'!K373</f>
        <v>0</v>
      </c>
      <c r="J386" s="271" t="str">
        <f>IF(ISNUMBER('Inventaire – Act. lin. et vert.'!Y373),'Inventaire – Act. lin. et vert.'!Y373,"")</f>
        <v/>
      </c>
      <c r="K386" s="272">
        <f t="shared" si="168"/>
        <v>0</v>
      </c>
      <c r="L386" s="272">
        <f t="shared" si="174"/>
        <v>0</v>
      </c>
      <c r="M386" s="272">
        <f t="shared" si="175"/>
        <v>0</v>
      </c>
      <c r="N386" s="272">
        <f t="shared" si="176"/>
        <v>0</v>
      </c>
      <c r="O386" s="272">
        <f t="shared" si="177"/>
        <v>0</v>
      </c>
      <c r="P386" s="273">
        <f t="shared" si="178"/>
        <v>0</v>
      </c>
      <c r="Q386" s="277" t="str">
        <f t="shared" si="179"/>
        <v/>
      </c>
      <c r="R386" s="277" t="str">
        <f t="shared" si="180"/>
        <v/>
      </c>
      <c r="S386" s="274" t="str">
        <f t="shared" si="170"/>
        <v/>
      </c>
      <c r="T386" s="274" t="str">
        <f t="shared" si="191"/>
        <v/>
      </c>
      <c r="U386" s="274" t="str">
        <f t="shared" si="191"/>
        <v/>
      </c>
      <c r="V386" s="274" t="str">
        <f t="shared" si="171"/>
        <v/>
      </c>
      <c r="W386" s="274" t="str">
        <f t="shared" si="192"/>
        <v/>
      </c>
      <c r="X386" s="274" t="str">
        <f t="shared" si="192"/>
        <v/>
      </c>
      <c r="Y386" s="274" t="str">
        <f t="shared" si="192"/>
        <v/>
      </c>
      <c r="Z386" s="274" t="str">
        <f t="shared" si="192"/>
        <v/>
      </c>
      <c r="AA386" s="274" t="str">
        <f t="shared" si="192"/>
        <v/>
      </c>
      <c r="AB386" s="274" t="str">
        <f t="shared" si="192"/>
        <v/>
      </c>
      <c r="AC386" s="274" t="str">
        <f t="shared" si="192"/>
        <v/>
      </c>
      <c r="AD386" s="274" t="str">
        <f t="shared" si="192"/>
        <v/>
      </c>
      <c r="AE386" s="274" t="str">
        <f t="shared" si="192"/>
        <v/>
      </c>
      <c r="AF386" s="274" t="str">
        <f t="shared" si="192"/>
        <v/>
      </c>
      <c r="AG386" s="274" t="str">
        <f t="shared" si="193"/>
        <v/>
      </c>
      <c r="AH386" s="274" t="str">
        <f t="shared" si="193"/>
        <v/>
      </c>
      <c r="AI386" s="274" t="str">
        <f t="shared" si="193"/>
        <v/>
      </c>
      <c r="AJ386" s="274" t="str">
        <f t="shared" si="193"/>
        <v/>
      </c>
      <c r="AK386" s="274" t="str">
        <f t="shared" si="193"/>
        <v/>
      </c>
      <c r="AL386" s="274" t="str">
        <f t="shared" si="193"/>
        <v/>
      </c>
      <c r="AM386" s="274" t="str">
        <f t="shared" si="193"/>
        <v/>
      </c>
      <c r="AN386" s="274" t="str">
        <f t="shared" si="193"/>
        <v/>
      </c>
      <c r="AO386" s="274" t="str">
        <f t="shared" si="193"/>
        <v/>
      </c>
      <c r="AP386" s="274" t="str">
        <f t="shared" si="193"/>
        <v/>
      </c>
      <c r="AQ386" s="275">
        <f t="shared" si="181"/>
        <v>0</v>
      </c>
      <c r="AR386" s="275">
        <f t="shared" si="182"/>
        <v>0</v>
      </c>
      <c r="AS386" s="275">
        <f t="shared" si="183"/>
        <v>0</v>
      </c>
    </row>
    <row r="387" spans="1:45" s="5" customFormat="1" ht="27.75" customHeight="1" x14ac:dyDescent="0.25">
      <c r="A387" s="266">
        <f>'Inventaire – Act. lin. et vert.'!A374</f>
        <v>373</v>
      </c>
      <c r="B387" s="266"/>
      <c r="C387" s="266">
        <f>'Inventaire – Act. lin. et vert.'!B374</f>
        <v>0</v>
      </c>
      <c r="D387" s="266" t="str">
        <f>IF('Inventaire – Act. lin. et vert.'!C374="","",'Inventaire – Act. lin. et vert.'!C374)</f>
        <v/>
      </c>
      <c r="E387" s="267">
        <f>'Inventaire – Act. lin. et vert.'!D374</f>
        <v>0</v>
      </c>
      <c r="F387" s="268">
        <f>'Inventaire – Act. lin. et vert.'!E374</f>
        <v>0</v>
      </c>
      <c r="G387" s="276">
        <f>'Inventaire – Act. lin. et vert.'!I374</f>
        <v>0</v>
      </c>
      <c r="H387" s="270">
        <f>IF(C387='État actuel de la coll.'!$A$20,'Inventaire – Véh. et équip.'!H374-'Inventaire – Véh. et équip.'!M374,'Inventaire – Act. lin. et vert.'!G374)</f>
        <v>0</v>
      </c>
      <c r="I387" s="270">
        <f>'Inventaire – Act. lin. et vert.'!K374</f>
        <v>0</v>
      </c>
      <c r="J387" s="271" t="str">
        <f>IF(ISNUMBER('Inventaire – Act. lin. et vert.'!Y374),'Inventaire – Act. lin. et vert.'!Y374,"")</f>
        <v/>
      </c>
      <c r="K387" s="272">
        <f t="shared" si="168"/>
        <v>0</v>
      </c>
      <c r="L387" s="272">
        <f t="shared" si="174"/>
        <v>0</v>
      </c>
      <c r="M387" s="272">
        <f t="shared" si="175"/>
        <v>0</v>
      </c>
      <c r="N387" s="272">
        <f t="shared" si="176"/>
        <v>0</v>
      </c>
      <c r="O387" s="272">
        <f t="shared" si="177"/>
        <v>0</v>
      </c>
      <c r="P387" s="273">
        <f t="shared" si="178"/>
        <v>0</v>
      </c>
      <c r="Q387" s="277" t="str">
        <f t="shared" si="179"/>
        <v/>
      </c>
      <c r="R387" s="277" t="str">
        <f t="shared" si="180"/>
        <v/>
      </c>
      <c r="S387" s="274" t="str">
        <f t="shared" si="170"/>
        <v/>
      </c>
      <c r="T387" s="274" t="str">
        <f t="shared" si="191"/>
        <v/>
      </c>
      <c r="U387" s="274" t="str">
        <f t="shared" si="191"/>
        <v/>
      </c>
      <c r="V387" s="274" t="str">
        <f t="shared" si="171"/>
        <v/>
      </c>
      <c r="W387" s="274" t="str">
        <f t="shared" si="192"/>
        <v/>
      </c>
      <c r="X387" s="274" t="str">
        <f t="shared" si="192"/>
        <v/>
      </c>
      <c r="Y387" s="274" t="str">
        <f t="shared" si="192"/>
        <v/>
      </c>
      <c r="Z387" s="274" t="str">
        <f t="shared" si="192"/>
        <v/>
      </c>
      <c r="AA387" s="274" t="str">
        <f t="shared" si="192"/>
        <v/>
      </c>
      <c r="AB387" s="274" t="str">
        <f t="shared" si="192"/>
        <v/>
      </c>
      <c r="AC387" s="274" t="str">
        <f t="shared" si="192"/>
        <v/>
      </c>
      <c r="AD387" s="274" t="str">
        <f t="shared" si="192"/>
        <v/>
      </c>
      <c r="AE387" s="274" t="str">
        <f t="shared" si="192"/>
        <v/>
      </c>
      <c r="AF387" s="274" t="str">
        <f t="shared" si="192"/>
        <v/>
      </c>
      <c r="AG387" s="274" t="str">
        <f t="shared" si="193"/>
        <v/>
      </c>
      <c r="AH387" s="274" t="str">
        <f t="shared" si="193"/>
        <v/>
      </c>
      <c r="AI387" s="274" t="str">
        <f t="shared" si="193"/>
        <v/>
      </c>
      <c r="AJ387" s="274" t="str">
        <f t="shared" si="193"/>
        <v/>
      </c>
      <c r="AK387" s="274" t="str">
        <f t="shared" si="193"/>
        <v/>
      </c>
      <c r="AL387" s="274" t="str">
        <f t="shared" si="193"/>
        <v/>
      </c>
      <c r="AM387" s="274" t="str">
        <f t="shared" si="193"/>
        <v/>
      </c>
      <c r="AN387" s="274" t="str">
        <f t="shared" si="193"/>
        <v/>
      </c>
      <c r="AO387" s="274" t="str">
        <f t="shared" si="193"/>
        <v/>
      </c>
      <c r="AP387" s="274" t="str">
        <f t="shared" si="193"/>
        <v/>
      </c>
      <c r="AQ387" s="275">
        <f t="shared" si="181"/>
        <v>0</v>
      </c>
      <c r="AR387" s="275">
        <f t="shared" si="182"/>
        <v>0</v>
      </c>
      <c r="AS387" s="275">
        <f t="shared" si="183"/>
        <v>0</v>
      </c>
    </row>
    <row r="388" spans="1:45" s="5" customFormat="1" ht="27.75" customHeight="1" x14ac:dyDescent="0.25">
      <c r="A388" s="266">
        <f>'Inventaire – Act. lin. et vert.'!A375</f>
        <v>374</v>
      </c>
      <c r="B388" s="266"/>
      <c r="C388" s="266">
        <f>'Inventaire – Act. lin. et vert.'!B375</f>
        <v>0</v>
      </c>
      <c r="D388" s="266" t="str">
        <f>IF('Inventaire – Act. lin. et vert.'!C375="","",'Inventaire – Act. lin. et vert.'!C375)</f>
        <v/>
      </c>
      <c r="E388" s="267">
        <f>'Inventaire – Act. lin. et vert.'!D375</f>
        <v>0</v>
      </c>
      <c r="F388" s="268">
        <f>'Inventaire – Act. lin. et vert.'!E375</f>
        <v>0</v>
      </c>
      <c r="G388" s="276">
        <f>'Inventaire – Act. lin. et vert.'!I375</f>
        <v>0</v>
      </c>
      <c r="H388" s="270">
        <f>IF(C388='État actuel de la coll.'!$A$20,'Inventaire – Véh. et équip.'!H375-'Inventaire – Véh. et équip.'!M375,'Inventaire – Act. lin. et vert.'!G375)</f>
        <v>0</v>
      </c>
      <c r="I388" s="270">
        <f>'Inventaire – Act. lin. et vert.'!K375</f>
        <v>0</v>
      </c>
      <c r="J388" s="271" t="str">
        <f>IF(ISNUMBER('Inventaire – Act. lin. et vert.'!Y375),'Inventaire – Act. lin. et vert.'!Y375,"")</f>
        <v/>
      </c>
      <c r="K388" s="272">
        <f t="shared" si="168"/>
        <v>0</v>
      </c>
      <c r="L388" s="272">
        <f t="shared" si="174"/>
        <v>0</v>
      </c>
      <c r="M388" s="272">
        <f t="shared" si="175"/>
        <v>0</v>
      </c>
      <c r="N388" s="272">
        <f t="shared" si="176"/>
        <v>0</v>
      </c>
      <c r="O388" s="272">
        <f t="shared" si="177"/>
        <v>0</v>
      </c>
      <c r="P388" s="273">
        <f t="shared" si="178"/>
        <v>0</v>
      </c>
      <c r="Q388" s="277" t="str">
        <f t="shared" si="179"/>
        <v/>
      </c>
      <c r="R388" s="277" t="str">
        <f t="shared" si="180"/>
        <v/>
      </c>
      <c r="S388" s="274" t="str">
        <f t="shared" si="170"/>
        <v/>
      </c>
      <c r="T388" s="274" t="str">
        <f t="shared" si="191"/>
        <v/>
      </c>
      <c r="U388" s="274" t="str">
        <f t="shared" si="191"/>
        <v/>
      </c>
      <c r="V388" s="274" t="str">
        <f t="shared" si="171"/>
        <v/>
      </c>
      <c r="W388" s="274" t="str">
        <f t="shared" si="192"/>
        <v/>
      </c>
      <c r="X388" s="274" t="str">
        <f t="shared" si="192"/>
        <v/>
      </c>
      <c r="Y388" s="274" t="str">
        <f t="shared" si="192"/>
        <v/>
      </c>
      <c r="Z388" s="274" t="str">
        <f t="shared" si="192"/>
        <v/>
      </c>
      <c r="AA388" s="274" t="str">
        <f t="shared" si="192"/>
        <v/>
      </c>
      <c r="AB388" s="274" t="str">
        <f t="shared" si="192"/>
        <v/>
      </c>
      <c r="AC388" s="274" t="str">
        <f t="shared" si="192"/>
        <v/>
      </c>
      <c r="AD388" s="274" t="str">
        <f t="shared" si="192"/>
        <v/>
      </c>
      <c r="AE388" s="274" t="str">
        <f t="shared" si="192"/>
        <v/>
      </c>
      <c r="AF388" s="274" t="str">
        <f t="shared" si="192"/>
        <v/>
      </c>
      <c r="AG388" s="274" t="str">
        <f t="shared" si="193"/>
        <v/>
      </c>
      <c r="AH388" s="274" t="str">
        <f t="shared" si="193"/>
        <v/>
      </c>
      <c r="AI388" s="274" t="str">
        <f t="shared" si="193"/>
        <v/>
      </c>
      <c r="AJ388" s="274" t="str">
        <f t="shared" si="193"/>
        <v/>
      </c>
      <c r="AK388" s="274" t="str">
        <f t="shared" si="193"/>
        <v/>
      </c>
      <c r="AL388" s="274" t="str">
        <f t="shared" si="193"/>
        <v/>
      </c>
      <c r="AM388" s="274" t="str">
        <f t="shared" si="193"/>
        <v/>
      </c>
      <c r="AN388" s="274" t="str">
        <f t="shared" si="193"/>
        <v/>
      </c>
      <c r="AO388" s="274" t="str">
        <f t="shared" si="193"/>
        <v/>
      </c>
      <c r="AP388" s="274" t="str">
        <f t="shared" si="193"/>
        <v/>
      </c>
      <c r="AQ388" s="275">
        <f t="shared" si="181"/>
        <v>0</v>
      </c>
      <c r="AR388" s="275">
        <f t="shared" si="182"/>
        <v>0</v>
      </c>
      <c r="AS388" s="275">
        <f t="shared" si="183"/>
        <v>0</v>
      </c>
    </row>
    <row r="389" spans="1:45" s="5" customFormat="1" ht="27.75" customHeight="1" x14ac:dyDescent="0.25">
      <c r="A389" s="266">
        <f>'Inventaire – Act. lin. et vert.'!A376</f>
        <v>375</v>
      </c>
      <c r="B389" s="266"/>
      <c r="C389" s="266">
        <f>'Inventaire – Act. lin. et vert.'!B376</f>
        <v>0</v>
      </c>
      <c r="D389" s="266" t="str">
        <f>IF('Inventaire – Act. lin. et vert.'!C376="","",'Inventaire – Act. lin. et vert.'!C376)</f>
        <v/>
      </c>
      <c r="E389" s="267">
        <f>'Inventaire – Act. lin. et vert.'!D376</f>
        <v>0</v>
      </c>
      <c r="F389" s="268">
        <f>'Inventaire – Act. lin. et vert.'!E376</f>
        <v>0</v>
      </c>
      <c r="G389" s="276">
        <f>'Inventaire – Act. lin. et vert.'!I376</f>
        <v>0</v>
      </c>
      <c r="H389" s="270">
        <f>IF(C389='État actuel de la coll.'!$A$20,'Inventaire – Véh. et équip.'!H376-'Inventaire – Véh. et équip.'!M376,'Inventaire – Act. lin. et vert.'!G376)</f>
        <v>0</v>
      </c>
      <c r="I389" s="270">
        <f>'Inventaire – Act. lin. et vert.'!K376</f>
        <v>0</v>
      </c>
      <c r="J389" s="271" t="str">
        <f>IF(ISNUMBER('Inventaire – Act. lin. et vert.'!Y376),'Inventaire – Act. lin. et vert.'!Y376,"")</f>
        <v/>
      </c>
      <c r="K389" s="272">
        <f t="shared" si="168"/>
        <v>0</v>
      </c>
      <c r="L389" s="272">
        <f t="shared" si="174"/>
        <v>0</v>
      </c>
      <c r="M389" s="272">
        <f t="shared" si="175"/>
        <v>0</v>
      </c>
      <c r="N389" s="272">
        <f t="shared" si="176"/>
        <v>0</v>
      </c>
      <c r="O389" s="272">
        <f t="shared" si="177"/>
        <v>0</v>
      </c>
      <c r="P389" s="273">
        <f t="shared" si="178"/>
        <v>0</v>
      </c>
      <c r="Q389" s="277" t="str">
        <f t="shared" si="179"/>
        <v/>
      </c>
      <c r="R389" s="277" t="str">
        <f t="shared" si="180"/>
        <v/>
      </c>
      <c r="S389" s="274" t="str">
        <f t="shared" si="170"/>
        <v/>
      </c>
      <c r="T389" s="274" t="str">
        <f t="shared" si="191"/>
        <v/>
      </c>
      <c r="U389" s="274" t="str">
        <f t="shared" si="191"/>
        <v/>
      </c>
      <c r="V389" s="274" t="str">
        <f t="shared" si="171"/>
        <v/>
      </c>
      <c r="W389" s="274" t="str">
        <f t="shared" si="192"/>
        <v/>
      </c>
      <c r="X389" s="274" t="str">
        <f t="shared" si="192"/>
        <v/>
      </c>
      <c r="Y389" s="274" t="str">
        <f t="shared" si="192"/>
        <v/>
      </c>
      <c r="Z389" s="274" t="str">
        <f t="shared" si="192"/>
        <v/>
      </c>
      <c r="AA389" s="274" t="str">
        <f t="shared" si="192"/>
        <v/>
      </c>
      <c r="AB389" s="274" t="str">
        <f t="shared" si="192"/>
        <v/>
      </c>
      <c r="AC389" s="274" t="str">
        <f t="shared" si="192"/>
        <v/>
      </c>
      <c r="AD389" s="274" t="str">
        <f t="shared" si="192"/>
        <v/>
      </c>
      <c r="AE389" s="274" t="str">
        <f t="shared" si="192"/>
        <v/>
      </c>
      <c r="AF389" s="274" t="str">
        <f t="shared" si="192"/>
        <v/>
      </c>
      <c r="AG389" s="274" t="str">
        <f t="shared" si="193"/>
        <v/>
      </c>
      <c r="AH389" s="274" t="str">
        <f t="shared" si="193"/>
        <v/>
      </c>
      <c r="AI389" s="274" t="str">
        <f t="shared" si="193"/>
        <v/>
      </c>
      <c r="AJ389" s="274" t="str">
        <f t="shared" si="193"/>
        <v/>
      </c>
      <c r="AK389" s="274" t="str">
        <f t="shared" si="193"/>
        <v/>
      </c>
      <c r="AL389" s="274" t="str">
        <f t="shared" si="193"/>
        <v/>
      </c>
      <c r="AM389" s="274" t="str">
        <f t="shared" si="193"/>
        <v/>
      </c>
      <c r="AN389" s="274" t="str">
        <f t="shared" si="193"/>
        <v/>
      </c>
      <c r="AO389" s="274" t="str">
        <f t="shared" si="193"/>
        <v/>
      </c>
      <c r="AP389" s="274" t="str">
        <f t="shared" si="193"/>
        <v/>
      </c>
      <c r="AQ389" s="275">
        <f t="shared" si="181"/>
        <v>0</v>
      </c>
      <c r="AR389" s="275">
        <f t="shared" si="182"/>
        <v>0</v>
      </c>
      <c r="AS389" s="275">
        <f t="shared" si="183"/>
        <v>0</v>
      </c>
    </row>
    <row r="390" spans="1:45" s="5" customFormat="1" ht="27.75" customHeight="1" x14ac:dyDescent="0.25">
      <c r="A390" s="266">
        <f>'Inventaire – Act. lin. et vert.'!A377</f>
        <v>376</v>
      </c>
      <c r="B390" s="266"/>
      <c r="C390" s="266">
        <f>'Inventaire – Act. lin. et vert.'!B377</f>
        <v>0</v>
      </c>
      <c r="D390" s="266" t="str">
        <f>IF('Inventaire – Act. lin. et vert.'!C377="","",'Inventaire – Act. lin. et vert.'!C377)</f>
        <v/>
      </c>
      <c r="E390" s="267">
        <f>'Inventaire – Act. lin. et vert.'!D377</f>
        <v>0</v>
      </c>
      <c r="F390" s="268">
        <f>'Inventaire – Act. lin. et vert.'!E377</f>
        <v>0</v>
      </c>
      <c r="G390" s="276">
        <f>'Inventaire – Act. lin. et vert.'!I377</f>
        <v>0</v>
      </c>
      <c r="H390" s="270">
        <f>IF(C390='État actuel de la coll.'!$A$20,'Inventaire – Véh. et équip.'!H377-'Inventaire – Véh. et équip.'!M377,'Inventaire – Act. lin. et vert.'!G377)</f>
        <v>0</v>
      </c>
      <c r="I390" s="270">
        <f>'Inventaire – Act. lin. et vert.'!K377</f>
        <v>0</v>
      </c>
      <c r="J390" s="271" t="str">
        <f>IF(ISNUMBER('Inventaire – Act. lin. et vert.'!Y377),'Inventaire – Act. lin. et vert.'!Y377,"")</f>
        <v/>
      </c>
      <c r="K390" s="272">
        <f t="shared" si="168"/>
        <v>0</v>
      </c>
      <c r="L390" s="272">
        <f t="shared" si="174"/>
        <v>0</v>
      </c>
      <c r="M390" s="272">
        <f t="shared" si="175"/>
        <v>0</v>
      </c>
      <c r="N390" s="272">
        <f t="shared" si="176"/>
        <v>0</v>
      </c>
      <c r="O390" s="272">
        <f t="shared" si="177"/>
        <v>0</v>
      </c>
      <c r="P390" s="273">
        <f t="shared" si="178"/>
        <v>0</v>
      </c>
      <c r="Q390" s="277" t="str">
        <f t="shared" si="179"/>
        <v/>
      </c>
      <c r="R390" s="277" t="str">
        <f t="shared" si="180"/>
        <v/>
      </c>
      <c r="S390" s="274" t="str">
        <f t="shared" si="170"/>
        <v/>
      </c>
      <c r="T390" s="274" t="str">
        <f t="shared" si="191"/>
        <v/>
      </c>
      <c r="U390" s="274" t="str">
        <f t="shared" si="191"/>
        <v/>
      </c>
      <c r="V390" s="274" t="str">
        <f t="shared" si="171"/>
        <v/>
      </c>
      <c r="W390" s="274" t="str">
        <f t="shared" si="192"/>
        <v/>
      </c>
      <c r="X390" s="274" t="str">
        <f t="shared" si="192"/>
        <v/>
      </c>
      <c r="Y390" s="274" t="str">
        <f t="shared" si="192"/>
        <v/>
      </c>
      <c r="Z390" s="274" t="str">
        <f t="shared" si="192"/>
        <v/>
      </c>
      <c r="AA390" s="274" t="str">
        <f t="shared" si="192"/>
        <v/>
      </c>
      <c r="AB390" s="274" t="str">
        <f t="shared" si="192"/>
        <v/>
      </c>
      <c r="AC390" s="274" t="str">
        <f t="shared" si="192"/>
        <v/>
      </c>
      <c r="AD390" s="274" t="str">
        <f t="shared" si="192"/>
        <v/>
      </c>
      <c r="AE390" s="274" t="str">
        <f t="shared" si="192"/>
        <v/>
      </c>
      <c r="AF390" s="274" t="str">
        <f t="shared" si="192"/>
        <v/>
      </c>
      <c r="AG390" s="274" t="str">
        <f t="shared" si="193"/>
        <v/>
      </c>
      <c r="AH390" s="274" t="str">
        <f t="shared" si="193"/>
        <v/>
      </c>
      <c r="AI390" s="274" t="str">
        <f t="shared" si="193"/>
        <v/>
      </c>
      <c r="AJ390" s="274" t="str">
        <f t="shared" si="193"/>
        <v/>
      </c>
      <c r="AK390" s="274" t="str">
        <f t="shared" si="193"/>
        <v/>
      </c>
      <c r="AL390" s="274" t="str">
        <f t="shared" si="193"/>
        <v/>
      </c>
      <c r="AM390" s="274" t="str">
        <f t="shared" si="193"/>
        <v/>
      </c>
      <c r="AN390" s="274" t="str">
        <f t="shared" si="193"/>
        <v/>
      </c>
      <c r="AO390" s="274" t="str">
        <f t="shared" si="193"/>
        <v/>
      </c>
      <c r="AP390" s="274" t="str">
        <f t="shared" si="193"/>
        <v/>
      </c>
      <c r="AQ390" s="275">
        <f t="shared" si="181"/>
        <v>0</v>
      </c>
      <c r="AR390" s="275">
        <f t="shared" si="182"/>
        <v>0</v>
      </c>
      <c r="AS390" s="275">
        <f t="shared" si="183"/>
        <v>0</v>
      </c>
    </row>
    <row r="391" spans="1:45" s="5" customFormat="1" ht="27.75" customHeight="1" x14ac:dyDescent="0.25">
      <c r="A391" s="266">
        <f>'Inventaire – Act. lin. et vert.'!A378</f>
        <v>377</v>
      </c>
      <c r="B391" s="266"/>
      <c r="C391" s="266">
        <f>'Inventaire – Act. lin. et vert.'!B378</f>
        <v>0</v>
      </c>
      <c r="D391" s="266" t="str">
        <f>IF('Inventaire – Act. lin. et vert.'!C378="","",'Inventaire – Act. lin. et vert.'!C378)</f>
        <v/>
      </c>
      <c r="E391" s="267">
        <f>'Inventaire – Act. lin. et vert.'!D378</f>
        <v>0</v>
      </c>
      <c r="F391" s="268">
        <f>'Inventaire – Act. lin. et vert.'!E378</f>
        <v>0</v>
      </c>
      <c r="G391" s="276">
        <f>'Inventaire – Act. lin. et vert.'!I378</f>
        <v>0</v>
      </c>
      <c r="H391" s="270">
        <f>IF(C391='État actuel de la coll.'!$A$20,'Inventaire – Véh. et équip.'!H378-'Inventaire – Véh. et équip.'!M378,'Inventaire – Act. lin. et vert.'!G378)</f>
        <v>0</v>
      </c>
      <c r="I391" s="270">
        <f>'Inventaire – Act. lin. et vert.'!K378</f>
        <v>0</v>
      </c>
      <c r="J391" s="271" t="str">
        <f>IF(ISNUMBER('Inventaire – Act. lin. et vert.'!Y378),'Inventaire – Act. lin. et vert.'!Y378,"")</f>
        <v/>
      </c>
      <c r="K391" s="272">
        <f t="shared" si="168"/>
        <v>0</v>
      </c>
      <c r="L391" s="272">
        <f t="shared" si="174"/>
        <v>0</v>
      </c>
      <c r="M391" s="272">
        <f t="shared" si="175"/>
        <v>0</v>
      </c>
      <c r="N391" s="272">
        <f t="shared" si="176"/>
        <v>0</v>
      </c>
      <c r="O391" s="272">
        <f t="shared" si="177"/>
        <v>0</v>
      </c>
      <c r="P391" s="273">
        <f t="shared" si="178"/>
        <v>0</v>
      </c>
      <c r="Q391" s="277" t="str">
        <f t="shared" si="179"/>
        <v/>
      </c>
      <c r="R391" s="277" t="str">
        <f t="shared" si="180"/>
        <v/>
      </c>
      <c r="S391" s="274" t="str">
        <f t="shared" si="170"/>
        <v/>
      </c>
      <c r="T391" s="274" t="str">
        <f t="shared" si="191"/>
        <v/>
      </c>
      <c r="U391" s="274" t="str">
        <f t="shared" si="191"/>
        <v/>
      </c>
      <c r="V391" s="274" t="str">
        <f t="shared" si="171"/>
        <v/>
      </c>
      <c r="W391" s="274" t="str">
        <f t="shared" si="192"/>
        <v/>
      </c>
      <c r="X391" s="274" t="str">
        <f t="shared" si="192"/>
        <v/>
      </c>
      <c r="Y391" s="274" t="str">
        <f t="shared" si="192"/>
        <v/>
      </c>
      <c r="Z391" s="274" t="str">
        <f t="shared" si="192"/>
        <v/>
      </c>
      <c r="AA391" s="274" t="str">
        <f t="shared" si="192"/>
        <v/>
      </c>
      <c r="AB391" s="274" t="str">
        <f t="shared" si="192"/>
        <v/>
      </c>
      <c r="AC391" s="274" t="str">
        <f t="shared" si="192"/>
        <v/>
      </c>
      <c r="AD391" s="274" t="str">
        <f t="shared" si="192"/>
        <v/>
      </c>
      <c r="AE391" s="274" t="str">
        <f t="shared" si="192"/>
        <v/>
      </c>
      <c r="AF391" s="274" t="str">
        <f t="shared" si="192"/>
        <v/>
      </c>
      <c r="AG391" s="274" t="str">
        <f t="shared" si="193"/>
        <v/>
      </c>
      <c r="AH391" s="274" t="str">
        <f t="shared" si="193"/>
        <v/>
      </c>
      <c r="AI391" s="274" t="str">
        <f t="shared" si="193"/>
        <v/>
      </c>
      <c r="AJ391" s="274" t="str">
        <f t="shared" si="193"/>
        <v/>
      </c>
      <c r="AK391" s="274" t="str">
        <f t="shared" si="193"/>
        <v/>
      </c>
      <c r="AL391" s="274" t="str">
        <f t="shared" si="193"/>
        <v/>
      </c>
      <c r="AM391" s="274" t="str">
        <f t="shared" si="193"/>
        <v/>
      </c>
      <c r="AN391" s="274" t="str">
        <f t="shared" si="193"/>
        <v/>
      </c>
      <c r="AO391" s="274" t="str">
        <f t="shared" si="193"/>
        <v/>
      </c>
      <c r="AP391" s="274" t="str">
        <f t="shared" si="193"/>
        <v/>
      </c>
      <c r="AQ391" s="275">
        <f t="shared" si="181"/>
        <v>0</v>
      </c>
      <c r="AR391" s="275">
        <f t="shared" si="182"/>
        <v>0</v>
      </c>
      <c r="AS391" s="275">
        <f t="shared" si="183"/>
        <v>0</v>
      </c>
    </row>
    <row r="392" spans="1:45" s="5" customFormat="1" ht="27.75" customHeight="1" x14ac:dyDescent="0.25">
      <c r="A392" s="266">
        <f>'Inventaire – Act. lin. et vert.'!A379</f>
        <v>378</v>
      </c>
      <c r="B392" s="266"/>
      <c r="C392" s="266">
        <f>'Inventaire – Act. lin. et vert.'!B379</f>
        <v>0</v>
      </c>
      <c r="D392" s="266" t="str">
        <f>IF('Inventaire – Act. lin. et vert.'!C379="","",'Inventaire – Act. lin. et vert.'!C379)</f>
        <v/>
      </c>
      <c r="E392" s="267">
        <f>'Inventaire – Act. lin. et vert.'!D379</f>
        <v>0</v>
      </c>
      <c r="F392" s="268">
        <f>'Inventaire – Act. lin. et vert.'!E379</f>
        <v>0</v>
      </c>
      <c r="G392" s="276">
        <f>'Inventaire – Act. lin. et vert.'!I379</f>
        <v>0</v>
      </c>
      <c r="H392" s="270">
        <f>IF(C392='État actuel de la coll.'!$A$20,'Inventaire – Véh. et équip.'!H379-'Inventaire – Véh. et équip.'!M379,'Inventaire – Act. lin. et vert.'!G379)</f>
        <v>0</v>
      </c>
      <c r="I392" s="270">
        <f>'Inventaire – Act. lin. et vert.'!K379</f>
        <v>0</v>
      </c>
      <c r="J392" s="271" t="str">
        <f>IF(ISNUMBER('Inventaire – Act. lin. et vert.'!Y379),'Inventaire – Act. lin. et vert.'!Y379,"")</f>
        <v/>
      </c>
      <c r="K392" s="272">
        <f t="shared" si="168"/>
        <v>0</v>
      </c>
      <c r="L392" s="272">
        <f t="shared" si="174"/>
        <v>0</v>
      </c>
      <c r="M392" s="272">
        <f t="shared" si="175"/>
        <v>0</v>
      </c>
      <c r="N392" s="272">
        <f t="shared" si="176"/>
        <v>0</v>
      </c>
      <c r="O392" s="272">
        <f t="shared" si="177"/>
        <v>0</v>
      </c>
      <c r="P392" s="273">
        <f t="shared" si="178"/>
        <v>0</v>
      </c>
      <c r="Q392" s="277" t="str">
        <f t="shared" si="179"/>
        <v/>
      </c>
      <c r="R392" s="277" t="str">
        <f t="shared" si="180"/>
        <v/>
      </c>
      <c r="S392" s="274" t="str">
        <f t="shared" si="170"/>
        <v/>
      </c>
      <c r="T392" s="274" t="str">
        <f t="shared" si="191"/>
        <v/>
      </c>
      <c r="U392" s="274" t="str">
        <f t="shared" si="191"/>
        <v/>
      </c>
      <c r="V392" s="274" t="str">
        <f t="shared" si="171"/>
        <v/>
      </c>
      <c r="W392" s="274" t="str">
        <f t="shared" si="192"/>
        <v/>
      </c>
      <c r="X392" s="274" t="str">
        <f t="shared" si="192"/>
        <v/>
      </c>
      <c r="Y392" s="274" t="str">
        <f t="shared" si="192"/>
        <v/>
      </c>
      <c r="Z392" s="274" t="str">
        <f t="shared" si="192"/>
        <v/>
      </c>
      <c r="AA392" s="274" t="str">
        <f t="shared" si="192"/>
        <v/>
      </c>
      <c r="AB392" s="274" t="str">
        <f t="shared" si="192"/>
        <v/>
      </c>
      <c r="AC392" s="274" t="str">
        <f t="shared" si="192"/>
        <v/>
      </c>
      <c r="AD392" s="274" t="str">
        <f t="shared" si="192"/>
        <v/>
      </c>
      <c r="AE392" s="274" t="str">
        <f t="shared" si="192"/>
        <v/>
      </c>
      <c r="AF392" s="274" t="str">
        <f t="shared" si="192"/>
        <v/>
      </c>
      <c r="AG392" s="274" t="str">
        <f t="shared" si="193"/>
        <v/>
      </c>
      <c r="AH392" s="274" t="str">
        <f t="shared" si="193"/>
        <v/>
      </c>
      <c r="AI392" s="274" t="str">
        <f t="shared" si="193"/>
        <v/>
      </c>
      <c r="AJ392" s="274" t="str">
        <f t="shared" si="193"/>
        <v/>
      </c>
      <c r="AK392" s="274" t="str">
        <f t="shared" si="193"/>
        <v/>
      </c>
      <c r="AL392" s="274" t="str">
        <f t="shared" si="193"/>
        <v/>
      </c>
      <c r="AM392" s="274" t="str">
        <f t="shared" si="193"/>
        <v/>
      </c>
      <c r="AN392" s="274" t="str">
        <f t="shared" si="193"/>
        <v/>
      </c>
      <c r="AO392" s="274" t="str">
        <f t="shared" si="193"/>
        <v/>
      </c>
      <c r="AP392" s="274" t="str">
        <f t="shared" si="193"/>
        <v/>
      </c>
      <c r="AQ392" s="275">
        <f t="shared" si="181"/>
        <v>0</v>
      </c>
      <c r="AR392" s="275">
        <f t="shared" si="182"/>
        <v>0</v>
      </c>
      <c r="AS392" s="275">
        <f t="shared" si="183"/>
        <v>0</v>
      </c>
    </row>
    <row r="393" spans="1:45" s="5" customFormat="1" ht="27.75" customHeight="1" x14ac:dyDescent="0.25">
      <c r="A393" s="266">
        <f>'Inventaire – Act. lin. et vert.'!A380</f>
        <v>379</v>
      </c>
      <c r="B393" s="266"/>
      <c r="C393" s="266">
        <f>'Inventaire – Act. lin. et vert.'!B380</f>
        <v>0</v>
      </c>
      <c r="D393" s="266" t="str">
        <f>IF('Inventaire – Act. lin. et vert.'!C380="","",'Inventaire – Act. lin. et vert.'!C380)</f>
        <v/>
      </c>
      <c r="E393" s="267">
        <f>'Inventaire – Act. lin. et vert.'!D380</f>
        <v>0</v>
      </c>
      <c r="F393" s="268">
        <f>'Inventaire – Act. lin. et vert.'!E380</f>
        <v>0</v>
      </c>
      <c r="G393" s="276">
        <f>'Inventaire – Act. lin. et vert.'!I380</f>
        <v>0</v>
      </c>
      <c r="H393" s="270">
        <f>IF(C393='État actuel de la coll.'!$A$20,'Inventaire – Véh. et équip.'!H380-'Inventaire – Véh. et équip.'!M380,'Inventaire – Act. lin. et vert.'!G380)</f>
        <v>0</v>
      </c>
      <c r="I393" s="270">
        <f>'Inventaire – Act. lin. et vert.'!K380</f>
        <v>0</v>
      </c>
      <c r="J393" s="271" t="str">
        <f>IF(ISNUMBER('Inventaire – Act. lin. et vert.'!Y380),'Inventaire – Act. lin. et vert.'!Y380,"")</f>
        <v/>
      </c>
      <c r="K393" s="272">
        <f t="shared" si="168"/>
        <v>0</v>
      </c>
      <c r="L393" s="272">
        <f t="shared" si="174"/>
        <v>0</v>
      </c>
      <c r="M393" s="272">
        <f t="shared" si="175"/>
        <v>0</v>
      </c>
      <c r="N393" s="272">
        <f t="shared" si="176"/>
        <v>0</v>
      </c>
      <c r="O393" s="272">
        <f t="shared" si="177"/>
        <v>0</v>
      </c>
      <c r="P393" s="273">
        <f t="shared" si="178"/>
        <v>0</v>
      </c>
      <c r="Q393" s="277" t="str">
        <f t="shared" si="179"/>
        <v/>
      </c>
      <c r="R393" s="277" t="str">
        <f t="shared" si="180"/>
        <v/>
      </c>
      <c r="S393" s="274" t="str">
        <f t="shared" si="170"/>
        <v/>
      </c>
      <c r="T393" s="274" t="str">
        <f t="shared" si="191"/>
        <v/>
      </c>
      <c r="U393" s="274" t="str">
        <f t="shared" si="191"/>
        <v/>
      </c>
      <c r="V393" s="274" t="str">
        <f t="shared" si="171"/>
        <v/>
      </c>
      <c r="W393" s="274" t="str">
        <f t="shared" si="192"/>
        <v/>
      </c>
      <c r="X393" s="274" t="str">
        <f t="shared" si="192"/>
        <v/>
      </c>
      <c r="Y393" s="274" t="str">
        <f t="shared" si="192"/>
        <v/>
      </c>
      <c r="Z393" s="274" t="str">
        <f t="shared" si="192"/>
        <v/>
      </c>
      <c r="AA393" s="274" t="str">
        <f t="shared" si="192"/>
        <v/>
      </c>
      <c r="AB393" s="274" t="str">
        <f t="shared" si="192"/>
        <v/>
      </c>
      <c r="AC393" s="274" t="str">
        <f t="shared" si="192"/>
        <v/>
      </c>
      <c r="AD393" s="274" t="str">
        <f t="shared" si="192"/>
        <v/>
      </c>
      <c r="AE393" s="274" t="str">
        <f t="shared" si="192"/>
        <v/>
      </c>
      <c r="AF393" s="274" t="str">
        <f t="shared" si="192"/>
        <v/>
      </c>
      <c r="AG393" s="274" t="str">
        <f t="shared" si="193"/>
        <v/>
      </c>
      <c r="AH393" s="274" t="str">
        <f t="shared" si="193"/>
        <v/>
      </c>
      <c r="AI393" s="274" t="str">
        <f t="shared" si="193"/>
        <v/>
      </c>
      <c r="AJ393" s="274" t="str">
        <f t="shared" si="193"/>
        <v/>
      </c>
      <c r="AK393" s="274" t="str">
        <f t="shared" si="193"/>
        <v/>
      </c>
      <c r="AL393" s="274" t="str">
        <f t="shared" si="193"/>
        <v/>
      </c>
      <c r="AM393" s="274" t="str">
        <f t="shared" si="193"/>
        <v/>
      </c>
      <c r="AN393" s="274" t="str">
        <f t="shared" si="193"/>
        <v/>
      </c>
      <c r="AO393" s="274" t="str">
        <f t="shared" si="193"/>
        <v/>
      </c>
      <c r="AP393" s="274" t="str">
        <f t="shared" si="193"/>
        <v/>
      </c>
      <c r="AQ393" s="275">
        <f t="shared" si="181"/>
        <v>0</v>
      </c>
      <c r="AR393" s="275">
        <f t="shared" si="182"/>
        <v>0</v>
      </c>
      <c r="AS393" s="275">
        <f t="shared" si="183"/>
        <v>0</v>
      </c>
    </row>
    <row r="394" spans="1:45" s="5" customFormat="1" ht="27.75" customHeight="1" x14ac:dyDescent="0.25">
      <c r="A394" s="266">
        <f>'Inventaire – Act. lin. et vert.'!A381</f>
        <v>380</v>
      </c>
      <c r="B394" s="266"/>
      <c r="C394" s="266">
        <f>'Inventaire – Act. lin. et vert.'!B381</f>
        <v>0</v>
      </c>
      <c r="D394" s="266" t="str">
        <f>IF('Inventaire – Act. lin. et vert.'!C381="","",'Inventaire – Act. lin. et vert.'!C381)</f>
        <v/>
      </c>
      <c r="E394" s="267">
        <f>'Inventaire – Act. lin. et vert.'!D381</f>
        <v>0</v>
      </c>
      <c r="F394" s="268">
        <f>'Inventaire – Act. lin. et vert.'!E381</f>
        <v>0</v>
      </c>
      <c r="G394" s="276">
        <f>'Inventaire – Act. lin. et vert.'!I381</f>
        <v>0</v>
      </c>
      <c r="H394" s="270">
        <f>IF(C394='État actuel de la coll.'!$A$20,'Inventaire – Véh. et équip.'!H381-'Inventaire – Véh. et équip.'!M381,'Inventaire – Act. lin. et vert.'!G381)</f>
        <v>0</v>
      </c>
      <c r="I394" s="270">
        <f>'Inventaire – Act. lin. et vert.'!K381</f>
        <v>0</v>
      </c>
      <c r="J394" s="271" t="str">
        <f>IF(ISNUMBER('Inventaire – Act. lin. et vert.'!Y381),'Inventaire – Act. lin. et vert.'!Y381,"")</f>
        <v/>
      </c>
      <c r="K394" s="272">
        <f t="shared" si="168"/>
        <v>0</v>
      </c>
      <c r="L394" s="272">
        <f t="shared" si="174"/>
        <v>0</v>
      </c>
      <c r="M394" s="272">
        <f t="shared" si="175"/>
        <v>0</v>
      </c>
      <c r="N394" s="272">
        <f t="shared" si="176"/>
        <v>0</v>
      </c>
      <c r="O394" s="272">
        <f t="shared" si="177"/>
        <v>0</v>
      </c>
      <c r="P394" s="273">
        <f t="shared" si="178"/>
        <v>0</v>
      </c>
      <c r="Q394" s="277" t="str">
        <f t="shared" si="179"/>
        <v/>
      </c>
      <c r="R394" s="277" t="str">
        <f t="shared" si="180"/>
        <v/>
      </c>
      <c r="S394" s="274" t="str">
        <f t="shared" si="170"/>
        <v/>
      </c>
      <c r="T394" s="274" t="str">
        <f t="shared" si="191"/>
        <v/>
      </c>
      <c r="U394" s="274" t="str">
        <f t="shared" si="191"/>
        <v/>
      </c>
      <c r="V394" s="274" t="str">
        <f t="shared" si="171"/>
        <v/>
      </c>
      <c r="W394" s="274" t="str">
        <f t="shared" si="192"/>
        <v/>
      </c>
      <c r="X394" s="274" t="str">
        <f t="shared" si="192"/>
        <v/>
      </c>
      <c r="Y394" s="274" t="str">
        <f t="shared" si="192"/>
        <v/>
      </c>
      <c r="Z394" s="274" t="str">
        <f t="shared" si="192"/>
        <v/>
      </c>
      <c r="AA394" s="274" t="str">
        <f t="shared" si="192"/>
        <v/>
      </c>
      <c r="AB394" s="274" t="str">
        <f t="shared" si="192"/>
        <v/>
      </c>
      <c r="AC394" s="274" t="str">
        <f t="shared" si="192"/>
        <v/>
      </c>
      <c r="AD394" s="274" t="str">
        <f t="shared" si="192"/>
        <v/>
      </c>
      <c r="AE394" s="274" t="str">
        <f t="shared" si="192"/>
        <v/>
      </c>
      <c r="AF394" s="274" t="str">
        <f t="shared" si="192"/>
        <v/>
      </c>
      <c r="AG394" s="274" t="str">
        <f t="shared" si="193"/>
        <v/>
      </c>
      <c r="AH394" s="274" t="str">
        <f t="shared" si="193"/>
        <v/>
      </c>
      <c r="AI394" s="274" t="str">
        <f t="shared" si="193"/>
        <v/>
      </c>
      <c r="AJ394" s="274" t="str">
        <f t="shared" si="193"/>
        <v/>
      </c>
      <c r="AK394" s="274" t="str">
        <f t="shared" si="193"/>
        <v/>
      </c>
      <c r="AL394" s="274" t="str">
        <f t="shared" si="193"/>
        <v/>
      </c>
      <c r="AM394" s="274" t="str">
        <f t="shared" si="193"/>
        <v/>
      </c>
      <c r="AN394" s="274" t="str">
        <f t="shared" si="193"/>
        <v/>
      </c>
      <c r="AO394" s="274" t="str">
        <f t="shared" si="193"/>
        <v/>
      </c>
      <c r="AP394" s="274" t="str">
        <f t="shared" si="193"/>
        <v/>
      </c>
      <c r="AQ394" s="275">
        <f t="shared" si="181"/>
        <v>0</v>
      </c>
      <c r="AR394" s="275">
        <f t="shared" si="182"/>
        <v>0</v>
      </c>
      <c r="AS394" s="275">
        <f t="shared" si="183"/>
        <v>0</v>
      </c>
    </row>
    <row r="395" spans="1:45" s="5" customFormat="1" ht="27.75" customHeight="1" x14ac:dyDescent="0.25">
      <c r="A395" s="266">
        <f>'Inventaire – Act. lin. et vert.'!A382</f>
        <v>381</v>
      </c>
      <c r="B395" s="266"/>
      <c r="C395" s="266">
        <f>'Inventaire – Act. lin. et vert.'!B382</f>
        <v>0</v>
      </c>
      <c r="D395" s="266" t="str">
        <f>IF('Inventaire – Act. lin. et vert.'!C382="","",'Inventaire – Act. lin. et vert.'!C382)</f>
        <v/>
      </c>
      <c r="E395" s="267">
        <f>'Inventaire – Act. lin. et vert.'!D382</f>
        <v>0</v>
      </c>
      <c r="F395" s="268">
        <f>'Inventaire – Act. lin. et vert.'!E382</f>
        <v>0</v>
      </c>
      <c r="G395" s="276">
        <f>'Inventaire – Act. lin. et vert.'!I382</f>
        <v>0</v>
      </c>
      <c r="H395" s="270">
        <f>IF(C395='État actuel de la coll.'!$A$20,'Inventaire – Véh. et équip.'!H382-'Inventaire – Véh. et équip.'!M382,'Inventaire – Act. lin. et vert.'!G382)</f>
        <v>0</v>
      </c>
      <c r="I395" s="270">
        <f>'Inventaire – Act. lin. et vert.'!K382</f>
        <v>0</v>
      </c>
      <c r="J395" s="271" t="str">
        <f>IF(ISNUMBER('Inventaire – Act. lin. et vert.'!Y382),'Inventaire – Act. lin. et vert.'!Y382,"")</f>
        <v/>
      </c>
      <c r="K395" s="272">
        <f t="shared" si="168"/>
        <v>0</v>
      </c>
      <c r="L395" s="272">
        <f t="shared" si="174"/>
        <v>0</v>
      </c>
      <c r="M395" s="272">
        <f t="shared" si="175"/>
        <v>0</v>
      </c>
      <c r="N395" s="272">
        <f t="shared" si="176"/>
        <v>0</v>
      </c>
      <c r="O395" s="272">
        <f t="shared" si="177"/>
        <v>0</v>
      </c>
      <c r="P395" s="273">
        <f t="shared" si="178"/>
        <v>0</v>
      </c>
      <c r="Q395" s="277" t="str">
        <f t="shared" si="179"/>
        <v/>
      </c>
      <c r="R395" s="277" t="str">
        <f t="shared" si="180"/>
        <v/>
      </c>
      <c r="S395" s="274" t="str">
        <f t="shared" si="170"/>
        <v/>
      </c>
      <c r="T395" s="274" t="str">
        <f t="shared" si="191"/>
        <v/>
      </c>
      <c r="U395" s="274" t="str">
        <f t="shared" si="191"/>
        <v/>
      </c>
      <c r="V395" s="274" t="str">
        <f t="shared" si="171"/>
        <v/>
      </c>
      <c r="W395" s="274" t="str">
        <f t="shared" ref="W395:AF404" si="194">IF(OR($K395=W$14,$L395=W$14,$M395=W$14,$N395=W$14,$O395=W$14,$P395=W$14),$G395,"")</f>
        <v/>
      </c>
      <c r="X395" s="274" t="str">
        <f t="shared" si="194"/>
        <v/>
      </c>
      <c r="Y395" s="274" t="str">
        <f t="shared" si="194"/>
        <v/>
      </c>
      <c r="Z395" s="274" t="str">
        <f t="shared" si="194"/>
        <v/>
      </c>
      <c r="AA395" s="274" t="str">
        <f t="shared" si="194"/>
        <v/>
      </c>
      <c r="AB395" s="274" t="str">
        <f t="shared" si="194"/>
        <v/>
      </c>
      <c r="AC395" s="274" t="str">
        <f t="shared" si="194"/>
        <v/>
      </c>
      <c r="AD395" s="274" t="str">
        <f t="shared" si="194"/>
        <v/>
      </c>
      <c r="AE395" s="274" t="str">
        <f t="shared" si="194"/>
        <v/>
      </c>
      <c r="AF395" s="274" t="str">
        <f t="shared" si="194"/>
        <v/>
      </c>
      <c r="AG395" s="274" t="str">
        <f t="shared" ref="AG395:AP404" si="195">IF(OR($K395=AG$14,$L395=AG$14,$M395=AG$14,$N395=AG$14,$O395=AG$14,$P395=AG$14),$G395,"")</f>
        <v/>
      </c>
      <c r="AH395" s="274" t="str">
        <f t="shared" si="195"/>
        <v/>
      </c>
      <c r="AI395" s="274" t="str">
        <f t="shared" si="195"/>
        <v/>
      </c>
      <c r="AJ395" s="274" t="str">
        <f t="shared" si="195"/>
        <v/>
      </c>
      <c r="AK395" s="274" t="str">
        <f t="shared" si="195"/>
        <v/>
      </c>
      <c r="AL395" s="274" t="str">
        <f t="shared" si="195"/>
        <v/>
      </c>
      <c r="AM395" s="274" t="str">
        <f t="shared" si="195"/>
        <v/>
      </c>
      <c r="AN395" s="274" t="str">
        <f t="shared" si="195"/>
        <v/>
      </c>
      <c r="AO395" s="274" t="str">
        <f t="shared" si="195"/>
        <v/>
      </c>
      <c r="AP395" s="274" t="str">
        <f t="shared" si="195"/>
        <v/>
      </c>
      <c r="AQ395" s="275">
        <f t="shared" si="181"/>
        <v>0</v>
      </c>
      <c r="AR395" s="275">
        <f t="shared" si="182"/>
        <v>0</v>
      </c>
      <c r="AS395" s="275">
        <f t="shared" si="183"/>
        <v>0</v>
      </c>
    </row>
    <row r="396" spans="1:45" s="5" customFormat="1" ht="27.75" customHeight="1" x14ac:dyDescent="0.25">
      <c r="A396" s="266">
        <f>'Inventaire – Act. lin. et vert.'!A383</f>
        <v>382</v>
      </c>
      <c r="B396" s="266"/>
      <c r="C396" s="266">
        <f>'Inventaire – Act. lin. et vert.'!B383</f>
        <v>0</v>
      </c>
      <c r="D396" s="266" t="str">
        <f>IF('Inventaire – Act. lin. et vert.'!C383="","",'Inventaire – Act. lin. et vert.'!C383)</f>
        <v/>
      </c>
      <c r="E396" s="267">
        <f>'Inventaire – Act. lin. et vert.'!D383</f>
        <v>0</v>
      </c>
      <c r="F396" s="268">
        <f>'Inventaire – Act. lin. et vert.'!E383</f>
        <v>0</v>
      </c>
      <c r="G396" s="276">
        <f>'Inventaire – Act. lin. et vert.'!I383</f>
        <v>0</v>
      </c>
      <c r="H396" s="270">
        <f>IF(C396='État actuel de la coll.'!$A$20,'Inventaire – Véh. et équip.'!H383-'Inventaire – Véh. et équip.'!M383,'Inventaire – Act. lin. et vert.'!G383)</f>
        <v>0</v>
      </c>
      <c r="I396" s="270">
        <f>'Inventaire – Act. lin. et vert.'!K383</f>
        <v>0</v>
      </c>
      <c r="J396" s="271" t="str">
        <f>IF(ISNUMBER('Inventaire – Act. lin. et vert.'!Y383),'Inventaire – Act. lin. et vert.'!Y383,"")</f>
        <v/>
      </c>
      <c r="K396" s="272">
        <f t="shared" si="168"/>
        <v>0</v>
      </c>
      <c r="L396" s="272">
        <f t="shared" si="174"/>
        <v>0</v>
      </c>
      <c r="M396" s="272">
        <f t="shared" si="175"/>
        <v>0</v>
      </c>
      <c r="N396" s="272">
        <f t="shared" si="176"/>
        <v>0</v>
      </c>
      <c r="O396" s="272">
        <f t="shared" si="177"/>
        <v>0</v>
      </c>
      <c r="P396" s="273">
        <f t="shared" si="178"/>
        <v>0</v>
      </c>
      <c r="Q396" s="277" t="str">
        <f t="shared" si="179"/>
        <v/>
      </c>
      <c r="R396" s="277" t="str">
        <f t="shared" si="180"/>
        <v/>
      </c>
      <c r="S396" s="274" t="str">
        <f t="shared" si="170"/>
        <v/>
      </c>
      <c r="T396" s="274" t="str">
        <f t="shared" ref="T396:U415" si="196">IF(OR($K396=T$14,$L396=T$14,$M396=T$14,$N396=T$14,$O396=T$14,$P396=T$14),$G396,"")</f>
        <v/>
      </c>
      <c r="U396" s="274" t="str">
        <f t="shared" si="196"/>
        <v/>
      </c>
      <c r="V396" s="274" t="str">
        <f t="shared" si="171"/>
        <v/>
      </c>
      <c r="W396" s="274" t="str">
        <f t="shared" si="194"/>
        <v/>
      </c>
      <c r="X396" s="274" t="str">
        <f t="shared" si="194"/>
        <v/>
      </c>
      <c r="Y396" s="274" t="str">
        <f t="shared" si="194"/>
        <v/>
      </c>
      <c r="Z396" s="274" t="str">
        <f t="shared" si="194"/>
        <v/>
      </c>
      <c r="AA396" s="274" t="str">
        <f t="shared" si="194"/>
        <v/>
      </c>
      <c r="AB396" s="274" t="str">
        <f t="shared" si="194"/>
        <v/>
      </c>
      <c r="AC396" s="274" t="str">
        <f t="shared" si="194"/>
        <v/>
      </c>
      <c r="AD396" s="274" t="str">
        <f t="shared" si="194"/>
        <v/>
      </c>
      <c r="AE396" s="274" t="str">
        <f t="shared" si="194"/>
        <v/>
      </c>
      <c r="AF396" s="274" t="str">
        <f t="shared" si="194"/>
        <v/>
      </c>
      <c r="AG396" s="274" t="str">
        <f t="shared" si="195"/>
        <v/>
      </c>
      <c r="AH396" s="274" t="str">
        <f t="shared" si="195"/>
        <v/>
      </c>
      <c r="AI396" s="274" t="str">
        <f t="shared" si="195"/>
        <v/>
      </c>
      <c r="AJ396" s="274" t="str">
        <f t="shared" si="195"/>
        <v/>
      </c>
      <c r="AK396" s="274" t="str">
        <f t="shared" si="195"/>
        <v/>
      </c>
      <c r="AL396" s="274" t="str">
        <f t="shared" si="195"/>
        <v/>
      </c>
      <c r="AM396" s="274" t="str">
        <f t="shared" si="195"/>
        <v/>
      </c>
      <c r="AN396" s="274" t="str">
        <f t="shared" si="195"/>
        <v/>
      </c>
      <c r="AO396" s="274" t="str">
        <f t="shared" si="195"/>
        <v/>
      </c>
      <c r="AP396" s="274" t="str">
        <f t="shared" si="195"/>
        <v/>
      </c>
      <c r="AQ396" s="275">
        <f t="shared" si="181"/>
        <v>0</v>
      </c>
      <c r="AR396" s="275">
        <f t="shared" si="182"/>
        <v>0</v>
      </c>
      <c r="AS396" s="275">
        <f t="shared" si="183"/>
        <v>0</v>
      </c>
    </row>
    <row r="397" spans="1:45" s="5" customFormat="1" ht="27.75" customHeight="1" x14ac:dyDescent="0.25">
      <c r="A397" s="266">
        <f>'Inventaire – Act. lin. et vert.'!A384</f>
        <v>383</v>
      </c>
      <c r="B397" s="266"/>
      <c r="C397" s="266">
        <f>'Inventaire – Act. lin. et vert.'!B384</f>
        <v>0</v>
      </c>
      <c r="D397" s="266" t="str">
        <f>IF('Inventaire – Act. lin. et vert.'!C384="","",'Inventaire – Act. lin. et vert.'!C384)</f>
        <v/>
      </c>
      <c r="E397" s="267">
        <f>'Inventaire – Act. lin. et vert.'!D384</f>
        <v>0</v>
      </c>
      <c r="F397" s="268">
        <f>'Inventaire – Act. lin. et vert.'!E384</f>
        <v>0</v>
      </c>
      <c r="G397" s="276">
        <f>'Inventaire – Act. lin. et vert.'!I384</f>
        <v>0</v>
      </c>
      <c r="H397" s="270">
        <f>IF(C397='État actuel de la coll.'!$A$20,'Inventaire – Véh. et équip.'!H384-'Inventaire – Véh. et équip.'!M384,'Inventaire – Act. lin. et vert.'!G384)</f>
        <v>0</v>
      </c>
      <c r="I397" s="270">
        <f>'Inventaire – Act. lin. et vert.'!K384</f>
        <v>0</v>
      </c>
      <c r="J397" s="271" t="str">
        <f>IF(ISNUMBER('Inventaire – Act. lin. et vert.'!Y384),'Inventaire – Act. lin. et vert.'!Y384,"")</f>
        <v/>
      </c>
      <c r="K397" s="272">
        <f t="shared" si="168"/>
        <v>0</v>
      </c>
      <c r="L397" s="272">
        <f t="shared" si="174"/>
        <v>0</v>
      </c>
      <c r="M397" s="272">
        <f t="shared" si="175"/>
        <v>0</v>
      </c>
      <c r="N397" s="272">
        <f t="shared" si="176"/>
        <v>0</v>
      </c>
      <c r="O397" s="272">
        <f t="shared" si="177"/>
        <v>0</v>
      </c>
      <c r="P397" s="273">
        <f t="shared" si="178"/>
        <v>0</v>
      </c>
      <c r="Q397" s="277" t="str">
        <f t="shared" si="179"/>
        <v/>
      </c>
      <c r="R397" s="277" t="str">
        <f t="shared" si="180"/>
        <v/>
      </c>
      <c r="S397" s="274" t="str">
        <f t="shared" si="170"/>
        <v/>
      </c>
      <c r="T397" s="274" t="str">
        <f t="shared" si="196"/>
        <v/>
      </c>
      <c r="U397" s="274" t="str">
        <f t="shared" si="196"/>
        <v/>
      </c>
      <c r="V397" s="274" t="str">
        <f t="shared" si="171"/>
        <v/>
      </c>
      <c r="W397" s="274" t="str">
        <f t="shared" si="194"/>
        <v/>
      </c>
      <c r="X397" s="274" t="str">
        <f t="shared" si="194"/>
        <v/>
      </c>
      <c r="Y397" s="274" t="str">
        <f t="shared" si="194"/>
        <v/>
      </c>
      <c r="Z397" s="274" t="str">
        <f t="shared" si="194"/>
        <v/>
      </c>
      <c r="AA397" s="274" t="str">
        <f t="shared" si="194"/>
        <v/>
      </c>
      <c r="AB397" s="274" t="str">
        <f t="shared" si="194"/>
        <v/>
      </c>
      <c r="AC397" s="274" t="str">
        <f t="shared" si="194"/>
        <v/>
      </c>
      <c r="AD397" s="274" t="str">
        <f t="shared" si="194"/>
        <v/>
      </c>
      <c r="AE397" s="274" t="str">
        <f t="shared" si="194"/>
        <v/>
      </c>
      <c r="AF397" s="274" t="str">
        <f t="shared" si="194"/>
        <v/>
      </c>
      <c r="AG397" s="274" t="str">
        <f t="shared" si="195"/>
        <v/>
      </c>
      <c r="AH397" s="274" t="str">
        <f t="shared" si="195"/>
        <v/>
      </c>
      <c r="AI397" s="274" t="str">
        <f t="shared" si="195"/>
        <v/>
      </c>
      <c r="AJ397" s="274" t="str">
        <f t="shared" si="195"/>
        <v/>
      </c>
      <c r="AK397" s="274" t="str">
        <f t="shared" si="195"/>
        <v/>
      </c>
      <c r="AL397" s="274" t="str">
        <f t="shared" si="195"/>
        <v/>
      </c>
      <c r="AM397" s="274" t="str">
        <f t="shared" si="195"/>
        <v/>
      </c>
      <c r="AN397" s="274" t="str">
        <f t="shared" si="195"/>
        <v/>
      </c>
      <c r="AO397" s="274" t="str">
        <f t="shared" si="195"/>
        <v/>
      </c>
      <c r="AP397" s="274" t="str">
        <f t="shared" si="195"/>
        <v/>
      </c>
      <c r="AQ397" s="275">
        <f t="shared" si="181"/>
        <v>0</v>
      </c>
      <c r="AR397" s="275">
        <f t="shared" si="182"/>
        <v>0</v>
      </c>
      <c r="AS397" s="275">
        <f t="shared" si="183"/>
        <v>0</v>
      </c>
    </row>
    <row r="398" spans="1:45" s="5" customFormat="1" ht="27.75" customHeight="1" x14ac:dyDescent="0.25">
      <c r="A398" s="266">
        <f>'Inventaire – Act. lin. et vert.'!A385</f>
        <v>384</v>
      </c>
      <c r="B398" s="266"/>
      <c r="C398" s="266">
        <f>'Inventaire – Act. lin. et vert.'!B385</f>
        <v>0</v>
      </c>
      <c r="D398" s="266" t="str">
        <f>IF('Inventaire – Act. lin. et vert.'!C385="","",'Inventaire – Act. lin. et vert.'!C385)</f>
        <v/>
      </c>
      <c r="E398" s="267">
        <f>'Inventaire – Act. lin. et vert.'!D385</f>
        <v>0</v>
      </c>
      <c r="F398" s="268">
        <f>'Inventaire – Act. lin. et vert.'!E385</f>
        <v>0</v>
      </c>
      <c r="G398" s="276">
        <f>'Inventaire – Act. lin. et vert.'!I385</f>
        <v>0</v>
      </c>
      <c r="H398" s="270">
        <f>IF(C398='État actuel de la coll.'!$A$20,'Inventaire – Véh. et équip.'!H385-'Inventaire – Véh. et équip.'!M385,'Inventaire – Act. lin. et vert.'!G385)</f>
        <v>0</v>
      </c>
      <c r="I398" s="270">
        <f>'Inventaire – Act. lin. et vert.'!K385</f>
        <v>0</v>
      </c>
      <c r="J398" s="271" t="str">
        <f>IF(ISNUMBER('Inventaire – Act. lin. et vert.'!Y385),'Inventaire – Act. lin. et vert.'!Y385,"")</f>
        <v/>
      </c>
      <c r="K398" s="272">
        <f t="shared" si="168"/>
        <v>0</v>
      </c>
      <c r="L398" s="272">
        <f t="shared" si="174"/>
        <v>0</v>
      </c>
      <c r="M398" s="272">
        <f t="shared" si="175"/>
        <v>0</v>
      </c>
      <c r="N398" s="272">
        <f t="shared" si="176"/>
        <v>0</v>
      </c>
      <c r="O398" s="272">
        <f t="shared" si="177"/>
        <v>0</v>
      </c>
      <c r="P398" s="273">
        <f t="shared" si="178"/>
        <v>0</v>
      </c>
      <c r="Q398" s="277" t="str">
        <f t="shared" si="179"/>
        <v/>
      </c>
      <c r="R398" s="277" t="str">
        <f t="shared" si="180"/>
        <v/>
      </c>
      <c r="S398" s="274" t="str">
        <f t="shared" si="170"/>
        <v/>
      </c>
      <c r="T398" s="274" t="str">
        <f t="shared" si="196"/>
        <v/>
      </c>
      <c r="U398" s="274" t="str">
        <f t="shared" si="196"/>
        <v/>
      </c>
      <c r="V398" s="274" t="str">
        <f t="shared" si="171"/>
        <v/>
      </c>
      <c r="W398" s="274" t="str">
        <f t="shared" si="194"/>
        <v/>
      </c>
      <c r="X398" s="274" t="str">
        <f t="shared" si="194"/>
        <v/>
      </c>
      <c r="Y398" s="274" t="str">
        <f t="shared" si="194"/>
        <v/>
      </c>
      <c r="Z398" s="274" t="str">
        <f t="shared" si="194"/>
        <v/>
      </c>
      <c r="AA398" s="274" t="str">
        <f t="shared" si="194"/>
        <v/>
      </c>
      <c r="AB398" s="274" t="str">
        <f t="shared" si="194"/>
        <v/>
      </c>
      <c r="AC398" s="274" t="str">
        <f t="shared" si="194"/>
        <v/>
      </c>
      <c r="AD398" s="274" t="str">
        <f t="shared" si="194"/>
        <v/>
      </c>
      <c r="AE398" s="274" t="str">
        <f t="shared" si="194"/>
        <v/>
      </c>
      <c r="AF398" s="274" t="str">
        <f t="shared" si="194"/>
        <v/>
      </c>
      <c r="AG398" s="274" t="str">
        <f t="shared" si="195"/>
        <v/>
      </c>
      <c r="AH398" s="274" t="str">
        <f t="shared" si="195"/>
        <v/>
      </c>
      <c r="AI398" s="274" t="str">
        <f t="shared" si="195"/>
        <v/>
      </c>
      <c r="AJ398" s="274" t="str">
        <f t="shared" si="195"/>
        <v/>
      </c>
      <c r="AK398" s="274" t="str">
        <f t="shared" si="195"/>
        <v/>
      </c>
      <c r="AL398" s="274" t="str">
        <f t="shared" si="195"/>
        <v/>
      </c>
      <c r="AM398" s="274" t="str">
        <f t="shared" si="195"/>
        <v/>
      </c>
      <c r="AN398" s="274" t="str">
        <f t="shared" si="195"/>
        <v/>
      </c>
      <c r="AO398" s="274" t="str">
        <f t="shared" si="195"/>
        <v/>
      </c>
      <c r="AP398" s="274" t="str">
        <f t="shared" si="195"/>
        <v/>
      </c>
      <c r="AQ398" s="275">
        <f t="shared" si="181"/>
        <v>0</v>
      </c>
      <c r="AR398" s="275">
        <f t="shared" si="182"/>
        <v>0</v>
      </c>
      <c r="AS398" s="275">
        <f t="shared" si="183"/>
        <v>0</v>
      </c>
    </row>
    <row r="399" spans="1:45" s="5" customFormat="1" ht="27.75" customHeight="1" x14ac:dyDescent="0.25">
      <c r="A399" s="266">
        <f>'Inventaire – Act. lin. et vert.'!A386</f>
        <v>385</v>
      </c>
      <c r="B399" s="266"/>
      <c r="C399" s="266">
        <f>'Inventaire – Act. lin. et vert.'!B386</f>
        <v>0</v>
      </c>
      <c r="D399" s="266" t="str">
        <f>IF('Inventaire – Act. lin. et vert.'!C386="","",'Inventaire – Act. lin. et vert.'!C386)</f>
        <v/>
      </c>
      <c r="E399" s="267">
        <f>'Inventaire – Act. lin. et vert.'!D386</f>
        <v>0</v>
      </c>
      <c r="F399" s="268">
        <f>'Inventaire – Act. lin. et vert.'!E386</f>
        <v>0</v>
      </c>
      <c r="G399" s="276">
        <f>'Inventaire – Act. lin. et vert.'!I386</f>
        <v>0</v>
      </c>
      <c r="H399" s="270">
        <f>IF(C399='État actuel de la coll.'!$A$20,'Inventaire – Véh. et équip.'!H386-'Inventaire – Véh. et équip.'!M386,'Inventaire – Act. lin. et vert.'!G386)</f>
        <v>0</v>
      </c>
      <c r="I399" s="270">
        <f>'Inventaire – Act. lin. et vert.'!K386</f>
        <v>0</v>
      </c>
      <c r="J399" s="271" t="str">
        <f>IF(ISNUMBER('Inventaire – Act. lin. et vert.'!Y386),'Inventaire – Act. lin. et vert.'!Y386,"")</f>
        <v/>
      </c>
      <c r="K399" s="272">
        <f t="shared" si="168"/>
        <v>0</v>
      </c>
      <c r="L399" s="272">
        <f t="shared" si="174"/>
        <v>0</v>
      </c>
      <c r="M399" s="272">
        <f t="shared" si="175"/>
        <v>0</v>
      </c>
      <c r="N399" s="272">
        <f t="shared" si="176"/>
        <v>0</v>
      </c>
      <c r="O399" s="272">
        <f t="shared" si="177"/>
        <v>0</v>
      </c>
      <c r="P399" s="273">
        <f t="shared" si="178"/>
        <v>0</v>
      </c>
      <c r="Q399" s="277" t="str">
        <f t="shared" si="179"/>
        <v/>
      </c>
      <c r="R399" s="277" t="str">
        <f t="shared" si="180"/>
        <v/>
      </c>
      <c r="S399" s="274" t="str">
        <f t="shared" si="170"/>
        <v/>
      </c>
      <c r="T399" s="274" t="str">
        <f t="shared" si="196"/>
        <v/>
      </c>
      <c r="U399" s="274" t="str">
        <f t="shared" si="196"/>
        <v/>
      </c>
      <c r="V399" s="274" t="str">
        <f t="shared" si="171"/>
        <v/>
      </c>
      <c r="W399" s="274" t="str">
        <f t="shared" si="194"/>
        <v/>
      </c>
      <c r="X399" s="274" t="str">
        <f t="shared" si="194"/>
        <v/>
      </c>
      <c r="Y399" s="274" t="str">
        <f t="shared" si="194"/>
        <v/>
      </c>
      <c r="Z399" s="274" t="str">
        <f t="shared" si="194"/>
        <v/>
      </c>
      <c r="AA399" s="274" t="str">
        <f t="shared" si="194"/>
        <v/>
      </c>
      <c r="AB399" s="274" t="str">
        <f t="shared" si="194"/>
        <v/>
      </c>
      <c r="AC399" s="274" t="str">
        <f t="shared" si="194"/>
        <v/>
      </c>
      <c r="AD399" s="274" t="str">
        <f t="shared" si="194"/>
        <v/>
      </c>
      <c r="AE399" s="274" t="str">
        <f t="shared" si="194"/>
        <v/>
      </c>
      <c r="AF399" s="274" t="str">
        <f t="shared" si="194"/>
        <v/>
      </c>
      <c r="AG399" s="274" t="str">
        <f t="shared" si="195"/>
        <v/>
      </c>
      <c r="AH399" s="274" t="str">
        <f t="shared" si="195"/>
        <v/>
      </c>
      <c r="AI399" s="274" t="str">
        <f t="shared" si="195"/>
        <v/>
      </c>
      <c r="AJ399" s="274" t="str">
        <f t="shared" si="195"/>
        <v/>
      </c>
      <c r="AK399" s="274" t="str">
        <f t="shared" si="195"/>
        <v/>
      </c>
      <c r="AL399" s="274" t="str">
        <f t="shared" si="195"/>
        <v/>
      </c>
      <c r="AM399" s="274" t="str">
        <f t="shared" si="195"/>
        <v/>
      </c>
      <c r="AN399" s="274" t="str">
        <f t="shared" si="195"/>
        <v/>
      </c>
      <c r="AO399" s="274" t="str">
        <f t="shared" si="195"/>
        <v/>
      </c>
      <c r="AP399" s="274" t="str">
        <f t="shared" si="195"/>
        <v/>
      </c>
      <c r="AQ399" s="275">
        <f t="shared" si="181"/>
        <v>0</v>
      </c>
      <c r="AR399" s="275">
        <f t="shared" si="182"/>
        <v>0</v>
      </c>
      <c r="AS399" s="275">
        <f t="shared" si="183"/>
        <v>0</v>
      </c>
    </row>
    <row r="400" spans="1:45" s="5" customFormat="1" ht="27.75" customHeight="1" x14ac:dyDescent="0.25">
      <c r="A400" s="266">
        <f>'Inventaire – Act. lin. et vert.'!A387</f>
        <v>386</v>
      </c>
      <c r="B400" s="266"/>
      <c r="C400" s="266">
        <f>'Inventaire – Act. lin. et vert.'!B387</f>
        <v>0</v>
      </c>
      <c r="D400" s="266" t="str">
        <f>IF('Inventaire – Act. lin. et vert.'!C387="","",'Inventaire – Act. lin. et vert.'!C387)</f>
        <v/>
      </c>
      <c r="E400" s="267">
        <f>'Inventaire – Act. lin. et vert.'!D387</f>
        <v>0</v>
      </c>
      <c r="F400" s="268">
        <f>'Inventaire – Act. lin. et vert.'!E387</f>
        <v>0</v>
      </c>
      <c r="G400" s="276">
        <f>'Inventaire – Act. lin. et vert.'!I387</f>
        <v>0</v>
      </c>
      <c r="H400" s="270">
        <f>IF(C400='État actuel de la coll.'!$A$20,'Inventaire – Véh. et équip.'!H387-'Inventaire – Véh. et équip.'!M387,'Inventaire – Act. lin. et vert.'!G387)</f>
        <v>0</v>
      </c>
      <c r="I400" s="270">
        <f>'Inventaire – Act. lin. et vert.'!K387</f>
        <v>0</v>
      </c>
      <c r="J400" s="271" t="str">
        <f>IF(ISNUMBER('Inventaire – Act. lin. et vert.'!Y387),'Inventaire – Act. lin. et vert.'!Y387,"")</f>
        <v/>
      </c>
      <c r="K400" s="272">
        <f t="shared" ref="K400:K463" si="197">IF(ISNUMBER(J400),H400+J400,H400+$I400)</f>
        <v>0</v>
      </c>
      <c r="L400" s="272">
        <f t="shared" si="174"/>
        <v>0</v>
      </c>
      <c r="M400" s="272">
        <f t="shared" si="175"/>
        <v>0</v>
      </c>
      <c r="N400" s="272">
        <f t="shared" si="176"/>
        <v>0</v>
      </c>
      <c r="O400" s="272">
        <f t="shared" si="177"/>
        <v>0</v>
      </c>
      <c r="P400" s="273">
        <f t="shared" si="178"/>
        <v>0</v>
      </c>
      <c r="Q400" s="277" t="str">
        <f t="shared" si="179"/>
        <v/>
      </c>
      <c r="R400" s="277" t="str">
        <f t="shared" si="180"/>
        <v/>
      </c>
      <c r="S400" s="274" t="str">
        <f t="shared" si="170"/>
        <v/>
      </c>
      <c r="T400" s="274" t="str">
        <f t="shared" si="196"/>
        <v/>
      </c>
      <c r="U400" s="274" t="str">
        <f t="shared" si="196"/>
        <v/>
      </c>
      <c r="V400" s="274" t="str">
        <f t="shared" si="171"/>
        <v/>
      </c>
      <c r="W400" s="274" t="str">
        <f t="shared" si="194"/>
        <v/>
      </c>
      <c r="X400" s="274" t="str">
        <f t="shared" si="194"/>
        <v/>
      </c>
      <c r="Y400" s="274" t="str">
        <f t="shared" si="194"/>
        <v/>
      </c>
      <c r="Z400" s="274" t="str">
        <f t="shared" si="194"/>
        <v/>
      </c>
      <c r="AA400" s="274" t="str">
        <f t="shared" si="194"/>
        <v/>
      </c>
      <c r="AB400" s="274" t="str">
        <f t="shared" si="194"/>
        <v/>
      </c>
      <c r="AC400" s="274" t="str">
        <f t="shared" si="194"/>
        <v/>
      </c>
      <c r="AD400" s="274" t="str">
        <f t="shared" si="194"/>
        <v/>
      </c>
      <c r="AE400" s="274" t="str">
        <f t="shared" si="194"/>
        <v/>
      </c>
      <c r="AF400" s="274" t="str">
        <f t="shared" si="194"/>
        <v/>
      </c>
      <c r="AG400" s="274" t="str">
        <f t="shared" si="195"/>
        <v/>
      </c>
      <c r="AH400" s="274" t="str">
        <f t="shared" si="195"/>
        <v/>
      </c>
      <c r="AI400" s="274" t="str">
        <f t="shared" si="195"/>
        <v/>
      </c>
      <c r="AJ400" s="274" t="str">
        <f t="shared" si="195"/>
        <v/>
      </c>
      <c r="AK400" s="274" t="str">
        <f t="shared" si="195"/>
        <v/>
      </c>
      <c r="AL400" s="274" t="str">
        <f t="shared" si="195"/>
        <v/>
      </c>
      <c r="AM400" s="274" t="str">
        <f t="shared" si="195"/>
        <v/>
      </c>
      <c r="AN400" s="274" t="str">
        <f t="shared" si="195"/>
        <v/>
      </c>
      <c r="AO400" s="274" t="str">
        <f t="shared" si="195"/>
        <v/>
      </c>
      <c r="AP400" s="274" t="str">
        <f t="shared" si="195"/>
        <v/>
      </c>
      <c r="AQ400" s="275">
        <f t="shared" si="181"/>
        <v>0</v>
      </c>
      <c r="AR400" s="275">
        <f t="shared" si="182"/>
        <v>0</v>
      </c>
      <c r="AS400" s="275">
        <f t="shared" si="183"/>
        <v>0</v>
      </c>
    </row>
    <row r="401" spans="1:45" s="5" customFormat="1" ht="27.75" customHeight="1" x14ac:dyDescent="0.25">
      <c r="A401" s="266">
        <f>'Inventaire – Act. lin. et vert.'!A388</f>
        <v>387</v>
      </c>
      <c r="B401" s="266"/>
      <c r="C401" s="266">
        <f>'Inventaire – Act. lin. et vert.'!B388</f>
        <v>0</v>
      </c>
      <c r="D401" s="266" t="str">
        <f>IF('Inventaire – Act. lin. et vert.'!C388="","",'Inventaire – Act. lin. et vert.'!C388)</f>
        <v/>
      </c>
      <c r="E401" s="267">
        <f>'Inventaire – Act. lin. et vert.'!D388</f>
        <v>0</v>
      </c>
      <c r="F401" s="268">
        <f>'Inventaire – Act. lin. et vert.'!E388</f>
        <v>0</v>
      </c>
      <c r="G401" s="276">
        <f>'Inventaire – Act. lin. et vert.'!I388</f>
        <v>0</v>
      </c>
      <c r="H401" s="270">
        <f>IF(C401='État actuel de la coll.'!$A$20,'Inventaire – Véh. et équip.'!H388-'Inventaire – Véh. et équip.'!M388,'Inventaire – Act. lin. et vert.'!G388)</f>
        <v>0</v>
      </c>
      <c r="I401" s="270">
        <f>'Inventaire – Act. lin. et vert.'!K388</f>
        <v>0</v>
      </c>
      <c r="J401" s="271" t="str">
        <f>IF(ISNUMBER('Inventaire – Act. lin. et vert.'!Y388),'Inventaire – Act. lin. et vert.'!Y388,"")</f>
        <v/>
      </c>
      <c r="K401" s="272">
        <f t="shared" si="197"/>
        <v>0</v>
      </c>
      <c r="L401" s="272">
        <f t="shared" si="174"/>
        <v>0</v>
      </c>
      <c r="M401" s="272">
        <f t="shared" si="175"/>
        <v>0</v>
      </c>
      <c r="N401" s="272">
        <f t="shared" si="176"/>
        <v>0</v>
      </c>
      <c r="O401" s="272">
        <f t="shared" si="177"/>
        <v>0</v>
      </c>
      <c r="P401" s="273">
        <f t="shared" si="178"/>
        <v>0</v>
      </c>
      <c r="Q401" s="277" t="str">
        <f t="shared" si="179"/>
        <v/>
      </c>
      <c r="R401" s="277" t="str">
        <f t="shared" si="180"/>
        <v/>
      </c>
      <c r="S401" s="274" t="str">
        <f t="shared" ref="S401:S464" si="198">IF(OR($K401=S$14,$L401=S$14,$M401=S$14,$N401=S$14,$O401=S$14,$P401=S$14),$G401,"")</f>
        <v/>
      </c>
      <c r="T401" s="274" t="str">
        <f t="shared" si="196"/>
        <v/>
      </c>
      <c r="U401" s="274" t="str">
        <f t="shared" si="196"/>
        <v/>
      </c>
      <c r="V401" s="274" t="str">
        <f t="shared" ref="V401:V464" si="199">IF(OR($K401=V$14,$L401=V$14,$M401=V$14,$N401=V$14,$O401=V$14,$P401=V$14),$G401,"")</f>
        <v/>
      </c>
      <c r="W401" s="274" t="str">
        <f t="shared" si="194"/>
        <v/>
      </c>
      <c r="X401" s="274" t="str">
        <f t="shared" si="194"/>
        <v/>
      </c>
      <c r="Y401" s="274" t="str">
        <f t="shared" si="194"/>
        <v/>
      </c>
      <c r="Z401" s="274" t="str">
        <f t="shared" si="194"/>
        <v/>
      </c>
      <c r="AA401" s="274" t="str">
        <f t="shared" si="194"/>
        <v/>
      </c>
      <c r="AB401" s="274" t="str">
        <f t="shared" si="194"/>
        <v/>
      </c>
      <c r="AC401" s="274" t="str">
        <f t="shared" si="194"/>
        <v/>
      </c>
      <c r="AD401" s="274" t="str">
        <f t="shared" si="194"/>
        <v/>
      </c>
      <c r="AE401" s="274" t="str">
        <f t="shared" si="194"/>
        <v/>
      </c>
      <c r="AF401" s="274" t="str">
        <f t="shared" si="194"/>
        <v/>
      </c>
      <c r="AG401" s="274" t="str">
        <f t="shared" si="195"/>
        <v/>
      </c>
      <c r="AH401" s="274" t="str">
        <f t="shared" si="195"/>
        <v/>
      </c>
      <c r="AI401" s="274" t="str">
        <f t="shared" si="195"/>
        <v/>
      </c>
      <c r="AJ401" s="274" t="str">
        <f t="shared" si="195"/>
        <v/>
      </c>
      <c r="AK401" s="274" t="str">
        <f t="shared" si="195"/>
        <v/>
      </c>
      <c r="AL401" s="274" t="str">
        <f t="shared" si="195"/>
        <v/>
      </c>
      <c r="AM401" s="274" t="str">
        <f t="shared" si="195"/>
        <v/>
      </c>
      <c r="AN401" s="274" t="str">
        <f t="shared" si="195"/>
        <v/>
      </c>
      <c r="AO401" s="274" t="str">
        <f t="shared" si="195"/>
        <v/>
      </c>
      <c r="AP401" s="274" t="str">
        <f t="shared" si="195"/>
        <v/>
      </c>
      <c r="AQ401" s="275">
        <f t="shared" si="181"/>
        <v>0</v>
      </c>
      <c r="AR401" s="275">
        <f t="shared" si="182"/>
        <v>0</v>
      </c>
      <c r="AS401" s="275">
        <f t="shared" si="183"/>
        <v>0</v>
      </c>
    </row>
    <row r="402" spans="1:45" s="5" customFormat="1" ht="27.75" customHeight="1" x14ac:dyDescent="0.25">
      <c r="A402" s="266">
        <f>'Inventaire – Act. lin. et vert.'!A389</f>
        <v>388</v>
      </c>
      <c r="B402" s="266"/>
      <c r="C402" s="266">
        <f>'Inventaire – Act. lin. et vert.'!B389</f>
        <v>0</v>
      </c>
      <c r="D402" s="266" t="str">
        <f>IF('Inventaire – Act. lin. et vert.'!C389="","",'Inventaire – Act. lin. et vert.'!C389)</f>
        <v/>
      </c>
      <c r="E402" s="267">
        <f>'Inventaire – Act. lin. et vert.'!D389</f>
        <v>0</v>
      </c>
      <c r="F402" s="268">
        <f>'Inventaire – Act. lin. et vert.'!E389</f>
        <v>0</v>
      </c>
      <c r="G402" s="276">
        <f>'Inventaire – Act. lin. et vert.'!I389</f>
        <v>0</v>
      </c>
      <c r="H402" s="270">
        <f>IF(C402='État actuel de la coll.'!$A$20,'Inventaire – Véh. et équip.'!H389-'Inventaire – Véh. et équip.'!M389,'Inventaire – Act. lin. et vert.'!G389)</f>
        <v>0</v>
      </c>
      <c r="I402" s="270">
        <f>'Inventaire – Act. lin. et vert.'!K389</f>
        <v>0</v>
      </c>
      <c r="J402" s="271" t="str">
        <f>IF(ISNUMBER('Inventaire – Act. lin. et vert.'!Y389),'Inventaire – Act. lin. et vert.'!Y389,"")</f>
        <v/>
      </c>
      <c r="K402" s="272">
        <f t="shared" si="197"/>
        <v>0</v>
      </c>
      <c r="L402" s="272">
        <f t="shared" si="174"/>
        <v>0</v>
      </c>
      <c r="M402" s="272">
        <f t="shared" si="175"/>
        <v>0</v>
      </c>
      <c r="N402" s="272">
        <f t="shared" si="176"/>
        <v>0</v>
      </c>
      <c r="O402" s="272">
        <f t="shared" si="177"/>
        <v>0</v>
      </c>
      <c r="P402" s="273">
        <f t="shared" si="178"/>
        <v>0</v>
      </c>
      <c r="Q402" s="277" t="str">
        <f t="shared" si="179"/>
        <v/>
      </c>
      <c r="R402" s="277" t="str">
        <f t="shared" si="180"/>
        <v/>
      </c>
      <c r="S402" s="274" t="str">
        <f t="shared" si="198"/>
        <v/>
      </c>
      <c r="T402" s="274" t="str">
        <f t="shared" si="196"/>
        <v/>
      </c>
      <c r="U402" s="274" t="str">
        <f t="shared" si="196"/>
        <v/>
      </c>
      <c r="V402" s="274" t="str">
        <f t="shared" si="199"/>
        <v/>
      </c>
      <c r="W402" s="274" t="str">
        <f t="shared" si="194"/>
        <v/>
      </c>
      <c r="X402" s="274" t="str">
        <f t="shared" si="194"/>
        <v/>
      </c>
      <c r="Y402" s="274" t="str">
        <f t="shared" si="194"/>
        <v/>
      </c>
      <c r="Z402" s="274" t="str">
        <f t="shared" si="194"/>
        <v/>
      </c>
      <c r="AA402" s="274" t="str">
        <f t="shared" si="194"/>
        <v/>
      </c>
      <c r="AB402" s="274" t="str">
        <f t="shared" si="194"/>
        <v/>
      </c>
      <c r="AC402" s="274" t="str">
        <f t="shared" si="194"/>
        <v/>
      </c>
      <c r="AD402" s="274" t="str">
        <f t="shared" si="194"/>
        <v/>
      </c>
      <c r="AE402" s="274" t="str">
        <f t="shared" si="194"/>
        <v/>
      </c>
      <c r="AF402" s="274" t="str">
        <f t="shared" si="194"/>
        <v/>
      </c>
      <c r="AG402" s="274" t="str">
        <f t="shared" si="195"/>
        <v/>
      </c>
      <c r="AH402" s="274" t="str">
        <f t="shared" si="195"/>
        <v/>
      </c>
      <c r="AI402" s="274" t="str">
        <f t="shared" si="195"/>
        <v/>
      </c>
      <c r="AJ402" s="274" t="str">
        <f t="shared" si="195"/>
        <v/>
      </c>
      <c r="AK402" s="274" t="str">
        <f t="shared" si="195"/>
        <v/>
      </c>
      <c r="AL402" s="274" t="str">
        <f t="shared" si="195"/>
        <v/>
      </c>
      <c r="AM402" s="274" t="str">
        <f t="shared" si="195"/>
        <v/>
      </c>
      <c r="AN402" s="274" t="str">
        <f t="shared" si="195"/>
        <v/>
      </c>
      <c r="AO402" s="274" t="str">
        <f t="shared" si="195"/>
        <v/>
      </c>
      <c r="AP402" s="274" t="str">
        <f t="shared" si="195"/>
        <v/>
      </c>
      <c r="AQ402" s="275">
        <f t="shared" si="181"/>
        <v>0</v>
      </c>
      <c r="AR402" s="275">
        <f t="shared" si="182"/>
        <v>0</v>
      </c>
      <c r="AS402" s="275">
        <f t="shared" si="183"/>
        <v>0</v>
      </c>
    </row>
    <row r="403" spans="1:45" s="5" customFormat="1" ht="27.75" customHeight="1" x14ac:dyDescent="0.25">
      <c r="A403" s="266">
        <f>'Inventaire – Act. lin. et vert.'!A390</f>
        <v>389</v>
      </c>
      <c r="B403" s="266"/>
      <c r="C403" s="266">
        <f>'Inventaire – Act. lin. et vert.'!B390</f>
        <v>0</v>
      </c>
      <c r="D403" s="266" t="str">
        <f>IF('Inventaire – Act. lin. et vert.'!C390="","",'Inventaire – Act. lin. et vert.'!C390)</f>
        <v/>
      </c>
      <c r="E403" s="267">
        <f>'Inventaire – Act. lin. et vert.'!D390</f>
        <v>0</v>
      </c>
      <c r="F403" s="268">
        <f>'Inventaire – Act. lin. et vert.'!E390</f>
        <v>0</v>
      </c>
      <c r="G403" s="276">
        <f>'Inventaire – Act. lin. et vert.'!I390</f>
        <v>0</v>
      </c>
      <c r="H403" s="270">
        <f>IF(C403='État actuel de la coll.'!$A$20,'Inventaire – Véh. et équip.'!H390-'Inventaire – Véh. et équip.'!M390,'Inventaire – Act. lin. et vert.'!G390)</f>
        <v>0</v>
      </c>
      <c r="I403" s="270">
        <f>'Inventaire – Act. lin. et vert.'!K390</f>
        <v>0</v>
      </c>
      <c r="J403" s="271" t="str">
        <f>IF(ISNUMBER('Inventaire – Act. lin. et vert.'!Y390),'Inventaire – Act. lin. et vert.'!Y390,"")</f>
        <v/>
      </c>
      <c r="K403" s="272">
        <f t="shared" si="197"/>
        <v>0</v>
      </c>
      <c r="L403" s="272">
        <f t="shared" si="174"/>
        <v>0</v>
      </c>
      <c r="M403" s="272">
        <f t="shared" si="175"/>
        <v>0</v>
      </c>
      <c r="N403" s="272">
        <f t="shared" si="176"/>
        <v>0</v>
      </c>
      <c r="O403" s="272">
        <f t="shared" si="177"/>
        <v>0</v>
      </c>
      <c r="P403" s="273">
        <f t="shared" si="178"/>
        <v>0</v>
      </c>
      <c r="Q403" s="277" t="str">
        <f t="shared" si="179"/>
        <v/>
      </c>
      <c r="R403" s="277" t="str">
        <f t="shared" si="180"/>
        <v/>
      </c>
      <c r="S403" s="274" t="str">
        <f t="shared" si="198"/>
        <v/>
      </c>
      <c r="T403" s="274" t="str">
        <f t="shared" si="196"/>
        <v/>
      </c>
      <c r="U403" s="274" t="str">
        <f t="shared" si="196"/>
        <v/>
      </c>
      <c r="V403" s="274" t="str">
        <f t="shared" si="199"/>
        <v/>
      </c>
      <c r="W403" s="274" t="str">
        <f t="shared" si="194"/>
        <v/>
      </c>
      <c r="X403" s="274" t="str">
        <f t="shared" si="194"/>
        <v/>
      </c>
      <c r="Y403" s="274" t="str">
        <f t="shared" si="194"/>
        <v/>
      </c>
      <c r="Z403" s="274" t="str">
        <f t="shared" si="194"/>
        <v/>
      </c>
      <c r="AA403" s="274" t="str">
        <f t="shared" si="194"/>
        <v/>
      </c>
      <c r="AB403" s="274" t="str">
        <f t="shared" si="194"/>
        <v/>
      </c>
      <c r="AC403" s="274" t="str">
        <f t="shared" si="194"/>
        <v/>
      </c>
      <c r="AD403" s="274" t="str">
        <f t="shared" si="194"/>
        <v/>
      </c>
      <c r="AE403" s="274" t="str">
        <f t="shared" si="194"/>
        <v/>
      </c>
      <c r="AF403" s="274" t="str">
        <f t="shared" si="194"/>
        <v/>
      </c>
      <c r="AG403" s="274" t="str">
        <f t="shared" si="195"/>
        <v/>
      </c>
      <c r="AH403" s="274" t="str">
        <f t="shared" si="195"/>
        <v/>
      </c>
      <c r="AI403" s="274" t="str">
        <f t="shared" si="195"/>
        <v/>
      </c>
      <c r="AJ403" s="274" t="str">
        <f t="shared" si="195"/>
        <v/>
      </c>
      <c r="AK403" s="274" t="str">
        <f t="shared" si="195"/>
        <v/>
      </c>
      <c r="AL403" s="274" t="str">
        <f t="shared" si="195"/>
        <v/>
      </c>
      <c r="AM403" s="274" t="str">
        <f t="shared" si="195"/>
        <v/>
      </c>
      <c r="AN403" s="274" t="str">
        <f t="shared" si="195"/>
        <v/>
      </c>
      <c r="AO403" s="274" t="str">
        <f t="shared" si="195"/>
        <v/>
      </c>
      <c r="AP403" s="274" t="str">
        <f t="shared" si="195"/>
        <v/>
      </c>
      <c r="AQ403" s="275">
        <f t="shared" si="181"/>
        <v>0</v>
      </c>
      <c r="AR403" s="275">
        <f t="shared" si="182"/>
        <v>0</v>
      </c>
      <c r="AS403" s="275">
        <f t="shared" si="183"/>
        <v>0</v>
      </c>
    </row>
    <row r="404" spans="1:45" s="5" customFormat="1" ht="27.75" customHeight="1" x14ac:dyDescent="0.25">
      <c r="A404" s="266">
        <f>'Inventaire – Act. lin. et vert.'!A391</f>
        <v>390</v>
      </c>
      <c r="B404" s="266"/>
      <c r="C404" s="266">
        <f>'Inventaire – Act. lin. et vert.'!B391</f>
        <v>0</v>
      </c>
      <c r="D404" s="266" t="str">
        <f>IF('Inventaire – Act. lin. et vert.'!C391="","",'Inventaire – Act. lin. et vert.'!C391)</f>
        <v/>
      </c>
      <c r="E404" s="267">
        <f>'Inventaire – Act. lin. et vert.'!D391</f>
        <v>0</v>
      </c>
      <c r="F404" s="268">
        <f>'Inventaire – Act. lin. et vert.'!E391</f>
        <v>0</v>
      </c>
      <c r="G404" s="276">
        <f>'Inventaire – Act. lin. et vert.'!I391</f>
        <v>0</v>
      </c>
      <c r="H404" s="270">
        <f>IF(C404='État actuel de la coll.'!$A$20,'Inventaire – Véh. et équip.'!H391-'Inventaire – Véh. et équip.'!M391,'Inventaire – Act. lin. et vert.'!G391)</f>
        <v>0</v>
      </c>
      <c r="I404" s="270">
        <f>'Inventaire – Act. lin. et vert.'!K391</f>
        <v>0</v>
      </c>
      <c r="J404" s="271" t="str">
        <f>IF(ISNUMBER('Inventaire – Act. lin. et vert.'!Y391),'Inventaire – Act. lin. et vert.'!Y391,"")</f>
        <v/>
      </c>
      <c r="K404" s="272">
        <f t="shared" si="197"/>
        <v>0</v>
      </c>
      <c r="L404" s="272">
        <f t="shared" si="174"/>
        <v>0</v>
      </c>
      <c r="M404" s="272">
        <f t="shared" si="175"/>
        <v>0</v>
      </c>
      <c r="N404" s="272">
        <f t="shared" si="176"/>
        <v>0</v>
      </c>
      <c r="O404" s="272">
        <f t="shared" si="177"/>
        <v>0</v>
      </c>
      <c r="P404" s="273">
        <f t="shared" si="178"/>
        <v>0</v>
      </c>
      <c r="Q404" s="277" t="str">
        <f t="shared" si="179"/>
        <v/>
      </c>
      <c r="R404" s="277" t="str">
        <f t="shared" si="180"/>
        <v/>
      </c>
      <c r="S404" s="274" t="str">
        <f t="shared" si="198"/>
        <v/>
      </c>
      <c r="T404" s="274" t="str">
        <f t="shared" si="196"/>
        <v/>
      </c>
      <c r="U404" s="274" t="str">
        <f t="shared" si="196"/>
        <v/>
      </c>
      <c r="V404" s="274" t="str">
        <f t="shared" si="199"/>
        <v/>
      </c>
      <c r="W404" s="274" t="str">
        <f t="shared" si="194"/>
        <v/>
      </c>
      <c r="X404" s="274" t="str">
        <f t="shared" si="194"/>
        <v/>
      </c>
      <c r="Y404" s="274" t="str">
        <f t="shared" si="194"/>
        <v/>
      </c>
      <c r="Z404" s="274" t="str">
        <f t="shared" si="194"/>
        <v/>
      </c>
      <c r="AA404" s="274" t="str">
        <f t="shared" si="194"/>
        <v/>
      </c>
      <c r="AB404" s="274" t="str">
        <f t="shared" si="194"/>
        <v/>
      </c>
      <c r="AC404" s="274" t="str">
        <f t="shared" si="194"/>
        <v/>
      </c>
      <c r="AD404" s="274" t="str">
        <f t="shared" si="194"/>
        <v/>
      </c>
      <c r="AE404" s="274" t="str">
        <f t="shared" si="194"/>
        <v/>
      </c>
      <c r="AF404" s="274" t="str">
        <f t="shared" si="194"/>
        <v/>
      </c>
      <c r="AG404" s="274" t="str">
        <f t="shared" si="195"/>
        <v/>
      </c>
      <c r="AH404" s="274" t="str">
        <f t="shared" si="195"/>
        <v/>
      </c>
      <c r="AI404" s="274" t="str">
        <f t="shared" si="195"/>
        <v/>
      </c>
      <c r="AJ404" s="274" t="str">
        <f t="shared" si="195"/>
        <v/>
      </c>
      <c r="AK404" s="274" t="str">
        <f t="shared" si="195"/>
        <v/>
      </c>
      <c r="AL404" s="274" t="str">
        <f t="shared" si="195"/>
        <v/>
      </c>
      <c r="AM404" s="274" t="str">
        <f t="shared" si="195"/>
        <v/>
      </c>
      <c r="AN404" s="274" t="str">
        <f t="shared" si="195"/>
        <v/>
      </c>
      <c r="AO404" s="274" t="str">
        <f t="shared" si="195"/>
        <v/>
      </c>
      <c r="AP404" s="274" t="str">
        <f t="shared" si="195"/>
        <v/>
      </c>
      <c r="AQ404" s="275">
        <f t="shared" si="181"/>
        <v>0</v>
      </c>
      <c r="AR404" s="275">
        <f t="shared" si="182"/>
        <v>0</v>
      </c>
      <c r="AS404" s="275">
        <f t="shared" si="183"/>
        <v>0</v>
      </c>
    </row>
    <row r="405" spans="1:45" s="5" customFormat="1" ht="27.75" customHeight="1" x14ac:dyDescent="0.25">
      <c r="A405" s="266">
        <f>'Inventaire – Act. lin. et vert.'!A392</f>
        <v>391</v>
      </c>
      <c r="B405" s="266"/>
      <c r="C405" s="266">
        <f>'Inventaire – Act. lin. et vert.'!B392</f>
        <v>0</v>
      </c>
      <c r="D405" s="266" t="str">
        <f>IF('Inventaire – Act. lin. et vert.'!C392="","",'Inventaire – Act. lin. et vert.'!C392)</f>
        <v/>
      </c>
      <c r="E405" s="267">
        <f>'Inventaire – Act. lin. et vert.'!D392</f>
        <v>0</v>
      </c>
      <c r="F405" s="268">
        <f>'Inventaire – Act. lin. et vert.'!E392</f>
        <v>0</v>
      </c>
      <c r="G405" s="276">
        <f>'Inventaire – Act. lin. et vert.'!I392</f>
        <v>0</v>
      </c>
      <c r="H405" s="270">
        <f>IF(C405='État actuel de la coll.'!$A$20,'Inventaire – Véh. et équip.'!H392-'Inventaire – Véh. et équip.'!M392,'Inventaire – Act. lin. et vert.'!G392)</f>
        <v>0</v>
      </c>
      <c r="I405" s="270">
        <f>'Inventaire – Act. lin. et vert.'!K392</f>
        <v>0</v>
      </c>
      <c r="J405" s="271" t="str">
        <f>IF(ISNUMBER('Inventaire – Act. lin. et vert.'!Y392),'Inventaire – Act. lin. et vert.'!Y392,"")</f>
        <v/>
      </c>
      <c r="K405" s="272">
        <f t="shared" si="197"/>
        <v>0</v>
      </c>
      <c r="L405" s="272">
        <f t="shared" si="174"/>
        <v>0</v>
      </c>
      <c r="M405" s="272">
        <f t="shared" si="175"/>
        <v>0</v>
      </c>
      <c r="N405" s="272">
        <f t="shared" si="176"/>
        <v>0</v>
      </c>
      <c r="O405" s="272">
        <f t="shared" si="177"/>
        <v>0</v>
      </c>
      <c r="P405" s="273">
        <f t="shared" si="178"/>
        <v>0</v>
      </c>
      <c r="Q405" s="277" t="str">
        <f t="shared" si="179"/>
        <v/>
      </c>
      <c r="R405" s="277" t="str">
        <f t="shared" si="180"/>
        <v/>
      </c>
      <c r="S405" s="274" t="str">
        <f t="shared" si="198"/>
        <v/>
      </c>
      <c r="T405" s="274" t="str">
        <f t="shared" si="196"/>
        <v/>
      </c>
      <c r="U405" s="274" t="str">
        <f t="shared" si="196"/>
        <v/>
      </c>
      <c r="V405" s="274" t="str">
        <f t="shared" si="199"/>
        <v/>
      </c>
      <c r="W405" s="274" t="str">
        <f t="shared" ref="W405:AF414" si="200">IF(OR($K405=W$14,$L405=W$14,$M405=W$14,$N405=W$14,$O405=W$14,$P405=W$14),$G405,"")</f>
        <v/>
      </c>
      <c r="X405" s="274" t="str">
        <f t="shared" si="200"/>
        <v/>
      </c>
      <c r="Y405" s="274" t="str">
        <f t="shared" si="200"/>
        <v/>
      </c>
      <c r="Z405" s="274" t="str">
        <f t="shared" si="200"/>
        <v/>
      </c>
      <c r="AA405" s="274" t="str">
        <f t="shared" si="200"/>
        <v/>
      </c>
      <c r="AB405" s="274" t="str">
        <f t="shared" si="200"/>
        <v/>
      </c>
      <c r="AC405" s="274" t="str">
        <f t="shared" si="200"/>
        <v/>
      </c>
      <c r="AD405" s="274" t="str">
        <f t="shared" si="200"/>
        <v/>
      </c>
      <c r="AE405" s="274" t="str">
        <f t="shared" si="200"/>
        <v/>
      </c>
      <c r="AF405" s="274" t="str">
        <f t="shared" si="200"/>
        <v/>
      </c>
      <c r="AG405" s="274" t="str">
        <f t="shared" ref="AG405:AP414" si="201">IF(OR($K405=AG$14,$L405=AG$14,$M405=AG$14,$N405=AG$14,$O405=AG$14,$P405=AG$14),$G405,"")</f>
        <v/>
      </c>
      <c r="AH405" s="274" t="str">
        <f t="shared" si="201"/>
        <v/>
      </c>
      <c r="AI405" s="274" t="str">
        <f t="shared" si="201"/>
        <v/>
      </c>
      <c r="AJ405" s="274" t="str">
        <f t="shared" si="201"/>
        <v/>
      </c>
      <c r="AK405" s="274" t="str">
        <f t="shared" si="201"/>
        <v/>
      </c>
      <c r="AL405" s="274" t="str">
        <f t="shared" si="201"/>
        <v/>
      </c>
      <c r="AM405" s="274" t="str">
        <f t="shared" si="201"/>
        <v/>
      </c>
      <c r="AN405" s="274" t="str">
        <f t="shared" si="201"/>
        <v/>
      </c>
      <c r="AO405" s="274" t="str">
        <f t="shared" si="201"/>
        <v/>
      </c>
      <c r="AP405" s="274" t="str">
        <f t="shared" si="201"/>
        <v/>
      </c>
      <c r="AQ405" s="275">
        <f t="shared" si="181"/>
        <v>0</v>
      </c>
      <c r="AR405" s="275">
        <f t="shared" si="182"/>
        <v>0</v>
      </c>
      <c r="AS405" s="275">
        <f t="shared" si="183"/>
        <v>0</v>
      </c>
    </row>
    <row r="406" spans="1:45" s="5" customFormat="1" ht="27.75" customHeight="1" x14ac:dyDescent="0.25">
      <c r="A406" s="266">
        <f>'Inventaire – Act. lin. et vert.'!A393</f>
        <v>392</v>
      </c>
      <c r="B406" s="266"/>
      <c r="C406" s="266">
        <f>'Inventaire – Act. lin. et vert.'!B393</f>
        <v>0</v>
      </c>
      <c r="D406" s="266" t="str">
        <f>IF('Inventaire – Act. lin. et vert.'!C393="","",'Inventaire – Act. lin. et vert.'!C393)</f>
        <v/>
      </c>
      <c r="E406" s="267">
        <f>'Inventaire – Act. lin. et vert.'!D393</f>
        <v>0</v>
      </c>
      <c r="F406" s="268">
        <f>'Inventaire – Act. lin. et vert.'!E393</f>
        <v>0</v>
      </c>
      <c r="G406" s="276">
        <f>'Inventaire – Act. lin. et vert.'!I393</f>
        <v>0</v>
      </c>
      <c r="H406" s="270">
        <f>IF(C406='État actuel de la coll.'!$A$20,'Inventaire – Véh. et équip.'!H393-'Inventaire – Véh. et équip.'!M393,'Inventaire – Act. lin. et vert.'!G393)</f>
        <v>0</v>
      </c>
      <c r="I406" s="270">
        <f>'Inventaire – Act. lin. et vert.'!K393</f>
        <v>0</v>
      </c>
      <c r="J406" s="271" t="str">
        <f>IF(ISNUMBER('Inventaire – Act. lin. et vert.'!Y393),'Inventaire – Act. lin. et vert.'!Y393,"")</f>
        <v/>
      </c>
      <c r="K406" s="272">
        <f t="shared" si="197"/>
        <v>0</v>
      </c>
      <c r="L406" s="272">
        <f t="shared" si="174"/>
        <v>0</v>
      </c>
      <c r="M406" s="272">
        <f t="shared" si="175"/>
        <v>0</v>
      </c>
      <c r="N406" s="272">
        <f t="shared" si="176"/>
        <v>0</v>
      </c>
      <c r="O406" s="272">
        <f t="shared" si="177"/>
        <v>0</v>
      </c>
      <c r="P406" s="273">
        <f t="shared" si="178"/>
        <v>0</v>
      </c>
      <c r="Q406" s="277" t="str">
        <f t="shared" si="179"/>
        <v/>
      </c>
      <c r="R406" s="277" t="str">
        <f t="shared" si="180"/>
        <v/>
      </c>
      <c r="S406" s="274" t="str">
        <f t="shared" si="198"/>
        <v/>
      </c>
      <c r="T406" s="274" t="str">
        <f t="shared" si="196"/>
        <v/>
      </c>
      <c r="U406" s="274" t="str">
        <f t="shared" si="196"/>
        <v/>
      </c>
      <c r="V406" s="274" t="str">
        <f t="shared" si="199"/>
        <v/>
      </c>
      <c r="W406" s="274" t="str">
        <f t="shared" si="200"/>
        <v/>
      </c>
      <c r="X406" s="274" t="str">
        <f t="shared" si="200"/>
        <v/>
      </c>
      <c r="Y406" s="274" t="str">
        <f t="shared" si="200"/>
        <v/>
      </c>
      <c r="Z406" s="274" t="str">
        <f t="shared" si="200"/>
        <v/>
      </c>
      <c r="AA406" s="274" t="str">
        <f t="shared" si="200"/>
        <v/>
      </c>
      <c r="AB406" s="274" t="str">
        <f t="shared" si="200"/>
        <v/>
      </c>
      <c r="AC406" s="274" t="str">
        <f t="shared" si="200"/>
        <v/>
      </c>
      <c r="AD406" s="274" t="str">
        <f t="shared" si="200"/>
        <v/>
      </c>
      <c r="AE406" s="274" t="str">
        <f t="shared" si="200"/>
        <v/>
      </c>
      <c r="AF406" s="274" t="str">
        <f t="shared" si="200"/>
        <v/>
      </c>
      <c r="AG406" s="274" t="str">
        <f t="shared" si="201"/>
        <v/>
      </c>
      <c r="AH406" s="274" t="str">
        <f t="shared" si="201"/>
        <v/>
      </c>
      <c r="AI406" s="274" t="str">
        <f t="shared" si="201"/>
        <v/>
      </c>
      <c r="AJ406" s="274" t="str">
        <f t="shared" si="201"/>
        <v/>
      </c>
      <c r="AK406" s="274" t="str">
        <f t="shared" si="201"/>
        <v/>
      </c>
      <c r="AL406" s="274" t="str">
        <f t="shared" si="201"/>
        <v/>
      </c>
      <c r="AM406" s="274" t="str">
        <f t="shared" si="201"/>
        <v/>
      </c>
      <c r="AN406" s="274" t="str">
        <f t="shared" si="201"/>
        <v/>
      </c>
      <c r="AO406" s="274" t="str">
        <f t="shared" si="201"/>
        <v/>
      </c>
      <c r="AP406" s="274" t="str">
        <f t="shared" si="201"/>
        <v/>
      </c>
      <c r="AQ406" s="275">
        <f t="shared" si="181"/>
        <v>0</v>
      </c>
      <c r="AR406" s="275">
        <f t="shared" si="182"/>
        <v>0</v>
      </c>
      <c r="AS406" s="275">
        <f t="shared" si="183"/>
        <v>0</v>
      </c>
    </row>
    <row r="407" spans="1:45" s="5" customFormat="1" ht="27.75" customHeight="1" x14ac:dyDescent="0.25">
      <c r="A407" s="266">
        <f>'Inventaire – Act. lin. et vert.'!A394</f>
        <v>393</v>
      </c>
      <c r="B407" s="266"/>
      <c r="C407" s="266">
        <f>'Inventaire – Act. lin. et vert.'!B394</f>
        <v>0</v>
      </c>
      <c r="D407" s="266" t="str">
        <f>IF('Inventaire – Act. lin. et vert.'!C394="","",'Inventaire – Act. lin. et vert.'!C394)</f>
        <v/>
      </c>
      <c r="E407" s="267">
        <f>'Inventaire – Act. lin. et vert.'!D394</f>
        <v>0</v>
      </c>
      <c r="F407" s="268">
        <f>'Inventaire – Act. lin. et vert.'!E394</f>
        <v>0</v>
      </c>
      <c r="G407" s="276">
        <f>'Inventaire – Act. lin. et vert.'!I394</f>
        <v>0</v>
      </c>
      <c r="H407" s="270">
        <f>IF(C407='État actuel de la coll.'!$A$20,'Inventaire – Véh. et équip.'!H394-'Inventaire – Véh. et équip.'!M394,'Inventaire – Act. lin. et vert.'!G394)</f>
        <v>0</v>
      </c>
      <c r="I407" s="270">
        <f>'Inventaire – Act. lin. et vert.'!K394</f>
        <v>0</v>
      </c>
      <c r="J407" s="271" t="str">
        <f>IF(ISNUMBER('Inventaire – Act. lin. et vert.'!Y394),'Inventaire – Act. lin. et vert.'!Y394,"")</f>
        <v/>
      </c>
      <c r="K407" s="272">
        <f t="shared" si="197"/>
        <v>0</v>
      </c>
      <c r="L407" s="272">
        <f t="shared" si="174"/>
        <v>0</v>
      </c>
      <c r="M407" s="272">
        <f t="shared" si="175"/>
        <v>0</v>
      </c>
      <c r="N407" s="272">
        <f t="shared" si="176"/>
        <v>0</v>
      </c>
      <c r="O407" s="272">
        <f t="shared" si="177"/>
        <v>0</v>
      </c>
      <c r="P407" s="273">
        <f t="shared" si="178"/>
        <v>0</v>
      </c>
      <c r="Q407" s="277" t="str">
        <f t="shared" si="179"/>
        <v/>
      </c>
      <c r="R407" s="277" t="str">
        <f t="shared" si="180"/>
        <v/>
      </c>
      <c r="S407" s="274" t="str">
        <f t="shared" si="198"/>
        <v/>
      </c>
      <c r="T407" s="274" t="str">
        <f t="shared" si="196"/>
        <v/>
      </c>
      <c r="U407" s="274" t="str">
        <f t="shared" si="196"/>
        <v/>
      </c>
      <c r="V407" s="274" t="str">
        <f t="shared" si="199"/>
        <v/>
      </c>
      <c r="W407" s="274" t="str">
        <f t="shared" si="200"/>
        <v/>
      </c>
      <c r="X407" s="274" t="str">
        <f t="shared" si="200"/>
        <v/>
      </c>
      <c r="Y407" s="274" t="str">
        <f t="shared" si="200"/>
        <v/>
      </c>
      <c r="Z407" s="274" t="str">
        <f t="shared" si="200"/>
        <v/>
      </c>
      <c r="AA407" s="274" t="str">
        <f t="shared" si="200"/>
        <v/>
      </c>
      <c r="AB407" s="274" t="str">
        <f t="shared" si="200"/>
        <v/>
      </c>
      <c r="AC407" s="274" t="str">
        <f t="shared" si="200"/>
        <v/>
      </c>
      <c r="AD407" s="274" t="str">
        <f t="shared" si="200"/>
        <v/>
      </c>
      <c r="AE407" s="274" t="str">
        <f t="shared" si="200"/>
        <v/>
      </c>
      <c r="AF407" s="274" t="str">
        <f t="shared" si="200"/>
        <v/>
      </c>
      <c r="AG407" s="274" t="str">
        <f t="shared" si="201"/>
        <v/>
      </c>
      <c r="AH407" s="274" t="str">
        <f t="shared" si="201"/>
        <v/>
      </c>
      <c r="AI407" s="274" t="str">
        <f t="shared" si="201"/>
        <v/>
      </c>
      <c r="AJ407" s="274" t="str">
        <f t="shared" si="201"/>
        <v/>
      </c>
      <c r="AK407" s="274" t="str">
        <f t="shared" si="201"/>
        <v/>
      </c>
      <c r="AL407" s="274" t="str">
        <f t="shared" si="201"/>
        <v/>
      </c>
      <c r="AM407" s="274" t="str">
        <f t="shared" si="201"/>
        <v/>
      </c>
      <c r="AN407" s="274" t="str">
        <f t="shared" si="201"/>
        <v/>
      </c>
      <c r="AO407" s="274" t="str">
        <f t="shared" si="201"/>
        <v/>
      </c>
      <c r="AP407" s="274" t="str">
        <f t="shared" si="201"/>
        <v/>
      </c>
      <c r="AQ407" s="275">
        <f t="shared" si="181"/>
        <v>0</v>
      </c>
      <c r="AR407" s="275">
        <f t="shared" si="182"/>
        <v>0</v>
      </c>
      <c r="AS407" s="275">
        <f t="shared" si="183"/>
        <v>0</v>
      </c>
    </row>
    <row r="408" spans="1:45" s="5" customFormat="1" ht="27.75" customHeight="1" x14ac:dyDescent="0.25">
      <c r="A408" s="266">
        <f>'Inventaire – Act. lin. et vert.'!A395</f>
        <v>394</v>
      </c>
      <c r="B408" s="266"/>
      <c r="C408" s="266">
        <f>'Inventaire – Act. lin. et vert.'!B395</f>
        <v>0</v>
      </c>
      <c r="D408" s="266" t="str">
        <f>IF('Inventaire – Act. lin. et vert.'!C395="","",'Inventaire – Act. lin. et vert.'!C395)</f>
        <v/>
      </c>
      <c r="E408" s="267">
        <f>'Inventaire – Act. lin. et vert.'!D395</f>
        <v>0</v>
      </c>
      <c r="F408" s="268">
        <f>'Inventaire – Act. lin. et vert.'!E395</f>
        <v>0</v>
      </c>
      <c r="G408" s="276">
        <f>'Inventaire – Act. lin. et vert.'!I395</f>
        <v>0</v>
      </c>
      <c r="H408" s="270">
        <f>IF(C408='État actuel de la coll.'!$A$20,'Inventaire – Véh. et équip.'!H395-'Inventaire – Véh. et équip.'!M395,'Inventaire – Act. lin. et vert.'!G395)</f>
        <v>0</v>
      </c>
      <c r="I408" s="270">
        <f>'Inventaire – Act. lin. et vert.'!K395</f>
        <v>0</v>
      </c>
      <c r="J408" s="271" t="str">
        <f>IF(ISNUMBER('Inventaire – Act. lin. et vert.'!Y395),'Inventaire – Act. lin. et vert.'!Y395,"")</f>
        <v/>
      </c>
      <c r="K408" s="272">
        <f t="shared" si="197"/>
        <v>0</v>
      </c>
      <c r="L408" s="272">
        <f t="shared" si="174"/>
        <v>0</v>
      </c>
      <c r="M408" s="272">
        <f t="shared" si="175"/>
        <v>0</v>
      </c>
      <c r="N408" s="272">
        <f t="shared" si="176"/>
        <v>0</v>
      </c>
      <c r="O408" s="272">
        <f t="shared" si="177"/>
        <v>0</v>
      </c>
      <c r="P408" s="273">
        <f t="shared" si="178"/>
        <v>0</v>
      </c>
      <c r="Q408" s="277" t="str">
        <f t="shared" si="179"/>
        <v/>
      </c>
      <c r="R408" s="277" t="str">
        <f t="shared" si="180"/>
        <v/>
      </c>
      <c r="S408" s="274" t="str">
        <f t="shared" si="198"/>
        <v/>
      </c>
      <c r="T408" s="274" t="str">
        <f t="shared" si="196"/>
        <v/>
      </c>
      <c r="U408" s="274" t="str">
        <f t="shared" si="196"/>
        <v/>
      </c>
      <c r="V408" s="274" t="str">
        <f t="shared" si="199"/>
        <v/>
      </c>
      <c r="W408" s="274" t="str">
        <f t="shared" si="200"/>
        <v/>
      </c>
      <c r="X408" s="274" t="str">
        <f t="shared" si="200"/>
        <v/>
      </c>
      <c r="Y408" s="274" t="str">
        <f t="shared" si="200"/>
        <v/>
      </c>
      <c r="Z408" s="274" t="str">
        <f t="shared" si="200"/>
        <v/>
      </c>
      <c r="AA408" s="274" t="str">
        <f t="shared" si="200"/>
        <v/>
      </c>
      <c r="AB408" s="274" t="str">
        <f t="shared" si="200"/>
        <v/>
      </c>
      <c r="AC408" s="274" t="str">
        <f t="shared" si="200"/>
        <v/>
      </c>
      <c r="AD408" s="274" t="str">
        <f t="shared" si="200"/>
        <v/>
      </c>
      <c r="AE408" s="274" t="str">
        <f t="shared" si="200"/>
        <v/>
      </c>
      <c r="AF408" s="274" t="str">
        <f t="shared" si="200"/>
        <v/>
      </c>
      <c r="AG408" s="274" t="str">
        <f t="shared" si="201"/>
        <v/>
      </c>
      <c r="AH408" s="274" t="str">
        <f t="shared" si="201"/>
        <v/>
      </c>
      <c r="AI408" s="274" t="str">
        <f t="shared" si="201"/>
        <v/>
      </c>
      <c r="AJ408" s="274" t="str">
        <f t="shared" si="201"/>
        <v/>
      </c>
      <c r="AK408" s="274" t="str">
        <f t="shared" si="201"/>
        <v/>
      </c>
      <c r="AL408" s="274" t="str">
        <f t="shared" si="201"/>
        <v/>
      </c>
      <c r="AM408" s="274" t="str">
        <f t="shared" si="201"/>
        <v/>
      </c>
      <c r="AN408" s="274" t="str">
        <f t="shared" si="201"/>
        <v/>
      </c>
      <c r="AO408" s="274" t="str">
        <f t="shared" si="201"/>
        <v/>
      </c>
      <c r="AP408" s="274" t="str">
        <f t="shared" si="201"/>
        <v/>
      </c>
      <c r="AQ408" s="275">
        <f t="shared" si="181"/>
        <v>0</v>
      </c>
      <c r="AR408" s="275">
        <f t="shared" si="182"/>
        <v>0</v>
      </c>
      <c r="AS408" s="275">
        <f t="shared" si="183"/>
        <v>0</v>
      </c>
    </row>
    <row r="409" spans="1:45" s="5" customFormat="1" ht="27.75" customHeight="1" x14ac:dyDescent="0.25">
      <c r="A409" s="266">
        <f>'Inventaire – Act. lin. et vert.'!A396</f>
        <v>395</v>
      </c>
      <c r="B409" s="266"/>
      <c r="C409" s="266">
        <f>'Inventaire – Act. lin. et vert.'!B396</f>
        <v>0</v>
      </c>
      <c r="D409" s="266" t="str">
        <f>IF('Inventaire – Act. lin. et vert.'!C396="","",'Inventaire – Act. lin. et vert.'!C396)</f>
        <v/>
      </c>
      <c r="E409" s="267">
        <f>'Inventaire – Act. lin. et vert.'!D396</f>
        <v>0</v>
      </c>
      <c r="F409" s="268">
        <f>'Inventaire – Act. lin. et vert.'!E396</f>
        <v>0</v>
      </c>
      <c r="G409" s="276">
        <f>'Inventaire – Act. lin. et vert.'!I396</f>
        <v>0</v>
      </c>
      <c r="H409" s="270">
        <f>IF(C409='État actuel de la coll.'!$A$20,'Inventaire – Véh. et équip.'!H396-'Inventaire – Véh. et équip.'!M396,'Inventaire – Act. lin. et vert.'!G396)</f>
        <v>0</v>
      </c>
      <c r="I409" s="270">
        <f>'Inventaire – Act. lin. et vert.'!K396</f>
        <v>0</v>
      </c>
      <c r="J409" s="271" t="str">
        <f>IF(ISNUMBER('Inventaire – Act. lin. et vert.'!Y396),'Inventaire – Act. lin. et vert.'!Y396,"")</f>
        <v/>
      </c>
      <c r="K409" s="272">
        <f t="shared" si="197"/>
        <v>0</v>
      </c>
      <c r="L409" s="272">
        <f t="shared" si="174"/>
        <v>0</v>
      </c>
      <c r="M409" s="272">
        <f t="shared" si="175"/>
        <v>0</v>
      </c>
      <c r="N409" s="272">
        <f t="shared" si="176"/>
        <v>0</v>
      </c>
      <c r="O409" s="272">
        <f t="shared" si="177"/>
        <v>0</v>
      </c>
      <c r="P409" s="273">
        <f t="shared" si="178"/>
        <v>0</v>
      </c>
      <c r="Q409" s="277" t="str">
        <f t="shared" si="179"/>
        <v/>
      </c>
      <c r="R409" s="277" t="str">
        <f t="shared" si="180"/>
        <v/>
      </c>
      <c r="S409" s="274" t="str">
        <f t="shared" si="198"/>
        <v/>
      </c>
      <c r="T409" s="274" t="str">
        <f t="shared" si="196"/>
        <v/>
      </c>
      <c r="U409" s="274" t="str">
        <f t="shared" si="196"/>
        <v/>
      </c>
      <c r="V409" s="274" t="str">
        <f t="shared" si="199"/>
        <v/>
      </c>
      <c r="W409" s="274" t="str">
        <f t="shared" si="200"/>
        <v/>
      </c>
      <c r="X409" s="274" t="str">
        <f t="shared" si="200"/>
        <v/>
      </c>
      <c r="Y409" s="274" t="str">
        <f t="shared" si="200"/>
        <v/>
      </c>
      <c r="Z409" s="274" t="str">
        <f t="shared" si="200"/>
        <v/>
      </c>
      <c r="AA409" s="274" t="str">
        <f t="shared" si="200"/>
        <v/>
      </c>
      <c r="AB409" s="274" t="str">
        <f t="shared" si="200"/>
        <v/>
      </c>
      <c r="AC409" s="274" t="str">
        <f t="shared" si="200"/>
        <v/>
      </c>
      <c r="AD409" s="274" t="str">
        <f t="shared" si="200"/>
        <v/>
      </c>
      <c r="AE409" s="274" t="str">
        <f t="shared" si="200"/>
        <v/>
      </c>
      <c r="AF409" s="274" t="str">
        <f t="shared" si="200"/>
        <v/>
      </c>
      <c r="AG409" s="274" t="str">
        <f t="shared" si="201"/>
        <v/>
      </c>
      <c r="AH409" s="274" t="str">
        <f t="shared" si="201"/>
        <v/>
      </c>
      <c r="AI409" s="274" t="str">
        <f t="shared" si="201"/>
        <v/>
      </c>
      <c r="AJ409" s="274" t="str">
        <f t="shared" si="201"/>
        <v/>
      </c>
      <c r="AK409" s="274" t="str">
        <f t="shared" si="201"/>
        <v/>
      </c>
      <c r="AL409" s="274" t="str">
        <f t="shared" si="201"/>
        <v/>
      </c>
      <c r="AM409" s="274" t="str">
        <f t="shared" si="201"/>
        <v/>
      </c>
      <c r="AN409" s="274" t="str">
        <f t="shared" si="201"/>
        <v/>
      </c>
      <c r="AO409" s="274" t="str">
        <f t="shared" si="201"/>
        <v/>
      </c>
      <c r="AP409" s="274" t="str">
        <f t="shared" si="201"/>
        <v/>
      </c>
      <c r="AQ409" s="275">
        <f t="shared" si="181"/>
        <v>0</v>
      </c>
      <c r="AR409" s="275">
        <f t="shared" si="182"/>
        <v>0</v>
      </c>
      <c r="AS409" s="275">
        <f t="shared" si="183"/>
        <v>0</v>
      </c>
    </row>
    <row r="410" spans="1:45" s="5" customFormat="1" ht="27.75" customHeight="1" x14ac:dyDescent="0.25">
      <c r="A410" s="266">
        <f>'Inventaire – Act. lin. et vert.'!A397</f>
        <v>396</v>
      </c>
      <c r="B410" s="266"/>
      <c r="C410" s="266">
        <f>'Inventaire – Act. lin. et vert.'!B397</f>
        <v>0</v>
      </c>
      <c r="D410" s="266" t="str">
        <f>IF('Inventaire – Act. lin. et vert.'!C397="","",'Inventaire – Act. lin. et vert.'!C397)</f>
        <v/>
      </c>
      <c r="E410" s="267">
        <f>'Inventaire – Act. lin. et vert.'!D397</f>
        <v>0</v>
      </c>
      <c r="F410" s="268">
        <f>'Inventaire – Act. lin. et vert.'!E397</f>
        <v>0</v>
      </c>
      <c r="G410" s="276">
        <f>'Inventaire – Act. lin. et vert.'!I397</f>
        <v>0</v>
      </c>
      <c r="H410" s="270">
        <f>IF(C410='État actuel de la coll.'!$A$20,'Inventaire – Véh. et équip.'!H397-'Inventaire – Véh. et équip.'!M397,'Inventaire – Act. lin. et vert.'!G397)</f>
        <v>0</v>
      </c>
      <c r="I410" s="270">
        <f>'Inventaire – Act. lin. et vert.'!K397</f>
        <v>0</v>
      </c>
      <c r="J410" s="271" t="str">
        <f>IF(ISNUMBER('Inventaire – Act. lin. et vert.'!Y397),'Inventaire – Act. lin. et vert.'!Y397,"")</f>
        <v/>
      </c>
      <c r="K410" s="272">
        <f t="shared" si="197"/>
        <v>0</v>
      </c>
      <c r="L410" s="272">
        <f t="shared" si="174"/>
        <v>0</v>
      </c>
      <c r="M410" s="272">
        <f t="shared" si="175"/>
        <v>0</v>
      </c>
      <c r="N410" s="272">
        <f t="shared" si="176"/>
        <v>0</v>
      </c>
      <c r="O410" s="272">
        <f t="shared" si="177"/>
        <v>0</v>
      </c>
      <c r="P410" s="273">
        <f t="shared" si="178"/>
        <v>0</v>
      </c>
      <c r="Q410" s="277" t="str">
        <f t="shared" si="179"/>
        <v/>
      </c>
      <c r="R410" s="277" t="str">
        <f t="shared" si="180"/>
        <v/>
      </c>
      <c r="S410" s="274" t="str">
        <f t="shared" si="198"/>
        <v/>
      </c>
      <c r="T410" s="274" t="str">
        <f t="shared" si="196"/>
        <v/>
      </c>
      <c r="U410" s="274" t="str">
        <f t="shared" si="196"/>
        <v/>
      </c>
      <c r="V410" s="274" t="str">
        <f t="shared" si="199"/>
        <v/>
      </c>
      <c r="W410" s="274" t="str">
        <f t="shared" si="200"/>
        <v/>
      </c>
      <c r="X410" s="274" t="str">
        <f t="shared" si="200"/>
        <v/>
      </c>
      <c r="Y410" s="274" t="str">
        <f t="shared" si="200"/>
        <v/>
      </c>
      <c r="Z410" s="274" t="str">
        <f t="shared" si="200"/>
        <v/>
      </c>
      <c r="AA410" s="274" t="str">
        <f t="shared" si="200"/>
        <v/>
      </c>
      <c r="AB410" s="274" t="str">
        <f t="shared" si="200"/>
        <v/>
      </c>
      <c r="AC410" s="274" t="str">
        <f t="shared" si="200"/>
        <v/>
      </c>
      <c r="AD410" s="274" t="str">
        <f t="shared" si="200"/>
        <v/>
      </c>
      <c r="AE410" s="274" t="str">
        <f t="shared" si="200"/>
        <v/>
      </c>
      <c r="AF410" s="274" t="str">
        <f t="shared" si="200"/>
        <v/>
      </c>
      <c r="AG410" s="274" t="str">
        <f t="shared" si="201"/>
        <v/>
      </c>
      <c r="AH410" s="274" t="str">
        <f t="shared" si="201"/>
        <v/>
      </c>
      <c r="AI410" s="274" t="str">
        <f t="shared" si="201"/>
        <v/>
      </c>
      <c r="AJ410" s="274" t="str">
        <f t="shared" si="201"/>
        <v/>
      </c>
      <c r="AK410" s="274" t="str">
        <f t="shared" si="201"/>
        <v/>
      </c>
      <c r="AL410" s="274" t="str">
        <f t="shared" si="201"/>
        <v/>
      </c>
      <c r="AM410" s="274" t="str">
        <f t="shared" si="201"/>
        <v/>
      </c>
      <c r="AN410" s="274" t="str">
        <f t="shared" si="201"/>
        <v/>
      </c>
      <c r="AO410" s="274" t="str">
        <f t="shared" si="201"/>
        <v/>
      </c>
      <c r="AP410" s="274" t="str">
        <f t="shared" si="201"/>
        <v/>
      </c>
      <c r="AQ410" s="275">
        <f t="shared" si="181"/>
        <v>0</v>
      </c>
      <c r="AR410" s="275">
        <f t="shared" si="182"/>
        <v>0</v>
      </c>
      <c r="AS410" s="275">
        <f t="shared" si="183"/>
        <v>0</v>
      </c>
    </row>
    <row r="411" spans="1:45" s="5" customFormat="1" ht="27.75" customHeight="1" x14ac:dyDescent="0.25">
      <c r="A411" s="266">
        <f>'Inventaire – Act. lin. et vert.'!A398</f>
        <v>397</v>
      </c>
      <c r="B411" s="266"/>
      <c r="C411" s="266">
        <f>'Inventaire – Act. lin. et vert.'!B398</f>
        <v>0</v>
      </c>
      <c r="D411" s="266" t="str">
        <f>IF('Inventaire – Act. lin. et vert.'!C398="","",'Inventaire – Act. lin. et vert.'!C398)</f>
        <v/>
      </c>
      <c r="E411" s="267">
        <f>'Inventaire – Act. lin. et vert.'!D398</f>
        <v>0</v>
      </c>
      <c r="F411" s="268">
        <f>'Inventaire – Act. lin. et vert.'!E398</f>
        <v>0</v>
      </c>
      <c r="G411" s="276">
        <f>'Inventaire – Act. lin. et vert.'!I398</f>
        <v>0</v>
      </c>
      <c r="H411" s="270">
        <f>IF(C411='État actuel de la coll.'!$A$20,'Inventaire – Véh. et équip.'!H398-'Inventaire – Véh. et équip.'!M398,'Inventaire – Act. lin. et vert.'!G398)</f>
        <v>0</v>
      </c>
      <c r="I411" s="270">
        <f>'Inventaire – Act. lin. et vert.'!K398</f>
        <v>0</v>
      </c>
      <c r="J411" s="271" t="str">
        <f>IF(ISNUMBER('Inventaire – Act. lin. et vert.'!Y398),'Inventaire – Act. lin. et vert.'!Y398,"")</f>
        <v/>
      </c>
      <c r="K411" s="272">
        <f t="shared" si="197"/>
        <v>0</v>
      </c>
      <c r="L411" s="272">
        <f t="shared" si="174"/>
        <v>0</v>
      </c>
      <c r="M411" s="272">
        <f t="shared" si="175"/>
        <v>0</v>
      </c>
      <c r="N411" s="272">
        <f t="shared" si="176"/>
        <v>0</v>
      </c>
      <c r="O411" s="272">
        <f t="shared" si="177"/>
        <v>0</v>
      </c>
      <c r="P411" s="273">
        <f t="shared" si="178"/>
        <v>0</v>
      </c>
      <c r="Q411" s="277" t="str">
        <f t="shared" si="179"/>
        <v/>
      </c>
      <c r="R411" s="277" t="str">
        <f t="shared" si="180"/>
        <v/>
      </c>
      <c r="S411" s="274" t="str">
        <f t="shared" si="198"/>
        <v/>
      </c>
      <c r="T411" s="274" t="str">
        <f t="shared" si="196"/>
        <v/>
      </c>
      <c r="U411" s="274" t="str">
        <f t="shared" si="196"/>
        <v/>
      </c>
      <c r="V411" s="274" t="str">
        <f t="shared" si="199"/>
        <v/>
      </c>
      <c r="W411" s="274" t="str">
        <f t="shared" si="200"/>
        <v/>
      </c>
      <c r="X411" s="274" t="str">
        <f t="shared" si="200"/>
        <v/>
      </c>
      <c r="Y411" s="274" t="str">
        <f t="shared" si="200"/>
        <v/>
      </c>
      <c r="Z411" s="274" t="str">
        <f t="shared" si="200"/>
        <v/>
      </c>
      <c r="AA411" s="274" t="str">
        <f t="shared" si="200"/>
        <v/>
      </c>
      <c r="AB411" s="274" t="str">
        <f t="shared" si="200"/>
        <v/>
      </c>
      <c r="AC411" s="274" t="str">
        <f t="shared" si="200"/>
        <v/>
      </c>
      <c r="AD411" s="274" t="str">
        <f t="shared" si="200"/>
        <v/>
      </c>
      <c r="AE411" s="274" t="str">
        <f t="shared" si="200"/>
        <v/>
      </c>
      <c r="AF411" s="274" t="str">
        <f t="shared" si="200"/>
        <v/>
      </c>
      <c r="AG411" s="274" t="str">
        <f t="shared" si="201"/>
        <v/>
      </c>
      <c r="AH411" s="274" t="str">
        <f t="shared" si="201"/>
        <v/>
      </c>
      <c r="AI411" s="274" t="str">
        <f t="shared" si="201"/>
        <v/>
      </c>
      <c r="AJ411" s="274" t="str">
        <f t="shared" si="201"/>
        <v/>
      </c>
      <c r="AK411" s="274" t="str">
        <f t="shared" si="201"/>
        <v/>
      </c>
      <c r="AL411" s="274" t="str">
        <f t="shared" si="201"/>
        <v/>
      </c>
      <c r="AM411" s="274" t="str">
        <f t="shared" si="201"/>
        <v/>
      </c>
      <c r="AN411" s="274" t="str">
        <f t="shared" si="201"/>
        <v/>
      </c>
      <c r="AO411" s="274" t="str">
        <f t="shared" si="201"/>
        <v/>
      </c>
      <c r="AP411" s="274" t="str">
        <f t="shared" si="201"/>
        <v/>
      </c>
      <c r="AQ411" s="275">
        <f t="shared" si="181"/>
        <v>0</v>
      </c>
      <c r="AR411" s="275">
        <f t="shared" si="182"/>
        <v>0</v>
      </c>
      <c r="AS411" s="275">
        <f t="shared" si="183"/>
        <v>0</v>
      </c>
    </row>
    <row r="412" spans="1:45" s="5" customFormat="1" ht="27.75" customHeight="1" x14ac:dyDescent="0.25">
      <c r="A412" s="266">
        <f>'Inventaire – Act. lin. et vert.'!A399</f>
        <v>398</v>
      </c>
      <c r="B412" s="266"/>
      <c r="C412" s="266">
        <f>'Inventaire – Act. lin. et vert.'!B399</f>
        <v>0</v>
      </c>
      <c r="D412" s="266" t="str">
        <f>IF('Inventaire – Act. lin. et vert.'!C399="","",'Inventaire – Act. lin. et vert.'!C399)</f>
        <v/>
      </c>
      <c r="E412" s="267">
        <f>'Inventaire – Act. lin. et vert.'!D399</f>
        <v>0</v>
      </c>
      <c r="F412" s="268">
        <f>'Inventaire – Act. lin. et vert.'!E399</f>
        <v>0</v>
      </c>
      <c r="G412" s="276">
        <f>'Inventaire – Act. lin. et vert.'!I399</f>
        <v>0</v>
      </c>
      <c r="H412" s="270">
        <f>IF(C412='État actuel de la coll.'!$A$20,'Inventaire – Véh. et équip.'!H399-'Inventaire – Véh. et équip.'!M399,'Inventaire – Act. lin. et vert.'!G399)</f>
        <v>0</v>
      </c>
      <c r="I412" s="270">
        <f>'Inventaire – Act. lin. et vert.'!K399</f>
        <v>0</v>
      </c>
      <c r="J412" s="271" t="str">
        <f>IF(ISNUMBER('Inventaire – Act. lin. et vert.'!Y399),'Inventaire – Act. lin. et vert.'!Y399,"")</f>
        <v/>
      </c>
      <c r="K412" s="272">
        <f t="shared" si="197"/>
        <v>0</v>
      </c>
      <c r="L412" s="272">
        <f t="shared" si="174"/>
        <v>0</v>
      </c>
      <c r="M412" s="272">
        <f t="shared" si="175"/>
        <v>0</v>
      </c>
      <c r="N412" s="272">
        <f t="shared" si="176"/>
        <v>0</v>
      </c>
      <c r="O412" s="272">
        <f t="shared" si="177"/>
        <v>0</v>
      </c>
      <c r="P412" s="273">
        <f t="shared" si="178"/>
        <v>0</v>
      </c>
      <c r="Q412" s="277" t="str">
        <f t="shared" si="179"/>
        <v/>
      </c>
      <c r="R412" s="277" t="str">
        <f t="shared" si="180"/>
        <v/>
      </c>
      <c r="S412" s="274" t="str">
        <f t="shared" si="198"/>
        <v/>
      </c>
      <c r="T412" s="274" t="str">
        <f t="shared" si="196"/>
        <v/>
      </c>
      <c r="U412" s="274" t="str">
        <f t="shared" si="196"/>
        <v/>
      </c>
      <c r="V412" s="274" t="str">
        <f t="shared" si="199"/>
        <v/>
      </c>
      <c r="W412" s="274" t="str">
        <f t="shared" si="200"/>
        <v/>
      </c>
      <c r="X412" s="274" t="str">
        <f t="shared" si="200"/>
        <v/>
      </c>
      <c r="Y412" s="274" t="str">
        <f t="shared" si="200"/>
        <v/>
      </c>
      <c r="Z412" s="274" t="str">
        <f t="shared" si="200"/>
        <v/>
      </c>
      <c r="AA412" s="274" t="str">
        <f t="shared" si="200"/>
        <v/>
      </c>
      <c r="AB412" s="274" t="str">
        <f t="shared" si="200"/>
        <v/>
      </c>
      <c r="AC412" s="274" t="str">
        <f t="shared" si="200"/>
        <v/>
      </c>
      <c r="AD412" s="274" t="str">
        <f t="shared" si="200"/>
        <v/>
      </c>
      <c r="AE412" s="274" t="str">
        <f t="shared" si="200"/>
        <v/>
      </c>
      <c r="AF412" s="274" t="str">
        <f t="shared" si="200"/>
        <v/>
      </c>
      <c r="AG412" s="274" t="str">
        <f t="shared" si="201"/>
        <v/>
      </c>
      <c r="AH412" s="274" t="str">
        <f t="shared" si="201"/>
        <v/>
      </c>
      <c r="AI412" s="274" t="str">
        <f t="shared" si="201"/>
        <v/>
      </c>
      <c r="AJ412" s="274" t="str">
        <f t="shared" si="201"/>
        <v/>
      </c>
      <c r="AK412" s="274" t="str">
        <f t="shared" si="201"/>
        <v/>
      </c>
      <c r="AL412" s="274" t="str">
        <f t="shared" si="201"/>
        <v/>
      </c>
      <c r="AM412" s="274" t="str">
        <f t="shared" si="201"/>
        <v/>
      </c>
      <c r="AN412" s="274" t="str">
        <f t="shared" si="201"/>
        <v/>
      </c>
      <c r="AO412" s="274" t="str">
        <f t="shared" si="201"/>
        <v/>
      </c>
      <c r="AP412" s="274" t="str">
        <f t="shared" si="201"/>
        <v/>
      </c>
      <c r="AQ412" s="275">
        <f t="shared" si="181"/>
        <v>0</v>
      </c>
      <c r="AR412" s="275">
        <f t="shared" si="182"/>
        <v>0</v>
      </c>
      <c r="AS412" s="275">
        <f t="shared" si="183"/>
        <v>0</v>
      </c>
    </row>
    <row r="413" spans="1:45" s="5" customFormat="1" ht="27.75" customHeight="1" x14ac:dyDescent="0.25">
      <c r="A413" s="266">
        <f>'Inventaire – Act. lin. et vert.'!A400</f>
        <v>399</v>
      </c>
      <c r="B413" s="266"/>
      <c r="C413" s="266">
        <f>'Inventaire – Act. lin. et vert.'!B400</f>
        <v>0</v>
      </c>
      <c r="D413" s="266" t="str">
        <f>IF('Inventaire – Act. lin. et vert.'!C400="","",'Inventaire – Act. lin. et vert.'!C400)</f>
        <v/>
      </c>
      <c r="E413" s="267">
        <f>'Inventaire – Act. lin. et vert.'!D400</f>
        <v>0</v>
      </c>
      <c r="F413" s="268">
        <f>'Inventaire – Act. lin. et vert.'!E400</f>
        <v>0</v>
      </c>
      <c r="G413" s="276">
        <f>'Inventaire – Act. lin. et vert.'!I400</f>
        <v>0</v>
      </c>
      <c r="H413" s="270">
        <f>IF(C413='État actuel de la coll.'!$A$20,'Inventaire – Véh. et équip.'!H400-'Inventaire – Véh. et équip.'!M400,'Inventaire – Act. lin. et vert.'!G400)</f>
        <v>0</v>
      </c>
      <c r="I413" s="270">
        <f>'Inventaire – Act. lin. et vert.'!K400</f>
        <v>0</v>
      </c>
      <c r="J413" s="271" t="str">
        <f>IF(ISNUMBER('Inventaire – Act. lin. et vert.'!Y400),'Inventaire – Act. lin. et vert.'!Y400,"")</f>
        <v/>
      </c>
      <c r="K413" s="272">
        <f t="shared" si="197"/>
        <v>0</v>
      </c>
      <c r="L413" s="272">
        <f t="shared" si="174"/>
        <v>0</v>
      </c>
      <c r="M413" s="272">
        <f t="shared" si="175"/>
        <v>0</v>
      </c>
      <c r="N413" s="272">
        <f t="shared" si="176"/>
        <v>0</v>
      </c>
      <c r="O413" s="272">
        <f t="shared" si="177"/>
        <v>0</v>
      </c>
      <c r="P413" s="273">
        <f t="shared" si="178"/>
        <v>0</v>
      </c>
      <c r="Q413" s="277" t="str">
        <f t="shared" si="179"/>
        <v/>
      </c>
      <c r="R413" s="277" t="str">
        <f t="shared" si="180"/>
        <v/>
      </c>
      <c r="S413" s="274" t="str">
        <f t="shared" si="198"/>
        <v/>
      </c>
      <c r="T413" s="274" t="str">
        <f t="shared" si="196"/>
        <v/>
      </c>
      <c r="U413" s="274" t="str">
        <f t="shared" si="196"/>
        <v/>
      </c>
      <c r="V413" s="274" t="str">
        <f t="shared" si="199"/>
        <v/>
      </c>
      <c r="W413" s="274" t="str">
        <f t="shared" si="200"/>
        <v/>
      </c>
      <c r="X413" s="274" t="str">
        <f t="shared" si="200"/>
        <v/>
      </c>
      <c r="Y413" s="274" t="str">
        <f t="shared" si="200"/>
        <v/>
      </c>
      <c r="Z413" s="274" t="str">
        <f t="shared" si="200"/>
        <v/>
      </c>
      <c r="AA413" s="274" t="str">
        <f t="shared" si="200"/>
        <v/>
      </c>
      <c r="AB413" s="274" t="str">
        <f t="shared" si="200"/>
        <v/>
      </c>
      <c r="AC413" s="274" t="str">
        <f t="shared" si="200"/>
        <v/>
      </c>
      <c r="AD413" s="274" t="str">
        <f t="shared" si="200"/>
        <v/>
      </c>
      <c r="AE413" s="274" t="str">
        <f t="shared" si="200"/>
        <v/>
      </c>
      <c r="AF413" s="274" t="str">
        <f t="shared" si="200"/>
        <v/>
      </c>
      <c r="AG413" s="274" t="str">
        <f t="shared" si="201"/>
        <v/>
      </c>
      <c r="AH413" s="274" t="str">
        <f t="shared" si="201"/>
        <v/>
      </c>
      <c r="AI413" s="274" t="str">
        <f t="shared" si="201"/>
        <v/>
      </c>
      <c r="AJ413" s="274" t="str">
        <f t="shared" si="201"/>
        <v/>
      </c>
      <c r="AK413" s="274" t="str">
        <f t="shared" si="201"/>
        <v/>
      </c>
      <c r="AL413" s="274" t="str">
        <f t="shared" si="201"/>
        <v/>
      </c>
      <c r="AM413" s="274" t="str">
        <f t="shared" si="201"/>
        <v/>
      </c>
      <c r="AN413" s="274" t="str">
        <f t="shared" si="201"/>
        <v/>
      </c>
      <c r="AO413" s="274" t="str">
        <f t="shared" si="201"/>
        <v/>
      </c>
      <c r="AP413" s="274" t="str">
        <f t="shared" si="201"/>
        <v/>
      </c>
      <c r="AQ413" s="275">
        <f t="shared" si="181"/>
        <v>0</v>
      </c>
      <c r="AR413" s="275">
        <f t="shared" si="182"/>
        <v>0</v>
      </c>
      <c r="AS413" s="275">
        <f t="shared" si="183"/>
        <v>0</v>
      </c>
    </row>
    <row r="414" spans="1:45" s="5" customFormat="1" ht="27.75" customHeight="1" x14ac:dyDescent="0.25">
      <c r="A414" s="266">
        <f>'Inventaire – Act. lin. et vert.'!A401</f>
        <v>400</v>
      </c>
      <c r="B414" s="266"/>
      <c r="C414" s="266">
        <f>'Inventaire – Act. lin. et vert.'!B401</f>
        <v>0</v>
      </c>
      <c r="D414" s="266" t="str">
        <f>IF('Inventaire – Act. lin. et vert.'!C401="","",'Inventaire – Act. lin. et vert.'!C401)</f>
        <v/>
      </c>
      <c r="E414" s="267">
        <f>'Inventaire – Act. lin. et vert.'!D401</f>
        <v>0</v>
      </c>
      <c r="F414" s="268">
        <f>'Inventaire – Act. lin. et vert.'!E401</f>
        <v>0</v>
      </c>
      <c r="G414" s="276">
        <f>'Inventaire – Act. lin. et vert.'!I401</f>
        <v>0</v>
      </c>
      <c r="H414" s="270">
        <f>IF(C414='État actuel de la coll.'!$A$20,'Inventaire – Véh. et équip.'!H401-'Inventaire – Véh. et équip.'!M401,'Inventaire – Act. lin. et vert.'!G401)</f>
        <v>0</v>
      </c>
      <c r="I414" s="270">
        <f>'Inventaire – Act. lin. et vert.'!K401</f>
        <v>0</v>
      </c>
      <c r="J414" s="271" t="str">
        <f>IF(ISNUMBER('Inventaire – Act. lin. et vert.'!Y401),'Inventaire – Act. lin. et vert.'!Y401,"")</f>
        <v/>
      </c>
      <c r="K414" s="272">
        <f t="shared" si="197"/>
        <v>0</v>
      </c>
      <c r="L414" s="272">
        <f t="shared" si="174"/>
        <v>0</v>
      </c>
      <c r="M414" s="272">
        <f t="shared" si="175"/>
        <v>0</v>
      </c>
      <c r="N414" s="272">
        <f t="shared" si="176"/>
        <v>0</v>
      </c>
      <c r="O414" s="272">
        <f t="shared" si="177"/>
        <v>0</v>
      </c>
      <c r="P414" s="273">
        <f t="shared" si="178"/>
        <v>0</v>
      </c>
      <c r="Q414" s="277" t="str">
        <f t="shared" si="179"/>
        <v/>
      </c>
      <c r="R414" s="277" t="str">
        <f t="shared" si="180"/>
        <v/>
      </c>
      <c r="S414" s="274" t="str">
        <f t="shared" si="198"/>
        <v/>
      </c>
      <c r="T414" s="274" t="str">
        <f t="shared" si="196"/>
        <v/>
      </c>
      <c r="U414" s="274" t="str">
        <f t="shared" si="196"/>
        <v/>
      </c>
      <c r="V414" s="274" t="str">
        <f t="shared" si="199"/>
        <v/>
      </c>
      <c r="W414" s="274" t="str">
        <f t="shared" si="200"/>
        <v/>
      </c>
      <c r="X414" s="274" t="str">
        <f t="shared" si="200"/>
        <v/>
      </c>
      <c r="Y414" s="274" t="str">
        <f t="shared" si="200"/>
        <v/>
      </c>
      <c r="Z414" s="274" t="str">
        <f t="shared" si="200"/>
        <v/>
      </c>
      <c r="AA414" s="274" t="str">
        <f t="shared" si="200"/>
        <v/>
      </c>
      <c r="AB414" s="274" t="str">
        <f t="shared" si="200"/>
        <v/>
      </c>
      <c r="AC414" s="274" t="str">
        <f t="shared" si="200"/>
        <v/>
      </c>
      <c r="AD414" s="274" t="str">
        <f t="shared" si="200"/>
        <v/>
      </c>
      <c r="AE414" s="274" t="str">
        <f t="shared" si="200"/>
        <v/>
      </c>
      <c r="AF414" s="274" t="str">
        <f t="shared" si="200"/>
        <v/>
      </c>
      <c r="AG414" s="274" t="str">
        <f t="shared" si="201"/>
        <v/>
      </c>
      <c r="AH414" s="274" t="str">
        <f t="shared" si="201"/>
        <v/>
      </c>
      <c r="AI414" s="274" t="str">
        <f t="shared" si="201"/>
        <v/>
      </c>
      <c r="AJ414" s="274" t="str">
        <f t="shared" si="201"/>
        <v/>
      </c>
      <c r="AK414" s="274" t="str">
        <f t="shared" si="201"/>
        <v/>
      </c>
      <c r="AL414" s="274" t="str">
        <f t="shared" si="201"/>
        <v/>
      </c>
      <c r="AM414" s="274" t="str">
        <f t="shared" si="201"/>
        <v/>
      </c>
      <c r="AN414" s="274" t="str">
        <f t="shared" si="201"/>
        <v/>
      </c>
      <c r="AO414" s="274" t="str">
        <f t="shared" si="201"/>
        <v/>
      </c>
      <c r="AP414" s="274" t="str">
        <f t="shared" si="201"/>
        <v/>
      </c>
      <c r="AQ414" s="275">
        <f t="shared" si="181"/>
        <v>0</v>
      </c>
      <c r="AR414" s="275">
        <f t="shared" si="182"/>
        <v>0</v>
      </c>
      <c r="AS414" s="275">
        <f t="shared" si="183"/>
        <v>0</v>
      </c>
    </row>
    <row r="415" spans="1:45" s="5" customFormat="1" ht="27.75" customHeight="1" x14ac:dyDescent="0.25">
      <c r="A415" s="266">
        <f>'Inventaire – Act. lin. et vert.'!A402</f>
        <v>401</v>
      </c>
      <c r="B415" s="266"/>
      <c r="C415" s="266">
        <f>'Inventaire – Act. lin. et vert.'!B402</f>
        <v>0</v>
      </c>
      <c r="D415" s="266" t="str">
        <f>IF('Inventaire – Act. lin. et vert.'!C402="","",'Inventaire – Act. lin. et vert.'!C402)</f>
        <v/>
      </c>
      <c r="E415" s="267">
        <f>'Inventaire – Act. lin. et vert.'!D402</f>
        <v>0</v>
      </c>
      <c r="F415" s="268">
        <f>'Inventaire – Act. lin. et vert.'!E402</f>
        <v>0</v>
      </c>
      <c r="G415" s="276">
        <f>'Inventaire – Act. lin. et vert.'!I402</f>
        <v>0</v>
      </c>
      <c r="H415" s="270">
        <f>IF(C415='État actuel de la coll.'!$A$20,'Inventaire – Véh. et équip.'!H402-'Inventaire – Véh. et équip.'!M402,'Inventaire – Act. lin. et vert.'!G402)</f>
        <v>0</v>
      </c>
      <c r="I415" s="270">
        <f>'Inventaire – Act. lin. et vert.'!K402</f>
        <v>0</v>
      </c>
      <c r="J415" s="271" t="str">
        <f>IF(ISNUMBER('Inventaire – Act. lin. et vert.'!Y402),'Inventaire – Act. lin. et vert.'!Y402,"")</f>
        <v/>
      </c>
      <c r="K415" s="272">
        <f t="shared" si="197"/>
        <v>0</v>
      </c>
      <c r="L415" s="272">
        <f t="shared" si="174"/>
        <v>0</v>
      </c>
      <c r="M415" s="272">
        <f t="shared" si="175"/>
        <v>0</v>
      </c>
      <c r="N415" s="272">
        <f t="shared" si="176"/>
        <v>0</v>
      </c>
      <c r="O415" s="272">
        <f t="shared" si="177"/>
        <v>0</v>
      </c>
      <c r="P415" s="273">
        <f t="shared" si="178"/>
        <v>0</v>
      </c>
      <c r="Q415" s="277" t="str">
        <f t="shared" si="179"/>
        <v/>
      </c>
      <c r="R415" s="277" t="str">
        <f t="shared" si="180"/>
        <v/>
      </c>
      <c r="S415" s="274" t="str">
        <f t="shared" si="198"/>
        <v/>
      </c>
      <c r="T415" s="274" t="str">
        <f t="shared" si="196"/>
        <v/>
      </c>
      <c r="U415" s="274" t="str">
        <f t="shared" si="196"/>
        <v/>
      </c>
      <c r="V415" s="274" t="str">
        <f t="shared" si="199"/>
        <v/>
      </c>
      <c r="W415" s="274" t="str">
        <f t="shared" ref="W415:AF424" si="202">IF(OR($K415=W$14,$L415=W$14,$M415=W$14,$N415=W$14,$O415=W$14,$P415=W$14),$G415,"")</f>
        <v/>
      </c>
      <c r="X415" s="274" t="str">
        <f t="shared" si="202"/>
        <v/>
      </c>
      <c r="Y415" s="274" t="str">
        <f t="shared" si="202"/>
        <v/>
      </c>
      <c r="Z415" s="274" t="str">
        <f t="shared" si="202"/>
        <v/>
      </c>
      <c r="AA415" s="274" t="str">
        <f t="shared" si="202"/>
        <v/>
      </c>
      <c r="AB415" s="274" t="str">
        <f t="shared" si="202"/>
        <v/>
      </c>
      <c r="AC415" s="274" t="str">
        <f t="shared" si="202"/>
        <v/>
      </c>
      <c r="AD415" s="274" t="str">
        <f t="shared" si="202"/>
        <v/>
      </c>
      <c r="AE415" s="274" t="str">
        <f t="shared" si="202"/>
        <v/>
      </c>
      <c r="AF415" s="274" t="str">
        <f t="shared" si="202"/>
        <v/>
      </c>
      <c r="AG415" s="274" t="str">
        <f t="shared" ref="AG415:AP424" si="203">IF(OR($K415=AG$14,$L415=AG$14,$M415=AG$14,$N415=AG$14,$O415=AG$14,$P415=AG$14),$G415,"")</f>
        <v/>
      </c>
      <c r="AH415" s="274" t="str">
        <f t="shared" si="203"/>
        <v/>
      </c>
      <c r="AI415" s="274" t="str">
        <f t="shared" si="203"/>
        <v/>
      </c>
      <c r="AJ415" s="274" t="str">
        <f t="shared" si="203"/>
        <v/>
      </c>
      <c r="AK415" s="274" t="str">
        <f t="shared" si="203"/>
        <v/>
      </c>
      <c r="AL415" s="274" t="str">
        <f t="shared" si="203"/>
        <v/>
      </c>
      <c r="AM415" s="274" t="str">
        <f t="shared" si="203"/>
        <v/>
      </c>
      <c r="AN415" s="274" t="str">
        <f t="shared" si="203"/>
        <v/>
      </c>
      <c r="AO415" s="274" t="str">
        <f t="shared" si="203"/>
        <v/>
      </c>
      <c r="AP415" s="274" t="str">
        <f t="shared" si="203"/>
        <v/>
      </c>
      <c r="AQ415" s="275">
        <f t="shared" si="181"/>
        <v>0</v>
      </c>
      <c r="AR415" s="275">
        <f t="shared" si="182"/>
        <v>0</v>
      </c>
      <c r="AS415" s="275">
        <f t="shared" si="183"/>
        <v>0</v>
      </c>
    </row>
    <row r="416" spans="1:45" s="5" customFormat="1" ht="27.75" customHeight="1" x14ac:dyDescent="0.25">
      <c r="A416" s="266">
        <f>'Inventaire – Act. lin. et vert.'!A403</f>
        <v>402</v>
      </c>
      <c r="B416" s="266"/>
      <c r="C416" s="266">
        <f>'Inventaire – Act. lin. et vert.'!B403</f>
        <v>0</v>
      </c>
      <c r="D416" s="266" t="str">
        <f>IF('Inventaire – Act. lin. et vert.'!C403="","",'Inventaire – Act. lin. et vert.'!C403)</f>
        <v/>
      </c>
      <c r="E416" s="267">
        <f>'Inventaire – Act. lin. et vert.'!D403</f>
        <v>0</v>
      </c>
      <c r="F416" s="268">
        <f>'Inventaire – Act. lin. et vert.'!E403</f>
        <v>0</v>
      </c>
      <c r="G416" s="276">
        <f>'Inventaire – Act. lin. et vert.'!I403</f>
        <v>0</v>
      </c>
      <c r="H416" s="270">
        <f>IF(C416='État actuel de la coll.'!$A$20,'Inventaire – Véh. et équip.'!H403-'Inventaire – Véh. et équip.'!M403,'Inventaire – Act. lin. et vert.'!G403)</f>
        <v>0</v>
      </c>
      <c r="I416" s="270">
        <f>'Inventaire – Act. lin. et vert.'!K403</f>
        <v>0</v>
      </c>
      <c r="J416" s="271" t="str">
        <f>IF(ISNUMBER('Inventaire – Act. lin. et vert.'!Y403),'Inventaire – Act. lin. et vert.'!Y403,"")</f>
        <v/>
      </c>
      <c r="K416" s="272">
        <f t="shared" si="197"/>
        <v>0</v>
      </c>
      <c r="L416" s="272">
        <f t="shared" si="174"/>
        <v>0</v>
      </c>
      <c r="M416" s="272">
        <f t="shared" si="175"/>
        <v>0</v>
      </c>
      <c r="N416" s="272">
        <f t="shared" si="176"/>
        <v>0</v>
      </c>
      <c r="O416" s="272">
        <f t="shared" si="177"/>
        <v>0</v>
      </c>
      <c r="P416" s="273">
        <f t="shared" si="178"/>
        <v>0</v>
      </c>
      <c r="Q416" s="277" t="str">
        <f t="shared" si="179"/>
        <v/>
      </c>
      <c r="R416" s="277" t="str">
        <f t="shared" si="180"/>
        <v/>
      </c>
      <c r="S416" s="274" t="str">
        <f t="shared" si="198"/>
        <v/>
      </c>
      <c r="T416" s="274" t="str">
        <f t="shared" ref="T416:U435" si="204">IF(OR($K416=T$14,$L416=T$14,$M416=T$14,$N416=T$14,$O416=T$14,$P416=T$14),$G416,"")</f>
        <v/>
      </c>
      <c r="U416" s="274" t="str">
        <f t="shared" si="204"/>
        <v/>
      </c>
      <c r="V416" s="274" t="str">
        <f t="shared" si="199"/>
        <v/>
      </c>
      <c r="W416" s="274" t="str">
        <f t="shared" si="202"/>
        <v/>
      </c>
      <c r="X416" s="274" t="str">
        <f t="shared" si="202"/>
        <v/>
      </c>
      <c r="Y416" s="274" t="str">
        <f t="shared" si="202"/>
        <v/>
      </c>
      <c r="Z416" s="274" t="str">
        <f t="shared" si="202"/>
        <v/>
      </c>
      <c r="AA416" s="274" t="str">
        <f t="shared" si="202"/>
        <v/>
      </c>
      <c r="AB416" s="274" t="str">
        <f t="shared" si="202"/>
        <v/>
      </c>
      <c r="AC416" s="274" t="str">
        <f t="shared" si="202"/>
        <v/>
      </c>
      <c r="AD416" s="274" t="str">
        <f t="shared" si="202"/>
        <v/>
      </c>
      <c r="AE416" s="274" t="str">
        <f t="shared" si="202"/>
        <v/>
      </c>
      <c r="AF416" s="274" t="str">
        <f t="shared" si="202"/>
        <v/>
      </c>
      <c r="AG416" s="274" t="str">
        <f t="shared" si="203"/>
        <v/>
      </c>
      <c r="AH416" s="274" t="str">
        <f t="shared" si="203"/>
        <v/>
      </c>
      <c r="AI416" s="274" t="str">
        <f t="shared" si="203"/>
        <v/>
      </c>
      <c r="AJ416" s="274" t="str">
        <f t="shared" si="203"/>
        <v/>
      </c>
      <c r="AK416" s="274" t="str">
        <f t="shared" si="203"/>
        <v/>
      </c>
      <c r="AL416" s="274" t="str">
        <f t="shared" si="203"/>
        <v/>
      </c>
      <c r="AM416" s="274" t="str">
        <f t="shared" si="203"/>
        <v/>
      </c>
      <c r="AN416" s="274" t="str">
        <f t="shared" si="203"/>
        <v/>
      </c>
      <c r="AO416" s="274" t="str">
        <f t="shared" si="203"/>
        <v/>
      </c>
      <c r="AP416" s="274" t="str">
        <f t="shared" si="203"/>
        <v/>
      </c>
      <c r="AQ416" s="275">
        <f t="shared" si="181"/>
        <v>0</v>
      </c>
      <c r="AR416" s="275">
        <f t="shared" si="182"/>
        <v>0</v>
      </c>
      <c r="AS416" s="275">
        <f t="shared" si="183"/>
        <v>0</v>
      </c>
    </row>
    <row r="417" spans="1:45" s="5" customFormat="1" ht="27.75" customHeight="1" x14ac:dyDescent="0.25">
      <c r="A417" s="266">
        <f>'Inventaire – Act. lin. et vert.'!A404</f>
        <v>403</v>
      </c>
      <c r="B417" s="266"/>
      <c r="C417" s="266">
        <f>'Inventaire – Act. lin. et vert.'!B404</f>
        <v>0</v>
      </c>
      <c r="D417" s="266" t="str">
        <f>IF('Inventaire – Act. lin. et vert.'!C404="","",'Inventaire – Act. lin. et vert.'!C404)</f>
        <v/>
      </c>
      <c r="E417" s="267">
        <f>'Inventaire – Act. lin. et vert.'!D404</f>
        <v>0</v>
      </c>
      <c r="F417" s="268">
        <f>'Inventaire – Act. lin. et vert.'!E404</f>
        <v>0</v>
      </c>
      <c r="G417" s="276">
        <f>'Inventaire – Act. lin. et vert.'!I404</f>
        <v>0</v>
      </c>
      <c r="H417" s="270">
        <f>IF(C417='État actuel de la coll.'!$A$20,'Inventaire – Véh. et équip.'!H404-'Inventaire – Véh. et équip.'!M404,'Inventaire – Act. lin. et vert.'!G404)</f>
        <v>0</v>
      </c>
      <c r="I417" s="270">
        <f>'Inventaire – Act. lin. et vert.'!K404</f>
        <v>0</v>
      </c>
      <c r="J417" s="271" t="str">
        <f>IF(ISNUMBER('Inventaire – Act. lin. et vert.'!Y404),'Inventaire – Act. lin. et vert.'!Y404,"")</f>
        <v/>
      </c>
      <c r="K417" s="272">
        <f t="shared" si="197"/>
        <v>0</v>
      </c>
      <c r="L417" s="272">
        <f t="shared" ref="L417:L480" si="205">K417+$I417</f>
        <v>0</v>
      </c>
      <c r="M417" s="272">
        <f t="shared" ref="M417:M480" si="206">L417+$I417</f>
        <v>0</v>
      </c>
      <c r="N417" s="272">
        <f t="shared" ref="N417:N480" si="207">M417+$I417</f>
        <v>0</v>
      </c>
      <c r="O417" s="272">
        <f t="shared" ref="O417:O480" si="208">N417+$I417</f>
        <v>0</v>
      </c>
      <c r="P417" s="273">
        <f t="shared" ref="P417:P480" si="209">O417+$I417</f>
        <v>0</v>
      </c>
      <c r="Q417" s="277" t="str">
        <f t="shared" ref="Q417:Q480" si="210">IF(AND(K417&lt;$R$14,K417&gt;0),G417,"")</f>
        <v/>
      </c>
      <c r="R417" s="277" t="str">
        <f t="shared" ref="R417:R480" si="211">IF(OR($K417=R$14,$L417=R$14,$M417=R$14,$N417=R$14,$O417=R$14,$P417=R$14),$G417,"")</f>
        <v/>
      </c>
      <c r="S417" s="274" t="str">
        <f t="shared" si="198"/>
        <v/>
      </c>
      <c r="T417" s="274" t="str">
        <f t="shared" si="204"/>
        <v/>
      </c>
      <c r="U417" s="274" t="str">
        <f t="shared" si="204"/>
        <v/>
      </c>
      <c r="V417" s="274" t="str">
        <f t="shared" si="199"/>
        <v/>
      </c>
      <c r="W417" s="274" t="str">
        <f t="shared" si="202"/>
        <v/>
      </c>
      <c r="X417" s="274" t="str">
        <f t="shared" si="202"/>
        <v/>
      </c>
      <c r="Y417" s="274" t="str">
        <f t="shared" si="202"/>
        <v/>
      </c>
      <c r="Z417" s="274" t="str">
        <f t="shared" si="202"/>
        <v/>
      </c>
      <c r="AA417" s="274" t="str">
        <f t="shared" si="202"/>
        <v/>
      </c>
      <c r="AB417" s="274" t="str">
        <f t="shared" si="202"/>
        <v/>
      </c>
      <c r="AC417" s="274" t="str">
        <f t="shared" si="202"/>
        <v/>
      </c>
      <c r="AD417" s="274" t="str">
        <f t="shared" si="202"/>
        <v/>
      </c>
      <c r="AE417" s="274" t="str">
        <f t="shared" si="202"/>
        <v/>
      </c>
      <c r="AF417" s="274" t="str">
        <f t="shared" si="202"/>
        <v/>
      </c>
      <c r="AG417" s="274" t="str">
        <f t="shared" si="203"/>
        <v/>
      </c>
      <c r="AH417" s="274" t="str">
        <f t="shared" si="203"/>
        <v/>
      </c>
      <c r="AI417" s="274" t="str">
        <f t="shared" si="203"/>
        <v/>
      </c>
      <c r="AJ417" s="274" t="str">
        <f t="shared" si="203"/>
        <v/>
      </c>
      <c r="AK417" s="274" t="str">
        <f t="shared" si="203"/>
        <v/>
      </c>
      <c r="AL417" s="274" t="str">
        <f t="shared" si="203"/>
        <v/>
      </c>
      <c r="AM417" s="274" t="str">
        <f t="shared" si="203"/>
        <v/>
      </c>
      <c r="AN417" s="274" t="str">
        <f t="shared" si="203"/>
        <v/>
      </c>
      <c r="AO417" s="274" t="str">
        <f t="shared" si="203"/>
        <v/>
      </c>
      <c r="AP417" s="274" t="str">
        <f t="shared" si="203"/>
        <v/>
      </c>
      <c r="AQ417" s="275">
        <f t="shared" ref="AQ417:AQ480" si="212">SUM(R417:AP417)</f>
        <v>0</v>
      </c>
      <c r="AR417" s="275">
        <f t="shared" ref="AR417:AR480" si="213">AQ417/25</f>
        <v>0</v>
      </c>
      <c r="AS417" s="275">
        <f t="shared" ref="AS417:AS480" si="214">IF(I417&lt;=0,0,G417/I417)</f>
        <v>0</v>
      </c>
    </row>
    <row r="418" spans="1:45" s="5" customFormat="1" ht="27.75" customHeight="1" x14ac:dyDescent="0.25">
      <c r="A418" s="266">
        <f>'Inventaire – Act. lin. et vert.'!A405</f>
        <v>404</v>
      </c>
      <c r="B418" s="266"/>
      <c r="C418" s="266">
        <f>'Inventaire – Act. lin. et vert.'!B405</f>
        <v>0</v>
      </c>
      <c r="D418" s="266" t="str">
        <f>IF('Inventaire – Act. lin. et vert.'!C405="","",'Inventaire – Act. lin. et vert.'!C405)</f>
        <v/>
      </c>
      <c r="E418" s="267">
        <f>'Inventaire – Act. lin. et vert.'!D405</f>
        <v>0</v>
      </c>
      <c r="F418" s="268">
        <f>'Inventaire – Act. lin. et vert.'!E405</f>
        <v>0</v>
      </c>
      <c r="G418" s="276">
        <f>'Inventaire – Act. lin. et vert.'!I405</f>
        <v>0</v>
      </c>
      <c r="H418" s="270">
        <f>IF(C418='État actuel de la coll.'!$A$20,'Inventaire – Véh. et équip.'!H405-'Inventaire – Véh. et équip.'!M405,'Inventaire – Act. lin. et vert.'!G405)</f>
        <v>0</v>
      </c>
      <c r="I418" s="270">
        <f>'Inventaire – Act. lin. et vert.'!K405</f>
        <v>0</v>
      </c>
      <c r="J418" s="271" t="str">
        <f>IF(ISNUMBER('Inventaire – Act. lin. et vert.'!Y405),'Inventaire – Act. lin. et vert.'!Y405,"")</f>
        <v/>
      </c>
      <c r="K418" s="272">
        <f t="shared" si="197"/>
        <v>0</v>
      </c>
      <c r="L418" s="272">
        <f t="shared" si="205"/>
        <v>0</v>
      </c>
      <c r="M418" s="272">
        <f t="shared" si="206"/>
        <v>0</v>
      </c>
      <c r="N418" s="272">
        <f t="shared" si="207"/>
        <v>0</v>
      </c>
      <c r="O418" s="272">
        <f t="shared" si="208"/>
        <v>0</v>
      </c>
      <c r="P418" s="273">
        <f t="shared" si="209"/>
        <v>0</v>
      </c>
      <c r="Q418" s="277" t="str">
        <f t="shared" si="210"/>
        <v/>
      </c>
      <c r="R418" s="277" t="str">
        <f t="shared" si="211"/>
        <v/>
      </c>
      <c r="S418" s="274" t="str">
        <f t="shared" si="198"/>
        <v/>
      </c>
      <c r="T418" s="274" t="str">
        <f t="shared" si="204"/>
        <v/>
      </c>
      <c r="U418" s="274" t="str">
        <f t="shared" si="204"/>
        <v/>
      </c>
      <c r="V418" s="274" t="str">
        <f t="shared" si="199"/>
        <v/>
      </c>
      <c r="W418" s="274" t="str">
        <f t="shared" si="202"/>
        <v/>
      </c>
      <c r="X418" s="274" t="str">
        <f t="shared" si="202"/>
        <v/>
      </c>
      <c r="Y418" s="274" t="str">
        <f t="shared" si="202"/>
        <v/>
      </c>
      <c r="Z418" s="274" t="str">
        <f t="shared" si="202"/>
        <v/>
      </c>
      <c r="AA418" s="274" t="str">
        <f t="shared" si="202"/>
        <v/>
      </c>
      <c r="AB418" s="274" t="str">
        <f t="shared" si="202"/>
        <v/>
      </c>
      <c r="AC418" s="274" t="str">
        <f t="shared" si="202"/>
        <v/>
      </c>
      <c r="AD418" s="274" t="str">
        <f t="shared" si="202"/>
        <v/>
      </c>
      <c r="AE418" s="274" t="str">
        <f t="shared" si="202"/>
        <v/>
      </c>
      <c r="AF418" s="274" t="str">
        <f t="shared" si="202"/>
        <v/>
      </c>
      <c r="AG418" s="274" t="str">
        <f t="shared" si="203"/>
        <v/>
      </c>
      <c r="AH418" s="274" t="str">
        <f t="shared" si="203"/>
        <v/>
      </c>
      <c r="AI418" s="274" t="str">
        <f t="shared" si="203"/>
        <v/>
      </c>
      <c r="AJ418" s="274" t="str">
        <f t="shared" si="203"/>
        <v/>
      </c>
      <c r="AK418" s="274" t="str">
        <f t="shared" si="203"/>
        <v/>
      </c>
      <c r="AL418" s="274" t="str">
        <f t="shared" si="203"/>
        <v/>
      </c>
      <c r="AM418" s="274" t="str">
        <f t="shared" si="203"/>
        <v/>
      </c>
      <c r="AN418" s="274" t="str">
        <f t="shared" si="203"/>
        <v/>
      </c>
      <c r="AO418" s="274" t="str">
        <f t="shared" si="203"/>
        <v/>
      </c>
      <c r="AP418" s="274" t="str">
        <f t="shared" si="203"/>
        <v/>
      </c>
      <c r="AQ418" s="275">
        <f t="shared" si="212"/>
        <v>0</v>
      </c>
      <c r="AR418" s="275">
        <f t="shared" si="213"/>
        <v>0</v>
      </c>
      <c r="AS418" s="275">
        <f t="shared" si="214"/>
        <v>0</v>
      </c>
    </row>
    <row r="419" spans="1:45" s="5" customFormat="1" ht="27.75" customHeight="1" x14ac:dyDescent="0.25">
      <c r="A419" s="266">
        <f>'Inventaire – Act. lin. et vert.'!A406</f>
        <v>405</v>
      </c>
      <c r="B419" s="266"/>
      <c r="C419" s="266">
        <f>'Inventaire – Act. lin. et vert.'!B406</f>
        <v>0</v>
      </c>
      <c r="D419" s="266" t="str">
        <f>IF('Inventaire – Act. lin. et vert.'!C406="","",'Inventaire – Act. lin. et vert.'!C406)</f>
        <v/>
      </c>
      <c r="E419" s="267">
        <f>'Inventaire – Act. lin. et vert.'!D406</f>
        <v>0</v>
      </c>
      <c r="F419" s="268">
        <f>'Inventaire – Act. lin. et vert.'!E406</f>
        <v>0</v>
      </c>
      <c r="G419" s="276">
        <f>'Inventaire – Act. lin. et vert.'!I406</f>
        <v>0</v>
      </c>
      <c r="H419" s="270">
        <f>IF(C419='État actuel de la coll.'!$A$20,'Inventaire – Véh. et équip.'!H406-'Inventaire – Véh. et équip.'!M406,'Inventaire – Act. lin. et vert.'!G406)</f>
        <v>0</v>
      </c>
      <c r="I419" s="270">
        <f>'Inventaire – Act. lin. et vert.'!K406</f>
        <v>0</v>
      </c>
      <c r="J419" s="271" t="str">
        <f>IF(ISNUMBER('Inventaire – Act. lin. et vert.'!Y406),'Inventaire – Act. lin. et vert.'!Y406,"")</f>
        <v/>
      </c>
      <c r="K419" s="272">
        <f t="shared" si="197"/>
        <v>0</v>
      </c>
      <c r="L419" s="272">
        <f t="shared" si="205"/>
        <v>0</v>
      </c>
      <c r="M419" s="272">
        <f t="shared" si="206"/>
        <v>0</v>
      </c>
      <c r="N419" s="272">
        <f t="shared" si="207"/>
        <v>0</v>
      </c>
      <c r="O419" s="272">
        <f t="shared" si="208"/>
        <v>0</v>
      </c>
      <c r="P419" s="273">
        <f t="shared" si="209"/>
        <v>0</v>
      </c>
      <c r="Q419" s="277" t="str">
        <f t="shared" si="210"/>
        <v/>
      </c>
      <c r="R419" s="277" t="str">
        <f t="shared" si="211"/>
        <v/>
      </c>
      <c r="S419" s="274" t="str">
        <f t="shared" si="198"/>
        <v/>
      </c>
      <c r="T419" s="274" t="str">
        <f t="shared" si="204"/>
        <v/>
      </c>
      <c r="U419" s="274" t="str">
        <f t="shared" si="204"/>
        <v/>
      </c>
      <c r="V419" s="274" t="str">
        <f t="shared" si="199"/>
        <v/>
      </c>
      <c r="W419" s="274" t="str">
        <f t="shared" si="202"/>
        <v/>
      </c>
      <c r="X419" s="274" t="str">
        <f t="shared" si="202"/>
        <v/>
      </c>
      <c r="Y419" s="274" t="str">
        <f t="shared" si="202"/>
        <v/>
      </c>
      <c r="Z419" s="274" t="str">
        <f t="shared" si="202"/>
        <v/>
      </c>
      <c r="AA419" s="274" t="str">
        <f t="shared" si="202"/>
        <v/>
      </c>
      <c r="AB419" s="274" t="str">
        <f t="shared" si="202"/>
        <v/>
      </c>
      <c r="AC419" s="274" t="str">
        <f t="shared" si="202"/>
        <v/>
      </c>
      <c r="AD419" s="274" t="str">
        <f t="shared" si="202"/>
        <v/>
      </c>
      <c r="AE419" s="274" t="str">
        <f t="shared" si="202"/>
        <v/>
      </c>
      <c r="AF419" s="274" t="str">
        <f t="shared" si="202"/>
        <v/>
      </c>
      <c r="AG419" s="274" t="str">
        <f t="shared" si="203"/>
        <v/>
      </c>
      <c r="AH419" s="274" t="str">
        <f t="shared" si="203"/>
        <v/>
      </c>
      <c r="AI419" s="274" t="str">
        <f t="shared" si="203"/>
        <v/>
      </c>
      <c r="AJ419" s="274" t="str">
        <f t="shared" si="203"/>
        <v/>
      </c>
      <c r="AK419" s="274" t="str">
        <f t="shared" si="203"/>
        <v/>
      </c>
      <c r="AL419" s="274" t="str">
        <f t="shared" si="203"/>
        <v/>
      </c>
      <c r="AM419" s="274" t="str">
        <f t="shared" si="203"/>
        <v/>
      </c>
      <c r="AN419" s="274" t="str">
        <f t="shared" si="203"/>
        <v/>
      </c>
      <c r="AO419" s="274" t="str">
        <f t="shared" si="203"/>
        <v/>
      </c>
      <c r="AP419" s="274" t="str">
        <f t="shared" si="203"/>
        <v/>
      </c>
      <c r="AQ419" s="275">
        <f t="shared" si="212"/>
        <v>0</v>
      </c>
      <c r="AR419" s="275">
        <f t="shared" si="213"/>
        <v>0</v>
      </c>
      <c r="AS419" s="275">
        <f t="shared" si="214"/>
        <v>0</v>
      </c>
    </row>
    <row r="420" spans="1:45" s="5" customFormat="1" ht="27.75" customHeight="1" x14ac:dyDescent="0.25">
      <c r="A420" s="266">
        <f>'Inventaire – Act. lin. et vert.'!A407</f>
        <v>406</v>
      </c>
      <c r="B420" s="266"/>
      <c r="C420" s="266">
        <f>'Inventaire – Act. lin. et vert.'!B407</f>
        <v>0</v>
      </c>
      <c r="D420" s="266" t="str">
        <f>IF('Inventaire – Act. lin. et vert.'!C407="","",'Inventaire – Act. lin. et vert.'!C407)</f>
        <v/>
      </c>
      <c r="E420" s="267">
        <f>'Inventaire – Act. lin. et vert.'!D407</f>
        <v>0</v>
      </c>
      <c r="F420" s="268">
        <f>'Inventaire – Act. lin. et vert.'!E407</f>
        <v>0</v>
      </c>
      <c r="G420" s="276">
        <f>'Inventaire – Act. lin. et vert.'!I407</f>
        <v>0</v>
      </c>
      <c r="H420" s="270">
        <f>IF(C420='État actuel de la coll.'!$A$20,'Inventaire – Véh. et équip.'!H407-'Inventaire – Véh. et équip.'!M407,'Inventaire – Act. lin. et vert.'!G407)</f>
        <v>0</v>
      </c>
      <c r="I420" s="270">
        <f>'Inventaire – Act. lin. et vert.'!K407</f>
        <v>0</v>
      </c>
      <c r="J420" s="271" t="str">
        <f>IF(ISNUMBER('Inventaire – Act. lin. et vert.'!Y407),'Inventaire – Act. lin. et vert.'!Y407,"")</f>
        <v/>
      </c>
      <c r="K420" s="272">
        <f t="shared" si="197"/>
        <v>0</v>
      </c>
      <c r="L420" s="272">
        <f t="shared" si="205"/>
        <v>0</v>
      </c>
      <c r="M420" s="272">
        <f t="shared" si="206"/>
        <v>0</v>
      </c>
      <c r="N420" s="272">
        <f t="shared" si="207"/>
        <v>0</v>
      </c>
      <c r="O420" s="272">
        <f t="shared" si="208"/>
        <v>0</v>
      </c>
      <c r="P420" s="273">
        <f t="shared" si="209"/>
        <v>0</v>
      </c>
      <c r="Q420" s="277" t="str">
        <f t="shared" si="210"/>
        <v/>
      </c>
      <c r="R420" s="277" t="str">
        <f t="shared" si="211"/>
        <v/>
      </c>
      <c r="S420" s="274" t="str">
        <f t="shared" si="198"/>
        <v/>
      </c>
      <c r="T420" s="274" t="str">
        <f t="shared" si="204"/>
        <v/>
      </c>
      <c r="U420" s="274" t="str">
        <f t="shared" si="204"/>
        <v/>
      </c>
      <c r="V420" s="274" t="str">
        <f t="shared" si="199"/>
        <v/>
      </c>
      <c r="W420" s="274" t="str">
        <f t="shared" si="202"/>
        <v/>
      </c>
      <c r="X420" s="274" t="str">
        <f t="shared" si="202"/>
        <v/>
      </c>
      <c r="Y420" s="274" t="str">
        <f t="shared" si="202"/>
        <v/>
      </c>
      <c r="Z420" s="274" t="str">
        <f t="shared" si="202"/>
        <v/>
      </c>
      <c r="AA420" s="274" t="str">
        <f t="shared" si="202"/>
        <v/>
      </c>
      <c r="AB420" s="274" t="str">
        <f t="shared" si="202"/>
        <v/>
      </c>
      <c r="AC420" s="274" t="str">
        <f t="shared" si="202"/>
        <v/>
      </c>
      <c r="AD420" s="274" t="str">
        <f t="shared" si="202"/>
        <v/>
      </c>
      <c r="AE420" s="274" t="str">
        <f t="shared" si="202"/>
        <v/>
      </c>
      <c r="AF420" s="274" t="str">
        <f t="shared" si="202"/>
        <v/>
      </c>
      <c r="AG420" s="274" t="str">
        <f t="shared" si="203"/>
        <v/>
      </c>
      <c r="AH420" s="274" t="str">
        <f t="shared" si="203"/>
        <v/>
      </c>
      <c r="AI420" s="274" t="str">
        <f t="shared" si="203"/>
        <v/>
      </c>
      <c r="AJ420" s="274" t="str">
        <f t="shared" si="203"/>
        <v/>
      </c>
      <c r="AK420" s="274" t="str">
        <f t="shared" si="203"/>
        <v/>
      </c>
      <c r="AL420" s="274" t="str">
        <f t="shared" si="203"/>
        <v/>
      </c>
      <c r="AM420" s="274" t="str">
        <f t="shared" si="203"/>
        <v/>
      </c>
      <c r="AN420" s="274" t="str">
        <f t="shared" si="203"/>
        <v/>
      </c>
      <c r="AO420" s="274" t="str">
        <f t="shared" si="203"/>
        <v/>
      </c>
      <c r="AP420" s="274" t="str">
        <f t="shared" si="203"/>
        <v/>
      </c>
      <c r="AQ420" s="275">
        <f t="shared" si="212"/>
        <v>0</v>
      </c>
      <c r="AR420" s="275">
        <f t="shared" si="213"/>
        <v>0</v>
      </c>
      <c r="AS420" s="275">
        <f t="shared" si="214"/>
        <v>0</v>
      </c>
    </row>
    <row r="421" spans="1:45" s="5" customFormat="1" ht="27.75" customHeight="1" x14ac:dyDescent="0.25">
      <c r="A421" s="266">
        <f>'Inventaire – Act. lin. et vert.'!A408</f>
        <v>407</v>
      </c>
      <c r="B421" s="266"/>
      <c r="C421" s="266">
        <f>'Inventaire – Act. lin. et vert.'!B408</f>
        <v>0</v>
      </c>
      <c r="D421" s="266" t="str">
        <f>IF('Inventaire – Act. lin. et vert.'!C408="","",'Inventaire – Act. lin. et vert.'!C408)</f>
        <v/>
      </c>
      <c r="E421" s="267">
        <f>'Inventaire – Act. lin. et vert.'!D408</f>
        <v>0</v>
      </c>
      <c r="F421" s="268">
        <f>'Inventaire – Act. lin. et vert.'!E408</f>
        <v>0</v>
      </c>
      <c r="G421" s="276">
        <f>'Inventaire – Act. lin. et vert.'!I408</f>
        <v>0</v>
      </c>
      <c r="H421" s="270">
        <f>IF(C421='État actuel de la coll.'!$A$20,'Inventaire – Véh. et équip.'!H408-'Inventaire – Véh. et équip.'!M408,'Inventaire – Act. lin. et vert.'!G408)</f>
        <v>0</v>
      </c>
      <c r="I421" s="270">
        <f>'Inventaire – Act. lin. et vert.'!K408</f>
        <v>0</v>
      </c>
      <c r="J421" s="271" t="str">
        <f>IF(ISNUMBER('Inventaire – Act. lin. et vert.'!Y408),'Inventaire – Act. lin. et vert.'!Y408,"")</f>
        <v/>
      </c>
      <c r="K421" s="272">
        <f t="shared" si="197"/>
        <v>0</v>
      </c>
      <c r="L421" s="272">
        <f t="shared" si="205"/>
        <v>0</v>
      </c>
      <c r="M421" s="272">
        <f t="shared" si="206"/>
        <v>0</v>
      </c>
      <c r="N421" s="272">
        <f t="shared" si="207"/>
        <v>0</v>
      </c>
      <c r="O421" s="272">
        <f t="shared" si="208"/>
        <v>0</v>
      </c>
      <c r="P421" s="273">
        <f t="shared" si="209"/>
        <v>0</v>
      </c>
      <c r="Q421" s="277" t="str">
        <f t="shared" si="210"/>
        <v/>
      </c>
      <c r="R421" s="277" t="str">
        <f t="shared" si="211"/>
        <v/>
      </c>
      <c r="S421" s="274" t="str">
        <f t="shared" si="198"/>
        <v/>
      </c>
      <c r="T421" s="274" t="str">
        <f t="shared" si="204"/>
        <v/>
      </c>
      <c r="U421" s="274" t="str">
        <f t="shared" si="204"/>
        <v/>
      </c>
      <c r="V421" s="274" t="str">
        <f t="shared" si="199"/>
        <v/>
      </c>
      <c r="W421" s="274" t="str">
        <f t="shared" si="202"/>
        <v/>
      </c>
      <c r="X421" s="274" t="str">
        <f t="shared" si="202"/>
        <v/>
      </c>
      <c r="Y421" s="274" t="str">
        <f t="shared" si="202"/>
        <v/>
      </c>
      <c r="Z421" s="274" t="str">
        <f t="shared" si="202"/>
        <v/>
      </c>
      <c r="AA421" s="274" t="str">
        <f t="shared" si="202"/>
        <v/>
      </c>
      <c r="AB421" s="274" t="str">
        <f t="shared" si="202"/>
        <v/>
      </c>
      <c r="AC421" s="274" t="str">
        <f t="shared" si="202"/>
        <v/>
      </c>
      <c r="AD421" s="274" t="str">
        <f t="shared" si="202"/>
        <v/>
      </c>
      <c r="AE421" s="274" t="str">
        <f t="shared" si="202"/>
        <v/>
      </c>
      <c r="AF421" s="274" t="str">
        <f t="shared" si="202"/>
        <v/>
      </c>
      <c r="AG421" s="274" t="str">
        <f t="shared" si="203"/>
        <v/>
      </c>
      <c r="AH421" s="274" t="str">
        <f t="shared" si="203"/>
        <v/>
      </c>
      <c r="AI421" s="274" t="str">
        <f t="shared" si="203"/>
        <v/>
      </c>
      <c r="AJ421" s="274" t="str">
        <f t="shared" si="203"/>
        <v/>
      </c>
      <c r="AK421" s="274" t="str">
        <f t="shared" si="203"/>
        <v/>
      </c>
      <c r="AL421" s="274" t="str">
        <f t="shared" si="203"/>
        <v/>
      </c>
      <c r="AM421" s="274" t="str">
        <f t="shared" si="203"/>
        <v/>
      </c>
      <c r="AN421" s="274" t="str">
        <f t="shared" si="203"/>
        <v/>
      </c>
      <c r="AO421" s="274" t="str">
        <f t="shared" si="203"/>
        <v/>
      </c>
      <c r="AP421" s="274" t="str">
        <f t="shared" si="203"/>
        <v/>
      </c>
      <c r="AQ421" s="275">
        <f t="shared" si="212"/>
        <v>0</v>
      </c>
      <c r="AR421" s="275">
        <f t="shared" si="213"/>
        <v>0</v>
      </c>
      <c r="AS421" s="275">
        <f t="shared" si="214"/>
        <v>0</v>
      </c>
    </row>
    <row r="422" spans="1:45" s="5" customFormat="1" ht="27.75" customHeight="1" x14ac:dyDescent="0.25">
      <c r="A422" s="266">
        <f>'Inventaire – Act. lin. et vert.'!A409</f>
        <v>408</v>
      </c>
      <c r="B422" s="266"/>
      <c r="C422" s="266">
        <f>'Inventaire – Act. lin. et vert.'!B409</f>
        <v>0</v>
      </c>
      <c r="D422" s="266" t="str">
        <f>IF('Inventaire – Act. lin. et vert.'!C409="","",'Inventaire – Act. lin. et vert.'!C409)</f>
        <v/>
      </c>
      <c r="E422" s="267">
        <f>'Inventaire – Act. lin. et vert.'!D409</f>
        <v>0</v>
      </c>
      <c r="F422" s="268">
        <f>'Inventaire – Act. lin. et vert.'!E409</f>
        <v>0</v>
      </c>
      <c r="G422" s="276">
        <f>'Inventaire – Act. lin. et vert.'!I409</f>
        <v>0</v>
      </c>
      <c r="H422" s="270">
        <f>IF(C422='État actuel de la coll.'!$A$20,'Inventaire – Véh. et équip.'!H409-'Inventaire – Véh. et équip.'!M409,'Inventaire – Act. lin. et vert.'!G409)</f>
        <v>0</v>
      </c>
      <c r="I422" s="270">
        <f>'Inventaire – Act. lin. et vert.'!K409</f>
        <v>0</v>
      </c>
      <c r="J422" s="271" t="str">
        <f>IF(ISNUMBER('Inventaire – Act. lin. et vert.'!Y409),'Inventaire – Act. lin. et vert.'!Y409,"")</f>
        <v/>
      </c>
      <c r="K422" s="272">
        <f t="shared" si="197"/>
        <v>0</v>
      </c>
      <c r="L422" s="272">
        <f t="shared" si="205"/>
        <v>0</v>
      </c>
      <c r="M422" s="272">
        <f t="shared" si="206"/>
        <v>0</v>
      </c>
      <c r="N422" s="272">
        <f t="shared" si="207"/>
        <v>0</v>
      </c>
      <c r="O422" s="272">
        <f t="shared" si="208"/>
        <v>0</v>
      </c>
      <c r="P422" s="273">
        <f t="shared" si="209"/>
        <v>0</v>
      </c>
      <c r="Q422" s="277" t="str">
        <f t="shared" si="210"/>
        <v/>
      </c>
      <c r="R422" s="277" t="str">
        <f t="shared" si="211"/>
        <v/>
      </c>
      <c r="S422" s="274" t="str">
        <f t="shared" si="198"/>
        <v/>
      </c>
      <c r="T422" s="274" t="str">
        <f t="shared" si="204"/>
        <v/>
      </c>
      <c r="U422" s="274" t="str">
        <f t="shared" si="204"/>
        <v/>
      </c>
      <c r="V422" s="274" t="str">
        <f t="shared" si="199"/>
        <v/>
      </c>
      <c r="W422" s="274" t="str">
        <f t="shared" si="202"/>
        <v/>
      </c>
      <c r="X422" s="274" t="str">
        <f t="shared" si="202"/>
        <v/>
      </c>
      <c r="Y422" s="274" t="str">
        <f t="shared" si="202"/>
        <v/>
      </c>
      <c r="Z422" s="274" t="str">
        <f t="shared" si="202"/>
        <v/>
      </c>
      <c r="AA422" s="274" t="str">
        <f t="shared" si="202"/>
        <v/>
      </c>
      <c r="AB422" s="274" t="str">
        <f t="shared" si="202"/>
        <v/>
      </c>
      <c r="AC422" s="274" t="str">
        <f t="shared" si="202"/>
        <v/>
      </c>
      <c r="AD422" s="274" t="str">
        <f t="shared" si="202"/>
        <v/>
      </c>
      <c r="AE422" s="274" t="str">
        <f t="shared" si="202"/>
        <v/>
      </c>
      <c r="AF422" s="274" t="str">
        <f t="shared" si="202"/>
        <v/>
      </c>
      <c r="AG422" s="274" t="str">
        <f t="shared" si="203"/>
        <v/>
      </c>
      <c r="AH422" s="274" t="str">
        <f t="shared" si="203"/>
        <v/>
      </c>
      <c r="AI422" s="274" t="str">
        <f t="shared" si="203"/>
        <v/>
      </c>
      <c r="AJ422" s="274" t="str">
        <f t="shared" si="203"/>
        <v/>
      </c>
      <c r="AK422" s="274" t="str">
        <f t="shared" si="203"/>
        <v/>
      </c>
      <c r="AL422" s="274" t="str">
        <f t="shared" si="203"/>
        <v/>
      </c>
      <c r="AM422" s="274" t="str">
        <f t="shared" si="203"/>
        <v/>
      </c>
      <c r="AN422" s="274" t="str">
        <f t="shared" si="203"/>
        <v/>
      </c>
      <c r="AO422" s="274" t="str">
        <f t="shared" si="203"/>
        <v/>
      </c>
      <c r="AP422" s="274" t="str">
        <f t="shared" si="203"/>
        <v/>
      </c>
      <c r="AQ422" s="275">
        <f t="shared" si="212"/>
        <v>0</v>
      </c>
      <c r="AR422" s="275">
        <f t="shared" si="213"/>
        <v>0</v>
      </c>
      <c r="AS422" s="275">
        <f t="shared" si="214"/>
        <v>0</v>
      </c>
    </row>
    <row r="423" spans="1:45" s="5" customFormat="1" ht="27.75" customHeight="1" x14ac:dyDescent="0.25">
      <c r="A423" s="266">
        <f>'Inventaire – Act. lin. et vert.'!A410</f>
        <v>409</v>
      </c>
      <c r="B423" s="266"/>
      <c r="C423" s="266">
        <f>'Inventaire – Act. lin. et vert.'!B410</f>
        <v>0</v>
      </c>
      <c r="D423" s="266" t="str">
        <f>IF('Inventaire – Act. lin. et vert.'!C410="","",'Inventaire – Act. lin. et vert.'!C410)</f>
        <v/>
      </c>
      <c r="E423" s="267">
        <f>'Inventaire – Act. lin. et vert.'!D410</f>
        <v>0</v>
      </c>
      <c r="F423" s="268">
        <f>'Inventaire – Act. lin. et vert.'!E410</f>
        <v>0</v>
      </c>
      <c r="G423" s="276">
        <f>'Inventaire – Act. lin. et vert.'!I410</f>
        <v>0</v>
      </c>
      <c r="H423" s="270">
        <f>IF(C423='État actuel de la coll.'!$A$20,'Inventaire – Véh. et équip.'!H410-'Inventaire – Véh. et équip.'!M410,'Inventaire – Act. lin. et vert.'!G410)</f>
        <v>0</v>
      </c>
      <c r="I423" s="270">
        <f>'Inventaire – Act. lin. et vert.'!K410</f>
        <v>0</v>
      </c>
      <c r="J423" s="271" t="str">
        <f>IF(ISNUMBER('Inventaire – Act. lin. et vert.'!Y410),'Inventaire – Act. lin. et vert.'!Y410,"")</f>
        <v/>
      </c>
      <c r="K423" s="272">
        <f t="shared" si="197"/>
        <v>0</v>
      </c>
      <c r="L423" s="272">
        <f t="shared" si="205"/>
        <v>0</v>
      </c>
      <c r="M423" s="272">
        <f t="shared" si="206"/>
        <v>0</v>
      </c>
      <c r="N423" s="272">
        <f t="shared" si="207"/>
        <v>0</v>
      </c>
      <c r="O423" s="272">
        <f t="shared" si="208"/>
        <v>0</v>
      </c>
      <c r="P423" s="273">
        <f t="shared" si="209"/>
        <v>0</v>
      </c>
      <c r="Q423" s="277" t="str">
        <f t="shared" si="210"/>
        <v/>
      </c>
      <c r="R423" s="277" t="str">
        <f t="shared" si="211"/>
        <v/>
      </c>
      <c r="S423" s="274" t="str">
        <f t="shared" si="198"/>
        <v/>
      </c>
      <c r="T423" s="274" t="str">
        <f t="shared" si="204"/>
        <v/>
      </c>
      <c r="U423" s="274" t="str">
        <f t="shared" si="204"/>
        <v/>
      </c>
      <c r="V423" s="274" t="str">
        <f t="shared" si="199"/>
        <v/>
      </c>
      <c r="W423" s="274" t="str">
        <f t="shared" si="202"/>
        <v/>
      </c>
      <c r="X423" s="274" t="str">
        <f t="shared" si="202"/>
        <v/>
      </c>
      <c r="Y423" s="274" t="str">
        <f t="shared" si="202"/>
        <v/>
      </c>
      <c r="Z423" s="274" t="str">
        <f t="shared" si="202"/>
        <v/>
      </c>
      <c r="AA423" s="274" t="str">
        <f t="shared" si="202"/>
        <v/>
      </c>
      <c r="AB423" s="274" t="str">
        <f t="shared" si="202"/>
        <v/>
      </c>
      <c r="AC423" s="274" t="str">
        <f t="shared" si="202"/>
        <v/>
      </c>
      <c r="AD423" s="274" t="str">
        <f t="shared" si="202"/>
        <v/>
      </c>
      <c r="AE423" s="274" t="str">
        <f t="shared" si="202"/>
        <v/>
      </c>
      <c r="AF423" s="274" t="str">
        <f t="shared" si="202"/>
        <v/>
      </c>
      <c r="AG423" s="274" t="str">
        <f t="shared" si="203"/>
        <v/>
      </c>
      <c r="AH423" s="274" t="str">
        <f t="shared" si="203"/>
        <v/>
      </c>
      <c r="AI423" s="274" t="str">
        <f t="shared" si="203"/>
        <v/>
      </c>
      <c r="AJ423" s="274" t="str">
        <f t="shared" si="203"/>
        <v/>
      </c>
      <c r="AK423" s="274" t="str">
        <f t="shared" si="203"/>
        <v/>
      </c>
      <c r="AL423" s="274" t="str">
        <f t="shared" si="203"/>
        <v/>
      </c>
      <c r="AM423" s="274" t="str">
        <f t="shared" si="203"/>
        <v/>
      </c>
      <c r="AN423" s="274" t="str">
        <f t="shared" si="203"/>
        <v/>
      </c>
      <c r="AO423" s="274" t="str">
        <f t="shared" si="203"/>
        <v/>
      </c>
      <c r="AP423" s="274" t="str">
        <f t="shared" si="203"/>
        <v/>
      </c>
      <c r="AQ423" s="275">
        <f t="shared" si="212"/>
        <v>0</v>
      </c>
      <c r="AR423" s="275">
        <f t="shared" si="213"/>
        <v>0</v>
      </c>
      <c r="AS423" s="275">
        <f t="shared" si="214"/>
        <v>0</v>
      </c>
    </row>
    <row r="424" spans="1:45" s="5" customFormat="1" ht="27.75" customHeight="1" x14ac:dyDescent="0.25">
      <c r="A424" s="266">
        <f>'Inventaire – Act. lin. et vert.'!A411</f>
        <v>410</v>
      </c>
      <c r="B424" s="266"/>
      <c r="C424" s="266">
        <f>'Inventaire – Act. lin. et vert.'!B411</f>
        <v>0</v>
      </c>
      <c r="D424" s="266" t="str">
        <f>IF('Inventaire – Act. lin. et vert.'!C411="","",'Inventaire – Act. lin. et vert.'!C411)</f>
        <v/>
      </c>
      <c r="E424" s="267">
        <f>'Inventaire – Act. lin. et vert.'!D411</f>
        <v>0</v>
      </c>
      <c r="F424" s="268">
        <f>'Inventaire – Act. lin. et vert.'!E411</f>
        <v>0</v>
      </c>
      <c r="G424" s="276">
        <f>'Inventaire – Act. lin. et vert.'!I411</f>
        <v>0</v>
      </c>
      <c r="H424" s="270">
        <f>IF(C424='État actuel de la coll.'!$A$20,'Inventaire – Véh. et équip.'!H411-'Inventaire – Véh. et équip.'!M411,'Inventaire – Act. lin. et vert.'!G411)</f>
        <v>0</v>
      </c>
      <c r="I424" s="270">
        <f>'Inventaire – Act. lin. et vert.'!K411</f>
        <v>0</v>
      </c>
      <c r="J424" s="271" t="str">
        <f>IF(ISNUMBER('Inventaire – Act. lin. et vert.'!Y411),'Inventaire – Act. lin. et vert.'!Y411,"")</f>
        <v/>
      </c>
      <c r="K424" s="272">
        <f t="shared" si="197"/>
        <v>0</v>
      </c>
      <c r="L424" s="272">
        <f t="shared" si="205"/>
        <v>0</v>
      </c>
      <c r="M424" s="272">
        <f t="shared" si="206"/>
        <v>0</v>
      </c>
      <c r="N424" s="272">
        <f t="shared" si="207"/>
        <v>0</v>
      </c>
      <c r="O424" s="272">
        <f t="shared" si="208"/>
        <v>0</v>
      </c>
      <c r="P424" s="273">
        <f t="shared" si="209"/>
        <v>0</v>
      </c>
      <c r="Q424" s="277" t="str">
        <f t="shared" si="210"/>
        <v/>
      </c>
      <c r="R424" s="277" t="str">
        <f t="shared" si="211"/>
        <v/>
      </c>
      <c r="S424" s="274" t="str">
        <f t="shared" si="198"/>
        <v/>
      </c>
      <c r="T424" s="274" t="str">
        <f t="shared" si="204"/>
        <v/>
      </c>
      <c r="U424" s="274" t="str">
        <f t="shared" si="204"/>
        <v/>
      </c>
      <c r="V424" s="274" t="str">
        <f t="shared" si="199"/>
        <v/>
      </c>
      <c r="W424" s="274" t="str">
        <f t="shared" si="202"/>
        <v/>
      </c>
      <c r="X424" s="274" t="str">
        <f t="shared" si="202"/>
        <v/>
      </c>
      <c r="Y424" s="274" t="str">
        <f t="shared" si="202"/>
        <v/>
      </c>
      <c r="Z424" s="274" t="str">
        <f t="shared" si="202"/>
        <v/>
      </c>
      <c r="AA424" s="274" t="str">
        <f t="shared" si="202"/>
        <v/>
      </c>
      <c r="AB424" s="274" t="str">
        <f t="shared" si="202"/>
        <v/>
      </c>
      <c r="AC424" s="274" t="str">
        <f t="shared" si="202"/>
        <v/>
      </c>
      <c r="AD424" s="274" t="str">
        <f t="shared" si="202"/>
        <v/>
      </c>
      <c r="AE424" s="274" t="str">
        <f t="shared" si="202"/>
        <v/>
      </c>
      <c r="AF424" s="274" t="str">
        <f t="shared" si="202"/>
        <v/>
      </c>
      <c r="AG424" s="274" t="str">
        <f t="shared" si="203"/>
        <v/>
      </c>
      <c r="AH424" s="274" t="str">
        <f t="shared" si="203"/>
        <v/>
      </c>
      <c r="AI424" s="274" t="str">
        <f t="shared" si="203"/>
        <v/>
      </c>
      <c r="AJ424" s="274" t="str">
        <f t="shared" si="203"/>
        <v/>
      </c>
      <c r="AK424" s="274" t="str">
        <f t="shared" si="203"/>
        <v/>
      </c>
      <c r="AL424" s="274" t="str">
        <f t="shared" si="203"/>
        <v/>
      </c>
      <c r="AM424" s="274" t="str">
        <f t="shared" si="203"/>
        <v/>
      </c>
      <c r="AN424" s="274" t="str">
        <f t="shared" si="203"/>
        <v/>
      </c>
      <c r="AO424" s="274" t="str">
        <f t="shared" si="203"/>
        <v/>
      </c>
      <c r="AP424" s="274" t="str">
        <f t="shared" si="203"/>
        <v/>
      </c>
      <c r="AQ424" s="275">
        <f t="shared" si="212"/>
        <v>0</v>
      </c>
      <c r="AR424" s="275">
        <f t="shared" si="213"/>
        <v>0</v>
      </c>
      <c r="AS424" s="275">
        <f t="shared" si="214"/>
        <v>0</v>
      </c>
    </row>
    <row r="425" spans="1:45" s="5" customFormat="1" ht="27.75" customHeight="1" x14ac:dyDescent="0.25">
      <c r="A425" s="266">
        <f>'Inventaire – Act. lin. et vert.'!A412</f>
        <v>411</v>
      </c>
      <c r="B425" s="266"/>
      <c r="C425" s="266">
        <f>'Inventaire – Act. lin. et vert.'!B412</f>
        <v>0</v>
      </c>
      <c r="D425" s="266" t="str">
        <f>IF('Inventaire – Act. lin. et vert.'!C412="","",'Inventaire – Act. lin. et vert.'!C412)</f>
        <v/>
      </c>
      <c r="E425" s="267">
        <f>'Inventaire – Act. lin. et vert.'!D412</f>
        <v>0</v>
      </c>
      <c r="F425" s="268">
        <f>'Inventaire – Act. lin. et vert.'!E412</f>
        <v>0</v>
      </c>
      <c r="G425" s="276">
        <f>'Inventaire – Act. lin. et vert.'!I412</f>
        <v>0</v>
      </c>
      <c r="H425" s="270">
        <f>IF(C425='État actuel de la coll.'!$A$20,'Inventaire – Véh. et équip.'!H412-'Inventaire – Véh. et équip.'!M412,'Inventaire – Act. lin. et vert.'!G412)</f>
        <v>0</v>
      </c>
      <c r="I425" s="270">
        <f>'Inventaire – Act. lin. et vert.'!K412</f>
        <v>0</v>
      </c>
      <c r="J425" s="271" t="str">
        <f>IF(ISNUMBER('Inventaire – Act. lin. et vert.'!Y412),'Inventaire – Act. lin. et vert.'!Y412,"")</f>
        <v/>
      </c>
      <c r="K425" s="272">
        <f t="shared" si="197"/>
        <v>0</v>
      </c>
      <c r="L425" s="272">
        <f t="shared" si="205"/>
        <v>0</v>
      </c>
      <c r="M425" s="272">
        <f t="shared" si="206"/>
        <v>0</v>
      </c>
      <c r="N425" s="272">
        <f t="shared" si="207"/>
        <v>0</v>
      </c>
      <c r="O425" s="272">
        <f t="shared" si="208"/>
        <v>0</v>
      </c>
      <c r="P425" s="273">
        <f t="shared" si="209"/>
        <v>0</v>
      </c>
      <c r="Q425" s="277" t="str">
        <f t="shared" si="210"/>
        <v/>
      </c>
      <c r="R425" s="277" t="str">
        <f t="shared" si="211"/>
        <v/>
      </c>
      <c r="S425" s="274" t="str">
        <f t="shared" si="198"/>
        <v/>
      </c>
      <c r="T425" s="274" t="str">
        <f t="shared" si="204"/>
        <v/>
      </c>
      <c r="U425" s="274" t="str">
        <f t="shared" si="204"/>
        <v/>
      </c>
      <c r="V425" s="274" t="str">
        <f t="shared" si="199"/>
        <v/>
      </c>
      <c r="W425" s="274" t="str">
        <f t="shared" ref="W425:AF434" si="215">IF(OR($K425=W$14,$L425=W$14,$M425=W$14,$N425=W$14,$O425=W$14,$P425=W$14),$G425,"")</f>
        <v/>
      </c>
      <c r="X425" s="274" t="str">
        <f t="shared" si="215"/>
        <v/>
      </c>
      <c r="Y425" s="274" t="str">
        <f t="shared" si="215"/>
        <v/>
      </c>
      <c r="Z425" s="274" t="str">
        <f t="shared" si="215"/>
        <v/>
      </c>
      <c r="AA425" s="274" t="str">
        <f t="shared" si="215"/>
        <v/>
      </c>
      <c r="AB425" s="274" t="str">
        <f t="shared" si="215"/>
        <v/>
      </c>
      <c r="AC425" s="274" t="str">
        <f t="shared" si="215"/>
        <v/>
      </c>
      <c r="AD425" s="274" t="str">
        <f t="shared" si="215"/>
        <v/>
      </c>
      <c r="AE425" s="274" t="str">
        <f t="shared" si="215"/>
        <v/>
      </c>
      <c r="AF425" s="274" t="str">
        <f t="shared" si="215"/>
        <v/>
      </c>
      <c r="AG425" s="274" t="str">
        <f t="shared" ref="AG425:AP434" si="216">IF(OR($K425=AG$14,$L425=AG$14,$M425=AG$14,$N425=AG$14,$O425=AG$14,$P425=AG$14),$G425,"")</f>
        <v/>
      </c>
      <c r="AH425" s="274" t="str">
        <f t="shared" si="216"/>
        <v/>
      </c>
      <c r="AI425" s="274" t="str">
        <f t="shared" si="216"/>
        <v/>
      </c>
      <c r="AJ425" s="274" t="str">
        <f t="shared" si="216"/>
        <v/>
      </c>
      <c r="AK425" s="274" t="str">
        <f t="shared" si="216"/>
        <v/>
      </c>
      <c r="AL425" s="274" t="str">
        <f t="shared" si="216"/>
        <v/>
      </c>
      <c r="AM425" s="274" t="str">
        <f t="shared" si="216"/>
        <v/>
      </c>
      <c r="AN425" s="274" t="str">
        <f t="shared" si="216"/>
        <v/>
      </c>
      <c r="AO425" s="274" t="str">
        <f t="shared" si="216"/>
        <v/>
      </c>
      <c r="AP425" s="274" t="str">
        <f t="shared" si="216"/>
        <v/>
      </c>
      <c r="AQ425" s="275">
        <f t="shared" si="212"/>
        <v>0</v>
      </c>
      <c r="AR425" s="275">
        <f t="shared" si="213"/>
        <v>0</v>
      </c>
      <c r="AS425" s="275">
        <f t="shared" si="214"/>
        <v>0</v>
      </c>
    </row>
    <row r="426" spans="1:45" s="5" customFormat="1" ht="27.75" customHeight="1" x14ac:dyDescent="0.25">
      <c r="A426" s="266">
        <f>'Inventaire – Act. lin. et vert.'!A413</f>
        <v>412</v>
      </c>
      <c r="B426" s="266"/>
      <c r="C426" s="266">
        <f>'Inventaire – Act. lin. et vert.'!B413</f>
        <v>0</v>
      </c>
      <c r="D426" s="266" t="str">
        <f>IF('Inventaire – Act. lin. et vert.'!C413="","",'Inventaire – Act. lin. et vert.'!C413)</f>
        <v/>
      </c>
      <c r="E426" s="267">
        <f>'Inventaire – Act. lin. et vert.'!D413</f>
        <v>0</v>
      </c>
      <c r="F426" s="268">
        <f>'Inventaire – Act. lin. et vert.'!E413</f>
        <v>0</v>
      </c>
      <c r="G426" s="276">
        <f>'Inventaire – Act. lin. et vert.'!I413</f>
        <v>0</v>
      </c>
      <c r="H426" s="270">
        <f>IF(C426='État actuel de la coll.'!$A$20,'Inventaire – Véh. et équip.'!H413-'Inventaire – Véh. et équip.'!M413,'Inventaire – Act. lin. et vert.'!G413)</f>
        <v>0</v>
      </c>
      <c r="I426" s="270">
        <f>'Inventaire – Act. lin. et vert.'!K413</f>
        <v>0</v>
      </c>
      <c r="J426" s="271" t="str">
        <f>IF(ISNUMBER('Inventaire – Act. lin. et vert.'!Y413),'Inventaire – Act. lin. et vert.'!Y413,"")</f>
        <v/>
      </c>
      <c r="K426" s="272">
        <f t="shared" si="197"/>
        <v>0</v>
      </c>
      <c r="L426" s="272">
        <f t="shared" si="205"/>
        <v>0</v>
      </c>
      <c r="M426" s="272">
        <f t="shared" si="206"/>
        <v>0</v>
      </c>
      <c r="N426" s="272">
        <f t="shared" si="207"/>
        <v>0</v>
      </c>
      <c r="O426" s="272">
        <f t="shared" si="208"/>
        <v>0</v>
      </c>
      <c r="P426" s="273">
        <f t="shared" si="209"/>
        <v>0</v>
      </c>
      <c r="Q426" s="277" t="str">
        <f t="shared" si="210"/>
        <v/>
      </c>
      <c r="R426" s="277" t="str">
        <f t="shared" si="211"/>
        <v/>
      </c>
      <c r="S426" s="274" t="str">
        <f t="shared" si="198"/>
        <v/>
      </c>
      <c r="T426" s="274" t="str">
        <f t="shared" si="204"/>
        <v/>
      </c>
      <c r="U426" s="274" t="str">
        <f t="shared" si="204"/>
        <v/>
      </c>
      <c r="V426" s="274" t="str">
        <f t="shared" si="199"/>
        <v/>
      </c>
      <c r="W426" s="274" t="str">
        <f t="shared" si="215"/>
        <v/>
      </c>
      <c r="X426" s="274" t="str">
        <f t="shared" si="215"/>
        <v/>
      </c>
      <c r="Y426" s="274" t="str">
        <f t="shared" si="215"/>
        <v/>
      </c>
      <c r="Z426" s="274" t="str">
        <f t="shared" si="215"/>
        <v/>
      </c>
      <c r="AA426" s="274" t="str">
        <f t="shared" si="215"/>
        <v/>
      </c>
      <c r="AB426" s="274" t="str">
        <f t="shared" si="215"/>
        <v/>
      </c>
      <c r="AC426" s="274" t="str">
        <f t="shared" si="215"/>
        <v/>
      </c>
      <c r="AD426" s="274" t="str">
        <f t="shared" si="215"/>
        <v/>
      </c>
      <c r="AE426" s="274" t="str">
        <f t="shared" si="215"/>
        <v/>
      </c>
      <c r="AF426" s="274" t="str">
        <f t="shared" si="215"/>
        <v/>
      </c>
      <c r="AG426" s="274" t="str">
        <f t="shared" si="216"/>
        <v/>
      </c>
      <c r="AH426" s="274" t="str">
        <f t="shared" si="216"/>
        <v/>
      </c>
      <c r="AI426" s="274" t="str">
        <f t="shared" si="216"/>
        <v/>
      </c>
      <c r="AJ426" s="274" t="str">
        <f t="shared" si="216"/>
        <v/>
      </c>
      <c r="AK426" s="274" t="str">
        <f t="shared" si="216"/>
        <v/>
      </c>
      <c r="AL426" s="274" t="str">
        <f t="shared" si="216"/>
        <v/>
      </c>
      <c r="AM426" s="274" t="str">
        <f t="shared" si="216"/>
        <v/>
      </c>
      <c r="AN426" s="274" t="str">
        <f t="shared" si="216"/>
        <v/>
      </c>
      <c r="AO426" s="274" t="str">
        <f t="shared" si="216"/>
        <v/>
      </c>
      <c r="AP426" s="274" t="str">
        <f t="shared" si="216"/>
        <v/>
      </c>
      <c r="AQ426" s="275">
        <f t="shared" si="212"/>
        <v>0</v>
      </c>
      <c r="AR426" s="275">
        <f t="shared" si="213"/>
        <v>0</v>
      </c>
      <c r="AS426" s="275">
        <f t="shared" si="214"/>
        <v>0</v>
      </c>
    </row>
    <row r="427" spans="1:45" s="5" customFormat="1" ht="27.75" customHeight="1" x14ac:dyDescent="0.25">
      <c r="A427" s="266">
        <f>'Inventaire – Act. lin. et vert.'!A414</f>
        <v>413</v>
      </c>
      <c r="B427" s="266"/>
      <c r="C427" s="266">
        <f>'Inventaire – Act. lin. et vert.'!B414</f>
        <v>0</v>
      </c>
      <c r="D427" s="266" t="str">
        <f>IF('Inventaire – Act. lin. et vert.'!C414="","",'Inventaire – Act. lin. et vert.'!C414)</f>
        <v/>
      </c>
      <c r="E427" s="267">
        <f>'Inventaire – Act. lin. et vert.'!D414</f>
        <v>0</v>
      </c>
      <c r="F427" s="268">
        <f>'Inventaire – Act. lin. et vert.'!E414</f>
        <v>0</v>
      </c>
      <c r="G427" s="276">
        <f>'Inventaire – Act. lin. et vert.'!I414</f>
        <v>0</v>
      </c>
      <c r="H427" s="270">
        <f>IF(C427='État actuel de la coll.'!$A$20,'Inventaire – Véh. et équip.'!H414-'Inventaire – Véh. et équip.'!M414,'Inventaire – Act. lin. et vert.'!G414)</f>
        <v>0</v>
      </c>
      <c r="I427" s="270">
        <f>'Inventaire – Act. lin. et vert.'!K414</f>
        <v>0</v>
      </c>
      <c r="J427" s="271" t="str">
        <f>IF(ISNUMBER('Inventaire – Act. lin. et vert.'!Y414),'Inventaire – Act. lin. et vert.'!Y414,"")</f>
        <v/>
      </c>
      <c r="K427" s="272">
        <f t="shared" si="197"/>
        <v>0</v>
      </c>
      <c r="L427" s="272">
        <f t="shared" si="205"/>
        <v>0</v>
      </c>
      <c r="M427" s="272">
        <f t="shared" si="206"/>
        <v>0</v>
      </c>
      <c r="N427" s="272">
        <f t="shared" si="207"/>
        <v>0</v>
      </c>
      <c r="O427" s="272">
        <f t="shared" si="208"/>
        <v>0</v>
      </c>
      <c r="P427" s="273">
        <f t="shared" si="209"/>
        <v>0</v>
      </c>
      <c r="Q427" s="277" t="str">
        <f t="shared" si="210"/>
        <v/>
      </c>
      <c r="R427" s="277" t="str">
        <f t="shared" si="211"/>
        <v/>
      </c>
      <c r="S427" s="274" t="str">
        <f t="shared" si="198"/>
        <v/>
      </c>
      <c r="T427" s="274" t="str">
        <f t="shared" si="204"/>
        <v/>
      </c>
      <c r="U427" s="274" t="str">
        <f t="shared" si="204"/>
        <v/>
      </c>
      <c r="V427" s="274" t="str">
        <f t="shared" si="199"/>
        <v/>
      </c>
      <c r="W427" s="274" t="str">
        <f t="shared" si="215"/>
        <v/>
      </c>
      <c r="X427" s="274" t="str">
        <f t="shared" si="215"/>
        <v/>
      </c>
      <c r="Y427" s="274" t="str">
        <f t="shared" si="215"/>
        <v/>
      </c>
      <c r="Z427" s="274" t="str">
        <f t="shared" si="215"/>
        <v/>
      </c>
      <c r="AA427" s="274" t="str">
        <f t="shared" si="215"/>
        <v/>
      </c>
      <c r="AB427" s="274" t="str">
        <f t="shared" si="215"/>
        <v/>
      </c>
      <c r="AC427" s="274" t="str">
        <f t="shared" si="215"/>
        <v/>
      </c>
      <c r="AD427" s="274" t="str">
        <f t="shared" si="215"/>
        <v/>
      </c>
      <c r="AE427" s="274" t="str">
        <f t="shared" si="215"/>
        <v/>
      </c>
      <c r="AF427" s="274" t="str">
        <f t="shared" si="215"/>
        <v/>
      </c>
      <c r="AG427" s="274" t="str">
        <f t="shared" si="216"/>
        <v/>
      </c>
      <c r="AH427" s="274" t="str">
        <f t="shared" si="216"/>
        <v/>
      </c>
      <c r="AI427" s="274" t="str">
        <f t="shared" si="216"/>
        <v/>
      </c>
      <c r="AJ427" s="274" t="str">
        <f t="shared" si="216"/>
        <v/>
      </c>
      <c r="AK427" s="274" t="str">
        <f t="shared" si="216"/>
        <v/>
      </c>
      <c r="AL427" s="274" t="str">
        <f t="shared" si="216"/>
        <v/>
      </c>
      <c r="AM427" s="274" t="str">
        <f t="shared" si="216"/>
        <v/>
      </c>
      <c r="AN427" s="274" t="str">
        <f t="shared" si="216"/>
        <v/>
      </c>
      <c r="AO427" s="274" t="str">
        <f t="shared" si="216"/>
        <v/>
      </c>
      <c r="AP427" s="274" t="str">
        <f t="shared" si="216"/>
        <v/>
      </c>
      <c r="AQ427" s="275">
        <f t="shared" si="212"/>
        <v>0</v>
      </c>
      <c r="AR427" s="275">
        <f t="shared" si="213"/>
        <v>0</v>
      </c>
      <c r="AS427" s="275">
        <f t="shared" si="214"/>
        <v>0</v>
      </c>
    </row>
    <row r="428" spans="1:45" s="5" customFormat="1" ht="27.75" customHeight="1" x14ac:dyDescent="0.25">
      <c r="A428" s="266">
        <f>'Inventaire – Act. lin. et vert.'!A415</f>
        <v>414</v>
      </c>
      <c r="B428" s="266"/>
      <c r="C428" s="266">
        <f>'Inventaire – Act. lin. et vert.'!B415</f>
        <v>0</v>
      </c>
      <c r="D428" s="266" t="str">
        <f>IF('Inventaire – Act. lin. et vert.'!C415="","",'Inventaire – Act. lin. et vert.'!C415)</f>
        <v/>
      </c>
      <c r="E428" s="267">
        <f>'Inventaire – Act. lin. et vert.'!D415</f>
        <v>0</v>
      </c>
      <c r="F428" s="268">
        <f>'Inventaire – Act. lin. et vert.'!E415</f>
        <v>0</v>
      </c>
      <c r="G428" s="276">
        <f>'Inventaire – Act. lin. et vert.'!I415</f>
        <v>0</v>
      </c>
      <c r="H428" s="270">
        <f>IF(C428='État actuel de la coll.'!$A$20,'Inventaire – Véh. et équip.'!H415-'Inventaire – Véh. et équip.'!M415,'Inventaire – Act. lin. et vert.'!G415)</f>
        <v>0</v>
      </c>
      <c r="I428" s="270">
        <f>'Inventaire – Act. lin. et vert.'!K415</f>
        <v>0</v>
      </c>
      <c r="J428" s="271" t="str">
        <f>IF(ISNUMBER('Inventaire – Act. lin. et vert.'!Y415),'Inventaire – Act. lin. et vert.'!Y415,"")</f>
        <v/>
      </c>
      <c r="K428" s="272">
        <f t="shared" si="197"/>
        <v>0</v>
      </c>
      <c r="L428" s="272">
        <f t="shared" si="205"/>
        <v>0</v>
      </c>
      <c r="M428" s="272">
        <f t="shared" si="206"/>
        <v>0</v>
      </c>
      <c r="N428" s="272">
        <f t="shared" si="207"/>
        <v>0</v>
      </c>
      <c r="O428" s="272">
        <f t="shared" si="208"/>
        <v>0</v>
      </c>
      <c r="P428" s="273">
        <f t="shared" si="209"/>
        <v>0</v>
      </c>
      <c r="Q428" s="277" t="str">
        <f t="shared" si="210"/>
        <v/>
      </c>
      <c r="R428" s="277" t="str">
        <f t="shared" si="211"/>
        <v/>
      </c>
      <c r="S428" s="274" t="str">
        <f t="shared" si="198"/>
        <v/>
      </c>
      <c r="T428" s="274" t="str">
        <f t="shared" si="204"/>
        <v/>
      </c>
      <c r="U428" s="274" t="str">
        <f t="shared" si="204"/>
        <v/>
      </c>
      <c r="V428" s="274" t="str">
        <f t="shared" si="199"/>
        <v/>
      </c>
      <c r="W428" s="274" t="str">
        <f t="shared" si="215"/>
        <v/>
      </c>
      <c r="X428" s="274" t="str">
        <f t="shared" si="215"/>
        <v/>
      </c>
      <c r="Y428" s="274" t="str">
        <f t="shared" si="215"/>
        <v/>
      </c>
      <c r="Z428" s="274" t="str">
        <f t="shared" si="215"/>
        <v/>
      </c>
      <c r="AA428" s="274" t="str">
        <f t="shared" si="215"/>
        <v/>
      </c>
      <c r="AB428" s="274" t="str">
        <f t="shared" si="215"/>
        <v/>
      </c>
      <c r="AC428" s="274" t="str">
        <f t="shared" si="215"/>
        <v/>
      </c>
      <c r="AD428" s="274" t="str">
        <f t="shared" si="215"/>
        <v/>
      </c>
      <c r="AE428" s="274" t="str">
        <f t="shared" si="215"/>
        <v/>
      </c>
      <c r="AF428" s="274" t="str">
        <f t="shared" si="215"/>
        <v/>
      </c>
      <c r="AG428" s="274" t="str">
        <f t="shared" si="216"/>
        <v/>
      </c>
      <c r="AH428" s="274" t="str">
        <f t="shared" si="216"/>
        <v/>
      </c>
      <c r="AI428" s="274" t="str">
        <f t="shared" si="216"/>
        <v/>
      </c>
      <c r="AJ428" s="274" t="str">
        <f t="shared" si="216"/>
        <v/>
      </c>
      <c r="AK428" s="274" t="str">
        <f t="shared" si="216"/>
        <v/>
      </c>
      <c r="AL428" s="274" t="str">
        <f t="shared" si="216"/>
        <v/>
      </c>
      <c r="AM428" s="274" t="str">
        <f t="shared" si="216"/>
        <v/>
      </c>
      <c r="AN428" s="274" t="str">
        <f t="shared" si="216"/>
        <v/>
      </c>
      <c r="AO428" s="274" t="str">
        <f t="shared" si="216"/>
        <v/>
      </c>
      <c r="AP428" s="274" t="str">
        <f t="shared" si="216"/>
        <v/>
      </c>
      <c r="AQ428" s="275">
        <f t="shared" si="212"/>
        <v>0</v>
      </c>
      <c r="AR428" s="275">
        <f t="shared" si="213"/>
        <v>0</v>
      </c>
      <c r="AS428" s="275">
        <f t="shared" si="214"/>
        <v>0</v>
      </c>
    </row>
    <row r="429" spans="1:45" s="5" customFormat="1" ht="27.75" customHeight="1" x14ac:dyDescent="0.25">
      <c r="A429" s="266">
        <f>'Inventaire – Act. lin. et vert.'!A416</f>
        <v>415</v>
      </c>
      <c r="B429" s="266"/>
      <c r="C429" s="266">
        <f>'Inventaire – Act. lin. et vert.'!B416</f>
        <v>0</v>
      </c>
      <c r="D429" s="266" t="str">
        <f>IF('Inventaire – Act. lin. et vert.'!C416="","",'Inventaire – Act. lin. et vert.'!C416)</f>
        <v/>
      </c>
      <c r="E429" s="267">
        <f>'Inventaire – Act. lin. et vert.'!D416</f>
        <v>0</v>
      </c>
      <c r="F429" s="268">
        <f>'Inventaire – Act. lin. et vert.'!E416</f>
        <v>0</v>
      </c>
      <c r="G429" s="276">
        <f>'Inventaire – Act. lin. et vert.'!I416</f>
        <v>0</v>
      </c>
      <c r="H429" s="270">
        <f>IF(C429='État actuel de la coll.'!$A$20,'Inventaire – Véh. et équip.'!H416-'Inventaire – Véh. et équip.'!M416,'Inventaire – Act. lin. et vert.'!G416)</f>
        <v>0</v>
      </c>
      <c r="I429" s="270">
        <f>'Inventaire – Act. lin. et vert.'!K416</f>
        <v>0</v>
      </c>
      <c r="J429" s="271" t="str">
        <f>IF(ISNUMBER('Inventaire – Act. lin. et vert.'!Y416),'Inventaire – Act. lin. et vert.'!Y416,"")</f>
        <v/>
      </c>
      <c r="K429" s="272">
        <f t="shared" si="197"/>
        <v>0</v>
      </c>
      <c r="L429" s="272">
        <f t="shared" si="205"/>
        <v>0</v>
      </c>
      <c r="M429" s="272">
        <f t="shared" si="206"/>
        <v>0</v>
      </c>
      <c r="N429" s="272">
        <f t="shared" si="207"/>
        <v>0</v>
      </c>
      <c r="O429" s="272">
        <f t="shared" si="208"/>
        <v>0</v>
      </c>
      <c r="P429" s="273">
        <f t="shared" si="209"/>
        <v>0</v>
      </c>
      <c r="Q429" s="277" t="str">
        <f t="shared" si="210"/>
        <v/>
      </c>
      <c r="R429" s="277" t="str">
        <f t="shared" si="211"/>
        <v/>
      </c>
      <c r="S429" s="274" t="str">
        <f t="shared" si="198"/>
        <v/>
      </c>
      <c r="T429" s="274" t="str">
        <f t="shared" si="204"/>
        <v/>
      </c>
      <c r="U429" s="274" t="str">
        <f t="shared" si="204"/>
        <v/>
      </c>
      <c r="V429" s="274" t="str">
        <f t="shared" si="199"/>
        <v/>
      </c>
      <c r="W429" s="274" t="str">
        <f t="shared" si="215"/>
        <v/>
      </c>
      <c r="X429" s="274" t="str">
        <f t="shared" si="215"/>
        <v/>
      </c>
      <c r="Y429" s="274" t="str">
        <f t="shared" si="215"/>
        <v/>
      </c>
      <c r="Z429" s="274" t="str">
        <f t="shared" si="215"/>
        <v/>
      </c>
      <c r="AA429" s="274" t="str">
        <f t="shared" si="215"/>
        <v/>
      </c>
      <c r="AB429" s="274" t="str">
        <f t="shared" si="215"/>
        <v/>
      </c>
      <c r="AC429" s="274" t="str">
        <f t="shared" si="215"/>
        <v/>
      </c>
      <c r="AD429" s="274" t="str">
        <f t="shared" si="215"/>
        <v/>
      </c>
      <c r="AE429" s="274" t="str">
        <f t="shared" si="215"/>
        <v/>
      </c>
      <c r="AF429" s="274" t="str">
        <f t="shared" si="215"/>
        <v/>
      </c>
      <c r="AG429" s="274" t="str">
        <f t="shared" si="216"/>
        <v/>
      </c>
      <c r="AH429" s="274" t="str">
        <f t="shared" si="216"/>
        <v/>
      </c>
      <c r="AI429" s="274" t="str">
        <f t="shared" si="216"/>
        <v/>
      </c>
      <c r="AJ429" s="274" t="str">
        <f t="shared" si="216"/>
        <v/>
      </c>
      <c r="AK429" s="274" t="str">
        <f t="shared" si="216"/>
        <v/>
      </c>
      <c r="AL429" s="274" t="str">
        <f t="shared" si="216"/>
        <v/>
      </c>
      <c r="AM429" s="274" t="str">
        <f t="shared" si="216"/>
        <v/>
      </c>
      <c r="AN429" s="274" t="str">
        <f t="shared" si="216"/>
        <v/>
      </c>
      <c r="AO429" s="274" t="str">
        <f t="shared" si="216"/>
        <v/>
      </c>
      <c r="AP429" s="274" t="str">
        <f t="shared" si="216"/>
        <v/>
      </c>
      <c r="AQ429" s="275">
        <f t="shared" si="212"/>
        <v>0</v>
      </c>
      <c r="AR429" s="275">
        <f t="shared" si="213"/>
        <v>0</v>
      </c>
      <c r="AS429" s="275">
        <f t="shared" si="214"/>
        <v>0</v>
      </c>
    </row>
    <row r="430" spans="1:45" s="5" customFormat="1" ht="27.75" customHeight="1" x14ac:dyDescent="0.25">
      <c r="A430" s="266">
        <f>'Inventaire – Act. lin. et vert.'!A417</f>
        <v>416</v>
      </c>
      <c r="B430" s="266"/>
      <c r="C430" s="266">
        <f>'Inventaire – Act. lin. et vert.'!B417</f>
        <v>0</v>
      </c>
      <c r="D430" s="266" t="str">
        <f>IF('Inventaire – Act. lin. et vert.'!C417="","",'Inventaire – Act. lin. et vert.'!C417)</f>
        <v/>
      </c>
      <c r="E430" s="267">
        <f>'Inventaire – Act. lin. et vert.'!D417</f>
        <v>0</v>
      </c>
      <c r="F430" s="268">
        <f>'Inventaire – Act. lin. et vert.'!E417</f>
        <v>0</v>
      </c>
      <c r="G430" s="276">
        <f>'Inventaire – Act. lin. et vert.'!I417</f>
        <v>0</v>
      </c>
      <c r="H430" s="270">
        <f>IF(C430='État actuel de la coll.'!$A$20,'Inventaire – Véh. et équip.'!H417-'Inventaire – Véh. et équip.'!M417,'Inventaire – Act. lin. et vert.'!G417)</f>
        <v>0</v>
      </c>
      <c r="I430" s="270">
        <f>'Inventaire – Act. lin. et vert.'!K417</f>
        <v>0</v>
      </c>
      <c r="J430" s="271" t="str">
        <f>IF(ISNUMBER('Inventaire – Act. lin. et vert.'!Y417),'Inventaire – Act. lin. et vert.'!Y417,"")</f>
        <v/>
      </c>
      <c r="K430" s="272">
        <f t="shared" si="197"/>
        <v>0</v>
      </c>
      <c r="L430" s="272">
        <f t="shared" si="205"/>
        <v>0</v>
      </c>
      <c r="M430" s="272">
        <f t="shared" si="206"/>
        <v>0</v>
      </c>
      <c r="N430" s="272">
        <f t="shared" si="207"/>
        <v>0</v>
      </c>
      <c r="O430" s="272">
        <f t="shared" si="208"/>
        <v>0</v>
      </c>
      <c r="P430" s="273">
        <f t="shared" si="209"/>
        <v>0</v>
      </c>
      <c r="Q430" s="277" t="str">
        <f t="shared" si="210"/>
        <v/>
      </c>
      <c r="R430" s="277" t="str">
        <f t="shared" si="211"/>
        <v/>
      </c>
      <c r="S430" s="274" t="str">
        <f t="shared" si="198"/>
        <v/>
      </c>
      <c r="T430" s="274" t="str">
        <f t="shared" si="204"/>
        <v/>
      </c>
      <c r="U430" s="274" t="str">
        <f t="shared" si="204"/>
        <v/>
      </c>
      <c r="V430" s="274" t="str">
        <f t="shared" si="199"/>
        <v/>
      </c>
      <c r="W430" s="274" t="str">
        <f t="shared" si="215"/>
        <v/>
      </c>
      <c r="X430" s="274" t="str">
        <f t="shared" si="215"/>
        <v/>
      </c>
      <c r="Y430" s="274" t="str">
        <f t="shared" si="215"/>
        <v/>
      </c>
      <c r="Z430" s="274" t="str">
        <f t="shared" si="215"/>
        <v/>
      </c>
      <c r="AA430" s="274" t="str">
        <f t="shared" si="215"/>
        <v/>
      </c>
      <c r="AB430" s="274" t="str">
        <f t="shared" si="215"/>
        <v/>
      </c>
      <c r="AC430" s="274" t="str">
        <f t="shared" si="215"/>
        <v/>
      </c>
      <c r="AD430" s="274" t="str">
        <f t="shared" si="215"/>
        <v/>
      </c>
      <c r="AE430" s="274" t="str">
        <f t="shared" si="215"/>
        <v/>
      </c>
      <c r="AF430" s="274" t="str">
        <f t="shared" si="215"/>
        <v/>
      </c>
      <c r="AG430" s="274" t="str">
        <f t="shared" si="216"/>
        <v/>
      </c>
      <c r="AH430" s="274" t="str">
        <f t="shared" si="216"/>
        <v/>
      </c>
      <c r="AI430" s="274" t="str">
        <f t="shared" si="216"/>
        <v/>
      </c>
      <c r="AJ430" s="274" t="str">
        <f t="shared" si="216"/>
        <v/>
      </c>
      <c r="AK430" s="274" t="str">
        <f t="shared" si="216"/>
        <v/>
      </c>
      <c r="AL430" s="274" t="str">
        <f t="shared" si="216"/>
        <v/>
      </c>
      <c r="AM430" s="274" t="str">
        <f t="shared" si="216"/>
        <v/>
      </c>
      <c r="AN430" s="274" t="str">
        <f t="shared" si="216"/>
        <v/>
      </c>
      <c r="AO430" s="274" t="str">
        <f t="shared" si="216"/>
        <v/>
      </c>
      <c r="AP430" s="274" t="str">
        <f t="shared" si="216"/>
        <v/>
      </c>
      <c r="AQ430" s="275">
        <f t="shared" si="212"/>
        <v>0</v>
      </c>
      <c r="AR430" s="275">
        <f t="shared" si="213"/>
        <v>0</v>
      </c>
      <c r="AS430" s="275">
        <f t="shared" si="214"/>
        <v>0</v>
      </c>
    </row>
    <row r="431" spans="1:45" s="5" customFormat="1" ht="27.75" customHeight="1" x14ac:dyDescent="0.25">
      <c r="A431" s="266">
        <f>'Inventaire – Act. lin. et vert.'!A418</f>
        <v>417</v>
      </c>
      <c r="B431" s="266"/>
      <c r="C431" s="266">
        <f>'Inventaire – Act. lin. et vert.'!B418</f>
        <v>0</v>
      </c>
      <c r="D431" s="266" t="str">
        <f>IF('Inventaire – Act. lin. et vert.'!C418="","",'Inventaire – Act. lin. et vert.'!C418)</f>
        <v/>
      </c>
      <c r="E431" s="267">
        <f>'Inventaire – Act. lin. et vert.'!D418</f>
        <v>0</v>
      </c>
      <c r="F431" s="268">
        <f>'Inventaire – Act. lin. et vert.'!E418</f>
        <v>0</v>
      </c>
      <c r="G431" s="276">
        <f>'Inventaire – Act. lin. et vert.'!I418</f>
        <v>0</v>
      </c>
      <c r="H431" s="270">
        <f>IF(C431='État actuel de la coll.'!$A$20,'Inventaire – Véh. et équip.'!H418-'Inventaire – Véh. et équip.'!M418,'Inventaire – Act. lin. et vert.'!G418)</f>
        <v>0</v>
      </c>
      <c r="I431" s="270">
        <f>'Inventaire – Act. lin. et vert.'!K418</f>
        <v>0</v>
      </c>
      <c r="J431" s="271" t="str">
        <f>IF(ISNUMBER('Inventaire – Act. lin. et vert.'!Y418),'Inventaire – Act. lin. et vert.'!Y418,"")</f>
        <v/>
      </c>
      <c r="K431" s="272">
        <f t="shared" si="197"/>
        <v>0</v>
      </c>
      <c r="L431" s="272">
        <f t="shared" si="205"/>
        <v>0</v>
      </c>
      <c r="M431" s="272">
        <f t="shared" si="206"/>
        <v>0</v>
      </c>
      <c r="N431" s="272">
        <f t="shared" si="207"/>
        <v>0</v>
      </c>
      <c r="O431" s="272">
        <f t="shared" si="208"/>
        <v>0</v>
      </c>
      <c r="P431" s="273">
        <f t="shared" si="209"/>
        <v>0</v>
      </c>
      <c r="Q431" s="277" t="str">
        <f t="shared" si="210"/>
        <v/>
      </c>
      <c r="R431" s="277" t="str">
        <f t="shared" si="211"/>
        <v/>
      </c>
      <c r="S431" s="274" t="str">
        <f t="shared" si="198"/>
        <v/>
      </c>
      <c r="T431" s="274" t="str">
        <f t="shared" si="204"/>
        <v/>
      </c>
      <c r="U431" s="274" t="str">
        <f t="shared" si="204"/>
        <v/>
      </c>
      <c r="V431" s="274" t="str">
        <f t="shared" si="199"/>
        <v/>
      </c>
      <c r="W431" s="274" t="str">
        <f t="shared" si="215"/>
        <v/>
      </c>
      <c r="X431" s="274" t="str">
        <f t="shared" si="215"/>
        <v/>
      </c>
      <c r="Y431" s="274" t="str">
        <f t="shared" si="215"/>
        <v/>
      </c>
      <c r="Z431" s="274" t="str">
        <f t="shared" si="215"/>
        <v/>
      </c>
      <c r="AA431" s="274" t="str">
        <f t="shared" si="215"/>
        <v/>
      </c>
      <c r="AB431" s="274" t="str">
        <f t="shared" si="215"/>
        <v/>
      </c>
      <c r="AC431" s="274" t="str">
        <f t="shared" si="215"/>
        <v/>
      </c>
      <c r="AD431" s="274" t="str">
        <f t="shared" si="215"/>
        <v/>
      </c>
      <c r="AE431" s="274" t="str">
        <f t="shared" si="215"/>
        <v/>
      </c>
      <c r="AF431" s="274" t="str">
        <f t="shared" si="215"/>
        <v/>
      </c>
      <c r="AG431" s="274" t="str">
        <f t="shared" si="216"/>
        <v/>
      </c>
      <c r="AH431" s="274" t="str">
        <f t="shared" si="216"/>
        <v/>
      </c>
      <c r="AI431" s="274" t="str">
        <f t="shared" si="216"/>
        <v/>
      </c>
      <c r="AJ431" s="274" t="str">
        <f t="shared" si="216"/>
        <v/>
      </c>
      <c r="AK431" s="274" t="str">
        <f t="shared" si="216"/>
        <v/>
      </c>
      <c r="AL431" s="274" t="str">
        <f t="shared" si="216"/>
        <v/>
      </c>
      <c r="AM431" s="274" t="str">
        <f t="shared" si="216"/>
        <v/>
      </c>
      <c r="AN431" s="274" t="str">
        <f t="shared" si="216"/>
        <v/>
      </c>
      <c r="AO431" s="274" t="str">
        <f t="shared" si="216"/>
        <v/>
      </c>
      <c r="AP431" s="274" t="str">
        <f t="shared" si="216"/>
        <v/>
      </c>
      <c r="AQ431" s="275">
        <f t="shared" si="212"/>
        <v>0</v>
      </c>
      <c r="AR431" s="275">
        <f t="shared" si="213"/>
        <v>0</v>
      </c>
      <c r="AS431" s="275">
        <f t="shared" si="214"/>
        <v>0</v>
      </c>
    </row>
    <row r="432" spans="1:45" s="5" customFormat="1" ht="27.75" customHeight="1" x14ac:dyDescent="0.25">
      <c r="A432" s="266">
        <f>'Inventaire – Act. lin. et vert.'!A419</f>
        <v>418</v>
      </c>
      <c r="B432" s="266"/>
      <c r="C432" s="266">
        <f>'Inventaire – Act. lin. et vert.'!B419</f>
        <v>0</v>
      </c>
      <c r="D432" s="266" t="str">
        <f>IF('Inventaire – Act. lin. et vert.'!C419="","",'Inventaire – Act. lin. et vert.'!C419)</f>
        <v/>
      </c>
      <c r="E432" s="267">
        <f>'Inventaire – Act. lin. et vert.'!D419</f>
        <v>0</v>
      </c>
      <c r="F432" s="268">
        <f>'Inventaire – Act. lin. et vert.'!E419</f>
        <v>0</v>
      </c>
      <c r="G432" s="276">
        <f>'Inventaire – Act. lin. et vert.'!I419</f>
        <v>0</v>
      </c>
      <c r="H432" s="270">
        <f>IF(C432='État actuel de la coll.'!$A$20,'Inventaire – Véh. et équip.'!H419-'Inventaire – Véh. et équip.'!M419,'Inventaire – Act. lin. et vert.'!G419)</f>
        <v>0</v>
      </c>
      <c r="I432" s="270">
        <f>'Inventaire – Act. lin. et vert.'!K419</f>
        <v>0</v>
      </c>
      <c r="J432" s="271" t="str">
        <f>IF(ISNUMBER('Inventaire – Act. lin. et vert.'!Y419),'Inventaire – Act. lin. et vert.'!Y419,"")</f>
        <v/>
      </c>
      <c r="K432" s="272">
        <f t="shared" si="197"/>
        <v>0</v>
      </c>
      <c r="L432" s="272">
        <f t="shared" si="205"/>
        <v>0</v>
      </c>
      <c r="M432" s="272">
        <f t="shared" si="206"/>
        <v>0</v>
      </c>
      <c r="N432" s="272">
        <f t="shared" si="207"/>
        <v>0</v>
      </c>
      <c r="O432" s="272">
        <f t="shared" si="208"/>
        <v>0</v>
      </c>
      <c r="P432" s="273">
        <f t="shared" si="209"/>
        <v>0</v>
      </c>
      <c r="Q432" s="277" t="str">
        <f t="shared" si="210"/>
        <v/>
      </c>
      <c r="R432" s="277" t="str">
        <f t="shared" si="211"/>
        <v/>
      </c>
      <c r="S432" s="274" t="str">
        <f t="shared" si="198"/>
        <v/>
      </c>
      <c r="T432" s="274" t="str">
        <f t="shared" si="204"/>
        <v/>
      </c>
      <c r="U432" s="274" t="str">
        <f t="shared" si="204"/>
        <v/>
      </c>
      <c r="V432" s="274" t="str">
        <f t="shared" si="199"/>
        <v/>
      </c>
      <c r="W432" s="274" t="str">
        <f t="shared" si="215"/>
        <v/>
      </c>
      <c r="X432" s="274" t="str">
        <f t="shared" si="215"/>
        <v/>
      </c>
      <c r="Y432" s="274" t="str">
        <f t="shared" si="215"/>
        <v/>
      </c>
      <c r="Z432" s="274" t="str">
        <f t="shared" si="215"/>
        <v/>
      </c>
      <c r="AA432" s="274" t="str">
        <f t="shared" si="215"/>
        <v/>
      </c>
      <c r="AB432" s="274" t="str">
        <f t="shared" si="215"/>
        <v/>
      </c>
      <c r="AC432" s="274" t="str">
        <f t="shared" si="215"/>
        <v/>
      </c>
      <c r="AD432" s="274" t="str">
        <f t="shared" si="215"/>
        <v/>
      </c>
      <c r="AE432" s="274" t="str">
        <f t="shared" si="215"/>
        <v/>
      </c>
      <c r="AF432" s="274" t="str">
        <f t="shared" si="215"/>
        <v/>
      </c>
      <c r="AG432" s="274" t="str">
        <f t="shared" si="216"/>
        <v/>
      </c>
      <c r="AH432" s="274" t="str">
        <f t="shared" si="216"/>
        <v/>
      </c>
      <c r="AI432" s="274" t="str">
        <f t="shared" si="216"/>
        <v/>
      </c>
      <c r="AJ432" s="274" t="str">
        <f t="shared" si="216"/>
        <v/>
      </c>
      <c r="AK432" s="274" t="str">
        <f t="shared" si="216"/>
        <v/>
      </c>
      <c r="AL432" s="274" t="str">
        <f t="shared" si="216"/>
        <v/>
      </c>
      <c r="AM432" s="274" t="str">
        <f t="shared" si="216"/>
        <v/>
      </c>
      <c r="AN432" s="274" t="str">
        <f t="shared" si="216"/>
        <v/>
      </c>
      <c r="AO432" s="274" t="str">
        <f t="shared" si="216"/>
        <v/>
      </c>
      <c r="AP432" s="274" t="str">
        <f t="shared" si="216"/>
        <v/>
      </c>
      <c r="AQ432" s="275">
        <f t="shared" si="212"/>
        <v>0</v>
      </c>
      <c r="AR432" s="275">
        <f t="shared" si="213"/>
        <v>0</v>
      </c>
      <c r="AS432" s="275">
        <f t="shared" si="214"/>
        <v>0</v>
      </c>
    </row>
    <row r="433" spans="1:45" s="5" customFormat="1" ht="27.75" customHeight="1" x14ac:dyDescent="0.25">
      <c r="A433" s="266">
        <f>'Inventaire – Act. lin. et vert.'!A420</f>
        <v>419</v>
      </c>
      <c r="B433" s="266"/>
      <c r="C433" s="266">
        <f>'Inventaire – Act. lin. et vert.'!B420</f>
        <v>0</v>
      </c>
      <c r="D433" s="266" t="str">
        <f>IF('Inventaire – Act. lin. et vert.'!C420="","",'Inventaire – Act. lin. et vert.'!C420)</f>
        <v/>
      </c>
      <c r="E433" s="267">
        <f>'Inventaire – Act. lin. et vert.'!D420</f>
        <v>0</v>
      </c>
      <c r="F433" s="268">
        <f>'Inventaire – Act. lin. et vert.'!E420</f>
        <v>0</v>
      </c>
      <c r="G433" s="276">
        <f>'Inventaire – Act. lin. et vert.'!I420</f>
        <v>0</v>
      </c>
      <c r="H433" s="270">
        <f>IF(C433='État actuel de la coll.'!$A$20,'Inventaire – Véh. et équip.'!H420-'Inventaire – Véh. et équip.'!M420,'Inventaire – Act. lin. et vert.'!G420)</f>
        <v>0</v>
      </c>
      <c r="I433" s="270">
        <f>'Inventaire – Act. lin. et vert.'!K420</f>
        <v>0</v>
      </c>
      <c r="J433" s="271" t="str">
        <f>IF(ISNUMBER('Inventaire – Act. lin. et vert.'!Y420),'Inventaire – Act. lin. et vert.'!Y420,"")</f>
        <v/>
      </c>
      <c r="K433" s="272">
        <f t="shared" si="197"/>
        <v>0</v>
      </c>
      <c r="L433" s="272">
        <f t="shared" si="205"/>
        <v>0</v>
      </c>
      <c r="M433" s="272">
        <f t="shared" si="206"/>
        <v>0</v>
      </c>
      <c r="N433" s="272">
        <f t="shared" si="207"/>
        <v>0</v>
      </c>
      <c r="O433" s="272">
        <f t="shared" si="208"/>
        <v>0</v>
      </c>
      <c r="P433" s="273">
        <f t="shared" si="209"/>
        <v>0</v>
      </c>
      <c r="Q433" s="277" t="str">
        <f t="shared" si="210"/>
        <v/>
      </c>
      <c r="R433" s="277" t="str">
        <f t="shared" si="211"/>
        <v/>
      </c>
      <c r="S433" s="274" t="str">
        <f t="shared" si="198"/>
        <v/>
      </c>
      <c r="T433" s="274" t="str">
        <f t="shared" si="204"/>
        <v/>
      </c>
      <c r="U433" s="274" t="str">
        <f t="shared" si="204"/>
        <v/>
      </c>
      <c r="V433" s="274" t="str">
        <f t="shared" si="199"/>
        <v/>
      </c>
      <c r="W433" s="274" t="str">
        <f t="shared" si="215"/>
        <v/>
      </c>
      <c r="X433" s="274" t="str">
        <f t="shared" si="215"/>
        <v/>
      </c>
      <c r="Y433" s="274" t="str">
        <f t="shared" si="215"/>
        <v/>
      </c>
      <c r="Z433" s="274" t="str">
        <f t="shared" si="215"/>
        <v/>
      </c>
      <c r="AA433" s="274" t="str">
        <f t="shared" si="215"/>
        <v/>
      </c>
      <c r="AB433" s="274" t="str">
        <f t="shared" si="215"/>
        <v/>
      </c>
      <c r="AC433" s="274" t="str">
        <f t="shared" si="215"/>
        <v/>
      </c>
      <c r="AD433" s="274" t="str">
        <f t="shared" si="215"/>
        <v/>
      </c>
      <c r="AE433" s="274" t="str">
        <f t="shared" si="215"/>
        <v/>
      </c>
      <c r="AF433" s="274" t="str">
        <f t="shared" si="215"/>
        <v/>
      </c>
      <c r="AG433" s="274" t="str">
        <f t="shared" si="216"/>
        <v/>
      </c>
      <c r="AH433" s="274" t="str">
        <f t="shared" si="216"/>
        <v/>
      </c>
      <c r="AI433" s="274" t="str">
        <f t="shared" si="216"/>
        <v/>
      </c>
      <c r="AJ433" s="274" t="str">
        <f t="shared" si="216"/>
        <v/>
      </c>
      <c r="AK433" s="274" t="str">
        <f t="shared" si="216"/>
        <v/>
      </c>
      <c r="AL433" s="274" t="str">
        <f t="shared" si="216"/>
        <v/>
      </c>
      <c r="AM433" s="274" t="str">
        <f t="shared" si="216"/>
        <v/>
      </c>
      <c r="AN433" s="274" t="str">
        <f t="shared" si="216"/>
        <v/>
      </c>
      <c r="AO433" s="274" t="str">
        <f t="shared" si="216"/>
        <v/>
      </c>
      <c r="AP433" s="274" t="str">
        <f t="shared" si="216"/>
        <v/>
      </c>
      <c r="AQ433" s="275">
        <f t="shared" si="212"/>
        <v>0</v>
      </c>
      <c r="AR433" s="275">
        <f t="shared" si="213"/>
        <v>0</v>
      </c>
      <c r="AS433" s="275">
        <f t="shared" si="214"/>
        <v>0</v>
      </c>
    </row>
    <row r="434" spans="1:45" s="5" customFormat="1" ht="27.75" customHeight="1" x14ac:dyDescent="0.25">
      <c r="A434" s="266">
        <f>'Inventaire – Act. lin. et vert.'!A421</f>
        <v>420</v>
      </c>
      <c r="B434" s="266"/>
      <c r="C434" s="266">
        <f>'Inventaire – Act. lin. et vert.'!B421</f>
        <v>0</v>
      </c>
      <c r="D434" s="266" t="str">
        <f>IF('Inventaire – Act. lin. et vert.'!C421="","",'Inventaire – Act. lin. et vert.'!C421)</f>
        <v/>
      </c>
      <c r="E434" s="267">
        <f>'Inventaire – Act. lin. et vert.'!D421</f>
        <v>0</v>
      </c>
      <c r="F434" s="268">
        <f>'Inventaire – Act. lin. et vert.'!E421</f>
        <v>0</v>
      </c>
      <c r="G434" s="276">
        <f>'Inventaire – Act. lin. et vert.'!I421</f>
        <v>0</v>
      </c>
      <c r="H434" s="270">
        <f>IF(C434='État actuel de la coll.'!$A$20,'Inventaire – Véh. et équip.'!H421-'Inventaire – Véh. et équip.'!M421,'Inventaire – Act. lin. et vert.'!G421)</f>
        <v>0</v>
      </c>
      <c r="I434" s="270">
        <f>'Inventaire – Act. lin. et vert.'!K421</f>
        <v>0</v>
      </c>
      <c r="J434" s="271" t="str">
        <f>IF(ISNUMBER('Inventaire – Act. lin. et vert.'!Y421),'Inventaire – Act. lin. et vert.'!Y421,"")</f>
        <v/>
      </c>
      <c r="K434" s="272">
        <f t="shared" si="197"/>
        <v>0</v>
      </c>
      <c r="L434" s="272">
        <f t="shared" si="205"/>
        <v>0</v>
      </c>
      <c r="M434" s="272">
        <f t="shared" si="206"/>
        <v>0</v>
      </c>
      <c r="N434" s="272">
        <f t="shared" si="207"/>
        <v>0</v>
      </c>
      <c r="O434" s="272">
        <f t="shared" si="208"/>
        <v>0</v>
      </c>
      <c r="P434" s="273">
        <f t="shared" si="209"/>
        <v>0</v>
      </c>
      <c r="Q434" s="277" t="str">
        <f t="shared" si="210"/>
        <v/>
      </c>
      <c r="R434" s="277" t="str">
        <f t="shared" si="211"/>
        <v/>
      </c>
      <c r="S434" s="274" t="str">
        <f t="shared" si="198"/>
        <v/>
      </c>
      <c r="T434" s="274" t="str">
        <f t="shared" si="204"/>
        <v/>
      </c>
      <c r="U434" s="274" t="str">
        <f t="shared" si="204"/>
        <v/>
      </c>
      <c r="V434" s="274" t="str">
        <f t="shared" si="199"/>
        <v/>
      </c>
      <c r="W434" s="274" t="str">
        <f t="shared" si="215"/>
        <v/>
      </c>
      <c r="X434" s="274" t="str">
        <f t="shared" si="215"/>
        <v/>
      </c>
      <c r="Y434" s="274" t="str">
        <f t="shared" si="215"/>
        <v/>
      </c>
      <c r="Z434" s="274" t="str">
        <f t="shared" si="215"/>
        <v/>
      </c>
      <c r="AA434" s="274" t="str">
        <f t="shared" si="215"/>
        <v/>
      </c>
      <c r="AB434" s="274" t="str">
        <f t="shared" si="215"/>
        <v/>
      </c>
      <c r="AC434" s="274" t="str">
        <f t="shared" si="215"/>
        <v/>
      </c>
      <c r="AD434" s="274" t="str">
        <f t="shared" si="215"/>
        <v/>
      </c>
      <c r="AE434" s="274" t="str">
        <f t="shared" si="215"/>
        <v/>
      </c>
      <c r="AF434" s="274" t="str">
        <f t="shared" si="215"/>
        <v/>
      </c>
      <c r="AG434" s="274" t="str">
        <f t="shared" si="216"/>
        <v/>
      </c>
      <c r="AH434" s="274" t="str">
        <f t="shared" si="216"/>
        <v/>
      </c>
      <c r="AI434" s="274" t="str">
        <f t="shared" si="216"/>
        <v/>
      </c>
      <c r="AJ434" s="274" t="str">
        <f t="shared" si="216"/>
        <v/>
      </c>
      <c r="AK434" s="274" t="str">
        <f t="shared" si="216"/>
        <v/>
      </c>
      <c r="AL434" s="274" t="str">
        <f t="shared" si="216"/>
        <v/>
      </c>
      <c r="AM434" s="274" t="str">
        <f t="shared" si="216"/>
        <v/>
      </c>
      <c r="AN434" s="274" t="str">
        <f t="shared" si="216"/>
        <v/>
      </c>
      <c r="AO434" s="274" t="str">
        <f t="shared" si="216"/>
        <v/>
      </c>
      <c r="AP434" s="274" t="str">
        <f t="shared" si="216"/>
        <v/>
      </c>
      <c r="AQ434" s="275">
        <f t="shared" si="212"/>
        <v>0</v>
      </c>
      <c r="AR434" s="275">
        <f t="shared" si="213"/>
        <v>0</v>
      </c>
      <c r="AS434" s="275">
        <f t="shared" si="214"/>
        <v>0</v>
      </c>
    </row>
    <row r="435" spans="1:45" s="5" customFormat="1" ht="27.75" customHeight="1" x14ac:dyDescent="0.25">
      <c r="A435" s="266">
        <f>'Inventaire – Act. lin. et vert.'!A422</f>
        <v>421</v>
      </c>
      <c r="B435" s="266"/>
      <c r="C435" s="266">
        <f>'Inventaire – Act. lin. et vert.'!B422</f>
        <v>0</v>
      </c>
      <c r="D435" s="266" t="str">
        <f>IF('Inventaire – Act. lin. et vert.'!C422="","",'Inventaire – Act. lin. et vert.'!C422)</f>
        <v/>
      </c>
      <c r="E435" s="267">
        <f>'Inventaire – Act. lin. et vert.'!D422</f>
        <v>0</v>
      </c>
      <c r="F435" s="268">
        <f>'Inventaire – Act. lin. et vert.'!E422</f>
        <v>0</v>
      </c>
      <c r="G435" s="276">
        <f>'Inventaire – Act. lin. et vert.'!I422</f>
        <v>0</v>
      </c>
      <c r="H435" s="270">
        <f>IF(C435='État actuel de la coll.'!$A$20,'Inventaire – Véh. et équip.'!H422-'Inventaire – Véh. et équip.'!M422,'Inventaire – Act. lin. et vert.'!G422)</f>
        <v>0</v>
      </c>
      <c r="I435" s="270">
        <f>'Inventaire – Act. lin. et vert.'!K422</f>
        <v>0</v>
      </c>
      <c r="J435" s="271" t="str">
        <f>IF(ISNUMBER('Inventaire – Act. lin. et vert.'!Y422),'Inventaire – Act. lin. et vert.'!Y422,"")</f>
        <v/>
      </c>
      <c r="K435" s="272">
        <f t="shared" si="197"/>
        <v>0</v>
      </c>
      <c r="L435" s="272">
        <f t="shared" si="205"/>
        <v>0</v>
      </c>
      <c r="M435" s="272">
        <f t="shared" si="206"/>
        <v>0</v>
      </c>
      <c r="N435" s="272">
        <f t="shared" si="207"/>
        <v>0</v>
      </c>
      <c r="O435" s="272">
        <f t="shared" si="208"/>
        <v>0</v>
      </c>
      <c r="P435" s="273">
        <f t="shared" si="209"/>
        <v>0</v>
      </c>
      <c r="Q435" s="277" t="str">
        <f t="shared" si="210"/>
        <v/>
      </c>
      <c r="R435" s="277" t="str">
        <f t="shared" si="211"/>
        <v/>
      </c>
      <c r="S435" s="274" t="str">
        <f t="shared" si="198"/>
        <v/>
      </c>
      <c r="T435" s="274" t="str">
        <f t="shared" si="204"/>
        <v/>
      </c>
      <c r="U435" s="274" t="str">
        <f t="shared" si="204"/>
        <v/>
      </c>
      <c r="V435" s="274" t="str">
        <f t="shared" si="199"/>
        <v/>
      </c>
      <c r="W435" s="274" t="str">
        <f t="shared" ref="W435:AF444" si="217">IF(OR($K435=W$14,$L435=W$14,$M435=W$14,$N435=W$14,$O435=W$14,$P435=W$14),$G435,"")</f>
        <v/>
      </c>
      <c r="X435" s="274" t="str">
        <f t="shared" si="217"/>
        <v/>
      </c>
      <c r="Y435" s="274" t="str">
        <f t="shared" si="217"/>
        <v/>
      </c>
      <c r="Z435" s="274" t="str">
        <f t="shared" si="217"/>
        <v/>
      </c>
      <c r="AA435" s="274" t="str">
        <f t="shared" si="217"/>
        <v/>
      </c>
      <c r="AB435" s="274" t="str">
        <f t="shared" si="217"/>
        <v/>
      </c>
      <c r="AC435" s="274" t="str">
        <f t="shared" si="217"/>
        <v/>
      </c>
      <c r="AD435" s="274" t="str">
        <f t="shared" si="217"/>
        <v/>
      </c>
      <c r="AE435" s="274" t="str">
        <f t="shared" si="217"/>
        <v/>
      </c>
      <c r="AF435" s="274" t="str">
        <f t="shared" si="217"/>
        <v/>
      </c>
      <c r="AG435" s="274" t="str">
        <f t="shared" ref="AG435:AP444" si="218">IF(OR($K435=AG$14,$L435=AG$14,$M435=AG$14,$N435=AG$14,$O435=AG$14,$P435=AG$14),$G435,"")</f>
        <v/>
      </c>
      <c r="AH435" s="274" t="str">
        <f t="shared" si="218"/>
        <v/>
      </c>
      <c r="AI435" s="274" t="str">
        <f t="shared" si="218"/>
        <v/>
      </c>
      <c r="AJ435" s="274" t="str">
        <f t="shared" si="218"/>
        <v/>
      </c>
      <c r="AK435" s="274" t="str">
        <f t="shared" si="218"/>
        <v/>
      </c>
      <c r="AL435" s="274" t="str">
        <f t="shared" si="218"/>
        <v/>
      </c>
      <c r="AM435" s="274" t="str">
        <f t="shared" si="218"/>
        <v/>
      </c>
      <c r="AN435" s="274" t="str">
        <f t="shared" si="218"/>
        <v/>
      </c>
      <c r="AO435" s="274" t="str">
        <f t="shared" si="218"/>
        <v/>
      </c>
      <c r="AP435" s="274" t="str">
        <f t="shared" si="218"/>
        <v/>
      </c>
      <c r="AQ435" s="275">
        <f t="shared" si="212"/>
        <v>0</v>
      </c>
      <c r="AR435" s="275">
        <f t="shared" si="213"/>
        <v>0</v>
      </c>
      <c r="AS435" s="275">
        <f t="shared" si="214"/>
        <v>0</v>
      </c>
    </row>
    <row r="436" spans="1:45" s="5" customFormat="1" ht="27.75" customHeight="1" x14ac:dyDescent="0.25">
      <c r="A436" s="266">
        <f>'Inventaire – Act. lin. et vert.'!A423</f>
        <v>422</v>
      </c>
      <c r="B436" s="266"/>
      <c r="C436" s="266">
        <f>'Inventaire – Act. lin. et vert.'!B423</f>
        <v>0</v>
      </c>
      <c r="D436" s="266" t="str">
        <f>IF('Inventaire – Act. lin. et vert.'!C423="","",'Inventaire – Act. lin. et vert.'!C423)</f>
        <v/>
      </c>
      <c r="E436" s="267">
        <f>'Inventaire – Act. lin. et vert.'!D423</f>
        <v>0</v>
      </c>
      <c r="F436" s="268">
        <f>'Inventaire – Act. lin. et vert.'!E423</f>
        <v>0</v>
      </c>
      <c r="G436" s="276">
        <f>'Inventaire – Act. lin. et vert.'!I423</f>
        <v>0</v>
      </c>
      <c r="H436" s="270">
        <f>IF(C436='État actuel de la coll.'!$A$20,'Inventaire – Véh. et équip.'!H423-'Inventaire – Véh. et équip.'!M423,'Inventaire – Act. lin. et vert.'!G423)</f>
        <v>0</v>
      </c>
      <c r="I436" s="270">
        <f>'Inventaire – Act. lin. et vert.'!K423</f>
        <v>0</v>
      </c>
      <c r="J436" s="271" t="str">
        <f>IF(ISNUMBER('Inventaire – Act. lin. et vert.'!Y423),'Inventaire – Act. lin. et vert.'!Y423,"")</f>
        <v/>
      </c>
      <c r="K436" s="272">
        <f t="shared" si="197"/>
        <v>0</v>
      </c>
      <c r="L436" s="272">
        <f t="shared" si="205"/>
        <v>0</v>
      </c>
      <c r="M436" s="272">
        <f t="shared" si="206"/>
        <v>0</v>
      </c>
      <c r="N436" s="272">
        <f t="shared" si="207"/>
        <v>0</v>
      </c>
      <c r="O436" s="272">
        <f t="shared" si="208"/>
        <v>0</v>
      </c>
      <c r="P436" s="273">
        <f t="shared" si="209"/>
        <v>0</v>
      </c>
      <c r="Q436" s="277" t="str">
        <f t="shared" si="210"/>
        <v/>
      </c>
      <c r="R436" s="277" t="str">
        <f t="shared" si="211"/>
        <v/>
      </c>
      <c r="S436" s="274" t="str">
        <f t="shared" si="198"/>
        <v/>
      </c>
      <c r="T436" s="274" t="str">
        <f t="shared" ref="T436:U455" si="219">IF(OR($K436=T$14,$L436=T$14,$M436=T$14,$N436=T$14,$O436=T$14,$P436=T$14),$G436,"")</f>
        <v/>
      </c>
      <c r="U436" s="274" t="str">
        <f t="shared" si="219"/>
        <v/>
      </c>
      <c r="V436" s="274" t="str">
        <f t="shared" si="199"/>
        <v/>
      </c>
      <c r="W436" s="274" t="str">
        <f t="shared" si="217"/>
        <v/>
      </c>
      <c r="X436" s="274" t="str">
        <f t="shared" si="217"/>
        <v/>
      </c>
      <c r="Y436" s="274" t="str">
        <f t="shared" si="217"/>
        <v/>
      </c>
      <c r="Z436" s="274" t="str">
        <f t="shared" si="217"/>
        <v/>
      </c>
      <c r="AA436" s="274" t="str">
        <f t="shared" si="217"/>
        <v/>
      </c>
      <c r="AB436" s="274" t="str">
        <f t="shared" si="217"/>
        <v/>
      </c>
      <c r="AC436" s="274" t="str">
        <f t="shared" si="217"/>
        <v/>
      </c>
      <c r="AD436" s="274" t="str">
        <f t="shared" si="217"/>
        <v/>
      </c>
      <c r="AE436" s="274" t="str">
        <f t="shared" si="217"/>
        <v/>
      </c>
      <c r="AF436" s="274" t="str">
        <f t="shared" si="217"/>
        <v/>
      </c>
      <c r="AG436" s="274" t="str">
        <f t="shared" si="218"/>
        <v/>
      </c>
      <c r="AH436" s="274" t="str">
        <f t="shared" si="218"/>
        <v/>
      </c>
      <c r="AI436" s="274" t="str">
        <f t="shared" si="218"/>
        <v/>
      </c>
      <c r="AJ436" s="274" t="str">
        <f t="shared" si="218"/>
        <v/>
      </c>
      <c r="AK436" s="274" t="str">
        <f t="shared" si="218"/>
        <v/>
      </c>
      <c r="AL436" s="274" t="str">
        <f t="shared" si="218"/>
        <v/>
      </c>
      <c r="AM436" s="274" t="str">
        <f t="shared" si="218"/>
        <v/>
      </c>
      <c r="AN436" s="274" t="str">
        <f t="shared" si="218"/>
        <v/>
      </c>
      <c r="AO436" s="274" t="str">
        <f t="shared" si="218"/>
        <v/>
      </c>
      <c r="AP436" s="274" t="str">
        <f t="shared" si="218"/>
        <v/>
      </c>
      <c r="AQ436" s="275">
        <f t="shared" si="212"/>
        <v>0</v>
      </c>
      <c r="AR436" s="275">
        <f t="shared" si="213"/>
        <v>0</v>
      </c>
      <c r="AS436" s="275">
        <f t="shared" si="214"/>
        <v>0</v>
      </c>
    </row>
    <row r="437" spans="1:45" s="5" customFormat="1" ht="27.75" customHeight="1" x14ac:dyDescent="0.25">
      <c r="A437" s="266">
        <f>'Inventaire – Act. lin. et vert.'!A424</f>
        <v>423</v>
      </c>
      <c r="B437" s="266"/>
      <c r="C437" s="266">
        <f>'Inventaire – Act. lin. et vert.'!B424</f>
        <v>0</v>
      </c>
      <c r="D437" s="266" t="str">
        <f>IF('Inventaire – Act. lin. et vert.'!C424="","",'Inventaire – Act. lin. et vert.'!C424)</f>
        <v/>
      </c>
      <c r="E437" s="267">
        <f>'Inventaire – Act. lin. et vert.'!D424</f>
        <v>0</v>
      </c>
      <c r="F437" s="268">
        <f>'Inventaire – Act. lin. et vert.'!E424</f>
        <v>0</v>
      </c>
      <c r="G437" s="276">
        <f>'Inventaire – Act. lin. et vert.'!I424</f>
        <v>0</v>
      </c>
      <c r="H437" s="270">
        <f>IF(C437='État actuel de la coll.'!$A$20,'Inventaire – Véh. et équip.'!H424-'Inventaire – Véh. et équip.'!M424,'Inventaire – Act. lin. et vert.'!G424)</f>
        <v>0</v>
      </c>
      <c r="I437" s="270">
        <f>'Inventaire – Act. lin. et vert.'!K424</f>
        <v>0</v>
      </c>
      <c r="J437" s="271" t="str">
        <f>IF(ISNUMBER('Inventaire – Act. lin. et vert.'!Y424),'Inventaire – Act. lin. et vert.'!Y424,"")</f>
        <v/>
      </c>
      <c r="K437" s="272">
        <f t="shared" si="197"/>
        <v>0</v>
      </c>
      <c r="L437" s="272">
        <f t="shared" si="205"/>
        <v>0</v>
      </c>
      <c r="M437" s="272">
        <f t="shared" si="206"/>
        <v>0</v>
      </c>
      <c r="N437" s="272">
        <f t="shared" si="207"/>
        <v>0</v>
      </c>
      <c r="O437" s="272">
        <f t="shared" si="208"/>
        <v>0</v>
      </c>
      <c r="P437" s="273">
        <f t="shared" si="209"/>
        <v>0</v>
      </c>
      <c r="Q437" s="277" t="str">
        <f t="shared" si="210"/>
        <v/>
      </c>
      <c r="R437" s="277" t="str">
        <f t="shared" si="211"/>
        <v/>
      </c>
      <c r="S437" s="274" t="str">
        <f t="shared" si="198"/>
        <v/>
      </c>
      <c r="T437" s="274" t="str">
        <f t="shared" si="219"/>
        <v/>
      </c>
      <c r="U437" s="274" t="str">
        <f t="shared" si="219"/>
        <v/>
      </c>
      <c r="V437" s="274" t="str">
        <f t="shared" si="199"/>
        <v/>
      </c>
      <c r="W437" s="274" t="str">
        <f t="shared" si="217"/>
        <v/>
      </c>
      <c r="X437" s="274" t="str">
        <f t="shared" si="217"/>
        <v/>
      </c>
      <c r="Y437" s="274" t="str">
        <f t="shared" si="217"/>
        <v/>
      </c>
      <c r="Z437" s="274" t="str">
        <f t="shared" si="217"/>
        <v/>
      </c>
      <c r="AA437" s="274" t="str">
        <f t="shared" si="217"/>
        <v/>
      </c>
      <c r="AB437" s="274" t="str">
        <f t="shared" si="217"/>
        <v/>
      </c>
      <c r="AC437" s="274" t="str">
        <f t="shared" si="217"/>
        <v/>
      </c>
      <c r="AD437" s="274" t="str">
        <f t="shared" si="217"/>
        <v/>
      </c>
      <c r="AE437" s="274" t="str">
        <f t="shared" si="217"/>
        <v/>
      </c>
      <c r="AF437" s="274" t="str">
        <f t="shared" si="217"/>
        <v/>
      </c>
      <c r="AG437" s="274" t="str">
        <f t="shared" si="218"/>
        <v/>
      </c>
      <c r="AH437" s="274" t="str">
        <f t="shared" si="218"/>
        <v/>
      </c>
      <c r="AI437" s="274" t="str">
        <f t="shared" si="218"/>
        <v/>
      </c>
      <c r="AJ437" s="274" t="str">
        <f t="shared" si="218"/>
        <v/>
      </c>
      <c r="AK437" s="274" t="str">
        <f t="shared" si="218"/>
        <v/>
      </c>
      <c r="AL437" s="274" t="str">
        <f t="shared" si="218"/>
        <v/>
      </c>
      <c r="AM437" s="274" t="str">
        <f t="shared" si="218"/>
        <v/>
      </c>
      <c r="AN437" s="274" t="str">
        <f t="shared" si="218"/>
        <v/>
      </c>
      <c r="AO437" s="274" t="str">
        <f t="shared" si="218"/>
        <v/>
      </c>
      <c r="AP437" s="274" t="str">
        <f t="shared" si="218"/>
        <v/>
      </c>
      <c r="AQ437" s="275">
        <f t="shared" si="212"/>
        <v>0</v>
      </c>
      <c r="AR437" s="275">
        <f t="shared" si="213"/>
        <v>0</v>
      </c>
      <c r="AS437" s="275">
        <f t="shared" si="214"/>
        <v>0</v>
      </c>
    </row>
    <row r="438" spans="1:45" s="5" customFormat="1" ht="27.75" customHeight="1" x14ac:dyDescent="0.25">
      <c r="A438" s="266">
        <f>'Inventaire – Act. lin. et vert.'!A425</f>
        <v>424</v>
      </c>
      <c r="B438" s="266"/>
      <c r="C438" s="266">
        <f>'Inventaire – Act. lin. et vert.'!B425</f>
        <v>0</v>
      </c>
      <c r="D438" s="266" t="str">
        <f>IF('Inventaire – Act. lin. et vert.'!C425="","",'Inventaire – Act. lin. et vert.'!C425)</f>
        <v/>
      </c>
      <c r="E438" s="267">
        <f>'Inventaire – Act. lin. et vert.'!D425</f>
        <v>0</v>
      </c>
      <c r="F438" s="268">
        <f>'Inventaire – Act. lin. et vert.'!E425</f>
        <v>0</v>
      </c>
      <c r="G438" s="276">
        <f>'Inventaire – Act. lin. et vert.'!I425</f>
        <v>0</v>
      </c>
      <c r="H438" s="270">
        <f>IF(C438='État actuel de la coll.'!$A$20,'Inventaire – Véh. et équip.'!H425-'Inventaire – Véh. et équip.'!M425,'Inventaire – Act. lin. et vert.'!G425)</f>
        <v>0</v>
      </c>
      <c r="I438" s="270">
        <f>'Inventaire – Act. lin. et vert.'!K425</f>
        <v>0</v>
      </c>
      <c r="J438" s="271" t="str">
        <f>IF(ISNUMBER('Inventaire – Act. lin. et vert.'!Y425),'Inventaire – Act. lin. et vert.'!Y425,"")</f>
        <v/>
      </c>
      <c r="K438" s="272">
        <f t="shared" si="197"/>
        <v>0</v>
      </c>
      <c r="L438" s="272">
        <f t="shared" si="205"/>
        <v>0</v>
      </c>
      <c r="M438" s="272">
        <f t="shared" si="206"/>
        <v>0</v>
      </c>
      <c r="N438" s="272">
        <f t="shared" si="207"/>
        <v>0</v>
      </c>
      <c r="O438" s="272">
        <f t="shared" si="208"/>
        <v>0</v>
      </c>
      <c r="P438" s="273">
        <f t="shared" si="209"/>
        <v>0</v>
      </c>
      <c r="Q438" s="277" t="str">
        <f t="shared" si="210"/>
        <v/>
      </c>
      <c r="R438" s="277" t="str">
        <f t="shared" si="211"/>
        <v/>
      </c>
      <c r="S438" s="274" t="str">
        <f t="shared" si="198"/>
        <v/>
      </c>
      <c r="T438" s="274" t="str">
        <f t="shared" si="219"/>
        <v/>
      </c>
      <c r="U438" s="274" t="str">
        <f t="shared" si="219"/>
        <v/>
      </c>
      <c r="V438" s="274" t="str">
        <f t="shared" si="199"/>
        <v/>
      </c>
      <c r="W438" s="274" t="str">
        <f t="shared" si="217"/>
        <v/>
      </c>
      <c r="X438" s="274" t="str">
        <f t="shared" si="217"/>
        <v/>
      </c>
      <c r="Y438" s="274" t="str">
        <f t="shared" si="217"/>
        <v/>
      </c>
      <c r="Z438" s="274" t="str">
        <f t="shared" si="217"/>
        <v/>
      </c>
      <c r="AA438" s="274" t="str">
        <f t="shared" si="217"/>
        <v/>
      </c>
      <c r="AB438" s="274" t="str">
        <f t="shared" si="217"/>
        <v/>
      </c>
      <c r="AC438" s="274" t="str">
        <f t="shared" si="217"/>
        <v/>
      </c>
      <c r="AD438" s="274" t="str">
        <f t="shared" si="217"/>
        <v/>
      </c>
      <c r="AE438" s="274" t="str">
        <f t="shared" si="217"/>
        <v/>
      </c>
      <c r="AF438" s="274" t="str">
        <f t="shared" si="217"/>
        <v/>
      </c>
      <c r="AG438" s="274" t="str">
        <f t="shared" si="218"/>
        <v/>
      </c>
      <c r="AH438" s="274" t="str">
        <f t="shared" si="218"/>
        <v/>
      </c>
      <c r="AI438" s="274" t="str">
        <f t="shared" si="218"/>
        <v/>
      </c>
      <c r="AJ438" s="274" t="str">
        <f t="shared" si="218"/>
        <v/>
      </c>
      <c r="AK438" s="274" t="str">
        <f t="shared" si="218"/>
        <v/>
      </c>
      <c r="AL438" s="274" t="str">
        <f t="shared" si="218"/>
        <v/>
      </c>
      <c r="AM438" s="274" t="str">
        <f t="shared" si="218"/>
        <v/>
      </c>
      <c r="AN438" s="274" t="str">
        <f t="shared" si="218"/>
        <v/>
      </c>
      <c r="AO438" s="274" t="str">
        <f t="shared" si="218"/>
        <v/>
      </c>
      <c r="AP438" s="274" t="str">
        <f t="shared" si="218"/>
        <v/>
      </c>
      <c r="AQ438" s="275">
        <f t="shared" si="212"/>
        <v>0</v>
      </c>
      <c r="AR438" s="275">
        <f t="shared" si="213"/>
        <v>0</v>
      </c>
      <c r="AS438" s="275">
        <f t="shared" si="214"/>
        <v>0</v>
      </c>
    </row>
    <row r="439" spans="1:45" s="5" customFormat="1" ht="27.75" customHeight="1" x14ac:dyDescent="0.25">
      <c r="A439" s="266">
        <f>'Inventaire – Act. lin. et vert.'!A426</f>
        <v>425</v>
      </c>
      <c r="B439" s="266"/>
      <c r="C439" s="266">
        <f>'Inventaire – Act. lin. et vert.'!B426</f>
        <v>0</v>
      </c>
      <c r="D439" s="266" t="str">
        <f>IF('Inventaire – Act. lin. et vert.'!C426="","",'Inventaire – Act. lin. et vert.'!C426)</f>
        <v/>
      </c>
      <c r="E439" s="267">
        <f>'Inventaire – Act. lin. et vert.'!D426</f>
        <v>0</v>
      </c>
      <c r="F439" s="268">
        <f>'Inventaire – Act. lin. et vert.'!E426</f>
        <v>0</v>
      </c>
      <c r="G439" s="276">
        <f>'Inventaire – Act. lin. et vert.'!I426</f>
        <v>0</v>
      </c>
      <c r="H439" s="270">
        <f>IF(C439='État actuel de la coll.'!$A$20,'Inventaire – Véh. et équip.'!H426-'Inventaire – Véh. et équip.'!M426,'Inventaire – Act. lin. et vert.'!G426)</f>
        <v>0</v>
      </c>
      <c r="I439" s="270">
        <f>'Inventaire – Act. lin. et vert.'!K426</f>
        <v>0</v>
      </c>
      <c r="J439" s="271" t="str">
        <f>IF(ISNUMBER('Inventaire – Act. lin. et vert.'!Y426),'Inventaire – Act. lin. et vert.'!Y426,"")</f>
        <v/>
      </c>
      <c r="K439" s="272">
        <f t="shared" si="197"/>
        <v>0</v>
      </c>
      <c r="L439" s="272">
        <f t="shared" si="205"/>
        <v>0</v>
      </c>
      <c r="M439" s="272">
        <f t="shared" si="206"/>
        <v>0</v>
      </c>
      <c r="N439" s="272">
        <f t="shared" si="207"/>
        <v>0</v>
      </c>
      <c r="O439" s="272">
        <f t="shared" si="208"/>
        <v>0</v>
      </c>
      <c r="P439" s="273">
        <f t="shared" si="209"/>
        <v>0</v>
      </c>
      <c r="Q439" s="277" t="str">
        <f t="shared" si="210"/>
        <v/>
      </c>
      <c r="R439" s="277" t="str">
        <f t="shared" si="211"/>
        <v/>
      </c>
      <c r="S439" s="274" t="str">
        <f t="shared" si="198"/>
        <v/>
      </c>
      <c r="T439" s="274" t="str">
        <f t="shared" si="219"/>
        <v/>
      </c>
      <c r="U439" s="274" t="str">
        <f t="shared" si="219"/>
        <v/>
      </c>
      <c r="V439" s="274" t="str">
        <f t="shared" si="199"/>
        <v/>
      </c>
      <c r="W439" s="274" t="str">
        <f t="shared" si="217"/>
        <v/>
      </c>
      <c r="X439" s="274" t="str">
        <f t="shared" si="217"/>
        <v/>
      </c>
      <c r="Y439" s="274" t="str">
        <f t="shared" si="217"/>
        <v/>
      </c>
      <c r="Z439" s="274" t="str">
        <f t="shared" si="217"/>
        <v/>
      </c>
      <c r="AA439" s="274" t="str">
        <f t="shared" si="217"/>
        <v/>
      </c>
      <c r="AB439" s="274" t="str">
        <f t="shared" si="217"/>
        <v/>
      </c>
      <c r="AC439" s="274" t="str">
        <f t="shared" si="217"/>
        <v/>
      </c>
      <c r="AD439" s="274" t="str">
        <f t="shared" si="217"/>
        <v/>
      </c>
      <c r="AE439" s="274" t="str">
        <f t="shared" si="217"/>
        <v/>
      </c>
      <c r="AF439" s="274" t="str">
        <f t="shared" si="217"/>
        <v/>
      </c>
      <c r="AG439" s="274" t="str">
        <f t="shared" si="218"/>
        <v/>
      </c>
      <c r="AH439" s="274" t="str">
        <f t="shared" si="218"/>
        <v/>
      </c>
      <c r="AI439" s="274" t="str">
        <f t="shared" si="218"/>
        <v/>
      </c>
      <c r="AJ439" s="274" t="str">
        <f t="shared" si="218"/>
        <v/>
      </c>
      <c r="AK439" s="274" t="str">
        <f t="shared" si="218"/>
        <v/>
      </c>
      <c r="AL439" s="274" t="str">
        <f t="shared" si="218"/>
        <v/>
      </c>
      <c r="AM439" s="274" t="str">
        <f t="shared" si="218"/>
        <v/>
      </c>
      <c r="AN439" s="274" t="str">
        <f t="shared" si="218"/>
        <v/>
      </c>
      <c r="AO439" s="274" t="str">
        <f t="shared" si="218"/>
        <v/>
      </c>
      <c r="AP439" s="274" t="str">
        <f t="shared" si="218"/>
        <v/>
      </c>
      <c r="AQ439" s="275">
        <f t="shared" si="212"/>
        <v>0</v>
      </c>
      <c r="AR439" s="275">
        <f t="shared" si="213"/>
        <v>0</v>
      </c>
      <c r="AS439" s="275">
        <f t="shared" si="214"/>
        <v>0</v>
      </c>
    </row>
    <row r="440" spans="1:45" s="5" customFormat="1" ht="27.75" customHeight="1" x14ac:dyDescent="0.25">
      <c r="A440" s="266">
        <f>'Inventaire – Act. lin. et vert.'!A427</f>
        <v>426</v>
      </c>
      <c r="B440" s="266"/>
      <c r="C440" s="266">
        <f>'Inventaire – Act. lin. et vert.'!B427</f>
        <v>0</v>
      </c>
      <c r="D440" s="266" t="str">
        <f>IF('Inventaire – Act. lin. et vert.'!C427="","",'Inventaire – Act. lin. et vert.'!C427)</f>
        <v/>
      </c>
      <c r="E440" s="267">
        <f>'Inventaire – Act. lin. et vert.'!D427</f>
        <v>0</v>
      </c>
      <c r="F440" s="268">
        <f>'Inventaire – Act. lin. et vert.'!E427</f>
        <v>0</v>
      </c>
      <c r="G440" s="276">
        <f>'Inventaire – Act. lin. et vert.'!I427</f>
        <v>0</v>
      </c>
      <c r="H440" s="270">
        <f>IF(C440='État actuel de la coll.'!$A$20,'Inventaire – Véh. et équip.'!H427-'Inventaire – Véh. et équip.'!M427,'Inventaire – Act. lin. et vert.'!G427)</f>
        <v>0</v>
      </c>
      <c r="I440" s="270">
        <f>'Inventaire – Act. lin. et vert.'!K427</f>
        <v>0</v>
      </c>
      <c r="J440" s="271" t="str">
        <f>IF(ISNUMBER('Inventaire – Act. lin. et vert.'!Y427),'Inventaire – Act. lin. et vert.'!Y427,"")</f>
        <v/>
      </c>
      <c r="K440" s="272">
        <f t="shared" si="197"/>
        <v>0</v>
      </c>
      <c r="L440" s="272">
        <f t="shared" si="205"/>
        <v>0</v>
      </c>
      <c r="M440" s="272">
        <f t="shared" si="206"/>
        <v>0</v>
      </c>
      <c r="N440" s="272">
        <f t="shared" si="207"/>
        <v>0</v>
      </c>
      <c r="O440" s="272">
        <f t="shared" si="208"/>
        <v>0</v>
      </c>
      <c r="P440" s="273">
        <f t="shared" si="209"/>
        <v>0</v>
      </c>
      <c r="Q440" s="277" t="str">
        <f t="shared" si="210"/>
        <v/>
      </c>
      <c r="R440" s="277" t="str">
        <f t="shared" si="211"/>
        <v/>
      </c>
      <c r="S440" s="274" t="str">
        <f t="shared" si="198"/>
        <v/>
      </c>
      <c r="T440" s="274" t="str">
        <f t="shared" si="219"/>
        <v/>
      </c>
      <c r="U440" s="274" t="str">
        <f t="shared" si="219"/>
        <v/>
      </c>
      <c r="V440" s="274" t="str">
        <f t="shared" si="199"/>
        <v/>
      </c>
      <c r="W440" s="274" t="str">
        <f t="shared" si="217"/>
        <v/>
      </c>
      <c r="X440" s="274" t="str">
        <f t="shared" si="217"/>
        <v/>
      </c>
      <c r="Y440" s="274" t="str">
        <f t="shared" si="217"/>
        <v/>
      </c>
      <c r="Z440" s="274" t="str">
        <f t="shared" si="217"/>
        <v/>
      </c>
      <c r="AA440" s="274" t="str">
        <f t="shared" si="217"/>
        <v/>
      </c>
      <c r="AB440" s="274" t="str">
        <f t="shared" si="217"/>
        <v/>
      </c>
      <c r="AC440" s="274" t="str">
        <f t="shared" si="217"/>
        <v/>
      </c>
      <c r="AD440" s="274" t="str">
        <f t="shared" si="217"/>
        <v/>
      </c>
      <c r="AE440" s="274" t="str">
        <f t="shared" si="217"/>
        <v/>
      </c>
      <c r="AF440" s="274" t="str">
        <f t="shared" si="217"/>
        <v/>
      </c>
      <c r="AG440" s="274" t="str">
        <f t="shared" si="218"/>
        <v/>
      </c>
      <c r="AH440" s="274" t="str">
        <f t="shared" si="218"/>
        <v/>
      </c>
      <c r="AI440" s="274" t="str">
        <f t="shared" si="218"/>
        <v/>
      </c>
      <c r="AJ440" s="274" t="str">
        <f t="shared" si="218"/>
        <v/>
      </c>
      <c r="AK440" s="274" t="str">
        <f t="shared" si="218"/>
        <v/>
      </c>
      <c r="AL440" s="274" t="str">
        <f t="shared" si="218"/>
        <v/>
      </c>
      <c r="AM440" s="274" t="str">
        <f t="shared" si="218"/>
        <v/>
      </c>
      <c r="AN440" s="274" t="str">
        <f t="shared" si="218"/>
        <v/>
      </c>
      <c r="AO440" s="274" t="str">
        <f t="shared" si="218"/>
        <v/>
      </c>
      <c r="AP440" s="274" t="str">
        <f t="shared" si="218"/>
        <v/>
      </c>
      <c r="AQ440" s="275">
        <f t="shared" si="212"/>
        <v>0</v>
      </c>
      <c r="AR440" s="275">
        <f t="shared" si="213"/>
        <v>0</v>
      </c>
      <c r="AS440" s="275">
        <f t="shared" si="214"/>
        <v>0</v>
      </c>
    </row>
    <row r="441" spans="1:45" s="5" customFormat="1" ht="27.75" customHeight="1" x14ac:dyDescent="0.25">
      <c r="A441" s="266">
        <f>'Inventaire – Act. lin. et vert.'!A428</f>
        <v>427</v>
      </c>
      <c r="B441" s="266"/>
      <c r="C441" s="266">
        <f>'Inventaire – Act. lin. et vert.'!B428</f>
        <v>0</v>
      </c>
      <c r="D441" s="266" t="str">
        <f>IF('Inventaire – Act. lin. et vert.'!C428="","",'Inventaire – Act. lin. et vert.'!C428)</f>
        <v/>
      </c>
      <c r="E441" s="267">
        <f>'Inventaire – Act. lin. et vert.'!D428</f>
        <v>0</v>
      </c>
      <c r="F441" s="268">
        <f>'Inventaire – Act. lin. et vert.'!E428</f>
        <v>0</v>
      </c>
      <c r="G441" s="276">
        <f>'Inventaire – Act. lin. et vert.'!I428</f>
        <v>0</v>
      </c>
      <c r="H441" s="270">
        <f>IF(C441='État actuel de la coll.'!$A$20,'Inventaire – Véh. et équip.'!H428-'Inventaire – Véh. et équip.'!M428,'Inventaire – Act. lin. et vert.'!G428)</f>
        <v>0</v>
      </c>
      <c r="I441" s="270">
        <f>'Inventaire – Act. lin. et vert.'!K428</f>
        <v>0</v>
      </c>
      <c r="J441" s="271" t="str">
        <f>IF(ISNUMBER('Inventaire – Act. lin. et vert.'!Y428),'Inventaire – Act. lin. et vert.'!Y428,"")</f>
        <v/>
      </c>
      <c r="K441" s="272">
        <f t="shared" si="197"/>
        <v>0</v>
      </c>
      <c r="L441" s="272">
        <f t="shared" si="205"/>
        <v>0</v>
      </c>
      <c r="M441" s="272">
        <f t="shared" si="206"/>
        <v>0</v>
      </c>
      <c r="N441" s="272">
        <f t="shared" si="207"/>
        <v>0</v>
      </c>
      <c r="O441" s="272">
        <f t="shared" si="208"/>
        <v>0</v>
      </c>
      <c r="P441" s="273">
        <f t="shared" si="209"/>
        <v>0</v>
      </c>
      <c r="Q441" s="277" t="str">
        <f t="shared" si="210"/>
        <v/>
      </c>
      <c r="R441" s="277" t="str">
        <f t="shared" si="211"/>
        <v/>
      </c>
      <c r="S441" s="274" t="str">
        <f t="shared" si="198"/>
        <v/>
      </c>
      <c r="T441" s="274" t="str">
        <f t="shared" si="219"/>
        <v/>
      </c>
      <c r="U441" s="274" t="str">
        <f t="shared" si="219"/>
        <v/>
      </c>
      <c r="V441" s="274" t="str">
        <f t="shared" si="199"/>
        <v/>
      </c>
      <c r="W441" s="274" t="str">
        <f t="shared" si="217"/>
        <v/>
      </c>
      <c r="X441" s="274" t="str">
        <f t="shared" si="217"/>
        <v/>
      </c>
      <c r="Y441" s="274" t="str">
        <f t="shared" si="217"/>
        <v/>
      </c>
      <c r="Z441" s="274" t="str">
        <f t="shared" si="217"/>
        <v/>
      </c>
      <c r="AA441" s="274" t="str">
        <f t="shared" si="217"/>
        <v/>
      </c>
      <c r="AB441" s="274" t="str">
        <f t="shared" si="217"/>
        <v/>
      </c>
      <c r="AC441" s="274" t="str">
        <f t="shared" si="217"/>
        <v/>
      </c>
      <c r="AD441" s="274" t="str">
        <f t="shared" si="217"/>
        <v/>
      </c>
      <c r="AE441" s="274" t="str">
        <f t="shared" si="217"/>
        <v/>
      </c>
      <c r="AF441" s="274" t="str">
        <f t="shared" si="217"/>
        <v/>
      </c>
      <c r="AG441" s="274" t="str">
        <f t="shared" si="218"/>
        <v/>
      </c>
      <c r="AH441" s="274" t="str">
        <f t="shared" si="218"/>
        <v/>
      </c>
      <c r="AI441" s="274" t="str">
        <f t="shared" si="218"/>
        <v/>
      </c>
      <c r="AJ441" s="274" t="str">
        <f t="shared" si="218"/>
        <v/>
      </c>
      <c r="AK441" s="274" t="str">
        <f t="shared" si="218"/>
        <v/>
      </c>
      <c r="AL441" s="274" t="str">
        <f t="shared" si="218"/>
        <v/>
      </c>
      <c r="AM441" s="274" t="str">
        <f t="shared" si="218"/>
        <v/>
      </c>
      <c r="AN441" s="274" t="str">
        <f t="shared" si="218"/>
        <v/>
      </c>
      <c r="AO441" s="274" t="str">
        <f t="shared" si="218"/>
        <v/>
      </c>
      <c r="AP441" s="274" t="str">
        <f t="shared" si="218"/>
        <v/>
      </c>
      <c r="AQ441" s="275">
        <f t="shared" si="212"/>
        <v>0</v>
      </c>
      <c r="AR441" s="275">
        <f t="shared" si="213"/>
        <v>0</v>
      </c>
      <c r="AS441" s="275">
        <f t="shared" si="214"/>
        <v>0</v>
      </c>
    </row>
    <row r="442" spans="1:45" s="5" customFormat="1" ht="27.75" customHeight="1" x14ac:dyDescent="0.25">
      <c r="A442" s="266">
        <f>'Inventaire – Act. lin. et vert.'!A429</f>
        <v>428</v>
      </c>
      <c r="B442" s="266"/>
      <c r="C442" s="266">
        <f>'Inventaire – Act. lin. et vert.'!B429</f>
        <v>0</v>
      </c>
      <c r="D442" s="266" t="str">
        <f>IF('Inventaire – Act. lin. et vert.'!C429="","",'Inventaire – Act. lin. et vert.'!C429)</f>
        <v/>
      </c>
      <c r="E442" s="267">
        <f>'Inventaire – Act. lin. et vert.'!D429</f>
        <v>0</v>
      </c>
      <c r="F442" s="268">
        <f>'Inventaire – Act. lin. et vert.'!E429</f>
        <v>0</v>
      </c>
      <c r="G442" s="276">
        <f>'Inventaire – Act. lin. et vert.'!I429</f>
        <v>0</v>
      </c>
      <c r="H442" s="270">
        <f>IF(C442='État actuel de la coll.'!$A$20,'Inventaire – Véh. et équip.'!H429-'Inventaire – Véh. et équip.'!M429,'Inventaire – Act. lin. et vert.'!G429)</f>
        <v>0</v>
      </c>
      <c r="I442" s="270">
        <f>'Inventaire – Act. lin. et vert.'!K429</f>
        <v>0</v>
      </c>
      <c r="J442" s="271" t="str">
        <f>IF(ISNUMBER('Inventaire – Act. lin. et vert.'!Y429),'Inventaire – Act. lin. et vert.'!Y429,"")</f>
        <v/>
      </c>
      <c r="K442" s="272">
        <f t="shared" si="197"/>
        <v>0</v>
      </c>
      <c r="L442" s="272">
        <f t="shared" si="205"/>
        <v>0</v>
      </c>
      <c r="M442" s="272">
        <f t="shared" si="206"/>
        <v>0</v>
      </c>
      <c r="N442" s="272">
        <f t="shared" si="207"/>
        <v>0</v>
      </c>
      <c r="O442" s="272">
        <f t="shared" si="208"/>
        <v>0</v>
      </c>
      <c r="P442" s="273">
        <f t="shared" si="209"/>
        <v>0</v>
      </c>
      <c r="Q442" s="277" t="str">
        <f t="shared" si="210"/>
        <v/>
      </c>
      <c r="R442" s="277" t="str">
        <f t="shared" si="211"/>
        <v/>
      </c>
      <c r="S442" s="274" t="str">
        <f t="shared" si="198"/>
        <v/>
      </c>
      <c r="T442" s="274" t="str">
        <f t="shared" si="219"/>
        <v/>
      </c>
      <c r="U442" s="274" t="str">
        <f t="shared" si="219"/>
        <v/>
      </c>
      <c r="V442" s="274" t="str">
        <f t="shared" si="199"/>
        <v/>
      </c>
      <c r="W442" s="274" t="str">
        <f t="shared" si="217"/>
        <v/>
      </c>
      <c r="X442" s="274" t="str">
        <f t="shared" si="217"/>
        <v/>
      </c>
      <c r="Y442" s="274" t="str">
        <f t="shared" si="217"/>
        <v/>
      </c>
      <c r="Z442" s="274" t="str">
        <f t="shared" si="217"/>
        <v/>
      </c>
      <c r="AA442" s="274" t="str">
        <f t="shared" si="217"/>
        <v/>
      </c>
      <c r="AB442" s="274" t="str">
        <f t="shared" si="217"/>
        <v/>
      </c>
      <c r="AC442" s="274" t="str">
        <f t="shared" si="217"/>
        <v/>
      </c>
      <c r="AD442" s="274" t="str">
        <f t="shared" si="217"/>
        <v/>
      </c>
      <c r="AE442" s="274" t="str">
        <f t="shared" si="217"/>
        <v/>
      </c>
      <c r="AF442" s="274" t="str">
        <f t="shared" si="217"/>
        <v/>
      </c>
      <c r="AG442" s="274" t="str">
        <f t="shared" si="218"/>
        <v/>
      </c>
      <c r="AH442" s="274" t="str">
        <f t="shared" si="218"/>
        <v/>
      </c>
      <c r="AI442" s="274" t="str">
        <f t="shared" si="218"/>
        <v/>
      </c>
      <c r="AJ442" s="274" t="str">
        <f t="shared" si="218"/>
        <v/>
      </c>
      <c r="AK442" s="274" t="str">
        <f t="shared" si="218"/>
        <v/>
      </c>
      <c r="AL442" s="274" t="str">
        <f t="shared" si="218"/>
        <v/>
      </c>
      <c r="AM442" s="274" t="str">
        <f t="shared" si="218"/>
        <v/>
      </c>
      <c r="AN442" s="274" t="str">
        <f t="shared" si="218"/>
        <v/>
      </c>
      <c r="AO442" s="274" t="str">
        <f t="shared" si="218"/>
        <v/>
      </c>
      <c r="AP442" s="274" t="str">
        <f t="shared" si="218"/>
        <v/>
      </c>
      <c r="AQ442" s="275">
        <f t="shared" si="212"/>
        <v>0</v>
      </c>
      <c r="AR442" s="275">
        <f t="shared" si="213"/>
        <v>0</v>
      </c>
      <c r="AS442" s="275">
        <f t="shared" si="214"/>
        <v>0</v>
      </c>
    </row>
    <row r="443" spans="1:45" s="5" customFormat="1" ht="27.75" customHeight="1" x14ac:dyDescent="0.25">
      <c r="A443" s="266">
        <f>'Inventaire – Act. lin. et vert.'!A430</f>
        <v>429</v>
      </c>
      <c r="B443" s="266"/>
      <c r="C443" s="266">
        <f>'Inventaire – Act. lin. et vert.'!B430</f>
        <v>0</v>
      </c>
      <c r="D443" s="266" t="str">
        <f>IF('Inventaire – Act. lin. et vert.'!C430="","",'Inventaire – Act. lin. et vert.'!C430)</f>
        <v/>
      </c>
      <c r="E443" s="267">
        <f>'Inventaire – Act. lin. et vert.'!D430</f>
        <v>0</v>
      </c>
      <c r="F443" s="268">
        <f>'Inventaire – Act. lin. et vert.'!E430</f>
        <v>0</v>
      </c>
      <c r="G443" s="276">
        <f>'Inventaire – Act. lin. et vert.'!I430</f>
        <v>0</v>
      </c>
      <c r="H443" s="270">
        <f>IF(C443='État actuel de la coll.'!$A$20,'Inventaire – Véh. et équip.'!H430-'Inventaire – Véh. et équip.'!M430,'Inventaire – Act. lin. et vert.'!G430)</f>
        <v>0</v>
      </c>
      <c r="I443" s="270">
        <f>'Inventaire – Act. lin. et vert.'!K430</f>
        <v>0</v>
      </c>
      <c r="J443" s="271" t="str">
        <f>IF(ISNUMBER('Inventaire – Act. lin. et vert.'!Y430),'Inventaire – Act. lin. et vert.'!Y430,"")</f>
        <v/>
      </c>
      <c r="K443" s="272">
        <f t="shared" si="197"/>
        <v>0</v>
      </c>
      <c r="L443" s="272">
        <f t="shared" si="205"/>
        <v>0</v>
      </c>
      <c r="M443" s="272">
        <f t="shared" si="206"/>
        <v>0</v>
      </c>
      <c r="N443" s="272">
        <f t="shared" si="207"/>
        <v>0</v>
      </c>
      <c r="O443" s="272">
        <f t="shared" si="208"/>
        <v>0</v>
      </c>
      <c r="P443" s="273">
        <f t="shared" si="209"/>
        <v>0</v>
      </c>
      <c r="Q443" s="277" t="str">
        <f t="shared" si="210"/>
        <v/>
      </c>
      <c r="R443" s="277" t="str">
        <f t="shared" si="211"/>
        <v/>
      </c>
      <c r="S443" s="274" t="str">
        <f t="shared" si="198"/>
        <v/>
      </c>
      <c r="T443" s="274" t="str">
        <f t="shared" si="219"/>
        <v/>
      </c>
      <c r="U443" s="274" t="str">
        <f t="shared" si="219"/>
        <v/>
      </c>
      <c r="V443" s="274" t="str">
        <f t="shared" si="199"/>
        <v/>
      </c>
      <c r="W443" s="274" t="str">
        <f t="shared" si="217"/>
        <v/>
      </c>
      <c r="X443" s="274" t="str">
        <f t="shared" si="217"/>
        <v/>
      </c>
      <c r="Y443" s="274" t="str">
        <f t="shared" si="217"/>
        <v/>
      </c>
      <c r="Z443" s="274" t="str">
        <f t="shared" si="217"/>
        <v/>
      </c>
      <c r="AA443" s="274" t="str">
        <f t="shared" si="217"/>
        <v/>
      </c>
      <c r="AB443" s="274" t="str">
        <f t="shared" si="217"/>
        <v/>
      </c>
      <c r="AC443" s="274" t="str">
        <f t="shared" si="217"/>
        <v/>
      </c>
      <c r="AD443" s="274" t="str">
        <f t="shared" si="217"/>
        <v/>
      </c>
      <c r="AE443" s="274" t="str">
        <f t="shared" si="217"/>
        <v/>
      </c>
      <c r="AF443" s="274" t="str">
        <f t="shared" si="217"/>
        <v/>
      </c>
      <c r="AG443" s="274" t="str">
        <f t="shared" si="218"/>
        <v/>
      </c>
      <c r="AH443" s="274" t="str">
        <f t="shared" si="218"/>
        <v/>
      </c>
      <c r="AI443" s="274" t="str">
        <f t="shared" si="218"/>
        <v/>
      </c>
      <c r="AJ443" s="274" t="str">
        <f t="shared" si="218"/>
        <v/>
      </c>
      <c r="AK443" s="274" t="str">
        <f t="shared" si="218"/>
        <v/>
      </c>
      <c r="AL443" s="274" t="str">
        <f t="shared" si="218"/>
        <v/>
      </c>
      <c r="AM443" s="274" t="str">
        <f t="shared" si="218"/>
        <v/>
      </c>
      <c r="AN443" s="274" t="str">
        <f t="shared" si="218"/>
        <v/>
      </c>
      <c r="AO443" s="274" t="str">
        <f t="shared" si="218"/>
        <v/>
      </c>
      <c r="AP443" s="274" t="str">
        <f t="shared" si="218"/>
        <v/>
      </c>
      <c r="AQ443" s="275">
        <f t="shared" si="212"/>
        <v>0</v>
      </c>
      <c r="AR443" s="275">
        <f t="shared" si="213"/>
        <v>0</v>
      </c>
      <c r="AS443" s="275">
        <f t="shared" si="214"/>
        <v>0</v>
      </c>
    </row>
    <row r="444" spans="1:45" s="5" customFormat="1" ht="27.75" customHeight="1" x14ac:dyDescent="0.25">
      <c r="A444" s="266">
        <f>'Inventaire – Act. lin. et vert.'!A431</f>
        <v>430</v>
      </c>
      <c r="B444" s="266"/>
      <c r="C444" s="266">
        <f>'Inventaire – Act. lin. et vert.'!B431</f>
        <v>0</v>
      </c>
      <c r="D444" s="266" t="str">
        <f>IF('Inventaire – Act. lin. et vert.'!C431="","",'Inventaire – Act. lin. et vert.'!C431)</f>
        <v/>
      </c>
      <c r="E444" s="267">
        <f>'Inventaire – Act. lin. et vert.'!D431</f>
        <v>0</v>
      </c>
      <c r="F444" s="268">
        <f>'Inventaire – Act. lin. et vert.'!E431</f>
        <v>0</v>
      </c>
      <c r="G444" s="276">
        <f>'Inventaire – Act. lin. et vert.'!I431</f>
        <v>0</v>
      </c>
      <c r="H444" s="270">
        <f>IF(C444='État actuel de la coll.'!$A$20,'Inventaire – Véh. et équip.'!H431-'Inventaire – Véh. et équip.'!M431,'Inventaire – Act. lin. et vert.'!G431)</f>
        <v>0</v>
      </c>
      <c r="I444" s="270">
        <f>'Inventaire – Act. lin. et vert.'!K431</f>
        <v>0</v>
      </c>
      <c r="J444" s="271" t="str">
        <f>IF(ISNUMBER('Inventaire – Act. lin. et vert.'!Y431),'Inventaire – Act. lin. et vert.'!Y431,"")</f>
        <v/>
      </c>
      <c r="K444" s="272">
        <f t="shared" si="197"/>
        <v>0</v>
      </c>
      <c r="L444" s="272">
        <f t="shared" si="205"/>
        <v>0</v>
      </c>
      <c r="M444" s="272">
        <f t="shared" si="206"/>
        <v>0</v>
      </c>
      <c r="N444" s="272">
        <f t="shared" si="207"/>
        <v>0</v>
      </c>
      <c r="O444" s="272">
        <f t="shared" si="208"/>
        <v>0</v>
      </c>
      <c r="P444" s="273">
        <f t="shared" si="209"/>
        <v>0</v>
      </c>
      <c r="Q444" s="277" t="str">
        <f t="shared" si="210"/>
        <v/>
      </c>
      <c r="R444" s="277" t="str">
        <f t="shared" si="211"/>
        <v/>
      </c>
      <c r="S444" s="274" t="str">
        <f t="shared" si="198"/>
        <v/>
      </c>
      <c r="T444" s="274" t="str">
        <f t="shared" si="219"/>
        <v/>
      </c>
      <c r="U444" s="274" t="str">
        <f t="shared" si="219"/>
        <v/>
      </c>
      <c r="V444" s="274" t="str">
        <f t="shared" si="199"/>
        <v/>
      </c>
      <c r="W444" s="274" t="str">
        <f t="shared" si="217"/>
        <v/>
      </c>
      <c r="X444" s="274" t="str">
        <f t="shared" si="217"/>
        <v/>
      </c>
      <c r="Y444" s="274" t="str">
        <f t="shared" si="217"/>
        <v/>
      </c>
      <c r="Z444" s="274" t="str">
        <f t="shared" si="217"/>
        <v/>
      </c>
      <c r="AA444" s="274" t="str">
        <f t="shared" si="217"/>
        <v/>
      </c>
      <c r="AB444" s="274" t="str">
        <f t="shared" si="217"/>
        <v/>
      </c>
      <c r="AC444" s="274" t="str">
        <f t="shared" si="217"/>
        <v/>
      </c>
      <c r="AD444" s="274" t="str">
        <f t="shared" si="217"/>
        <v/>
      </c>
      <c r="AE444" s="274" t="str">
        <f t="shared" si="217"/>
        <v/>
      </c>
      <c r="AF444" s="274" t="str">
        <f t="shared" si="217"/>
        <v/>
      </c>
      <c r="AG444" s="274" t="str">
        <f t="shared" si="218"/>
        <v/>
      </c>
      <c r="AH444" s="274" t="str">
        <f t="shared" si="218"/>
        <v/>
      </c>
      <c r="AI444" s="274" t="str">
        <f t="shared" si="218"/>
        <v/>
      </c>
      <c r="AJ444" s="274" t="str">
        <f t="shared" si="218"/>
        <v/>
      </c>
      <c r="AK444" s="274" t="str">
        <f t="shared" si="218"/>
        <v/>
      </c>
      <c r="AL444" s="274" t="str">
        <f t="shared" si="218"/>
        <v/>
      </c>
      <c r="AM444" s="274" t="str">
        <f t="shared" si="218"/>
        <v/>
      </c>
      <c r="AN444" s="274" t="str">
        <f t="shared" si="218"/>
        <v/>
      </c>
      <c r="AO444" s="274" t="str">
        <f t="shared" si="218"/>
        <v/>
      </c>
      <c r="AP444" s="274" t="str">
        <f t="shared" si="218"/>
        <v/>
      </c>
      <c r="AQ444" s="275">
        <f t="shared" si="212"/>
        <v>0</v>
      </c>
      <c r="AR444" s="275">
        <f t="shared" si="213"/>
        <v>0</v>
      </c>
      <c r="AS444" s="275">
        <f t="shared" si="214"/>
        <v>0</v>
      </c>
    </row>
    <row r="445" spans="1:45" s="5" customFormat="1" ht="27.75" customHeight="1" x14ac:dyDescent="0.25">
      <c r="A445" s="266">
        <f>'Inventaire – Act. lin. et vert.'!A432</f>
        <v>431</v>
      </c>
      <c r="B445" s="266"/>
      <c r="C445" s="266">
        <f>'Inventaire – Act. lin. et vert.'!B432</f>
        <v>0</v>
      </c>
      <c r="D445" s="266" t="str">
        <f>IF('Inventaire – Act. lin. et vert.'!C432="","",'Inventaire – Act. lin. et vert.'!C432)</f>
        <v/>
      </c>
      <c r="E445" s="267">
        <f>'Inventaire – Act. lin. et vert.'!D432</f>
        <v>0</v>
      </c>
      <c r="F445" s="268">
        <f>'Inventaire – Act. lin. et vert.'!E432</f>
        <v>0</v>
      </c>
      <c r="G445" s="276">
        <f>'Inventaire – Act. lin. et vert.'!I432</f>
        <v>0</v>
      </c>
      <c r="H445" s="270">
        <f>IF(C445='État actuel de la coll.'!$A$20,'Inventaire – Véh. et équip.'!H432-'Inventaire – Véh. et équip.'!M432,'Inventaire – Act. lin. et vert.'!G432)</f>
        <v>0</v>
      </c>
      <c r="I445" s="270">
        <f>'Inventaire – Act. lin. et vert.'!K432</f>
        <v>0</v>
      </c>
      <c r="J445" s="271" t="str">
        <f>IF(ISNUMBER('Inventaire – Act. lin. et vert.'!Y432),'Inventaire – Act. lin. et vert.'!Y432,"")</f>
        <v/>
      </c>
      <c r="K445" s="272">
        <f t="shared" si="197"/>
        <v>0</v>
      </c>
      <c r="L445" s="272">
        <f t="shared" si="205"/>
        <v>0</v>
      </c>
      <c r="M445" s="272">
        <f t="shared" si="206"/>
        <v>0</v>
      </c>
      <c r="N445" s="272">
        <f t="shared" si="207"/>
        <v>0</v>
      </c>
      <c r="O445" s="272">
        <f t="shared" si="208"/>
        <v>0</v>
      </c>
      <c r="P445" s="273">
        <f t="shared" si="209"/>
        <v>0</v>
      </c>
      <c r="Q445" s="277" t="str">
        <f t="shared" si="210"/>
        <v/>
      </c>
      <c r="R445" s="277" t="str">
        <f t="shared" si="211"/>
        <v/>
      </c>
      <c r="S445" s="274" t="str">
        <f t="shared" si="198"/>
        <v/>
      </c>
      <c r="T445" s="274" t="str">
        <f t="shared" si="219"/>
        <v/>
      </c>
      <c r="U445" s="274" t="str">
        <f t="shared" si="219"/>
        <v/>
      </c>
      <c r="V445" s="274" t="str">
        <f t="shared" si="199"/>
        <v/>
      </c>
      <c r="W445" s="274" t="str">
        <f t="shared" ref="W445:AF454" si="220">IF(OR($K445=W$14,$L445=W$14,$M445=W$14,$N445=W$14,$O445=W$14,$P445=W$14),$G445,"")</f>
        <v/>
      </c>
      <c r="X445" s="274" t="str">
        <f t="shared" si="220"/>
        <v/>
      </c>
      <c r="Y445" s="274" t="str">
        <f t="shared" si="220"/>
        <v/>
      </c>
      <c r="Z445" s="274" t="str">
        <f t="shared" si="220"/>
        <v/>
      </c>
      <c r="AA445" s="274" t="str">
        <f t="shared" si="220"/>
        <v/>
      </c>
      <c r="AB445" s="274" t="str">
        <f t="shared" si="220"/>
        <v/>
      </c>
      <c r="AC445" s="274" t="str">
        <f t="shared" si="220"/>
        <v/>
      </c>
      <c r="AD445" s="274" t="str">
        <f t="shared" si="220"/>
        <v/>
      </c>
      <c r="AE445" s="274" t="str">
        <f t="shared" si="220"/>
        <v/>
      </c>
      <c r="AF445" s="274" t="str">
        <f t="shared" si="220"/>
        <v/>
      </c>
      <c r="AG445" s="274" t="str">
        <f t="shared" ref="AG445:AP454" si="221">IF(OR($K445=AG$14,$L445=AG$14,$M445=AG$14,$N445=AG$14,$O445=AG$14,$P445=AG$14),$G445,"")</f>
        <v/>
      </c>
      <c r="AH445" s="274" t="str">
        <f t="shared" si="221"/>
        <v/>
      </c>
      <c r="AI445" s="274" t="str">
        <f t="shared" si="221"/>
        <v/>
      </c>
      <c r="AJ445" s="274" t="str">
        <f t="shared" si="221"/>
        <v/>
      </c>
      <c r="AK445" s="274" t="str">
        <f t="shared" si="221"/>
        <v/>
      </c>
      <c r="AL445" s="274" t="str">
        <f t="shared" si="221"/>
        <v/>
      </c>
      <c r="AM445" s="274" t="str">
        <f t="shared" si="221"/>
        <v/>
      </c>
      <c r="AN445" s="274" t="str">
        <f t="shared" si="221"/>
        <v/>
      </c>
      <c r="AO445" s="274" t="str">
        <f t="shared" si="221"/>
        <v/>
      </c>
      <c r="AP445" s="274" t="str">
        <f t="shared" si="221"/>
        <v/>
      </c>
      <c r="AQ445" s="275">
        <f t="shared" si="212"/>
        <v>0</v>
      </c>
      <c r="AR445" s="275">
        <f t="shared" si="213"/>
        <v>0</v>
      </c>
      <c r="AS445" s="275">
        <f t="shared" si="214"/>
        <v>0</v>
      </c>
    </row>
    <row r="446" spans="1:45" s="5" customFormat="1" ht="27.75" customHeight="1" x14ac:dyDescent="0.25">
      <c r="A446" s="266">
        <f>'Inventaire – Act. lin. et vert.'!A433</f>
        <v>432</v>
      </c>
      <c r="B446" s="266"/>
      <c r="C446" s="266">
        <f>'Inventaire – Act. lin. et vert.'!B433</f>
        <v>0</v>
      </c>
      <c r="D446" s="266" t="str">
        <f>IF('Inventaire – Act. lin. et vert.'!C433="","",'Inventaire – Act. lin. et vert.'!C433)</f>
        <v/>
      </c>
      <c r="E446" s="267">
        <f>'Inventaire – Act. lin. et vert.'!D433</f>
        <v>0</v>
      </c>
      <c r="F446" s="268">
        <f>'Inventaire – Act. lin. et vert.'!E433</f>
        <v>0</v>
      </c>
      <c r="G446" s="276">
        <f>'Inventaire – Act. lin. et vert.'!I433</f>
        <v>0</v>
      </c>
      <c r="H446" s="270">
        <f>IF(C446='État actuel de la coll.'!$A$20,'Inventaire – Véh. et équip.'!H433-'Inventaire – Véh. et équip.'!M433,'Inventaire – Act. lin. et vert.'!G433)</f>
        <v>0</v>
      </c>
      <c r="I446" s="270">
        <f>'Inventaire – Act. lin. et vert.'!K433</f>
        <v>0</v>
      </c>
      <c r="J446" s="271" t="str">
        <f>IF(ISNUMBER('Inventaire – Act. lin. et vert.'!Y433),'Inventaire – Act. lin. et vert.'!Y433,"")</f>
        <v/>
      </c>
      <c r="K446" s="272">
        <f t="shared" si="197"/>
        <v>0</v>
      </c>
      <c r="L446" s="272">
        <f t="shared" si="205"/>
        <v>0</v>
      </c>
      <c r="M446" s="272">
        <f t="shared" si="206"/>
        <v>0</v>
      </c>
      <c r="N446" s="272">
        <f t="shared" si="207"/>
        <v>0</v>
      </c>
      <c r="O446" s="272">
        <f t="shared" si="208"/>
        <v>0</v>
      </c>
      <c r="P446" s="273">
        <f t="shared" si="209"/>
        <v>0</v>
      </c>
      <c r="Q446" s="277" t="str">
        <f t="shared" si="210"/>
        <v/>
      </c>
      <c r="R446" s="277" t="str">
        <f t="shared" si="211"/>
        <v/>
      </c>
      <c r="S446" s="274" t="str">
        <f t="shared" si="198"/>
        <v/>
      </c>
      <c r="T446" s="274" t="str">
        <f t="shared" si="219"/>
        <v/>
      </c>
      <c r="U446" s="274" t="str">
        <f t="shared" si="219"/>
        <v/>
      </c>
      <c r="V446" s="274" t="str">
        <f t="shared" si="199"/>
        <v/>
      </c>
      <c r="W446" s="274" t="str">
        <f t="shared" si="220"/>
        <v/>
      </c>
      <c r="X446" s="274" t="str">
        <f t="shared" si="220"/>
        <v/>
      </c>
      <c r="Y446" s="274" t="str">
        <f t="shared" si="220"/>
        <v/>
      </c>
      <c r="Z446" s="274" t="str">
        <f t="shared" si="220"/>
        <v/>
      </c>
      <c r="AA446" s="274" t="str">
        <f t="shared" si="220"/>
        <v/>
      </c>
      <c r="AB446" s="274" t="str">
        <f t="shared" si="220"/>
        <v/>
      </c>
      <c r="AC446" s="274" t="str">
        <f t="shared" si="220"/>
        <v/>
      </c>
      <c r="AD446" s="274" t="str">
        <f t="shared" si="220"/>
        <v/>
      </c>
      <c r="AE446" s="274" t="str">
        <f t="shared" si="220"/>
        <v/>
      </c>
      <c r="AF446" s="274" t="str">
        <f t="shared" si="220"/>
        <v/>
      </c>
      <c r="AG446" s="274" t="str">
        <f t="shared" si="221"/>
        <v/>
      </c>
      <c r="AH446" s="274" t="str">
        <f t="shared" si="221"/>
        <v/>
      </c>
      <c r="AI446" s="274" t="str">
        <f t="shared" si="221"/>
        <v/>
      </c>
      <c r="AJ446" s="274" t="str">
        <f t="shared" si="221"/>
        <v/>
      </c>
      <c r="AK446" s="274" t="str">
        <f t="shared" si="221"/>
        <v/>
      </c>
      <c r="AL446" s="274" t="str">
        <f t="shared" si="221"/>
        <v/>
      </c>
      <c r="AM446" s="274" t="str">
        <f t="shared" si="221"/>
        <v/>
      </c>
      <c r="AN446" s="274" t="str">
        <f t="shared" si="221"/>
        <v/>
      </c>
      <c r="AO446" s="274" t="str">
        <f t="shared" si="221"/>
        <v/>
      </c>
      <c r="AP446" s="274" t="str">
        <f t="shared" si="221"/>
        <v/>
      </c>
      <c r="AQ446" s="275">
        <f t="shared" si="212"/>
        <v>0</v>
      </c>
      <c r="AR446" s="275">
        <f t="shared" si="213"/>
        <v>0</v>
      </c>
      <c r="AS446" s="275">
        <f t="shared" si="214"/>
        <v>0</v>
      </c>
    </row>
    <row r="447" spans="1:45" s="5" customFormat="1" ht="27.75" customHeight="1" x14ac:dyDescent="0.25">
      <c r="A447" s="266">
        <f>'Inventaire – Act. lin. et vert.'!A434</f>
        <v>433</v>
      </c>
      <c r="B447" s="266"/>
      <c r="C447" s="266">
        <f>'Inventaire – Act. lin. et vert.'!B434</f>
        <v>0</v>
      </c>
      <c r="D447" s="266" t="str">
        <f>IF('Inventaire – Act. lin. et vert.'!C434="","",'Inventaire – Act. lin. et vert.'!C434)</f>
        <v/>
      </c>
      <c r="E447" s="267">
        <f>'Inventaire – Act. lin. et vert.'!D434</f>
        <v>0</v>
      </c>
      <c r="F447" s="268">
        <f>'Inventaire – Act. lin. et vert.'!E434</f>
        <v>0</v>
      </c>
      <c r="G447" s="276">
        <f>'Inventaire – Act. lin. et vert.'!I434</f>
        <v>0</v>
      </c>
      <c r="H447" s="270">
        <f>IF(C447='État actuel de la coll.'!$A$20,'Inventaire – Véh. et équip.'!H434-'Inventaire – Véh. et équip.'!M434,'Inventaire – Act. lin. et vert.'!G434)</f>
        <v>0</v>
      </c>
      <c r="I447" s="270">
        <f>'Inventaire – Act. lin. et vert.'!K434</f>
        <v>0</v>
      </c>
      <c r="J447" s="271" t="str">
        <f>IF(ISNUMBER('Inventaire – Act. lin. et vert.'!Y434),'Inventaire – Act. lin. et vert.'!Y434,"")</f>
        <v/>
      </c>
      <c r="K447" s="272">
        <f t="shared" si="197"/>
        <v>0</v>
      </c>
      <c r="L447" s="272">
        <f t="shared" si="205"/>
        <v>0</v>
      </c>
      <c r="M447" s="272">
        <f t="shared" si="206"/>
        <v>0</v>
      </c>
      <c r="N447" s="272">
        <f t="shared" si="207"/>
        <v>0</v>
      </c>
      <c r="O447" s="272">
        <f t="shared" si="208"/>
        <v>0</v>
      </c>
      <c r="P447" s="273">
        <f t="shared" si="209"/>
        <v>0</v>
      </c>
      <c r="Q447" s="277" t="str">
        <f t="shared" si="210"/>
        <v/>
      </c>
      <c r="R447" s="277" t="str">
        <f t="shared" si="211"/>
        <v/>
      </c>
      <c r="S447" s="274" t="str">
        <f t="shared" si="198"/>
        <v/>
      </c>
      <c r="T447" s="274" t="str">
        <f t="shared" si="219"/>
        <v/>
      </c>
      <c r="U447" s="274" t="str">
        <f t="shared" si="219"/>
        <v/>
      </c>
      <c r="V447" s="274" t="str">
        <f t="shared" si="199"/>
        <v/>
      </c>
      <c r="W447" s="274" t="str">
        <f t="shared" si="220"/>
        <v/>
      </c>
      <c r="X447" s="274" t="str">
        <f t="shared" si="220"/>
        <v/>
      </c>
      <c r="Y447" s="274" t="str">
        <f t="shared" si="220"/>
        <v/>
      </c>
      <c r="Z447" s="274" t="str">
        <f t="shared" si="220"/>
        <v/>
      </c>
      <c r="AA447" s="274" t="str">
        <f t="shared" si="220"/>
        <v/>
      </c>
      <c r="AB447" s="274" t="str">
        <f t="shared" si="220"/>
        <v/>
      </c>
      <c r="AC447" s="274" t="str">
        <f t="shared" si="220"/>
        <v/>
      </c>
      <c r="AD447" s="274" t="str">
        <f t="shared" si="220"/>
        <v/>
      </c>
      <c r="AE447" s="274" t="str">
        <f t="shared" si="220"/>
        <v/>
      </c>
      <c r="AF447" s="274" t="str">
        <f t="shared" si="220"/>
        <v/>
      </c>
      <c r="AG447" s="274" t="str">
        <f t="shared" si="221"/>
        <v/>
      </c>
      <c r="AH447" s="274" t="str">
        <f t="shared" si="221"/>
        <v/>
      </c>
      <c r="AI447" s="274" t="str">
        <f t="shared" si="221"/>
        <v/>
      </c>
      <c r="AJ447" s="274" t="str">
        <f t="shared" si="221"/>
        <v/>
      </c>
      <c r="AK447" s="274" t="str">
        <f t="shared" si="221"/>
        <v/>
      </c>
      <c r="AL447" s="274" t="str">
        <f t="shared" si="221"/>
        <v/>
      </c>
      <c r="AM447" s="274" t="str">
        <f t="shared" si="221"/>
        <v/>
      </c>
      <c r="AN447" s="274" t="str">
        <f t="shared" si="221"/>
        <v/>
      </c>
      <c r="AO447" s="274" t="str">
        <f t="shared" si="221"/>
        <v/>
      </c>
      <c r="AP447" s="274" t="str">
        <f t="shared" si="221"/>
        <v/>
      </c>
      <c r="AQ447" s="275">
        <f t="shared" si="212"/>
        <v>0</v>
      </c>
      <c r="AR447" s="275">
        <f t="shared" si="213"/>
        <v>0</v>
      </c>
      <c r="AS447" s="275">
        <f t="shared" si="214"/>
        <v>0</v>
      </c>
    </row>
    <row r="448" spans="1:45" s="5" customFormat="1" ht="27.75" customHeight="1" x14ac:dyDescent="0.25">
      <c r="A448" s="266">
        <f>'Inventaire – Act. lin. et vert.'!A435</f>
        <v>434</v>
      </c>
      <c r="B448" s="266"/>
      <c r="C448" s="266">
        <f>'Inventaire – Act. lin. et vert.'!B435</f>
        <v>0</v>
      </c>
      <c r="D448" s="266" t="str">
        <f>IF('Inventaire – Act. lin. et vert.'!C435="","",'Inventaire – Act. lin. et vert.'!C435)</f>
        <v/>
      </c>
      <c r="E448" s="267">
        <f>'Inventaire – Act. lin. et vert.'!D435</f>
        <v>0</v>
      </c>
      <c r="F448" s="268">
        <f>'Inventaire – Act. lin. et vert.'!E435</f>
        <v>0</v>
      </c>
      <c r="G448" s="276">
        <f>'Inventaire – Act. lin. et vert.'!I435</f>
        <v>0</v>
      </c>
      <c r="H448" s="270">
        <f>IF(C448='État actuel de la coll.'!$A$20,'Inventaire – Véh. et équip.'!H435-'Inventaire – Véh. et équip.'!M435,'Inventaire – Act. lin. et vert.'!G435)</f>
        <v>0</v>
      </c>
      <c r="I448" s="270">
        <f>'Inventaire – Act. lin. et vert.'!K435</f>
        <v>0</v>
      </c>
      <c r="J448" s="271" t="str">
        <f>IF(ISNUMBER('Inventaire – Act. lin. et vert.'!Y435),'Inventaire – Act. lin. et vert.'!Y435,"")</f>
        <v/>
      </c>
      <c r="K448" s="272">
        <f t="shared" si="197"/>
        <v>0</v>
      </c>
      <c r="L448" s="272">
        <f t="shared" si="205"/>
        <v>0</v>
      </c>
      <c r="M448" s="272">
        <f t="shared" si="206"/>
        <v>0</v>
      </c>
      <c r="N448" s="272">
        <f t="shared" si="207"/>
        <v>0</v>
      </c>
      <c r="O448" s="272">
        <f t="shared" si="208"/>
        <v>0</v>
      </c>
      <c r="P448" s="273">
        <f t="shared" si="209"/>
        <v>0</v>
      </c>
      <c r="Q448" s="277" t="str">
        <f t="shared" si="210"/>
        <v/>
      </c>
      <c r="R448" s="277" t="str">
        <f t="shared" si="211"/>
        <v/>
      </c>
      <c r="S448" s="274" t="str">
        <f t="shared" si="198"/>
        <v/>
      </c>
      <c r="T448" s="274" t="str">
        <f t="shared" si="219"/>
        <v/>
      </c>
      <c r="U448" s="274" t="str">
        <f t="shared" si="219"/>
        <v/>
      </c>
      <c r="V448" s="274" t="str">
        <f t="shared" si="199"/>
        <v/>
      </c>
      <c r="W448" s="274" t="str">
        <f t="shared" si="220"/>
        <v/>
      </c>
      <c r="X448" s="274" t="str">
        <f t="shared" si="220"/>
        <v/>
      </c>
      <c r="Y448" s="274" t="str">
        <f t="shared" si="220"/>
        <v/>
      </c>
      <c r="Z448" s="274" t="str">
        <f t="shared" si="220"/>
        <v/>
      </c>
      <c r="AA448" s="274" t="str">
        <f t="shared" si="220"/>
        <v/>
      </c>
      <c r="AB448" s="274" t="str">
        <f t="shared" si="220"/>
        <v/>
      </c>
      <c r="AC448" s="274" t="str">
        <f t="shared" si="220"/>
        <v/>
      </c>
      <c r="AD448" s="274" t="str">
        <f t="shared" si="220"/>
        <v/>
      </c>
      <c r="AE448" s="274" t="str">
        <f t="shared" si="220"/>
        <v/>
      </c>
      <c r="AF448" s="274" t="str">
        <f t="shared" si="220"/>
        <v/>
      </c>
      <c r="AG448" s="274" t="str">
        <f t="shared" si="221"/>
        <v/>
      </c>
      <c r="AH448" s="274" t="str">
        <f t="shared" si="221"/>
        <v/>
      </c>
      <c r="AI448" s="274" t="str">
        <f t="shared" si="221"/>
        <v/>
      </c>
      <c r="AJ448" s="274" t="str">
        <f t="shared" si="221"/>
        <v/>
      </c>
      <c r="AK448" s="274" t="str">
        <f t="shared" si="221"/>
        <v/>
      </c>
      <c r="AL448" s="274" t="str">
        <f t="shared" si="221"/>
        <v/>
      </c>
      <c r="AM448" s="274" t="str">
        <f t="shared" si="221"/>
        <v/>
      </c>
      <c r="AN448" s="274" t="str">
        <f t="shared" si="221"/>
        <v/>
      </c>
      <c r="AO448" s="274" t="str">
        <f t="shared" si="221"/>
        <v/>
      </c>
      <c r="AP448" s="274" t="str">
        <f t="shared" si="221"/>
        <v/>
      </c>
      <c r="AQ448" s="275">
        <f t="shared" si="212"/>
        <v>0</v>
      </c>
      <c r="AR448" s="275">
        <f t="shared" si="213"/>
        <v>0</v>
      </c>
      <c r="AS448" s="275">
        <f t="shared" si="214"/>
        <v>0</v>
      </c>
    </row>
    <row r="449" spans="1:45" s="5" customFormat="1" ht="27.75" customHeight="1" x14ac:dyDescent="0.25">
      <c r="A449" s="266">
        <f>'Inventaire – Act. lin. et vert.'!A436</f>
        <v>435</v>
      </c>
      <c r="B449" s="266"/>
      <c r="C449" s="266">
        <f>'Inventaire – Act. lin. et vert.'!B436</f>
        <v>0</v>
      </c>
      <c r="D449" s="266" t="str">
        <f>IF('Inventaire – Act. lin. et vert.'!C436="","",'Inventaire – Act. lin. et vert.'!C436)</f>
        <v/>
      </c>
      <c r="E449" s="267">
        <f>'Inventaire – Act. lin. et vert.'!D436</f>
        <v>0</v>
      </c>
      <c r="F449" s="268">
        <f>'Inventaire – Act. lin. et vert.'!E436</f>
        <v>0</v>
      </c>
      <c r="G449" s="276">
        <f>'Inventaire – Act. lin. et vert.'!I436</f>
        <v>0</v>
      </c>
      <c r="H449" s="270">
        <f>IF(C449='État actuel de la coll.'!$A$20,'Inventaire – Véh. et équip.'!H436-'Inventaire – Véh. et équip.'!M436,'Inventaire – Act. lin. et vert.'!G436)</f>
        <v>0</v>
      </c>
      <c r="I449" s="270">
        <f>'Inventaire – Act. lin. et vert.'!K436</f>
        <v>0</v>
      </c>
      <c r="J449" s="271" t="str">
        <f>IF(ISNUMBER('Inventaire – Act. lin. et vert.'!Y436),'Inventaire – Act. lin. et vert.'!Y436,"")</f>
        <v/>
      </c>
      <c r="K449" s="272">
        <f t="shared" si="197"/>
        <v>0</v>
      </c>
      <c r="L449" s="272">
        <f t="shared" si="205"/>
        <v>0</v>
      </c>
      <c r="M449" s="272">
        <f t="shared" si="206"/>
        <v>0</v>
      </c>
      <c r="N449" s="272">
        <f t="shared" si="207"/>
        <v>0</v>
      </c>
      <c r="O449" s="272">
        <f t="shared" si="208"/>
        <v>0</v>
      </c>
      <c r="P449" s="273">
        <f t="shared" si="209"/>
        <v>0</v>
      </c>
      <c r="Q449" s="277" t="str">
        <f t="shared" si="210"/>
        <v/>
      </c>
      <c r="R449" s="277" t="str">
        <f t="shared" si="211"/>
        <v/>
      </c>
      <c r="S449" s="274" t="str">
        <f t="shared" si="198"/>
        <v/>
      </c>
      <c r="T449" s="274" t="str">
        <f t="shared" si="219"/>
        <v/>
      </c>
      <c r="U449" s="274" t="str">
        <f t="shared" si="219"/>
        <v/>
      </c>
      <c r="V449" s="274" t="str">
        <f t="shared" si="199"/>
        <v/>
      </c>
      <c r="W449" s="274" t="str">
        <f t="shared" si="220"/>
        <v/>
      </c>
      <c r="X449" s="274" t="str">
        <f t="shared" si="220"/>
        <v/>
      </c>
      <c r="Y449" s="274" t="str">
        <f t="shared" si="220"/>
        <v/>
      </c>
      <c r="Z449" s="274" t="str">
        <f t="shared" si="220"/>
        <v/>
      </c>
      <c r="AA449" s="274" t="str">
        <f t="shared" si="220"/>
        <v/>
      </c>
      <c r="AB449" s="274" t="str">
        <f t="shared" si="220"/>
        <v/>
      </c>
      <c r="AC449" s="274" t="str">
        <f t="shared" si="220"/>
        <v/>
      </c>
      <c r="AD449" s="274" t="str">
        <f t="shared" si="220"/>
        <v/>
      </c>
      <c r="AE449" s="274" t="str">
        <f t="shared" si="220"/>
        <v/>
      </c>
      <c r="AF449" s="274" t="str">
        <f t="shared" si="220"/>
        <v/>
      </c>
      <c r="AG449" s="274" t="str">
        <f t="shared" si="221"/>
        <v/>
      </c>
      <c r="AH449" s="274" t="str">
        <f t="shared" si="221"/>
        <v/>
      </c>
      <c r="AI449" s="274" t="str">
        <f t="shared" si="221"/>
        <v/>
      </c>
      <c r="AJ449" s="274" t="str">
        <f t="shared" si="221"/>
        <v/>
      </c>
      <c r="AK449" s="274" t="str">
        <f t="shared" si="221"/>
        <v/>
      </c>
      <c r="AL449" s="274" t="str">
        <f t="shared" si="221"/>
        <v/>
      </c>
      <c r="AM449" s="274" t="str">
        <f t="shared" si="221"/>
        <v/>
      </c>
      <c r="AN449" s="274" t="str">
        <f t="shared" si="221"/>
        <v/>
      </c>
      <c r="AO449" s="274" t="str">
        <f t="shared" si="221"/>
        <v/>
      </c>
      <c r="AP449" s="274" t="str">
        <f t="shared" si="221"/>
        <v/>
      </c>
      <c r="AQ449" s="275">
        <f t="shared" si="212"/>
        <v>0</v>
      </c>
      <c r="AR449" s="275">
        <f t="shared" si="213"/>
        <v>0</v>
      </c>
      <c r="AS449" s="275">
        <f t="shared" si="214"/>
        <v>0</v>
      </c>
    </row>
    <row r="450" spans="1:45" s="5" customFormat="1" ht="27.75" customHeight="1" x14ac:dyDescent="0.25">
      <c r="A450" s="266">
        <f>'Inventaire – Act. lin. et vert.'!A437</f>
        <v>436</v>
      </c>
      <c r="B450" s="266"/>
      <c r="C450" s="266">
        <f>'Inventaire – Act. lin. et vert.'!B437</f>
        <v>0</v>
      </c>
      <c r="D450" s="266" t="str">
        <f>IF('Inventaire – Act. lin. et vert.'!C437="","",'Inventaire – Act. lin. et vert.'!C437)</f>
        <v/>
      </c>
      <c r="E450" s="267">
        <f>'Inventaire – Act. lin. et vert.'!D437</f>
        <v>0</v>
      </c>
      <c r="F450" s="268">
        <f>'Inventaire – Act. lin. et vert.'!E437</f>
        <v>0</v>
      </c>
      <c r="G450" s="276">
        <f>'Inventaire – Act. lin. et vert.'!I437</f>
        <v>0</v>
      </c>
      <c r="H450" s="270">
        <f>IF(C450='État actuel de la coll.'!$A$20,'Inventaire – Véh. et équip.'!H437-'Inventaire – Véh. et équip.'!M437,'Inventaire – Act. lin. et vert.'!G437)</f>
        <v>0</v>
      </c>
      <c r="I450" s="270">
        <f>'Inventaire – Act. lin. et vert.'!K437</f>
        <v>0</v>
      </c>
      <c r="J450" s="271" t="str">
        <f>IF(ISNUMBER('Inventaire – Act. lin. et vert.'!Y437),'Inventaire – Act. lin. et vert.'!Y437,"")</f>
        <v/>
      </c>
      <c r="K450" s="272">
        <f t="shared" si="197"/>
        <v>0</v>
      </c>
      <c r="L450" s="272">
        <f t="shared" si="205"/>
        <v>0</v>
      </c>
      <c r="M450" s="272">
        <f t="shared" si="206"/>
        <v>0</v>
      </c>
      <c r="N450" s="272">
        <f t="shared" si="207"/>
        <v>0</v>
      </c>
      <c r="O450" s="272">
        <f t="shared" si="208"/>
        <v>0</v>
      </c>
      <c r="P450" s="273">
        <f t="shared" si="209"/>
        <v>0</v>
      </c>
      <c r="Q450" s="277" t="str">
        <f t="shared" si="210"/>
        <v/>
      </c>
      <c r="R450" s="277" t="str">
        <f t="shared" si="211"/>
        <v/>
      </c>
      <c r="S450" s="274" t="str">
        <f t="shared" si="198"/>
        <v/>
      </c>
      <c r="T450" s="274" t="str">
        <f t="shared" si="219"/>
        <v/>
      </c>
      <c r="U450" s="274" t="str">
        <f t="shared" si="219"/>
        <v/>
      </c>
      <c r="V450" s="274" t="str">
        <f t="shared" si="199"/>
        <v/>
      </c>
      <c r="W450" s="274" t="str">
        <f t="shared" si="220"/>
        <v/>
      </c>
      <c r="X450" s="274" t="str">
        <f t="shared" si="220"/>
        <v/>
      </c>
      <c r="Y450" s="274" t="str">
        <f t="shared" si="220"/>
        <v/>
      </c>
      <c r="Z450" s="274" t="str">
        <f t="shared" si="220"/>
        <v/>
      </c>
      <c r="AA450" s="274" t="str">
        <f t="shared" si="220"/>
        <v/>
      </c>
      <c r="AB450" s="274" t="str">
        <f t="shared" si="220"/>
        <v/>
      </c>
      <c r="AC450" s="274" t="str">
        <f t="shared" si="220"/>
        <v/>
      </c>
      <c r="AD450" s="274" t="str">
        <f t="shared" si="220"/>
        <v/>
      </c>
      <c r="AE450" s="274" t="str">
        <f t="shared" si="220"/>
        <v/>
      </c>
      <c r="AF450" s="274" t="str">
        <f t="shared" si="220"/>
        <v/>
      </c>
      <c r="AG450" s="274" t="str">
        <f t="shared" si="221"/>
        <v/>
      </c>
      <c r="AH450" s="274" t="str">
        <f t="shared" si="221"/>
        <v/>
      </c>
      <c r="AI450" s="274" t="str">
        <f t="shared" si="221"/>
        <v/>
      </c>
      <c r="AJ450" s="274" t="str">
        <f t="shared" si="221"/>
        <v/>
      </c>
      <c r="AK450" s="274" t="str">
        <f t="shared" si="221"/>
        <v/>
      </c>
      <c r="AL450" s="274" t="str">
        <f t="shared" si="221"/>
        <v/>
      </c>
      <c r="AM450" s="274" t="str">
        <f t="shared" si="221"/>
        <v/>
      </c>
      <c r="AN450" s="274" t="str">
        <f t="shared" si="221"/>
        <v/>
      </c>
      <c r="AO450" s="274" t="str">
        <f t="shared" si="221"/>
        <v/>
      </c>
      <c r="AP450" s="274" t="str">
        <f t="shared" si="221"/>
        <v/>
      </c>
      <c r="AQ450" s="275">
        <f t="shared" si="212"/>
        <v>0</v>
      </c>
      <c r="AR450" s="275">
        <f t="shared" si="213"/>
        <v>0</v>
      </c>
      <c r="AS450" s="275">
        <f t="shared" si="214"/>
        <v>0</v>
      </c>
    </row>
    <row r="451" spans="1:45" s="5" customFormat="1" ht="27.75" customHeight="1" x14ac:dyDescent="0.25">
      <c r="A451" s="266">
        <f>'Inventaire – Act. lin. et vert.'!A438</f>
        <v>437</v>
      </c>
      <c r="B451" s="266"/>
      <c r="C451" s="266">
        <f>'Inventaire – Act. lin. et vert.'!B438</f>
        <v>0</v>
      </c>
      <c r="D451" s="266" t="str">
        <f>IF('Inventaire – Act. lin. et vert.'!C438="","",'Inventaire – Act. lin. et vert.'!C438)</f>
        <v/>
      </c>
      <c r="E451" s="267">
        <f>'Inventaire – Act. lin. et vert.'!D438</f>
        <v>0</v>
      </c>
      <c r="F451" s="268">
        <f>'Inventaire – Act. lin. et vert.'!E438</f>
        <v>0</v>
      </c>
      <c r="G451" s="276">
        <f>'Inventaire – Act. lin. et vert.'!I438</f>
        <v>0</v>
      </c>
      <c r="H451" s="270">
        <f>IF(C451='État actuel de la coll.'!$A$20,'Inventaire – Véh. et équip.'!H438-'Inventaire – Véh. et équip.'!M438,'Inventaire – Act. lin. et vert.'!G438)</f>
        <v>0</v>
      </c>
      <c r="I451" s="270">
        <f>'Inventaire – Act. lin. et vert.'!K438</f>
        <v>0</v>
      </c>
      <c r="J451" s="271" t="str">
        <f>IF(ISNUMBER('Inventaire – Act. lin. et vert.'!Y438),'Inventaire – Act. lin. et vert.'!Y438,"")</f>
        <v/>
      </c>
      <c r="K451" s="272">
        <f t="shared" si="197"/>
        <v>0</v>
      </c>
      <c r="L451" s="272">
        <f t="shared" si="205"/>
        <v>0</v>
      </c>
      <c r="M451" s="272">
        <f t="shared" si="206"/>
        <v>0</v>
      </c>
      <c r="N451" s="272">
        <f t="shared" si="207"/>
        <v>0</v>
      </c>
      <c r="O451" s="272">
        <f t="shared" si="208"/>
        <v>0</v>
      </c>
      <c r="P451" s="273">
        <f t="shared" si="209"/>
        <v>0</v>
      </c>
      <c r="Q451" s="277" t="str">
        <f t="shared" si="210"/>
        <v/>
      </c>
      <c r="R451" s="277" t="str">
        <f t="shared" si="211"/>
        <v/>
      </c>
      <c r="S451" s="274" t="str">
        <f t="shared" si="198"/>
        <v/>
      </c>
      <c r="T451" s="274" t="str">
        <f t="shared" si="219"/>
        <v/>
      </c>
      <c r="U451" s="274" t="str">
        <f t="shared" si="219"/>
        <v/>
      </c>
      <c r="V451" s="274" t="str">
        <f t="shared" si="199"/>
        <v/>
      </c>
      <c r="W451" s="274" t="str">
        <f t="shared" si="220"/>
        <v/>
      </c>
      <c r="X451" s="274" t="str">
        <f t="shared" si="220"/>
        <v/>
      </c>
      <c r="Y451" s="274" t="str">
        <f t="shared" si="220"/>
        <v/>
      </c>
      <c r="Z451" s="274" t="str">
        <f t="shared" si="220"/>
        <v/>
      </c>
      <c r="AA451" s="274" t="str">
        <f t="shared" si="220"/>
        <v/>
      </c>
      <c r="AB451" s="274" t="str">
        <f t="shared" si="220"/>
        <v/>
      </c>
      <c r="AC451" s="274" t="str">
        <f t="shared" si="220"/>
        <v/>
      </c>
      <c r="AD451" s="274" t="str">
        <f t="shared" si="220"/>
        <v/>
      </c>
      <c r="AE451" s="274" t="str">
        <f t="shared" si="220"/>
        <v/>
      </c>
      <c r="AF451" s="274" t="str">
        <f t="shared" si="220"/>
        <v/>
      </c>
      <c r="AG451" s="274" t="str">
        <f t="shared" si="221"/>
        <v/>
      </c>
      <c r="AH451" s="274" t="str">
        <f t="shared" si="221"/>
        <v/>
      </c>
      <c r="AI451" s="274" t="str">
        <f t="shared" si="221"/>
        <v/>
      </c>
      <c r="AJ451" s="274" t="str">
        <f t="shared" si="221"/>
        <v/>
      </c>
      <c r="AK451" s="274" t="str">
        <f t="shared" si="221"/>
        <v/>
      </c>
      <c r="AL451" s="274" t="str">
        <f t="shared" si="221"/>
        <v/>
      </c>
      <c r="AM451" s="274" t="str">
        <f t="shared" si="221"/>
        <v/>
      </c>
      <c r="AN451" s="274" t="str">
        <f t="shared" si="221"/>
        <v/>
      </c>
      <c r="AO451" s="274" t="str">
        <f t="shared" si="221"/>
        <v/>
      </c>
      <c r="AP451" s="274" t="str">
        <f t="shared" si="221"/>
        <v/>
      </c>
      <c r="AQ451" s="275">
        <f t="shared" si="212"/>
        <v>0</v>
      </c>
      <c r="AR451" s="275">
        <f t="shared" si="213"/>
        <v>0</v>
      </c>
      <c r="AS451" s="275">
        <f t="shared" si="214"/>
        <v>0</v>
      </c>
    </row>
    <row r="452" spans="1:45" s="5" customFormat="1" ht="27.75" customHeight="1" x14ac:dyDescent="0.25">
      <c r="A452" s="266">
        <f>'Inventaire – Act. lin. et vert.'!A439</f>
        <v>438</v>
      </c>
      <c r="B452" s="266"/>
      <c r="C452" s="266">
        <f>'Inventaire – Act. lin. et vert.'!B439</f>
        <v>0</v>
      </c>
      <c r="D452" s="266" t="str">
        <f>IF('Inventaire – Act. lin. et vert.'!C439="","",'Inventaire – Act. lin. et vert.'!C439)</f>
        <v/>
      </c>
      <c r="E452" s="267">
        <f>'Inventaire – Act. lin. et vert.'!D439</f>
        <v>0</v>
      </c>
      <c r="F452" s="268">
        <f>'Inventaire – Act. lin. et vert.'!E439</f>
        <v>0</v>
      </c>
      <c r="G452" s="276">
        <f>'Inventaire – Act. lin. et vert.'!I439</f>
        <v>0</v>
      </c>
      <c r="H452" s="270">
        <f>IF(C452='État actuel de la coll.'!$A$20,'Inventaire – Véh. et équip.'!H439-'Inventaire – Véh. et équip.'!M439,'Inventaire – Act. lin. et vert.'!G439)</f>
        <v>0</v>
      </c>
      <c r="I452" s="270">
        <f>'Inventaire – Act. lin. et vert.'!K439</f>
        <v>0</v>
      </c>
      <c r="J452" s="271" t="str">
        <f>IF(ISNUMBER('Inventaire – Act. lin. et vert.'!Y439),'Inventaire – Act. lin. et vert.'!Y439,"")</f>
        <v/>
      </c>
      <c r="K452" s="272">
        <f t="shared" si="197"/>
        <v>0</v>
      </c>
      <c r="L452" s="272">
        <f t="shared" si="205"/>
        <v>0</v>
      </c>
      <c r="M452" s="272">
        <f t="shared" si="206"/>
        <v>0</v>
      </c>
      <c r="N452" s="272">
        <f t="shared" si="207"/>
        <v>0</v>
      </c>
      <c r="O452" s="272">
        <f t="shared" si="208"/>
        <v>0</v>
      </c>
      <c r="P452" s="273">
        <f t="shared" si="209"/>
        <v>0</v>
      </c>
      <c r="Q452" s="277" t="str">
        <f t="shared" si="210"/>
        <v/>
      </c>
      <c r="R452" s="277" t="str">
        <f t="shared" si="211"/>
        <v/>
      </c>
      <c r="S452" s="274" t="str">
        <f t="shared" si="198"/>
        <v/>
      </c>
      <c r="T452" s="274" t="str">
        <f t="shared" si="219"/>
        <v/>
      </c>
      <c r="U452" s="274" t="str">
        <f t="shared" si="219"/>
        <v/>
      </c>
      <c r="V452" s="274" t="str">
        <f t="shared" si="199"/>
        <v/>
      </c>
      <c r="W452" s="274" t="str">
        <f t="shared" si="220"/>
        <v/>
      </c>
      <c r="X452" s="274" t="str">
        <f t="shared" si="220"/>
        <v/>
      </c>
      <c r="Y452" s="274" t="str">
        <f t="shared" si="220"/>
        <v/>
      </c>
      <c r="Z452" s="274" t="str">
        <f t="shared" si="220"/>
        <v/>
      </c>
      <c r="AA452" s="274" t="str">
        <f t="shared" si="220"/>
        <v/>
      </c>
      <c r="AB452" s="274" t="str">
        <f t="shared" si="220"/>
        <v/>
      </c>
      <c r="AC452" s="274" t="str">
        <f t="shared" si="220"/>
        <v/>
      </c>
      <c r="AD452" s="274" t="str">
        <f t="shared" si="220"/>
        <v/>
      </c>
      <c r="AE452" s="274" t="str">
        <f t="shared" si="220"/>
        <v/>
      </c>
      <c r="AF452" s="274" t="str">
        <f t="shared" si="220"/>
        <v/>
      </c>
      <c r="AG452" s="274" t="str">
        <f t="shared" si="221"/>
        <v/>
      </c>
      <c r="AH452" s="274" t="str">
        <f t="shared" si="221"/>
        <v/>
      </c>
      <c r="AI452" s="274" t="str">
        <f t="shared" si="221"/>
        <v/>
      </c>
      <c r="AJ452" s="274" t="str">
        <f t="shared" si="221"/>
        <v/>
      </c>
      <c r="AK452" s="274" t="str">
        <f t="shared" si="221"/>
        <v/>
      </c>
      <c r="AL452" s="274" t="str">
        <f t="shared" si="221"/>
        <v/>
      </c>
      <c r="AM452" s="274" t="str">
        <f t="shared" si="221"/>
        <v/>
      </c>
      <c r="AN452" s="274" t="str">
        <f t="shared" si="221"/>
        <v/>
      </c>
      <c r="AO452" s="274" t="str">
        <f t="shared" si="221"/>
        <v/>
      </c>
      <c r="AP452" s="274" t="str">
        <f t="shared" si="221"/>
        <v/>
      </c>
      <c r="AQ452" s="275">
        <f t="shared" si="212"/>
        <v>0</v>
      </c>
      <c r="AR452" s="275">
        <f t="shared" si="213"/>
        <v>0</v>
      </c>
      <c r="AS452" s="275">
        <f t="shared" si="214"/>
        <v>0</v>
      </c>
    </row>
    <row r="453" spans="1:45" s="5" customFormat="1" ht="27.75" customHeight="1" x14ac:dyDescent="0.25">
      <c r="A453" s="266">
        <f>'Inventaire – Act. lin. et vert.'!A440</f>
        <v>439</v>
      </c>
      <c r="B453" s="266"/>
      <c r="C453" s="266">
        <f>'Inventaire – Act. lin. et vert.'!B440</f>
        <v>0</v>
      </c>
      <c r="D453" s="266" t="str">
        <f>IF('Inventaire – Act. lin. et vert.'!C440="","",'Inventaire – Act. lin. et vert.'!C440)</f>
        <v/>
      </c>
      <c r="E453" s="267">
        <f>'Inventaire – Act. lin. et vert.'!D440</f>
        <v>0</v>
      </c>
      <c r="F453" s="268">
        <f>'Inventaire – Act. lin. et vert.'!E440</f>
        <v>0</v>
      </c>
      <c r="G453" s="276">
        <f>'Inventaire – Act. lin. et vert.'!I440</f>
        <v>0</v>
      </c>
      <c r="H453" s="270">
        <f>IF(C453='État actuel de la coll.'!$A$20,'Inventaire – Véh. et équip.'!H440-'Inventaire – Véh. et équip.'!M440,'Inventaire – Act. lin. et vert.'!G440)</f>
        <v>0</v>
      </c>
      <c r="I453" s="270">
        <f>'Inventaire – Act. lin. et vert.'!K440</f>
        <v>0</v>
      </c>
      <c r="J453" s="271" t="str">
        <f>IF(ISNUMBER('Inventaire – Act. lin. et vert.'!Y440),'Inventaire – Act. lin. et vert.'!Y440,"")</f>
        <v/>
      </c>
      <c r="K453" s="272">
        <f t="shared" si="197"/>
        <v>0</v>
      </c>
      <c r="L453" s="272">
        <f t="shared" si="205"/>
        <v>0</v>
      </c>
      <c r="M453" s="272">
        <f t="shared" si="206"/>
        <v>0</v>
      </c>
      <c r="N453" s="272">
        <f t="shared" si="207"/>
        <v>0</v>
      </c>
      <c r="O453" s="272">
        <f t="shared" si="208"/>
        <v>0</v>
      </c>
      <c r="P453" s="273">
        <f t="shared" si="209"/>
        <v>0</v>
      </c>
      <c r="Q453" s="277" t="str">
        <f t="shared" si="210"/>
        <v/>
      </c>
      <c r="R453" s="277" t="str">
        <f t="shared" si="211"/>
        <v/>
      </c>
      <c r="S453" s="274" t="str">
        <f t="shared" si="198"/>
        <v/>
      </c>
      <c r="T453" s="274" t="str">
        <f t="shared" si="219"/>
        <v/>
      </c>
      <c r="U453" s="274" t="str">
        <f t="shared" si="219"/>
        <v/>
      </c>
      <c r="V453" s="274" t="str">
        <f t="shared" si="199"/>
        <v/>
      </c>
      <c r="W453" s="274" t="str">
        <f t="shared" si="220"/>
        <v/>
      </c>
      <c r="X453" s="274" t="str">
        <f t="shared" si="220"/>
        <v/>
      </c>
      <c r="Y453" s="274" t="str">
        <f t="shared" si="220"/>
        <v/>
      </c>
      <c r="Z453" s="274" t="str">
        <f t="shared" si="220"/>
        <v/>
      </c>
      <c r="AA453" s="274" t="str">
        <f t="shared" si="220"/>
        <v/>
      </c>
      <c r="AB453" s="274" t="str">
        <f t="shared" si="220"/>
        <v/>
      </c>
      <c r="AC453" s="274" t="str">
        <f t="shared" si="220"/>
        <v/>
      </c>
      <c r="AD453" s="274" t="str">
        <f t="shared" si="220"/>
        <v/>
      </c>
      <c r="AE453" s="274" t="str">
        <f t="shared" si="220"/>
        <v/>
      </c>
      <c r="AF453" s="274" t="str">
        <f t="shared" si="220"/>
        <v/>
      </c>
      <c r="AG453" s="274" t="str">
        <f t="shared" si="221"/>
        <v/>
      </c>
      <c r="AH453" s="274" t="str">
        <f t="shared" si="221"/>
        <v/>
      </c>
      <c r="AI453" s="274" t="str">
        <f t="shared" si="221"/>
        <v/>
      </c>
      <c r="AJ453" s="274" t="str">
        <f t="shared" si="221"/>
        <v/>
      </c>
      <c r="AK453" s="274" t="str">
        <f t="shared" si="221"/>
        <v/>
      </c>
      <c r="AL453" s="274" t="str">
        <f t="shared" si="221"/>
        <v/>
      </c>
      <c r="AM453" s="274" t="str">
        <f t="shared" si="221"/>
        <v/>
      </c>
      <c r="AN453" s="274" t="str">
        <f t="shared" si="221"/>
        <v/>
      </c>
      <c r="AO453" s="274" t="str">
        <f t="shared" si="221"/>
        <v/>
      </c>
      <c r="AP453" s="274" t="str">
        <f t="shared" si="221"/>
        <v/>
      </c>
      <c r="AQ453" s="275">
        <f t="shared" si="212"/>
        <v>0</v>
      </c>
      <c r="AR453" s="275">
        <f t="shared" si="213"/>
        <v>0</v>
      </c>
      <c r="AS453" s="275">
        <f t="shared" si="214"/>
        <v>0</v>
      </c>
    </row>
    <row r="454" spans="1:45" s="5" customFormat="1" ht="27.75" customHeight="1" x14ac:dyDescent="0.25">
      <c r="A454" s="266">
        <f>'Inventaire – Act. lin. et vert.'!A441</f>
        <v>440</v>
      </c>
      <c r="B454" s="266"/>
      <c r="C454" s="266">
        <f>'Inventaire – Act. lin. et vert.'!B441</f>
        <v>0</v>
      </c>
      <c r="D454" s="266" t="str">
        <f>IF('Inventaire – Act. lin. et vert.'!C441="","",'Inventaire – Act. lin. et vert.'!C441)</f>
        <v/>
      </c>
      <c r="E454" s="267">
        <f>'Inventaire – Act. lin. et vert.'!D441</f>
        <v>0</v>
      </c>
      <c r="F454" s="268">
        <f>'Inventaire – Act. lin. et vert.'!E441</f>
        <v>0</v>
      </c>
      <c r="G454" s="276">
        <f>'Inventaire – Act. lin. et vert.'!I441</f>
        <v>0</v>
      </c>
      <c r="H454" s="270">
        <f>IF(C454='État actuel de la coll.'!$A$20,'Inventaire – Véh. et équip.'!H441-'Inventaire – Véh. et équip.'!M441,'Inventaire – Act. lin. et vert.'!G441)</f>
        <v>0</v>
      </c>
      <c r="I454" s="270">
        <f>'Inventaire – Act. lin. et vert.'!K441</f>
        <v>0</v>
      </c>
      <c r="J454" s="271" t="str">
        <f>IF(ISNUMBER('Inventaire – Act. lin. et vert.'!Y441),'Inventaire – Act. lin. et vert.'!Y441,"")</f>
        <v/>
      </c>
      <c r="K454" s="272">
        <f t="shared" si="197"/>
        <v>0</v>
      </c>
      <c r="L454" s="272">
        <f t="shared" si="205"/>
        <v>0</v>
      </c>
      <c r="M454" s="272">
        <f t="shared" si="206"/>
        <v>0</v>
      </c>
      <c r="N454" s="272">
        <f t="shared" si="207"/>
        <v>0</v>
      </c>
      <c r="O454" s="272">
        <f t="shared" si="208"/>
        <v>0</v>
      </c>
      <c r="P454" s="273">
        <f t="shared" si="209"/>
        <v>0</v>
      </c>
      <c r="Q454" s="277" t="str">
        <f t="shared" si="210"/>
        <v/>
      </c>
      <c r="R454" s="277" t="str">
        <f t="shared" si="211"/>
        <v/>
      </c>
      <c r="S454" s="274" t="str">
        <f t="shared" si="198"/>
        <v/>
      </c>
      <c r="T454" s="274" t="str">
        <f t="shared" si="219"/>
        <v/>
      </c>
      <c r="U454" s="274" t="str">
        <f t="shared" si="219"/>
        <v/>
      </c>
      <c r="V454" s="274" t="str">
        <f t="shared" si="199"/>
        <v/>
      </c>
      <c r="W454" s="274" t="str">
        <f t="shared" si="220"/>
        <v/>
      </c>
      <c r="X454" s="274" t="str">
        <f t="shared" si="220"/>
        <v/>
      </c>
      <c r="Y454" s="274" t="str">
        <f t="shared" si="220"/>
        <v/>
      </c>
      <c r="Z454" s="274" t="str">
        <f t="shared" si="220"/>
        <v/>
      </c>
      <c r="AA454" s="274" t="str">
        <f t="shared" si="220"/>
        <v/>
      </c>
      <c r="AB454" s="274" t="str">
        <f t="shared" si="220"/>
        <v/>
      </c>
      <c r="AC454" s="274" t="str">
        <f t="shared" si="220"/>
        <v/>
      </c>
      <c r="AD454" s="274" t="str">
        <f t="shared" si="220"/>
        <v/>
      </c>
      <c r="AE454" s="274" t="str">
        <f t="shared" si="220"/>
        <v/>
      </c>
      <c r="AF454" s="274" t="str">
        <f t="shared" si="220"/>
        <v/>
      </c>
      <c r="AG454" s="274" t="str">
        <f t="shared" si="221"/>
        <v/>
      </c>
      <c r="AH454" s="274" t="str">
        <f t="shared" si="221"/>
        <v/>
      </c>
      <c r="AI454" s="274" t="str">
        <f t="shared" si="221"/>
        <v/>
      </c>
      <c r="AJ454" s="274" t="str">
        <f t="shared" si="221"/>
        <v/>
      </c>
      <c r="AK454" s="274" t="str">
        <f t="shared" si="221"/>
        <v/>
      </c>
      <c r="AL454" s="274" t="str">
        <f t="shared" si="221"/>
        <v/>
      </c>
      <c r="AM454" s="274" t="str">
        <f t="shared" si="221"/>
        <v/>
      </c>
      <c r="AN454" s="274" t="str">
        <f t="shared" si="221"/>
        <v/>
      </c>
      <c r="AO454" s="274" t="str">
        <f t="shared" si="221"/>
        <v/>
      </c>
      <c r="AP454" s="274" t="str">
        <f t="shared" si="221"/>
        <v/>
      </c>
      <c r="AQ454" s="275">
        <f t="shared" si="212"/>
        <v>0</v>
      </c>
      <c r="AR454" s="275">
        <f t="shared" si="213"/>
        <v>0</v>
      </c>
      <c r="AS454" s="275">
        <f t="shared" si="214"/>
        <v>0</v>
      </c>
    </row>
    <row r="455" spans="1:45" s="5" customFormat="1" ht="27.75" customHeight="1" x14ac:dyDescent="0.25">
      <c r="A455" s="266">
        <f>'Inventaire – Act. lin. et vert.'!A442</f>
        <v>441</v>
      </c>
      <c r="B455" s="266"/>
      <c r="C455" s="266">
        <f>'Inventaire – Act. lin. et vert.'!B442</f>
        <v>0</v>
      </c>
      <c r="D455" s="266" t="str">
        <f>IF('Inventaire – Act. lin. et vert.'!C442="","",'Inventaire – Act. lin. et vert.'!C442)</f>
        <v/>
      </c>
      <c r="E455" s="267">
        <f>'Inventaire – Act. lin. et vert.'!D442</f>
        <v>0</v>
      </c>
      <c r="F455" s="268">
        <f>'Inventaire – Act. lin. et vert.'!E442</f>
        <v>0</v>
      </c>
      <c r="G455" s="276">
        <f>'Inventaire – Act. lin. et vert.'!I442</f>
        <v>0</v>
      </c>
      <c r="H455" s="270">
        <f>IF(C455='État actuel de la coll.'!$A$20,'Inventaire – Véh. et équip.'!H442-'Inventaire – Véh. et équip.'!M442,'Inventaire – Act. lin. et vert.'!G442)</f>
        <v>0</v>
      </c>
      <c r="I455" s="270">
        <f>'Inventaire – Act. lin. et vert.'!K442</f>
        <v>0</v>
      </c>
      <c r="J455" s="271" t="str">
        <f>IF(ISNUMBER('Inventaire – Act. lin. et vert.'!Y442),'Inventaire – Act. lin. et vert.'!Y442,"")</f>
        <v/>
      </c>
      <c r="K455" s="272">
        <f t="shared" si="197"/>
        <v>0</v>
      </c>
      <c r="L455" s="272">
        <f t="shared" si="205"/>
        <v>0</v>
      </c>
      <c r="M455" s="272">
        <f t="shared" si="206"/>
        <v>0</v>
      </c>
      <c r="N455" s="272">
        <f t="shared" si="207"/>
        <v>0</v>
      </c>
      <c r="O455" s="272">
        <f t="shared" si="208"/>
        <v>0</v>
      </c>
      <c r="P455" s="273">
        <f t="shared" si="209"/>
        <v>0</v>
      </c>
      <c r="Q455" s="277" t="str">
        <f t="shared" si="210"/>
        <v/>
      </c>
      <c r="R455" s="277" t="str">
        <f t="shared" si="211"/>
        <v/>
      </c>
      <c r="S455" s="274" t="str">
        <f t="shared" si="198"/>
        <v/>
      </c>
      <c r="T455" s="274" t="str">
        <f t="shared" si="219"/>
        <v/>
      </c>
      <c r="U455" s="274" t="str">
        <f t="shared" si="219"/>
        <v/>
      </c>
      <c r="V455" s="274" t="str">
        <f t="shared" si="199"/>
        <v/>
      </c>
      <c r="W455" s="274" t="str">
        <f t="shared" ref="W455:AF464" si="222">IF(OR($K455=W$14,$L455=W$14,$M455=W$14,$N455=W$14,$O455=W$14,$P455=W$14),$G455,"")</f>
        <v/>
      </c>
      <c r="X455" s="274" t="str">
        <f t="shared" si="222"/>
        <v/>
      </c>
      <c r="Y455" s="274" t="str">
        <f t="shared" si="222"/>
        <v/>
      </c>
      <c r="Z455" s="274" t="str">
        <f t="shared" si="222"/>
        <v/>
      </c>
      <c r="AA455" s="274" t="str">
        <f t="shared" si="222"/>
        <v/>
      </c>
      <c r="AB455" s="274" t="str">
        <f t="shared" si="222"/>
        <v/>
      </c>
      <c r="AC455" s="274" t="str">
        <f t="shared" si="222"/>
        <v/>
      </c>
      <c r="AD455" s="274" t="str">
        <f t="shared" si="222"/>
        <v/>
      </c>
      <c r="AE455" s="274" t="str">
        <f t="shared" si="222"/>
        <v/>
      </c>
      <c r="AF455" s="274" t="str">
        <f t="shared" si="222"/>
        <v/>
      </c>
      <c r="AG455" s="274" t="str">
        <f t="shared" ref="AG455:AP464" si="223">IF(OR($K455=AG$14,$L455=AG$14,$M455=AG$14,$N455=AG$14,$O455=AG$14,$P455=AG$14),$G455,"")</f>
        <v/>
      </c>
      <c r="AH455" s="274" t="str">
        <f t="shared" si="223"/>
        <v/>
      </c>
      <c r="AI455" s="274" t="str">
        <f t="shared" si="223"/>
        <v/>
      </c>
      <c r="AJ455" s="274" t="str">
        <f t="shared" si="223"/>
        <v/>
      </c>
      <c r="AK455" s="274" t="str">
        <f t="shared" si="223"/>
        <v/>
      </c>
      <c r="AL455" s="274" t="str">
        <f t="shared" si="223"/>
        <v/>
      </c>
      <c r="AM455" s="274" t="str">
        <f t="shared" si="223"/>
        <v/>
      </c>
      <c r="AN455" s="274" t="str">
        <f t="shared" si="223"/>
        <v/>
      </c>
      <c r="AO455" s="274" t="str">
        <f t="shared" si="223"/>
        <v/>
      </c>
      <c r="AP455" s="274" t="str">
        <f t="shared" si="223"/>
        <v/>
      </c>
      <c r="AQ455" s="275">
        <f t="shared" si="212"/>
        <v>0</v>
      </c>
      <c r="AR455" s="275">
        <f t="shared" si="213"/>
        <v>0</v>
      </c>
      <c r="AS455" s="275">
        <f t="shared" si="214"/>
        <v>0</v>
      </c>
    </row>
    <row r="456" spans="1:45" s="5" customFormat="1" ht="27.75" customHeight="1" x14ac:dyDescent="0.25">
      <c r="A456" s="266">
        <f>'Inventaire – Act. lin. et vert.'!A443</f>
        <v>442</v>
      </c>
      <c r="B456" s="266"/>
      <c r="C456" s="266">
        <f>'Inventaire – Act. lin. et vert.'!B443</f>
        <v>0</v>
      </c>
      <c r="D456" s="266" t="str">
        <f>IF('Inventaire – Act. lin. et vert.'!C443="","",'Inventaire – Act. lin. et vert.'!C443)</f>
        <v/>
      </c>
      <c r="E456" s="267">
        <f>'Inventaire – Act. lin. et vert.'!D443</f>
        <v>0</v>
      </c>
      <c r="F456" s="268">
        <f>'Inventaire – Act. lin. et vert.'!E443</f>
        <v>0</v>
      </c>
      <c r="G456" s="276">
        <f>'Inventaire – Act. lin. et vert.'!I443</f>
        <v>0</v>
      </c>
      <c r="H456" s="270">
        <f>IF(C456='État actuel de la coll.'!$A$20,'Inventaire – Véh. et équip.'!H443-'Inventaire – Véh. et équip.'!M443,'Inventaire – Act. lin. et vert.'!G443)</f>
        <v>0</v>
      </c>
      <c r="I456" s="270">
        <f>'Inventaire – Act. lin. et vert.'!K443</f>
        <v>0</v>
      </c>
      <c r="J456" s="271" t="str">
        <f>IF(ISNUMBER('Inventaire – Act. lin. et vert.'!Y443),'Inventaire – Act. lin. et vert.'!Y443,"")</f>
        <v/>
      </c>
      <c r="K456" s="272">
        <f t="shared" si="197"/>
        <v>0</v>
      </c>
      <c r="L456" s="272">
        <f t="shared" si="205"/>
        <v>0</v>
      </c>
      <c r="M456" s="272">
        <f t="shared" si="206"/>
        <v>0</v>
      </c>
      <c r="N456" s="272">
        <f t="shared" si="207"/>
        <v>0</v>
      </c>
      <c r="O456" s="272">
        <f t="shared" si="208"/>
        <v>0</v>
      </c>
      <c r="P456" s="273">
        <f t="shared" si="209"/>
        <v>0</v>
      </c>
      <c r="Q456" s="277" t="str">
        <f t="shared" si="210"/>
        <v/>
      </c>
      <c r="R456" s="277" t="str">
        <f t="shared" si="211"/>
        <v/>
      </c>
      <c r="S456" s="274" t="str">
        <f t="shared" si="198"/>
        <v/>
      </c>
      <c r="T456" s="274" t="str">
        <f t="shared" ref="T456:U475" si="224">IF(OR($K456=T$14,$L456=T$14,$M456=T$14,$N456=T$14,$O456=T$14,$P456=T$14),$G456,"")</f>
        <v/>
      </c>
      <c r="U456" s="274" t="str">
        <f t="shared" si="224"/>
        <v/>
      </c>
      <c r="V456" s="274" t="str">
        <f t="shared" si="199"/>
        <v/>
      </c>
      <c r="W456" s="274" t="str">
        <f t="shared" si="222"/>
        <v/>
      </c>
      <c r="X456" s="274" t="str">
        <f t="shared" si="222"/>
        <v/>
      </c>
      <c r="Y456" s="274" t="str">
        <f t="shared" si="222"/>
        <v/>
      </c>
      <c r="Z456" s="274" t="str">
        <f t="shared" si="222"/>
        <v/>
      </c>
      <c r="AA456" s="274" t="str">
        <f t="shared" si="222"/>
        <v/>
      </c>
      <c r="AB456" s="274" t="str">
        <f t="shared" si="222"/>
        <v/>
      </c>
      <c r="AC456" s="274" t="str">
        <f t="shared" si="222"/>
        <v/>
      </c>
      <c r="AD456" s="274" t="str">
        <f t="shared" si="222"/>
        <v/>
      </c>
      <c r="AE456" s="274" t="str">
        <f t="shared" si="222"/>
        <v/>
      </c>
      <c r="AF456" s="274" t="str">
        <f t="shared" si="222"/>
        <v/>
      </c>
      <c r="AG456" s="274" t="str">
        <f t="shared" si="223"/>
        <v/>
      </c>
      <c r="AH456" s="274" t="str">
        <f t="shared" si="223"/>
        <v/>
      </c>
      <c r="AI456" s="274" t="str">
        <f t="shared" si="223"/>
        <v/>
      </c>
      <c r="AJ456" s="274" t="str">
        <f t="shared" si="223"/>
        <v/>
      </c>
      <c r="AK456" s="274" t="str">
        <f t="shared" si="223"/>
        <v/>
      </c>
      <c r="AL456" s="274" t="str">
        <f t="shared" si="223"/>
        <v/>
      </c>
      <c r="AM456" s="274" t="str">
        <f t="shared" si="223"/>
        <v/>
      </c>
      <c r="AN456" s="274" t="str">
        <f t="shared" si="223"/>
        <v/>
      </c>
      <c r="AO456" s="274" t="str">
        <f t="shared" si="223"/>
        <v/>
      </c>
      <c r="AP456" s="274" t="str">
        <f t="shared" si="223"/>
        <v/>
      </c>
      <c r="AQ456" s="275">
        <f t="shared" si="212"/>
        <v>0</v>
      </c>
      <c r="AR456" s="275">
        <f t="shared" si="213"/>
        <v>0</v>
      </c>
      <c r="AS456" s="275">
        <f t="shared" si="214"/>
        <v>0</v>
      </c>
    </row>
    <row r="457" spans="1:45" s="5" customFormat="1" ht="27.75" customHeight="1" x14ac:dyDescent="0.25">
      <c r="A457" s="266">
        <f>'Inventaire – Act. lin. et vert.'!A444</f>
        <v>443</v>
      </c>
      <c r="B457" s="266"/>
      <c r="C457" s="266">
        <f>'Inventaire – Act. lin. et vert.'!B444</f>
        <v>0</v>
      </c>
      <c r="D457" s="266" t="str">
        <f>IF('Inventaire – Act. lin. et vert.'!C444="","",'Inventaire – Act. lin. et vert.'!C444)</f>
        <v/>
      </c>
      <c r="E457" s="267">
        <f>'Inventaire – Act. lin. et vert.'!D444</f>
        <v>0</v>
      </c>
      <c r="F457" s="268">
        <f>'Inventaire – Act. lin. et vert.'!E444</f>
        <v>0</v>
      </c>
      <c r="G457" s="276">
        <f>'Inventaire – Act. lin. et vert.'!I444</f>
        <v>0</v>
      </c>
      <c r="H457" s="270">
        <f>IF(C457='État actuel de la coll.'!$A$20,'Inventaire – Véh. et équip.'!H444-'Inventaire – Véh. et équip.'!M444,'Inventaire – Act. lin. et vert.'!G444)</f>
        <v>0</v>
      </c>
      <c r="I457" s="270">
        <f>'Inventaire – Act. lin. et vert.'!K444</f>
        <v>0</v>
      </c>
      <c r="J457" s="271" t="str">
        <f>IF(ISNUMBER('Inventaire – Act. lin. et vert.'!Y444),'Inventaire – Act. lin. et vert.'!Y444,"")</f>
        <v/>
      </c>
      <c r="K457" s="272">
        <f t="shared" si="197"/>
        <v>0</v>
      </c>
      <c r="L457" s="272">
        <f t="shared" si="205"/>
        <v>0</v>
      </c>
      <c r="M457" s="272">
        <f t="shared" si="206"/>
        <v>0</v>
      </c>
      <c r="N457" s="272">
        <f t="shared" si="207"/>
        <v>0</v>
      </c>
      <c r="O457" s="272">
        <f t="shared" si="208"/>
        <v>0</v>
      </c>
      <c r="P457" s="273">
        <f t="shared" si="209"/>
        <v>0</v>
      </c>
      <c r="Q457" s="277" t="str">
        <f t="shared" si="210"/>
        <v/>
      </c>
      <c r="R457" s="277" t="str">
        <f t="shared" si="211"/>
        <v/>
      </c>
      <c r="S457" s="274" t="str">
        <f t="shared" si="198"/>
        <v/>
      </c>
      <c r="T457" s="274" t="str">
        <f t="shared" si="224"/>
        <v/>
      </c>
      <c r="U457" s="274" t="str">
        <f t="shared" si="224"/>
        <v/>
      </c>
      <c r="V457" s="274" t="str">
        <f t="shared" si="199"/>
        <v/>
      </c>
      <c r="W457" s="274" t="str">
        <f t="shared" si="222"/>
        <v/>
      </c>
      <c r="X457" s="274" t="str">
        <f t="shared" si="222"/>
        <v/>
      </c>
      <c r="Y457" s="274" t="str">
        <f t="shared" si="222"/>
        <v/>
      </c>
      <c r="Z457" s="274" t="str">
        <f t="shared" si="222"/>
        <v/>
      </c>
      <c r="AA457" s="274" t="str">
        <f t="shared" si="222"/>
        <v/>
      </c>
      <c r="AB457" s="274" t="str">
        <f t="shared" si="222"/>
        <v/>
      </c>
      <c r="AC457" s="274" t="str">
        <f t="shared" si="222"/>
        <v/>
      </c>
      <c r="AD457" s="274" t="str">
        <f t="shared" si="222"/>
        <v/>
      </c>
      <c r="AE457" s="274" t="str">
        <f t="shared" si="222"/>
        <v/>
      </c>
      <c r="AF457" s="274" t="str">
        <f t="shared" si="222"/>
        <v/>
      </c>
      <c r="AG457" s="274" t="str">
        <f t="shared" si="223"/>
        <v/>
      </c>
      <c r="AH457" s="274" t="str">
        <f t="shared" si="223"/>
        <v/>
      </c>
      <c r="AI457" s="274" t="str">
        <f t="shared" si="223"/>
        <v/>
      </c>
      <c r="AJ457" s="274" t="str">
        <f t="shared" si="223"/>
        <v/>
      </c>
      <c r="AK457" s="274" t="str">
        <f t="shared" si="223"/>
        <v/>
      </c>
      <c r="AL457" s="274" t="str">
        <f t="shared" si="223"/>
        <v/>
      </c>
      <c r="AM457" s="274" t="str">
        <f t="shared" si="223"/>
        <v/>
      </c>
      <c r="AN457" s="274" t="str">
        <f t="shared" si="223"/>
        <v/>
      </c>
      <c r="AO457" s="274" t="str">
        <f t="shared" si="223"/>
        <v/>
      </c>
      <c r="AP457" s="274" t="str">
        <f t="shared" si="223"/>
        <v/>
      </c>
      <c r="AQ457" s="275">
        <f t="shared" si="212"/>
        <v>0</v>
      </c>
      <c r="AR457" s="275">
        <f t="shared" si="213"/>
        <v>0</v>
      </c>
      <c r="AS457" s="275">
        <f t="shared" si="214"/>
        <v>0</v>
      </c>
    </row>
    <row r="458" spans="1:45" s="5" customFormat="1" ht="27.75" customHeight="1" x14ac:dyDescent="0.25">
      <c r="A458" s="266">
        <f>'Inventaire – Act. lin. et vert.'!A445</f>
        <v>444</v>
      </c>
      <c r="B458" s="266"/>
      <c r="C458" s="266">
        <f>'Inventaire – Act. lin. et vert.'!B445</f>
        <v>0</v>
      </c>
      <c r="D458" s="266" t="str">
        <f>IF('Inventaire – Act. lin. et vert.'!C445="","",'Inventaire – Act. lin. et vert.'!C445)</f>
        <v/>
      </c>
      <c r="E458" s="267">
        <f>'Inventaire – Act. lin. et vert.'!D445</f>
        <v>0</v>
      </c>
      <c r="F458" s="268">
        <f>'Inventaire – Act. lin. et vert.'!E445</f>
        <v>0</v>
      </c>
      <c r="G458" s="276">
        <f>'Inventaire – Act. lin. et vert.'!I445</f>
        <v>0</v>
      </c>
      <c r="H458" s="270">
        <f>IF(C458='État actuel de la coll.'!$A$20,'Inventaire – Véh. et équip.'!H445-'Inventaire – Véh. et équip.'!M445,'Inventaire – Act. lin. et vert.'!G445)</f>
        <v>0</v>
      </c>
      <c r="I458" s="270">
        <f>'Inventaire – Act. lin. et vert.'!K445</f>
        <v>0</v>
      </c>
      <c r="J458" s="271" t="str">
        <f>IF(ISNUMBER('Inventaire – Act. lin. et vert.'!Y445),'Inventaire – Act. lin. et vert.'!Y445,"")</f>
        <v/>
      </c>
      <c r="K458" s="272">
        <f t="shared" si="197"/>
        <v>0</v>
      </c>
      <c r="L458" s="272">
        <f t="shared" si="205"/>
        <v>0</v>
      </c>
      <c r="M458" s="272">
        <f t="shared" si="206"/>
        <v>0</v>
      </c>
      <c r="N458" s="272">
        <f t="shared" si="207"/>
        <v>0</v>
      </c>
      <c r="O458" s="272">
        <f t="shared" si="208"/>
        <v>0</v>
      </c>
      <c r="P458" s="273">
        <f t="shared" si="209"/>
        <v>0</v>
      </c>
      <c r="Q458" s="277" t="str">
        <f t="shared" si="210"/>
        <v/>
      </c>
      <c r="R458" s="277" t="str">
        <f t="shared" si="211"/>
        <v/>
      </c>
      <c r="S458" s="274" t="str">
        <f t="shared" si="198"/>
        <v/>
      </c>
      <c r="T458" s="274" t="str">
        <f t="shared" si="224"/>
        <v/>
      </c>
      <c r="U458" s="274" t="str">
        <f t="shared" si="224"/>
        <v/>
      </c>
      <c r="V458" s="274" t="str">
        <f t="shared" si="199"/>
        <v/>
      </c>
      <c r="W458" s="274" t="str">
        <f t="shared" si="222"/>
        <v/>
      </c>
      <c r="X458" s="274" t="str">
        <f t="shared" si="222"/>
        <v/>
      </c>
      <c r="Y458" s="274" t="str">
        <f t="shared" si="222"/>
        <v/>
      </c>
      <c r="Z458" s="274" t="str">
        <f t="shared" si="222"/>
        <v/>
      </c>
      <c r="AA458" s="274" t="str">
        <f t="shared" si="222"/>
        <v/>
      </c>
      <c r="AB458" s="274" t="str">
        <f t="shared" si="222"/>
        <v/>
      </c>
      <c r="AC458" s="274" t="str">
        <f t="shared" si="222"/>
        <v/>
      </c>
      <c r="AD458" s="274" t="str">
        <f t="shared" si="222"/>
        <v/>
      </c>
      <c r="AE458" s="274" t="str">
        <f t="shared" si="222"/>
        <v/>
      </c>
      <c r="AF458" s="274" t="str">
        <f t="shared" si="222"/>
        <v/>
      </c>
      <c r="AG458" s="274" t="str">
        <f t="shared" si="223"/>
        <v/>
      </c>
      <c r="AH458" s="274" t="str">
        <f t="shared" si="223"/>
        <v/>
      </c>
      <c r="AI458" s="274" t="str">
        <f t="shared" si="223"/>
        <v/>
      </c>
      <c r="AJ458" s="274" t="str">
        <f t="shared" si="223"/>
        <v/>
      </c>
      <c r="AK458" s="274" t="str">
        <f t="shared" si="223"/>
        <v/>
      </c>
      <c r="AL458" s="274" t="str">
        <f t="shared" si="223"/>
        <v/>
      </c>
      <c r="AM458" s="274" t="str">
        <f t="shared" si="223"/>
        <v/>
      </c>
      <c r="AN458" s="274" t="str">
        <f t="shared" si="223"/>
        <v/>
      </c>
      <c r="AO458" s="274" t="str">
        <f t="shared" si="223"/>
        <v/>
      </c>
      <c r="AP458" s="274" t="str">
        <f t="shared" si="223"/>
        <v/>
      </c>
      <c r="AQ458" s="275">
        <f t="shared" si="212"/>
        <v>0</v>
      </c>
      <c r="AR458" s="275">
        <f t="shared" si="213"/>
        <v>0</v>
      </c>
      <c r="AS458" s="275">
        <f t="shared" si="214"/>
        <v>0</v>
      </c>
    </row>
    <row r="459" spans="1:45" s="5" customFormat="1" ht="27.75" customHeight="1" x14ac:dyDescent="0.25">
      <c r="A459" s="266">
        <f>'Inventaire – Act. lin. et vert.'!A446</f>
        <v>445</v>
      </c>
      <c r="B459" s="266"/>
      <c r="C459" s="266">
        <f>'Inventaire – Act. lin. et vert.'!B446</f>
        <v>0</v>
      </c>
      <c r="D459" s="266" t="str">
        <f>IF('Inventaire – Act. lin. et vert.'!C446="","",'Inventaire – Act. lin. et vert.'!C446)</f>
        <v/>
      </c>
      <c r="E459" s="267">
        <f>'Inventaire – Act. lin. et vert.'!D446</f>
        <v>0</v>
      </c>
      <c r="F459" s="268">
        <f>'Inventaire – Act. lin. et vert.'!E446</f>
        <v>0</v>
      </c>
      <c r="G459" s="276">
        <f>'Inventaire – Act. lin. et vert.'!I446</f>
        <v>0</v>
      </c>
      <c r="H459" s="270">
        <f>IF(C459='État actuel de la coll.'!$A$20,'Inventaire – Véh. et équip.'!H446-'Inventaire – Véh. et équip.'!M446,'Inventaire – Act. lin. et vert.'!G446)</f>
        <v>0</v>
      </c>
      <c r="I459" s="270">
        <f>'Inventaire – Act. lin. et vert.'!K446</f>
        <v>0</v>
      </c>
      <c r="J459" s="271" t="str">
        <f>IF(ISNUMBER('Inventaire – Act. lin. et vert.'!Y446),'Inventaire – Act. lin. et vert.'!Y446,"")</f>
        <v/>
      </c>
      <c r="K459" s="272">
        <f t="shared" si="197"/>
        <v>0</v>
      </c>
      <c r="L459" s="272">
        <f t="shared" si="205"/>
        <v>0</v>
      </c>
      <c r="M459" s="272">
        <f t="shared" si="206"/>
        <v>0</v>
      </c>
      <c r="N459" s="272">
        <f t="shared" si="207"/>
        <v>0</v>
      </c>
      <c r="O459" s="272">
        <f t="shared" si="208"/>
        <v>0</v>
      </c>
      <c r="P459" s="273">
        <f t="shared" si="209"/>
        <v>0</v>
      </c>
      <c r="Q459" s="277" t="str">
        <f t="shared" si="210"/>
        <v/>
      </c>
      <c r="R459" s="277" t="str">
        <f t="shared" si="211"/>
        <v/>
      </c>
      <c r="S459" s="274" t="str">
        <f t="shared" si="198"/>
        <v/>
      </c>
      <c r="T459" s="274" t="str">
        <f t="shared" si="224"/>
        <v/>
      </c>
      <c r="U459" s="274" t="str">
        <f t="shared" si="224"/>
        <v/>
      </c>
      <c r="V459" s="274" t="str">
        <f t="shared" si="199"/>
        <v/>
      </c>
      <c r="W459" s="274" t="str">
        <f t="shared" si="222"/>
        <v/>
      </c>
      <c r="X459" s="274" t="str">
        <f t="shared" si="222"/>
        <v/>
      </c>
      <c r="Y459" s="274" t="str">
        <f t="shared" si="222"/>
        <v/>
      </c>
      <c r="Z459" s="274" t="str">
        <f t="shared" si="222"/>
        <v/>
      </c>
      <c r="AA459" s="274" t="str">
        <f t="shared" si="222"/>
        <v/>
      </c>
      <c r="AB459" s="274" t="str">
        <f t="shared" si="222"/>
        <v/>
      </c>
      <c r="AC459" s="274" t="str">
        <f t="shared" si="222"/>
        <v/>
      </c>
      <c r="AD459" s="274" t="str">
        <f t="shared" si="222"/>
        <v/>
      </c>
      <c r="AE459" s="274" t="str">
        <f t="shared" si="222"/>
        <v/>
      </c>
      <c r="AF459" s="274" t="str">
        <f t="shared" si="222"/>
        <v/>
      </c>
      <c r="AG459" s="274" t="str">
        <f t="shared" si="223"/>
        <v/>
      </c>
      <c r="AH459" s="274" t="str">
        <f t="shared" si="223"/>
        <v/>
      </c>
      <c r="AI459" s="274" t="str">
        <f t="shared" si="223"/>
        <v/>
      </c>
      <c r="AJ459" s="274" t="str">
        <f t="shared" si="223"/>
        <v/>
      </c>
      <c r="AK459" s="274" t="str">
        <f t="shared" si="223"/>
        <v/>
      </c>
      <c r="AL459" s="274" t="str">
        <f t="shared" si="223"/>
        <v/>
      </c>
      <c r="AM459" s="274" t="str">
        <f t="shared" si="223"/>
        <v/>
      </c>
      <c r="AN459" s="274" t="str">
        <f t="shared" si="223"/>
        <v/>
      </c>
      <c r="AO459" s="274" t="str">
        <f t="shared" si="223"/>
        <v/>
      </c>
      <c r="AP459" s="274" t="str">
        <f t="shared" si="223"/>
        <v/>
      </c>
      <c r="AQ459" s="275">
        <f t="shared" si="212"/>
        <v>0</v>
      </c>
      <c r="AR459" s="275">
        <f t="shared" si="213"/>
        <v>0</v>
      </c>
      <c r="AS459" s="275">
        <f t="shared" si="214"/>
        <v>0</v>
      </c>
    </row>
    <row r="460" spans="1:45" s="5" customFormat="1" ht="27.75" customHeight="1" x14ac:dyDescent="0.25">
      <c r="A460" s="266">
        <f>'Inventaire – Act. lin. et vert.'!A447</f>
        <v>446</v>
      </c>
      <c r="B460" s="266"/>
      <c r="C460" s="266">
        <f>'Inventaire – Act. lin. et vert.'!B447</f>
        <v>0</v>
      </c>
      <c r="D460" s="266" t="str">
        <f>IF('Inventaire – Act. lin. et vert.'!C447="","",'Inventaire – Act. lin. et vert.'!C447)</f>
        <v/>
      </c>
      <c r="E460" s="267">
        <f>'Inventaire – Act. lin. et vert.'!D447</f>
        <v>0</v>
      </c>
      <c r="F460" s="268">
        <f>'Inventaire – Act. lin. et vert.'!E447</f>
        <v>0</v>
      </c>
      <c r="G460" s="276">
        <f>'Inventaire – Act. lin. et vert.'!I447</f>
        <v>0</v>
      </c>
      <c r="H460" s="270">
        <f>IF(C460='État actuel de la coll.'!$A$20,'Inventaire – Véh. et équip.'!H447-'Inventaire – Véh. et équip.'!M447,'Inventaire – Act. lin. et vert.'!G447)</f>
        <v>0</v>
      </c>
      <c r="I460" s="270">
        <f>'Inventaire – Act. lin. et vert.'!K447</f>
        <v>0</v>
      </c>
      <c r="J460" s="271" t="str">
        <f>IF(ISNUMBER('Inventaire – Act. lin. et vert.'!Y447),'Inventaire – Act. lin. et vert.'!Y447,"")</f>
        <v/>
      </c>
      <c r="K460" s="272">
        <f t="shared" si="197"/>
        <v>0</v>
      </c>
      <c r="L460" s="272">
        <f t="shared" si="205"/>
        <v>0</v>
      </c>
      <c r="M460" s="272">
        <f t="shared" si="206"/>
        <v>0</v>
      </c>
      <c r="N460" s="272">
        <f t="shared" si="207"/>
        <v>0</v>
      </c>
      <c r="O460" s="272">
        <f t="shared" si="208"/>
        <v>0</v>
      </c>
      <c r="P460" s="273">
        <f t="shared" si="209"/>
        <v>0</v>
      </c>
      <c r="Q460" s="277" t="str">
        <f t="shared" si="210"/>
        <v/>
      </c>
      <c r="R460" s="277" t="str">
        <f t="shared" si="211"/>
        <v/>
      </c>
      <c r="S460" s="274" t="str">
        <f t="shared" si="198"/>
        <v/>
      </c>
      <c r="T460" s="274" t="str">
        <f t="shared" si="224"/>
        <v/>
      </c>
      <c r="U460" s="274" t="str">
        <f t="shared" si="224"/>
        <v/>
      </c>
      <c r="V460" s="274" t="str">
        <f t="shared" si="199"/>
        <v/>
      </c>
      <c r="W460" s="274" t="str">
        <f t="shared" si="222"/>
        <v/>
      </c>
      <c r="X460" s="274" t="str">
        <f t="shared" si="222"/>
        <v/>
      </c>
      <c r="Y460" s="274" t="str">
        <f t="shared" si="222"/>
        <v/>
      </c>
      <c r="Z460" s="274" t="str">
        <f t="shared" si="222"/>
        <v/>
      </c>
      <c r="AA460" s="274" t="str">
        <f t="shared" si="222"/>
        <v/>
      </c>
      <c r="AB460" s="274" t="str">
        <f t="shared" si="222"/>
        <v/>
      </c>
      <c r="AC460" s="274" t="str">
        <f t="shared" si="222"/>
        <v/>
      </c>
      <c r="AD460" s="274" t="str">
        <f t="shared" si="222"/>
        <v/>
      </c>
      <c r="AE460" s="274" t="str">
        <f t="shared" si="222"/>
        <v/>
      </c>
      <c r="AF460" s="274" t="str">
        <f t="shared" si="222"/>
        <v/>
      </c>
      <c r="AG460" s="274" t="str">
        <f t="shared" si="223"/>
        <v/>
      </c>
      <c r="AH460" s="274" t="str">
        <f t="shared" si="223"/>
        <v/>
      </c>
      <c r="AI460" s="274" t="str">
        <f t="shared" si="223"/>
        <v/>
      </c>
      <c r="AJ460" s="274" t="str">
        <f t="shared" si="223"/>
        <v/>
      </c>
      <c r="AK460" s="274" t="str">
        <f t="shared" si="223"/>
        <v/>
      </c>
      <c r="AL460" s="274" t="str">
        <f t="shared" si="223"/>
        <v/>
      </c>
      <c r="AM460" s="274" t="str">
        <f t="shared" si="223"/>
        <v/>
      </c>
      <c r="AN460" s="274" t="str">
        <f t="shared" si="223"/>
        <v/>
      </c>
      <c r="AO460" s="274" t="str">
        <f t="shared" si="223"/>
        <v/>
      </c>
      <c r="AP460" s="274" t="str">
        <f t="shared" si="223"/>
        <v/>
      </c>
      <c r="AQ460" s="275">
        <f t="shared" si="212"/>
        <v>0</v>
      </c>
      <c r="AR460" s="275">
        <f t="shared" si="213"/>
        <v>0</v>
      </c>
      <c r="AS460" s="275">
        <f t="shared" si="214"/>
        <v>0</v>
      </c>
    </row>
    <row r="461" spans="1:45" s="5" customFormat="1" ht="27.75" customHeight="1" x14ac:dyDescent="0.25">
      <c r="A461" s="266">
        <f>'Inventaire – Act. lin. et vert.'!A448</f>
        <v>447</v>
      </c>
      <c r="B461" s="266"/>
      <c r="C461" s="266">
        <f>'Inventaire – Act. lin. et vert.'!B448</f>
        <v>0</v>
      </c>
      <c r="D461" s="266" t="str">
        <f>IF('Inventaire – Act. lin. et vert.'!C448="","",'Inventaire – Act. lin. et vert.'!C448)</f>
        <v/>
      </c>
      <c r="E461" s="267">
        <f>'Inventaire – Act. lin. et vert.'!D448</f>
        <v>0</v>
      </c>
      <c r="F461" s="268">
        <f>'Inventaire – Act. lin. et vert.'!E448</f>
        <v>0</v>
      </c>
      <c r="G461" s="276">
        <f>'Inventaire – Act. lin. et vert.'!I448</f>
        <v>0</v>
      </c>
      <c r="H461" s="270">
        <f>IF(C461='État actuel de la coll.'!$A$20,'Inventaire – Véh. et équip.'!H448-'Inventaire – Véh. et équip.'!M448,'Inventaire – Act. lin. et vert.'!G448)</f>
        <v>0</v>
      </c>
      <c r="I461" s="270">
        <f>'Inventaire – Act. lin. et vert.'!K448</f>
        <v>0</v>
      </c>
      <c r="J461" s="271" t="str">
        <f>IF(ISNUMBER('Inventaire – Act. lin. et vert.'!Y448),'Inventaire – Act. lin. et vert.'!Y448,"")</f>
        <v/>
      </c>
      <c r="K461" s="272">
        <f t="shared" si="197"/>
        <v>0</v>
      </c>
      <c r="L461" s="272">
        <f t="shared" si="205"/>
        <v>0</v>
      </c>
      <c r="M461" s="272">
        <f t="shared" si="206"/>
        <v>0</v>
      </c>
      <c r="N461" s="272">
        <f t="shared" si="207"/>
        <v>0</v>
      </c>
      <c r="O461" s="272">
        <f t="shared" si="208"/>
        <v>0</v>
      </c>
      <c r="P461" s="273">
        <f t="shared" si="209"/>
        <v>0</v>
      </c>
      <c r="Q461" s="277" t="str">
        <f t="shared" si="210"/>
        <v/>
      </c>
      <c r="R461" s="277" t="str">
        <f t="shared" si="211"/>
        <v/>
      </c>
      <c r="S461" s="274" t="str">
        <f t="shared" si="198"/>
        <v/>
      </c>
      <c r="T461" s="274" t="str">
        <f t="shared" si="224"/>
        <v/>
      </c>
      <c r="U461" s="274" t="str">
        <f t="shared" si="224"/>
        <v/>
      </c>
      <c r="V461" s="274" t="str">
        <f t="shared" si="199"/>
        <v/>
      </c>
      <c r="W461" s="274" t="str">
        <f t="shared" si="222"/>
        <v/>
      </c>
      <c r="X461" s="274" t="str">
        <f t="shared" si="222"/>
        <v/>
      </c>
      <c r="Y461" s="274" t="str">
        <f t="shared" si="222"/>
        <v/>
      </c>
      <c r="Z461" s="274" t="str">
        <f t="shared" si="222"/>
        <v/>
      </c>
      <c r="AA461" s="274" t="str">
        <f t="shared" si="222"/>
        <v/>
      </c>
      <c r="AB461" s="274" t="str">
        <f t="shared" si="222"/>
        <v/>
      </c>
      <c r="AC461" s="274" t="str">
        <f t="shared" si="222"/>
        <v/>
      </c>
      <c r="AD461" s="274" t="str">
        <f t="shared" si="222"/>
        <v/>
      </c>
      <c r="AE461" s="274" t="str">
        <f t="shared" si="222"/>
        <v/>
      </c>
      <c r="AF461" s="274" t="str">
        <f t="shared" si="222"/>
        <v/>
      </c>
      <c r="AG461" s="274" t="str">
        <f t="shared" si="223"/>
        <v/>
      </c>
      <c r="AH461" s="274" t="str">
        <f t="shared" si="223"/>
        <v/>
      </c>
      <c r="AI461" s="274" t="str">
        <f t="shared" si="223"/>
        <v/>
      </c>
      <c r="AJ461" s="274" t="str">
        <f t="shared" si="223"/>
        <v/>
      </c>
      <c r="AK461" s="274" t="str">
        <f t="shared" si="223"/>
        <v/>
      </c>
      <c r="AL461" s="274" t="str">
        <f t="shared" si="223"/>
        <v/>
      </c>
      <c r="AM461" s="274" t="str">
        <f t="shared" si="223"/>
        <v/>
      </c>
      <c r="AN461" s="274" t="str">
        <f t="shared" si="223"/>
        <v/>
      </c>
      <c r="AO461" s="274" t="str">
        <f t="shared" si="223"/>
        <v/>
      </c>
      <c r="AP461" s="274" t="str">
        <f t="shared" si="223"/>
        <v/>
      </c>
      <c r="AQ461" s="275">
        <f t="shared" si="212"/>
        <v>0</v>
      </c>
      <c r="AR461" s="275">
        <f t="shared" si="213"/>
        <v>0</v>
      </c>
      <c r="AS461" s="275">
        <f t="shared" si="214"/>
        <v>0</v>
      </c>
    </row>
    <row r="462" spans="1:45" s="5" customFormat="1" ht="27.75" customHeight="1" x14ac:dyDescent="0.25">
      <c r="A462" s="266">
        <f>'Inventaire – Act. lin. et vert.'!A449</f>
        <v>448</v>
      </c>
      <c r="B462" s="266"/>
      <c r="C462" s="266">
        <f>'Inventaire – Act. lin. et vert.'!B449</f>
        <v>0</v>
      </c>
      <c r="D462" s="266" t="str">
        <f>IF('Inventaire – Act. lin. et vert.'!C449="","",'Inventaire – Act. lin. et vert.'!C449)</f>
        <v/>
      </c>
      <c r="E462" s="267">
        <f>'Inventaire – Act. lin. et vert.'!D449</f>
        <v>0</v>
      </c>
      <c r="F462" s="268">
        <f>'Inventaire – Act. lin. et vert.'!E449</f>
        <v>0</v>
      </c>
      <c r="G462" s="276">
        <f>'Inventaire – Act. lin. et vert.'!I449</f>
        <v>0</v>
      </c>
      <c r="H462" s="270">
        <f>IF(C462='État actuel de la coll.'!$A$20,'Inventaire – Véh. et équip.'!H449-'Inventaire – Véh. et équip.'!M449,'Inventaire – Act. lin. et vert.'!G449)</f>
        <v>0</v>
      </c>
      <c r="I462" s="270">
        <f>'Inventaire – Act. lin. et vert.'!K449</f>
        <v>0</v>
      </c>
      <c r="J462" s="271" t="str">
        <f>IF(ISNUMBER('Inventaire – Act. lin. et vert.'!Y449),'Inventaire – Act. lin. et vert.'!Y449,"")</f>
        <v/>
      </c>
      <c r="K462" s="272">
        <f t="shared" si="197"/>
        <v>0</v>
      </c>
      <c r="L462" s="272">
        <f t="shared" si="205"/>
        <v>0</v>
      </c>
      <c r="M462" s="272">
        <f t="shared" si="206"/>
        <v>0</v>
      </c>
      <c r="N462" s="272">
        <f t="shared" si="207"/>
        <v>0</v>
      </c>
      <c r="O462" s="272">
        <f t="shared" si="208"/>
        <v>0</v>
      </c>
      <c r="P462" s="273">
        <f t="shared" si="209"/>
        <v>0</v>
      </c>
      <c r="Q462" s="277" t="str">
        <f t="shared" si="210"/>
        <v/>
      </c>
      <c r="R462" s="277" t="str">
        <f t="shared" si="211"/>
        <v/>
      </c>
      <c r="S462" s="274" t="str">
        <f t="shared" si="198"/>
        <v/>
      </c>
      <c r="T462" s="274" t="str">
        <f t="shared" si="224"/>
        <v/>
      </c>
      <c r="U462" s="274" t="str">
        <f t="shared" si="224"/>
        <v/>
      </c>
      <c r="V462" s="274" t="str">
        <f t="shared" si="199"/>
        <v/>
      </c>
      <c r="W462" s="274" t="str">
        <f t="shared" si="222"/>
        <v/>
      </c>
      <c r="X462" s="274" t="str">
        <f t="shared" si="222"/>
        <v/>
      </c>
      <c r="Y462" s="274" t="str">
        <f t="shared" si="222"/>
        <v/>
      </c>
      <c r="Z462" s="274" t="str">
        <f t="shared" si="222"/>
        <v/>
      </c>
      <c r="AA462" s="274" t="str">
        <f t="shared" si="222"/>
        <v/>
      </c>
      <c r="AB462" s="274" t="str">
        <f t="shared" si="222"/>
        <v/>
      </c>
      <c r="AC462" s="274" t="str">
        <f t="shared" si="222"/>
        <v/>
      </c>
      <c r="AD462" s="274" t="str">
        <f t="shared" si="222"/>
        <v/>
      </c>
      <c r="AE462" s="274" t="str">
        <f t="shared" si="222"/>
        <v/>
      </c>
      <c r="AF462" s="274" t="str">
        <f t="shared" si="222"/>
        <v/>
      </c>
      <c r="AG462" s="274" t="str">
        <f t="shared" si="223"/>
        <v/>
      </c>
      <c r="AH462" s="274" t="str">
        <f t="shared" si="223"/>
        <v/>
      </c>
      <c r="AI462" s="274" t="str">
        <f t="shared" si="223"/>
        <v/>
      </c>
      <c r="AJ462" s="274" t="str">
        <f t="shared" si="223"/>
        <v/>
      </c>
      <c r="AK462" s="274" t="str">
        <f t="shared" si="223"/>
        <v/>
      </c>
      <c r="AL462" s="274" t="str">
        <f t="shared" si="223"/>
        <v/>
      </c>
      <c r="AM462" s="274" t="str">
        <f t="shared" si="223"/>
        <v/>
      </c>
      <c r="AN462" s="274" t="str">
        <f t="shared" si="223"/>
        <v/>
      </c>
      <c r="AO462" s="274" t="str">
        <f t="shared" si="223"/>
        <v/>
      </c>
      <c r="AP462" s="274" t="str">
        <f t="shared" si="223"/>
        <v/>
      </c>
      <c r="AQ462" s="275">
        <f t="shared" si="212"/>
        <v>0</v>
      </c>
      <c r="AR462" s="275">
        <f t="shared" si="213"/>
        <v>0</v>
      </c>
      <c r="AS462" s="275">
        <f t="shared" si="214"/>
        <v>0</v>
      </c>
    </row>
    <row r="463" spans="1:45" s="5" customFormat="1" ht="27.75" customHeight="1" x14ac:dyDescent="0.25">
      <c r="A463" s="266">
        <f>'Inventaire – Act. lin. et vert.'!A450</f>
        <v>449</v>
      </c>
      <c r="B463" s="266"/>
      <c r="C463" s="266">
        <f>'Inventaire – Act. lin. et vert.'!B450</f>
        <v>0</v>
      </c>
      <c r="D463" s="266" t="str">
        <f>IF('Inventaire – Act. lin. et vert.'!C450="","",'Inventaire – Act. lin. et vert.'!C450)</f>
        <v/>
      </c>
      <c r="E463" s="267">
        <f>'Inventaire – Act. lin. et vert.'!D450</f>
        <v>0</v>
      </c>
      <c r="F463" s="268">
        <f>'Inventaire – Act. lin. et vert.'!E450</f>
        <v>0</v>
      </c>
      <c r="G463" s="276">
        <f>'Inventaire – Act. lin. et vert.'!I450</f>
        <v>0</v>
      </c>
      <c r="H463" s="270">
        <f>IF(C463='État actuel de la coll.'!$A$20,'Inventaire – Véh. et équip.'!H450-'Inventaire – Véh. et équip.'!M450,'Inventaire – Act. lin. et vert.'!G450)</f>
        <v>0</v>
      </c>
      <c r="I463" s="270">
        <f>'Inventaire – Act. lin. et vert.'!K450</f>
        <v>0</v>
      </c>
      <c r="J463" s="271" t="str">
        <f>IF(ISNUMBER('Inventaire – Act. lin. et vert.'!Y450),'Inventaire – Act. lin. et vert.'!Y450,"")</f>
        <v/>
      </c>
      <c r="K463" s="272">
        <f t="shared" si="197"/>
        <v>0</v>
      </c>
      <c r="L463" s="272">
        <f t="shared" si="205"/>
        <v>0</v>
      </c>
      <c r="M463" s="272">
        <f t="shared" si="206"/>
        <v>0</v>
      </c>
      <c r="N463" s="272">
        <f t="shared" si="207"/>
        <v>0</v>
      </c>
      <c r="O463" s="272">
        <f t="shared" si="208"/>
        <v>0</v>
      </c>
      <c r="P463" s="273">
        <f t="shared" si="209"/>
        <v>0</v>
      </c>
      <c r="Q463" s="277" t="str">
        <f t="shared" si="210"/>
        <v/>
      </c>
      <c r="R463" s="277" t="str">
        <f t="shared" si="211"/>
        <v/>
      </c>
      <c r="S463" s="274" t="str">
        <f t="shared" si="198"/>
        <v/>
      </c>
      <c r="T463" s="274" t="str">
        <f t="shared" si="224"/>
        <v/>
      </c>
      <c r="U463" s="274" t="str">
        <f t="shared" si="224"/>
        <v/>
      </c>
      <c r="V463" s="274" t="str">
        <f t="shared" si="199"/>
        <v/>
      </c>
      <c r="W463" s="274" t="str">
        <f t="shared" si="222"/>
        <v/>
      </c>
      <c r="X463" s="274" t="str">
        <f t="shared" si="222"/>
        <v/>
      </c>
      <c r="Y463" s="274" t="str">
        <f t="shared" si="222"/>
        <v/>
      </c>
      <c r="Z463" s="274" t="str">
        <f t="shared" si="222"/>
        <v/>
      </c>
      <c r="AA463" s="274" t="str">
        <f t="shared" si="222"/>
        <v/>
      </c>
      <c r="AB463" s="274" t="str">
        <f t="shared" si="222"/>
        <v/>
      </c>
      <c r="AC463" s="274" t="str">
        <f t="shared" si="222"/>
        <v/>
      </c>
      <c r="AD463" s="274" t="str">
        <f t="shared" si="222"/>
        <v/>
      </c>
      <c r="AE463" s="274" t="str">
        <f t="shared" si="222"/>
        <v/>
      </c>
      <c r="AF463" s="274" t="str">
        <f t="shared" si="222"/>
        <v/>
      </c>
      <c r="AG463" s="274" t="str">
        <f t="shared" si="223"/>
        <v/>
      </c>
      <c r="AH463" s="274" t="str">
        <f t="shared" si="223"/>
        <v/>
      </c>
      <c r="AI463" s="274" t="str">
        <f t="shared" si="223"/>
        <v/>
      </c>
      <c r="AJ463" s="274" t="str">
        <f t="shared" si="223"/>
        <v/>
      </c>
      <c r="AK463" s="274" t="str">
        <f t="shared" si="223"/>
        <v/>
      </c>
      <c r="AL463" s="274" t="str">
        <f t="shared" si="223"/>
        <v/>
      </c>
      <c r="AM463" s="274" t="str">
        <f t="shared" si="223"/>
        <v/>
      </c>
      <c r="AN463" s="274" t="str">
        <f t="shared" si="223"/>
        <v/>
      </c>
      <c r="AO463" s="274" t="str">
        <f t="shared" si="223"/>
        <v/>
      </c>
      <c r="AP463" s="274" t="str">
        <f t="shared" si="223"/>
        <v/>
      </c>
      <c r="AQ463" s="275">
        <f t="shared" si="212"/>
        <v>0</v>
      </c>
      <c r="AR463" s="275">
        <f t="shared" si="213"/>
        <v>0</v>
      </c>
      <c r="AS463" s="275">
        <f t="shared" si="214"/>
        <v>0</v>
      </c>
    </row>
    <row r="464" spans="1:45" s="5" customFormat="1" ht="27.75" customHeight="1" x14ac:dyDescent="0.25">
      <c r="A464" s="266">
        <f>'Inventaire – Act. lin. et vert.'!A451</f>
        <v>450</v>
      </c>
      <c r="B464" s="266"/>
      <c r="C464" s="266">
        <f>'Inventaire – Act. lin. et vert.'!B451</f>
        <v>0</v>
      </c>
      <c r="D464" s="266" t="str">
        <f>IF('Inventaire – Act. lin. et vert.'!C451="","",'Inventaire – Act. lin. et vert.'!C451)</f>
        <v/>
      </c>
      <c r="E464" s="267">
        <f>'Inventaire – Act. lin. et vert.'!D451</f>
        <v>0</v>
      </c>
      <c r="F464" s="268">
        <f>'Inventaire – Act. lin. et vert.'!E451</f>
        <v>0</v>
      </c>
      <c r="G464" s="276">
        <f>'Inventaire – Act. lin. et vert.'!I451</f>
        <v>0</v>
      </c>
      <c r="H464" s="270">
        <f>IF(C464='État actuel de la coll.'!$A$20,'Inventaire – Véh. et équip.'!H451-'Inventaire – Véh. et équip.'!M451,'Inventaire – Act. lin. et vert.'!G451)</f>
        <v>0</v>
      </c>
      <c r="I464" s="270">
        <f>'Inventaire – Act. lin. et vert.'!K451</f>
        <v>0</v>
      </c>
      <c r="J464" s="271" t="str">
        <f>IF(ISNUMBER('Inventaire – Act. lin. et vert.'!Y451),'Inventaire – Act. lin. et vert.'!Y451,"")</f>
        <v/>
      </c>
      <c r="K464" s="272">
        <f t="shared" ref="K464:K514" si="225">IF(ISNUMBER(J464),H464+J464,H464+$I464)</f>
        <v>0</v>
      </c>
      <c r="L464" s="272">
        <f t="shared" si="205"/>
        <v>0</v>
      </c>
      <c r="M464" s="272">
        <f t="shared" si="206"/>
        <v>0</v>
      </c>
      <c r="N464" s="272">
        <f t="shared" si="207"/>
        <v>0</v>
      </c>
      <c r="O464" s="272">
        <f t="shared" si="208"/>
        <v>0</v>
      </c>
      <c r="P464" s="273">
        <f t="shared" si="209"/>
        <v>0</v>
      </c>
      <c r="Q464" s="277" t="str">
        <f t="shared" si="210"/>
        <v/>
      </c>
      <c r="R464" s="277" t="str">
        <f t="shared" si="211"/>
        <v/>
      </c>
      <c r="S464" s="274" t="str">
        <f t="shared" si="198"/>
        <v/>
      </c>
      <c r="T464" s="274" t="str">
        <f t="shared" si="224"/>
        <v/>
      </c>
      <c r="U464" s="274" t="str">
        <f t="shared" si="224"/>
        <v/>
      </c>
      <c r="V464" s="274" t="str">
        <f t="shared" si="199"/>
        <v/>
      </c>
      <c r="W464" s="274" t="str">
        <f t="shared" si="222"/>
        <v/>
      </c>
      <c r="X464" s="274" t="str">
        <f t="shared" si="222"/>
        <v/>
      </c>
      <c r="Y464" s="274" t="str">
        <f t="shared" si="222"/>
        <v/>
      </c>
      <c r="Z464" s="274" t="str">
        <f t="shared" si="222"/>
        <v/>
      </c>
      <c r="AA464" s="274" t="str">
        <f t="shared" si="222"/>
        <v/>
      </c>
      <c r="AB464" s="274" t="str">
        <f t="shared" si="222"/>
        <v/>
      </c>
      <c r="AC464" s="274" t="str">
        <f t="shared" si="222"/>
        <v/>
      </c>
      <c r="AD464" s="274" t="str">
        <f t="shared" si="222"/>
        <v/>
      </c>
      <c r="AE464" s="274" t="str">
        <f t="shared" si="222"/>
        <v/>
      </c>
      <c r="AF464" s="274" t="str">
        <f t="shared" si="222"/>
        <v/>
      </c>
      <c r="AG464" s="274" t="str">
        <f t="shared" si="223"/>
        <v/>
      </c>
      <c r="AH464" s="274" t="str">
        <f t="shared" si="223"/>
        <v/>
      </c>
      <c r="AI464" s="274" t="str">
        <f t="shared" si="223"/>
        <v/>
      </c>
      <c r="AJ464" s="274" t="str">
        <f t="shared" si="223"/>
        <v/>
      </c>
      <c r="AK464" s="274" t="str">
        <f t="shared" si="223"/>
        <v/>
      </c>
      <c r="AL464" s="274" t="str">
        <f t="shared" si="223"/>
        <v/>
      </c>
      <c r="AM464" s="274" t="str">
        <f t="shared" si="223"/>
        <v/>
      </c>
      <c r="AN464" s="274" t="str">
        <f t="shared" si="223"/>
        <v/>
      </c>
      <c r="AO464" s="274" t="str">
        <f t="shared" si="223"/>
        <v/>
      </c>
      <c r="AP464" s="274" t="str">
        <f t="shared" si="223"/>
        <v/>
      </c>
      <c r="AQ464" s="275">
        <f t="shared" si="212"/>
        <v>0</v>
      </c>
      <c r="AR464" s="275">
        <f t="shared" si="213"/>
        <v>0</v>
      </c>
      <c r="AS464" s="275">
        <f t="shared" si="214"/>
        <v>0</v>
      </c>
    </row>
    <row r="465" spans="1:45" s="5" customFormat="1" ht="27.75" customHeight="1" x14ac:dyDescent="0.25">
      <c r="A465" s="266">
        <f>'Inventaire – Act. lin. et vert.'!A452</f>
        <v>451</v>
      </c>
      <c r="B465" s="266"/>
      <c r="C465" s="266">
        <f>'Inventaire – Act. lin. et vert.'!B452</f>
        <v>0</v>
      </c>
      <c r="D465" s="266" t="str">
        <f>IF('Inventaire – Act. lin. et vert.'!C452="","",'Inventaire – Act. lin. et vert.'!C452)</f>
        <v/>
      </c>
      <c r="E465" s="267">
        <f>'Inventaire – Act. lin. et vert.'!D452</f>
        <v>0</v>
      </c>
      <c r="F465" s="268">
        <f>'Inventaire – Act. lin. et vert.'!E452</f>
        <v>0</v>
      </c>
      <c r="G465" s="276">
        <f>'Inventaire – Act. lin. et vert.'!I452</f>
        <v>0</v>
      </c>
      <c r="H465" s="270">
        <f>IF(C465='État actuel de la coll.'!$A$20,'Inventaire – Véh. et équip.'!H452-'Inventaire – Véh. et équip.'!M452,'Inventaire – Act. lin. et vert.'!G452)</f>
        <v>0</v>
      </c>
      <c r="I465" s="270">
        <f>'Inventaire – Act. lin. et vert.'!K452</f>
        <v>0</v>
      </c>
      <c r="J465" s="271" t="str">
        <f>IF(ISNUMBER('Inventaire – Act. lin. et vert.'!Y452),'Inventaire – Act. lin. et vert.'!Y452,"")</f>
        <v/>
      </c>
      <c r="K465" s="272">
        <f t="shared" si="225"/>
        <v>0</v>
      </c>
      <c r="L465" s="272">
        <f t="shared" si="205"/>
        <v>0</v>
      </c>
      <c r="M465" s="272">
        <f t="shared" si="206"/>
        <v>0</v>
      </c>
      <c r="N465" s="272">
        <f t="shared" si="207"/>
        <v>0</v>
      </c>
      <c r="O465" s="272">
        <f t="shared" si="208"/>
        <v>0</v>
      </c>
      <c r="P465" s="273">
        <f t="shared" si="209"/>
        <v>0</v>
      </c>
      <c r="Q465" s="277" t="str">
        <f t="shared" si="210"/>
        <v/>
      </c>
      <c r="R465" s="277" t="str">
        <f t="shared" si="211"/>
        <v/>
      </c>
      <c r="S465" s="274" t="str">
        <f t="shared" ref="S465:S514" si="226">IF(OR($K465=S$14,$L465=S$14,$M465=S$14,$N465=S$14,$O465=S$14,$P465=S$14),$G465,"")</f>
        <v/>
      </c>
      <c r="T465" s="274" t="str">
        <f t="shared" si="224"/>
        <v/>
      </c>
      <c r="U465" s="274" t="str">
        <f t="shared" si="224"/>
        <v/>
      </c>
      <c r="V465" s="274" t="str">
        <f t="shared" ref="V465:V514" si="227">IF(OR($K465=V$14,$L465=V$14,$M465=V$14,$N465=V$14,$O465=V$14,$P465=V$14),$G465,"")</f>
        <v/>
      </c>
      <c r="W465" s="274" t="str">
        <f t="shared" ref="W465:AF474" si="228">IF(OR($K465=W$14,$L465=W$14,$M465=W$14,$N465=W$14,$O465=W$14,$P465=W$14),$G465,"")</f>
        <v/>
      </c>
      <c r="X465" s="274" t="str">
        <f t="shared" si="228"/>
        <v/>
      </c>
      <c r="Y465" s="274" t="str">
        <f t="shared" si="228"/>
        <v/>
      </c>
      <c r="Z465" s="274" t="str">
        <f t="shared" si="228"/>
        <v/>
      </c>
      <c r="AA465" s="274" t="str">
        <f t="shared" si="228"/>
        <v/>
      </c>
      <c r="AB465" s="274" t="str">
        <f t="shared" si="228"/>
        <v/>
      </c>
      <c r="AC465" s="274" t="str">
        <f t="shared" si="228"/>
        <v/>
      </c>
      <c r="AD465" s="274" t="str">
        <f t="shared" si="228"/>
        <v/>
      </c>
      <c r="AE465" s="274" t="str">
        <f t="shared" si="228"/>
        <v/>
      </c>
      <c r="AF465" s="274" t="str">
        <f t="shared" si="228"/>
        <v/>
      </c>
      <c r="AG465" s="274" t="str">
        <f t="shared" ref="AG465:AP474" si="229">IF(OR($K465=AG$14,$L465=AG$14,$M465=AG$14,$N465=AG$14,$O465=AG$14,$P465=AG$14),$G465,"")</f>
        <v/>
      </c>
      <c r="AH465" s="274" t="str">
        <f t="shared" si="229"/>
        <v/>
      </c>
      <c r="AI465" s="274" t="str">
        <f t="shared" si="229"/>
        <v/>
      </c>
      <c r="AJ465" s="274" t="str">
        <f t="shared" si="229"/>
        <v/>
      </c>
      <c r="AK465" s="274" t="str">
        <f t="shared" si="229"/>
        <v/>
      </c>
      <c r="AL465" s="274" t="str">
        <f t="shared" si="229"/>
        <v/>
      </c>
      <c r="AM465" s="274" t="str">
        <f t="shared" si="229"/>
        <v/>
      </c>
      <c r="AN465" s="274" t="str">
        <f t="shared" si="229"/>
        <v/>
      </c>
      <c r="AO465" s="274" t="str">
        <f t="shared" si="229"/>
        <v/>
      </c>
      <c r="AP465" s="274" t="str">
        <f t="shared" si="229"/>
        <v/>
      </c>
      <c r="AQ465" s="275">
        <f t="shared" si="212"/>
        <v>0</v>
      </c>
      <c r="AR465" s="275">
        <f t="shared" si="213"/>
        <v>0</v>
      </c>
      <c r="AS465" s="275">
        <f t="shared" si="214"/>
        <v>0</v>
      </c>
    </row>
    <row r="466" spans="1:45" s="5" customFormat="1" ht="27.75" customHeight="1" x14ac:dyDescent="0.25">
      <c r="A466" s="266">
        <f>'Inventaire – Act. lin. et vert.'!A453</f>
        <v>452</v>
      </c>
      <c r="B466" s="266"/>
      <c r="C466" s="266">
        <f>'Inventaire – Act. lin. et vert.'!B453</f>
        <v>0</v>
      </c>
      <c r="D466" s="266" t="str">
        <f>IF('Inventaire – Act. lin. et vert.'!C453="","",'Inventaire – Act. lin. et vert.'!C453)</f>
        <v/>
      </c>
      <c r="E466" s="267">
        <f>'Inventaire – Act. lin. et vert.'!D453</f>
        <v>0</v>
      </c>
      <c r="F466" s="268">
        <f>'Inventaire – Act. lin. et vert.'!E453</f>
        <v>0</v>
      </c>
      <c r="G466" s="276">
        <f>'Inventaire – Act. lin. et vert.'!I453</f>
        <v>0</v>
      </c>
      <c r="H466" s="270">
        <f>IF(C466='État actuel de la coll.'!$A$20,'Inventaire – Véh. et équip.'!H453-'Inventaire – Véh. et équip.'!M453,'Inventaire – Act. lin. et vert.'!G453)</f>
        <v>0</v>
      </c>
      <c r="I466" s="270">
        <f>'Inventaire – Act. lin. et vert.'!K453</f>
        <v>0</v>
      </c>
      <c r="J466" s="271" t="str">
        <f>IF(ISNUMBER('Inventaire – Act. lin. et vert.'!Y453),'Inventaire – Act. lin. et vert.'!Y453,"")</f>
        <v/>
      </c>
      <c r="K466" s="272">
        <f t="shared" si="225"/>
        <v>0</v>
      </c>
      <c r="L466" s="272">
        <f t="shared" si="205"/>
        <v>0</v>
      </c>
      <c r="M466" s="272">
        <f t="shared" si="206"/>
        <v>0</v>
      </c>
      <c r="N466" s="272">
        <f t="shared" si="207"/>
        <v>0</v>
      </c>
      <c r="O466" s="272">
        <f t="shared" si="208"/>
        <v>0</v>
      </c>
      <c r="P466" s="273">
        <f t="shared" si="209"/>
        <v>0</v>
      </c>
      <c r="Q466" s="277" t="str">
        <f t="shared" si="210"/>
        <v/>
      </c>
      <c r="R466" s="277" t="str">
        <f t="shared" si="211"/>
        <v/>
      </c>
      <c r="S466" s="274" t="str">
        <f t="shared" si="226"/>
        <v/>
      </c>
      <c r="T466" s="274" t="str">
        <f t="shared" si="224"/>
        <v/>
      </c>
      <c r="U466" s="274" t="str">
        <f t="shared" si="224"/>
        <v/>
      </c>
      <c r="V466" s="274" t="str">
        <f t="shared" si="227"/>
        <v/>
      </c>
      <c r="W466" s="274" t="str">
        <f t="shared" si="228"/>
        <v/>
      </c>
      <c r="X466" s="274" t="str">
        <f t="shared" si="228"/>
        <v/>
      </c>
      <c r="Y466" s="274" t="str">
        <f t="shared" si="228"/>
        <v/>
      </c>
      <c r="Z466" s="274" t="str">
        <f t="shared" si="228"/>
        <v/>
      </c>
      <c r="AA466" s="274" t="str">
        <f t="shared" si="228"/>
        <v/>
      </c>
      <c r="AB466" s="274" t="str">
        <f t="shared" si="228"/>
        <v/>
      </c>
      <c r="AC466" s="274" t="str">
        <f t="shared" si="228"/>
        <v/>
      </c>
      <c r="AD466" s="274" t="str">
        <f t="shared" si="228"/>
        <v/>
      </c>
      <c r="AE466" s="274" t="str">
        <f t="shared" si="228"/>
        <v/>
      </c>
      <c r="AF466" s="274" t="str">
        <f t="shared" si="228"/>
        <v/>
      </c>
      <c r="AG466" s="274" t="str">
        <f t="shared" si="229"/>
        <v/>
      </c>
      <c r="AH466" s="274" t="str">
        <f t="shared" si="229"/>
        <v/>
      </c>
      <c r="AI466" s="274" t="str">
        <f t="shared" si="229"/>
        <v/>
      </c>
      <c r="AJ466" s="274" t="str">
        <f t="shared" si="229"/>
        <v/>
      </c>
      <c r="AK466" s="274" t="str">
        <f t="shared" si="229"/>
        <v/>
      </c>
      <c r="AL466" s="274" t="str">
        <f t="shared" si="229"/>
        <v/>
      </c>
      <c r="AM466" s="274" t="str">
        <f t="shared" si="229"/>
        <v/>
      </c>
      <c r="AN466" s="274" t="str">
        <f t="shared" si="229"/>
        <v/>
      </c>
      <c r="AO466" s="274" t="str">
        <f t="shared" si="229"/>
        <v/>
      </c>
      <c r="AP466" s="274" t="str">
        <f t="shared" si="229"/>
        <v/>
      </c>
      <c r="AQ466" s="275">
        <f t="shared" si="212"/>
        <v>0</v>
      </c>
      <c r="AR466" s="275">
        <f t="shared" si="213"/>
        <v>0</v>
      </c>
      <c r="AS466" s="275">
        <f t="shared" si="214"/>
        <v>0</v>
      </c>
    </row>
    <row r="467" spans="1:45" s="5" customFormat="1" ht="27.75" customHeight="1" x14ac:dyDescent="0.25">
      <c r="A467" s="266">
        <f>'Inventaire – Act. lin. et vert.'!A454</f>
        <v>453</v>
      </c>
      <c r="B467" s="266"/>
      <c r="C467" s="266">
        <f>'Inventaire – Act. lin. et vert.'!B454</f>
        <v>0</v>
      </c>
      <c r="D467" s="266" t="str">
        <f>IF('Inventaire – Act. lin. et vert.'!C454="","",'Inventaire – Act. lin. et vert.'!C454)</f>
        <v/>
      </c>
      <c r="E467" s="267">
        <f>'Inventaire – Act. lin. et vert.'!D454</f>
        <v>0</v>
      </c>
      <c r="F467" s="268">
        <f>'Inventaire – Act. lin. et vert.'!E454</f>
        <v>0</v>
      </c>
      <c r="G467" s="276">
        <f>'Inventaire – Act. lin. et vert.'!I454</f>
        <v>0</v>
      </c>
      <c r="H467" s="270">
        <f>IF(C467='État actuel de la coll.'!$A$20,'Inventaire – Véh. et équip.'!H454-'Inventaire – Véh. et équip.'!M454,'Inventaire – Act. lin. et vert.'!G454)</f>
        <v>0</v>
      </c>
      <c r="I467" s="270">
        <f>'Inventaire – Act. lin. et vert.'!K454</f>
        <v>0</v>
      </c>
      <c r="J467" s="271" t="str">
        <f>IF(ISNUMBER('Inventaire – Act. lin. et vert.'!Y454),'Inventaire – Act. lin. et vert.'!Y454,"")</f>
        <v/>
      </c>
      <c r="K467" s="272">
        <f t="shared" si="225"/>
        <v>0</v>
      </c>
      <c r="L467" s="272">
        <f t="shared" si="205"/>
        <v>0</v>
      </c>
      <c r="M467" s="272">
        <f t="shared" si="206"/>
        <v>0</v>
      </c>
      <c r="N467" s="272">
        <f t="shared" si="207"/>
        <v>0</v>
      </c>
      <c r="O467" s="272">
        <f t="shared" si="208"/>
        <v>0</v>
      </c>
      <c r="P467" s="273">
        <f t="shared" si="209"/>
        <v>0</v>
      </c>
      <c r="Q467" s="277" t="str">
        <f t="shared" si="210"/>
        <v/>
      </c>
      <c r="R467" s="277" t="str">
        <f t="shared" si="211"/>
        <v/>
      </c>
      <c r="S467" s="274" t="str">
        <f t="shared" si="226"/>
        <v/>
      </c>
      <c r="T467" s="274" t="str">
        <f t="shared" si="224"/>
        <v/>
      </c>
      <c r="U467" s="274" t="str">
        <f t="shared" si="224"/>
        <v/>
      </c>
      <c r="V467" s="274" t="str">
        <f t="shared" si="227"/>
        <v/>
      </c>
      <c r="W467" s="274" t="str">
        <f t="shared" si="228"/>
        <v/>
      </c>
      <c r="X467" s="274" t="str">
        <f t="shared" si="228"/>
        <v/>
      </c>
      <c r="Y467" s="274" t="str">
        <f t="shared" si="228"/>
        <v/>
      </c>
      <c r="Z467" s="274" t="str">
        <f t="shared" si="228"/>
        <v/>
      </c>
      <c r="AA467" s="274" t="str">
        <f t="shared" si="228"/>
        <v/>
      </c>
      <c r="AB467" s="274" t="str">
        <f t="shared" si="228"/>
        <v/>
      </c>
      <c r="AC467" s="274" t="str">
        <f t="shared" si="228"/>
        <v/>
      </c>
      <c r="AD467" s="274" t="str">
        <f t="shared" si="228"/>
        <v/>
      </c>
      <c r="AE467" s="274" t="str">
        <f t="shared" si="228"/>
        <v/>
      </c>
      <c r="AF467" s="274" t="str">
        <f t="shared" si="228"/>
        <v/>
      </c>
      <c r="AG467" s="274" t="str">
        <f t="shared" si="229"/>
        <v/>
      </c>
      <c r="AH467" s="274" t="str">
        <f t="shared" si="229"/>
        <v/>
      </c>
      <c r="AI467" s="274" t="str">
        <f t="shared" si="229"/>
        <v/>
      </c>
      <c r="AJ467" s="274" t="str">
        <f t="shared" si="229"/>
        <v/>
      </c>
      <c r="AK467" s="274" t="str">
        <f t="shared" si="229"/>
        <v/>
      </c>
      <c r="AL467" s="274" t="str">
        <f t="shared" si="229"/>
        <v/>
      </c>
      <c r="AM467" s="274" t="str">
        <f t="shared" si="229"/>
        <v/>
      </c>
      <c r="AN467" s="274" t="str">
        <f t="shared" si="229"/>
        <v/>
      </c>
      <c r="AO467" s="274" t="str">
        <f t="shared" si="229"/>
        <v/>
      </c>
      <c r="AP467" s="274" t="str">
        <f t="shared" si="229"/>
        <v/>
      </c>
      <c r="AQ467" s="275">
        <f t="shared" si="212"/>
        <v>0</v>
      </c>
      <c r="AR467" s="275">
        <f t="shared" si="213"/>
        <v>0</v>
      </c>
      <c r="AS467" s="275">
        <f t="shared" si="214"/>
        <v>0</v>
      </c>
    </row>
    <row r="468" spans="1:45" s="5" customFormat="1" ht="27.75" customHeight="1" x14ac:dyDescent="0.25">
      <c r="A468" s="266">
        <f>'Inventaire – Act. lin. et vert.'!A455</f>
        <v>454</v>
      </c>
      <c r="B468" s="266"/>
      <c r="C468" s="266">
        <f>'Inventaire – Act. lin. et vert.'!B455</f>
        <v>0</v>
      </c>
      <c r="D468" s="266" t="str">
        <f>IF('Inventaire – Act. lin. et vert.'!C455="","",'Inventaire – Act. lin. et vert.'!C455)</f>
        <v/>
      </c>
      <c r="E468" s="267">
        <f>'Inventaire – Act. lin. et vert.'!D455</f>
        <v>0</v>
      </c>
      <c r="F468" s="268">
        <f>'Inventaire – Act. lin. et vert.'!E455</f>
        <v>0</v>
      </c>
      <c r="G468" s="276">
        <f>'Inventaire – Act. lin. et vert.'!I455</f>
        <v>0</v>
      </c>
      <c r="H468" s="270">
        <f>IF(C468='État actuel de la coll.'!$A$20,'Inventaire – Véh. et équip.'!H455-'Inventaire – Véh. et équip.'!M455,'Inventaire – Act. lin. et vert.'!G455)</f>
        <v>0</v>
      </c>
      <c r="I468" s="270">
        <f>'Inventaire – Act. lin. et vert.'!K455</f>
        <v>0</v>
      </c>
      <c r="J468" s="271" t="str">
        <f>IF(ISNUMBER('Inventaire – Act. lin. et vert.'!Y455),'Inventaire – Act. lin. et vert.'!Y455,"")</f>
        <v/>
      </c>
      <c r="K468" s="272">
        <f t="shared" si="225"/>
        <v>0</v>
      </c>
      <c r="L468" s="272">
        <f t="shared" si="205"/>
        <v>0</v>
      </c>
      <c r="M468" s="272">
        <f t="shared" si="206"/>
        <v>0</v>
      </c>
      <c r="N468" s="272">
        <f t="shared" si="207"/>
        <v>0</v>
      </c>
      <c r="O468" s="272">
        <f t="shared" si="208"/>
        <v>0</v>
      </c>
      <c r="P468" s="273">
        <f t="shared" si="209"/>
        <v>0</v>
      </c>
      <c r="Q468" s="277" t="str">
        <f t="shared" si="210"/>
        <v/>
      </c>
      <c r="R468" s="277" t="str">
        <f t="shared" si="211"/>
        <v/>
      </c>
      <c r="S468" s="274" t="str">
        <f t="shared" si="226"/>
        <v/>
      </c>
      <c r="T468" s="274" t="str">
        <f t="shared" si="224"/>
        <v/>
      </c>
      <c r="U468" s="274" t="str">
        <f t="shared" si="224"/>
        <v/>
      </c>
      <c r="V468" s="274" t="str">
        <f t="shared" si="227"/>
        <v/>
      </c>
      <c r="W468" s="274" t="str">
        <f t="shared" si="228"/>
        <v/>
      </c>
      <c r="X468" s="274" t="str">
        <f t="shared" si="228"/>
        <v/>
      </c>
      <c r="Y468" s="274" t="str">
        <f t="shared" si="228"/>
        <v/>
      </c>
      <c r="Z468" s="274" t="str">
        <f t="shared" si="228"/>
        <v/>
      </c>
      <c r="AA468" s="274" t="str">
        <f t="shared" si="228"/>
        <v/>
      </c>
      <c r="AB468" s="274" t="str">
        <f t="shared" si="228"/>
        <v/>
      </c>
      <c r="AC468" s="274" t="str">
        <f t="shared" si="228"/>
        <v/>
      </c>
      <c r="AD468" s="274" t="str">
        <f t="shared" si="228"/>
        <v/>
      </c>
      <c r="AE468" s="274" t="str">
        <f t="shared" si="228"/>
        <v/>
      </c>
      <c r="AF468" s="274" t="str">
        <f t="shared" si="228"/>
        <v/>
      </c>
      <c r="AG468" s="274" t="str">
        <f t="shared" si="229"/>
        <v/>
      </c>
      <c r="AH468" s="274" t="str">
        <f t="shared" si="229"/>
        <v/>
      </c>
      <c r="AI468" s="274" t="str">
        <f t="shared" si="229"/>
        <v/>
      </c>
      <c r="AJ468" s="274" t="str">
        <f t="shared" si="229"/>
        <v/>
      </c>
      <c r="AK468" s="274" t="str">
        <f t="shared" si="229"/>
        <v/>
      </c>
      <c r="AL468" s="274" t="str">
        <f t="shared" si="229"/>
        <v/>
      </c>
      <c r="AM468" s="274" t="str">
        <f t="shared" si="229"/>
        <v/>
      </c>
      <c r="AN468" s="274" t="str">
        <f t="shared" si="229"/>
        <v/>
      </c>
      <c r="AO468" s="274" t="str">
        <f t="shared" si="229"/>
        <v/>
      </c>
      <c r="AP468" s="274" t="str">
        <f t="shared" si="229"/>
        <v/>
      </c>
      <c r="AQ468" s="275">
        <f t="shared" si="212"/>
        <v>0</v>
      </c>
      <c r="AR468" s="275">
        <f t="shared" si="213"/>
        <v>0</v>
      </c>
      <c r="AS468" s="275">
        <f t="shared" si="214"/>
        <v>0</v>
      </c>
    </row>
    <row r="469" spans="1:45" s="5" customFormat="1" ht="27.75" customHeight="1" x14ac:dyDescent="0.25">
      <c r="A469" s="266">
        <f>'Inventaire – Act. lin. et vert.'!A456</f>
        <v>455</v>
      </c>
      <c r="B469" s="266"/>
      <c r="C469" s="266">
        <f>'Inventaire – Act. lin. et vert.'!B456</f>
        <v>0</v>
      </c>
      <c r="D469" s="266" t="str">
        <f>IF('Inventaire – Act. lin. et vert.'!C456="","",'Inventaire – Act. lin. et vert.'!C456)</f>
        <v/>
      </c>
      <c r="E469" s="267">
        <f>'Inventaire – Act. lin. et vert.'!D456</f>
        <v>0</v>
      </c>
      <c r="F469" s="268">
        <f>'Inventaire – Act. lin. et vert.'!E456</f>
        <v>0</v>
      </c>
      <c r="G469" s="276">
        <f>'Inventaire – Act. lin. et vert.'!I456</f>
        <v>0</v>
      </c>
      <c r="H469" s="270">
        <f>IF(C469='État actuel de la coll.'!$A$20,'Inventaire – Véh. et équip.'!H456-'Inventaire – Véh. et équip.'!M456,'Inventaire – Act. lin. et vert.'!G456)</f>
        <v>0</v>
      </c>
      <c r="I469" s="270">
        <f>'Inventaire – Act. lin. et vert.'!K456</f>
        <v>0</v>
      </c>
      <c r="J469" s="271" t="str">
        <f>IF(ISNUMBER('Inventaire – Act. lin. et vert.'!Y456),'Inventaire – Act. lin. et vert.'!Y456,"")</f>
        <v/>
      </c>
      <c r="K469" s="272">
        <f t="shared" si="225"/>
        <v>0</v>
      </c>
      <c r="L469" s="272">
        <f t="shared" si="205"/>
        <v>0</v>
      </c>
      <c r="M469" s="272">
        <f t="shared" si="206"/>
        <v>0</v>
      </c>
      <c r="N469" s="272">
        <f t="shared" si="207"/>
        <v>0</v>
      </c>
      <c r="O469" s="272">
        <f t="shared" si="208"/>
        <v>0</v>
      </c>
      <c r="P469" s="273">
        <f t="shared" si="209"/>
        <v>0</v>
      </c>
      <c r="Q469" s="277" t="str">
        <f t="shared" si="210"/>
        <v/>
      </c>
      <c r="R469" s="277" t="str">
        <f t="shared" si="211"/>
        <v/>
      </c>
      <c r="S469" s="274" t="str">
        <f t="shared" si="226"/>
        <v/>
      </c>
      <c r="T469" s="274" t="str">
        <f t="shared" si="224"/>
        <v/>
      </c>
      <c r="U469" s="274" t="str">
        <f t="shared" si="224"/>
        <v/>
      </c>
      <c r="V469" s="274" t="str">
        <f t="shared" si="227"/>
        <v/>
      </c>
      <c r="W469" s="274" t="str">
        <f t="shared" si="228"/>
        <v/>
      </c>
      <c r="X469" s="274" t="str">
        <f t="shared" si="228"/>
        <v/>
      </c>
      <c r="Y469" s="274" t="str">
        <f t="shared" si="228"/>
        <v/>
      </c>
      <c r="Z469" s="274" t="str">
        <f t="shared" si="228"/>
        <v/>
      </c>
      <c r="AA469" s="274" t="str">
        <f t="shared" si="228"/>
        <v/>
      </c>
      <c r="AB469" s="274" t="str">
        <f t="shared" si="228"/>
        <v/>
      </c>
      <c r="AC469" s="274" t="str">
        <f t="shared" si="228"/>
        <v/>
      </c>
      <c r="AD469" s="274" t="str">
        <f t="shared" si="228"/>
        <v/>
      </c>
      <c r="AE469" s="274" t="str">
        <f t="shared" si="228"/>
        <v/>
      </c>
      <c r="AF469" s="274" t="str">
        <f t="shared" si="228"/>
        <v/>
      </c>
      <c r="AG469" s="274" t="str">
        <f t="shared" si="229"/>
        <v/>
      </c>
      <c r="AH469" s="274" t="str">
        <f t="shared" si="229"/>
        <v/>
      </c>
      <c r="AI469" s="274" t="str">
        <f t="shared" si="229"/>
        <v/>
      </c>
      <c r="AJ469" s="274" t="str">
        <f t="shared" si="229"/>
        <v/>
      </c>
      <c r="AK469" s="274" t="str">
        <f t="shared" si="229"/>
        <v/>
      </c>
      <c r="AL469" s="274" t="str">
        <f t="shared" si="229"/>
        <v/>
      </c>
      <c r="AM469" s="274" t="str">
        <f t="shared" si="229"/>
        <v/>
      </c>
      <c r="AN469" s="274" t="str">
        <f t="shared" si="229"/>
        <v/>
      </c>
      <c r="AO469" s="274" t="str">
        <f t="shared" si="229"/>
        <v/>
      </c>
      <c r="AP469" s="274" t="str">
        <f t="shared" si="229"/>
        <v/>
      </c>
      <c r="AQ469" s="275">
        <f t="shared" si="212"/>
        <v>0</v>
      </c>
      <c r="AR469" s="275">
        <f t="shared" si="213"/>
        <v>0</v>
      </c>
      <c r="AS469" s="275">
        <f t="shared" si="214"/>
        <v>0</v>
      </c>
    </row>
    <row r="470" spans="1:45" s="5" customFormat="1" ht="27.75" customHeight="1" x14ac:dyDescent="0.25">
      <c r="A470" s="266">
        <f>'Inventaire – Act. lin. et vert.'!A457</f>
        <v>456</v>
      </c>
      <c r="B470" s="266"/>
      <c r="C470" s="266">
        <f>'Inventaire – Act. lin. et vert.'!B457</f>
        <v>0</v>
      </c>
      <c r="D470" s="266" t="str">
        <f>IF('Inventaire – Act. lin. et vert.'!C457="","",'Inventaire – Act. lin. et vert.'!C457)</f>
        <v/>
      </c>
      <c r="E470" s="267">
        <f>'Inventaire – Act. lin. et vert.'!D457</f>
        <v>0</v>
      </c>
      <c r="F470" s="268">
        <f>'Inventaire – Act. lin. et vert.'!E457</f>
        <v>0</v>
      </c>
      <c r="G470" s="276">
        <f>'Inventaire – Act. lin. et vert.'!I457</f>
        <v>0</v>
      </c>
      <c r="H470" s="270">
        <f>IF(C470='État actuel de la coll.'!$A$20,'Inventaire – Véh. et équip.'!H457-'Inventaire – Véh. et équip.'!M457,'Inventaire – Act. lin. et vert.'!G457)</f>
        <v>0</v>
      </c>
      <c r="I470" s="270">
        <f>'Inventaire – Act. lin. et vert.'!K457</f>
        <v>0</v>
      </c>
      <c r="J470" s="271" t="str">
        <f>IF(ISNUMBER('Inventaire – Act. lin. et vert.'!Y457),'Inventaire – Act. lin. et vert.'!Y457,"")</f>
        <v/>
      </c>
      <c r="K470" s="272">
        <f t="shared" si="225"/>
        <v>0</v>
      </c>
      <c r="L470" s="272">
        <f t="shared" si="205"/>
        <v>0</v>
      </c>
      <c r="M470" s="272">
        <f t="shared" si="206"/>
        <v>0</v>
      </c>
      <c r="N470" s="272">
        <f t="shared" si="207"/>
        <v>0</v>
      </c>
      <c r="O470" s="272">
        <f t="shared" si="208"/>
        <v>0</v>
      </c>
      <c r="P470" s="273">
        <f t="shared" si="209"/>
        <v>0</v>
      </c>
      <c r="Q470" s="277" t="str">
        <f t="shared" si="210"/>
        <v/>
      </c>
      <c r="R470" s="277" t="str">
        <f t="shared" si="211"/>
        <v/>
      </c>
      <c r="S470" s="274" t="str">
        <f t="shared" si="226"/>
        <v/>
      </c>
      <c r="T470" s="274" t="str">
        <f t="shared" si="224"/>
        <v/>
      </c>
      <c r="U470" s="274" t="str">
        <f t="shared" si="224"/>
        <v/>
      </c>
      <c r="V470" s="274" t="str">
        <f t="shared" si="227"/>
        <v/>
      </c>
      <c r="W470" s="274" t="str">
        <f t="shared" si="228"/>
        <v/>
      </c>
      <c r="X470" s="274" t="str">
        <f t="shared" si="228"/>
        <v/>
      </c>
      <c r="Y470" s="274" t="str">
        <f t="shared" si="228"/>
        <v/>
      </c>
      <c r="Z470" s="274" t="str">
        <f t="shared" si="228"/>
        <v/>
      </c>
      <c r="AA470" s="274" t="str">
        <f t="shared" si="228"/>
        <v/>
      </c>
      <c r="AB470" s="274" t="str">
        <f t="shared" si="228"/>
        <v/>
      </c>
      <c r="AC470" s="274" t="str">
        <f t="shared" si="228"/>
        <v/>
      </c>
      <c r="AD470" s="274" t="str">
        <f t="shared" si="228"/>
        <v/>
      </c>
      <c r="AE470" s="274" t="str">
        <f t="shared" si="228"/>
        <v/>
      </c>
      <c r="AF470" s="274" t="str">
        <f t="shared" si="228"/>
        <v/>
      </c>
      <c r="AG470" s="274" t="str">
        <f t="shared" si="229"/>
        <v/>
      </c>
      <c r="AH470" s="274" t="str">
        <f t="shared" si="229"/>
        <v/>
      </c>
      <c r="AI470" s="274" t="str">
        <f t="shared" si="229"/>
        <v/>
      </c>
      <c r="AJ470" s="274" t="str">
        <f t="shared" si="229"/>
        <v/>
      </c>
      <c r="AK470" s="274" t="str">
        <f t="shared" si="229"/>
        <v/>
      </c>
      <c r="AL470" s="274" t="str">
        <f t="shared" si="229"/>
        <v/>
      </c>
      <c r="AM470" s="274" t="str">
        <f t="shared" si="229"/>
        <v/>
      </c>
      <c r="AN470" s="274" t="str">
        <f t="shared" si="229"/>
        <v/>
      </c>
      <c r="AO470" s="274" t="str">
        <f t="shared" si="229"/>
        <v/>
      </c>
      <c r="AP470" s="274" t="str">
        <f t="shared" si="229"/>
        <v/>
      </c>
      <c r="AQ470" s="275">
        <f t="shared" si="212"/>
        <v>0</v>
      </c>
      <c r="AR470" s="275">
        <f t="shared" si="213"/>
        <v>0</v>
      </c>
      <c r="AS470" s="275">
        <f t="shared" si="214"/>
        <v>0</v>
      </c>
    </row>
    <row r="471" spans="1:45" s="5" customFormat="1" ht="27.75" customHeight="1" x14ac:dyDescent="0.25">
      <c r="A471" s="266">
        <f>'Inventaire – Act. lin. et vert.'!A458</f>
        <v>457</v>
      </c>
      <c r="B471" s="266"/>
      <c r="C471" s="266">
        <f>'Inventaire – Act. lin. et vert.'!B458</f>
        <v>0</v>
      </c>
      <c r="D471" s="266" t="str">
        <f>IF('Inventaire – Act. lin. et vert.'!C458="","",'Inventaire – Act. lin. et vert.'!C458)</f>
        <v/>
      </c>
      <c r="E471" s="267">
        <f>'Inventaire – Act. lin. et vert.'!D458</f>
        <v>0</v>
      </c>
      <c r="F471" s="268">
        <f>'Inventaire – Act. lin. et vert.'!E458</f>
        <v>0</v>
      </c>
      <c r="G471" s="276">
        <f>'Inventaire – Act. lin. et vert.'!I458</f>
        <v>0</v>
      </c>
      <c r="H471" s="270">
        <f>IF(C471='État actuel de la coll.'!$A$20,'Inventaire – Véh. et équip.'!H458-'Inventaire – Véh. et équip.'!M458,'Inventaire – Act. lin. et vert.'!G458)</f>
        <v>0</v>
      </c>
      <c r="I471" s="270">
        <f>'Inventaire – Act. lin. et vert.'!K458</f>
        <v>0</v>
      </c>
      <c r="J471" s="271" t="str">
        <f>IF(ISNUMBER('Inventaire – Act. lin. et vert.'!Y458),'Inventaire – Act. lin. et vert.'!Y458,"")</f>
        <v/>
      </c>
      <c r="K471" s="272">
        <f t="shared" si="225"/>
        <v>0</v>
      </c>
      <c r="L471" s="272">
        <f t="shared" si="205"/>
        <v>0</v>
      </c>
      <c r="M471" s="272">
        <f t="shared" si="206"/>
        <v>0</v>
      </c>
      <c r="N471" s="272">
        <f t="shared" si="207"/>
        <v>0</v>
      </c>
      <c r="O471" s="272">
        <f t="shared" si="208"/>
        <v>0</v>
      </c>
      <c r="P471" s="273">
        <f t="shared" si="209"/>
        <v>0</v>
      </c>
      <c r="Q471" s="277" t="str">
        <f t="shared" si="210"/>
        <v/>
      </c>
      <c r="R471" s="277" t="str">
        <f t="shared" si="211"/>
        <v/>
      </c>
      <c r="S471" s="274" t="str">
        <f t="shared" si="226"/>
        <v/>
      </c>
      <c r="T471" s="274" t="str">
        <f t="shared" si="224"/>
        <v/>
      </c>
      <c r="U471" s="274" t="str">
        <f t="shared" si="224"/>
        <v/>
      </c>
      <c r="V471" s="274" t="str">
        <f t="shared" si="227"/>
        <v/>
      </c>
      <c r="W471" s="274" t="str">
        <f t="shared" si="228"/>
        <v/>
      </c>
      <c r="X471" s="274" t="str">
        <f t="shared" si="228"/>
        <v/>
      </c>
      <c r="Y471" s="274" t="str">
        <f t="shared" si="228"/>
        <v/>
      </c>
      <c r="Z471" s="274" t="str">
        <f t="shared" si="228"/>
        <v/>
      </c>
      <c r="AA471" s="274" t="str">
        <f t="shared" si="228"/>
        <v/>
      </c>
      <c r="AB471" s="274" t="str">
        <f t="shared" si="228"/>
        <v/>
      </c>
      <c r="AC471" s="274" t="str">
        <f t="shared" si="228"/>
        <v/>
      </c>
      <c r="AD471" s="274" t="str">
        <f t="shared" si="228"/>
        <v/>
      </c>
      <c r="AE471" s="274" t="str">
        <f t="shared" si="228"/>
        <v/>
      </c>
      <c r="AF471" s="274" t="str">
        <f t="shared" si="228"/>
        <v/>
      </c>
      <c r="AG471" s="274" t="str">
        <f t="shared" si="229"/>
        <v/>
      </c>
      <c r="AH471" s="274" t="str">
        <f t="shared" si="229"/>
        <v/>
      </c>
      <c r="AI471" s="274" t="str">
        <f t="shared" si="229"/>
        <v/>
      </c>
      <c r="AJ471" s="274" t="str">
        <f t="shared" si="229"/>
        <v/>
      </c>
      <c r="AK471" s="274" t="str">
        <f t="shared" si="229"/>
        <v/>
      </c>
      <c r="AL471" s="274" t="str">
        <f t="shared" si="229"/>
        <v/>
      </c>
      <c r="AM471" s="274" t="str">
        <f t="shared" si="229"/>
        <v/>
      </c>
      <c r="AN471" s="274" t="str">
        <f t="shared" si="229"/>
        <v/>
      </c>
      <c r="AO471" s="274" t="str">
        <f t="shared" si="229"/>
        <v/>
      </c>
      <c r="AP471" s="274" t="str">
        <f t="shared" si="229"/>
        <v/>
      </c>
      <c r="AQ471" s="275">
        <f t="shared" si="212"/>
        <v>0</v>
      </c>
      <c r="AR471" s="275">
        <f t="shared" si="213"/>
        <v>0</v>
      </c>
      <c r="AS471" s="275">
        <f t="shared" si="214"/>
        <v>0</v>
      </c>
    </row>
    <row r="472" spans="1:45" s="5" customFormat="1" ht="27.75" customHeight="1" x14ac:dyDescent="0.25">
      <c r="A472" s="266">
        <f>'Inventaire – Act. lin. et vert.'!A459</f>
        <v>458</v>
      </c>
      <c r="B472" s="266"/>
      <c r="C472" s="266">
        <f>'Inventaire – Act. lin. et vert.'!B459</f>
        <v>0</v>
      </c>
      <c r="D472" s="266" t="str">
        <f>IF('Inventaire – Act. lin. et vert.'!C459="","",'Inventaire – Act. lin. et vert.'!C459)</f>
        <v/>
      </c>
      <c r="E472" s="267">
        <f>'Inventaire – Act. lin. et vert.'!D459</f>
        <v>0</v>
      </c>
      <c r="F472" s="268">
        <f>'Inventaire – Act. lin. et vert.'!E459</f>
        <v>0</v>
      </c>
      <c r="G472" s="276">
        <f>'Inventaire – Act. lin. et vert.'!I459</f>
        <v>0</v>
      </c>
      <c r="H472" s="270">
        <f>IF(C472='État actuel de la coll.'!$A$20,'Inventaire – Véh. et équip.'!H459-'Inventaire – Véh. et équip.'!M459,'Inventaire – Act. lin. et vert.'!G459)</f>
        <v>0</v>
      </c>
      <c r="I472" s="270">
        <f>'Inventaire – Act. lin. et vert.'!K459</f>
        <v>0</v>
      </c>
      <c r="J472" s="271" t="str">
        <f>IF(ISNUMBER('Inventaire – Act. lin. et vert.'!Y459),'Inventaire – Act. lin. et vert.'!Y459,"")</f>
        <v/>
      </c>
      <c r="K472" s="272">
        <f t="shared" si="225"/>
        <v>0</v>
      </c>
      <c r="L472" s="272">
        <f t="shared" si="205"/>
        <v>0</v>
      </c>
      <c r="M472" s="272">
        <f t="shared" si="206"/>
        <v>0</v>
      </c>
      <c r="N472" s="272">
        <f t="shared" si="207"/>
        <v>0</v>
      </c>
      <c r="O472" s="272">
        <f t="shared" si="208"/>
        <v>0</v>
      </c>
      <c r="P472" s="273">
        <f t="shared" si="209"/>
        <v>0</v>
      </c>
      <c r="Q472" s="277" t="str">
        <f t="shared" si="210"/>
        <v/>
      </c>
      <c r="R472" s="277" t="str">
        <f t="shared" si="211"/>
        <v/>
      </c>
      <c r="S472" s="274" t="str">
        <f t="shared" si="226"/>
        <v/>
      </c>
      <c r="T472" s="274" t="str">
        <f t="shared" si="224"/>
        <v/>
      </c>
      <c r="U472" s="274" t="str">
        <f t="shared" si="224"/>
        <v/>
      </c>
      <c r="V472" s="274" t="str">
        <f t="shared" si="227"/>
        <v/>
      </c>
      <c r="W472" s="274" t="str">
        <f t="shared" si="228"/>
        <v/>
      </c>
      <c r="X472" s="274" t="str">
        <f t="shared" si="228"/>
        <v/>
      </c>
      <c r="Y472" s="274" t="str">
        <f t="shared" si="228"/>
        <v/>
      </c>
      <c r="Z472" s="274" t="str">
        <f t="shared" si="228"/>
        <v/>
      </c>
      <c r="AA472" s="274" t="str">
        <f t="shared" si="228"/>
        <v/>
      </c>
      <c r="AB472" s="274" t="str">
        <f t="shared" si="228"/>
        <v/>
      </c>
      <c r="AC472" s="274" t="str">
        <f t="shared" si="228"/>
        <v/>
      </c>
      <c r="AD472" s="274" t="str">
        <f t="shared" si="228"/>
        <v/>
      </c>
      <c r="AE472" s="274" t="str">
        <f t="shared" si="228"/>
        <v/>
      </c>
      <c r="AF472" s="274" t="str">
        <f t="shared" si="228"/>
        <v/>
      </c>
      <c r="AG472" s="274" t="str">
        <f t="shared" si="229"/>
        <v/>
      </c>
      <c r="AH472" s="274" t="str">
        <f t="shared" si="229"/>
        <v/>
      </c>
      <c r="AI472" s="274" t="str">
        <f t="shared" si="229"/>
        <v/>
      </c>
      <c r="AJ472" s="274" t="str">
        <f t="shared" si="229"/>
        <v/>
      </c>
      <c r="AK472" s="274" t="str">
        <f t="shared" si="229"/>
        <v/>
      </c>
      <c r="AL472" s="274" t="str">
        <f t="shared" si="229"/>
        <v/>
      </c>
      <c r="AM472" s="274" t="str">
        <f t="shared" si="229"/>
        <v/>
      </c>
      <c r="AN472" s="274" t="str">
        <f t="shared" si="229"/>
        <v/>
      </c>
      <c r="AO472" s="274" t="str">
        <f t="shared" si="229"/>
        <v/>
      </c>
      <c r="AP472" s="274" t="str">
        <f t="shared" si="229"/>
        <v/>
      </c>
      <c r="AQ472" s="275">
        <f t="shared" si="212"/>
        <v>0</v>
      </c>
      <c r="AR472" s="275">
        <f t="shared" si="213"/>
        <v>0</v>
      </c>
      <c r="AS472" s="275">
        <f t="shared" si="214"/>
        <v>0</v>
      </c>
    </row>
    <row r="473" spans="1:45" s="5" customFormat="1" ht="27.75" customHeight="1" x14ac:dyDescent="0.25">
      <c r="A473" s="266">
        <f>'Inventaire – Act. lin. et vert.'!A460</f>
        <v>459</v>
      </c>
      <c r="B473" s="266"/>
      <c r="C473" s="266">
        <f>'Inventaire – Act. lin. et vert.'!B460</f>
        <v>0</v>
      </c>
      <c r="D473" s="266" t="str">
        <f>IF('Inventaire – Act. lin. et vert.'!C460="","",'Inventaire – Act. lin. et vert.'!C460)</f>
        <v/>
      </c>
      <c r="E473" s="267">
        <f>'Inventaire – Act. lin. et vert.'!D460</f>
        <v>0</v>
      </c>
      <c r="F473" s="268">
        <f>'Inventaire – Act. lin. et vert.'!E460</f>
        <v>0</v>
      </c>
      <c r="G473" s="276">
        <f>'Inventaire – Act. lin. et vert.'!I460</f>
        <v>0</v>
      </c>
      <c r="H473" s="270">
        <f>IF(C473='État actuel de la coll.'!$A$20,'Inventaire – Véh. et équip.'!H460-'Inventaire – Véh. et équip.'!M460,'Inventaire – Act. lin. et vert.'!G460)</f>
        <v>0</v>
      </c>
      <c r="I473" s="270">
        <f>'Inventaire – Act. lin. et vert.'!K460</f>
        <v>0</v>
      </c>
      <c r="J473" s="271" t="str">
        <f>IF(ISNUMBER('Inventaire – Act. lin. et vert.'!Y460),'Inventaire – Act. lin. et vert.'!Y460,"")</f>
        <v/>
      </c>
      <c r="K473" s="272">
        <f t="shared" si="225"/>
        <v>0</v>
      </c>
      <c r="L473" s="272">
        <f t="shared" si="205"/>
        <v>0</v>
      </c>
      <c r="M473" s="272">
        <f t="shared" si="206"/>
        <v>0</v>
      </c>
      <c r="N473" s="272">
        <f t="shared" si="207"/>
        <v>0</v>
      </c>
      <c r="O473" s="272">
        <f t="shared" si="208"/>
        <v>0</v>
      </c>
      <c r="P473" s="273">
        <f t="shared" si="209"/>
        <v>0</v>
      </c>
      <c r="Q473" s="277" t="str">
        <f t="shared" si="210"/>
        <v/>
      </c>
      <c r="R473" s="277" t="str">
        <f t="shared" si="211"/>
        <v/>
      </c>
      <c r="S473" s="274" t="str">
        <f t="shared" si="226"/>
        <v/>
      </c>
      <c r="T473" s="274" t="str">
        <f t="shared" si="224"/>
        <v/>
      </c>
      <c r="U473" s="274" t="str">
        <f t="shared" si="224"/>
        <v/>
      </c>
      <c r="V473" s="274" t="str">
        <f t="shared" si="227"/>
        <v/>
      </c>
      <c r="W473" s="274" t="str">
        <f t="shared" si="228"/>
        <v/>
      </c>
      <c r="X473" s="274" t="str">
        <f t="shared" si="228"/>
        <v/>
      </c>
      <c r="Y473" s="274" t="str">
        <f t="shared" si="228"/>
        <v/>
      </c>
      <c r="Z473" s="274" t="str">
        <f t="shared" si="228"/>
        <v/>
      </c>
      <c r="AA473" s="274" t="str">
        <f t="shared" si="228"/>
        <v/>
      </c>
      <c r="AB473" s="274" t="str">
        <f t="shared" si="228"/>
        <v/>
      </c>
      <c r="AC473" s="274" t="str">
        <f t="shared" si="228"/>
        <v/>
      </c>
      <c r="AD473" s="274" t="str">
        <f t="shared" si="228"/>
        <v/>
      </c>
      <c r="AE473" s="274" t="str">
        <f t="shared" si="228"/>
        <v/>
      </c>
      <c r="AF473" s="274" t="str">
        <f t="shared" si="228"/>
        <v/>
      </c>
      <c r="AG473" s="274" t="str">
        <f t="shared" si="229"/>
        <v/>
      </c>
      <c r="AH473" s="274" t="str">
        <f t="shared" si="229"/>
        <v/>
      </c>
      <c r="AI473" s="274" t="str">
        <f t="shared" si="229"/>
        <v/>
      </c>
      <c r="AJ473" s="274" t="str">
        <f t="shared" si="229"/>
        <v/>
      </c>
      <c r="AK473" s="274" t="str">
        <f t="shared" si="229"/>
        <v/>
      </c>
      <c r="AL473" s="274" t="str">
        <f t="shared" si="229"/>
        <v/>
      </c>
      <c r="AM473" s="274" t="str">
        <f t="shared" si="229"/>
        <v/>
      </c>
      <c r="AN473" s="274" t="str">
        <f t="shared" si="229"/>
        <v/>
      </c>
      <c r="AO473" s="274" t="str">
        <f t="shared" si="229"/>
        <v/>
      </c>
      <c r="AP473" s="274" t="str">
        <f t="shared" si="229"/>
        <v/>
      </c>
      <c r="AQ473" s="275">
        <f t="shared" si="212"/>
        <v>0</v>
      </c>
      <c r="AR473" s="275">
        <f t="shared" si="213"/>
        <v>0</v>
      </c>
      <c r="AS473" s="275">
        <f t="shared" si="214"/>
        <v>0</v>
      </c>
    </row>
    <row r="474" spans="1:45" s="5" customFormat="1" ht="27.75" customHeight="1" x14ac:dyDescent="0.25">
      <c r="A474" s="266">
        <f>'Inventaire – Act. lin. et vert.'!A461</f>
        <v>460</v>
      </c>
      <c r="B474" s="266"/>
      <c r="C474" s="266">
        <f>'Inventaire – Act. lin. et vert.'!B461</f>
        <v>0</v>
      </c>
      <c r="D474" s="266" t="str">
        <f>IF('Inventaire – Act. lin. et vert.'!C461="","",'Inventaire – Act. lin. et vert.'!C461)</f>
        <v/>
      </c>
      <c r="E474" s="267">
        <f>'Inventaire – Act. lin. et vert.'!D461</f>
        <v>0</v>
      </c>
      <c r="F474" s="268">
        <f>'Inventaire – Act. lin. et vert.'!E461</f>
        <v>0</v>
      </c>
      <c r="G474" s="276">
        <f>'Inventaire – Act. lin. et vert.'!I461</f>
        <v>0</v>
      </c>
      <c r="H474" s="270">
        <f>IF(C474='État actuel de la coll.'!$A$20,'Inventaire – Véh. et équip.'!H461-'Inventaire – Véh. et équip.'!M461,'Inventaire – Act. lin. et vert.'!G461)</f>
        <v>0</v>
      </c>
      <c r="I474" s="270">
        <f>'Inventaire – Act. lin. et vert.'!K461</f>
        <v>0</v>
      </c>
      <c r="J474" s="271" t="str">
        <f>IF(ISNUMBER('Inventaire – Act. lin. et vert.'!Y461),'Inventaire – Act. lin. et vert.'!Y461,"")</f>
        <v/>
      </c>
      <c r="K474" s="272">
        <f t="shared" si="225"/>
        <v>0</v>
      </c>
      <c r="L474" s="272">
        <f t="shared" si="205"/>
        <v>0</v>
      </c>
      <c r="M474" s="272">
        <f t="shared" si="206"/>
        <v>0</v>
      </c>
      <c r="N474" s="272">
        <f t="shared" si="207"/>
        <v>0</v>
      </c>
      <c r="O474" s="272">
        <f t="shared" si="208"/>
        <v>0</v>
      </c>
      <c r="P474" s="273">
        <f t="shared" si="209"/>
        <v>0</v>
      </c>
      <c r="Q474" s="277" t="str">
        <f t="shared" si="210"/>
        <v/>
      </c>
      <c r="R474" s="277" t="str">
        <f t="shared" si="211"/>
        <v/>
      </c>
      <c r="S474" s="274" t="str">
        <f t="shared" si="226"/>
        <v/>
      </c>
      <c r="T474" s="274" t="str">
        <f t="shared" si="224"/>
        <v/>
      </c>
      <c r="U474" s="274" t="str">
        <f t="shared" si="224"/>
        <v/>
      </c>
      <c r="V474" s="274" t="str">
        <f t="shared" si="227"/>
        <v/>
      </c>
      <c r="W474" s="274" t="str">
        <f t="shared" si="228"/>
        <v/>
      </c>
      <c r="X474" s="274" t="str">
        <f t="shared" si="228"/>
        <v/>
      </c>
      <c r="Y474" s="274" t="str">
        <f t="shared" si="228"/>
        <v/>
      </c>
      <c r="Z474" s="274" t="str">
        <f t="shared" si="228"/>
        <v/>
      </c>
      <c r="AA474" s="274" t="str">
        <f t="shared" si="228"/>
        <v/>
      </c>
      <c r="AB474" s="274" t="str">
        <f t="shared" si="228"/>
        <v/>
      </c>
      <c r="AC474" s="274" t="str">
        <f t="shared" si="228"/>
        <v/>
      </c>
      <c r="AD474" s="274" t="str">
        <f t="shared" si="228"/>
        <v/>
      </c>
      <c r="AE474" s="274" t="str">
        <f t="shared" si="228"/>
        <v/>
      </c>
      <c r="AF474" s="274" t="str">
        <f t="shared" si="228"/>
        <v/>
      </c>
      <c r="AG474" s="274" t="str">
        <f t="shared" si="229"/>
        <v/>
      </c>
      <c r="AH474" s="274" t="str">
        <f t="shared" si="229"/>
        <v/>
      </c>
      <c r="AI474" s="274" t="str">
        <f t="shared" si="229"/>
        <v/>
      </c>
      <c r="AJ474" s="274" t="str">
        <f t="shared" si="229"/>
        <v/>
      </c>
      <c r="AK474" s="274" t="str">
        <f t="shared" si="229"/>
        <v/>
      </c>
      <c r="AL474" s="274" t="str">
        <f t="shared" si="229"/>
        <v/>
      </c>
      <c r="AM474" s="274" t="str">
        <f t="shared" si="229"/>
        <v/>
      </c>
      <c r="AN474" s="274" t="str">
        <f t="shared" si="229"/>
        <v/>
      </c>
      <c r="AO474" s="274" t="str">
        <f t="shared" si="229"/>
        <v/>
      </c>
      <c r="AP474" s="274" t="str">
        <f t="shared" si="229"/>
        <v/>
      </c>
      <c r="AQ474" s="275">
        <f t="shared" si="212"/>
        <v>0</v>
      </c>
      <c r="AR474" s="275">
        <f t="shared" si="213"/>
        <v>0</v>
      </c>
      <c r="AS474" s="275">
        <f t="shared" si="214"/>
        <v>0</v>
      </c>
    </row>
    <row r="475" spans="1:45" s="5" customFormat="1" ht="27.75" customHeight="1" x14ac:dyDescent="0.25">
      <c r="A475" s="266">
        <f>'Inventaire – Act. lin. et vert.'!A462</f>
        <v>461</v>
      </c>
      <c r="B475" s="266"/>
      <c r="C475" s="266">
        <f>'Inventaire – Act. lin. et vert.'!B462</f>
        <v>0</v>
      </c>
      <c r="D475" s="266" t="str">
        <f>IF('Inventaire – Act. lin. et vert.'!C462="","",'Inventaire – Act. lin. et vert.'!C462)</f>
        <v/>
      </c>
      <c r="E475" s="267">
        <f>'Inventaire – Act. lin. et vert.'!D462</f>
        <v>0</v>
      </c>
      <c r="F475" s="268">
        <f>'Inventaire – Act. lin. et vert.'!E462</f>
        <v>0</v>
      </c>
      <c r="G475" s="276">
        <f>'Inventaire – Act. lin. et vert.'!I462</f>
        <v>0</v>
      </c>
      <c r="H475" s="270">
        <f>IF(C475='État actuel de la coll.'!$A$20,'Inventaire – Véh. et équip.'!H462-'Inventaire – Véh. et équip.'!M462,'Inventaire – Act. lin. et vert.'!G462)</f>
        <v>0</v>
      </c>
      <c r="I475" s="270">
        <f>'Inventaire – Act. lin. et vert.'!K462</f>
        <v>0</v>
      </c>
      <c r="J475" s="271" t="str">
        <f>IF(ISNUMBER('Inventaire – Act. lin. et vert.'!Y462),'Inventaire – Act. lin. et vert.'!Y462,"")</f>
        <v/>
      </c>
      <c r="K475" s="272">
        <f t="shared" si="225"/>
        <v>0</v>
      </c>
      <c r="L475" s="272">
        <f t="shared" si="205"/>
        <v>0</v>
      </c>
      <c r="M475" s="272">
        <f t="shared" si="206"/>
        <v>0</v>
      </c>
      <c r="N475" s="272">
        <f t="shared" si="207"/>
        <v>0</v>
      </c>
      <c r="O475" s="272">
        <f t="shared" si="208"/>
        <v>0</v>
      </c>
      <c r="P475" s="273">
        <f t="shared" si="209"/>
        <v>0</v>
      </c>
      <c r="Q475" s="277" t="str">
        <f t="shared" si="210"/>
        <v/>
      </c>
      <c r="R475" s="277" t="str">
        <f t="shared" si="211"/>
        <v/>
      </c>
      <c r="S475" s="274" t="str">
        <f t="shared" si="226"/>
        <v/>
      </c>
      <c r="T475" s="274" t="str">
        <f t="shared" si="224"/>
        <v/>
      </c>
      <c r="U475" s="274" t="str">
        <f t="shared" si="224"/>
        <v/>
      </c>
      <c r="V475" s="274" t="str">
        <f t="shared" si="227"/>
        <v/>
      </c>
      <c r="W475" s="274" t="str">
        <f t="shared" ref="W475:AF484" si="230">IF(OR($K475=W$14,$L475=W$14,$M475=W$14,$N475=W$14,$O475=W$14,$P475=W$14),$G475,"")</f>
        <v/>
      </c>
      <c r="X475" s="274" t="str">
        <f t="shared" si="230"/>
        <v/>
      </c>
      <c r="Y475" s="274" t="str">
        <f t="shared" si="230"/>
        <v/>
      </c>
      <c r="Z475" s="274" t="str">
        <f t="shared" si="230"/>
        <v/>
      </c>
      <c r="AA475" s="274" t="str">
        <f t="shared" si="230"/>
        <v/>
      </c>
      <c r="AB475" s="274" t="str">
        <f t="shared" si="230"/>
        <v/>
      </c>
      <c r="AC475" s="274" t="str">
        <f t="shared" si="230"/>
        <v/>
      </c>
      <c r="AD475" s="274" t="str">
        <f t="shared" si="230"/>
        <v/>
      </c>
      <c r="AE475" s="274" t="str">
        <f t="shared" si="230"/>
        <v/>
      </c>
      <c r="AF475" s="274" t="str">
        <f t="shared" si="230"/>
        <v/>
      </c>
      <c r="AG475" s="274" t="str">
        <f t="shared" ref="AG475:AP484" si="231">IF(OR($K475=AG$14,$L475=AG$14,$M475=AG$14,$N475=AG$14,$O475=AG$14,$P475=AG$14),$G475,"")</f>
        <v/>
      </c>
      <c r="AH475" s="274" t="str">
        <f t="shared" si="231"/>
        <v/>
      </c>
      <c r="AI475" s="274" t="str">
        <f t="shared" si="231"/>
        <v/>
      </c>
      <c r="AJ475" s="274" t="str">
        <f t="shared" si="231"/>
        <v/>
      </c>
      <c r="AK475" s="274" t="str">
        <f t="shared" si="231"/>
        <v/>
      </c>
      <c r="AL475" s="274" t="str">
        <f t="shared" si="231"/>
        <v/>
      </c>
      <c r="AM475" s="274" t="str">
        <f t="shared" si="231"/>
        <v/>
      </c>
      <c r="AN475" s="274" t="str">
        <f t="shared" si="231"/>
        <v/>
      </c>
      <c r="AO475" s="274" t="str">
        <f t="shared" si="231"/>
        <v/>
      </c>
      <c r="AP475" s="274" t="str">
        <f t="shared" si="231"/>
        <v/>
      </c>
      <c r="AQ475" s="275">
        <f t="shared" si="212"/>
        <v>0</v>
      </c>
      <c r="AR475" s="275">
        <f t="shared" si="213"/>
        <v>0</v>
      </c>
      <c r="AS475" s="275">
        <f t="shared" si="214"/>
        <v>0</v>
      </c>
    </row>
    <row r="476" spans="1:45" s="5" customFormat="1" ht="27.75" customHeight="1" x14ac:dyDescent="0.25">
      <c r="A476" s="266">
        <f>'Inventaire – Act. lin. et vert.'!A463</f>
        <v>462</v>
      </c>
      <c r="B476" s="266"/>
      <c r="C476" s="266">
        <f>'Inventaire – Act. lin. et vert.'!B463</f>
        <v>0</v>
      </c>
      <c r="D476" s="266" t="str">
        <f>IF('Inventaire – Act. lin. et vert.'!C463="","",'Inventaire – Act. lin. et vert.'!C463)</f>
        <v/>
      </c>
      <c r="E476" s="267">
        <f>'Inventaire – Act. lin. et vert.'!D463</f>
        <v>0</v>
      </c>
      <c r="F476" s="268">
        <f>'Inventaire – Act. lin. et vert.'!E463</f>
        <v>0</v>
      </c>
      <c r="G476" s="276">
        <f>'Inventaire – Act. lin. et vert.'!I463</f>
        <v>0</v>
      </c>
      <c r="H476" s="270">
        <f>IF(C476='État actuel de la coll.'!$A$20,'Inventaire – Véh. et équip.'!H463-'Inventaire – Véh. et équip.'!M463,'Inventaire – Act. lin. et vert.'!G463)</f>
        <v>0</v>
      </c>
      <c r="I476" s="270">
        <f>'Inventaire – Act. lin. et vert.'!K463</f>
        <v>0</v>
      </c>
      <c r="J476" s="271" t="str">
        <f>IF(ISNUMBER('Inventaire – Act. lin. et vert.'!Y463),'Inventaire – Act. lin. et vert.'!Y463,"")</f>
        <v/>
      </c>
      <c r="K476" s="272">
        <f t="shared" si="225"/>
        <v>0</v>
      </c>
      <c r="L476" s="272">
        <f t="shared" si="205"/>
        <v>0</v>
      </c>
      <c r="M476" s="272">
        <f t="shared" si="206"/>
        <v>0</v>
      </c>
      <c r="N476" s="272">
        <f t="shared" si="207"/>
        <v>0</v>
      </c>
      <c r="O476" s="272">
        <f t="shared" si="208"/>
        <v>0</v>
      </c>
      <c r="P476" s="273">
        <f t="shared" si="209"/>
        <v>0</v>
      </c>
      <c r="Q476" s="277" t="str">
        <f t="shared" si="210"/>
        <v/>
      </c>
      <c r="R476" s="277" t="str">
        <f t="shared" si="211"/>
        <v/>
      </c>
      <c r="S476" s="274" t="str">
        <f t="shared" si="226"/>
        <v/>
      </c>
      <c r="T476" s="274" t="str">
        <f t="shared" ref="T476:U495" si="232">IF(OR($K476=T$14,$L476=T$14,$M476=T$14,$N476=T$14,$O476=T$14,$P476=T$14),$G476,"")</f>
        <v/>
      </c>
      <c r="U476" s="274" t="str">
        <f t="shared" si="232"/>
        <v/>
      </c>
      <c r="V476" s="274" t="str">
        <f t="shared" si="227"/>
        <v/>
      </c>
      <c r="W476" s="274" t="str">
        <f t="shared" si="230"/>
        <v/>
      </c>
      <c r="X476" s="274" t="str">
        <f t="shared" si="230"/>
        <v/>
      </c>
      <c r="Y476" s="274" t="str">
        <f t="shared" si="230"/>
        <v/>
      </c>
      <c r="Z476" s="274" t="str">
        <f t="shared" si="230"/>
        <v/>
      </c>
      <c r="AA476" s="274" t="str">
        <f t="shared" si="230"/>
        <v/>
      </c>
      <c r="AB476" s="274" t="str">
        <f t="shared" si="230"/>
        <v/>
      </c>
      <c r="AC476" s="274" t="str">
        <f t="shared" si="230"/>
        <v/>
      </c>
      <c r="AD476" s="274" t="str">
        <f t="shared" si="230"/>
        <v/>
      </c>
      <c r="AE476" s="274" t="str">
        <f t="shared" si="230"/>
        <v/>
      </c>
      <c r="AF476" s="274" t="str">
        <f t="shared" si="230"/>
        <v/>
      </c>
      <c r="AG476" s="274" t="str">
        <f t="shared" si="231"/>
        <v/>
      </c>
      <c r="AH476" s="274" t="str">
        <f t="shared" si="231"/>
        <v/>
      </c>
      <c r="AI476" s="274" t="str">
        <f t="shared" si="231"/>
        <v/>
      </c>
      <c r="AJ476" s="274" t="str">
        <f t="shared" si="231"/>
        <v/>
      </c>
      <c r="AK476" s="274" t="str">
        <f t="shared" si="231"/>
        <v/>
      </c>
      <c r="AL476" s="274" t="str">
        <f t="shared" si="231"/>
        <v/>
      </c>
      <c r="AM476" s="274" t="str">
        <f t="shared" si="231"/>
        <v/>
      </c>
      <c r="AN476" s="274" t="str">
        <f t="shared" si="231"/>
        <v/>
      </c>
      <c r="AO476" s="274" t="str">
        <f t="shared" si="231"/>
        <v/>
      </c>
      <c r="AP476" s="274" t="str">
        <f t="shared" si="231"/>
        <v/>
      </c>
      <c r="AQ476" s="275">
        <f t="shared" si="212"/>
        <v>0</v>
      </c>
      <c r="AR476" s="275">
        <f t="shared" si="213"/>
        <v>0</v>
      </c>
      <c r="AS476" s="275">
        <f t="shared" si="214"/>
        <v>0</v>
      </c>
    </row>
    <row r="477" spans="1:45" s="5" customFormat="1" ht="27.75" customHeight="1" x14ac:dyDescent="0.25">
      <c r="A477" s="266">
        <f>'Inventaire – Act. lin. et vert.'!A464</f>
        <v>463</v>
      </c>
      <c r="B477" s="266"/>
      <c r="C477" s="266">
        <f>'Inventaire – Act. lin. et vert.'!B464</f>
        <v>0</v>
      </c>
      <c r="D477" s="266" t="str">
        <f>IF('Inventaire – Act. lin. et vert.'!C464="","",'Inventaire – Act. lin. et vert.'!C464)</f>
        <v/>
      </c>
      <c r="E477" s="267">
        <f>'Inventaire – Act. lin. et vert.'!D464</f>
        <v>0</v>
      </c>
      <c r="F477" s="268">
        <f>'Inventaire – Act. lin. et vert.'!E464</f>
        <v>0</v>
      </c>
      <c r="G477" s="276">
        <f>'Inventaire – Act. lin. et vert.'!I464</f>
        <v>0</v>
      </c>
      <c r="H477" s="270">
        <f>IF(C477='État actuel de la coll.'!$A$20,'Inventaire – Véh. et équip.'!H464-'Inventaire – Véh. et équip.'!M464,'Inventaire – Act. lin. et vert.'!G464)</f>
        <v>0</v>
      </c>
      <c r="I477" s="270">
        <f>'Inventaire – Act. lin. et vert.'!K464</f>
        <v>0</v>
      </c>
      <c r="J477" s="271" t="str">
        <f>IF(ISNUMBER('Inventaire – Act. lin. et vert.'!Y464),'Inventaire – Act. lin. et vert.'!Y464,"")</f>
        <v/>
      </c>
      <c r="K477" s="272">
        <f t="shared" si="225"/>
        <v>0</v>
      </c>
      <c r="L477" s="272">
        <f t="shared" si="205"/>
        <v>0</v>
      </c>
      <c r="M477" s="272">
        <f t="shared" si="206"/>
        <v>0</v>
      </c>
      <c r="N477" s="272">
        <f t="shared" si="207"/>
        <v>0</v>
      </c>
      <c r="O477" s="272">
        <f t="shared" si="208"/>
        <v>0</v>
      </c>
      <c r="P477" s="273">
        <f t="shared" si="209"/>
        <v>0</v>
      </c>
      <c r="Q477" s="277" t="str">
        <f t="shared" si="210"/>
        <v/>
      </c>
      <c r="R477" s="277" t="str">
        <f t="shared" si="211"/>
        <v/>
      </c>
      <c r="S477" s="274" t="str">
        <f t="shared" si="226"/>
        <v/>
      </c>
      <c r="T477" s="274" t="str">
        <f t="shared" si="232"/>
        <v/>
      </c>
      <c r="U477" s="274" t="str">
        <f t="shared" si="232"/>
        <v/>
      </c>
      <c r="V477" s="274" t="str">
        <f t="shared" si="227"/>
        <v/>
      </c>
      <c r="W477" s="274" t="str">
        <f t="shared" si="230"/>
        <v/>
      </c>
      <c r="X477" s="274" t="str">
        <f t="shared" si="230"/>
        <v/>
      </c>
      <c r="Y477" s="274" t="str">
        <f t="shared" si="230"/>
        <v/>
      </c>
      <c r="Z477" s="274" t="str">
        <f t="shared" si="230"/>
        <v/>
      </c>
      <c r="AA477" s="274" t="str">
        <f t="shared" si="230"/>
        <v/>
      </c>
      <c r="AB477" s="274" t="str">
        <f t="shared" si="230"/>
        <v/>
      </c>
      <c r="AC477" s="274" t="str">
        <f t="shared" si="230"/>
        <v/>
      </c>
      <c r="AD477" s="274" t="str">
        <f t="shared" si="230"/>
        <v/>
      </c>
      <c r="AE477" s="274" t="str">
        <f t="shared" si="230"/>
        <v/>
      </c>
      <c r="AF477" s="274" t="str">
        <f t="shared" si="230"/>
        <v/>
      </c>
      <c r="AG477" s="274" t="str">
        <f t="shared" si="231"/>
        <v/>
      </c>
      <c r="AH477" s="274" t="str">
        <f t="shared" si="231"/>
        <v/>
      </c>
      <c r="AI477" s="274" t="str">
        <f t="shared" si="231"/>
        <v/>
      </c>
      <c r="AJ477" s="274" t="str">
        <f t="shared" si="231"/>
        <v/>
      </c>
      <c r="AK477" s="274" t="str">
        <f t="shared" si="231"/>
        <v/>
      </c>
      <c r="AL477" s="274" t="str">
        <f t="shared" si="231"/>
        <v/>
      </c>
      <c r="AM477" s="274" t="str">
        <f t="shared" si="231"/>
        <v/>
      </c>
      <c r="AN477" s="274" t="str">
        <f t="shared" si="231"/>
        <v/>
      </c>
      <c r="AO477" s="274" t="str">
        <f t="shared" si="231"/>
        <v/>
      </c>
      <c r="AP477" s="274" t="str">
        <f t="shared" si="231"/>
        <v/>
      </c>
      <c r="AQ477" s="275">
        <f t="shared" si="212"/>
        <v>0</v>
      </c>
      <c r="AR477" s="275">
        <f t="shared" si="213"/>
        <v>0</v>
      </c>
      <c r="AS477" s="275">
        <f t="shared" si="214"/>
        <v>0</v>
      </c>
    </row>
    <row r="478" spans="1:45" s="5" customFormat="1" ht="27.75" customHeight="1" x14ac:dyDescent="0.25">
      <c r="A478" s="266">
        <f>'Inventaire – Act. lin. et vert.'!A465</f>
        <v>464</v>
      </c>
      <c r="B478" s="266"/>
      <c r="C478" s="266">
        <f>'Inventaire – Act. lin. et vert.'!B465</f>
        <v>0</v>
      </c>
      <c r="D478" s="266" t="str">
        <f>IF('Inventaire – Act. lin. et vert.'!C465="","",'Inventaire – Act. lin. et vert.'!C465)</f>
        <v/>
      </c>
      <c r="E478" s="267">
        <f>'Inventaire – Act. lin. et vert.'!D465</f>
        <v>0</v>
      </c>
      <c r="F478" s="268">
        <f>'Inventaire – Act. lin. et vert.'!E465</f>
        <v>0</v>
      </c>
      <c r="G478" s="276">
        <f>'Inventaire – Act. lin. et vert.'!I465</f>
        <v>0</v>
      </c>
      <c r="H478" s="270">
        <f>IF(C478='État actuel de la coll.'!$A$20,'Inventaire – Véh. et équip.'!H465-'Inventaire – Véh. et équip.'!M465,'Inventaire – Act. lin. et vert.'!G465)</f>
        <v>0</v>
      </c>
      <c r="I478" s="270">
        <f>'Inventaire – Act. lin. et vert.'!K465</f>
        <v>0</v>
      </c>
      <c r="J478" s="271" t="str">
        <f>IF(ISNUMBER('Inventaire – Act. lin. et vert.'!Y465),'Inventaire – Act. lin. et vert.'!Y465,"")</f>
        <v/>
      </c>
      <c r="K478" s="272">
        <f t="shared" si="225"/>
        <v>0</v>
      </c>
      <c r="L478" s="272">
        <f t="shared" si="205"/>
        <v>0</v>
      </c>
      <c r="M478" s="272">
        <f t="shared" si="206"/>
        <v>0</v>
      </c>
      <c r="N478" s="272">
        <f t="shared" si="207"/>
        <v>0</v>
      </c>
      <c r="O478" s="272">
        <f t="shared" si="208"/>
        <v>0</v>
      </c>
      <c r="P478" s="273">
        <f t="shared" si="209"/>
        <v>0</v>
      </c>
      <c r="Q478" s="277" t="str">
        <f t="shared" si="210"/>
        <v/>
      </c>
      <c r="R478" s="277" t="str">
        <f t="shared" si="211"/>
        <v/>
      </c>
      <c r="S478" s="274" t="str">
        <f t="shared" si="226"/>
        <v/>
      </c>
      <c r="T478" s="274" t="str">
        <f t="shared" si="232"/>
        <v/>
      </c>
      <c r="U478" s="274" t="str">
        <f t="shared" si="232"/>
        <v/>
      </c>
      <c r="V478" s="274" t="str">
        <f t="shared" si="227"/>
        <v/>
      </c>
      <c r="W478" s="274" t="str">
        <f t="shared" si="230"/>
        <v/>
      </c>
      <c r="X478" s="274" t="str">
        <f t="shared" si="230"/>
        <v/>
      </c>
      <c r="Y478" s="274" t="str">
        <f t="shared" si="230"/>
        <v/>
      </c>
      <c r="Z478" s="274" t="str">
        <f t="shared" si="230"/>
        <v/>
      </c>
      <c r="AA478" s="274" t="str">
        <f t="shared" si="230"/>
        <v/>
      </c>
      <c r="AB478" s="274" t="str">
        <f t="shared" si="230"/>
        <v/>
      </c>
      <c r="AC478" s="274" t="str">
        <f t="shared" si="230"/>
        <v/>
      </c>
      <c r="AD478" s="274" t="str">
        <f t="shared" si="230"/>
        <v/>
      </c>
      <c r="AE478" s="274" t="str">
        <f t="shared" si="230"/>
        <v/>
      </c>
      <c r="AF478" s="274" t="str">
        <f t="shared" si="230"/>
        <v/>
      </c>
      <c r="AG478" s="274" t="str">
        <f t="shared" si="231"/>
        <v/>
      </c>
      <c r="AH478" s="274" t="str">
        <f t="shared" si="231"/>
        <v/>
      </c>
      <c r="AI478" s="274" t="str">
        <f t="shared" si="231"/>
        <v/>
      </c>
      <c r="AJ478" s="274" t="str">
        <f t="shared" si="231"/>
        <v/>
      </c>
      <c r="AK478" s="274" t="str">
        <f t="shared" si="231"/>
        <v/>
      </c>
      <c r="AL478" s="274" t="str">
        <f t="shared" si="231"/>
        <v/>
      </c>
      <c r="AM478" s="274" t="str">
        <f t="shared" si="231"/>
        <v/>
      </c>
      <c r="AN478" s="274" t="str">
        <f t="shared" si="231"/>
        <v/>
      </c>
      <c r="AO478" s="274" t="str">
        <f t="shared" si="231"/>
        <v/>
      </c>
      <c r="AP478" s="274" t="str">
        <f t="shared" si="231"/>
        <v/>
      </c>
      <c r="AQ478" s="275">
        <f t="shared" si="212"/>
        <v>0</v>
      </c>
      <c r="AR478" s="275">
        <f t="shared" si="213"/>
        <v>0</v>
      </c>
      <c r="AS478" s="275">
        <f t="shared" si="214"/>
        <v>0</v>
      </c>
    </row>
    <row r="479" spans="1:45" s="5" customFormat="1" ht="27.75" customHeight="1" x14ac:dyDescent="0.25">
      <c r="A479" s="266">
        <f>'Inventaire – Act. lin. et vert.'!A466</f>
        <v>465</v>
      </c>
      <c r="B479" s="266"/>
      <c r="C479" s="266">
        <f>'Inventaire – Act. lin. et vert.'!B466</f>
        <v>0</v>
      </c>
      <c r="D479" s="266" t="str">
        <f>IF('Inventaire – Act. lin. et vert.'!C466="","",'Inventaire – Act. lin. et vert.'!C466)</f>
        <v/>
      </c>
      <c r="E479" s="267">
        <f>'Inventaire – Act. lin. et vert.'!D466</f>
        <v>0</v>
      </c>
      <c r="F479" s="268">
        <f>'Inventaire – Act. lin. et vert.'!E466</f>
        <v>0</v>
      </c>
      <c r="G479" s="276">
        <f>'Inventaire – Act. lin. et vert.'!I466</f>
        <v>0</v>
      </c>
      <c r="H479" s="270">
        <f>IF(C479='État actuel de la coll.'!$A$20,'Inventaire – Véh. et équip.'!H466-'Inventaire – Véh. et équip.'!M466,'Inventaire – Act. lin. et vert.'!G466)</f>
        <v>0</v>
      </c>
      <c r="I479" s="270">
        <f>'Inventaire – Act. lin. et vert.'!K466</f>
        <v>0</v>
      </c>
      <c r="J479" s="271" t="str">
        <f>IF(ISNUMBER('Inventaire – Act. lin. et vert.'!Y466),'Inventaire – Act. lin. et vert.'!Y466,"")</f>
        <v/>
      </c>
      <c r="K479" s="272">
        <f t="shared" si="225"/>
        <v>0</v>
      </c>
      <c r="L479" s="272">
        <f t="shared" si="205"/>
        <v>0</v>
      </c>
      <c r="M479" s="272">
        <f t="shared" si="206"/>
        <v>0</v>
      </c>
      <c r="N479" s="272">
        <f t="shared" si="207"/>
        <v>0</v>
      </c>
      <c r="O479" s="272">
        <f t="shared" si="208"/>
        <v>0</v>
      </c>
      <c r="P479" s="273">
        <f t="shared" si="209"/>
        <v>0</v>
      </c>
      <c r="Q479" s="277" t="str">
        <f t="shared" si="210"/>
        <v/>
      </c>
      <c r="R479" s="277" t="str">
        <f t="shared" si="211"/>
        <v/>
      </c>
      <c r="S479" s="274" t="str">
        <f t="shared" si="226"/>
        <v/>
      </c>
      <c r="T479" s="274" t="str">
        <f t="shared" si="232"/>
        <v/>
      </c>
      <c r="U479" s="274" t="str">
        <f t="shared" si="232"/>
        <v/>
      </c>
      <c r="V479" s="274" t="str">
        <f t="shared" si="227"/>
        <v/>
      </c>
      <c r="W479" s="274" t="str">
        <f t="shared" si="230"/>
        <v/>
      </c>
      <c r="X479" s="274" t="str">
        <f t="shared" si="230"/>
        <v/>
      </c>
      <c r="Y479" s="274" t="str">
        <f t="shared" si="230"/>
        <v/>
      </c>
      <c r="Z479" s="274" t="str">
        <f t="shared" si="230"/>
        <v/>
      </c>
      <c r="AA479" s="274" t="str">
        <f t="shared" si="230"/>
        <v/>
      </c>
      <c r="AB479" s="274" t="str">
        <f t="shared" si="230"/>
        <v/>
      </c>
      <c r="AC479" s="274" t="str">
        <f t="shared" si="230"/>
        <v/>
      </c>
      <c r="AD479" s="274" t="str">
        <f t="shared" si="230"/>
        <v/>
      </c>
      <c r="AE479" s="274" t="str">
        <f t="shared" si="230"/>
        <v/>
      </c>
      <c r="AF479" s="274" t="str">
        <f t="shared" si="230"/>
        <v/>
      </c>
      <c r="AG479" s="274" t="str">
        <f t="shared" si="231"/>
        <v/>
      </c>
      <c r="AH479" s="274" t="str">
        <f t="shared" si="231"/>
        <v/>
      </c>
      <c r="AI479" s="274" t="str">
        <f t="shared" si="231"/>
        <v/>
      </c>
      <c r="AJ479" s="274" t="str">
        <f t="shared" si="231"/>
        <v/>
      </c>
      <c r="AK479" s="274" t="str">
        <f t="shared" si="231"/>
        <v/>
      </c>
      <c r="AL479" s="274" t="str">
        <f t="shared" si="231"/>
        <v/>
      </c>
      <c r="AM479" s="274" t="str">
        <f t="shared" si="231"/>
        <v/>
      </c>
      <c r="AN479" s="274" t="str">
        <f t="shared" si="231"/>
        <v/>
      </c>
      <c r="AO479" s="274" t="str">
        <f t="shared" si="231"/>
        <v/>
      </c>
      <c r="AP479" s="274" t="str">
        <f t="shared" si="231"/>
        <v/>
      </c>
      <c r="AQ479" s="275">
        <f t="shared" si="212"/>
        <v>0</v>
      </c>
      <c r="AR479" s="275">
        <f t="shared" si="213"/>
        <v>0</v>
      </c>
      <c r="AS479" s="275">
        <f t="shared" si="214"/>
        <v>0</v>
      </c>
    </row>
    <row r="480" spans="1:45" s="5" customFormat="1" ht="27.75" customHeight="1" x14ac:dyDescent="0.25">
      <c r="A480" s="266">
        <f>'Inventaire – Act. lin. et vert.'!A467</f>
        <v>466</v>
      </c>
      <c r="B480" s="266"/>
      <c r="C480" s="266">
        <f>'Inventaire – Act. lin. et vert.'!B467</f>
        <v>0</v>
      </c>
      <c r="D480" s="266" t="str">
        <f>IF('Inventaire – Act. lin. et vert.'!C467="","",'Inventaire – Act. lin. et vert.'!C467)</f>
        <v/>
      </c>
      <c r="E480" s="267">
        <f>'Inventaire – Act. lin. et vert.'!D467</f>
        <v>0</v>
      </c>
      <c r="F480" s="268">
        <f>'Inventaire – Act. lin. et vert.'!E467</f>
        <v>0</v>
      </c>
      <c r="G480" s="276">
        <f>'Inventaire – Act. lin. et vert.'!I467</f>
        <v>0</v>
      </c>
      <c r="H480" s="270">
        <f>IF(C480='État actuel de la coll.'!$A$20,'Inventaire – Véh. et équip.'!H467-'Inventaire – Véh. et équip.'!M467,'Inventaire – Act. lin. et vert.'!G467)</f>
        <v>0</v>
      </c>
      <c r="I480" s="270">
        <f>'Inventaire – Act. lin. et vert.'!K467</f>
        <v>0</v>
      </c>
      <c r="J480" s="271" t="str">
        <f>IF(ISNUMBER('Inventaire – Act. lin. et vert.'!Y467),'Inventaire – Act. lin. et vert.'!Y467,"")</f>
        <v/>
      </c>
      <c r="K480" s="272">
        <f t="shared" si="225"/>
        <v>0</v>
      </c>
      <c r="L480" s="272">
        <f t="shared" si="205"/>
        <v>0</v>
      </c>
      <c r="M480" s="272">
        <f t="shared" si="206"/>
        <v>0</v>
      </c>
      <c r="N480" s="272">
        <f t="shared" si="207"/>
        <v>0</v>
      </c>
      <c r="O480" s="272">
        <f t="shared" si="208"/>
        <v>0</v>
      </c>
      <c r="P480" s="273">
        <f t="shared" si="209"/>
        <v>0</v>
      </c>
      <c r="Q480" s="277" t="str">
        <f t="shared" si="210"/>
        <v/>
      </c>
      <c r="R480" s="277" t="str">
        <f t="shared" si="211"/>
        <v/>
      </c>
      <c r="S480" s="274" t="str">
        <f t="shared" si="226"/>
        <v/>
      </c>
      <c r="T480" s="274" t="str">
        <f t="shared" si="232"/>
        <v/>
      </c>
      <c r="U480" s="274" t="str">
        <f t="shared" si="232"/>
        <v/>
      </c>
      <c r="V480" s="274" t="str">
        <f t="shared" si="227"/>
        <v/>
      </c>
      <c r="W480" s="274" t="str">
        <f t="shared" si="230"/>
        <v/>
      </c>
      <c r="X480" s="274" t="str">
        <f t="shared" si="230"/>
        <v/>
      </c>
      <c r="Y480" s="274" t="str">
        <f t="shared" si="230"/>
        <v/>
      </c>
      <c r="Z480" s="274" t="str">
        <f t="shared" si="230"/>
        <v/>
      </c>
      <c r="AA480" s="274" t="str">
        <f t="shared" si="230"/>
        <v/>
      </c>
      <c r="AB480" s="274" t="str">
        <f t="shared" si="230"/>
        <v/>
      </c>
      <c r="AC480" s="274" t="str">
        <f t="shared" si="230"/>
        <v/>
      </c>
      <c r="AD480" s="274" t="str">
        <f t="shared" si="230"/>
        <v/>
      </c>
      <c r="AE480" s="274" t="str">
        <f t="shared" si="230"/>
        <v/>
      </c>
      <c r="AF480" s="274" t="str">
        <f t="shared" si="230"/>
        <v/>
      </c>
      <c r="AG480" s="274" t="str">
        <f t="shared" si="231"/>
        <v/>
      </c>
      <c r="AH480" s="274" t="str">
        <f t="shared" si="231"/>
        <v/>
      </c>
      <c r="AI480" s="274" t="str">
        <f t="shared" si="231"/>
        <v/>
      </c>
      <c r="AJ480" s="274" t="str">
        <f t="shared" si="231"/>
        <v/>
      </c>
      <c r="AK480" s="274" t="str">
        <f t="shared" si="231"/>
        <v/>
      </c>
      <c r="AL480" s="274" t="str">
        <f t="shared" si="231"/>
        <v/>
      </c>
      <c r="AM480" s="274" t="str">
        <f t="shared" si="231"/>
        <v/>
      </c>
      <c r="AN480" s="274" t="str">
        <f t="shared" si="231"/>
        <v/>
      </c>
      <c r="AO480" s="274" t="str">
        <f t="shared" si="231"/>
        <v/>
      </c>
      <c r="AP480" s="274" t="str">
        <f t="shared" si="231"/>
        <v/>
      </c>
      <c r="AQ480" s="275">
        <f t="shared" si="212"/>
        <v>0</v>
      </c>
      <c r="AR480" s="275">
        <f t="shared" si="213"/>
        <v>0</v>
      </c>
      <c r="AS480" s="275">
        <f t="shared" si="214"/>
        <v>0</v>
      </c>
    </row>
    <row r="481" spans="1:45" s="5" customFormat="1" ht="27.75" customHeight="1" x14ac:dyDescent="0.25">
      <c r="A481" s="266">
        <f>'Inventaire – Act. lin. et vert.'!A468</f>
        <v>467</v>
      </c>
      <c r="B481" s="266"/>
      <c r="C481" s="266">
        <f>'Inventaire – Act. lin. et vert.'!B468</f>
        <v>0</v>
      </c>
      <c r="D481" s="266" t="str">
        <f>IF('Inventaire – Act. lin. et vert.'!C468="","",'Inventaire – Act. lin. et vert.'!C468)</f>
        <v/>
      </c>
      <c r="E481" s="267">
        <f>'Inventaire – Act. lin. et vert.'!D468</f>
        <v>0</v>
      </c>
      <c r="F481" s="268">
        <f>'Inventaire – Act. lin. et vert.'!E468</f>
        <v>0</v>
      </c>
      <c r="G481" s="276">
        <f>'Inventaire – Act. lin. et vert.'!I468</f>
        <v>0</v>
      </c>
      <c r="H481" s="270">
        <f>IF(C481='État actuel de la coll.'!$A$20,'Inventaire – Véh. et équip.'!H468-'Inventaire – Véh. et équip.'!M468,'Inventaire – Act. lin. et vert.'!G468)</f>
        <v>0</v>
      </c>
      <c r="I481" s="270">
        <f>'Inventaire – Act. lin. et vert.'!K468</f>
        <v>0</v>
      </c>
      <c r="J481" s="271" t="str">
        <f>IF(ISNUMBER('Inventaire – Act. lin. et vert.'!Y468),'Inventaire – Act. lin. et vert.'!Y468,"")</f>
        <v/>
      </c>
      <c r="K481" s="272">
        <f t="shared" si="225"/>
        <v>0</v>
      </c>
      <c r="L481" s="272">
        <f t="shared" ref="L481:L514" si="233">K481+$I481</f>
        <v>0</v>
      </c>
      <c r="M481" s="272">
        <f t="shared" ref="M481:M514" si="234">L481+$I481</f>
        <v>0</v>
      </c>
      <c r="N481" s="272">
        <f t="shared" ref="N481:N514" si="235">M481+$I481</f>
        <v>0</v>
      </c>
      <c r="O481" s="272">
        <f t="shared" ref="O481:O514" si="236">N481+$I481</f>
        <v>0</v>
      </c>
      <c r="P481" s="273">
        <f t="shared" ref="P481:P514" si="237">O481+$I481</f>
        <v>0</v>
      </c>
      <c r="Q481" s="277" t="str">
        <f t="shared" ref="Q481:Q514" si="238">IF(AND(K481&lt;$R$14,K481&gt;0),G481,"")</f>
        <v/>
      </c>
      <c r="R481" s="277" t="str">
        <f t="shared" ref="R481:R514" si="239">IF(OR($K481=R$14,$L481=R$14,$M481=R$14,$N481=R$14,$O481=R$14,$P481=R$14),$G481,"")</f>
        <v/>
      </c>
      <c r="S481" s="274" t="str">
        <f t="shared" si="226"/>
        <v/>
      </c>
      <c r="T481" s="274" t="str">
        <f t="shared" si="232"/>
        <v/>
      </c>
      <c r="U481" s="274" t="str">
        <f t="shared" si="232"/>
        <v/>
      </c>
      <c r="V481" s="274" t="str">
        <f t="shared" si="227"/>
        <v/>
      </c>
      <c r="W481" s="274" t="str">
        <f t="shared" si="230"/>
        <v/>
      </c>
      <c r="X481" s="274" t="str">
        <f t="shared" si="230"/>
        <v/>
      </c>
      <c r="Y481" s="274" t="str">
        <f t="shared" si="230"/>
        <v/>
      </c>
      <c r="Z481" s="274" t="str">
        <f t="shared" si="230"/>
        <v/>
      </c>
      <c r="AA481" s="274" t="str">
        <f t="shared" si="230"/>
        <v/>
      </c>
      <c r="AB481" s="274" t="str">
        <f t="shared" si="230"/>
        <v/>
      </c>
      <c r="AC481" s="274" t="str">
        <f t="shared" si="230"/>
        <v/>
      </c>
      <c r="AD481" s="274" t="str">
        <f t="shared" si="230"/>
        <v/>
      </c>
      <c r="AE481" s="274" t="str">
        <f t="shared" si="230"/>
        <v/>
      </c>
      <c r="AF481" s="274" t="str">
        <f t="shared" si="230"/>
        <v/>
      </c>
      <c r="AG481" s="274" t="str">
        <f t="shared" si="231"/>
        <v/>
      </c>
      <c r="AH481" s="274" t="str">
        <f t="shared" si="231"/>
        <v/>
      </c>
      <c r="AI481" s="274" t="str">
        <f t="shared" si="231"/>
        <v/>
      </c>
      <c r="AJ481" s="274" t="str">
        <f t="shared" si="231"/>
        <v/>
      </c>
      <c r="AK481" s="274" t="str">
        <f t="shared" si="231"/>
        <v/>
      </c>
      <c r="AL481" s="274" t="str">
        <f t="shared" si="231"/>
        <v/>
      </c>
      <c r="AM481" s="274" t="str">
        <f t="shared" si="231"/>
        <v/>
      </c>
      <c r="AN481" s="274" t="str">
        <f t="shared" si="231"/>
        <v/>
      </c>
      <c r="AO481" s="274" t="str">
        <f t="shared" si="231"/>
        <v/>
      </c>
      <c r="AP481" s="274" t="str">
        <f t="shared" si="231"/>
        <v/>
      </c>
      <c r="AQ481" s="275">
        <f t="shared" ref="AQ481:AQ514" si="240">SUM(R481:AP481)</f>
        <v>0</v>
      </c>
      <c r="AR481" s="275">
        <f t="shared" ref="AR481:AR514" si="241">AQ481/25</f>
        <v>0</v>
      </c>
      <c r="AS481" s="275">
        <f t="shared" ref="AS481:AS514" si="242">IF(I481&lt;=0,0,G481/I481)</f>
        <v>0</v>
      </c>
    </row>
    <row r="482" spans="1:45" s="5" customFormat="1" ht="27.75" customHeight="1" x14ac:dyDescent="0.25">
      <c r="A482" s="266">
        <f>'Inventaire – Act. lin. et vert.'!A469</f>
        <v>468</v>
      </c>
      <c r="B482" s="266"/>
      <c r="C482" s="266">
        <f>'Inventaire – Act. lin. et vert.'!B469</f>
        <v>0</v>
      </c>
      <c r="D482" s="266" t="str">
        <f>IF('Inventaire – Act. lin. et vert.'!C469="","",'Inventaire – Act. lin. et vert.'!C469)</f>
        <v/>
      </c>
      <c r="E482" s="267">
        <f>'Inventaire – Act. lin. et vert.'!D469</f>
        <v>0</v>
      </c>
      <c r="F482" s="268">
        <f>'Inventaire – Act. lin. et vert.'!E469</f>
        <v>0</v>
      </c>
      <c r="G482" s="276">
        <f>'Inventaire – Act. lin. et vert.'!I469</f>
        <v>0</v>
      </c>
      <c r="H482" s="270">
        <f>IF(C482='État actuel de la coll.'!$A$20,'Inventaire – Véh. et équip.'!H469-'Inventaire – Véh. et équip.'!M469,'Inventaire – Act. lin. et vert.'!G469)</f>
        <v>0</v>
      </c>
      <c r="I482" s="270">
        <f>'Inventaire – Act. lin. et vert.'!K469</f>
        <v>0</v>
      </c>
      <c r="J482" s="271" t="str">
        <f>IF(ISNUMBER('Inventaire – Act. lin. et vert.'!Y469),'Inventaire – Act. lin. et vert.'!Y469,"")</f>
        <v/>
      </c>
      <c r="K482" s="272">
        <f t="shared" si="225"/>
        <v>0</v>
      </c>
      <c r="L482" s="272">
        <f t="shared" si="233"/>
        <v>0</v>
      </c>
      <c r="M482" s="272">
        <f t="shared" si="234"/>
        <v>0</v>
      </c>
      <c r="N482" s="272">
        <f t="shared" si="235"/>
        <v>0</v>
      </c>
      <c r="O482" s="272">
        <f t="shared" si="236"/>
        <v>0</v>
      </c>
      <c r="P482" s="273">
        <f t="shared" si="237"/>
        <v>0</v>
      </c>
      <c r="Q482" s="277" t="str">
        <f t="shared" si="238"/>
        <v/>
      </c>
      <c r="R482" s="277" t="str">
        <f t="shared" si="239"/>
        <v/>
      </c>
      <c r="S482" s="274" t="str">
        <f t="shared" si="226"/>
        <v/>
      </c>
      <c r="T482" s="274" t="str">
        <f t="shared" si="232"/>
        <v/>
      </c>
      <c r="U482" s="274" t="str">
        <f t="shared" si="232"/>
        <v/>
      </c>
      <c r="V482" s="274" t="str">
        <f t="shared" si="227"/>
        <v/>
      </c>
      <c r="W482" s="274" t="str">
        <f t="shared" si="230"/>
        <v/>
      </c>
      <c r="X482" s="274" t="str">
        <f t="shared" si="230"/>
        <v/>
      </c>
      <c r="Y482" s="274" t="str">
        <f t="shared" si="230"/>
        <v/>
      </c>
      <c r="Z482" s="274" t="str">
        <f t="shared" si="230"/>
        <v/>
      </c>
      <c r="AA482" s="274" t="str">
        <f t="shared" si="230"/>
        <v/>
      </c>
      <c r="AB482" s="274" t="str">
        <f t="shared" si="230"/>
        <v/>
      </c>
      <c r="AC482" s="274" t="str">
        <f t="shared" si="230"/>
        <v/>
      </c>
      <c r="AD482" s="274" t="str">
        <f t="shared" si="230"/>
        <v/>
      </c>
      <c r="AE482" s="274" t="str">
        <f t="shared" si="230"/>
        <v/>
      </c>
      <c r="AF482" s="274" t="str">
        <f t="shared" si="230"/>
        <v/>
      </c>
      <c r="AG482" s="274" t="str">
        <f t="shared" si="231"/>
        <v/>
      </c>
      <c r="AH482" s="274" t="str">
        <f t="shared" si="231"/>
        <v/>
      </c>
      <c r="AI482" s="274" t="str">
        <f t="shared" si="231"/>
        <v/>
      </c>
      <c r="AJ482" s="274" t="str">
        <f t="shared" si="231"/>
        <v/>
      </c>
      <c r="AK482" s="274" t="str">
        <f t="shared" si="231"/>
        <v/>
      </c>
      <c r="AL482" s="274" t="str">
        <f t="shared" si="231"/>
        <v/>
      </c>
      <c r="AM482" s="274" t="str">
        <f t="shared" si="231"/>
        <v/>
      </c>
      <c r="AN482" s="274" t="str">
        <f t="shared" si="231"/>
        <v/>
      </c>
      <c r="AO482" s="274" t="str">
        <f t="shared" si="231"/>
        <v/>
      </c>
      <c r="AP482" s="274" t="str">
        <f t="shared" si="231"/>
        <v/>
      </c>
      <c r="AQ482" s="275">
        <f t="shared" si="240"/>
        <v>0</v>
      </c>
      <c r="AR482" s="275">
        <f t="shared" si="241"/>
        <v>0</v>
      </c>
      <c r="AS482" s="275">
        <f t="shared" si="242"/>
        <v>0</v>
      </c>
    </row>
    <row r="483" spans="1:45" s="5" customFormat="1" ht="27.75" customHeight="1" x14ac:dyDescent="0.25">
      <c r="A483" s="266">
        <f>'Inventaire – Act. lin. et vert.'!A470</f>
        <v>469</v>
      </c>
      <c r="B483" s="266"/>
      <c r="C483" s="266">
        <f>'Inventaire – Act. lin. et vert.'!B470</f>
        <v>0</v>
      </c>
      <c r="D483" s="266" t="str">
        <f>IF('Inventaire – Act. lin. et vert.'!C470="","",'Inventaire – Act. lin. et vert.'!C470)</f>
        <v/>
      </c>
      <c r="E483" s="267">
        <f>'Inventaire – Act. lin. et vert.'!D470</f>
        <v>0</v>
      </c>
      <c r="F483" s="268">
        <f>'Inventaire – Act. lin. et vert.'!E470</f>
        <v>0</v>
      </c>
      <c r="G483" s="276">
        <f>'Inventaire – Act. lin. et vert.'!I470</f>
        <v>0</v>
      </c>
      <c r="H483" s="270">
        <f>IF(C483='État actuel de la coll.'!$A$20,'Inventaire – Véh. et équip.'!H470-'Inventaire – Véh. et équip.'!M470,'Inventaire – Act. lin. et vert.'!G470)</f>
        <v>0</v>
      </c>
      <c r="I483" s="270">
        <f>'Inventaire – Act. lin. et vert.'!K470</f>
        <v>0</v>
      </c>
      <c r="J483" s="271" t="str">
        <f>IF(ISNUMBER('Inventaire – Act. lin. et vert.'!Y470),'Inventaire – Act. lin. et vert.'!Y470,"")</f>
        <v/>
      </c>
      <c r="K483" s="272">
        <f t="shared" si="225"/>
        <v>0</v>
      </c>
      <c r="L483" s="272">
        <f t="shared" si="233"/>
        <v>0</v>
      </c>
      <c r="M483" s="272">
        <f t="shared" si="234"/>
        <v>0</v>
      </c>
      <c r="N483" s="272">
        <f t="shared" si="235"/>
        <v>0</v>
      </c>
      <c r="O483" s="272">
        <f t="shared" si="236"/>
        <v>0</v>
      </c>
      <c r="P483" s="273">
        <f t="shared" si="237"/>
        <v>0</v>
      </c>
      <c r="Q483" s="277" t="str">
        <f t="shared" si="238"/>
        <v/>
      </c>
      <c r="R483" s="277" t="str">
        <f t="shared" si="239"/>
        <v/>
      </c>
      <c r="S483" s="274" t="str">
        <f t="shared" si="226"/>
        <v/>
      </c>
      <c r="T483" s="274" t="str">
        <f t="shared" si="232"/>
        <v/>
      </c>
      <c r="U483" s="274" t="str">
        <f t="shared" si="232"/>
        <v/>
      </c>
      <c r="V483" s="274" t="str">
        <f t="shared" si="227"/>
        <v/>
      </c>
      <c r="W483" s="274" t="str">
        <f t="shared" si="230"/>
        <v/>
      </c>
      <c r="X483" s="274" t="str">
        <f t="shared" si="230"/>
        <v/>
      </c>
      <c r="Y483" s="274" t="str">
        <f t="shared" si="230"/>
        <v/>
      </c>
      <c r="Z483" s="274" t="str">
        <f t="shared" si="230"/>
        <v/>
      </c>
      <c r="AA483" s="274" t="str">
        <f t="shared" si="230"/>
        <v/>
      </c>
      <c r="AB483" s="274" t="str">
        <f t="shared" si="230"/>
        <v/>
      </c>
      <c r="AC483" s="274" t="str">
        <f t="shared" si="230"/>
        <v/>
      </c>
      <c r="AD483" s="274" t="str">
        <f t="shared" si="230"/>
        <v/>
      </c>
      <c r="AE483" s="274" t="str">
        <f t="shared" si="230"/>
        <v/>
      </c>
      <c r="AF483" s="274" t="str">
        <f t="shared" si="230"/>
        <v/>
      </c>
      <c r="AG483" s="274" t="str">
        <f t="shared" si="231"/>
        <v/>
      </c>
      <c r="AH483" s="274" t="str">
        <f t="shared" si="231"/>
        <v/>
      </c>
      <c r="AI483" s="274" t="str">
        <f t="shared" si="231"/>
        <v/>
      </c>
      <c r="AJ483" s="274" t="str">
        <f t="shared" si="231"/>
        <v/>
      </c>
      <c r="AK483" s="274" t="str">
        <f t="shared" si="231"/>
        <v/>
      </c>
      <c r="AL483" s="274" t="str">
        <f t="shared" si="231"/>
        <v/>
      </c>
      <c r="AM483" s="274" t="str">
        <f t="shared" si="231"/>
        <v/>
      </c>
      <c r="AN483" s="274" t="str">
        <f t="shared" si="231"/>
        <v/>
      </c>
      <c r="AO483" s="274" t="str">
        <f t="shared" si="231"/>
        <v/>
      </c>
      <c r="AP483" s="274" t="str">
        <f t="shared" si="231"/>
        <v/>
      </c>
      <c r="AQ483" s="275">
        <f t="shared" si="240"/>
        <v>0</v>
      </c>
      <c r="AR483" s="275">
        <f t="shared" si="241"/>
        <v>0</v>
      </c>
      <c r="AS483" s="275">
        <f t="shared" si="242"/>
        <v>0</v>
      </c>
    </row>
    <row r="484" spans="1:45" s="5" customFormat="1" ht="27.75" customHeight="1" x14ac:dyDescent="0.25">
      <c r="A484" s="266">
        <f>'Inventaire – Act. lin. et vert.'!A471</f>
        <v>470</v>
      </c>
      <c r="B484" s="266"/>
      <c r="C484" s="266">
        <f>'Inventaire – Act. lin. et vert.'!B471</f>
        <v>0</v>
      </c>
      <c r="D484" s="266" t="str">
        <f>IF('Inventaire – Act. lin. et vert.'!C471="","",'Inventaire – Act. lin. et vert.'!C471)</f>
        <v/>
      </c>
      <c r="E484" s="267">
        <f>'Inventaire – Act. lin. et vert.'!D471</f>
        <v>0</v>
      </c>
      <c r="F484" s="268">
        <f>'Inventaire – Act. lin. et vert.'!E471</f>
        <v>0</v>
      </c>
      <c r="G484" s="276">
        <f>'Inventaire – Act. lin. et vert.'!I471</f>
        <v>0</v>
      </c>
      <c r="H484" s="270">
        <f>IF(C484='État actuel de la coll.'!$A$20,'Inventaire – Véh. et équip.'!H471-'Inventaire – Véh. et équip.'!M471,'Inventaire – Act. lin. et vert.'!G471)</f>
        <v>0</v>
      </c>
      <c r="I484" s="270">
        <f>'Inventaire – Act. lin. et vert.'!K471</f>
        <v>0</v>
      </c>
      <c r="J484" s="271" t="str">
        <f>IF(ISNUMBER('Inventaire – Act. lin. et vert.'!Y471),'Inventaire – Act. lin. et vert.'!Y471,"")</f>
        <v/>
      </c>
      <c r="K484" s="272">
        <f t="shared" si="225"/>
        <v>0</v>
      </c>
      <c r="L484" s="272">
        <f t="shared" si="233"/>
        <v>0</v>
      </c>
      <c r="M484" s="272">
        <f t="shared" si="234"/>
        <v>0</v>
      </c>
      <c r="N484" s="272">
        <f t="shared" si="235"/>
        <v>0</v>
      </c>
      <c r="O484" s="272">
        <f t="shared" si="236"/>
        <v>0</v>
      </c>
      <c r="P484" s="273">
        <f t="shared" si="237"/>
        <v>0</v>
      </c>
      <c r="Q484" s="277" t="str">
        <f t="shared" si="238"/>
        <v/>
      </c>
      <c r="R484" s="277" t="str">
        <f t="shared" si="239"/>
        <v/>
      </c>
      <c r="S484" s="274" t="str">
        <f t="shared" si="226"/>
        <v/>
      </c>
      <c r="T484" s="274" t="str">
        <f t="shared" si="232"/>
        <v/>
      </c>
      <c r="U484" s="274" t="str">
        <f t="shared" si="232"/>
        <v/>
      </c>
      <c r="V484" s="274" t="str">
        <f t="shared" si="227"/>
        <v/>
      </c>
      <c r="W484" s="274" t="str">
        <f t="shared" si="230"/>
        <v/>
      </c>
      <c r="X484" s="274" t="str">
        <f t="shared" si="230"/>
        <v/>
      </c>
      <c r="Y484" s="274" t="str">
        <f t="shared" si="230"/>
        <v/>
      </c>
      <c r="Z484" s="274" t="str">
        <f t="shared" si="230"/>
        <v/>
      </c>
      <c r="AA484" s="274" t="str">
        <f t="shared" si="230"/>
        <v/>
      </c>
      <c r="AB484" s="274" t="str">
        <f t="shared" si="230"/>
        <v/>
      </c>
      <c r="AC484" s="274" t="str">
        <f t="shared" si="230"/>
        <v/>
      </c>
      <c r="AD484" s="274" t="str">
        <f t="shared" si="230"/>
        <v/>
      </c>
      <c r="AE484" s="274" t="str">
        <f t="shared" si="230"/>
        <v/>
      </c>
      <c r="AF484" s="274" t="str">
        <f t="shared" si="230"/>
        <v/>
      </c>
      <c r="AG484" s="274" t="str">
        <f t="shared" si="231"/>
        <v/>
      </c>
      <c r="AH484" s="274" t="str">
        <f t="shared" si="231"/>
        <v/>
      </c>
      <c r="AI484" s="274" t="str">
        <f t="shared" si="231"/>
        <v/>
      </c>
      <c r="AJ484" s="274" t="str">
        <f t="shared" si="231"/>
        <v/>
      </c>
      <c r="AK484" s="274" t="str">
        <f t="shared" si="231"/>
        <v/>
      </c>
      <c r="AL484" s="274" t="str">
        <f t="shared" si="231"/>
        <v/>
      </c>
      <c r="AM484" s="274" t="str">
        <f t="shared" si="231"/>
        <v/>
      </c>
      <c r="AN484" s="274" t="str">
        <f t="shared" si="231"/>
        <v/>
      </c>
      <c r="AO484" s="274" t="str">
        <f t="shared" si="231"/>
        <v/>
      </c>
      <c r="AP484" s="274" t="str">
        <f t="shared" si="231"/>
        <v/>
      </c>
      <c r="AQ484" s="275">
        <f t="shared" si="240"/>
        <v>0</v>
      </c>
      <c r="AR484" s="275">
        <f t="shared" si="241"/>
        <v>0</v>
      </c>
      <c r="AS484" s="275">
        <f t="shared" si="242"/>
        <v>0</v>
      </c>
    </row>
    <row r="485" spans="1:45" s="5" customFormat="1" ht="27.75" customHeight="1" x14ac:dyDescent="0.25">
      <c r="A485" s="266">
        <f>'Inventaire – Act. lin. et vert.'!A472</f>
        <v>471</v>
      </c>
      <c r="B485" s="266"/>
      <c r="C485" s="266">
        <f>'Inventaire – Act. lin. et vert.'!B472</f>
        <v>0</v>
      </c>
      <c r="D485" s="266" t="str">
        <f>IF('Inventaire – Act. lin. et vert.'!C472="","",'Inventaire – Act. lin. et vert.'!C472)</f>
        <v/>
      </c>
      <c r="E485" s="267">
        <f>'Inventaire – Act. lin. et vert.'!D472</f>
        <v>0</v>
      </c>
      <c r="F485" s="268">
        <f>'Inventaire – Act. lin. et vert.'!E472</f>
        <v>0</v>
      </c>
      <c r="G485" s="276">
        <f>'Inventaire – Act. lin. et vert.'!I472</f>
        <v>0</v>
      </c>
      <c r="H485" s="270">
        <f>IF(C485='État actuel de la coll.'!$A$20,'Inventaire – Véh. et équip.'!H472-'Inventaire – Véh. et équip.'!M472,'Inventaire – Act. lin. et vert.'!G472)</f>
        <v>0</v>
      </c>
      <c r="I485" s="270">
        <f>'Inventaire – Act. lin. et vert.'!K472</f>
        <v>0</v>
      </c>
      <c r="J485" s="271" t="str">
        <f>IF(ISNUMBER('Inventaire – Act. lin. et vert.'!Y472),'Inventaire – Act. lin. et vert.'!Y472,"")</f>
        <v/>
      </c>
      <c r="K485" s="272">
        <f t="shared" si="225"/>
        <v>0</v>
      </c>
      <c r="L485" s="272">
        <f t="shared" si="233"/>
        <v>0</v>
      </c>
      <c r="M485" s="272">
        <f t="shared" si="234"/>
        <v>0</v>
      </c>
      <c r="N485" s="272">
        <f t="shared" si="235"/>
        <v>0</v>
      </c>
      <c r="O485" s="272">
        <f t="shared" si="236"/>
        <v>0</v>
      </c>
      <c r="P485" s="273">
        <f t="shared" si="237"/>
        <v>0</v>
      </c>
      <c r="Q485" s="277" t="str">
        <f t="shared" si="238"/>
        <v/>
      </c>
      <c r="R485" s="277" t="str">
        <f t="shared" si="239"/>
        <v/>
      </c>
      <c r="S485" s="274" t="str">
        <f t="shared" si="226"/>
        <v/>
      </c>
      <c r="T485" s="274" t="str">
        <f t="shared" si="232"/>
        <v/>
      </c>
      <c r="U485" s="274" t="str">
        <f t="shared" si="232"/>
        <v/>
      </c>
      <c r="V485" s="274" t="str">
        <f t="shared" si="227"/>
        <v/>
      </c>
      <c r="W485" s="274" t="str">
        <f t="shared" ref="W485:AF494" si="243">IF(OR($K485=W$14,$L485=W$14,$M485=W$14,$N485=W$14,$O485=W$14,$P485=W$14),$G485,"")</f>
        <v/>
      </c>
      <c r="X485" s="274" t="str">
        <f t="shared" si="243"/>
        <v/>
      </c>
      <c r="Y485" s="274" t="str">
        <f t="shared" si="243"/>
        <v/>
      </c>
      <c r="Z485" s="274" t="str">
        <f t="shared" si="243"/>
        <v/>
      </c>
      <c r="AA485" s="274" t="str">
        <f t="shared" si="243"/>
        <v/>
      </c>
      <c r="AB485" s="274" t="str">
        <f t="shared" si="243"/>
        <v/>
      </c>
      <c r="AC485" s="274" t="str">
        <f t="shared" si="243"/>
        <v/>
      </c>
      <c r="AD485" s="274" t="str">
        <f t="shared" si="243"/>
        <v/>
      </c>
      <c r="AE485" s="274" t="str">
        <f t="shared" si="243"/>
        <v/>
      </c>
      <c r="AF485" s="274" t="str">
        <f t="shared" si="243"/>
        <v/>
      </c>
      <c r="AG485" s="274" t="str">
        <f t="shared" ref="AG485:AP494" si="244">IF(OR($K485=AG$14,$L485=AG$14,$M485=AG$14,$N485=AG$14,$O485=AG$14,$P485=AG$14),$G485,"")</f>
        <v/>
      </c>
      <c r="AH485" s="274" t="str">
        <f t="shared" si="244"/>
        <v/>
      </c>
      <c r="AI485" s="274" t="str">
        <f t="shared" si="244"/>
        <v/>
      </c>
      <c r="AJ485" s="274" t="str">
        <f t="shared" si="244"/>
        <v/>
      </c>
      <c r="AK485" s="274" t="str">
        <f t="shared" si="244"/>
        <v/>
      </c>
      <c r="AL485" s="274" t="str">
        <f t="shared" si="244"/>
        <v/>
      </c>
      <c r="AM485" s="274" t="str">
        <f t="shared" si="244"/>
        <v/>
      </c>
      <c r="AN485" s="274" t="str">
        <f t="shared" si="244"/>
        <v/>
      </c>
      <c r="AO485" s="274" t="str">
        <f t="shared" si="244"/>
        <v/>
      </c>
      <c r="AP485" s="274" t="str">
        <f t="shared" si="244"/>
        <v/>
      </c>
      <c r="AQ485" s="275">
        <f t="shared" si="240"/>
        <v>0</v>
      </c>
      <c r="AR485" s="275">
        <f t="shared" si="241"/>
        <v>0</v>
      </c>
      <c r="AS485" s="275">
        <f t="shared" si="242"/>
        <v>0</v>
      </c>
    </row>
    <row r="486" spans="1:45" s="5" customFormat="1" ht="27.75" customHeight="1" x14ac:dyDescent="0.25">
      <c r="A486" s="266">
        <f>'Inventaire – Act. lin. et vert.'!A473</f>
        <v>472</v>
      </c>
      <c r="B486" s="266"/>
      <c r="C486" s="266">
        <f>'Inventaire – Act. lin. et vert.'!B473</f>
        <v>0</v>
      </c>
      <c r="D486" s="266" t="str">
        <f>IF('Inventaire – Act. lin. et vert.'!C473="","",'Inventaire – Act. lin. et vert.'!C473)</f>
        <v/>
      </c>
      <c r="E486" s="267">
        <f>'Inventaire – Act. lin. et vert.'!D473</f>
        <v>0</v>
      </c>
      <c r="F486" s="268">
        <f>'Inventaire – Act. lin. et vert.'!E473</f>
        <v>0</v>
      </c>
      <c r="G486" s="276">
        <f>'Inventaire – Act. lin. et vert.'!I473</f>
        <v>0</v>
      </c>
      <c r="H486" s="270">
        <f>IF(C486='État actuel de la coll.'!$A$20,'Inventaire – Véh. et équip.'!H473-'Inventaire – Véh. et équip.'!M473,'Inventaire – Act. lin. et vert.'!G473)</f>
        <v>0</v>
      </c>
      <c r="I486" s="270">
        <f>'Inventaire – Act. lin. et vert.'!K473</f>
        <v>0</v>
      </c>
      <c r="J486" s="271" t="str">
        <f>IF(ISNUMBER('Inventaire – Act. lin. et vert.'!Y473),'Inventaire – Act. lin. et vert.'!Y473,"")</f>
        <v/>
      </c>
      <c r="K486" s="272">
        <f t="shared" si="225"/>
        <v>0</v>
      </c>
      <c r="L486" s="272">
        <f t="shared" si="233"/>
        <v>0</v>
      </c>
      <c r="M486" s="272">
        <f t="shared" si="234"/>
        <v>0</v>
      </c>
      <c r="N486" s="272">
        <f t="shared" si="235"/>
        <v>0</v>
      </c>
      <c r="O486" s="272">
        <f t="shared" si="236"/>
        <v>0</v>
      </c>
      <c r="P486" s="273">
        <f t="shared" si="237"/>
        <v>0</v>
      </c>
      <c r="Q486" s="277" t="str">
        <f t="shared" si="238"/>
        <v/>
      </c>
      <c r="R486" s="277" t="str">
        <f t="shared" si="239"/>
        <v/>
      </c>
      <c r="S486" s="274" t="str">
        <f t="shared" si="226"/>
        <v/>
      </c>
      <c r="T486" s="274" t="str">
        <f t="shared" si="232"/>
        <v/>
      </c>
      <c r="U486" s="274" t="str">
        <f t="shared" si="232"/>
        <v/>
      </c>
      <c r="V486" s="274" t="str">
        <f t="shared" si="227"/>
        <v/>
      </c>
      <c r="W486" s="274" t="str">
        <f t="shared" si="243"/>
        <v/>
      </c>
      <c r="X486" s="274" t="str">
        <f t="shared" si="243"/>
        <v/>
      </c>
      <c r="Y486" s="274" t="str">
        <f t="shared" si="243"/>
        <v/>
      </c>
      <c r="Z486" s="274" t="str">
        <f t="shared" si="243"/>
        <v/>
      </c>
      <c r="AA486" s="274" t="str">
        <f t="shared" si="243"/>
        <v/>
      </c>
      <c r="AB486" s="274" t="str">
        <f t="shared" si="243"/>
        <v/>
      </c>
      <c r="AC486" s="274" t="str">
        <f t="shared" si="243"/>
        <v/>
      </c>
      <c r="AD486" s="274" t="str">
        <f t="shared" si="243"/>
        <v/>
      </c>
      <c r="AE486" s="274" t="str">
        <f t="shared" si="243"/>
        <v/>
      </c>
      <c r="AF486" s="274" t="str">
        <f t="shared" si="243"/>
        <v/>
      </c>
      <c r="AG486" s="274" t="str">
        <f t="shared" si="244"/>
        <v/>
      </c>
      <c r="AH486" s="274" t="str">
        <f t="shared" si="244"/>
        <v/>
      </c>
      <c r="AI486" s="274" t="str">
        <f t="shared" si="244"/>
        <v/>
      </c>
      <c r="AJ486" s="274" t="str">
        <f t="shared" si="244"/>
        <v/>
      </c>
      <c r="AK486" s="274" t="str">
        <f t="shared" si="244"/>
        <v/>
      </c>
      <c r="AL486" s="274" t="str">
        <f t="shared" si="244"/>
        <v/>
      </c>
      <c r="AM486" s="274" t="str">
        <f t="shared" si="244"/>
        <v/>
      </c>
      <c r="AN486" s="274" t="str">
        <f t="shared" si="244"/>
        <v/>
      </c>
      <c r="AO486" s="274" t="str">
        <f t="shared" si="244"/>
        <v/>
      </c>
      <c r="AP486" s="274" t="str">
        <f t="shared" si="244"/>
        <v/>
      </c>
      <c r="AQ486" s="275">
        <f t="shared" si="240"/>
        <v>0</v>
      </c>
      <c r="AR486" s="275">
        <f t="shared" si="241"/>
        <v>0</v>
      </c>
      <c r="AS486" s="275">
        <f t="shared" si="242"/>
        <v>0</v>
      </c>
    </row>
    <row r="487" spans="1:45" s="5" customFormat="1" ht="27.75" customHeight="1" x14ac:dyDescent="0.25">
      <c r="A487" s="266">
        <f>'Inventaire – Act. lin. et vert.'!A474</f>
        <v>473</v>
      </c>
      <c r="B487" s="266"/>
      <c r="C487" s="266">
        <f>'Inventaire – Act. lin. et vert.'!B474</f>
        <v>0</v>
      </c>
      <c r="D487" s="266" t="str">
        <f>IF('Inventaire – Act. lin. et vert.'!C474="","",'Inventaire – Act. lin. et vert.'!C474)</f>
        <v/>
      </c>
      <c r="E487" s="267">
        <f>'Inventaire – Act. lin. et vert.'!D474</f>
        <v>0</v>
      </c>
      <c r="F487" s="268">
        <f>'Inventaire – Act. lin. et vert.'!E474</f>
        <v>0</v>
      </c>
      <c r="G487" s="276">
        <f>'Inventaire – Act. lin. et vert.'!I474</f>
        <v>0</v>
      </c>
      <c r="H487" s="270">
        <f>IF(C487='État actuel de la coll.'!$A$20,'Inventaire – Véh. et équip.'!H474-'Inventaire – Véh. et équip.'!M474,'Inventaire – Act. lin. et vert.'!G474)</f>
        <v>0</v>
      </c>
      <c r="I487" s="270">
        <f>'Inventaire – Act. lin. et vert.'!K474</f>
        <v>0</v>
      </c>
      <c r="J487" s="271" t="str">
        <f>IF(ISNUMBER('Inventaire – Act. lin. et vert.'!Y474),'Inventaire – Act. lin. et vert.'!Y474,"")</f>
        <v/>
      </c>
      <c r="K487" s="272">
        <f t="shared" si="225"/>
        <v>0</v>
      </c>
      <c r="L487" s="272">
        <f t="shared" si="233"/>
        <v>0</v>
      </c>
      <c r="M487" s="272">
        <f t="shared" si="234"/>
        <v>0</v>
      </c>
      <c r="N487" s="272">
        <f t="shared" si="235"/>
        <v>0</v>
      </c>
      <c r="O487" s="272">
        <f t="shared" si="236"/>
        <v>0</v>
      </c>
      <c r="P487" s="273">
        <f t="shared" si="237"/>
        <v>0</v>
      </c>
      <c r="Q487" s="277" t="str">
        <f t="shared" si="238"/>
        <v/>
      </c>
      <c r="R487" s="277" t="str">
        <f t="shared" si="239"/>
        <v/>
      </c>
      <c r="S487" s="274" t="str">
        <f t="shared" si="226"/>
        <v/>
      </c>
      <c r="T487" s="274" t="str">
        <f t="shared" si="232"/>
        <v/>
      </c>
      <c r="U487" s="274" t="str">
        <f t="shared" si="232"/>
        <v/>
      </c>
      <c r="V487" s="274" t="str">
        <f t="shared" si="227"/>
        <v/>
      </c>
      <c r="W487" s="274" t="str">
        <f t="shared" si="243"/>
        <v/>
      </c>
      <c r="X487" s="274" t="str">
        <f t="shared" si="243"/>
        <v/>
      </c>
      <c r="Y487" s="274" t="str">
        <f t="shared" si="243"/>
        <v/>
      </c>
      <c r="Z487" s="274" t="str">
        <f t="shared" si="243"/>
        <v/>
      </c>
      <c r="AA487" s="274" t="str">
        <f t="shared" si="243"/>
        <v/>
      </c>
      <c r="AB487" s="274" t="str">
        <f t="shared" si="243"/>
        <v/>
      </c>
      <c r="AC487" s="274" t="str">
        <f t="shared" si="243"/>
        <v/>
      </c>
      <c r="AD487" s="274" t="str">
        <f t="shared" si="243"/>
        <v/>
      </c>
      <c r="AE487" s="274" t="str">
        <f t="shared" si="243"/>
        <v/>
      </c>
      <c r="AF487" s="274" t="str">
        <f t="shared" si="243"/>
        <v/>
      </c>
      <c r="AG487" s="274" t="str">
        <f t="shared" si="244"/>
        <v/>
      </c>
      <c r="AH487" s="274" t="str">
        <f t="shared" si="244"/>
        <v/>
      </c>
      <c r="AI487" s="274" t="str">
        <f t="shared" si="244"/>
        <v/>
      </c>
      <c r="AJ487" s="274" t="str">
        <f t="shared" si="244"/>
        <v/>
      </c>
      <c r="AK487" s="274" t="str">
        <f t="shared" si="244"/>
        <v/>
      </c>
      <c r="AL487" s="274" t="str">
        <f t="shared" si="244"/>
        <v/>
      </c>
      <c r="AM487" s="274" t="str">
        <f t="shared" si="244"/>
        <v/>
      </c>
      <c r="AN487" s="274" t="str">
        <f t="shared" si="244"/>
        <v/>
      </c>
      <c r="AO487" s="274" t="str">
        <f t="shared" si="244"/>
        <v/>
      </c>
      <c r="AP487" s="274" t="str">
        <f t="shared" si="244"/>
        <v/>
      </c>
      <c r="AQ487" s="275">
        <f t="shared" si="240"/>
        <v>0</v>
      </c>
      <c r="AR487" s="275">
        <f t="shared" si="241"/>
        <v>0</v>
      </c>
      <c r="AS487" s="275">
        <f t="shared" si="242"/>
        <v>0</v>
      </c>
    </row>
    <row r="488" spans="1:45" s="5" customFormat="1" ht="27.75" customHeight="1" x14ac:dyDescent="0.25">
      <c r="A488" s="266">
        <f>'Inventaire – Act. lin. et vert.'!A475</f>
        <v>474</v>
      </c>
      <c r="B488" s="266"/>
      <c r="C488" s="266">
        <f>'Inventaire – Act. lin. et vert.'!B475</f>
        <v>0</v>
      </c>
      <c r="D488" s="266" t="str">
        <f>IF('Inventaire – Act. lin. et vert.'!C475="","",'Inventaire – Act. lin. et vert.'!C475)</f>
        <v/>
      </c>
      <c r="E488" s="267">
        <f>'Inventaire – Act. lin. et vert.'!D475</f>
        <v>0</v>
      </c>
      <c r="F488" s="268">
        <f>'Inventaire – Act. lin. et vert.'!E475</f>
        <v>0</v>
      </c>
      <c r="G488" s="276">
        <f>'Inventaire – Act. lin. et vert.'!I475</f>
        <v>0</v>
      </c>
      <c r="H488" s="270">
        <f>IF(C488='État actuel de la coll.'!$A$20,'Inventaire – Véh. et équip.'!H475-'Inventaire – Véh. et équip.'!M475,'Inventaire – Act. lin. et vert.'!G475)</f>
        <v>0</v>
      </c>
      <c r="I488" s="270">
        <f>'Inventaire – Act. lin. et vert.'!K475</f>
        <v>0</v>
      </c>
      <c r="J488" s="271" t="str">
        <f>IF(ISNUMBER('Inventaire – Act. lin. et vert.'!Y475),'Inventaire – Act. lin. et vert.'!Y475,"")</f>
        <v/>
      </c>
      <c r="K488" s="272">
        <f t="shared" si="225"/>
        <v>0</v>
      </c>
      <c r="L488" s="272">
        <f t="shared" si="233"/>
        <v>0</v>
      </c>
      <c r="M488" s="272">
        <f t="shared" si="234"/>
        <v>0</v>
      </c>
      <c r="N488" s="272">
        <f t="shared" si="235"/>
        <v>0</v>
      </c>
      <c r="O488" s="272">
        <f t="shared" si="236"/>
        <v>0</v>
      </c>
      <c r="P488" s="273">
        <f t="shared" si="237"/>
        <v>0</v>
      </c>
      <c r="Q488" s="277" t="str">
        <f t="shared" si="238"/>
        <v/>
      </c>
      <c r="R488" s="277" t="str">
        <f t="shared" si="239"/>
        <v/>
      </c>
      <c r="S488" s="274" t="str">
        <f t="shared" si="226"/>
        <v/>
      </c>
      <c r="T488" s="274" t="str">
        <f t="shared" si="232"/>
        <v/>
      </c>
      <c r="U488" s="274" t="str">
        <f t="shared" si="232"/>
        <v/>
      </c>
      <c r="V488" s="274" t="str">
        <f t="shared" si="227"/>
        <v/>
      </c>
      <c r="W488" s="274" t="str">
        <f t="shared" si="243"/>
        <v/>
      </c>
      <c r="X488" s="274" t="str">
        <f t="shared" si="243"/>
        <v/>
      </c>
      <c r="Y488" s="274" t="str">
        <f t="shared" si="243"/>
        <v/>
      </c>
      <c r="Z488" s="274" t="str">
        <f t="shared" si="243"/>
        <v/>
      </c>
      <c r="AA488" s="274" t="str">
        <f t="shared" si="243"/>
        <v/>
      </c>
      <c r="AB488" s="274" t="str">
        <f t="shared" si="243"/>
        <v/>
      </c>
      <c r="AC488" s="274" t="str">
        <f t="shared" si="243"/>
        <v/>
      </c>
      <c r="AD488" s="274" t="str">
        <f t="shared" si="243"/>
        <v/>
      </c>
      <c r="AE488" s="274" t="str">
        <f t="shared" si="243"/>
        <v/>
      </c>
      <c r="AF488" s="274" t="str">
        <f t="shared" si="243"/>
        <v/>
      </c>
      <c r="AG488" s="274" t="str">
        <f t="shared" si="244"/>
        <v/>
      </c>
      <c r="AH488" s="274" t="str">
        <f t="shared" si="244"/>
        <v/>
      </c>
      <c r="AI488" s="274" t="str">
        <f t="shared" si="244"/>
        <v/>
      </c>
      <c r="AJ488" s="274" t="str">
        <f t="shared" si="244"/>
        <v/>
      </c>
      <c r="AK488" s="274" t="str">
        <f t="shared" si="244"/>
        <v/>
      </c>
      <c r="AL488" s="274" t="str">
        <f t="shared" si="244"/>
        <v/>
      </c>
      <c r="AM488" s="274" t="str">
        <f t="shared" si="244"/>
        <v/>
      </c>
      <c r="AN488" s="274" t="str">
        <f t="shared" si="244"/>
        <v/>
      </c>
      <c r="AO488" s="274" t="str">
        <f t="shared" si="244"/>
        <v/>
      </c>
      <c r="AP488" s="274" t="str">
        <f t="shared" si="244"/>
        <v/>
      </c>
      <c r="AQ488" s="275">
        <f t="shared" si="240"/>
        <v>0</v>
      </c>
      <c r="AR488" s="275">
        <f t="shared" si="241"/>
        <v>0</v>
      </c>
      <c r="AS488" s="275">
        <f t="shared" si="242"/>
        <v>0</v>
      </c>
    </row>
    <row r="489" spans="1:45" s="5" customFormat="1" ht="27.75" customHeight="1" x14ac:dyDescent="0.25">
      <c r="A489" s="266">
        <f>'Inventaire – Act. lin. et vert.'!A476</f>
        <v>475</v>
      </c>
      <c r="B489" s="266"/>
      <c r="C489" s="266">
        <f>'Inventaire – Act. lin. et vert.'!B476</f>
        <v>0</v>
      </c>
      <c r="D489" s="266" t="str">
        <f>IF('Inventaire – Act. lin. et vert.'!C476="","",'Inventaire – Act. lin. et vert.'!C476)</f>
        <v/>
      </c>
      <c r="E489" s="267">
        <f>'Inventaire – Act. lin. et vert.'!D476</f>
        <v>0</v>
      </c>
      <c r="F489" s="268">
        <f>'Inventaire – Act. lin. et vert.'!E476</f>
        <v>0</v>
      </c>
      <c r="G489" s="276">
        <f>'Inventaire – Act. lin. et vert.'!I476</f>
        <v>0</v>
      </c>
      <c r="H489" s="270">
        <f>IF(C489='État actuel de la coll.'!$A$20,'Inventaire – Véh. et équip.'!H476-'Inventaire – Véh. et équip.'!M476,'Inventaire – Act. lin. et vert.'!G476)</f>
        <v>0</v>
      </c>
      <c r="I489" s="270">
        <f>'Inventaire – Act. lin. et vert.'!K476</f>
        <v>0</v>
      </c>
      <c r="J489" s="271" t="str">
        <f>IF(ISNUMBER('Inventaire – Act. lin. et vert.'!Y476),'Inventaire – Act. lin. et vert.'!Y476,"")</f>
        <v/>
      </c>
      <c r="K489" s="272">
        <f t="shared" si="225"/>
        <v>0</v>
      </c>
      <c r="L489" s="272">
        <f t="shared" si="233"/>
        <v>0</v>
      </c>
      <c r="M489" s="272">
        <f t="shared" si="234"/>
        <v>0</v>
      </c>
      <c r="N489" s="272">
        <f t="shared" si="235"/>
        <v>0</v>
      </c>
      <c r="O489" s="272">
        <f t="shared" si="236"/>
        <v>0</v>
      </c>
      <c r="P489" s="273">
        <f t="shared" si="237"/>
        <v>0</v>
      </c>
      <c r="Q489" s="277" t="str">
        <f t="shared" si="238"/>
        <v/>
      </c>
      <c r="R489" s="277" t="str">
        <f t="shared" si="239"/>
        <v/>
      </c>
      <c r="S489" s="274" t="str">
        <f t="shared" si="226"/>
        <v/>
      </c>
      <c r="T489" s="274" t="str">
        <f t="shared" si="232"/>
        <v/>
      </c>
      <c r="U489" s="274" t="str">
        <f t="shared" si="232"/>
        <v/>
      </c>
      <c r="V489" s="274" t="str">
        <f t="shared" si="227"/>
        <v/>
      </c>
      <c r="W489" s="274" t="str">
        <f t="shared" si="243"/>
        <v/>
      </c>
      <c r="X489" s="274" t="str">
        <f t="shared" si="243"/>
        <v/>
      </c>
      <c r="Y489" s="274" t="str">
        <f t="shared" si="243"/>
        <v/>
      </c>
      <c r="Z489" s="274" t="str">
        <f t="shared" si="243"/>
        <v/>
      </c>
      <c r="AA489" s="274" t="str">
        <f t="shared" si="243"/>
        <v/>
      </c>
      <c r="AB489" s="274" t="str">
        <f t="shared" si="243"/>
        <v/>
      </c>
      <c r="AC489" s="274" t="str">
        <f t="shared" si="243"/>
        <v/>
      </c>
      <c r="AD489" s="274" t="str">
        <f t="shared" si="243"/>
        <v/>
      </c>
      <c r="AE489" s="274" t="str">
        <f t="shared" si="243"/>
        <v/>
      </c>
      <c r="AF489" s="274" t="str">
        <f t="shared" si="243"/>
        <v/>
      </c>
      <c r="AG489" s="274" t="str">
        <f t="shared" si="244"/>
        <v/>
      </c>
      <c r="AH489" s="274" t="str">
        <f t="shared" si="244"/>
        <v/>
      </c>
      <c r="AI489" s="274" t="str">
        <f t="shared" si="244"/>
        <v/>
      </c>
      <c r="AJ489" s="274" t="str">
        <f t="shared" si="244"/>
        <v/>
      </c>
      <c r="AK489" s="274" t="str">
        <f t="shared" si="244"/>
        <v/>
      </c>
      <c r="AL489" s="274" t="str">
        <f t="shared" si="244"/>
        <v/>
      </c>
      <c r="AM489" s="274" t="str">
        <f t="shared" si="244"/>
        <v/>
      </c>
      <c r="AN489" s="274" t="str">
        <f t="shared" si="244"/>
        <v/>
      </c>
      <c r="AO489" s="274" t="str">
        <f t="shared" si="244"/>
        <v/>
      </c>
      <c r="AP489" s="274" t="str">
        <f t="shared" si="244"/>
        <v/>
      </c>
      <c r="AQ489" s="275">
        <f t="shared" si="240"/>
        <v>0</v>
      </c>
      <c r="AR489" s="275">
        <f t="shared" si="241"/>
        <v>0</v>
      </c>
      <c r="AS489" s="275">
        <f t="shared" si="242"/>
        <v>0</v>
      </c>
    </row>
    <row r="490" spans="1:45" s="5" customFormat="1" ht="27.75" customHeight="1" x14ac:dyDescent="0.25">
      <c r="A490" s="266">
        <f>'Inventaire – Act. lin. et vert.'!A477</f>
        <v>476</v>
      </c>
      <c r="B490" s="266"/>
      <c r="C490" s="266">
        <f>'Inventaire – Act. lin. et vert.'!B477</f>
        <v>0</v>
      </c>
      <c r="D490" s="266" t="str">
        <f>IF('Inventaire – Act. lin. et vert.'!C477="","",'Inventaire – Act. lin. et vert.'!C477)</f>
        <v/>
      </c>
      <c r="E490" s="267">
        <f>'Inventaire – Act. lin. et vert.'!D477</f>
        <v>0</v>
      </c>
      <c r="F490" s="268">
        <f>'Inventaire – Act. lin. et vert.'!E477</f>
        <v>0</v>
      </c>
      <c r="G490" s="276">
        <f>'Inventaire – Act. lin. et vert.'!I477</f>
        <v>0</v>
      </c>
      <c r="H490" s="270">
        <f>IF(C490='État actuel de la coll.'!$A$20,'Inventaire – Véh. et équip.'!H477-'Inventaire – Véh. et équip.'!M477,'Inventaire – Act. lin. et vert.'!G477)</f>
        <v>0</v>
      </c>
      <c r="I490" s="270">
        <f>'Inventaire – Act. lin. et vert.'!K477</f>
        <v>0</v>
      </c>
      <c r="J490" s="271" t="str">
        <f>IF(ISNUMBER('Inventaire – Act. lin. et vert.'!Y477),'Inventaire – Act. lin. et vert.'!Y477,"")</f>
        <v/>
      </c>
      <c r="K490" s="272">
        <f t="shared" si="225"/>
        <v>0</v>
      </c>
      <c r="L490" s="272">
        <f t="shared" si="233"/>
        <v>0</v>
      </c>
      <c r="M490" s="272">
        <f t="shared" si="234"/>
        <v>0</v>
      </c>
      <c r="N490" s="272">
        <f t="shared" si="235"/>
        <v>0</v>
      </c>
      <c r="O490" s="272">
        <f t="shared" si="236"/>
        <v>0</v>
      </c>
      <c r="P490" s="273">
        <f t="shared" si="237"/>
        <v>0</v>
      </c>
      <c r="Q490" s="277" t="str">
        <f t="shared" si="238"/>
        <v/>
      </c>
      <c r="R490" s="277" t="str">
        <f t="shared" si="239"/>
        <v/>
      </c>
      <c r="S490" s="274" t="str">
        <f t="shared" si="226"/>
        <v/>
      </c>
      <c r="T490" s="274" t="str">
        <f t="shared" si="232"/>
        <v/>
      </c>
      <c r="U490" s="274" t="str">
        <f t="shared" si="232"/>
        <v/>
      </c>
      <c r="V490" s="274" t="str">
        <f t="shared" si="227"/>
        <v/>
      </c>
      <c r="W490" s="274" t="str">
        <f t="shared" si="243"/>
        <v/>
      </c>
      <c r="X490" s="274" t="str">
        <f t="shared" si="243"/>
        <v/>
      </c>
      <c r="Y490" s="274" t="str">
        <f t="shared" si="243"/>
        <v/>
      </c>
      <c r="Z490" s="274" t="str">
        <f t="shared" si="243"/>
        <v/>
      </c>
      <c r="AA490" s="274" t="str">
        <f t="shared" si="243"/>
        <v/>
      </c>
      <c r="AB490" s="274" t="str">
        <f t="shared" si="243"/>
        <v/>
      </c>
      <c r="AC490" s="274" t="str">
        <f t="shared" si="243"/>
        <v/>
      </c>
      <c r="AD490" s="274" t="str">
        <f t="shared" si="243"/>
        <v/>
      </c>
      <c r="AE490" s="274" t="str">
        <f t="shared" si="243"/>
        <v/>
      </c>
      <c r="AF490" s="274" t="str">
        <f t="shared" si="243"/>
        <v/>
      </c>
      <c r="AG490" s="274" t="str">
        <f t="shared" si="244"/>
        <v/>
      </c>
      <c r="AH490" s="274" t="str">
        <f t="shared" si="244"/>
        <v/>
      </c>
      <c r="AI490" s="274" t="str">
        <f t="shared" si="244"/>
        <v/>
      </c>
      <c r="AJ490" s="274" t="str">
        <f t="shared" si="244"/>
        <v/>
      </c>
      <c r="AK490" s="274" t="str">
        <f t="shared" si="244"/>
        <v/>
      </c>
      <c r="AL490" s="274" t="str">
        <f t="shared" si="244"/>
        <v/>
      </c>
      <c r="AM490" s="274" t="str">
        <f t="shared" si="244"/>
        <v/>
      </c>
      <c r="AN490" s="274" t="str">
        <f t="shared" si="244"/>
        <v/>
      </c>
      <c r="AO490" s="274" t="str">
        <f t="shared" si="244"/>
        <v/>
      </c>
      <c r="AP490" s="274" t="str">
        <f t="shared" si="244"/>
        <v/>
      </c>
      <c r="AQ490" s="275">
        <f t="shared" si="240"/>
        <v>0</v>
      </c>
      <c r="AR490" s="275">
        <f t="shared" si="241"/>
        <v>0</v>
      </c>
      <c r="AS490" s="275">
        <f t="shared" si="242"/>
        <v>0</v>
      </c>
    </row>
    <row r="491" spans="1:45" s="5" customFormat="1" ht="27.75" customHeight="1" x14ac:dyDescent="0.25">
      <c r="A491" s="266">
        <f>'Inventaire – Act. lin. et vert.'!A478</f>
        <v>477</v>
      </c>
      <c r="B491" s="266"/>
      <c r="C491" s="266">
        <f>'Inventaire – Act. lin. et vert.'!B478</f>
        <v>0</v>
      </c>
      <c r="D491" s="266" t="str">
        <f>IF('Inventaire – Act. lin. et vert.'!C478="","",'Inventaire – Act. lin. et vert.'!C478)</f>
        <v/>
      </c>
      <c r="E491" s="267">
        <f>'Inventaire – Act. lin. et vert.'!D478</f>
        <v>0</v>
      </c>
      <c r="F491" s="268">
        <f>'Inventaire – Act. lin. et vert.'!E478</f>
        <v>0</v>
      </c>
      <c r="G491" s="276">
        <f>'Inventaire – Act. lin. et vert.'!I478</f>
        <v>0</v>
      </c>
      <c r="H491" s="270">
        <f>IF(C491='État actuel de la coll.'!$A$20,'Inventaire – Véh. et équip.'!H478-'Inventaire – Véh. et équip.'!M478,'Inventaire – Act. lin. et vert.'!G478)</f>
        <v>0</v>
      </c>
      <c r="I491" s="270">
        <f>'Inventaire – Act. lin. et vert.'!K478</f>
        <v>0</v>
      </c>
      <c r="J491" s="271" t="str">
        <f>IF(ISNUMBER('Inventaire – Act. lin. et vert.'!Y478),'Inventaire – Act. lin. et vert.'!Y478,"")</f>
        <v/>
      </c>
      <c r="K491" s="272">
        <f t="shared" si="225"/>
        <v>0</v>
      </c>
      <c r="L491" s="272">
        <f t="shared" si="233"/>
        <v>0</v>
      </c>
      <c r="M491" s="272">
        <f t="shared" si="234"/>
        <v>0</v>
      </c>
      <c r="N491" s="272">
        <f t="shared" si="235"/>
        <v>0</v>
      </c>
      <c r="O491" s="272">
        <f t="shared" si="236"/>
        <v>0</v>
      </c>
      <c r="P491" s="273">
        <f t="shared" si="237"/>
        <v>0</v>
      </c>
      <c r="Q491" s="277" t="str">
        <f t="shared" si="238"/>
        <v/>
      </c>
      <c r="R491" s="277" t="str">
        <f t="shared" si="239"/>
        <v/>
      </c>
      <c r="S491" s="274" t="str">
        <f t="shared" si="226"/>
        <v/>
      </c>
      <c r="T491" s="274" t="str">
        <f t="shared" si="232"/>
        <v/>
      </c>
      <c r="U491" s="274" t="str">
        <f t="shared" si="232"/>
        <v/>
      </c>
      <c r="V491" s="274" t="str">
        <f t="shared" si="227"/>
        <v/>
      </c>
      <c r="W491" s="274" t="str">
        <f t="shared" si="243"/>
        <v/>
      </c>
      <c r="X491" s="274" t="str">
        <f t="shared" si="243"/>
        <v/>
      </c>
      <c r="Y491" s="274" t="str">
        <f t="shared" si="243"/>
        <v/>
      </c>
      <c r="Z491" s="274" t="str">
        <f t="shared" si="243"/>
        <v/>
      </c>
      <c r="AA491" s="274" t="str">
        <f t="shared" si="243"/>
        <v/>
      </c>
      <c r="AB491" s="274" t="str">
        <f t="shared" si="243"/>
        <v/>
      </c>
      <c r="AC491" s="274" t="str">
        <f t="shared" si="243"/>
        <v/>
      </c>
      <c r="AD491" s="274" t="str">
        <f t="shared" si="243"/>
        <v/>
      </c>
      <c r="AE491" s="274" t="str">
        <f t="shared" si="243"/>
        <v/>
      </c>
      <c r="AF491" s="274" t="str">
        <f t="shared" si="243"/>
        <v/>
      </c>
      <c r="AG491" s="274" t="str">
        <f t="shared" si="244"/>
        <v/>
      </c>
      <c r="AH491" s="274" t="str">
        <f t="shared" si="244"/>
        <v/>
      </c>
      <c r="AI491" s="274" t="str">
        <f t="shared" si="244"/>
        <v/>
      </c>
      <c r="AJ491" s="274" t="str">
        <f t="shared" si="244"/>
        <v/>
      </c>
      <c r="AK491" s="274" t="str">
        <f t="shared" si="244"/>
        <v/>
      </c>
      <c r="AL491" s="274" t="str">
        <f t="shared" si="244"/>
        <v/>
      </c>
      <c r="AM491" s="274" t="str">
        <f t="shared" si="244"/>
        <v/>
      </c>
      <c r="AN491" s="274" t="str">
        <f t="shared" si="244"/>
        <v/>
      </c>
      <c r="AO491" s="274" t="str">
        <f t="shared" si="244"/>
        <v/>
      </c>
      <c r="AP491" s="274" t="str">
        <f t="shared" si="244"/>
        <v/>
      </c>
      <c r="AQ491" s="275">
        <f t="shared" si="240"/>
        <v>0</v>
      </c>
      <c r="AR491" s="275">
        <f t="shared" si="241"/>
        <v>0</v>
      </c>
      <c r="AS491" s="275">
        <f t="shared" si="242"/>
        <v>0</v>
      </c>
    </row>
    <row r="492" spans="1:45" s="5" customFormat="1" ht="27.75" customHeight="1" x14ac:dyDescent="0.25">
      <c r="A492" s="266">
        <f>'Inventaire – Act. lin. et vert.'!A479</f>
        <v>478</v>
      </c>
      <c r="B492" s="266"/>
      <c r="C492" s="266">
        <f>'Inventaire – Act. lin. et vert.'!B479</f>
        <v>0</v>
      </c>
      <c r="D492" s="266" t="str">
        <f>IF('Inventaire – Act. lin. et vert.'!C479="","",'Inventaire – Act. lin. et vert.'!C479)</f>
        <v/>
      </c>
      <c r="E492" s="267">
        <f>'Inventaire – Act. lin. et vert.'!D479</f>
        <v>0</v>
      </c>
      <c r="F492" s="268">
        <f>'Inventaire – Act. lin. et vert.'!E479</f>
        <v>0</v>
      </c>
      <c r="G492" s="276">
        <f>'Inventaire – Act. lin. et vert.'!I479</f>
        <v>0</v>
      </c>
      <c r="H492" s="270">
        <f>IF(C492='État actuel de la coll.'!$A$20,'Inventaire – Véh. et équip.'!H479-'Inventaire – Véh. et équip.'!M479,'Inventaire – Act. lin. et vert.'!G479)</f>
        <v>0</v>
      </c>
      <c r="I492" s="270">
        <f>'Inventaire – Act. lin. et vert.'!K479</f>
        <v>0</v>
      </c>
      <c r="J492" s="271" t="str">
        <f>IF(ISNUMBER('Inventaire – Act. lin. et vert.'!Y479),'Inventaire – Act. lin. et vert.'!Y479,"")</f>
        <v/>
      </c>
      <c r="K492" s="272">
        <f t="shared" si="225"/>
        <v>0</v>
      </c>
      <c r="L492" s="272">
        <f t="shared" si="233"/>
        <v>0</v>
      </c>
      <c r="M492" s="272">
        <f t="shared" si="234"/>
        <v>0</v>
      </c>
      <c r="N492" s="272">
        <f t="shared" si="235"/>
        <v>0</v>
      </c>
      <c r="O492" s="272">
        <f t="shared" si="236"/>
        <v>0</v>
      </c>
      <c r="P492" s="273">
        <f t="shared" si="237"/>
        <v>0</v>
      </c>
      <c r="Q492" s="277" t="str">
        <f t="shared" si="238"/>
        <v/>
      </c>
      <c r="R492" s="277" t="str">
        <f t="shared" si="239"/>
        <v/>
      </c>
      <c r="S492" s="274" t="str">
        <f t="shared" si="226"/>
        <v/>
      </c>
      <c r="T492" s="274" t="str">
        <f t="shared" si="232"/>
        <v/>
      </c>
      <c r="U492" s="274" t="str">
        <f t="shared" si="232"/>
        <v/>
      </c>
      <c r="V492" s="274" t="str">
        <f t="shared" si="227"/>
        <v/>
      </c>
      <c r="W492" s="274" t="str">
        <f t="shared" si="243"/>
        <v/>
      </c>
      <c r="X492" s="274" t="str">
        <f t="shared" si="243"/>
        <v/>
      </c>
      <c r="Y492" s="274" t="str">
        <f t="shared" si="243"/>
        <v/>
      </c>
      <c r="Z492" s="274" t="str">
        <f t="shared" si="243"/>
        <v/>
      </c>
      <c r="AA492" s="274" t="str">
        <f t="shared" si="243"/>
        <v/>
      </c>
      <c r="AB492" s="274" t="str">
        <f t="shared" si="243"/>
        <v/>
      </c>
      <c r="AC492" s="274" t="str">
        <f t="shared" si="243"/>
        <v/>
      </c>
      <c r="AD492" s="274" t="str">
        <f t="shared" si="243"/>
        <v/>
      </c>
      <c r="AE492" s="274" t="str">
        <f t="shared" si="243"/>
        <v/>
      </c>
      <c r="AF492" s="274" t="str">
        <f t="shared" si="243"/>
        <v/>
      </c>
      <c r="AG492" s="274" t="str">
        <f t="shared" si="244"/>
        <v/>
      </c>
      <c r="AH492" s="274" t="str">
        <f t="shared" si="244"/>
        <v/>
      </c>
      <c r="AI492" s="274" t="str">
        <f t="shared" si="244"/>
        <v/>
      </c>
      <c r="AJ492" s="274" t="str">
        <f t="shared" si="244"/>
        <v/>
      </c>
      <c r="AK492" s="274" t="str">
        <f t="shared" si="244"/>
        <v/>
      </c>
      <c r="AL492" s="274" t="str">
        <f t="shared" si="244"/>
        <v/>
      </c>
      <c r="AM492" s="274" t="str">
        <f t="shared" si="244"/>
        <v/>
      </c>
      <c r="AN492" s="274" t="str">
        <f t="shared" si="244"/>
        <v/>
      </c>
      <c r="AO492" s="274" t="str">
        <f t="shared" si="244"/>
        <v/>
      </c>
      <c r="AP492" s="274" t="str">
        <f t="shared" si="244"/>
        <v/>
      </c>
      <c r="AQ492" s="275">
        <f t="shared" si="240"/>
        <v>0</v>
      </c>
      <c r="AR492" s="275">
        <f t="shared" si="241"/>
        <v>0</v>
      </c>
      <c r="AS492" s="275">
        <f t="shared" si="242"/>
        <v>0</v>
      </c>
    </row>
    <row r="493" spans="1:45" s="5" customFormat="1" ht="27.75" customHeight="1" x14ac:dyDescent="0.25">
      <c r="A493" s="266">
        <f>'Inventaire – Act. lin. et vert.'!A480</f>
        <v>479</v>
      </c>
      <c r="B493" s="266"/>
      <c r="C493" s="266">
        <f>'Inventaire – Act. lin. et vert.'!B480</f>
        <v>0</v>
      </c>
      <c r="D493" s="266" t="str">
        <f>IF('Inventaire – Act. lin. et vert.'!C480="","",'Inventaire – Act. lin. et vert.'!C480)</f>
        <v/>
      </c>
      <c r="E493" s="267">
        <f>'Inventaire – Act. lin. et vert.'!D480</f>
        <v>0</v>
      </c>
      <c r="F493" s="268">
        <f>'Inventaire – Act. lin. et vert.'!E480</f>
        <v>0</v>
      </c>
      <c r="G493" s="276">
        <f>'Inventaire – Act. lin. et vert.'!I480</f>
        <v>0</v>
      </c>
      <c r="H493" s="270">
        <f>IF(C493='État actuel de la coll.'!$A$20,'Inventaire – Véh. et équip.'!H480-'Inventaire – Véh. et équip.'!M480,'Inventaire – Act. lin. et vert.'!G480)</f>
        <v>0</v>
      </c>
      <c r="I493" s="270">
        <f>'Inventaire – Act. lin. et vert.'!K480</f>
        <v>0</v>
      </c>
      <c r="J493" s="271" t="str">
        <f>IF(ISNUMBER('Inventaire – Act. lin. et vert.'!Y480),'Inventaire – Act. lin. et vert.'!Y480,"")</f>
        <v/>
      </c>
      <c r="K493" s="272">
        <f t="shared" si="225"/>
        <v>0</v>
      </c>
      <c r="L493" s="272">
        <f t="shared" si="233"/>
        <v>0</v>
      </c>
      <c r="M493" s="272">
        <f t="shared" si="234"/>
        <v>0</v>
      </c>
      <c r="N493" s="272">
        <f t="shared" si="235"/>
        <v>0</v>
      </c>
      <c r="O493" s="272">
        <f t="shared" si="236"/>
        <v>0</v>
      </c>
      <c r="P493" s="273">
        <f t="shared" si="237"/>
        <v>0</v>
      </c>
      <c r="Q493" s="277" t="str">
        <f t="shared" si="238"/>
        <v/>
      </c>
      <c r="R493" s="277" t="str">
        <f t="shared" si="239"/>
        <v/>
      </c>
      <c r="S493" s="274" t="str">
        <f t="shared" si="226"/>
        <v/>
      </c>
      <c r="T493" s="274" t="str">
        <f t="shared" si="232"/>
        <v/>
      </c>
      <c r="U493" s="274" t="str">
        <f t="shared" si="232"/>
        <v/>
      </c>
      <c r="V493" s="274" t="str">
        <f t="shared" si="227"/>
        <v/>
      </c>
      <c r="W493" s="274" t="str">
        <f t="shared" si="243"/>
        <v/>
      </c>
      <c r="X493" s="274" t="str">
        <f t="shared" si="243"/>
        <v/>
      </c>
      <c r="Y493" s="274" t="str">
        <f t="shared" si="243"/>
        <v/>
      </c>
      <c r="Z493" s="274" t="str">
        <f t="shared" si="243"/>
        <v/>
      </c>
      <c r="AA493" s="274" t="str">
        <f t="shared" si="243"/>
        <v/>
      </c>
      <c r="AB493" s="274" t="str">
        <f t="shared" si="243"/>
        <v/>
      </c>
      <c r="AC493" s="274" t="str">
        <f t="shared" si="243"/>
        <v/>
      </c>
      <c r="AD493" s="274" t="str">
        <f t="shared" si="243"/>
        <v/>
      </c>
      <c r="AE493" s="274" t="str">
        <f t="shared" si="243"/>
        <v/>
      </c>
      <c r="AF493" s="274" t="str">
        <f t="shared" si="243"/>
        <v/>
      </c>
      <c r="AG493" s="274" t="str">
        <f t="shared" si="244"/>
        <v/>
      </c>
      <c r="AH493" s="274" t="str">
        <f t="shared" si="244"/>
        <v/>
      </c>
      <c r="AI493" s="274" t="str">
        <f t="shared" si="244"/>
        <v/>
      </c>
      <c r="AJ493" s="274" t="str">
        <f t="shared" si="244"/>
        <v/>
      </c>
      <c r="AK493" s="274" t="str">
        <f t="shared" si="244"/>
        <v/>
      </c>
      <c r="AL493" s="274" t="str">
        <f t="shared" si="244"/>
        <v/>
      </c>
      <c r="AM493" s="274" t="str">
        <f t="shared" si="244"/>
        <v/>
      </c>
      <c r="AN493" s="274" t="str">
        <f t="shared" si="244"/>
        <v/>
      </c>
      <c r="AO493" s="274" t="str">
        <f t="shared" si="244"/>
        <v/>
      </c>
      <c r="AP493" s="274" t="str">
        <f t="shared" si="244"/>
        <v/>
      </c>
      <c r="AQ493" s="275">
        <f t="shared" si="240"/>
        <v>0</v>
      </c>
      <c r="AR493" s="275">
        <f t="shared" si="241"/>
        <v>0</v>
      </c>
      <c r="AS493" s="275">
        <f t="shared" si="242"/>
        <v>0</v>
      </c>
    </row>
    <row r="494" spans="1:45" s="5" customFormat="1" ht="27.75" customHeight="1" x14ac:dyDescent="0.25">
      <c r="A494" s="266">
        <f>'Inventaire – Act. lin. et vert.'!A481</f>
        <v>480</v>
      </c>
      <c r="B494" s="266"/>
      <c r="C494" s="266">
        <f>'Inventaire – Act. lin. et vert.'!B481</f>
        <v>0</v>
      </c>
      <c r="D494" s="266" t="str">
        <f>IF('Inventaire – Act. lin. et vert.'!C481="","",'Inventaire – Act. lin. et vert.'!C481)</f>
        <v/>
      </c>
      <c r="E494" s="267">
        <f>'Inventaire – Act. lin. et vert.'!D481</f>
        <v>0</v>
      </c>
      <c r="F494" s="268">
        <f>'Inventaire – Act. lin. et vert.'!E481</f>
        <v>0</v>
      </c>
      <c r="G494" s="276">
        <f>'Inventaire – Act. lin. et vert.'!I481</f>
        <v>0</v>
      </c>
      <c r="H494" s="270">
        <f>IF(C494='État actuel de la coll.'!$A$20,'Inventaire – Véh. et équip.'!H481-'Inventaire – Véh. et équip.'!M481,'Inventaire – Act. lin. et vert.'!G481)</f>
        <v>0</v>
      </c>
      <c r="I494" s="270">
        <f>'Inventaire – Act. lin. et vert.'!K481</f>
        <v>0</v>
      </c>
      <c r="J494" s="271" t="str">
        <f>IF(ISNUMBER('Inventaire – Act. lin. et vert.'!Y481),'Inventaire – Act. lin. et vert.'!Y481,"")</f>
        <v/>
      </c>
      <c r="K494" s="272">
        <f t="shared" si="225"/>
        <v>0</v>
      </c>
      <c r="L494" s="272">
        <f t="shared" si="233"/>
        <v>0</v>
      </c>
      <c r="M494" s="272">
        <f t="shared" si="234"/>
        <v>0</v>
      </c>
      <c r="N494" s="272">
        <f t="shared" si="235"/>
        <v>0</v>
      </c>
      <c r="O494" s="272">
        <f t="shared" si="236"/>
        <v>0</v>
      </c>
      <c r="P494" s="273">
        <f t="shared" si="237"/>
        <v>0</v>
      </c>
      <c r="Q494" s="277" t="str">
        <f t="shared" si="238"/>
        <v/>
      </c>
      <c r="R494" s="277" t="str">
        <f t="shared" si="239"/>
        <v/>
      </c>
      <c r="S494" s="274" t="str">
        <f t="shared" si="226"/>
        <v/>
      </c>
      <c r="T494" s="274" t="str">
        <f t="shared" si="232"/>
        <v/>
      </c>
      <c r="U494" s="274" t="str">
        <f t="shared" si="232"/>
        <v/>
      </c>
      <c r="V494" s="274" t="str">
        <f t="shared" si="227"/>
        <v/>
      </c>
      <c r="W494" s="274" t="str">
        <f t="shared" si="243"/>
        <v/>
      </c>
      <c r="X494" s="274" t="str">
        <f t="shared" si="243"/>
        <v/>
      </c>
      <c r="Y494" s="274" t="str">
        <f t="shared" si="243"/>
        <v/>
      </c>
      <c r="Z494" s="274" t="str">
        <f t="shared" si="243"/>
        <v/>
      </c>
      <c r="AA494" s="274" t="str">
        <f t="shared" si="243"/>
        <v/>
      </c>
      <c r="AB494" s="274" t="str">
        <f t="shared" si="243"/>
        <v/>
      </c>
      <c r="AC494" s="274" t="str">
        <f t="shared" si="243"/>
        <v/>
      </c>
      <c r="AD494" s="274" t="str">
        <f t="shared" si="243"/>
        <v/>
      </c>
      <c r="AE494" s="274" t="str">
        <f t="shared" si="243"/>
        <v/>
      </c>
      <c r="AF494" s="274" t="str">
        <f t="shared" si="243"/>
        <v/>
      </c>
      <c r="AG494" s="274" t="str">
        <f t="shared" si="244"/>
        <v/>
      </c>
      <c r="AH494" s="274" t="str">
        <f t="shared" si="244"/>
        <v/>
      </c>
      <c r="AI494" s="274" t="str">
        <f t="shared" si="244"/>
        <v/>
      </c>
      <c r="AJ494" s="274" t="str">
        <f t="shared" si="244"/>
        <v/>
      </c>
      <c r="AK494" s="274" t="str">
        <f t="shared" si="244"/>
        <v/>
      </c>
      <c r="AL494" s="274" t="str">
        <f t="shared" si="244"/>
        <v/>
      </c>
      <c r="AM494" s="274" t="str">
        <f t="shared" si="244"/>
        <v/>
      </c>
      <c r="AN494" s="274" t="str">
        <f t="shared" si="244"/>
        <v/>
      </c>
      <c r="AO494" s="274" t="str">
        <f t="shared" si="244"/>
        <v/>
      </c>
      <c r="AP494" s="274" t="str">
        <f t="shared" si="244"/>
        <v/>
      </c>
      <c r="AQ494" s="275">
        <f t="shared" si="240"/>
        <v>0</v>
      </c>
      <c r="AR494" s="275">
        <f t="shared" si="241"/>
        <v>0</v>
      </c>
      <c r="AS494" s="275">
        <f t="shared" si="242"/>
        <v>0</v>
      </c>
    </row>
    <row r="495" spans="1:45" s="5" customFormat="1" ht="27.75" customHeight="1" x14ac:dyDescent="0.25">
      <c r="A495" s="266">
        <f>'Inventaire – Act. lin. et vert.'!A482</f>
        <v>481</v>
      </c>
      <c r="B495" s="266"/>
      <c r="C495" s="266">
        <f>'Inventaire – Act. lin. et vert.'!B482</f>
        <v>0</v>
      </c>
      <c r="D495" s="266" t="str">
        <f>IF('Inventaire – Act. lin. et vert.'!C482="","",'Inventaire – Act. lin. et vert.'!C482)</f>
        <v/>
      </c>
      <c r="E495" s="267">
        <f>'Inventaire – Act. lin. et vert.'!D482</f>
        <v>0</v>
      </c>
      <c r="F495" s="268">
        <f>'Inventaire – Act. lin. et vert.'!E482</f>
        <v>0</v>
      </c>
      <c r="G495" s="276">
        <f>'Inventaire – Act. lin. et vert.'!I482</f>
        <v>0</v>
      </c>
      <c r="H495" s="270">
        <f>IF(C495='État actuel de la coll.'!$A$20,'Inventaire – Véh. et équip.'!H482-'Inventaire – Véh. et équip.'!M482,'Inventaire – Act. lin. et vert.'!G482)</f>
        <v>0</v>
      </c>
      <c r="I495" s="270">
        <f>'Inventaire – Act. lin. et vert.'!K482</f>
        <v>0</v>
      </c>
      <c r="J495" s="271" t="str">
        <f>IF(ISNUMBER('Inventaire – Act. lin. et vert.'!Y482),'Inventaire – Act. lin. et vert.'!Y482,"")</f>
        <v/>
      </c>
      <c r="K495" s="272">
        <f t="shared" si="225"/>
        <v>0</v>
      </c>
      <c r="L495" s="272">
        <f t="shared" si="233"/>
        <v>0</v>
      </c>
      <c r="M495" s="272">
        <f t="shared" si="234"/>
        <v>0</v>
      </c>
      <c r="N495" s="272">
        <f t="shared" si="235"/>
        <v>0</v>
      </c>
      <c r="O495" s="272">
        <f t="shared" si="236"/>
        <v>0</v>
      </c>
      <c r="P495" s="273">
        <f t="shared" si="237"/>
        <v>0</v>
      </c>
      <c r="Q495" s="277" t="str">
        <f t="shared" si="238"/>
        <v/>
      </c>
      <c r="R495" s="277" t="str">
        <f t="shared" si="239"/>
        <v/>
      </c>
      <c r="S495" s="274" t="str">
        <f t="shared" si="226"/>
        <v/>
      </c>
      <c r="T495" s="274" t="str">
        <f t="shared" si="232"/>
        <v/>
      </c>
      <c r="U495" s="274" t="str">
        <f t="shared" si="232"/>
        <v/>
      </c>
      <c r="V495" s="274" t="str">
        <f t="shared" si="227"/>
        <v/>
      </c>
      <c r="W495" s="274" t="str">
        <f t="shared" ref="W495:AF504" si="245">IF(OR($K495=W$14,$L495=W$14,$M495=W$14,$N495=W$14,$O495=W$14,$P495=W$14),$G495,"")</f>
        <v/>
      </c>
      <c r="X495" s="274" t="str">
        <f t="shared" si="245"/>
        <v/>
      </c>
      <c r="Y495" s="274" t="str">
        <f t="shared" si="245"/>
        <v/>
      </c>
      <c r="Z495" s="274" t="str">
        <f t="shared" si="245"/>
        <v/>
      </c>
      <c r="AA495" s="274" t="str">
        <f t="shared" si="245"/>
        <v/>
      </c>
      <c r="AB495" s="274" t="str">
        <f t="shared" si="245"/>
        <v/>
      </c>
      <c r="AC495" s="274" t="str">
        <f t="shared" si="245"/>
        <v/>
      </c>
      <c r="AD495" s="274" t="str">
        <f t="shared" si="245"/>
        <v/>
      </c>
      <c r="AE495" s="274" t="str">
        <f t="shared" si="245"/>
        <v/>
      </c>
      <c r="AF495" s="274" t="str">
        <f t="shared" si="245"/>
        <v/>
      </c>
      <c r="AG495" s="274" t="str">
        <f t="shared" ref="AG495:AP504" si="246">IF(OR($K495=AG$14,$L495=AG$14,$M495=AG$14,$N495=AG$14,$O495=AG$14,$P495=AG$14),$G495,"")</f>
        <v/>
      </c>
      <c r="AH495" s="274" t="str">
        <f t="shared" si="246"/>
        <v/>
      </c>
      <c r="AI495" s="274" t="str">
        <f t="shared" si="246"/>
        <v/>
      </c>
      <c r="AJ495" s="274" t="str">
        <f t="shared" si="246"/>
        <v/>
      </c>
      <c r="AK495" s="274" t="str">
        <f t="shared" si="246"/>
        <v/>
      </c>
      <c r="AL495" s="274" t="str">
        <f t="shared" si="246"/>
        <v/>
      </c>
      <c r="AM495" s="274" t="str">
        <f t="shared" si="246"/>
        <v/>
      </c>
      <c r="AN495" s="274" t="str">
        <f t="shared" si="246"/>
        <v/>
      </c>
      <c r="AO495" s="274" t="str">
        <f t="shared" si="246"/>
        <v/>
      </c>
      <c r="AP495" s="274" t="str">
        <f t="shared" si="246"/>
        <v/>
      </c>
      <c r="AQ495" s="275">
        <f t="shared" si="240"/>
        <v>0</v>
      </c>
      <c r="AR495" s="275">
        <f t="shared" si="241"/>
        <v>0</v>
      </c>
      <c r="AS495" s="275">
        <f t="shared" si="242"/>
        <v>0</v>
      </c>
    </row>
    <row r="496" spans="1:45" s="5" customFormat="1" ht="27.75" customHeight="1" x14ac:dyDescent="0.25">
      <c r="A496" s="266">
        <f>'Inventaire – Act. lin. et vert.'!A483</f>
        <v>482</v>
      </c>
      <c r="B496" s="266"/>
      <c r="C496" s="266">
        <f>'Inventaire – Act. lin. et vert.'!B483</f>
        <v>0</v>
      </c>
      <c r="D496" s="266" t="str">
        <f>IF('Inventaire – Act. lin. et vert.'!C483="","",'Inventaire – Act. lin. et vert.'!C483)</f>
        <v/>
      </c>
      <c r="E496" s="267">
        <f>'Inventaire – Act. lin. et vert.'!D483</f>
        <v>0</v>
      </c>
      <c r="F496" s="268">
        <f>'Inventaire – Act. lin. et vert.'!E483</f>
        <v>0</v>
      </c>
      <c r="G496" s="276">
        <f>'Inventaire – Act. lin. et vert.'!I483</f>
        <v>0</v>
      </c>
      <c r="H496" s="270">
        <f>IF(C496='État actuel de la coll.'!$A$20,'Inventaire – Véh. et équip.'!H483-'Inventaire – Véh. et équip.'!M483,'Inventaire – Act. lin. et vert.'!G483)</f>
        <v>0</v>
      </c>
      <c r="I496" s="270">
        <f>'Inventaire – Act. lin. et vert.'!K483</f>
        <v>0</v>
      </c>
      <c r="J496" s="271" t="str">
        <f>IF(ISNUMBER('Inventaire – Act. lin. et vert.'!Y483),'Inventaire – Act. lin. et vert.'!Y483,"")</f>
        <v/>
      </c>
      <c r="K496" s="272">
        <f t="shared" si="225"/>
        <v>0</v>
      </c>
      <c r="L496" s="272">
        <f t="shared" si="233"/>
        <v>0</v>
      </c>
      <c r="M496" s="272">
        <f t="shared" si="234"/>
        <v>0</v>
      </c>
      <c r="N496" s="272">
        <f t="shared" si="235"/>
        <v>0</v>
      </c>
      <c r="O496" s="272">
        <f t="shared" si="236"/>
        <v>0</v>
      </c>
      <c r="P496" s="273">
        <f t="shared" si="237"/>
        <v>0</v>
      </c>
      <c r="Q496" s="277" t="str">
        <f t="shared" si="238"/>
        <v/>
      </c>
      <c r="R496" s="277" t="str">
        <f t="shared" si="239"/>
        <v/>
      </c>
      <c r="S496" s="274" t="str">
        <f t="shared" si="226"/>
        <v/>
      </c>
      <c r="T496" s="274" t="str">
        <f t="shared" ref="T496:U514" si="247">IF(OR($K496=T$14,$L496=T$14,$M496=T$14,$N496=T$14,$O496=T$14,$P496=T$14),$G496,"")</f>
        <v/>
      </c>
      <c r="U496" s="274" t="str">
        <f t="shared" si="247"/>
        <v/>
      </c>
      <c r="V496" s="274" t="str">
        <f t="shared" si="227"/>
        <v/>
      </c>
      <c r="W496" s="274" t="str">
        <f t="shared" si="245"/>
        <v/>
      </c>
      <c r="X496" s="274" t="str">
        <f t="shared" si="245"/>
        <v/>
      </c>
      <c r="Y496" s="274" t="str">
        <f t="shared" si="245"/>
        <v/>
      </c>
      <c r="Z496" s="274" t="str">
        <f t="shared" si="245"/>
        <v/>
      </c>
      <c r="AA496" s="274" t="str">
        <f t="shared" si="245"/>
        <v/>
      </c>
      <c r="AB496" s="274" t="str">
        <f t="shared" si="245"/>
        <v/>
      </c>
      <c r="AC496" s="274" t="str">
        <f t="shared" si="245"/>
        <v/>
      </c>
      <c r="AD496" s="274" t="str">
        <f t="shared" si="245"/>
        <v/>
      </c>
      <c r="AE496" s="274" t="str">
        <f t="shared" si="245"/>
        <v/>
      </c>
      <c r="AF496" s="274" t="str">
        <f t="shared" si="245"/>
        <v/>
      </c>
      <c r="AG496" s="274" t="str">
        <f t="shared" si="246"/>
        <v/>
      </c>
      <c r="AH496" s="274" t="str">
        <f t="shared" si="246"/>
        <v/>
      </c>
      <c r="AI496" s="274" t="str">
        <f t="shared" si="246"/>
        <v/>
      </c>
      <c r="AJ496" s="274" t="str">
        <f t="shared" si="246"/>
        <v/>
      </c>
      <c r="AK496" s="274" t="str">
        <f t="shared" si="246"/>
        <v/>
      </c>
      <c r="AL496" s="274" t="str">
        <f t="shared" si="246"/>
        <v/>
      </c>
      <c r="AM496" s="274" t="str">
        <f t="shared" si="246"/>
        <v/>
      </c>
      <c r="AN496" s="274" t="str">
        <f t="shared" si="246"/>
        <v/>
      </c>
      <c r="AO496" s="274" t="str">
        <f t="shared" si="246"/>
        <v/>
      </c>
      <c r="AP496" s="274" t="str">
        <f t="shared" si="246"/>
        <v/>
      </c>
      <c r="AQ496" s="275">
        <f t="shared" si="240"/>
        <v>0</v>
      </c>
      <c r="AR496" s="275">
        <f t="shared" si="241"/>
        <v>0</v>
      </c>
      <c r="AS496" s="275">
        <f t="shared" si="242"/>
        <v>0</v>
      </c>
    </row>
    <row r="497" spans="1:45" s="5" customFormat="1" ht="27.75" customHeight="1" x14ac:dyDescent="0.25">
      <c r="A497" s="266">
        <f>'Inventaire – Act. lin. et vert.'!A484</f>
        <v>483</v>
      </c>
      <c r="B497" s="266"/>
      <c r="C497" s="266">
        <f>'Inventaire – Act. lin. et vert.'!B484</f>
        <v>0</v>
      </c>
      <c r="D497" s="266" t="str">
        <f>IF('Inventaire – Act. lin. et vert.'!C484="","",'Inventaire – Act. lin. et vert.'!C484)</f>
        <v/>
      </c>
      <c r="E497" s="267">
        <f>'Inventaire – Act. lin. et vert.'!D484</f>
        <v>0</v>
      </c>
      <c r="F497" s="268">
        <f>'Inventaire – Act. lin. et vert.'!E484</f>
        <v>0</v>
      </c>
      <c r="G497" s="276">
        <f>'Inventaire – Act. lin. et vert.'!I484</f>
        <v>0</v>
      </c>
      <c r="H497" s="270">
        <f>IF(C497='État actuel de la coll.'!$A$20,'Inventaire – Véh. et équip.'!H484-'Inventaire – Véh. et équip.'!M484,'Inventaire – Act. lin. et vert.'!G484)</f>
        <v>0</v>
      </c>
      <c r="I497" s="270">
        <f>'Inventaire – Act. lin. et vert.'!K484</f>
        <v>0</v>
      </c>
      <c r="J497" s="271" t="str">
        <f>IF(ISNUMBER('Inventaire – Act. lin. et vert.'!Y484),'Inventaire – Act. lin. et vert.'!Y484,"")</f>
        <v/>
      </c>
      <c r="K497" s="272">
        <f t="shared" si="225"/>
        <v>0</v>
      </c>
      <c r="L497" s="272">
        <f t="shared" si="233"/>
        <v>0</v>
      </c>
      <c r="M497" s="272">
        <f t="shared" si="234"/>
        <v>0</v>
      </c>
      <c r="N497" s="272">
        <f t="shared" si="235"/>
        <v>0</v>
      </c>
      <c r="O497" s="272">
        <f t="shared" si="236"/>
        <v>0</v>
      </c>
      <c r="P497" s="273">
        <f t="shared" si="237"/>
        <v>0</v>
      </c>
      <c r="Q497" s="277" t="str">
        <f t="shared" si="238"/>
        <v/>
      </c>
      <c r="R497" s="277" t="str">
        <f t="shared" si="239"/>
        <v/>
      </c>
      <c r="S497" s="274" t="str">
        <f t="shared" si="226"/>
        <v/>
      </c>
      <c r="T497" s="274" t="str">
        <f t="shared" si="247"/>
        <v/>
      </c>
      <c r="U497" s="274" t="str">
        <f t="shared" si="247"/>
        <v/>
      </c>
      <c r="V497" s="274" t="str">
        <f t="shared" si="227"/>
        <v/>
      </c>
      <c r="W497" s="274" t="str">
        <f t="shared" si="245"/>
        <v/>
      </c>
      <c r="X497" s="274" t="str">
        <f t="shared" si="245"/>
        <v/>
      </c>
      <c r="Y497" s="274" t="str">
        <f t="shared" si="245"/>
        <v/>
      </c>
      <c r="Z497" s="274" t="str">
        <f t="shared" si="245"/>
        <v/>
      </c>
      <c r="AA497" s="274" t="str">
        <f t="shared" si="245"/>
        <v/>
      </c>
      <c r="AB497" s="274" t="str">
        <f t="shared" si="245"/>
        <v/>
      </c>
      <c r="AC497" s="274" t="str">
        <f t="shared" si="245"/>
        <v/>
      </c>
      <c r="AD497" s="274" t="str">
        <f t="shared" si="245"/>
        <v/>
      </c>
      <c r="AE497" s="274" t="str">
        <f t="shared" si="245"/>
        <v/>
      </c>
      <c r="AF497" s="274" t="str">
        <f t="shared" si="245"/>
        <v/>
      </c>
      <c r="AG497" s="274" t="str">
        <f t="shared" si="246"/>
        <v/>
      </c>
      <c r="AH497" s="274" t="str">
        <f t="shared" si="246"/>
        <v/>
      </c>
      <c r="AI497" s="274" t="str">
        <f t="shared" si="246"/>
        <v/>
      </c>
      <c r="AJ497" s="274" t="str">
        <f t="shared" si="246"/>
        <v/>
      </c>
      <c r="AK497" s="274" t="str">
        <f t="shared" si="246"/>
        <v/>
      </c>
      <c r="AL497" s="274" t="str">
        <f t="shared" si="246"/>
        <v/>
      </c>
      <c r="AM497" s="274" t="str">
        <f t="shared" si="246"/>
        <v/>
      </c>
      <c r="AN497" s="274" t="str">
        <f t="shared" si="246"/>
        <v/>
      </c>
      <c r="AO497" s="274" t="str">
        <f t="shared" si="246"/>
        <v/>
      </c>
      <c r="AP497" s="274" t="str">
        <f t="shared" si="246"/>
        <v/>
      </c>
      <c r="AQ497" s="275">
        <f t="shared" si="240"/>
        <v>0</v>
      </c>
      <c r="AR497" s="275">
        <f t="shared" si="241"/>
        <v>0</v>
      </c>
      <c r="AS497" s="275">
        <f t="shared" si="242"/>
        <v>0</v>
      </c>
    </row>
    <row r="498" spans="1:45" s="5" customFormat="1" ht="27.75" customHeight="1" x14ac:dyDescent="0.25">
      <c r="A498" s="266">
        <f>'Inventaire – Act. lin. et vert.'!A485</f>
        <v>484</v>
      </c>
      <c r="B498" s="266"/>
      <c r="C498" s="266">
        <f>'Inventaire – Act. lin. et vert.'!B485</f>
        <v>0</v>
      </c>
      <c r="D498" s="266" t="str">
        <f>IF('Inventaire – Act. lin. et vert.'!C485="","",'Inventaire – Act. lin. et vert.'!C485)</f>
        <v/>
      </c>
      <c r="E498" s="267">
        <f>'Inventaire – Act. lin. et vert.'!D485</f>
        <v>0</v>
      </c>
      <c r="F498" s="268">
        <f>'Inventaire – Act. lin. et vert.'!E485</f>
        <v>0</v>
      </c>
      <c r="G498" s="276">
        <f>'Inventaire – Act. lin. et vert.'!I485</f>
        <v>0</v>
      </c>
      <c r="H498" s="270">
        <f>IF(C498='État actuel de la coll.'!$A$20,'Inventaire – Véh. et équip.'!H485-'Inventaire – Véh. et équip.'!M485,'Inventaire – Act. lin. et vert.'!G485)</f>
        <v>0</v>
      </c>
      <c r="I498" s="270">
        <f>'Inventaire – Act. lin. et vert.'!K485</f>
        <v>0</v>
      </c>
      <c r="J498" s="271" t="str">
        <f>IF(ISNUMBER('Inventaire – Act. lin. et vert.'!Y485),'Inventaire – Act. lin. et vert.'!Y485,"")</f>
        <v/>
      </c>
      <c r="K498" s="272">
        <f t="shared" si="225"/>
        <v>0</v>
      </c>
      <c r="L498" s="272">
        <f t="shared" si="233"/>
        <v>0</v>
      </c>
      <c r="M498" s="272">
        <f t="shared" si="234"/>
        <v>0</v>
      </c>
      <c r="N498" s="272">
        <f t="shared" si="235"/>
        <v>0</v>
      </c>
      <c r="O498" s="272">
        <f t="shared" si="236"/>
        <v>0</v>
      </c>
      <c r="P498" s="273">
        <f t="shared" si="237"/>
        <v>0</v>
      </c>
      <c r="Q498" s="277" t="str">
        <f t="shared" si="238"/>
        <v/>
      </c>
      <c r="R498" s="277" t="str">
        <f t="shared" si="239"/>
        <v/>
      </c>
      <c r="S498" s="274" t="str">
        <f t="shared" si="226"/>
        <v/>
      </c>
      <c r="T498" s="274" t="str">
        <f t="shared" si="247"/>
        <v/>
      </c>
      <c r="U498" s="274" t="str">
        <f t="shared" si="247"/>
        <v/>
      </c>
      <c r="V498" s="274" t="str">
        <f t="shared" si="227"/>
        <v/>
      </c>
      <c r="W498" s="274" t="str">
        <f t="shared" si="245"/>
        <v/>
      </c>
      <c r="X498" s="274" t="str">
        <f t="shared" si="245"/>
        <v/>
      </c>
      <c r="Y498" s="274" t="str">
        <f t="shared" si="245"/>
        <v/>
      </c>
      <c r="Z498" s="274" t="str">
        <f t="shared" si="245"/>
        <v/>
      </c>
      <c r="AA498" s="274" t="str">
        <f t="shared" si="245"/>
        <v/>
      </c>
      <c r="AB498" s="274" t="str">
        <f t="shared" si="245"/>
        <v/>
      </c>
      <c r="AC498" s="274" t="str">
        <f t="shared" si="245"/>
        <v/>
      </c>
      <c r="AD498" s="274" t="str">
        <f t="shared" si="245"/>
        <v/>
      </c>
      <c r="AE498" s="274" t="str">
        <f t="shared" si="245"/>
        <v/>
      </c>
      <c r="AF498" s="274" t="str">
        <f t="shared" si="245"/>
        <v/>
      </c>
      <c r="AG498" s="274" t="str">
        <f t="shared" si="246"/>
        <v/>
      </c>
      <c r="AH498" s="274" t="str">
        <f t="shared" si="246"/>
        <v/>
      </c>
      <c r="AI498" s="274" t="str">
        <f t="shared" si="246"/>
        <v/>
      </c>
      <c r="AJ498" s="274" t="str">
        <f t="shared" si="246"/>
        <v/>
      </c>
      <c r="AK498" s="274" t="str">
        <f t="shared" si="246"/>
        <v/>
      </c>
      <c r="AL498" s="274" t="str">
        <f t="shared" si="246"/>
        <v/>
      </c>
      <c r="AM498" s="274" t="str">
        <f t="shared" si="246"/>
        <v/>
      </c>
      <c r="AN498" s="274" t="str">
        <f t="shared" si="246"/>
        <v/>
      </c>
      <c r="AO498" s="274" t="str">
        <f t="shared" si="246"/>
        <v/>
      </c>
      <c r="AP498" s="274" t="str">
        <f t="shared" si="246"/>
        <v/>
      </c>
      <c r="AQ498" s="275">
        <f t="shared" si="240"/>
        <v>0</v>
      </c>
      <c r="AR498" s="275">
        <f t="shared" si="241"/>
        <v>0</v>
      </c>
      <c r="AS498" s="275">
        <f t="shared" si="242"/>
        <v>0</v>
      </c>
    </row>
    <row r="499" spans="1:45" s="5" customFormat="1" ht="27.75" customHeight="1" x14ac:dyDescent="0.25">
      <c r="A499" s="266">
        <f>'Inventaire – Act. lin. et vert.'!A486</f>
        <v>485</v>
      </c>
      <c r="B499" s="266"/>
      <c r="C499" s="266">
        <f>'Inventaire – Act. lin. et vert.'!B486</f>
        <v>0</v>
      </c>
      <c r="D499" s="266" t="str">
        <f>IF('Inventaire – Act. lin. et vert.'!C486="","",'Inventaire – Act. lin. et vert.'!C486)</f>
        <v/>
      </c>
      <c r="E499" s="267">
        <f>'Inventaire – Act. lin. et vert.'!D486</f>
        <v>0</v>
      </c>
      <c r="F499" s="268">
        <f>'Inventaire – Act. lin. et vert.'!E486</f>
        <v>0</v>
      </c>
      <c r="G499" s="276">
        <f>'Inventaire – Act. lin. et vert.'!I486</f>
        <v>0</v>
      </c>
      <c r="H499" s="270">
        <f>IF(C499='État actuel de la coll.'!$A$20,'Inventaire – Véh. et équip.'!H486-'Inventaire – Véh. et équip.'!M486,'Inventaire – Act. lin. et vert.'!G486)</f>
        <v>0</v>
      </c>
      <c r="I499" s="270">
        <f>'Inventaire – Act. lin. et vert.'!K486</f>
        <v>0</v>
      </c>
      <c r="J499" s="271" t="str">
        <f>IF(ISNUMBER('Inventaire – Act. lin. et vert.'!Y486),'Inventaire – Act. lin. et vert.'!Y486,"")</f>
        <v/>
      </c>
      <c r="K499" s="272">
        <f t="shared" si="225"/>
        <v>0</v>
      </c>
      <c r="L499" s="272">
        <f t="shared" si="233"/>
        <v>0</v>
      </c>
      <c r="M499" s="272">
        <f t="shared" si="234"/>
        <v>0</v>
      </c>
      <c r="N499" s="272">
        <f t="shared" si="235"/>
        <v>0</v>
      </c>
      <c r="O499" s="272">
        <f t="shared" si="236"/>
        <v>0</v>
      </c>
      <c r="P499" s="273">
        <f t="shared" si="237"/>
        <v>0</v>
      </c>
      <c r="Q499" s="277" t="str">
        <f t="shared" si="238"/>
        <v/>
      </c>
      <c r="R499" s="277" t="str">
        <f t="shared" si="239"/>
        <v/>
      </c>
      <c r="S499" s="274" t="str">
        <f t="shared" si="226"/>
        <v/>
      </c>
      <c r="T499" s="274" t="str">
        <f t="shared" si="247"/>
        <v/>
      </c>
      <c r="U499" s="274" t="str">
        <f t="shared" si="247"/>
        <v/>
      </c>
      <c r="V499" s="274" t="str">
        <f t="shared" si="227"/>
        <v/>
      </c>
      <c r="W499" s="274" t="str">
        <f t="shared" si="245"/>
        <v/>
      </c>
      <c r="X499" s="274" t="str">
        <f t="shared" si="245"/>
        <v/>
      </c>
      <c r="Y499" s="274" t="str">
        <f t="shared" si="245"/>
        <v/>
      </c>
      <c r="Z499" s="274" t="str">
        <f t="shared" si="245"/>
        <v/>
      </c>
      <c r="AA499" s="274" t="str">
        <f t="shared" si="245"/>
        <v/>
      </c>
      <c r="AB499" s="274" t="str">
        <f t="shared" si="245"/>
        <v/>
      </c>
      <c r="AC499" s="274" t="str">
        <f t="shared" si="245"/>
        <v/>
      </c>
      <c r="AD499" s="274" t="str">
        <f t="shared" si="245"/>
        <v/>
      </c>
      <c r="AE499" s="274" t="str">
        <f t="shared" si="245"/>
        <v/>
      </c>
      <c r="AF499" s="274" t="str">
        <f t="shared" si="245"/>
        <v/>
      </c>
      <c r="AG499" s="274" t="str">
        <f t="shared" si="246"/>
        <v/>
      </c>
      <c r="AH499" s="274" t="str">
        <f t="shared" si="246"/>
        <v/>
      </c>
      <c r="AI499" s="274" t="str">
        <f t="shared" si="246"/>
        <v/>
      </c>
      <c r="AJ499" s="274" t="str">
        <f t="shared" si="246"/>
        <v/>
      </c>
      <c r="AK499" s="274" t="str">
        <f t="shared" si="246"/>
        <v/>
      </c>
      <c r="AL499" s="274" t="str">
        <f t="shared" si="246"/>
        <v/>
      </c>
      <c r="AM499" s="274" t="str">
        <f t="shared" si="246"/>
        <v/>
      </c>
      <c r="AN499" s="274" t="str">
        <f t="shared" si="246"/>
        <v/>
      </c>
      <c r="AO499" s="274" t="str">
        <f t="shared" si="246"/>
        <v/>
      </c>
      <c r="AP499" s="274" t="str">
        <f t="shared" si="246"/>
        <v/>
      </c>
      <c r="AQ499" s="275">
        <f t="shared" si="240"/>
        <v>0</v>
      </c>
      <c r="AR499" s="275">
        <f t="shared" si="241"/>
        <v>0</v>
      </c>
      <c r="AS499" s="275">
        <f t="shared" si="242"/>
        <v>0</v>
      </c>
    </row>
    <row r="500" spans="1:45" s="5" customFormat="1" ht="27.75" customHeight="1" x14ac:dyDescent="0.25">
      <c r="A500" s="266">
        <f>'Inventaire – Act. lin. et vert.'!A487</f>
        <v>486</v>
      </c>
      <c r="B500" s="266"/>
      <c r="C500" s="266">
        <f>'Inventaire – Act. lin. et vert.'!B487</f>
        <v>0</v>
      </c>
      <c r="D500" s="266" t="str">
        <f>IF('Inventaire – Act. lin. et vert.'!C487="","",'Inventaire – Act. lin. et vert.'!C487)</f>
        <v/>
      </c>
      <c r="E500" s="267">
        <f>'Inventaire – Act. lin. et vert.'!D487</f>
        <v>0</v>
      </c>
      <c r="F500" s="268">
        <f>'Inventaire – Act. lin. et vert.'!E487</f>
        <v>0</v>
      </c>
      <c r="G500" s="276">
        <f>'Inventaire – Act. lin. et vert.'!I487</f>
        <v>0</v>
      </c>
      <c r="H500" s="270">
        <f>IF(C500='État actuel de la coll.'!$A$20,'Inventaire – Véh. et équip.'!H487-'Inventaire – Véh. et équip.'!M487,'Inventaire – Act. lin. et vert.'!G487)</f>
        <v>0</v>
      </c>
      <c r="I500" s="270">
        <f>'Inventaire – Act. lin. et vert.'!K487</f>
        <v>0</v>
      </c>
      <c r="J500" s="271" t="str">
        <f>IF(ISNUMBER('Inventaire – Act. lin. et vert.'!Y487),'Inventaire – Act. lin. et vert.'!Y487,"")</f>
        <v/>
      </c>
      <c r="K500" s="272">
        <f t="shared" si="225"/>
        <v>0</v>
      </c>
      <c r="L500" s="272">
        <f t="shared" si="233"/>
        <v>0</v>
      </c>
      <c r="M500" s="272">
        <f t="shared" si="234"/>
        <v>0</v>
      </c>
      <c r="N500" s="272">
        <f t="shared" si="235"/>
        <v>0</v>
      </c>
      <c r="O500" s="272">
        <f t="shared" si="236"/>
        <v>0</v>
      </c>
      <c r="P500" s="273">
        <f t="shared" si="237"/>
        <v>0</v>
      </c>
      <c r="Q500" s="277" t="str">
        <f t="shared" si="238"/>
        <v/>
      </c>
      <c r="R500" s="277" t="str">
        <f t="shared" si="239"/>
        <v/>
      </c>
      <c r="S500" s="274" t="str">
        <f t="shared" si="226"/>
        <v/>
      </c>
      <c r="T500" s="274" t="str">
        <f t="shared" si="247"/>
        <v/>
      </c>
      <c r="U500" s="274" t="str">
        <f t="shared" si="247"/>
        <v/>
      </c>
      <c r="V500" s="274" t="str">
        <f t="shared" si="227"/>
        <v/>
      </c>
      <c r="W500" s="274" t="str">
        <f t="shared" si="245"/>
        <v/>
      </c>
      <c r="X500" s="274" t="str">
        <f t="shared" si="245"/>
        <v/>
      </c>
      <c r="Y500" s="274" t="str">
        <f t="shared" si="245"/>
        <v/>
      </c>
      <c r="Z500" s="274" t="str">
        <f t="shared" si="245"/>
        <v/>
      </c>
      <c r="AA500" s="274" t="str">
        <f t="shared" si="245"/>
        <v/>
      </c>
      <c r="AB500" s="274" t="str">
        <f t="shared" si="245"/>
        <v/>
      </c>
      <c r="AC500" s="274" t="str">
        <f t="shared" si="245"/>
        <v/>
      </c>
      <c r="AD500" s="274" t="str">
        <f t="shared" si="245"/>
        <v/>
      </c>
      <c r="AE500" s="274" t="str">
        <f t="shared" si="245"/>
        <v/>
      </c>
      <c r="AF500" s="274" t="str">
        <f t="shared" si="245"/>
        <v/>
      </c>
      <c r="AG500" s="274" t="str">
        <f t="shared" si="246"/>
        <v/>
      </c>
      <c r="AH500" s="274" t="str">
        <f t="shared" si="246"/>
        <v/>
      </c>
      <c r="AI500" s="274" t="str">
        <f t="shared" si="246"/>
        <v/>
      </c>
      <c r="AJ500" s="274" t="str">
        <f t="shared" si="246"/>
        <v/>
      </c>
      <c r="AK500" s="274" t="str">
        <f t="shared" si="246"/>
        <v/>
      </c>
      <c r="AL500" s="274" t="str">
        <f t="shared" si="246"/>
        <v/>
      </c>
      <c r="AM500" s="274" t="str">
        <f t="shared" si="246"/>
        <v/>
      </c>
      <c r="AN500" s="274" t="str">
        <f t="shared" si="246"/>
        <v/>
      </c>
      <c r="AO500" s="274" t="str">
        <f t="shared" si="246"/>
        <v/>
      </c>
      <c r="AP500" s="274" t="str">
        <f t="shared" si="246"/>
        <v/>
      </c>
      <c r="AQ500" s="275">
        <f t="shared" si="240"/>
        <v>0</v>
      </c>
      <c r="AR500" s="275">
        <f t="shared" si="241"/>
        <v>0</v>
      </c>
      <c r="AS500" s="275">
        <f t="shared" si="242"/>
        <v>0</v>
      </c>
    </row>
    <row r="501" spans="1:45" s="5" customFormat="1" ht="27.75" customHeight="1" x14ac:dyDescent="0.25">
      <c r="A501" s="266">
        <f>'Inventaire – Act. lin. et vert.'!A488</f>
        <v>487</v>
      </c>
      <c r="B501" s="266"/>
      <c r="C501" s="266">
        <f>'Inventaire – Act. lin. et vert.'!B488</f>
        <v>0</v>
      </c>
      <c r="D501" s="266" t="str">
        <f>IF('Inventaire – Act. lin. et vert.'!C488="","",'Inventaire – Act. lin. et vert.'!C488)</f>
        <v/>
      </c>
      <c r="E501" s="267">
        <f>'Inventaire – Act. lin. et vert.'!D488</f>
        <v>0</v>
      </c>
      <c r="F501" s="268">
        <f>'Inventaire – Act. lin. et vert.'!E488</f>
        <v>0</v>
      </c>
      <c r="G501" s="276">
        <f>'Inventaire – Act. lin. et vert.'!I488</f>
        <v>0</v>
      </c>
      <c r="H501" s="270">
        <f>IF(C501='État actuel de la coll.'!$A$20,'Inventaire – Véh. et équip.'!H488-'Inventaire – Véh. et équip.'!M488,'Inventaire – Act. lin. et vert.'!G488)</f>
        <v>0</v>
      </c>
      <c r="I501" s="270">
        <f>'Inventaire – Act. lin. et vert.'!K488</f>
        <v>0</v>
      </c>
      <c r="J501" s="271" t="str">
        <f>IF(ISNUMBER('Inventaire – Act. lin. et vert.'!Y488),'Inventaire – Act. lin. et vert.'!Y488,"")</f>
        <v/>
      </c>
      <c r="K501" s="272">
        <f t="shared" si="225"/>
        <v>0</v>
      </c>
      <c r="L501" s="272">
        <f t="shared" si="233"/>
        <v>0</v>
      </c>
      <c r="M501" s="272">
        <f t="shared" si="234"/>
        <v>0</v>
      </c>
      <c r="N501" s="272">
        <f t="shared" si="235"/>
        <v>0</v>
      </c>
      <c r="O501" s="272">
        <f t="shared" si="236"/>
        <v>0</v>
      </c>
      <c r="P501" s="273">
        <f t="shared" si="237"/>
        <v>0</v>
      </c>
      <c r="Q501" s="277" t="str">
        <f t="shared" si="238"/>
        <v/>
      </c>
      <c r="R501" s="277" t="str">
        <f t="shared" si="239"/>
        <v/>
      </c>
      <c r="S501" s="274" t="str">
        <f t="shared" si="226"/>
        <v/>
      </c>
      <c r="T501" s="274" t="str">
        <f t="shared" si="247"/>
        <v/>
      </c>
      <c r="U501" s="274" t="str">
        <f t="shared" si="247"/>
        <v/>
      </c>
      <c r="V501" s="274" t="str">
        <f t="shared" si="227"/>
        <v/>
      </c>
      <c r="W501" s="274" t="str">
        <f t="shared" si="245"/>
        <v/>
      </c>
      <c r="X501" s="274" t="str">
        <f t="shared" si="245"/>
        <v/>
      </c>
      <c r="Y501" s="274" t="str">
        <f t="shared" si="245"/>
        <v/>
      </c>
      <c r="Z501" s="274" t="str">
        <f t="shared" si="245"/>
        <v/>
      </c>
      <c r="AA501" s="274" t="str">
        <f t="shared" si="245"/>
        <v/>
      </c>
      <c r="AB501" s="274" t="str">
        <f t="shared" si="245"/>
        <v/>
      </c>
      <c r="AC501" s="274" t="str">
        <f t="shared" si="245"/>
        <v/>
      </c>
      <c r="AD501" s="274" t="str">
        <f t="shared" si="245"/>
        <v/>
      </c>
      <c r="AE501" s="274" t="str">
        <f t="shared" si="245"/>
        <v/>
      </c>
      <c r="AF501" s="274" t="str">
        <f t="shared" si="245"/>
        <v/>
      </c>
      <c r="AG501" s="274" t="str">
        <f t="shared" si="246"/>
        <v/>
      </c>
      <c r="AH501" s="274" t="str">
        <f t="shared" si="246"/>
        <v/>
      </c>
      <c r="AI501" s="274" t="str">
        <f t="shared" si="246"/>
        <v/>
      </c>
      <c r="AJ501" s="274" t="str">
        <f t="shared" si="246"/>
        <v/>
      </c>
      <c r="AK501" s="274" t="str">
        <f t="shared" si="246"/>
        <v/>
      </c>
      <c r="AL501" s="274" t="str">
        <f t="shared" si="246"/>
        <v/>
      </c>
      <c r="AM501" s="274" t="str">
        <f t="shared" si="246"/>
        <v/>
      </c>
      <c r="AN501" s="274" t="str">
        <f t="shared" si="246"/>
        <v/>
      </c>
      <c r="AO501" s="274" t="str">
        <f t="shared" si="246"/>
        <v/>
      </c>
      <c r="AP501" s="274" t="str">
        <f t="shared" si="246"/>
        <v/>
      </c>
      <c r="AQ501" s="275">
        <f t="shared" si="240"/>
        <v>0</v>
      </c>
      <c r="AR501" s="275">
        <f t="shared" si="241"/>
        <v>0</v>
      </c>
      <c r="AS501" s="275">
        <f t="shared" si="242"/>
        <v>0</v>
      </c>
    </row>
    <row r="502" spans="1:45" s="5" customFormat="1" ht="27.75" customHeight="1" x14ac:dyDescent="0.25">
      <c r="A502" s="266">
        <f>'Inventaire – Act. lin. et vert.'!A489</f>
        <v>488</v>
      </c>
      <c r="B502" s="266"/>
      <c r="C502" s="266">
        <f>'Inventaire – Act. lin. et vert.'!B489</f>
        <v>0</v>
      </c>
      <c r="D502" s="266" t="str">
        <f>IF('Inventaire – Act. lin. et vert.'!C489="","",'Inventaire – Act. lin. et vert.'!C489)</f>
        <v/>
      </c>
      <c r="E502" s="267">
        <f>'Inventaire – Act. lin. et vert.'!D489</f>
        <v>0</v>
      </c>
      <c r="F502" s="268">
        <f>'Inventaire – Act. lin. et vert.'!E489</f>
        <v>0</v>
      </c>
      <c r="G502" s="276">
        <f>'Inventaire – Act. lin. et vert.'!I489</f>
        <v>0</v>
      </c>
      <c r="H502" s="270">
        <f>IF(C502='État actuel de la coll.'!$A$20,'Inventaire – Véh. et équip.'!H489-'Inventaire – Véh. et équip.'!M489,'Inventaire – Act. lin. et vert.'!G489)</f>
        <v>0</v>
      </c>
      <c r="I502" s="270">
        <f>'Inventaire – Act. lin. et vert.'!K489</f>
        <v>0</v>
      </c>
      <c r="J502" s="271" t="str">
        <f>IF(ISNUMBER('Inventaire – Act. lin. et vert.'!Y489),'Inventaire – Act. lin. et vert.'!Y489,"")</f>
        <v/>
      </c>
      <c r="K502" s="272">
        <f t="shared" si="225"/>
        <v>0</v>
      </c>
      <c r="L502" s="272">
        <f t="shared" si="233"/>
        <v>0</v>
      </c>
      <c r="M502" s="272">
        <f t="shared" si="234"/>
        <v>0</v>
      </c>
      <c r="N502" s="272">
        <f t="shared" si="235"/>
        <v>0</v>
      </c>
      <c r="O502" s="272">
        <f t="shared" si="236"/>
        <v>0</v>
      </c>
      <c r="P502" s="273">
        <f t="shared" si="237"/>
        <v>0</v>
      </c>
      <c r="Q502" s="277" t="str">
        <f t="shared" si="238"/>
        <v/>
      </c>
      <c r="R502" s="277" t="str">
        <f t="shared" si="239"/>
        <v/>
      </c>
      <c r="S502" s="274" t="str">
        <f t="shared" si="226"/>
        <v/>
      </c>
      <c r="T502" s="274" t="str">
        <f t="shared" si="247"/>
        <v/>
      </c>
      <c r="U502" s="274" t="str">
        <f t="shared" si="247"/>
        <v/>
      </c>
      <c r="V502" s="274" t="str">
        <f t="shared" si="227"/>
        <v/>
      </c>
      <c r="W502" s="274" t="str">
        <f t="shared" si="245"/>
        <v/>
      </c>
      <c r="X502" s="274" t="str">
        <f t="shared" si="245"/>
        <v/>
      </c>
      <c r="Y502" s="274" t="str">
        <f t="shared" si="245"/>
        <v/>
      </c>
      <c r="Z502" s="274" t="str">
        <f t="shared" si="245"/>
        <v/>
      </c>
      <c r="AA502" s="274" t="str">
        <f t="shared" si="245"/>
        <v/>
      </c>
      <c r="AB502" s="274" t="str">
        <f t="shared" si="245"/>
        <v/>
      </c>
      <c r="AC502" s="274" t="str">
        <f t="shared" si="245"/>
        <v/>
      </c>
      <c r="AD502" s="274" t="str">
        <f t="shared" si="245"/>
        <v/>
      </c>
      <c r="AE502" s="274" t="str">
        <f t="shared" si="245"/>
        <v/>
      </c>
      <c r="AF502" s="274" t="str">
        <f t="shared" si="245"/>
        <v/>
      </c>
      <c r="AG502" s="274" t="str">
        <f t="shared" si="246"/>
        <v/>
      </c>
      <c r="AH502" s="274" t="str">
        <f t="shared" si="246"/>
        <v/>
      </c>
      <c r="AI502" s="274" t="str">
        <f t="shared" si="246"/>
        <v/>
      </c>
      <c r="AJ502" s="274" t="str">
        <f t="shared" si="246"/>
        <v/>
      </c>
      <c r="AK502" s="274" t="str">
        <f t="shared" si="246"/>
        <v/>
      </c>
      <c r="AL502" s="274" t="str">
        <f t="shared" si="246"/>
        <v/>
      </c>
      <c r="AM502" s="274" t="str">
        <f t="shared" si="246"/>
        <v/>
      </c>
      <c r="AN502" s="274" t="str">
        <f t="shared" si="246"/>
        <v/>
      </c>
      <c r="AO502" s="274" t="str">
        <f t="shared" si="246"/>
        <v/>
      </c>
      <c r="AP502" s="274" t="str">
        <f t="shared" si="246"/>
        <v/>
      </c>
      <c r="AQ502" s="275">
        <f t="shared" si="240"/>
        <v>0</v>
      </c>
      <c r="AR502" s="275">
        <f t="shared" si="241"/>
        <v>0</v>
      </c>
      <c r="AS502" s="275">
        <f t="shared" si="242"/>
        <v>0</v>
      </c>
    </row>
    <row r="503" spans="1:45" s="5" customFormat="1" ht="27.75" customHeight="1" x14ac:dyDescent="0.25">
      <c r="A503" s="266">
        <f>'Inventaire – Act. lin. et vert.'!A490</f>
        <v>489</v>
      </c>
      <c r="B503" s="266"/>
      <c r="C503" s="266">
        <f>'Inventaire – Act. lin. et vert.'!B490</f>
        <v>0</v>
      </c>
      <c r="D503" s="266" t="str">
        <f>IF('Inventaire – Act. lin. et vert.'!C490="","",'Inventaire – Act. lin. et vert.'!C490)</f>
        <v/>
      </c>
      <c r="E503" s="267">
        <f>'Inventaire – Act. lin. et vert.'!D490</f>
        <v>0</v>
      </c>
      <c r="F503" s="268">
        <f>'Inventaire – Act. lin. et vert.'!E490</f>
        <v>0</v>
      </c>
      <c r="G503" s="276">
        <f>'Inventaire – Act. lin. et vert.'!I490</f>
        <v>0</v>
      </c>
      <c r="H503" s="270">
        <f>IF(C503='État actuel de la coll.'!$A$20,'Inventaire – Véh. et équip.'!H490-'Inventaire – Véh. et équip.'!M490,'Inventaire – Act. lin. et vert.'!G490)</f>
        <v>0</v>
      </c>
      <c r="I503" s="270">
        <f>'Inventaire – Act. lin. et vert.'!K490</f>
        <v>0</v>
      </c>
      <c r="J503" s="271" t="str">
        <f>IF(ISNUMBER('Inventaire – Act. lin. et vert.'!Y490),'Inventaire – Act. lin. et vert.'!Y490,"")</f>
        <v/>
      </c>
      <c r="K503" s="272">
        <f t="shared" si="225"/>
        <v>0</v>
      </c>
      <c r="L503" s="272">
        <f t="shared" si="233"/>
        <v>0</v>
      </c>
      <c r="M503" s="272">
        <f t="shared" si="234"/>
        <v>0</v>
      </c>
      <c r="N503" s="272">
        <f t="shared" si="235"/>
        <v>0</v>
      </c>
      <c r="O503" s="272">
        <f t="shared" si="236"/>
        <v>0</v>
      </c>
      <c r="P503" s="273">
        <f t="shared" si="237"/>
        <v>0</v>
      </c>
      <c r="Q503" s="277" t="str">
        <f t="shared" si="238"/>
        <v/>
      </c>
      <c r="R503" s="277" t="str">
        <f t="shared" si="239"/>
        <v/>
      </c>
      <c r="S503" s="274" t="str">
        <f t="shared" si="226"/>
        <v/>
      </c>
      <c r="T503" s="274" t="str">
        <f t="shared" si="247"/>
        <v/>
      </c>
      <c r="U503" s="274" t="str">
        <f t="shared" si="247"/>
        <v/>
      </c>
      <c r="V503" s="274" t="str">
        <f t="shared" si="227"/>
        <v/>
      </c>
      <c r="W503" s="274" t="str">
        <f t="shared" si="245"/>
        <v/>
      </c>
      <c r="X503" s="274" t="str">
        <f t="shared" si="245"/>
        <v/>
      </c>
      <c r="Y503" s="274" t="str">
        <f t="shared" si="245"/>
        <v/>
      </c>
      <c r="Z503" s="274" t="str">
        <f t="shared" si="245"/>
        <v/>
      </c>
      <c r="AA503" s="274" t="str">
        <f t="shared" si="245"/>
        <v/>
      </c>
      <c r="AB503" s="274" t="str">
        <f t="shared" si="245"/>
        <v/>
      </c>
      <c r="AC503" s="274" t="str">
        <f t="shared" si="245"/>
        <v/>
      </c>
      <c r="AD503" s="274" t="str">
        <f t="shared" si="245"/>
        <v/>
      </c>
      <c r="AE503" s="274" t="str">
        <f t="shared" si="245"/>
        <v/>
      </c>
      <c r="AF503" s="274" t="str">
        <f t="shared" si="245"/>
        <v/>
      </c>
      <c r="AG503" s="274" t="str">
        <f t="shared" si="246"/>
        <v/>
      </c>
      <c r="AH503" s="274" t="str">
        <f t="shared" si="246"/>
        <v/>
      </c>
      <c r="AI503" s="274" t="str">
        <f t="shared" si="246"/>
        <v/>
      </c>
      <c r="AJ503" s="274" t="str">
        <f t="shared" si="246"/>
        <v/>
      </c>
      <c r="AK503" s="274" t="str">
        <f t="shared" si="246"/>
        <v/>
      </c>
      <c r="AL503" s="274" t="str">
        <f t="shared" si="246"/>
        <v/>
      </c>
      <c r="AM503" s="274" t="str">
        <f t="shared" si="246"/>
        <v/>
      </c>
      <c r="AN503" s="274" t="str">
        <f t="shared" si="246"/>
        <v/>
      </c>
      <c r="AO503" s="274" t="str">
        <f t="shared" si="246"/>
        <v/>
      </c>
      <c r="AP503" s="274" t="str">
        <f t="shared" si="246"/>
        <v/>
      </c>
      <c r="AQ503" s="275">
        <f t="shared" si="240"/>
        <v>0</v>
      </c>
      <c r="AR503" s="275">
        <f t="shared" si="241"/>
        <v>0</v>
      </c>
      <c r="AS503" s="275">
        <f t="shared" si="242"/>
        <v>0</v>
      </c>
    </row>
    <row r="504" spans="1:45" s="5" customFormat="1" ht="27.75" customHeight="1" x14ac:dyDescent="0.25">
      <c r="A504" s="266">
        <f>'Inventaire – Act. lin. et vert.'!A491</f>
        <v>490</v>
      </c>
      <c r="B504" s="266"/>
      <c r="C504" s="266">
        <f>'Inventaire – Act. lin. et vert.'!B491</f>
        <v>0</v>
      </c>
      <c r="D504" s="266" t="str">
        <f>IF('Inventaire – Act. lin. et vert.'!C491="","",'Inventaire – Act. lin. et vert.'!C491)</f>
        <v/>
      </c>
      <c r="E504" s="267">
        <f>'Inventaire – Act. lin. et vert.'!D491</f>
        <v>0</v>
      </c>
      <c r="F504" s="268">
        <f>'Inventaire – Act. lin. et vert.'!E491</f>
        <v>0</v>
      </c>
      <c r="G504" s="276">
        <f>'Inventaire – Act. lin. et vert.'!I491</f>
        <v>0</v>
      </c>
      <c r="H504" s="270">
        <f>IF(C504='État actuel de la coll.'!$A$20,'Inventaire – Véh. et équip.'!H491-'Inventaire – Véh. et équip.'!M491,'Inventaire – Act. lin. et vert.'!G491)</f>
        <v>0</v>
      </c>
      <c r="I504" s="270">
        <f>'Inventaire – Act. lin. et vert.'!K491</f>
        <v>0</v>
      </c>
      <c r="J504" s="271" t="str">
        <f>IF(ISNUMBER('Inventaire – Act. lin. et vert.'!Y491),'Inventaire – Act. lin. et vert.'!Y491,"")</f>
        <v/>
      </c>
      <c r="K504" s="272">
        <f t="shared" si="225"/>
        <v>0</v>
      </c>
      <c r="L504" s="272">
        <f t="shared" si="233"/>
        <v>0</v>
      </c>
      <c r="M504" s="272">
        <f t="shared" si="234"/>
        <v>0</v>
      </c>
      <c r="N504" s="272">
        <f t="shared" si="235"/>
        <v>0</v>
      </c>
      <c r="O504" s="272">
        <f t="shared" si="236"/>
        <v>0</v>
      </c>
      <c r="P504" s="273">
        <f t="shared" si="237"/>
        <v>0</v>
      </c>
      <c r="Q504" s="277" t="str">
        <f t="shared" si="238"/>
        <v/>
      </c>
      <c r="R504" s="277" t="str">
        <f t="shared" si="239"/>
        <v/>
      </c>
      <c r="S504" s="274" t="str">
        <f t="shared" si="226"/>
        <v/>
      </c>
      <c r="T504" s="274" t="str">
        <f t="shared" si="247"/>
        <v/>
      </c>
      <c r="U504" s="274" t="str">
        <f t="shared" si="247"/>
        <v/>
      </c>
      <c r="V504" s="274" t="str">
        <f t="shared" si="227"/>
        <v/>
      </c>
      <c r="W504" s="274" t="str">
        <f t="shared" si="245"/>
        <v/>
      </c>
      <c r="X504" s="274" t="str">
        <f t="shared" si="245"/>
        <v/>
      </c>
      <c r="Y504" s="274" t="str">
        <f t="shared" si="245"/>
        <v/>
      </c>
      <c r="Z504" s="274" t="str">
        <f t="shared" si="245"/>
        <v/>
      </c>
      <c r="AA504" s="274" t="str">
        <f t="shared" si="245"/>
        <v/>
      </c>
      <c r="AB504" s="274" t="str">
        <f t="shared" si="245"/>
        <v/>
      </c>
      <c r="AC504" s="274" t="str">
        <f t="shared" si="245"/>
        <v/>
      </c>
      <c r="AD504" s="274" t="str">
        <f t="shared" si="245"/>
        <v/>
      </c>
      <c r="AE504" s="274" t="str">
        <f t="shared" si="245"/>
        <v/>
      </c>
      <c r="AF504" s="274" t="str">
        <f t="shared" si="245"/>
        <v/>
      </c>
      <c r="AG504" s="274" t="str">
        <f t="shared" si="246"/>
        <v/>
      </c>
      <c r="AH504" s="274" t="str">
        <f t="shared" si="246"/>
        <v/>
      </c>
      <c r="AI504" s="274" t="str">
        <f t="shared" si="246"/>
        <v/>
      </c>
      <c r="AJ504" s="274" t="str">
        <f t="shared" si="246"/>
        <v/>
      </c>
      <c r="AK504" s="274" t="str">
        <f t="shared" si="246"/>
        <v/>
      </c>
      <c r="AL504" s="274" t="str">
        <f t="shared" si="246"/>
        <v/>
      </c>
      <c r="AM504" s="274" t="str">
        <f t="shared" si="246"/>
        <v/>
      </c>
      <c r="AN504" s="274" t="str">
        <f t="shared" si="246"/>
        <v/>
      </c>
      <c r="AO504" s="274" t="str">
        <f t="shared" si="246"/>
        <v/>
      </c>
      <c r="AP504" s="274" t="str">
        <f t="shared" si="246"/>
        <v/>
      </c>
      <c r="AQ504" s="275">
        <f t="shared" si="240"/>
        <v>0</v>
      </c>
      <c r="AR504" s="275">
        <f t="shared" si="241"/>
        <v>0</v>
      </c>
      <c r="AS504" s="275">
        <f t="shared" si="242"/>
        <v>0</v>
      </c>
    </row>
    <row r="505" spans="1:45" s="5" customFormat="1" ht="27.75" customHeight="1" x14ac:dyDescent="0.25">
      <c r="A505" s="266">
        <f>'Inventaire – Act. lin. et vert.'!A492</f>
        <v>491</v>
      </c>
      <c r="B505" s="266"/>
      <c r="C505" s="266">
        <f>'Inventaire – Act. lin. et vert.'!B492</f>
        <v>0</v>
      </c>
      <c r="D505" s="266" t="str">
        <f>IF('Inventaire – Act. lin. et vert.'!C492="","",'Inventaire – Act. lin. et vert.'!C492)</f>
        <v/>
      </c>
      <c r="E505" s="267">
        <f>'Inventaire – Act. lin. et vert.'!D492</f>
        <v>0</v>
      </c>
      <c r="F505" s="268">
        <f>'Inventaire – Act. lin. et vert.'!E492</f>
        <v>0</v>
      </c>
      <c r="G505" s="276">
        <f>'Inventaire – Act. lin. et vert.'!I492</f>
        <v>0</v>
      </c>
      <c r="H505" s="270">
        <f>IF(C505='État actuel de la coll.'!$A$20,'Inventaire – Véh. et équip.'!H492-'Inventaire – Véh. et équip.'!M492,'Inventaire – Act. lin. et vert.'!G492)</f>
        <v>0</v>
      </c>
      <c r="I505" s="270">
        <f>'Inventaire – Act. lin. et vert.'!K492</f>
        <v>0</v>
      </c>
      <c r="J505" s="271" t="str">
        <f>IF(ISNUMBER('Inventaire – Act. lin. et vert.'!Y492),'Inventaire – Act. lin. et vert.'!Y492,"")</f>
        <v/>
      </c>
      <c r="K505" s="272">
        <f t="shared" si="225"/>
        <v>0</v>
      </c>
      <c r="L505" s="272">
        <f t="shared" si="233"/>
        <v>0</v>
      </c>
      <c r="M505" s="272">
        <f t="shared" si="234"/>
        <v>0</v>
      </c>
      <c r="N505" s="272">
        <f t="shared" si="235"/>
        <v>0</v>
      </c>
      <c r="O505" s="272">
        <f t="shared" si="236"/>
        <v>0</v>
      </c>
      <c r="P505" s="273">
        <f t="shared" si="237"/>
        <v>0</v>
      </c>
      <c r="Q505" s="277" t="str">
        <f t="shared" si="238"/>
        <v/>
      </c>
      <c r="R505" s="277" t="str">
        <f t="shared" si="239"/>
        <v/>
      </c>
      <c r="S505" s="274" t="str">
        <f t="shared" si="226"/>
        <v/>
      </c>
      <c r="T505" s="274" t="str">
        <f t="shared" si="247"/>
        <v/>
      </c>
      <c r="U505" s="274" t="str">
        <f t="shared" si="247"/>
        <v/>
      </c>
      <c r="V505" s="274" t="str">
        <f t="shared" si="227"/>
        <v/>
      </c>
      <c r="W505" s="274" t="str">
        <f t="shared" ref="W505:AF514" si="248">IF(OR($K505=W$14,$L505=W$14,$M505=W$14,$N505=W$14,$O505=W$14,$P505=W$14),$G505,"")</f>
        <v/>
      </c>
      <c r="X505" s="274" t="str">
        <f t="shared" si="248"/>
        <v/>
      </c>
      <c r="Y505" s="274" t="str">
        <f t="shared" si="248"/>
        <v/>
      </c>
      <c r="Z505" s="274" t="str">
        <f t="shared" si="248"/>
        <v/>
      </c>
      <c r="AA505" s="274" t="str">
        <f t="shared" si="248"/>
        <v/>
      </c>
      <c r="AB505" s="274" t="str">
        <f t="shared" si="248"/>
        <v/>
      </c>
      <c r="AC505" s="274" t="str">
        <f t="shared" si="248"/>
        <v/>
      </c>
      <c r="AD505" s="274" t="str">
        <f t="shared" si="248"/>
        <v/>
      </c>
      <c r="AE505" s="274" t="str">
        <f t="shared" si="248"/>
        <v/>
      </c>
      <c r="AF505" s="274" t="str">
        <f t="shared" si="248"/>
        <v/>
      </c>
      <c r="AG505" s="274" t="str">
        <f t="shared" ref="AG505:AP514" si="249">IF(OR($K505=AG$14,$L505=AG$14,$M505=AG$14,$N505=AG$14,$O505=AG$14,$P505=AG$14),$G505,"")</f>
        <v/>
      </c>
      <c r="AH505" s="274" t="str">
        <f t="shared" si="249"/>
        <v/>
      </c>
      <c r="AI505" s="274" t="str">
        <f t="shared" si="249"/>
        <v/>
      </c>
      <c r="AJ505" s="274" t="str">
        <f t="shared" si="249"/>
        <v/>
      </c>
      <c r="AK505" s="274" t="str">
        <f t="shared" si="249"/>
        <v/>
      </c>
      <c r="AL505" s="274" t="str">
        <f t="shared" si="249"/>
        <v/>
      </c>
      <c r="AM505" s="274" t="str">
        <f t="shared" si="249"/>
        <v/>
      </c>
      <c r="AN505" s="274" t="str">
        <f t="shared" si="249"/>
        <v/>
      </c>
      <c r="AO505" s="274" t="str">
        <f t="shared" si="249"/>
        <v/>
      </c>
      <c r="AP505" s="274" t="str">
        <f t="shared" si="249"/>
        <v/>
      </c>
      <c r="AQ505" s="275">
        <f t="shared" si="240"/>
        <v>0</v>
      </c>
      <c r="AR505" s="275">
        <f t="shared" si="241"/>
        <v>0</v>
      </c>
      <c r="AS505" s="275">
        <f t="shared" si="242"/>
        <v>0</v>
      </c>
    </row>
    <row r="506" spans="1:45" s="5" customFormat="1" ht="27.75" customHeight="1" x14ac:dyDescent="0.25">
      <c r="A506" s="266">
        <f>'Inventaire – Act. lin. et vert.'!A493</f>
        <v>492</v>
      </c>
      <c r="B506" s="266"/>
      <c r="C506" s="266">
        <f>'Inventaire – Act. lin. et vert.'!B493</f>
        <v>0</v>
      </c>
      <c r="D506" s="266" t="str">
        <f>IF('Inventaire – Act. lin. et vert.'!C493="","",'Inventaire – Act. lin. et vert.'!C493)</f>
        <v/>
      </c>
      <c r="E506" s="267">
        <f>'Inventaire – Act. lin. et vert.'!D493</f>
        <v>0</v>
      </c>
      <c r="F506" s="268">
        <f>'Inventaire – Act. lin. et vert.'!E493</f>
        <v>0</v>
      </c>
      <c r="G506" s="276">
        <f>'Inventaire – Act. lin. et vert.'!I493</f>
        <v>0</v>
      </c>
      <c r="H506" s="270">
        <f>IF(C506='État actuel de la coll.'!$A$20,'Inventaire – Véh. et équip.'!H493-'Inventaire – Véh. et équip.'!M493,'Inventaire – Act. lin. et vert.'!G493)</f>
        <v>0</v>
      </c>
      <c r="I506" s="270">
        <f>'Inventaire – Act. lin. et vert.'!K493</f>
        <v>0</v>
      </c>
      <c r="J506" s="271" t="str">
        <f>IF(ISNUMBER('Inventaire – Act. lin. et vert.'!Y493),'Inventaire – Act. lin. et vert.'!Y493,"")</f>
        <v/>
      </c>
      <c r="K506" s="272">
        <f t="shared" si="225"/>
        <v>0</v>
      </c>
      <c r="L506" s="272">
        <f t="shared" si="233"/>
        <v>0</v>
      </c>
      <c r="M506" s="272">
        <f t="shared" si="234"/>
        <v>0</v>
      </c>
      <c r="N506" s="272">
        <f t="shared" si="235"/>
        <v>0</v>
      </c>
      <c r="O506" s="272">
        <f t="shared" si="236"/>
        <v>0</v>
      </c>
      <c r="P506" s="273">
        <f t="shared" si="237"/>
        <v>0</v>
      </c>
      <c r="Q506" s="277" t="str">
        <f t="shared" si="238"/>
        <v/>
      </c>
      <c r="R506" s="277" t="str">
        <f t="shared" si="239"/>
        <v/>
      </c>
      <c r="S506" s="274" t="str">
        <f t="shared" si="226"/>
        <v/>
      </c>
      <c r="T506" s="274" t="str">
        <f t="shared" si="247"/>
        <v/>
      </c>
      <c r="U506" s="274" t="str">
        <f t="shared" si="247"/>
        <v/>
      </c>
      <c r="V506" s="274" t="str">
        <f t="shared" si="227"/>
        <v/>
      </c>
      <c r="W506" s="274" t="str">
        <f t="shared" si="248"/>
        <v/>
      </c>
      <c r="X506" s="274" t="str">
        <f t="shared" si="248"/>
        <v/>
      </c>
      <c r="Y506" s="274" t="str">
        <f t="shared" si="248"/>
        <v/>
      </c>
      <c r="Z506" s="274" t="str">
        <f t="shared" si="248"/>
        <v/>
      </c>
      <c r="AA506" s="274" t="str">
        <f t="shared" si="248"/>
        <v/>
      </c>
      <c r="AB506" s="274" t="str">
        <f t="shared" si="248"/>
        <v/>
      </c>
      <c r="AC506" s="274" t="str">
        <f t="shared" si="248"/>
        <v/>
      </c>
      <c r="AD506" s="274" t="str">
        <f t="shared" si="248"/>
        <v/>
      </c>
      <c r="AE506" s="274" t="str">
        <f t="shared" si="248"/>
        <v/>
      </c>
      <c r="AF506" s="274" t="str">
        <f t="shared" si="248"/>
        <v/>
      </c>
      <c r="AG506" s="274" t="str">
        <f t="shared" si="249"/>
        <v/>
      </c>
      <c r="AH506" s="274" t="str">
        <f t="shared" si="249"/>
        <v/>
      </c>
      <c r="AI506" s="274" t="str">
        <f t="shared" si="249"/>
        <v/>
      </c>
      <c r="AJ506" s="274" t="str">
        <f t="shared" si="249"/>
        <v/>
      </c>
      <c r="AK506" s="274" t="str">
        <f t="shared" si="249"/>
        <v/>
      </c>
      <c r="AL506" s="274" t="str">
        <f t="shared" si="249"/>
        <v/>
      </c>
      <c r="AM506" s="274" t="str">
        <f t="shared" si="249"/>
        <v/>
      </c>
      <c r="AN506" s="274" t="str">
        <f t="shared" si="249"/>
        <v/>
      </c>
      <c r="AO506" s="274" t="str">
        <f t="shared" si="249"/>
        <v/>
      </c>
      <c r="AP506" s="274" t="str">
        <f t="shared" si="249"/>
        <v/>
      </c>
      <c r="AQ506" s="275">
        <f t="shared" si="240"/>
        <v>0</v>
      </c>
      <c r="AR506" s="275">
        <f t="shared" si="241"/>
        <v>0</v>
      </c>
      <c r="AS506" s="275">
        <f t="shared" si="242"/>
        <v>0</v>
      </c>
    </row>
    <row r="507" spans="1:45" s="5" customFormat="1" ht="27.75" customHeight="1" x14ac:dyDescent="0.25">
      <c r="A507" s="266">
        <f>'Inventaire – Act. lin. et vert.'!A494</f>
        <v>493</v>
      </c>
      <c r="B507" s="266"/>
      <c r="C507" s="266">
        <f>'Inventaire – Act. lin. et vert.'!B494</f>
        <v>0</v>
      </c>
      <c r="D507" s="266" t="str">
        <f>IF('Inventaire – Act. lin. et vert.'!C494="","",'Inventaire – Act. lin. et vert.'!C494)</f>
        <v/>
      </c>
      <c r="E507" s="267">
        <f>'Inventaire – Act. lin. et vert.'!D494</f>
        <v>0</v>
      </c>
      <c r="F507" s="268">
        <f>'Inventaire – Act. lin. et vert.'!E494</f>
        <v>0</v>
      </c>
      <c r="G507" s="276">
        <f>'Inventaire – Act. lin. et vert.'!I494</f>
        <v>0</v>
      </c>
      <c r="H507" s="270">
        <f>IF(C507='État actuel de la coll.'!$A$20,'Inventaire – Véh. et équip.'!H494-'Inventaire – Véh. et équip.'!M494,'Inventaire – Act. lin. et vert.'!G494)</f>
        <v>0</v>
      </c>
      <c r="I507" s="270">
        <f>'Inventaire – Act. lin. et vert.'!K494</f>
        <v>0</v>
      </c>
      <c r="J507" s="271" t="str">
        <f>IF(ISNUMBER('Inventaire – Act. lin. et vert.'!Y494),'Inventaire – Act. lin. et vert.'!Y494,"")</f>
        <v/>
      </c>
      <c r="K507" s="272">
        <f t="shared" si="225"/>
        <v>0</v>
      </c>
      <c r="L507" s="272">
        <f t="shared" si="233"/>
        <v>0</v>
      </c>
      <c r="M507" s="272">
        <f t="shared" si="234"/>
        <v>0</v>
      </c>
      <c r="N507" s="272">
        <f t="shared" si="235"/>
        <v>0</v>
      </c>
      <c r="O507" s="272">
        <f t="shared" si="236"/>
        <v>0</v>
      </c>
      <c r="P507" s="273">
        <f t="shared" si="237"/>
        <v>0</v>
      </c>
      <c r="Q507" s="277" t="str">
        <f t="shared" si="238"/>
        <v/>
      </c>
      <c r="R507" s="277" t="str">
        <f t="shared" si="239"/>
        <v/>
      </c>
      <c r="S507" s="274" t="str">
        <f t="shared" si="226"/>
        <v/>
      </c>
      <c r="T507" s="274" t="str">
        <f t="shared" si="247"/>
        <v/>
      </c>
      <c r="U507" s="274" t="str">
        <f t="shared" si="247"/>
        <v/>
      </c>
      <c r="V507" s="274" t="str">
        <f t="shared" si="227"/>
        <v/>
      </c>
      <c r="W507" s="274" t="str">
        <f t="shared" si="248"/>
        <v/>
      </c>
      <c r="X507" s="274" t="str">
        <f t="shared" si="248"/>
        <v/>
      </c>
      <c r="Y507" s="274" t="str">
        <f t="shared" si="248"/>
        <v/>
      </c>
      <c r="Z507" s="274" t="str">
        <f t="shared" si="248"/>
        <v/>
      </c>
      <c r="AA507" s="274" t="str">
        <f t="shared" si="248"/>
        <v/>
      </c>
      <c r="AB507" s="274" t="str">
        <f t="shared" si="248"/>
        <v/>
      </c>
      <c r="AC507" s="274" t="str">
        <f t="shared" si="248"/>
        <v/>
      </c>
      <c r="AD507" s="274" t="str">
        <f t="shared" si="248"/>
        <v/>
      </c>
      <c r="AE507" s="274" t="str">
        <f t="shared" si="248"/>
        <v/>
      </c>
      <c r="AF507" s="274" t="str">
        <f t="shared" si="248"/>
        <v/>
      </c>
      <c r="AG507" s="274" t="str">
        <f t="shared" si="249"/>
        <v/>
      </c>
      <c r="AH507" s="274" t="str">
        <f t="shared" si="249"/>
        <v/>
      </c>
      <c r="AI507" s="274" t="str">
        <f t="shared" si="249"/>
        <v/>
      </c>
      <c r="AJ507" s="274" t="str">
        <f t="shared" si="249"/>
        <v/>
      </c>
      <c r="AK507" s="274" t="str">
        <f t="shared" si="249"/>
        <v/>
      </c>
      <c r="AL507" s="274" t="str">
        <f t="shared" si="249"/>
        <v/>
      </c>
      <c r="AM507" s="274" t="str">
        <f t="shared" si="249"/>
        <v/>
      </c>
      <c r="AN507" s="274" t="str">
        <f t="shared" si="249"/>
        <v/>
      </c>
      <c r="AO507" s="274" t="str">
        <f t="shared" si="249"/>
        <v/>
      </c>
      <c r="AP507" s="274" t="str">
        <f t="shared" si="249"/>
        <v/>
      </c>
      <c r="AQ507" s="275">
        <f t="shared" si="240"/>
        <v>0</v>
      </c>
      <c r="AR507" s="275">
        <f t="shared" si="241"/>
        <v>0</v>
      </c>
      <c r="AS507" s="275">
        <f t="shared" si="242"/>
        <v>0</v>
      </c>
    </row>
    <row r="508" spans="1:45" s="5" customFormat="1" ht="27.75" customHeight="1" x14ac:dyDescent="0.25">
      <c r="A508" s="266">
        <f>'Inventaire – Act. lin. et vert.'!A495</f>
        <v>494</v>
      </c>
      <c r="B508" s="266"/>
      <c r="C508" s="266">
        <f>'Inventaire – Act. lin. et vert.'!B495</f>
        <v>0</v>
      </c>
      <c r="D508" s="266" t="str">
        <f>IF('Inventaire – Act. lin. et vert.'!C495="","",'Inventaire – Act. lin. et vert.'!C495)</f>
        <v/>
      </c>
      <c r="E508" s="267">
        <f>'Inventaire – Act. lin. et vert.'!D495</f>
        <v>0</v>
      </c>
      <c r="F508" s="268">
        <f>'Inventaire – Act. lin. et vert.'!E495</f>
        <v>0</v>
      </c>
      <c r="G508" s="276">
        <f>'Inventaire – Act. lin. et vert.'!I495</f>
        <v>0</v>
      </c>
      <c r="H508" s="270">
        <f>IF(C508='État actuel de la coll.'!$A$20,'Inventaire – Véh. et équip.'!H495-'Inventaire – Véh. et équip.'!M495,'Inventaire – Act. lin. et vert.'!G495)</f>
        <v>0</v>
      </c>
      <c r="I508" s="270">
        <f>'Inventaire – Act. lin. et vert.'!K495</f>
        <v>0</v>
      </c>
      <c r="J508" s="271" t="str">
        <f>IF(ISNUMBER('Inventaire – Act. lin. et vert.'!Y495),'Inventaire – Act. lin. et vert.'!Y495,"")</f>
        <v/>
      </c>
      <c r="K508" s="272">
        <f t="shared" si="225"/>
        <v>0</v>
      </c>
      <c r="L508" s="272">
        <f t="shared" si="233"/>
        <v>0</v>
      </c>
      <c r="M508" s="272">
        <f t="shared" si="234"/>
        <v>0</v>
      </c>
      <c r="N508" s="272">
        <f t="shared" si="235"/>
        <v>0</v>
      </c>
      <c r="O508" s="272">
        <f t="shared" si="236"/>
        <v>0</v>
      </c>
      <c r="P508" s="273">
        <f t="shared" si="237"/>
        <v>0</v>
      </c>
      <c r="Q508" s="277" t="str">
        <f t="shared" si="238"/>
        <v/>
      </c>
      <c r="R508" s="277" t="str">
        <f t="shared" si="239"/>
        <v/>
      </c>
      <c r="S508" s="274" t="str">
        <f t="shared" si="226"/>
        <v/>
      </c>
      <c r="T508" s="274" t="str">
        <f t="shared" si="247"/>
        <v/>
      </c>
      <c r="U508" s="274" t="str">
        <f t="shared" si="247"/>
        <v/>
      </c>
      <c r="V508" s="274" t="str">
        <f t="shared" si="227"/>
        <v/>
      </c>
      <c r="W508" s="274" t="str">
        <f t="shared" si="248"/>
        <v/>
      </c>
      <c r="X508" s="274" t="str">
        <f t="shared" si="248"/>
        <v/>
      </c>
      <c r="Y508" s="274" t="str">
        <f t="shared" si="248"/>
        <v/>
      </c>
      <c r="Z508" s="274" t="str">
        <f t="shared" si="248"/>
        <v/>
      </c>
      <c r="AA508" s="274" t="str">
        <f t="shared" si="248"/>
        <v/>
      </c>
      <c r="AB508" s="274" t="str">
        <f t="shared" si="248"/>
        <v/>
      </c>
      <c r="AC508" s="274" t="str">
        <f t="shared" si="248"/>
        <v/>
      </c>
      <c r="AD508" s="274" t="str">
        <f t="shared" si="248"/>
        <v/>
      </c>
      <c r="AE508" s="274" t="str">
        <f t="shared" si="248"/>
        <v/>
      </c>
      <c r="AF508" s="274" t="str">
        <f t="shared" si="248"/>
        <v/>
      </c>
      <c r="AG508" s="274" t="str">
        <f t="shared" si="249"/>
        <v/>
      </c>
      <c r="AH508" s="274" t="str">
        <f t="shared" si="249"/>
        <v/>
      </c>
      <c r="AI508" s="274" t="str">
        <f t="shared" si="249"/>
        <v/>
      </c>
      <c r="AJ508" s="274" t="str">
        <f t="shared" si="249"/>
        <v/>
      </c>
      <c r="AK508" s="274" t="str">
        <f t="shared" si="249"/>
        <v/>
      </c>
      <c r="AL508" s="274" t="str">
        <f t="shared" si="249"/>
        <v/>
      </c>
      <c r="AM508" s="274" t="str">
        <f t="shared" si="249"/>
        <v/>
      </c>
      <c r="AN508" s="274" t="str">
        <f t="shared" si="249"/>
        <v/>
      </c>
      <c r="AO508" s="274" t="str">
        <f t="shared" si="249"/>
        <v/>
      </c>
      <c r="AP508" s="274" t="str">
        <f t="shared" si="249"/>
        <v/>
      </c>
      <c r="AQ508" s="275">
        <f t="shared" si="240"/>
        <v>0</v>
      </c>
      <c r="AR508" s="275">
        <f t="shared" si="241"/>
        <v>0</v>
      </c>
      <c r="AS508" s="275">
        <f t="shared" si="242"/>
        <v>0</v>
      </c>
    </row>
    <row r="509" spans="1:45" s="5" customFormat="1" ht="27.75" customHeight="1" x14ac:dyDescent="0.25">
      <c r="A509" s="266">
        <f>'Inventaire – Act. lin. et vert.'!A496</f>
        <v>495</v>
      </c>
      <c r="B509" s="266"/>
      <c r="C509" s="266">
        <f>'Inventaire – Act. lin. et vert.'!B496</f>
        <v>0</v>
      </c>
      <c r="D509" s="266" t="str">
        <f>IF('Inventaire – Act. lin. et vert.'!C496="","",'Inventaire – Act. lin. et vert.'!C496)</f>
        <v/>
      </c>
      <c r="E509" s="267">
        <f>'Inventaire – Act. lin. et vert.'!D496</f>
        <v>0</v>
      </c>
      <c r="F509" s="268">
        <f>'Inventaire – Act. lin. et vert.'!E496</f>
        <v>0</v>
      </c>
      <c r="G509" s="276">
        <f>'Inventaire – Act. lin. et vert.'!I496</f>
        <v>0</v>
      </c>
      <c r="H509" s="270">
        <f>IF(C509='État actuel de la coll.'!$A$20,'Inventaire – Véh. et équip.'!H496-'Inventaire – Véh. et équip.'!M496,'Inventaire – Act. lin. et vert.'!G496)</f>
        <v>0</v>
      </c>
      <c r="I509" s="270">
        <f>'Inventaire – Act. lin. et vert.'!K496</f>
        <v>0</v>
      </c>
      <c r="J509" s="271" t="str">
        <f>IF(ISNUMBER('Inventaire – Act. lin. et vert.'!Y496),'Inventaire – Act. lin. et vert.'!Y496,"")</f>
        <v/>
      </c>
      <c r="K509" s="272">
        <f t="shared" si="225"/>
        <v>0</v>
      </c>
      <c r="L509" s="272">
        <f t="shared" si="233"/>
        <v>0</v>
      </c>
      <c r="M509" s="272">
        <f t="shared" si="234"/>
        <v>0</v>
      </c>
      <c r="N509" s="272">
        <f t="shared" si="235"/>
        <v>0</v>
      </c>
      <c r="O509" s="272">
        <f t="shared" si="236"/>
        <v>0</v>
      </c>
      <c r="P509" s="273">
        <f t="shared" si="237"/>
        <v>0</v>
      </c>
      <c r="Q509" s="277" t="str">
        <f t="shared" si="238"/>
        <v/>
      </c>
      <c r="R509" s="277" t="str">
        <f t="shared" si="239"/>
        <v/>
      </c>
      <c r="S509" s="274" t="str">
        <f t="shared" si="226"/>
        <v/>
      </c>
      <c r="T509" s="274" t="str">
        <f t="shared" si="247"/>
        <v/>
      </c>
      <c r="U509" s="274" t="str">
        <f t="shared" si="247"/>
        <v/>
      </c>
      <c r="V509" s="274" t="str">
        <f t="shared" si="227"/>
        <v/>
      </c>
      <c r="W509" s="274" t="str">
        <f t="shared" si="248"/>
        <v/>
      </c>
      <c r="X509" s="274" t="str">
        <f t="shared" si="248"/>
        <v/>
      </c>
      <c r="Y509" s="274" t="str">
        <f t="shared" si="248"/>
        <v/>
      </c>
      <c r="Z509" s="274" t="str">
        <f t="shared" si="248"/>
        <v/>
      </c>
      <c r="AA509" s="274" t="str">
        <f t="shared" si="248"/>
        <v/>
      </c>
      <c r="AB509" s="274" t="str">
        <f t="shared" si="248"/>
        <v/>
      </c>
      <c r="AC509" s="274" t="str">
        <f t="shared" si="248"/>
        <v/>
      </c>
      <c r="AD509" s="274" t="str">
        <f t="shared" si="248"/>
        <v/>
      </c>
      <c r="AE509" s="274" t="str">
        <f t="shared" si="248"/>
        <v/>
      </c>
      <c r="AF509" s="274" t="str">
        <f t="shared" si="248"/>
        <v/>
      </c>
      <c r="AG509" s="274" t="str">
        <f t="shared" si="249"/>
        <v/>
      </c>
      <c r="AH509" s="274" t="str">
        <f t="shared" si="249"/>
        <v/>
      </c>
      <c r="AI509" s="274" t="str">
        <f t="shared" si="249"/>
        <v/>
      </c>
      <c r="AJ509" s="274" t="str">
        <f t="shared" si="249"/>
        <v/>
      </c>
      <c r="AK509" s="274" t="str">
        <f t="shared" si="249"/>
        <v/>
      </c>
      <c r="AL509" s="274" t="str">
        <f t="shared" si="249"/>
        <v/>
      </c>
      <c r="AM509" s="274" t="str">
        <f t="shared" si="249"/>
        <v/>
      </c>
      <c r="AN509" s="274" t="str">
        <f t="shared" si="249"/>
        <v/>
      </c>
      <c r="AO509" s="274" t="str">
        <f t="shared" si="249"/>
        <v/>
      </c>
      <c r="AP509" s="274" t="str">
        <f t="shared" si="249"/>
        <v/>
      </c>
      <c r="AQ509" s="275">
        <f t="shared" si="240"/>
        <v>0</v>
      </c>
      <c r="AR509" s="275">
        <f t="shared" si="241"/>
        <v>0</v>
      </c>
      <c r="AS509" s="275">
        <f t="shared" si="242"/>
        <v>0</v>
      </c>
    </row>
    <row r="510" spans="1:45" s="5" customFormat="1" ht="27.75" customHeight="1" x14ac:dyDescent="0.25">
      <c r="A510" s="266">
        <f>'Inventaire – Act. lin. et vert.'!A497</f>
        <v>496</v>
      </c>
      <c r="B510" s="266"/>
      <c r="C510" s="266">
        <f>'Inventaire – Act. lin. et vert.'!B497</f>
        <v>0</v>
      </c>
      <c r="D510" s="266" t="str">
        <f>IF('Inventaire – Act. lin. et vert.'!C497="","",'Inventaire – Act. lin. et vert.'!C497)</f>
        <v/>
      </c>
      <c r="E510" s="267">
        <f>'Inventaire – Act. lin. et vert.'!D497</f>
        <v>0</v>
      </c>
      <c r="F510" s="268">
        <f>'Inventaire – Act. lin. et vert.'!E497</f>
        <v>0</v>
      </c>
      <c r="G510" s="276">
        <f>'Inventaire – Act. lin. et vert.'!I497</f>
        <v>0</v>
      </c>
      <c r="H510" s="270">
        <f>IF(C510='État actuel de la coll.'!$A$20,'Inventaire – Véh. et équip.'!H497-'Inventaire – Véh. et équip.'!M497,'Inventaire – Act. lin. et vert.'!G497)</f>
        <v>0</v>
      </c>
      <c r="I510" s="270">
        <f>'Inventaire – Act. lin. et vert.'!K497</f>
        <v>0</v>
      </c>
      <c r="J510" s="271" t="str">
        <f>IF(ISNUMBER('Inventaire – Act. lin. et vert.'!Y497),'Inventaire – Act. lin. et vert.'!Y497,"")</f>
        <v/>
      </c>
      <c r="K510" s="272">
        <f t="shared" si="225"/>
        <v>0</v>
      </c>
      <c r="L510" s="272">
        <f t="shared" si="233"/>
        <v>0</v>
      </c>
      <c r="M510" s="272">
        <f t="shared" si="234"/>
        <v>0</v>
      </c>
      <c r="N510" s="272">
        <f t="shared" si="235"/>
        <v>0</v>
      </c>
      <c r="O510" s="272">
        <f t="shared" si="236"/>
        <v>0</v>
      </c>
      <c r="P510" s="273">
        <f t="shared" si="237"/>
        <v>0</v>
      </c>
      <c r="Q510" s="277" t="str">
        <f t="shared" si="238"/>
        <v/>
      </c>
      <c r="R510" s="277" t="str">
        <f t="shared" si="239"/>
        <v/>
      </c>
      <c r="S510" s="274" t="str">
        <f t="shared" si="226"/>
        <v/>
      </c>
      <c r="T510" s="274" t="str">
        <f t="shared" si="247"/>
        <v/>
      </c>
      <c r="U510" s="274" t="str">
        <f t="shared" si="247"/>
        <v/>
      </c>
      <c r="V510" s="274" t="str">
        <f t="shared" si="227"/>
        <v/>
      </c>
      <c r="W510" s="274" t="str">
        <f t="shared" si="248"/>
        <v/>
      </c>
      <c r="X510" s="274" t="str">
        <f t="shared" si="248"/>
        <v/>
      </c>
      <c r="Y510" s="274" t="str">
        <f t="shared" si="248"/>
        <v/>
      </c>
      <c r="Z510" s="274" t="str">
        <f t="shared" si="248"/>
        <v/>
      </c>
      <c r="AA510" s="274" t="str">
        <f t="shared" si="248"/>
        <v/>
      </c>
      <c r="AB510" s="274" t="str">
        <f t="shared" si="248"/>
        <v/>
      </c>
      <c r="AC510" s="274" t="str">
        <f t="shared" si="248"/>
        <v/>
      </c>
      <c r="AD510" s="274" t="str">
        <f t="shared" si="248"/>
        <v/>
      </c>
      <c r="AE510" s="274" t="str">
        <f t="shared" si="248"/>
        <v/>
      </c>
      <c r="AF510" s="274" t="str">
        <f t="shared" si="248"/>
        <v/>
      </c>
      <c r="AG510" s="274" t="str">
        <f t="shared" si="249"/>
        <v/>
      </c>
      <c r="AH510" s="274" t="str">
        <f t="shared" si="249"/>
        <v/>
      </c>
      <c r="AI510" s="274" t="str">
        <f t="shared" si="249"/>
        <v/>
      </c>
      <c r="AJ510" s="274" t="str">
        <f t="shared" si="249"/>
        <v/>
      </c>
      <c r="AK510" s="274" t="str">
        <f t="shared" si="249"/>
        <v/>
      </c>
      <c r="AL510" s="274" t="str">
        <f t="shared" si="249"/>
        <v/>
      </c>
      <c r="AM510" s="274" t="str">
        <f t="shared" si="249"/>
        <v/>
      </c>
      <c r="AN510" s="274" t="str">
        <f t="shared" si="249"/>
        <v/>
      </c>
      <c r="AO510" s="274" t="str">
        <f t="shared" si="249"/>
        <v/>
      </c>
      <c r="AP510" s="274" t="str">
        <f t="shared" si="249"/>
        <v/>
      </c>
      <c r="AQ510" s="275">
        <f t="shared" si="240"/>
        <v>0</v>
      </c>
      <c r="AR510" s="275">
        <f t="shared" si="241"/>
        <v>0</v>
      </c>
      <c r="AS510" s="275">
        <f t="shared" si="242"/>
        <v>0</v>
      </c>
    </row>
    <row r="511" spans="1:45" s="5" customFormat="1" ht="27.75" customHeight="1" x14ac:dyDescent="0.25">
      <c r="A511" s="266">
        <f>'Inventaire – Act. lin. et vert.'!A498</f>
        <v>497</v>
      </c>
      <c r="B511" s="266"/>
      <c r="C511" s="266">
        <f>'Inventaire – Act. lin. et vert.'!B498</f>
        <v>0</v>
      </c>
      <c r="D511" s="266" t="str">
        <f>IF('Inventaire – Act. lin. et vert.'!C498="","",'Inventaire – Act. lin. et vert.'!C498)</f>
        <v/>
      </c>
      <c r="E511" s="267">
        <f>'Inventaire – Act. lin. et vert.'!D498</f>
        <v>0</v>
      </c>
      <c r="F511" s="268">
        <f>'Inventaire – Act. lin. et vert.'!E498</f>
        <v>0</v>
      </c>
      <c r="G511" s="276">
        <f>'Inventaire – Act. lin. et vert.'!I498</f>
        <v>0</v>
      </c>
      <c r="H511" s="270">
        <f>IF(C511='État actuel de la coll.'!$A$20,'Inventaire – Véh. et équip.'!H498-'Inventaire – Véh. et équip.'!M498,'Inventaire – Act. lin. et vert.'!G498)</f>
        <v>0</v>
      </c>
      <c r="I511" s="270">
        <f>'Inventaire – Act. lin. et vert.'!K498</f>
        <v>0</v>
      </c>
      <c r="J511" s="271" t="str">
        <f>IF(ISNUMBER('Inventaire – Act. lin. et vert.'!Y498),'Inventaire – Act. lin. et vert.'!Y498,"")</f>
        <v/>
      </c>
      <c r="K511" s="272">
        <f t="shared" si="225"/>
        <v>0</v>
      </c>
      <c r="L511" s="272">
        <f t="shared" si="233"/>
        <v>0</v>
      </c>
      <c r="M511" s="272">
        <f t="shared" si="234"/>
        <v>0</v>
      </c>
      <c r="N511" s="272">
        <f t="shared" si="235"/>
        <v>0</v>
      </c>
      <c r="O511" s="272">
        <f t="shared" si="236"/>
        <v>0</v>
      </c>
      <c r="P511" s="273">
        <f t="shared" si="237"/>
        <v>0</v>
      </c>
      <c r="Q511" s="277" t="str">
        <f t="shared" si="238"/>
        <v/>
      </c>
      <c r="R511" s="277" t="str">
        <f t="shared" si="239"/>
        <v/>
      </c>
      <c r="S511" s="274" t="str">
        <f t="shared" si="226"/>
        <v/>
      </c>
      <c r="T511" s="274" t="str">
        <f t="shared" si="247"/>
        <v/>
      </c>
      <c r="U511" s="274" t="str">
        <f t="shared" si="247"/>
        <v/>
      </c>
      <c r="V511" s="274" t="str">
        <f t="shared" si="227"/>
        <v/>
      </c>
      <c r="W511" s="274" t="str">
        <f t="shared" si="248"/>
        <v/>
      </c>
      <c r="X511" s="274" t="str">
        <f t="shared" si="248"/>
        <v/>
      </c>
      <c r="Y511" s="274" t="str">
        <f t="shared" si="248"/>
        <v/>
      </c>
      <c r="Z511" s="274" t="str">
        <f t="shared" si="248"/>
        <v/>
      </c>
      <c r="AA511" s="274" t="str">
        <f t="shared" si="248"/>
        <v/>
      </c>
      <c r="AB511" s="274" t="str">
        <f t="shared" si="248"/>
        <v/>
      </c>
      <c r="AC511" s="274" t="str">
        <f t="shared" si="248"/>
        <v/>
      </c>
      <c r="AD511" s="274" t="str">
        <f t="shared" si="248"/>
        <v/>
      </c>
      <c r="AE511" s="274" t="str">
        <f t="shared" si="248"/>
        <v/>
      </c>
      <c r="AF511" s="274" t="str">
        <f t="shared" si="248"/>
        <v/>
      </c>
      <c r="AG511" s="274" t="str">
        <f t="shared" si="249"/>
        <v/>
      </c>
      <c r="AH511" s="274" t="str">
        <f t="shared" si="249"/>
        <v/>
      </c>
      <c r="AI511" s="274" t="str">
        <f t="shared" si="249"/>
        <v/>
      </c>
      <c r="AJ511" s="274" t="str">
        <f t="shared" si="249"/>
        <v/>
      </c>
      <c r="AK511" s="274" t="str">
        <f t="shared" si="249"/>
        <v/>
      </c>
      <c r="AL511" s="274" t="str">
        <f t="shared" si="249"/>
        <v/>
      </c>
      <c r="AM511" s="274" t="str">
        <f t="shared" si="249"/>
        <v/>
      </c>
      <c r="AN511" s="274" t="str">
        <f t="shared" si="249"/>
        <v/>
      </c>
      <c r="AO511" s="274" t="str">
        <f t="shared" si="249"/>
        <v/>
      </c>
      <c r="AP511" s="274" t="str">
        <f t="shared" si="249"/>
        <v/>
      </c>
      <c r="AQ511" s="275">
        <f t="shared" si="240"/>
        <v>0</v>
      </c>
      <c r="AR511" s="275">
        <f t="shared" si="241"/>
        <v>0</v>
      </c>
      <c r="AS511" s="275">
        <f t="shared" si="242"/>
        <v>0</v>
      </c>
    </row>
    <row r="512" spans="1:45" s="5" customFormat="1" ht="27.75" customHeight="1" x14ac:dyDescent="0.25">
      <c r="A512" s="266">
        <f>'Inventaire – Act. lin. et vert.'!A499</f>
        <v>498</v>
      </c>
      <c r="B512" s="266"/>
      <c r="C512" s="266">
        <f>'Inventaire – Act. lin. et vert.'!B499</f>
        <v>0</v>
      </c>
      <c r="D512" s="266" t="str">
        <f>IF('Inventaire – Act. lin. et vert.'!C499="","",'Inventaire – Act. lin. et vert.'!C499)</f>
        <v/>
      </c>
      <c r="E512" s="267">
        <f>'Inventaire – Act. lin. et vert.'!D499</f>
        <v>0</v>
      </c>
      <c r="F512" s="268">
        <f>'Inventaire – Act. lin. et vert.'!E499</f>
        <v>0</v>
      </c>
      <c r="G512" s="276">
        <f>'Inventaire – Act. lin. et vert.'!I499</f>
        <v>0</v>
      </c>
      <c r="H512" s="270">
        <f>IF(C512='État actuel de la coll.'!$A$20,'Inventaire – Véh. et équip.'!H499-'Inventaire – Véh. et équip.'!M499,'Inventaire – Act. lin. et vert.'!G499)</f>
        <v>0</v>
      </c>
      <c r="I512" s="270">
        <f>'Inventaire – Act. lin. et vert.'!K499</f>
        <v>0</v>
      </c>
      <c r="J512" s="271" t="str">
        <f>IF(ISNUMBER('Inventaire – Act. lin. et vert.'!Y499),'Inventaire – Act. lin. et vert.'!Y499,"")</f>
        <v/>
      </c>
      <c r="K512" s="272">
        <f t="shared" si="225"/>
        <v>0</v>
      </c>
      <c r="L512" s="272">
        <f t="shared" si="233"/>
        <v>0</v>
      </c>
      <c r="M512" s="272">
        <f t="shared" si="234"/>
        <v>0</v>
      </c>
      <c r="N512" s="272">
        <f t="shared" si="235"/>
        <v>0</v>
      </c>
      <c r="O512" s="272">
        <f t="shared" si="236"/>
        <v>0</v>
      </c>
      <c r="P512" s="273">
        <f t="shared" si="237"/>
        <v>0</v>
      </c>
      <c r="Q512" s="277" t="str">
        <f t="shared" si="238"/>
        <v/>
      </c>
      <c r="R512" s="277" t="str">
        <f t="shared" si="239"/>
        <v/>
      </c>
      <c r="S512" s="274" t="str">
        <f t="shared" si="226"/>
        <v/>
      </c>
      <c r="T512" s="274" t="str">
        <f t="shared" si="247"/>
        <v/>
      </c>
      <c r="U512" s="274" t="str">
        <f t="shared" si="247"/>
        <v/>
      </c>
      <c r="V512" s="274" t="str">
        <f t="shared" si="227"/>
        <v/>
      </c>
      <c r="W512" s="274" t="str">
        <f t="shared" si="248"/>
        <v/>
      </c>
      <c r="X512" s="274" t="str">
        <f t="shared" si="248"/>
        <v/>
      </c>
      <c r="Y512" s="274" t="str">
        <f t="shared" si="248"/>
        <v/>
      </c>
      <c r="Z512" s="274" t="str">
        <f t="shared" si="248"/>
        <v/>
      </c>
      <c r="AA512" s="274" t="str">
        <f t="shared" si="248"/>
        <v/>
      </c>
      <c r="AB512" s="274" t="str">
        <f t="shared" si="248"/>
        <v/>
      </c>
      <c r="AC512" s="274" t="str">
        <f t="shared" si="248"/>
        <v/>
      </c>
      <c r="AD512" s="274" t="str">
        <f t="shared" si="248"/>
        <v/>
      </c>
      <c r="AE512" s="274" t="str">
        <f t="shared" si="248"/>
        <v/>
      </c>
      <c r="AF512" s="274" t="str">
        <f t="shared" si="248"/>
        <v/>
      </c>
      <c r="AG512" s="274" t="str">
        <f t="shared" si="249"/>
        <v/>
      </c>
      <c r="AH512" s="274" t="str">
        <f t="shared" si="249"/>
        <v/>
      </c>
      <c r="AI512" s="274" t="str">
        <f t="shared" si="249"/>
        <v/>
      </c>
      <c r="AJ512" s="274" t="str">
        <f t="shared" si="249"/>
        <v/>
      </c>
      <c r="AK512" s="274" t="str">
        <f t="shared" si="249"/>
        <v/>
      </c>
      <c r="AL512" s="274" t="str">
        <f t="shared" si="249"/>
        <v/>
      </c>
      <c r="AM512" s="274" t="str">
        <f t="shared" si="249"/>
        <v/>
      </c>
      <c r="AN512" s="274" t="str">
        <f t="shared" si="249"/>
        <v/>
      </c>
      <c r="AO512" s="274" t="str">
        <f t="shared" si="249"/>
        <v/>
      </c>
      <c r="AP512" s="274" t="str">
        <f t="shared" si="249"/>
        <v/>
      </c>
      <c r="AQ512" s="275">
        <f t="shared" si="240"/>
        <v>0</v>
      </c>
      <c r="AR512" s="275">
        <f t="shared" si="241"/>
        <v>0</v>
      </c>
      <c r="AS512" s="275">
        <f t="shared" si="242"/>
        <v>0</v>
      </c>
    </row>
    <row r="513" spans="1:45" s="5" customFormat="1" ht="27.75" customHeight="1" x14ac:dyDescent="0.25">
      <c r="A513" s="266">
        <f>'Inventaire – Act. lin. et vert.'!A500</f>
        <v>499</v>
      </c>
      <c r="B513" s="266"/>
      <c r="C513" s="266">
        <f>'Inventaire – Act. lin. et vert.'!B500</f>
        <v>0</v>
      </c>
      <c r="D513" s="266" t="str">
        <f>IF('Inventaire – Act. lin. et vert.'!C500="","",'Inventaire – Act. lin. et vert.'!C500)</f>
        <v/>
      </c>
      <c r="E513" s="267">
        <f>'Inventaire – Act. lin. et vert.'!D500</f>
        <v>0</v>
      </c>
      <c r="F513" s="268">
        <f>'Inventaire – Act. lin. et vert.'!E500</f>
        <v>0</v>
      </c>
      <c r="G513" s="276">
        <f>'Inventaire – Act. lin. et vert.'!I500</f>
        <v>0</v>
      </c>
      <c r="H513" s="270">
        <f>IF(C513='État actuel de la coll.'!$A$20,'Inventaire – Véh. et équip.'!H500-'Inventaire – Véh. et équip.'!M500,'Inventaire – Act. lin. et vert.'!G500)</f>
        <v>0</v>
      </c>
      <c r="I513" s="270">
        <f>'Inventaire – Act. lin. et vert.'!K500</f>
        <v>0</v>
      </c>
      <c r="J513" s="271" t="str">
        <f>IF(ISNUMBER('Inventaire – Act. lin. et vert.'!Y500),'Inventaire – Act. lin. et vert.'!Y500,"")</f>
        <v/>
      </c>
      <c r="K513" s="272">
        <f t="shared" si="225"/>
        <v>0</v>
      </c>
      <c r="L513" s="272">
        <f t="shared" si="233"/>
        <v>0</v>
      </c>
      <c r="M513" s="272">
        <f t="shared" si="234"/>
        <v>0</v>
      </c>
      <c r="N513" s="272">
        <f t="shared" si="235"/>
        <v>0</v>
      </c>
      <c r="O513" s="272">
        <f t="shared" si="236"/>
        <v>0</v>
      </c>
      <c r="P513" s="273">
        <f t="shared" si="237"/>
        <v>0</v>
      </c>
      <c r="Q513" s="277" t="str">
        <f t="shared" si="238"/>
        <v/>
      </c>
      <c r="R513" s="277" t="str">
        <f t="shared" si="239"/>
        <v/>
      </c>
      <c r="S513" s="274" t="str">
        <f t="shared" si="226"/>
        <v/>
      </c>
      <c r="T513" s="274" t="str">
        <f t="shared" si="247"/>
        <v/>
      </c>
      <c r="U513" s="274" t="str">
        <f t="shared" si="247"/>
        <v/>
      </c>
      <c r="V513" s="274" t="str">
        <f t="shared" si="227"/>
        <v/>
      </c>
      <c r="W513" s="274" t="str">
        <f t="shared" si="248"/>
        <v/>
      </c>
      <c r="X513" s="274" t="str">
        <f t="shared" si="248"/>
        <v/>
      </c>
      <c r="Y513" s="274" t="str">
        <f t="shared" si="248"/>
        <v/>
      </c>
      <c r="Z513" s="274" t="str">
        <f t="shared" si="248"/>
        <v/>
      </c>
      <c r="AA513" s="274" t="str">
        <f t="shared" si="248"/>
        <v/>
      </c>
      <c r="AB513" s="274" t="str">
        <f t="shared" si="248"/>
        <v/>
      </c>
      <c r="AC513" s="274" t="str">
        <f t="shared" si="248"/>
        <v/>
      </c>
      <c r="AD513" s="274" t="str">
        <f t="shared" si="248"/>
        <v/>
      </c>
      <c r="AE513" s="274" t="str">
        <f t="shared" si="248"/>
        <v/>
      </c>
      <c r="AF513" s="274" t="str">
        <f t="shared" si="248"/>
        <v/>
      </c>
      <c r="AG513" s="274" t="str">
        <f t="shared" si="249"/>
        <v/>
      </c>
      <c r="AH513" s="274" t="str">
        <f t="shared" si="249"/>
        <v/>
      </c>
      <c r="AI513" s="274" t="str">
        <f t="shared" si="249"/>
        <v/>
      </c>
      <c r="AJ513" s="274" t="str">
        <f t="shared" si="249"/>
        <v/>
      </c>
      <c r="AK513" s="274" t="str">
        <f t="shared" si="249"/>
        <v/>
      </c>
      <c r="AL513" s="274" t="str">
        <f t="shared" si="249"/>
        <v/>
      </c>
      <c r="AM513" s="274" t="str">
        <f t="shared" si="249"/>
        <v/>
      </c>
      <c r="AN513" s="274" t="str">
        <f t="shared" si="249"/>
        <v/>
      </c>
      <c r="AO513" s="274" t="str">
        <f t="shared" si="249"/>
        <v/>
      </c>
      <c r="AP513" s="274" t="str">
        <f t="shared" si="249"/>
        <v/>
      </c>
      <c r="AQ513" s="275">
        <f t="shared" si="240"/>
        <v>0</v>
      </c>
      <c r="AR513" s="275">
        <f t="shared" si="241"/>
        <v>0</v>
      </c>
      <c r="AS513" s="275">
        <f t="shared" si="242"/>
        <v>0</v>
      </c>
    </row>
    <row r="514" spans="1:45" s="5" customFormat="1" ht="27.75" customHeight="1" x14ac:dyDescent="0.25">
      <c r="A514" s="266">
        <f>'Inventaire – Act. lin. et vert.'!A501</f>
        <v>500</v>
      </c>
      <c r="B514" s="266"/>
      <c r="C514" s="266">
        <f>'Inventaire – Act. lin. et vert.'!B501</f>
        <v>0</v>
      </c>
      <c r="D514" s="266" t="str">
        <f>IF('Inventaire – Act. lin. et vert.'!C501="","",'Inventaire – Act. lin. et vert.'!C501)</f>
        <v/>
      </c>
      <c r="E514" s="267">
        <f>'Inventaire – Act. lin. et vert.'!D501</f>
        <v>0</v>
      </c>
      <c r="F514" s="268">
        <f>'Inventaire – Act. lin. et vert.'!E501</f>
        <v>0</v>
      </c>
      <c r="G514" s="276">
        <f>'Inventaire – Act. lin. et vert.'!I501</f>
        <v>0</v>
      </c>
      <c r="H514" s="270">
        <f>IF(C514='État actuel de la coll.'!$A$20,'Inventaire – Véh. et équip.'!H501-'Inventaire – Véh. et équip.'!M501,'Inventaire – Act. lin. et vert.'!G501)</f>
        <v>0</v>
      </c>
      <c r="I514" s="270">
        <f>'Inventaire – Act. lin. et vert.'!K501</f>
        <v>0</v>
      </c>
      <c r="J514" s="271" t="str">
        <f>IF(ISNUMBER('Inventaire – Act. lin. et vert.'!Y501),'Inventaire – Act. lin. et vert.'!Y501,"")</f>
        <v/>
      </c>
      <c r="K514" s="272">
        <f t="shared" si="225"/>
        <v>0</v>
      </c>
      <c r="L514" s="272">
        <f t="shared" si="233"/>
        <v>0</v>
      </c>
      <c r="M514" s="272">
        <f t="shared" si="234"/>
        <v>0</v>
      </c>
      <c r="N514" s="272">
        <f t="shared" si="235"/>
        <v>0</v>
      </c>
      <c r="O514" s="272">
        <f t="shared" si="236"/>
        <v>0</v>
      </c>
      <c r="P514" s="273">
        <f t="shared" si="237"/>
        <v>0</v>
      </c>
      <c r="Q514" s="277" t="str">
        <f t="shared" si="238"/>
        <v/>
      </c>
      <c r="R514" s="277" t="str">
        <f t="shared" si="239"/>
        <v/>
      </c>
      <c r="S514" s="274" t="str">
        <f t="shared" si="226"/>
        <v/>
      </c>
      <c r="T514" s="274" t="str">
        <f t="shared" si="247"/>
        <v/>
      </c>
      <c r="U514" s="274" t="str">
        <f t="shared" si="247"/>
        <v/>
      </c>
      <c r="V514" s="274" t="str">
        <f t="shared" si="227"/>
        <v/>
      </c>
      <c r="W514" s="274" t="str">
        <f t="shared" si="248"/>
        <v/>
      </c>
      <c r="X514" s="274" t="str">
        <f t="shared" si="248"/>
        <v/>
      </c>
      <c r="Y514" s="274" t="str">
        <f t="shared" si="248"/>
        <v/>
      </c>
      <c r="Z514" s="274" t="str">
        <f t="shared" si="248"/>
        <v/>
      </c>
      <c r="AA514" s="274" t="str">
        <f t="shared" si="248"/>
        <v/>
      </c>
      <c r="AB514" s="274" t="str">
        <f t="shared" si="248"/>
        <v/>
      </c>
      <c r="AC514" s="274" t="str">
        <f t="shared" si="248"/>
        <v/>
      </c>
      <c r="AD514" s="274" t="str">
        <f t="shared" si="248"/>
        <v/>
      </c>
      <c r="AE514" s="274" t="str">
        <f t="shared" si="248"/>
        <v/>
      </c>
      <c r="AF514" s="274" t="str">
        <f t="shared" si="248"/>
        <v/>
      </c>
      <c r="AG514" s="274" t="str">
        <f t="shared" si="249"/>
        <v/>
      </c>
      <c r="AH514" s="274" t="str">
        <f t="shared" si="249"/>
        <v/>
      </c>
      <c r="AI514" s="274" t="str">
        <f t="shared" si="249"/>
        <v/>
      </c>
      <c r="AJ514" s="274" t="str">
        <f t="shared" si="249"/>
        <v/>
      </c>
      <c r="AK514" s="274" t="str">
        <f t="shared" si="249"/>
        <v/>
      </c>
      <c r="AL514" s="274" t="str">
        <f t="shared" si="249"/>
        <v/>
      </c>
      <c r="AM514" s="274" t="str">
        <f t="shared" si="249"/>
        <v/>
      </c>
      <c r="AN514" s="274" t="str">
        <f t="shared" si="249"/>
        <v/>
      </c>
      <c r="AO514" s="274" t="str">
        <f t="shared" si="249"/>
        <v/>
      </c>
      <c r="AP514" s="274" t="str">
        <f t="shared" si="249"/>
        <v/>
      </c>
      <c r="AQ514" s="275">
        <f t="shared" si="240"/>
        <v>0</v>
      </c>
      <c r="AR514" s="275">
        <f t="shared" si="241"/>
        <v>0</v>
      </c>
      <c r="AS514" s="275">
        <f t="shared" si="242"/>
        <v>0</v>
      </c>
    </row>
    <row r="515" spans="1:45" s="5" customFormat="1" ht="54.75" customHeight="1" thickBot="1" x14ac:dyDescent="0.3">
      <c r="A515" s="266"/>
      <c r="B515" s="266"/>
      <c r="C515" s="266"/>
      <c r="D515" s="266"/>
      <c r="E515" s="266"/>
      <c r="F515" s="281"/>
      <c r="G515" s="282">
        <f>SUM(G15:G514)</f>
        <v>25874057.436421171</v>
      </c>
      <c r="H515" s="283" t="s">
        <v>181</v>
      </c>
      <c r="I515" s="284">
        <f>AVERAGE(I15:I514)</f>
        <v>1.044</v>
      </c>
      <c r="J515" s="284">
        <f t="shared" ref="J515:P515" si="250">AVERAGE(J15:J514)</f>
        <v>5</v>
      </c>
      <c r="K515" s="284">
        <f t="shared" si="250"/>
        <v>61.061999999999998</v>
      </c>
      <c r="L515" s="284">
        <f t="shared" si="250"/>
        <v>62.106000000000002</v>
      </c>
      <c r="M515" s="284">
        <f t="shared" si="250"/>
        <v>63.15</v>
      </c>
      <c r="N515" s="284">
        <f t="shared" si="250"/>
        <v>64.194000000000003</v>
      </c>
      <c r="O515" s="284">
        <f t="shared" si="250"/>
        <v>65.238</v>
      </c>
      <c r="P515" s="284">
        <f t="shared" si="250"/>
        <v>66.281999999999996</v>
      </c>
      <c r="Q515" s="285">
        <f t="shared" ref="Q515:AS515" si="251">SUM(Q15:Q514)</f>
        <v>4666525.4447268127</v>
      </c>
      <c r="R515" s="285">
        <f t="shared" si="251"/>
        <v>0</v>
      </c>
      <c r="S515" s="286">
        <f t="shared" si="251"/>
        <v>23040.31644253603</v>
      </c>
      <c r="T515" s="286">
        <f t="shared" si="251"/>
        <v>0</v>
      </c>
      <c r="U515" s="286">
        <f t="shared" si="251"/>
        <v>13559856.927547609</v>
      </c>
      <c r="V515" s="286">
        <f t="shared" si="251"/>
        <v>608472.97188275785</v>
      </c>
      <c r="W515" s="286">
        <f t="shared" si="251"/>
        <v>23040.31644253603</v>
      </c>
      <c r="X515" s="286">
        <f t="shared" si="251"/>
        <v>10839.387322858562</v>
      </c>
      <c r="Y515" s="286">
        <f t="shared" si="251"/>
        <v>100941.02898458642</v>
      </c>
      <c r="Z515" s="286">
        <f t="shared" si="251"/>
        <v>36816.611105072814</v>
      </c>
      <c r="AA515" s="286">
        <f t="shared" si="251"/>
        <v>23040.31644253603</v>
      </c>
      <c r="AB515" s="286">
        <f t="shared" si="251"/>
        <v>0</v>
      </c>
      <c r="AC515" s="286">
        <f t="shared" si="251"/>
        <v>23040.31644253603</v>
      </c>
      <c r="AD515" s="286">
        <f t="shared" si="251"/>
        <v>321038.98005950451</v>
      </c>
      <c r="AE515" s="286">
        <f t="shared" si="251"/>
        <v>36816.611105072814</v>
      </c>
      <c r="AF515" s="286">
        <f t="shared" si="251"/>
        <v>0</v>
      </c>
      <c r="AG515" s="286">
        <f t="shared" si="251"/>
        <v>0</v>
      </c>
      <c r="AH515" s="286">
        <f t="shared" si="251"/>
        <v>64594.557204019729</v>
      </c>
      <c r="AI515" s="286">
        <f t="shared" si="251"/>
        <v>77900.712542050387</v>
      </c>
      <c r="AJ515" s="286">
        <f t="shared" si="251"/>
        <v>36816.611105072814</v>
      </c>
      <c r="AK515" s="286">
        <f t="shared" si="251"/>
        <v>608472.97188275785</v>
      </c>
      <c r="AL515" s="286">
        <f t="shared" si="251"/>
        <v>0</v>
      </c>
      <c r="AM515" s="286">
        <f t="shared" si="251"/>
        <v>2988039.0379006015</v>
      </c>
      <c r="AN515" s="286">
        <f t="shared" si="251"/>
        <v>0</v>
      </c>
      <c r="AO515" s="286">
        <f t="shared" si="251"/>
        <v>36816.611105072814</v>
      </c>
      <c r="AP515" s="286">
        <f t="shared" si="251"/>
        <v>102977.67379424503</v>
      </c>
      <c r="AQ515" s="286">
        <f t="shared" si="251"/>
        <v>18682561.959311426</v>
      </c>
      <c r="AR515" s="286">
        <f t="shared" si="251"/>
        <v>747302.47837245709</v>
      </c>
      <c r="AS515" s="286">
        <f t="shared" si="251"/>
        <v>632507.55852307682</v>
      </c>
    </row>
    <row r="516" spans="1:45" ht="54.75" customHeight="1" x14ac:dyDescent="0.25">
      <c r="A516" s="44"/>
      <c r="B516" s="44"/>
      <c r="C516" s="44"/>
      <c r="D516" s="44"/>
      <c r="E516" s="45"/>
      <c r="F516" s="45"/>
      <c r="AS516" s="58"/>
    </row>
    <row r="517" spans="1:45" ht="18" x14ac:dyDescent="0.25">
      <c r="P517" s="56" t="s">
        <v>165</v>
      </c>
      <c r="Q517" s="56"/>
    </row>
    <row r="518" spans="1:45" s="61" customFormat="1" ht="18" x14ac:dyDescent="0.25">
      <c r="A518" s="55"/>
      <c r="B518" s="55"/>
      <c r="C518" s="55"/>
      <c r="D518" s="55"/>
      <c r="E518" s="55"/>
      <c r="F518" s="55"/>
      <c r="G518" s="55"/>
      <c r="H518" s="55"/>
      <c r="I518" s="55"/>
      <c r="J518" s="55"/>
      <c r="K518" s="55"/>
      <c r="L518" s="55"/>
      <c r="M518" s="55"/>
      <c r="N518" s="55"/>
      <c r="O518" s="55"/>
      <c r="P518" s="57" t="str">
        <f>'État actuel de la coll.'!$A$14</f>
        <v>Eau</v>
      </c>
      <c r="Q518" s="59">
        <f t="shared" ref="Q518:Z523" si="252">SUMIF($C$15:$C$514,$P518,Q$15:Q$514)</f>
        <v>0</v>
      </c>
      <c r="R518" s="59">
        <f t="shared" si="252"/>
        <v>0</v>
      </c>
      <c r="S518" s="59">
        <f t="shared" si="252"/>
        <v>0</v>
      </c>
      <c r="T518" s="59">
        <f t="shared" si="252"/>
        <v>0</v>
      </c>
      <c r="U518" s="59">
        <f t="shared" si="252"/>
        <v>0</v>
      </c>
      <c r="V518" s="59">
        <f t="shared" si="252"/>
        <v>0</v>
      </c>
      <c r="W518" s="59">
        <f t="shared" si="252"/>
        <v>0</v>
      </c>
      <c r="X518" s="59">
        <f t="shared" si="252"/>
        <v>0</v>
      </c>
      <c r="Y518" s="59">
        <f t="shared" si="252"/>
        <v>0</v>
      </c>
      <c r="Z518" s="59">
        <f t="shared" si="252"/>
        <v>0</v>
      </c>
      <c r="AA518" s="59">
        <f t="shared" ref="AA518:AJ523" si="253">SUMIF($C$15:$C$514,$P518,AA$15:AA$514)</f>
        <v>0</v>
      </c>
      <c r="AB518" s="59">
        <f t="shared" si="253"/>
        <v>0</v>
      </c>
      <c r="AC518" s="59">
        <f t="shared" si="253"/>
        <v>0</v>
      </c>
      <c r="AD518" s="59">
        <f t="shared" si="253"/>
        <v>0</v>
      </c>
      <c r="AE518" s="59">
        <f t="shared" si="253"/>
        <v>0</v>
      </c>
      <c r="AF518" s="59">
        <f t="shared" si="253"/>
        <v>0</v>
      </c>
      <c r="AG518" s="59">
        <f t="shared" si="253"/>
        <v>0</v>
      </c>
      <c r="AH518" s="59">
        <f t="shared" si="253"/>
        <v>53755.169881161164</v>
      </c>
      <c r="AI518" s="59">
        <f t="shared" si="253"/>
        <v>0</v>
      </c>
      <c r="AJ518" s="59">
        <f t="shared" si="253"/>
        <v>0</v>
      </c>
      <c r="AK518" s="59">
        <f t="shared" ref="AK518:AS523" si="254">SUMIF($C$15:$C$514,$P518,AK$15:AK$514)</f>
        <v>0</v>
      </c>
      <c r="AL518" s="59">
        <f t="shared" si="254"/>
        <v>0</v>
      </c>
      <c r="AM518" s="59">
        <f t="shared" si="254"/>
        <v>2969951.2725891112</v>
      </c>
      <c r="AN518" s="59">
        <f t="shared" si="254"/>
        <v>0</v>
      </c>
      <c r="AO518" s="59">
        <f t="shared" si="254"/>
        <v>0</v>
      </c>
      <c r="AP518" s="59">
        <f t="shared" si="254"/>
        <v>0</v>
      </c>
      <c r="AQ518" s="60">
        <f t="shared" si="254"/>
        <v>3023706.4424702725</v>
      </c>
      <c r="AR518" s="60">
        <f t="shared" si="254"/>
        <v>120948.25769881089</v>
      </c>
      <c r="AS518" s="60">
        <f t="shared" si="254"/>
        <v>60882.04673240424</v>
      </c>
    </row>
    <row r="519" spans="1:45" s="61" customFormat="1" ht="18" x14ac:dyDescent="0.25">
      <c r="A519" s="55"/>
      <c r="B519" s="55"/>
      <c r="C519" s="55"/>
      <c r="D519" s="55"/>
      <c r="E519" s="55"/>
      <c r="F519" s="55"/>
      <c r="G519" s="55"/>
      <c r="H519" s="55"/>
      <c r="I519" s="55"/>
      <c r="J519" s="55"/>
      <c r="K519" s="55"/>
      <c r="L519" s="55"/>
      <c r="M519" s="55"/>
      <c r="N519" s="55"/>
      <c r="O519" s="55"/>
      <c r="P519" s="57" t="str">
        <f>'État actuel de la coll.'!$A$15</f>
        <v>Égouts</v>
      </c>
      <c r="Q519" s="59">
        <f t="shared" si="252"/>
        <v>608472.97188275785</v>
      </c>
      <c r="R519" s="59">
        <f t="shared" si="252"/>
        <v>0</v>
      </c>
      <c r="S519" s="59">
        <f t="shared" si="252"/>
        <v>0</v>
      </c>
      <c r="T519" s="59">
        <f t="shared" si="252"/>
        <v>0</v>
      </c>
      <c r="U519" s="59">
        <f t="shared" si="252"/>
        <v>0</v>
      </c>
      <c r="V519" s="59">
        <f t="shared" si="252"/>
        <v>608472.97188275785</v>
      </c>
      <c r="W519" s="59">
        <f t="shared" si="252"/>
        <v>0</v>
      </c>
      <c r="X519" s="59">
        <f t="shared" si="252"/>
        <v>0</v>
      </c>
      <c r="Y519" s="59">
        <f t="shared" si="252"/>
        <v>0</v>
      </c>
      <c r="Z519" s="59">
        <f t="shared" si="252"/>
        <v>0</v>
      </c>
      <c r="AA519" s="59">
        <f t="shared" si="253"/>
        <v>0</v>
      </c>
      <c r="AB519" s="59">
        <f t="shared" si="253"/>
        <v>0</v>
      </c>
      <c r="AC519" s="59">
        <f t="shared" si="253"/>
        <v>0</v>
      </c>
      <c r="AD519" s="59">
        <f t="shared" si="253"/>
        <v>321038.98005950451</v>
      </c>
      <c r="AE519" s="59">
        <f t="shared" si="253"/>
        <v>0</v>
      </c>
      <c r="AF519" s="59">
        <f t="shared" si="253"/>
        <v>0</v>
      </c>
      <c r="AG519" s="59">
        <f t="shared" si="253"/>
        <v>0</v>
      </c>
      <c r="AH519" s="59">
        <f t="shared" si="253"/>
        <v>0</v>
      </c>
      <c r="AI519" s="59">
        <f t="shared" si="253"/>
        <v>0</v>
      </c>
      <c r="AJ519" s="59">
        <f t="shared" si="253"/>
        <v>0</v>
      </c>
      <c r="AK519" s="59">
        <f t="shared" si="254"/>
        <v>608472.97188275785</v>
      </c>
      <c r="AL519" s="59">
        <f t="shared" si="254"/>
        <v>0</v>
      </c>
      <c r="AM519" s="59">
        <f t="shared" si="254"/>
        <v>0</v>
      </c>
      <c r="AN519" s="59">
        <f t="shared" si="254"/>
        <v>0</v>
      </c>
      <c r="AO519" s="59">
        <f t="shared" si="254"/>
        <v>0</v>
      </c>
      <c r="AP519" s="59">
        <f t="shared" si="254"/>
        <v>0</v>
      </c>
      <c r="AQ519" s="60">
        <f t="shared" si="254"/>
        <v>1537984.9238250202</v>
      </c>
      <c r="AR519" s="60">
        <f t="shared" si="254"/>
        <v>61519.396953000811</v>
      </c>
      <c r="AS519" s="60">
        <f t="shared" si="254"/>
        <v>54131.402970523217</v>
      </c>
    </row>
    <row r="520" spans="1:45" s="61" customFormat="1" ht="18" x14ac:dyDescent="0.25">
      <c r="A520" s="55"/>
      <c r="B520" s="55"/>
      <c r="C520" s="55"/>
      <c r="D520" s="55"/>
      <c r="E520" s="55"/>
      <c r="F520" s="55"/>
      <c r="G520" s="55"/>
      <c r="H520" s="55"/>
      <c r="I520" s="55"/>
      <c r="J520" s="55"/>
      <c r="K520" s="55"/>
      <c r="L520" s="55"/>
      <c r="M520" s="55"/>
      <c r="N520" s="55"/>
      <c r="O520" s="55"/>
      <c r="P520" s="57" t="str">
        <f>'État actuel de la coll.'!$A$16</f>
        <v>Routes et drainage</v>
      </c>
      <c r="Q520" s="59">
        <f t="shared" si="252"/>
        <v>0</v>
      </c>
      <c r="R520" s="59">
        <f t="shared" si="252"/>
        <v>0</v>
      </c>
      <c r="S520" s="59">
        <f t="shared" si="252"/>
        <v>23040.31644253603</v>
      </c>
      <c r="T520" s="59">
        <f t="shared" si="252"/>
        <v>0</v>
      </c>
      <c r="U520" s="59">
        <f t="shared" si="252"/>
        <v>59856.927547608844</v>
      </c>
      <c r="V520" s="59">
        <f t="shared" si="252"/>
        <v>0</v>
      </c>
      <c r="W520" s="59">
        <f t="shared" si="252"/>
        <v>23040.31644253603</v>
      </c>
      <c r="X520" s="59">
        <f t="shared" si="252"/>
        <v>0</v>
      </c>
      <c r="Y520" s="59">
        <f t="shared" si="252"/>
        <v>100941.02898458642</v>
      </c>
      <c r="Z520" s="59">
        <f t="shared" si="252"/>
        <v>36816.611105072814</v>
      </c>
      <c r="AA520" s="59">
        <f t="shared" si="253"/>
        <v>23040.31644253603</v>
      </c>
      <c r="AB520" s="59">
        <f t="shared" si="253"/>
        <v>0</v>
      </c>
      <c r="AC520" s="59">
        <f t="shared" si="253"/>
        <v>23040.31644253603</v>
      </c>
      <c r="AD520" s="59">
        <f t="shared" si="253"/>
        <v>0</v>
      </c>
      <c r="AE520" s="59">
        <f t="shared" si="253"/>
        <v>36816.611105072814</v>
      </c>
      <c r="AF520" s="59">
        <f t="shared" si="253"/>
        <v>0</v>
      </c>
      <c r="AG520" s="59">
        <f t="shared" si="253"/>
        <v>0</v>
      </c>
      <c r="AH520" s="59">
        <f t="shared" si="253"/>
        <v>0</v>
      </c>
      <c r="AI520" s="59">
        <f t="shared" si="253"/>
        <v>77900.712542050387</v>
      </c>
      <c r="AJ520" s="59">
        <f t="shared" si="253"/>
        <v>36816.611105072814</v>
      </c>
      <c r="AK520" s="59">
        <f t="shared" si="254"/>
        <v>0</v>
      </c>
      <c r="AL520" s="59">
        <f t="shared" si="254"/>
        <v>0</v>
      </c>
      <c r="AM520" s="59">
        <f t="shared" si="254"/>
        <v>0</v>
      </c>
      <c r="AN520" s="59">
        <f t="shared" si="254"/>
        <v>0</v>
      </c>
      <c r="AO520" s="59">
        <f t="shared" si="254"/>
        <v>36816.611105072814</v>
      </c>
      <c r="AP520" s="59">
        <f t="shared" si="254"/>
        <v>0</v>
      </c>
      <c r="AQ520" s="60">
        <f t="shared" si="254"/>
        <v>478126.37926468102</v>
      </c>
      <c r="AR520" s="60">
        <f t="shared" si="254"/>
        <v>19125.055170587239</v>
      </c>
      <c r="AS520" s="60">
        <f t="shared" si="254"/>
        <v>26673.551696487615</v>
      </c>
    </row>
    <row r="521" spans="1:45" s="61" customFormat="1" ht="18" x14ac:dyDescent="0.25">
      <c r="A521" s="55"/>
      <c r="B521" s="55"/>
      <c r="C521" s="55"/>
      <c r="D521" s="55"/>
      <c r="E521" s="55"/>
      <c r="F521" s="55"/>
      <c r="G521" s="55"/>
      <c r="H521" s="55"/>
      <c r="I521" s="55"/>
      <c r="J521" s="55"/>
      <c r="K521" s="55"/>
      <c r="L521" s="55"/>
      <c r="M521" s="55"/>
      <c r="N521" s="55"/>
      <c r="O521" s="55"/>
      <c r="P521" s="57" t="str">
        <f>'État actuel de la coll.'!$A$17</f>
        <v>Bâtiments</v>
      </c>
      <c r="Q521" s="59">
        <f t="shared" si="252"/>
        <v>0</v>
      </c>
      <c r="R521" s="59">
        <f t="shared" si="252"/>
        <v>0</v>
      </c>
      <c r="S521" s="59">
        <f t="shared" si="252"/>
        <v>0</v>
      </c>
      <c r="T521" s="59">
        <f t="shared" si="252"/>
        <v>0</v>
      </c>
      <c r="U521" s="59">
        <f t="shared" si="252"/>
        <v>0</v>
      </c>
      <c r="V521" s="59">
        <f t="shared" si="252"/>
        <v>0</v>
      </c>
      <c r="W521" s="59">
        <f t="shared" si="252"/>
        <v>0</v>
      </c>
      <c r="X521" s="59">
        <f t="shared" si="252"/>
        <v>0</v>
      </c>
      <c r="Y521" s="59">
        <f t="shared" si="252"/>
        <v>0</v>
      </c>
      <c r="Z521" s="59">
        <f t="shared" si="252"/>
        <v>0</v>
      </c>
      <c r="AA521" s="59">
        <f t="shared" si="253"/>
        <v>0</v>
      </c>
      <c r="AB521" s="59">
        <f t="shared" si="253"/>
        <v>0</v>
      </c>
      <c r="AC521" s="59">
        <f t="shared" si="253"/>
        <v>0</v>
      </c>
      <c r="AD521" s="59">
        <f t="shared" si="253"/>
        <v>0</v>
      </c>
      <c r="AE521" s="59">
        <f t="shared" si="253"/>
        <v>0</v>
      </c>
      <c r="AF521" s="59">
        <f t="shared" si="253"/>
        <v>0</v>
      </c>
      <c r="AG521" s="59">
        <f t="shared" si="253"/>
        <v>0</v>
      </c>
      <c r="AH521" s="59">
        <f t="shared" si="253"/>
        <v>0</v>
      </c>
      <c r="AI521" s="59">
        <f t="shared" si="253"/>
        <v>0</v>
      </c>
      <c r="AJ521" s="59">
        <f t="shared" si="253"/>
        <v>0</v>
      </c>
      <c r="AK521" s="59">
        <f t="shared" si="254"/>
        <v>0</v>
      </c>
      <c r="AL521" s="59">
        <f t="shared" si="254"/>
        <v>0</v>
      </c>
      <c r="AM521" s="59">
        <f t="shared" si="254"/>
        <v>0</v>
      </c>
      <c r="AN521" s="59">
        <f t="shared" si="254"/>
        <v>0</v>
      </c>
      <c r="AO521" s="59">
        <f t="shared" si="254"/>
        <v>0</v>
      </c>
      <c r="AP521" s="59">
        <f t="shared" si="254"/>
        <v>0</v>
      </c>
      <c r="AQ521" s="60">
        <f t="shared" si="254"/>
        <v>0</v>
      </c>
      <c r="AR521" s="60">
        <f t="shared" si="254"/>
        <v>0</v>
      </c>
      <c r="AS521" s="60">
        <f t="shared" si="254"/>
        <v>79625.58506567798</v>
      </c>
    </row>
    <row r="522" spans="1:45" s="61" customFormat="1" ht="18" x14ac:dyDescent="0.25">
      <c r="A522" s="55"/>
      <c r="B522" s="55"/>
      <c r="C522" s="55"/>
      <c r="D522" s="55"/>
      <c r="E522" s="55"/>
      <c r="F522" s="55"/>
      <c r="G522" s="55"/>
      <c r="H522" s="55"/>
      <c r="I522" s="55"/>
      <c r="J522" s="55"/>
      <c r="K522" s="55"/>
      <c r="L522" s="55"/>
      <c r="M522" s="55"/>
      <c r="N522" s="55"/>
      <c r="O522" s="55"/>
      <c r="P522" s="57" t="str">
        <f>'État actuel de la coll.'!$A$18</f>
        <v>Loisirs</v>
      </c>
      <c r="Q522" s="59">
        <f t="shared" si="252"/>
        <v>4058052.4728440545</v>
      </c>
      <c r="R522" s="59">
        <f t="shared" si="252"/>
        <v>0</v>
      </c>
      <c r="S522" s="59">
        <f t="shared" si="252"/>
        <v>0</v>
      </c>
      <c r="T522" s="59">
        <f t="shared" si="252"/>
        <v>0</v>
      </c>
      <c r="U522" s="59">
        <f t="shared" si="252"/>
        <v>13500000</v>
      </c>
      <c r="V522" s="59">
        <f t="shared" si="252"/>
        <v>0</v>
      </c>
      <c r="W522" s="59">
        <f t="shared" si="252"/>
        <v>0</v>
      </c>
      <c r="X522" s="59">
        <f t="shared" si="252"/>
        <v>10839.387322858562</v>
      </c>
      <c r="Y522" s="59">
        <f t="shared" si="252"/>
        <v>0</v>
      </c>
      <c r="Z522" s="59">
        <f t="shared" si="252"/>
        <v>0</v>
      </c>
      <c r="AA522" s="59">
        <f t="shared" si="253"/>
        <v>0</v>
      </c>
      <c r="AB522" s="59">
        <f t="shared" si="253"/>
        <v>0</v>
      </c>
      <c r="AC522" s="59">
        <f t="shared" si="253"/>
        <v>0</v>
      </c>
      <c r="AD522" s="59">
        <f t="shared" si="253"/>
        <v>0</v>
      </c>
      <c r="AE522" s="59">
        <f t="shared" si="253"/>
        <v>0</v>
      </c>
      <c r="AF522" s="59">
        <f t="shared" si="253"/>
        <v>0</v>
      </c>
      <c r="AG522" s="59">
        <f t="shared" si="253"/>
        <v>0</v>
      </c>
      <c r="AH522" s="59">
        <f t="shared" si="253"/>
        <v>10839.387322858562</v>
      </c>
      <c r="AI522" s="59">
        <f t="shared" si="253"/>
        <v>0</v>
      </c>
      <c r="AJ522" s="59">
        <f t="shared" si="253"/>
        <v>0</v>
      </c>
      <c r="AK522" s="59">
        <f t="shared" si="254"/>
        <v>0</v>
      </c>
      <c r="AL522" s="59">
        <f t="shared" si="254"/>
        <v>0</v>
      </c>
      <c r="AM522" s="59">
        <f t="shared" si="254"/>
        <v>18087.765311490239</v>
      </c>
      <c r="AN522" s="59">
        <f t="shared" si="254"/>
        <v>0</v>
      </c>
      <c r="AO522" s="59">
        <f t="shared" si="254"/>
        <v>0</v>
      </c>
      <c r="AP522" s="59">
        <f t="shared" si="254"/>
        <v>102977.67379424503</v>
      </c>
      <c r="AQ522" s="60">
        <f t="shared" si="254"/>
        <v>13642744.213751454</v>
      </c>
      <c r="AR522" s="60">
        <f t="shared" si="254"/>
        <v>545709.76855005813</v>
      </c>
      <c r="AS522" s="60">
        <f t="shared" si="254"/>
        <v>411194.97205798374</v>
      </c>
    </row>
    <row r="523" spans="1:45" s="61" customFormat="1" ht="18" x14ac:dyDescent="0.25">
      <c r="A523" s="55"/>
      <c r="B523" s="55"/>
      <c r="C523" s="55"/>
      <c r="D523" s="55"/>
      <c r="E523" s="55"/>
      <c r="F523" s="55"/>
      <c r="G523" s="55"/>
      <c r="H523" s="55"/>
      <c r="I523" s="55"/>
      <c r="J523" s="55"/>
      <c r="K523" s="55"/>
      <c r="L523" s="55"/>
      <c r="M523" s="55"/>
      <c r="N523" s="55"/>
      <c r="O523" s="55"/>
      <c r="P523" s="57" t="str">
        <f>'État actuel de la coll.'!$A$19</f>
        <v>Véhicules</v>
      </c>
      <c r="Q523" s="59">
        <f t="shared" si="252"/>
        <v>0</v>
      </c>
      <c r="R523" s="59">
        <f t="shared" si="252"/>
        <v>0</v>
      </c>
      <c r="S523" s="59">
        <f t="shared" si="252"/>
        <v>0</v>
      </c>
      <c r="T523" s="59">
        <f t="shared" si="252"/>
        <v>0</v>
      </c>
      <c r="U523" s="59">
        <f t="shared" si="252"/>
        <v>0</v>
      </c>
      <c r="V523" s="59">
        <f t="shared" si="252"/>
        <v>0</v>
      </c>
      <c r="W523" s="59">
        <f t="shared" si="252"/>
        <v>0</v>
      </c>
      <c r="X523" s="59">
        <f t="shared" si="252"/>
        <v>0</v>
      </c>
      <c r="Y523" s="59">
        <f t="shared" si="252"/>
        <v>0</v>
      </c>
      <c r="Z523" s="59">
        <f t="shared" si="252"/>
        <v>0</v>
      </c>
      <c r="AA523" s="59">
        <f t="shared" si="253"/>
        <v>0</v>
      </c>
      <c r="AB523" s="59">
        <f t="shared" si="253"/>
        <v>0</v>
      </c>
      <c r="AC523" s="59">
        <f t="shared" si="253"/>
        <v>0</v>
      </c>
      <c r="AD523" s="59">
        <f t="shared" si="253"/>
        <v>0</v>
      </c>
      <c r="AE523" s="59">
        <f t="shared" si="253"/>
        <v>0</v>
      </c>
      <c r="AF523" s="59">
        <f t="shared" si="253"/>
        <v>0</v>
      </c>
      <c r="AG523" s="59">
        <f t="shared" si="253"/>
        <v>0</v>
      </c>
      <c r="AH523" s="59">
        <f t="shared" si="253"/>
        <v>0</v>
      </c>
      <c r="AI523" s="59">
        <f t="shared" si="253"/>
        <v>0</v>
      </c>
      <c r="AJ523" s="59">
        <f t="shared" si="253"/>
        <v>0</v>
      </c>
      <c r="AK523" s="59">
        <f t="shared" si="254"/>
        <v>0</v>
      </c>
      <c r="AL523" s="59">
        <f t="shared" si="254"/>
        <v>0</v>
      </c>
      <c r="AM523" s="59">
        <f t="shared" si="254"/>
        <v>0</v>
      </c>
      <c r="AN523" s="59">
        <f t="shared" si="254"/>
        <v>0</v>
      </c>
      <c r="AO523" s="59">
        <f t="shared" si="254"/>
        <v>0</v>
      </c>
      <c r="AP523" s="59">
        <f t="shared" si="254"/>
        <v>0</v>
      </c>
      <c r="AQ523" s="60">
        <f t="shared" si="254"/>
        <v>0</v>
      </c>
      <c r="AR523" s="60">
        <f t="shared" si="254"/>
        <v>0</v>
      </c>
      <c r="AS523" s="60">
        <f t="shared" si="254"/>
        <v>0</v>
      </c>
    </row>
    <row r="524" spans="1:45" s="61" customFormat="1" ht="18" x14ac:dyDescent="0.25">
      <c r="A524" s="55"/>
      <c r="B524" s="55"/>
      <c r="C524" s="55"/>
      <c r="D524" s="55"/>
      <c r="E524" s="55"/>
      <c r="F524" s="55"/>
      <c r="G524" s="55"/>
      <c r="H524" s="55"/>
      <c r="I524" s="55"/>
      <c r="J524" s="55"/>
      <c r="K524" s="55"/>
      <c r="L524" s="55"/>
      <c r="M524" s="55"/>
      <c r="N524" s="55"/>
      <c r="O524" s="55"/>
      <c r="P524" s="57"/>
      <c r="Q524" s="59"/>
      <c r="R524" s="59"/>
      <c r="S524" s="59"/>
      <c r="T524" s="59"/>
      <c r="U524" s="59"/>
      <c r="V524" s="59"/>
      <c r="W524" s="59"/>
      <c r="X524" s="59"/>
      <c r="Y524" s="59"/>
      <c r="Z524" s="59"/>
      <c r="AA524" s="59"/>
      <c r="AB524" s="59"/>
      <c r="AC524" s="59"/>
      <c r="AD524" s="59"/>
      <c r="AE524" s="59"/>
      <c r="AF524" s="59"/>
      <c r="AG524" s="59"/>
      <c r="AH524" s="59"/>
      <c r="AI524" s="59"/>
      <c r="AJ524" s="59"/>
      <c r="AK524" s="59"/>
      <c r="AL524" s="59"/>
      <c r="AM524" s="59"/>
      <c r="AN524" s="59"/>
      <c r="AO524" s="59"/>
      <c r="AP524" s="59"/>
      <c r="AQ524" s="99">
        <f>SUMIF($C$15:$C$514,$P524,AQ$15:AQ$514)</f>
        <v>0</v>
      </c>
      <c r="AR524" s="99">
        <f>SUMIF($C$15:$C$514,$P524,AR$15:AR$514)</f>
        <v>0</v>
      </c>
      <c r="AS524" s="99">
        <f>SUMIF($C$15:$C$514,$P524,AS$15:AS$514)</f>
        <v>0</v>
      </c>
    </row>
    <row r="525" spans="1:45" s="61" customFormat="1" ht="17.5" x14ac:dyDescent="0.25">
      <c r="A525" s="55"/>
      <c r="B525" s="55"/>
      <c r="C525" s="55"/>
      <c r="D525" s="55"/>
      <c r="E525" s="55"/>
      <c r="F525" s="55"/>
      <c r="G525" s="55"/>
      <c r="H525" s="55"/>
      <c r="I525" s="55"/>
      <c r="J525" s="55"/>
      <c r="K525" s="55"/>
      <c r="L525" s="55"/>
      <c r="M525" s="55"/>
      <c r="N525" s="55"/>
      <c r="O525" s="55"/>
      <c r="P525" s="55"/>
      <c r="Q525" s="26"/>
      <c r="R525" s="26"/>
      <c r="S525" s="26"/>
      <c r="T525" s="26"/>
      <c r="U525" s="26"/>
      <c r="V525" s="26"/>
      <c r="W525" s="26"/>
      <c r="X525" s="26"/>
      <c r="Y525" s="26"/>
      <c r="Z525" s="26"/>
      <c r="AA525" s="26"/>
      <c r="AB525" s="26"/>
      <c r="AC525" s="26"/>
      <c r="AD525" s="26"/>
      <c r="AE525" s="26"/>
      <c r="AF525" s="26"/>
      <c r="AG525" s="26"/>
      <c r="AH525" s="26"/>
      <c r="AI525" s="26"/>
      <c r="AJ525" s="26"/>
      <c r="AK525" s="26"/>
      <c r="AL525" s="26"/>
      <c r="AM525" s="26"/>
      <c r="AN525" s="26"/>
      <c r="AO525" s="26"/>
      <c r="AP525" s="26"/>
      <c r="AQ525" s="59">
        <f>SUM(AQ517:AQ524)</f>
        <v>18682561.959311426</v>
      </c>
      <c r="AR525" s="59">
        <f>SUM(AR518:AR524)</f>
        <v>747302.47837245709</v>
      </c>
      <c r="AS525" s="59">
        <f>SUM(AS518:AS524)</f>
        <v>632507.55852307682</v>
      </c>
    </row>
    <row r="526" spans="1:45" x14ac:dyDescent="0.25">
      <c r="P526" s="2" t="s">
        <v>166</v>
      </c>
      <c r="Q526" s="58">
        <f>ROUND($AR$515,-3)</f>
        <v>747000</v>
      </c>
      <c r="R526" s="58">
        <f>ROUND($AR$515,-3)</f>
        <v>747000</v>
      </c>
      <c r="S526" s="58">
        <f t="shared" ref="S526:AP526" si="255">ROUND($AR$515,-3)</f>
        <v>747000</v>
      </c>
      <c r="T526" s="58">
        <f t="shared" si="255"/>
        <v>747000</v>
      </c>
      <c r="U526" s="58">
        <f t="shared" si="255"/>
        <v>747000</v>
      </c>
      <c r="V526" s="58">
        <f t="shared" si="255"/>
        <v>747000</v>
      </c>
      <c r="W526" s="58">
        <f t="shared" si="255"/>
        <v>747000</v>
      </c>
      <c r="X526" s="58">
        <f t="shared" si="255"/>
        <v>747000</v>
      </c>
      <c r="Y526" s="58">
        <f t="shared" si="255"/>
        <v>747000</v>
      </c>
      <c r="Z526" s="58">
        <f t="shared" si="255"/>
        <v>747000</v>
      </c>
      <c r="AA526" s="58">
        <f t="shared" si="255"/>
        <v>747000</v>
      </c>
      <c r="AB526" s="58">
        <f t="shared" si="255"/>
        <v>747000</v>
      </c>
      <c r="AC526" s="58">
        <f t="shared" si="255"/>
        <v>747000</v>
      </c>
      <c r="AD526" s="58">
        <f t="shared" si="255"/>
        <v>747000</v>
      </c>
      <c r="AE526" s="58">
        <f t="shared" si="255"/>
        <v>747000</v>
      </c>
      <c r="AF526" s="58">
        <f t="shared" si="255"/>
        <v>747000</v>
      </c>
      <c r="AG526" s="58">
        <f t="shared" si="255"/>
        <v>747000</v>
      </c>
      <c r="AH526" s="58">
        <f t="shared" si="255"/>
        <v>747000</v>
      </c>
      <c r="AI526" s="58">
        <f t="shared" si="255"/>
        <v>747000</v>
      </c>
      <c r="AJ526" s="58">
        <f t="shared" si="255"/>
        <v>747000</v>
      </c>
      <c r="AK526" s="58">
        <f t="shared" si="255"/>
        <v>747000</v>
      </c>
      <c r="AL526" s="58">
        <f t="shared" si="255"/>
        <v>747000</v>
      </c>
      <c r="AM526" s="58">
        <f t="shared" si="255"/>
        <v>747000</v>
      </c>
      <c r="AN526" s="58">
        <f t="shared" si="255"/>
        <v>747000</v>
      </c>
      <c r="AO526" s="58">
        <f t="shared" si="255"/>
        <v>747000</v>
      </c>
      <c r="AP526" s="58">
        <f t="shared" si="255"/>
        <v>747000</v>
      </c>
    </row>
    <row r="527" spans="1:45" x14ac:dyDescent="0.25">
      <c r="P527" s="2" t="s">
        <v>167</v>
      </c>
      <c r="Q527" s="58">
        <f>ROUND($AS$515,-3)</f>
        <v>633000</v>
      </c>
      <c r="R527" s="58">
        <f>ROUND($AS$515,-3)</f>
        <v>633000</v>
      </c>
      <c r="S527" s="58">
        <f t="shared" ref="S527:AP527" si="256">ROUND($AS$515,-3)</f>
        <v>633000</v>
      </c>
      <c r="T527" s="58">
        <f t="shared" si="256"/>
        <v>633000</v>
      </c>
      <c r="U527" s="58">
        <f t="shared" si="256"/>
        <v>633000</v>
      </c>
      <c r="V527" s="58">
        <f t="shared" si="256"/>
        <v>633000</v>
      </c>
      <c r="W527" s="58">
        <f t="shared" si="256"/>
        <v>633000</v>
      </c>
      <c r="X527" s="58">
        <f t="shared" si="256"/>
        <v>633000</v>
      </c>
      <c r="Y527" s="58">
        <f t="shared" si="256"/>
        <v>633000</v>
      </c>
      <c r="Z527" s="58">
        <f t="shared" si="256"/>
        <v>633000</v>
      </c>
      <c r="AA527" s="58">
        <f t="shared" si="256"/>
        <v>633000</v>
      </c>
      <c r="AB527" s="58">
        <f t="shared" si="256"/>
        <v>633000</v>
      </c>
      <c r="AC527" s="58">
        <f t="shared" si="256"/>
        <v>633000</v>
      </c>
      <c r="AD527" s="58">
        <f t="shared" si="256"/>
        <v>633000</v>
      </c>
      <c r="AE527" s="58">
        <f t="shared" si="256"/>
        <v>633000</v>
      </c>
      <c r="AF527" s="58">
        <f t="shared" si="256"/>
        <v>633000</v>
      </c>
      <c r="AG527" s="58">
        <f t="shared" si="256"/>
        <v>633000</v>
      </c>
      <c r="AH527" s="58">
        <f t="shared" si="256"/>
        <v>633000</v>
      </c>
      <c r="AI527" s="58">
        <f t="shared" si="256"/>
        <v>633000</v>
      </c>
      <c r="AJ527" s="58">
        <f t="shared" si="256"/>
        <v>633000</v>
      </c>
      <c r="AK527" s="58">
        <f t="shared" si="256"/>
        <v>633000</v>
      </c>
      <c r="AL527" s="58">
        <f t="shared" si="256"/>
        <v>633000</v>
      </c>
      <c r="AM527" s="58">
        <f t="shared" si="256"/>
        <v>633000</v>
      </c>
      <c r="AN527" s="58">
        <f t="shared" si="256"/>
        <v>633000</v>
      </c>
      <c r="AO527" s="58">
        <f t="shared" si="256"/>
        <v>633000</v>
      </c>
      <c r="AP527" s="58">
        <f t="shared" si="256"/>
        <v>633000</v>
      </c>
    </row>
  </sheetData>
  <mergeCells count="4">
    <mergeCell ref="A13:F13"/>
    <mergeCell ref="G13:P13"/>
    <mergeCell ref="A1:E1"/>
    <mergeCell ref="A2:E2"/>
  </mergeCells>
  <conditionalFormatting sqref="G15:J514 G515:P515">
    <cfRule type="cellIs" dxfId="8" priority="3" operator="lessThan">
      <formula>1</formula>
    </cfRule>
  </conditionalFormatting>
  <conditionalFormatting sqref="K15:P514">
    <cfRule type="cellIs" dxfId="7" priority="4" operator="greaterThan">
      <formula>2039</formula>
    </cfRule>
  </conditionalFormatting>
  <conditionalFormatting sqref="AS15:AS514">
    <cfRule type="containsErrors" dxfId="6" priority="2">
      <formula>ISERROR(AS15)</formula>
    </cfRule>
  </conditionalFormatting>
  <printOptions horizontalCentered="1"/>
  <pageMargins left="1" right="1" top="0.75" bottom="0.75" header="0.5" footer="0.5"/>
  <pageSetup paperSize="119" scale="12" fitToHeight="0" orientation="landscape"/>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74956-D928-4808-9489-5CC379DE88F0}">
  <sheetPr codeName="Sheet6">
    <tabColor theme="7"/>
    <pageSetUpPr fitToPage="1"/>
  </sheetPr>
  <dimension ref="A1:BD143"/>
  <sheetViews>
    <sheetView zoomScale="50" zoomScaleNormal="50" workbookViewId="0">
      <selection sqref="A1:E1"/>
    </sheetView>
  </sheetViews>
  <sheetFormatPr defaultColWidth="9.08984375" defaultRowHeight="12.5" x14ac:dyDescent="0.25"/>
  <cols>
    <col min="1" max="1" width="17.6328125" style="2" customWidth="1"/>
    <col min="2" max="2" width="11.81640625" style="2" customWidth="1"/>
    <col min="3" max="4" width="33.453125" style="2" customWidth="1"/>
    <col min="5" max="5" width="33.81640625" style="2" customWidth="1"/>
    <col min="6" max="6" width="34.453125" style="2" customWidth="1"/>
    <col min="7" max="7" width="22.453125" style="2" customWidth="1"/>
    <col min="8" max="8" width="28" style="2" customWidth="1"/>
    <col min="9" max="11" width="22.453125" style="2" customWidth="1"/>
    <col min="12" max="15" width="23" style="2" customWidth="1"/>
    <col min="16" max="17" width="30.08984375" style="2" customWidth="1"/>
    <col min="18" max="42" width="17.08984375" style="46" customWidth="1"/>
    <col min="43" max="43" width="21.36328125" style="46" bestFit="1" customWidth="1"/>
    <col min="44" max="44" width="24" style="46" customWidth="1"/>
    <col min="45" max="45" width="22.81640625" style="46" customWidth="1"/>
    <col min="46" max="46" width="9.08984375" style="1"/>
    <col min="47" max="47" width="22.08984375" style="1" customWidth="1"/>
    <col min="48" max="54" width="9.08984375" style="1"/>
    <col min="55" max="55" width="11.36328125" style="1" bestFit="1" customWidth="1"/>
    <col min="56" max="56" width="10.6328125" style="1" customWidth="1"/>
    <col min="57" max="16384" width="9.08984375" style="1"/>
  </cols>
  <sheetData>
    <row r="1" spans="1:45" ht="37" x14ac:dyDescent="0.4">
      <c r="A1" s="407" t="s">
        <v>182</v>
      </c>
      <c r="B1" s="408"/>
      <c r="C1" s="408"/>
      <c r="D1" s="408"/>
      <c r="E1" s="409"/>
      <c r="F1" s="298"/>
      <c r="G1" s="298"/>
      <c r="H1" s="298"/>
      <c r="I1" s="298"/>
      <c r="J1" s="298"/>
      <c r="K1" s="298"/>
      <c r="L1" s="298"/>
      <c r="M1" s="298"/>
      <c r="N1" s="298"/>
      <c r="O1" s="298"/>
      <c r="P1" s="24"/>
      <c r="Q1" s="242" t="s">
        <v>161</v>
      </c>
      <c r="R1" s="242">
        <v>2019</v>
      </c>
      <c r="S1" s="242">
        <v>2020</v>
      </c>
      <c r="T1" s="242">
        <v>2021</v>
      </c>
      <c r="U1" s="242">
        <v>2022</v>
      </c>
      <c r="V1" s="242">
        <v>2023</v>
      </c>
      <c r="W1" s="242">
        <v>2024</v>
      </c>
      <c r="X1" s="242">
        <v>2025</v>
      </c>
      <c r="Y1" s="242">
        <v>2026</v>
      </c>
      <c r="Z1" s="242">
        <v>2027</v>
      </c>
      <c r="AA1" s="242">
        <v>2028</v>
      </c>
      <c r="AB1" s="242">
        <v>2029</v>
      </c>
      <c r="AC1" s="242">
        <v>2030</v>
      </c>
      <c r="AD1" s="242">
        <v>2031</v>
      </c>
      <c r="AE1" s="242">
        <v>2032</v>
      </c>
      <c r="AF1" s="242">
        <v>2033</v>
      </c>
      <c r="AG1" s="242">
        <v>2034</v>
      </c>
      <c r="AH1" s="242">
        <v>2035</v>
      </c>
      <c r="AI1" s="242">
        <v>2036</v>
      </c>
      <c r="AJ1" s="242">
        <v>2037</v>
      </c>
      <c r="AK1" s="242">
        <v>2038</v>
      </c>
      <c r="AL1" s="242">
        <v>2039</v>
      </c>
      <c r="AM1" s="242">
        <v>2040</v>
      </c>
      <c r="AN1" s="242">
        <v>2041</v>
      </c>
      <c r="AO1" s="242">
        <v>2042</v>
      </c>
      <c r="AP1" s="242">
        <v>2043</v>
      </c>
      <c r="AQ1" s="242" t="s">
        <v>162</v>
      </c>
      <c r="AR1" s="242" t="s">
        <v>163</v>
      </c>
      <c r="AS1" s="242" t="s">
        <v>164</v>
      </c>
    </row>
    <row r="2" spans="1:45" ht="18" x14ac:dyDescent="0.4">
      <c r="A2" s="410"/>
      <c r="B2" s="411"/>
      <c r="C2" s="411"/>
      <c r="D2" s="411"/>
      <c r="E2" s="412"/>
      <c r="F2" s="298"/>
      <c r="G2" s="298"/>
      <c r="H2" s="298"/>
      <c r="I2" s="298"/>
      <c r="J2" s="298"/>
      <c r="K2" s="298"/>
      <c r="L2" s="298"/>
      <c r="M2" s="298"/>
      <c r="N2" s="298"/>
      <c r="O2" s="298"/>
      <c r="P2" s="56" t="s">
        <v>165</v>
      </c>
      <c r="Q2" s="56"/>
      <c r="R2" s="59"/>
      <c r="S2" s="59"/>
      <c r="T2" s="59"/>
      <c r="U2" s="59"/>
      <c r="V2" s="59"/>
      <c r="W2" s="59"/>
      <c r="X2" s="59"/>
      <c r="Y2" s="59"/>
      <c r="Z2" s="59"/>
      <c r="AA2" s="59"/>
      <c r="AB2" s="59"/>
      <c r="AC2" s="59"/>
      <c r="AD2" s="59"/>
      <c r="AE2" s="59"/>
      <c r="AF2" s="59"/>
      <c r="AG2" s="59"/>
      <c r="AH2" s="59"/>
      <c r="AI2" s="59"/>
      <c r="AJ2" s="59"/>
      <c r="AK2" s="59"/>
      <c r="AL2" s="59"/>
      <c r="AM2" s="59"/>
      <c r="AN2" s="59"/>
      <c r="AO2" s="59"/>
      <c r="AP2" s="59"/>
      <c r="AQ2" s="60"/>
      <c r="AR2" s="60"/>
      <c r="AS2" s="60"/>
    </row>
    <row r="3" spans="1:45" ht="18" x14ac:dyDescent="0.4">
      <c r="A3" s="27"/>
      <c r="B3" s="28"/>
      <c r="C3" s="28"/>
      <c r="D3" s="28"/>
      <c r="E3" s="28"/>
      <c r="F3" s="28"/>
      <c r="G3" s="28"/>
      <c r="H3" s="28"/>
      <c r="I3" s="28"/>
      <c r="J3" s="28"/>
      <c r="K3" s="28"/>
      <c r="L3" s="28"/>
      <c r="M3" s="28"/>
      <c r="N3" s="28"/>
      <c r="O3" s="28"/>
      <c r="P3" s="57"/>
      <c r="Q3" s="57"/>
      <c r="R3" s="59"/>
      <c r="S3" s="59"/>
      <c r="T3" s="59"/>
      <c r="U3" s="59"/>
      <c r="V3" s="59"/>
      <c r="W3" s="59"/>
      <c r="X3" s="59"/>
      <c r="Y3" s="59"/>
      <c r="Z3" s="59"/>
      <c r="AA3" s="59"/>
      <c r="AB3" s="59"/>
      <c r="AC3" s="59"/>
      <c r="AD3" s="59"/>
      <c r="AE3" s="59"/>
      <c r="AF3" s="59"/>
      <c r="AG3" s="59"/>
      <c r="AH3" s="59"/>
      <c r="AI3" s="59"/>
      <c r="AJ3" s="59"/>
      <c r="AK3" s="59"/>
      <c r="AL3" s="59"/>
      <c r="AM3" s="59"/>
      <c r="AN3" s="59"/>
      <c r="AO3" s="59"/>
      <c r="AP3" s="59"/>
      <c r="AQ3" s="60"/>
      <c r="AR3" s="60"/>
      <c r="AS3" s="60"/>
    </row>
    <row r="4" spans="1:45" ht="18" x14ac:dyDescent="0.4">
      <c r="A4" s="27"/>
      <c r="B4" s="28"/>
      <c r="C4" s="28"/>
      <c r="D4" s="28"/>
      <c r="E4" s="28"/>
      <c r="F4" s="28"/>
      <c r="G4" s="28"/>
      <c r="H4" s="28"/>
      <c r="I4" s="28"/>
      <c r="J4" s="28"/>
      <c r="K4" s="28"/>
      <c r="L4" s="28"/>
      <c r="M4" s="28"/>
      <c r="N4" s="28"/>
      <c r="O4" s="28"/>
      <c r="P4" s="57" t="s">
        <v>155</v>
      </c>
      <c r="Q4" s="59">
        <f>SUMIF($C$13:$C$130,$P4,Q$13:Q$130)</f>
        <v>53525</v>
      </c>
      <c r="R4" s="59">
        <f t="shared" ref="R4:AP5" si="0">SUMIF($C$13:$C$130,$P4,R$13:R$130)</f>
        <v>0</v>
      </c>
      <c r="S4" s="59">
        <f t="shared" si="0"/>
        <v>35000</v>
      </c>
      <c r="T4" s="59">
        <f t="shared" si="0"/>
        <v>0</v>
      </c>
      <c r="U4" s="59">
        <f t="shared" si="0"/>
        <v>0</v>
      </c>
      <c r="V4" s="59">
        <f t="shared" si="0"/>
        <v>0</v>
      </c>
      <c r="W4" s="59">
        <f t="shared" si="0"/>
        <v>0</v>
      </c>
      <c r="X4" s="59">
        <f t="shared" si="0"/>
        <v>0</v>
      </c>
      <c r="Y4" s="59">
        <f t="shared" si="0"/>
        <v>0</v>
      </c>
      <c r="Z4" s="59">
        <f t="shared" si="0"/>
        <v>0</v>
      </c>
      <c r="AA4" s="59">
        <f t="shared" si="0"/>
        <v>0</v>
      </c>
      <c r="AB4" s="59">
        <f t="shared" si="0"/>
        <v>0</v>
      </c>
      <c r="AC4" s="59">
        <f t="shared" si="0"/>
        <v>35000</v>
      </c>
      <c r="AD4" s="59">
        <f t="shared" si="0"/>
        <v>0</v>
      </c>
      <c r="AE4" s="59">
        <f t="shared" si="0"/>
        <v>0</v>
      </c>
      <c r="AF4" s="59">
        <f t="shared" si="0"/>
        <v>0</v>
      </c>
      <c r="AG4" s="59">
        <f t="shared" si="0"/>
        <v>18525</v>
      </c>
      <c r="AH4" s="59">
        <f t="shared" si="0"/>
        <v>0</v>
      </c>
      <c r="AI4" s="59">
        <f t="shared" si="0"/>
        <v>0</v>
      </c>
      <c r="AJ4" s="59">
        <f t="shared" si="0"/>
        <v>0</v>
      </c>
      <c r="AK4" s="59">
        <f t="shared" si="0"/>
        <v>0</v>
      </c>
      <c r="AL4" s="59">
        <f t="shared" si="0"/>
        <v>0</v>
      </c>
      <c r="AM4" s="59">
        <f t="shared" si="0"/>
        <v>35000</v>
      </c>
      <c r="AN4" s="59">
        <f t="shared" si="0"/>
        <v>0</v>
      </c>
      <c r="AO4" s="59">
        <f t="shared" si="0"/>
        <v>0</v>
      </c>
      <c r="AP4" s="59">
        <f t="shared" si="0"/>
        <v>0</v>
      </c>
      <c r="AQ4" s="99">
        <f>SUMIF($C$13:$C$130,$P4,AQ$13:AQ$130)</f>
        <v>123525</v>
      </c>
      <c r="AR4" s="99">
        <f>SUMIF($C$13:$C$130,$P4,AR$13:AR$130)</f>
        <v>4941</v>
      </c>
      <c r="AS4" s="99">
        <f>SUMIF($C$13:$C$130,$P4,AS$13:AS$130)</f>
        <v>4426.25</v>
      </c>
    </row>
    <row r="5" spans="1:45" ht="18" x14ac:dyDescent="0.4">
      <c r="A5" s="27"/>
      <c r="B5" s="28"/>
      <c r="C5" s="28"/>
      <c r="D5" s="28"/>
      <c r="E5" s="28"/>
      <c r="F5" s="28"/>
      <c r="G5" s="28"/>
      <c r="H5" s="28"/>
      <c r="I5" s="28"/>
      <c r="J5" s="28"/>
      <c r="K5" s="28"/>
      <c r="L5" s="28"/>
      <c r="M5" s="28"/>
      <c r="N5" s="28"/>
      <c r="O5" s="28"/>
      <c r="P5" s="71" t="s">
        <v>561</v>
      </c>
      <c r="Q5" s="59">
        <f>SUMIF($C$13:$C$130,$P5,Q$13:Q$130)</f>
        <v>0</v>
      </c>
      <c r="R5" s="59">
        <f t="shared" si="0"/>
        <v>0</v>
      </c>
      <c r="S5" s="59">
        <f t="shared" si="0"/>
        <v>0</v>
      </c>
      <c r="T5" s="59">
        <f t="shared" si="0"/>
        <v>0</v>
      </c>
      <c r="U5" s="59">
        <f t="shared" si="0"/>
        <v>0</v>
      </c>
      <c r="V5" s="59">
        <f t="shared" si="0"/>
        <v>0</v>
      </c>
      <c r="W5" s="59">
        <f t="shared" si="0"/>
        <v>0</v>
      </c>
      <c r="X5" s="59">
        <f t="shared" si="0"/>
        <v>0</v>
      </c>
      <c r="Y5" s="59">
        <f t="shared" si="0"/>
        <v>0</v>
      </c>
      <c r="Z5" s="59">
        <f t="shared" si="0"/>
        <v>0</v>
      </c>
      <c r="AA5" s="59">
        <f t="shared" si="0"/>
        <v>0</v>
      </c>
      <c r="AB5" s="59">
        <f t="shared" si="0"/>
        <v>0</v>
      </c>
      <c r="AC5" s="59">
        <f t="shared" si="0"/>
        <v>0</v>
      </c>
      <c r="AD5" s="59">
        <f t="shared" si="0"/>
        <v>0</v>
      </c>
      <c r="AE5" s="59">
        <f t="shared" si="0"/>
        <v>0</v>
      </c>
      <c r="AF5" s="59">
        <f t="shared" si="0"/>
        <v>0</v>
      </c>
      <c r="AG5" s="59">
        <f t="shared" si="0"/>
        <v>0</v>
      </c>
      <c r="AH5" s="59">
        <f t="shared" si="0"/>
        <v>0</v>
      </c>
      <c r="AI5" s="59">
        <f t="shared" si="0"/>
        <v>0</v>
      </c>
      <c r="AJ5" s="59">
        <f t="shared" si="0"/>
        <v>0</v>
      </c>
      <c r="AK5" s="59">
        <f t="shared" si="0"/>
        <v>0</v>
      </c>
      <c r="AL5" s="59">
        <f t="shared" si="0"/>
        <v>0</v>
      </c>
      <c r="AM5" s="59">
        <f t="shared" si="0"/>
        <v>0</v>
      </c>
      <c r="AN5" s="59">
        <f t="shared" si="0"/>
        <v>0</v>
      </c>
      <c r="AO5" s="59">
        <f t="shared" si="0"/>
        <v>0</v>
      </c>
      <c r="AP5" s="59">
        <f t="shared" si="0"/>
        <v>0</v>
      </c>
      <c r="AQ5" s="59">
        <f>SUMIF($C$13:$C$130,$P5,AQ$13:AQ$130)</f>
        <v>0</v>
      </c>
      <c r="AR5" s="59">
        <f t="shared" ref="AR5:AS5" si="1">SUMIF($C$13:$C$130,$P5,AR$13:AR$130)</f>
        <v>0</v>
      </c>
      <c r="AS5" s="59">
        <f t="shared" si="1"/>
        <v>0</v>
      </c>
    </row>
    <row r="6" spans="1:45" ht="18" x14ac:dyDescent="0.4">
      <c r="A6" s="27"/>
      <c r="B6" s="28"/>
      <c r="C6" s="28"/>
      <c r="D6" s="28"/>
      <c r="E6" s="28"/>
      <c r="F6" s="28"/>
      <c r="G6" s="28"/>
      <c r="H6" s="28"/>
      <c r="I6" s="28"/>
      <c r="J6" s="28"/>
      <c r="K6" s="28"/>
      <c r="L6" s="28"/>
      <c r="M6" s="28"/>
      <c r="N6" s="28"/>
      <c r="O6" s="28"/>
      <c r="P6" s="55"/>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59">
        <f>SUM(AQ4:AQ5)</f>
        <v>123525</v>
      </c>
      <c r="AR6" s="59">
        <f t="shared" ref="AR6:AS6" si="2">SUM(AR4:AR5)</f>
        <v>4941</v>
      </c>
      <c r="AS6" s="59">
        <f t="shared" si="2"/>
        <v>4426.25</v>
      </c>
    </row>
    <row r="7" spans="1:45" ht="18" x14ac:dyDescent="0.4">
      <c r="A7" s="27"/>
      <c r="B7" s="28"/>
      <c r="C7" s="28"/>
      <c r="D7" s="28"/>
      <c r="E7" s="28"/>
      <c r="F7" s="28"/>
      <c r="G7" s="28"/>
      <c r="H7" s="28"/>
      <c r="I7" s="28"/>
      <c r="J7" s="28"/>
      <c r="K7" s="28"/>
      <c r="L7" s="28"/>
      <c r="M7" s="28"/>
      <c r="N7" s="28"/>
      <c r="O7" s="28"/>
      <c r="P7" s="2" t="s">
        <v>166</v>
      </c>
      <c r="Q7" s="58">
        <f>ROUND($AR$131,-3)</f>
        <v>60000</v>
      </c>
      <c r="R7" s="58">
        <f>ROUND($AR$131,-3)</f>
        <v>60000</v>
      </c>
      <c r="S7" s="58">
        <f t="shared" ref="S7:AP7" si="3">ROUND($AR$131,-3)</f>
        <v>60000</v>
      </c>
      <c r="T7" s="58">
        <f t="shared" si="3"/>
        <v>60000</v>
      </c>
      <c r="U7" s="58">
        <f t="shared" si="3"/>
        <v>60000</v>
      </c>
      <c r="V7" s="58">
        <f t="shared" si="3"/>
        <v>60000</v>
      </c>
      <c r="W7" s="58">
        <f t="shared" si="3"/>
        <v>60000</v>
      </c>
      <c r="X7" s="58">
        <f t="shared" si="3"/>
        <v>60000</v>
      </c>
      <c r="Y7" s="58">
        <f t="shared" si="3"/>
        <v>60000</v>
      </c>
      <c r="Z7" s="58">
        <f t="shared" si="3"/>
        <v>60000</v>
      </c>
      <c r="AA7" s="58">
        <f t="shared" si="3"/>
        <v>60000</v>
      </c>
      <c r="AB7" s="58">
        <f t="shared" si="3"/>
        <v>60000</v>
      </c>
      <c r="AC7" s="58">
        <f t="shared" si="3"/>
        <v>60000</v>
      </c>
      <c r="AD7" s="58">
        <f t="shared" si="3"/>
        <v>60000</v>
      </c>
      <c r="AE7" s="58">
        <f t="shared" si="3"/>
        <v>60000</v>
      </c>
      <c r="AF7" s="58">
        <f t="shared" si="3"/>
        <v>60000</v>
      </c>
      <c r="AG7" s="58">
        <f t="shared" si="3"/>
        <v>60000</v>
      </c>
      <c r="AH7" s="58">
        <f t="shared" si="3"/>
        <v>60000</v>
      </c>
      <c r="AI7" s="58">
        <f t="shared" si="3"/>
        <v>60000</v>
      </c>
      <c r="AJ7" s="58">
        <f t="shared" si="3"/>
        <v>60000</v>
      </c>
      <c r="AK7" s="58">
        <f t="shared" si="3"/>
        <v>60000</v>
      </c>
      <c r="AL7" s="58">
        <f t="shared" si="3"/>
        <v>60000</v>
      </c>
      <c r="AM7" s="58">
        <f t="shared" si="3"/>
        <v>60000</v>
      </c>
      <c r="AN7" s="58">
        <f t="shared" si="3"/>
        <v>60000</v>
      </c>
      <c r="AO7" s="58">
        <f t="shared" si="3"/>
        <v>60000</v>
      </c>
      <c r="AP7" s="58">
        <f t="shared" si="3"/>
        <v>60000</v>
      </c>
    </row>
    <row r="8" spans="1:45" ht="18" x14ac:dyDescent="0.4">
      <c r="A8" s="27"/>
      <c r="B8" s="28"/>
      <c r="C8" s="28"/>
      <c r="D8" s="28"/>
      <c r="E8" s="28"/>
      <c r="F8" s="28"/>
      <c r="G8" s="28"/>
      <c r="H8" s="28"/>
      <c r="I8" s="28"/>
      <c r="J8" s="28"/>
      <c r="K8" s="28"/>
      <c r="L8" s="28"/>
      <c r="M8" s="28"/>
      <c r="N8" s="28"/>
      <c r="O8" s="28"/>
      <c r="P8" s="2" t="s">
        <v>167</v>
      </c>
      <c r="Q8" s="58">
        <f>ROUND($AS$131,-3)</f>
        <v>67000</v>
      </c>
      <c r="R8" s="58">
        <f>ROUND($AS$131,-3)</f>
        <v>67000</v>
      </c>
      <c r="S8" s="58">
        <f t="shared" ref="S8:AP8" si="4">ROUND($AS$131,-3)</f>
        <v>67000</v>
      </c>
      <c r="T8" s="58">
        <f t="shared" si="4"/>
        <v>67000</v>
      </c>
      <c r="U8" s="58">
        <f t="shared" si="4"/>
        <v>67000</v>
      </c>
      <c r="V8" s="58">
        <f t="shared" si="4"/>
        <v>67000</v>
      </c>
      <c r="W8" s="58">
        <f t="shared" si="4"/>
        <v>67000</v>
      </c>
      <c r="X8" s="58">
        <f t="shared" si="4"/>
        <v>67000</v>
      </c>
      <c r="Y8" s="58">
        <f t="shared" si="4"/>
        <v>67000</v>
      </c>
      <c r="Z8" s="58">
        <f t="shared" si="4"/>
        <v>67000</v>
      </c>
      <c r="AA8" s="58">
        <f t="shared" si="4"/>
        <v>67000</v>
      </c>
      <c r="AB8" s="58">
        <f t="shared" si="4"/>
        <v>67000</v>
      </c>
      <c r="AC8" s="58">
        <f t="shared" si="4"/>
        <v>67000</v>
      </c>
      <c r="AD8" s="58">
        <f t="shared" si="4"/>
        <v>67000</v>
      </c>
      <c r="AE8" s="58">
        <f t="shared" si="4"/>
        <v>67000</v>
      </c>
      <c r="AF8" s="58">
        <f t="shared" si="4"/>
        <v>67000</v>
      </c>
      <c r="AG8" s="58">
        <f t="shared" si="4"/>
        <v>67000</v>
      </c>
      <c r="AH8" s="58">
        <f t="shared" si="4"/>
        <v>67000</v>
      </c>
      <c r="AI8" s="58">
        <f t="shared" si="4"/>
        <v>67000</v>
      </c>
      <c r="AJ8" s="58">
        <f t="shared" si="4"/>
        <v>67000</v>
      </c>
      <c r="AK8" s="58">
        <f t="shared" si="4"/>
        <v>67000</v>
      </c>
      <c r="AL8" s="58">
        <f t="shared" si="4"/>
        <v>67000</v>
      </c>
      <c r="AM8" s="58">
        <f t="shared" si="4"/>
        <v>67000</v>
      </c>
      <c r="AN8" s="58">
        <f t="shared" si="4"/>
        <v>67000</v>
      </c>
      <c r="AO8" s="58">
        <f t="shared" si="4"/>
        <v>67000</v>
      </c>
      <c r="AP8" s="58">
        <f t="shared" si="4"/>
        <v>67000</v>
      </c>
    </row>
    <row r="9" spans="1:45" ht="18" x14ac:dyDescent="0.4">
      <c r="A9" s="27"/>
      <c r="B9" s="28"/>
      <c r="C9" s="28"/>
      <c r="D9" s="28"/>
      <c r="E9" s="28"/>
      <c r="F9" s="28"/>
      <c r="G9" s="28"/>
      <c r="H9" s="28"/>
      <c r="I9" s="28"/>
      <c r="J9" s="28"/>
      <c r="K9" s="28"/>
      <c r="L9" s="28"/>
      <c r="M9" s="28"/>
      <c r="N9" s="28"/>
      <c r="O9" s="28"/>
      <c r="P9" s="28"/>
      <c r="Q9" s="28"/>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9" t="s">
        <v>183</v>
      </c>
    </row>
    <row r="10" spans="1:45" ht="18" x14ac:dyDescent="0.4">
      <c r="A10" s="30" t="s">
        <v>168</v>
      </c>
      <c r="B10" s="31"/>
      <c r="C10" s="31"/>
      <c r="D10" s="31"/>
      <c r="E10" s="31"/>
      <c r="F10" s="31"/>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90">
        <f ca="1">TODAY()</f>
        <v>45440</v>
      </c>
    </row>
    <row r="11" spans="1:45" ht="19" thickBot="1" x14ac:dyDescent="0.3">
      <c r="A11" s="418" t="s">
        <v>169</v>
      </c>
      <c r="B11" s="419"/>
      <c r="C11" s="419"/>
      <c r="D11" s="419"/>
      <c r="E11" s="419"/>
      <c r="F11" s="420"/>
      <c r="G11" s="421" t="s">
        <v>170</v>
      </c>
      <c r="H11" s="422"/>
      <c r="I11" s="422"/>
      <c r="J11" s="422"/>
      <c r="K11" s="422"/>
      <c r="L11" s="422"/>
      <c r="M11" s="422"/>
      <c r="N11" s="422"/>
      <c r="O11" s="422"/>
      <c r="P11" s="423"/>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row>
    <row r="12" spans="1:45" s="33" customFormat="1" ht="71.25" customHeight="1" x14ac:dyDescent="0.25">
      <c r="A12" s="242" t="s">
        <v>171</v>
      </c>
      <c r="B12" s="239" t="s">
        <v>172</v>
      </c>
      <c r="C12" s="242" t="str">
        <f>'Inventaire – Act. lin. et vert.'!B1</f>
        <v>Catégorie d’actifs (choisir dans la liste déroulante)</v>
      </c>
      <c r="D12" s="242" t="str">
        <f>'Inventaire – Véh. et équip.'!D1</f>
        <v>Sous-catégorie d’actifs (choisir dans la liste déroulante)</v>
      </c>
      <c r="E12" s="242" t="str">
        <f>'Inventaire – Act. lin. et vert.'!D1</f>
        <v>Nom de l’actif</v>
      </c>
      <c r="F12" s="242" t="s">
        <v>173</v>
      </c>
      <c r="G12" s="242" t="s">
        <v>54</v>
      </c>
      <c r="H12" s="242" t="s">
        <v>184</v>
      </c>
      <c r="I12" s="242" t="str">
        <f>'Inventaire – Act. lin. et vert.'!K1</f>
        <v>Durée de vie utile prévue</v>
      </c>
      <c r="J12" s="242" t="s">
        <v>174</v>
      </c>
      <c r="K12" s="242" t="s">
        <v>175</v>
      </c>
      <c r="L12" s="242" t="s">
        <v>176</v>
      </c>
      <c r="M12" s="242" t="s">
        <v>177</v>
      </c>
      <c r="N12" s="242" t="s">
        <v>178</v>
      </c>
      <c r="O12" s="242" t="s">
        <v>179</v>
      </c>
      <c r="P12" s="242" t="s">
        <v>560</v>
      </c>
      <c r="Q12" s="242" t="s">
        <v>161</v>
      </c>
      <c r="R12" s="242">
        <v>2019</v>
      </c>
      <c r="S12" s="242">
        <v>2020</v>
      </c>
      <c r="T12" s="242">
        <v>2021</v>
      </c>
      <c r="U12" s="242">
        <v>2022</v>
      </c>
      <c r="V12" s="242">
        <v>2023</v>
      </c>
      <c r="W12" s="242">
        <v>2024</v>
      </c>
      <c r="X12" s="242">
        <v>2025</v>
      </c>
      <c r="Y12" s="242">
        <v>2026</v>
      </c>
      <c r="Z12" s="242">
        <v>2027</v>
      </c>
      <c r="AA12" s="242">
        <v>2028</v>
      </c>
      <c r="AB12" s="242">
        <v>2029</v>
      </c>
      <c r="AC12" s="242">
        <v>2030</v>
      </c>
      <c r="AD12" s="242">
        <v>2031</v>
      </c>
      <c r="AE12" s="242">
        <v>2032</v>
      </c>
      <c r="AF12" s="242">
        <v>2033</v>
      </c>
      <c r="AG12" s="242">
        <v>2034</v>
      </c>
      <c r="AH12" s="242">
        <v>2035</v>
      </c>
      <c r="AI12" s="242">
        <v>2036</v>
      </c>
      <c r="AJ12" s="242">
        <v>2037</v>
      </c>
      <c r="AK12" s="242">
        <v>2038</v>
      </c>
      <c r="AL12" s="242">
        <v>2039</v>
      </c>
      <c r="AM12" s="242">
        <v>2040</v>
      </c>
      <c r="AN12" s="242">
        <v>2041</v>
      </c>
      <c r="AO12" s="242">
        <v>2042</v>
      </c>
      <c r="AP12" s="242">
        <v>2043</v>
      </c>
      <c r="AQ12" s="242" t="s">
        <v>162</v>
      </c>
      <c r="AR12" s="242" t="s">
        <v>163</v>
      </c>
      <c r="AS12" s="242" t="s">
        <v>164</v>
      </c>
    </row>
    <row r="13" spans="1:45" ht="27.75" customHeight="1" x14ac:dyDescent="0.25">
      <c r="A13" s="34">
        <f>'Inventaire – Véh. et équip.'!A2</f>
        <v>1</v>
      </c>
      <c r="B13" s="34"/>
      <c r="C13" s="34" t="str">
        <f>'Inventaire – Véh. et équip.'!C2</f>
        <v>Équipements mobiles lourds</v>
      </c>
      <c r="D13" s="34" t="str">
        <f>'Inventaire – Véh. et équip.'!D2</f>
        <v>Camion à ordures</v>
      </c>
      <c r="E13" s="35" t="str">
        <f>'Inventaire – Véh. et équip.'!E2</f>
        <v>Unité 45</v>
      </c>
      <c r="F13" s="36">
        <f>'Inventaire – Véh. et équip.'!F2</f>
        <v>0</v>
      </c>
      <c r="G13" s="98">
        <f>'Inventaire – Véh. et équip.'!J2</f>
        <v>675000</v>
      </c>
      <c r="H13" s="100">
        <f>'Inventaire – Véh. et équip.'!H2-'Inventaire – Véh. et équip.'!M2</f>
        <v>2000</v>
      </c>
      <c r="I13" s="100">
        <f>'Inventaire – Véh. et équip.'!L2</f>
        <v>15</v>
      </c>
      <c r="J13" s="100">
        <f>'Inventaire – Véh. et équip.'!AB2</f>
        <v>0</v>
      </c>
      <c r="K13" s="173">
        <f>IF(ISNUMBER(J13),H13+J13,H13+$I13)</f>
        <v>2000</v>
      </c>
      <c r="L13" s="173">
        <f t="shared" ref="L13:P22" si="5">K13+$I13</f>
        <v>2015</v>
      </c>
      <c r="M13" s="173">
        <f t="shared" si="5"/>
        <v>2030</v>
      </c>
      <c r="N13" s="173">
        <f t="shared" si="5"/>
        <v>2045</v>
      </c>
      <c r="O13" s="173">
        <f t="shared" si="5"/>
        <v>2060</v>
      </c>
      <c r="P13" s="174">
        <f t="shared" si="5"/>
        <v>2075</v>
      </c>
      <c r="Q13" s="89">
        <f t="shared" ref="Q13:Q22" si="6">IF(AND(K13&lt;$R$12,K13&gt;0),G13,"")</f>
        <v>675000</v>
      </c>
      <c r="R13" s="89" t="str">
        <f t="shared" ref="R13:AA22" si="7">IF(OR($K13=R$12,$L13=R$12,$M13=R$12,$N13=R$12,$O13=R$12,$P13=R$12),$G13,"")</f>
        <v/>
      </c>
      <c r="S13" s="89" t="str">
        <f t="shared" si="7"/>
        <v/>
      </c>
      <c r="T13" s="89" t="str">
        <f t="shared" si="7"/>
        <v/>
      </c>
      <c r="U13" s="89" t="str">
        <f t="shared" si="7"/>
        <v/>
      </c>
      <c r="V13" s="89" t="str">
        <f t="shared" si="7"/>
        <v/>
      </c>
      <c r="W13" s="89" t="str">
        <f t="shared" si="7"/>
        <v/>
      </c>
      <c r="X13" s="89" t="str">
        <f t="shared" si="7"/>
        <v/>
      </c>
      <c r="Y13" s="89" t="str">
        <f t="shared" si="7"/>
        <v/>
      </c>
      <c r="Z13" s="89" t="str">
        <f t="shared" si="7"/>
        <v/>
      </c>
      <c r="AA13" s="89" t="str">
        <f t="shared" si="7"/>
        <v/>
      </c>
      <c r="AB13" s="89" t="str">
        <f t="shared" ref="AB13:AP22" si="8">IF(OR($K13=AB$12,$L13=AB$12,$M13=AB$12,$N13=AB$12,$O13=AB$12,$P13=AB$12),$G13,"")</f>
        <v/>
      </c>
      <c r="AC13" s="89">
        <f t="shared" si="8"/>
        <v>675000</v>
      </c>
      <c r="AD13" s="89" t="str">
        <f t="shared" si="8"/>
        <v/>
      </c>
      <c r="AE13" s="89" t="str">
        <f t="shared" si="8"/>
        <v/>
      </c>
      <c r="AF13" s="89" t="str">
        <f t="shared" si="8"/>
        <v/>
      </c>
      <c r="AG13" s="89" t="str">
        <f t="shared" si="8"/>
        <v/>
      </c>
      <c r="AH13" s="89" t="str">
        <f t="shared" si="8"/>
        <v/>
      </c>
      <c r="AI13" s="89" t="str">
        <f t="shared" si="8"/>
        <v/>
      </c>
      <c r="AJ13" s="89" t="str">
        <f t="shared" si="8"/>
        <v/>
      </c>
      <c r="AK13" s="89" t="str">
        <f t="shared" si="8"/>
        <v/>
      </c>
      <c r="AL13" s="89" t="str">
        <f t="shared" si="8"/>
        <v/>
      </c>
      <c r="AM13" s="89" t="str">
        <f t="shared" si="8"/>
        <v/>
      </c>
      <c r="AN13" s="89" t="str">
        <f t="shared" si="8"/>
        <v/>
      </c>
      <c r="AO13" s="89" t="str">
        <f t="shared" si="8"/>
        <v/>
      </c>
      <c r="AP13" s="89" t="str">
        <f t="shared" si="8"/>
        <v/>
      </c>
      <c r="AQ13" s="38">
        <f t="shared" ref="AQ13:AQ22" si="9">SUM(R13:AP13)</f>
        <v>675000</v>
      </c>
      <c r="AR13" s="38">
        <f>AQ13/25</f>
        <v>27000</v>
      </c>
      <c r="AS13" s="38">
        <f>IF(I13&lt;=0,0,G13/I13)</f>
        <v>45000</v>
      </c>
    </row>
    <row r="14" spans="1:45" ht="27.75" customHeight="1" x14ac:dyDescent="0.25">
      <c r="A14" s="34">
        <f>'Inventaire – Véh. et équip.'!A3</f>
        <v>2</v>
      </c>
      <c r="B14" s="34"/>
      <c r="C14" s="34" t="str">
        <f>'Inventaire – Véh. et équip.'!C3</f>
        <v>Équipements mobiles lourds</v>
      </c>
      <c r="D14" s="34" t="str">
        <f>'Inventaire – Véh. et équip.'!D3</f>
        <v>Camion de pompiers</v>
      </c>
      <c r="E14" s="35" t="str">
        <f>'Inventaire – Véh. et équip.'!E3</f>
        <v>Quint 1</v>
      </c>
      <c r="F14" s="36">
        <f>'Inventaire – Véh. et équip.'!F3</f>
        <v>0</v>
      </c>
      <c r="G14" s="98">
        <f>'Inventaire – Véh. et équip.'!J3</f>
        <v>352500</v>
      </c>
      <c r="H14" s="100">
        <f>'Inventaire – Véh. et équip.'!H3-'Inventaire – Véh. et équip.'!M3</f>
        <v>2002</v>
      </c>
      <c r="I14" s="100">
        <f>'Inventaire – Véh. et équip.'!L3</f>
        <v>20</v>
      </c>
      <c r="J14" s="100">
        <f>'Inventaire – Véh. et équip.'!AB3</f>
        <v>0</v>
      </c>
      <c r="K14" s="173">
        <f t="shared" ref="K14:K77" si="10">IF(ISNUMBER(J14),H14+J14,H14+$I14)</f>
        <v>2002</v>
      </c>
      <c r="L14" s="173">
        <f t="shared" si="5"/>
        <v>2022</v>
      </c>
      <c r="M14" s="173">
        <f t="shared" si="5"/>
        <v>2042</v>
      </c>
      <c r="N14" s="173">
        <f t="shared" si="5"/>
        <v>2062</v>
      </c>
      <c r="O14" s="173">
        <f t="shared" si="5"/>
        <v>2082</v>
      </c>
      <c r="P14" s="174">
        <f t="shared" si="5"/>
        <v>2102</v>
      </c>
      <c r="Q14" s="89">
        <f t="shared" si="6"/>
        <v>352500</v>
      </c>
      <c r="R14" s="66" t="str">
        <f t="shared" si="7"/>
        <v/>
      </c>
      <c r="S14" s="89" t="str">
        <f t="shared" si="7"/>
        <v/>
      </c>
      <c r="T14" s="89" t="str">
        <f t="shared" si="7"/>
        <v/>
      </c>
      <c r="U14" s="89">
        <f t="shared" si="7"/>
        <v>352500</v>
      </c>
      <c r="V14" s="89" t="str">
        <f t="shared" si="7"/>
        <v/>
      </c>
      <c r="W14" s="89" t="str">
        <f t="shared" si="7"/>
        <v/>
      </c>
      <c r="X14" s="89" t="str">
        <f t="shared" si="7"/>
        <v/>
      </c>
      <c r="Y14" s="89" t="str">
        <f t="shared" si="7"/>
        <v/>
      </c>
      <c r="Z14" s="89" t="str">
        <f t="shared" si="7"/>
        <v/>
      </c>
      <c r="AA14" s="89" t="str">
        <f t="shared" si="7"/>
        <v/>
      </c>
      <c r="AB14" s="89" t="str">
        <f t="shared" si="8"/>
        <v/>
      </c>
      <c r="AC14" s="89" t="str">
        <f t="shared" si="8"/>
        <v/>
      </c>
      <c r="AD14" s="89" t="str">
        <f t="shared" si="8"/>
        <v/>
      </c>
      <c r="AE14" s="89" t="str">
        <f t="shared" si="8"/>
        <v/>
      </c>
      <c r="AF14" s="89" t="str">
        <f t="shared" si="8"/>
        <v/>
      </c>
      <c r="AG14" s="89" t="str">
        <f t="shared" si="8"/>
        <v/>
      </c>
      <c r="AH14" s="89" t="str">
        <f t="shared" si="8"/>
        <v/>
      </c>
      <c r="AI14" s="89" t="str">
        <f t="shared" si="8"/>
        <v/>
      </c>
      <c r="AJ14" s="89" t="str">
        <f t="shared" si="8"/>
        <v/>
      </c>
      <c r="AK14" s="89" t="str">
        <f t="shared" si="8"/>
        <v/>
      </c>
      <c r="AL14" s="89" t="str">
        <f t="shared" si="8"/>
        <v/>
      </c>
      <c r="AM14" s="89" t="str">
        <f t="shared" si="8"/>
        <v/>
      </c>
      <c r="AN14" s="89" t="str">
        <f t="shared" si="8"/>
        <v/>
      </c>
      <c r="AO14" s="89">
        <f t="shared" si="8"/>
        <v>352500</v>
      </c>
      <c r="AP14" s="89" t="str">
        <f t="shared" si="8"/>
        <v/>
      </c>
      <c r="AQ14" s="38">
        <f t="shared" si="9"/>
        <v>705000</v>
      </c>
      <c r="AR14" s="38">
        <f t="shared" ref="AR14:AR22" si="11">AQ14/25</f>
        <v>28200</v>
      </c>
      <c r="AS14" s="38">
        <f t="shared" ref="AS14:AS22" si="12">IF(I14&lt;=0,0,G14/I14)</f>
        <v>17625</v>
      </c>
    </row>
    <row r="15" spans="1:45" ht="27.75" customHeight="1" x14ac:dyDescent="0.25">
      <c r="A15" s="34">
        <f>'Inventaire – Véh. et équip.'!A4</f>
        <v>3</v>
      </c>
      <c r="B15" s="34"/>
      <c r="C15" s="34" t="str">
        <f>'Inventaire – Véh. et équip.'!C4</f>
        <v xml:space="preserve">Véhicules </v>
      </c>
      <c r="D15" s="34" t="str">
        <f>'Inventaire – Véh. et équip.'!D4</f>
        <v>Camions légers</v>
      </c>
      <c r="E15" s="35" t="str">
        <f>'Inventaire – Véh. et équip.'!E4</f>
        <v>F150 Pickup</v>
      </c>
      <c r="F15" s="36">
        <f>'Inventaire – Véh. et équip.'!F4</f>
        <v>0</v>
      </c>
      <c r="G15" s="98">
        <f>'Inventaire – Véh. et équip.'!J4</f>
        <v>18525</v>
      </c>
      <c r="H15" s="100">
        <f>'Inventaire – Véh. et équip.'!H4-'Inventaire – Véh. et équip.'!M4</f>
        <v>2014</v>
      </c>
      <c r="I15" s="100">
        <f>'Inventaire – Véh. et équip.'!L4</f>
        <v>20</v>
      </c>
      <c r="J15" s="100">
        <f>'Inventaire – Véh. et équip.'!AB4</f>
        <v>0</v>
      </c>
      <c r="K15" s="173">
        <f t="shared" si="10"/>
        <v>2014</v>
      </c>
      <c r="L15" s="173">
        <f t="shared" si="5"/>
        <v>2034</v>
      </c>
      <c r="M15" s="173">
        <f t="shared" si="5"/>
        <v>2054</v>
      </c>
      <c r="N15" s="173">
        <f t="shared" si="5"/>
        <v>2074</v>
      </c>
      <c r="O15" s="173">
        <f t="shared" si="5"/>
        <v>2094</v>
      </c>
      <c r="P15" s="174">
        <f t="shared" si="5"/>
        <v>2114</v>
      </c>
      <c r="Q15" s="89">
        <f t="shared" si="6"/>
        <v>18525</v>
      </c>
      <c r="R15" s="66" t="str">
        <f t="shared" si="7"/>
        <v/>
      </c>
      <c r="S15" s="89" t="str">
        <f t="shared" si="7"/>
        <v/>
      </c>
      <c r="T15" s="89" t="str">
        <f t="shared" si="7"/>
        <v/>
      </c>
      <c r="U15" s="89" t="str">
        <f t="shared" si="7"/>
        <v/>
      </c>
      <c r="V15" s="89" t="str">
        <f t="shared" si="7"/>
        <v/>
      </c>
      <c r="W15" s="89" t="str">
        <f t="shared" si="7"/>
        <v/>
      </c>
      <c r="X15" s="89" t="str">
        <f t="shared" si="7"/>
        <v/>
      </c>
      <c r="Y15" s="89" t="str">
        <f t="shared" si="7"/>
        <v/>
      </c>
      <c r="Z15" s="89" t="str">
        <f t="shared" si="7"/>
        <v/>
      </c>
      <c r="AA15" s="89" t="str">
        <f t="shared" si="7"/>
        <v/>
      </c>
      <c r="AB15" s="89" t="str">
        <f t="shared" si="8"/>
        <v/>
      </c>
      <c r="AC15" s="89" t="str">
        <f t="shared" si="8"/>
        <v/>
      </c>
      <c r="AD15" s="89" t="str">
        <f t="shared" si="8"/>
        <v/>
      </c>
      <c r="AE15" s="89" t="str">
        <f t="shared" si="8"/>
        <v/>
      </c>
      <c r="AF15" s="89" t="str">
        <f t="shared" si="8"/>
        <v/>
      </c>
      <c r="AG15" s="89">
        <f t="shared" si="8"/>
        <v>18525</v>
      </c>
      <c r="AH15" s="89" t="str">
        <f t="shared" si="8"/>
        <v/>
      </c>
      <c r="AI15" s="89" t="str">
        <f t="shared" si="8"/>
        <v/>
      </c>
      <c r="AJ15" s="89" t="str">
        <f t="shared" si="8"/>
        <v/>
      </c>
      <c r="AK15" s="89" t="str">
        <f t="shared" si="8"/>
        <v/>
      </c>
      <c r="AL15" s="89" t="str">
        <f t="shared" si="8"/>
        <v/>
      </c>
      <c r="AM15" s="89" t="str">
        <f t="shared" si="8"/>
        <v/>
      </c>
      <c r="AN15" s="89" t="str">
        <f t="shared" si="8"/>
        <v/>
      </c>
      <c r="AO15" s="89" t="str">
        <f t="shared" si="8"/>
        <v/>
      </c>
      <c r="AP15" s="89" t="str">
        <f t="shared" si="8"/>
        <v/>
      </c>
      <c r="AQ15" s="38">
        <f t="shared" si="9"/>
        <v>18525</v>
      </c>
      <c r="AR15" s="38">
        <f t="shared" si="11"/>
        <v>741</v>
      </c>
      <c r="AS15" s="38">
        <f t="shared" si="12"/>
        <v>926.25</v>
      </c>
    </row>
    <row r="16" spans="1:45" ht="27.75" customHeight="1" x14ac:dyDescent="0.25">
      <c r="A16" s="34">
        <f>'Inventaire – Véh. et équip.'!A5</f>
        <v>4</v>
      </c>
      <c r="B16" s="34"/>
      <c r="C16" s="34" t="str">
        <f>'Inventaire – Véh. et équip.'!C5</f>
        <v xml:space="preserve">Véhicules </v>
      </c>
      <c r="D16" s="34" t="str">
        <f>'Inventaire – Véh. et équip.'!D5</f>
        <v>Voitures</v>
      </c>
      <c r="E16" s="35" t="str">
        <f>'Inventaire – Véh. et équip.'!E5</f>
        <v>Ford Focus</v>
      </c>
      <c r="F16" s="36">
        <f>'Inventaire – Véh. et équip.'!F5</f>
        <v>0</v>
      </c>
      <c r="G16" s="98">
        <f>'Inventaire – Véh. et équip.'!J5</f>
        <v>35000</v>
      </c>
      <c r="H16" s="100">
        <f>'Inventaire – Véh. et équip.'!H5-'Inventaire – Véh. et équip.'!M5</f>
        <v>2010</v>
      </c>
      <c r="I16" s="100">
        <f>'Inventaire – Véh. et équip.'!L5</f>
        <v>10</v>
      </c>
      <c r="J16" s="100">
        <f>'Inventaire – Véh. et équip.'!AB5</f>
        <v>0</v>
      </c>
      <c r="K16" s="173">
        <f t="shared" si="10"/>
        <v>2010</v>
      </c>
      <c r="L16" s="173">
        <f t="shared" si="5"/>
        <v>2020</v>
      </c>
      <c r="M16" s="173">
        <f t="shared" si="5"/>
        <v>2030</v>
      </c>
      <c r="N16" s="173">
        <f t="shared" si="5"/>
        <v>2040</v>
      </c>
      <c r="O16" s="173">
        <f t="shared" si="5"/>
        <v>2050</v>
      </c>
      <c r="P16" s="174">
        <f t="shared" si="5"/>
        <v>2060</v>
      </c>
      <c r="Q16" s="89">
        <f t="shared" si="6"/>
        <v>35000</v>
      </c>
      <c r="R16" s="89" t="str">
        <f t="shared" si="7"/>
        <v/>
      </c>
      <c r="S16" s="89">
        <f t="shared" si="7"/>
        <v>35000</v>
      </c>
      <c r="T16" s="89" t="str">
        <f t="shared" si="7"/>
        <v/>
      </c>
      <c r="U16" s="89" t="str">
        <f t="shared" si="7"/>
        <v/>
      </c>
      <c r="V16" s="89" t="str">
        <f t="shared" si="7"/>
        <v/>
      </c>
      <c r="W16" s="89" t="str">
        <f t="shared" si="7"/>
        <v/>
      </c>
      <c r="X16" s="89" t="str">
        <f t="shared" si="7"/>
        <v/>
      </c>
      <c r="Y16" s="89" t="str">
        <f t="shared" si="7"/>
        <v/>
      </c>
      <c r="Z16" s="89" t="str">
        <f t="shared" si="7"/>
        <v/>
      </c>
      <c r="AA16" s="89" t="str">
        <f t="shared" si="7"/>
        <v/>
      </c>
      <c r="AB16" s="89" t="str">
        <f t="shared" si="8"/>
        <v/>
      </c>
      <c r="AC16" s="89">
        <f t="shared" si="8"/>
        <v>35000</v>
      </c>
      <c r="AD16" s="89" t="str">
        <f t="shared" si="8"/>
        <v/>
      </c>
      <c r="AE16" s="89" t="str">
        <f t="shared" si="8"/>
        <v/>
      </c>
      <c r="AF16" s="89" t="str">
        <f t="shared" si="8"/>
        <v/>
      </c>
      <c r="AG16" s="89" t="str">
        <f t="shared" si="8"/>
        <v/>
      </c>
      <c r="AH16" s="89" t="str">
        <f t="shared" si="8"/>
        <v/>
      </c>
      <c r="AI16" s="89" t="str">
        <f t="shared" si="8"/>
        <v/>
      </c>
      <c r="AJ16" s="89" t="str">
        <f t="shared" si="8"/>
        <v/>
      </c>
      <c r="AK16" s="89" t="str">
        <f t="shared" si="8"/>
        <v/>
      </c>
      <c r="AL16" s="89" t="str">
        <f t="shared" si="8"/>
        <v/>
      </c>
      <c r="AM16" s="89">
        <f t="shared" si="8"/>
        <v>35000</v>
      </c>
      <c r="AN16" s="89" t="str">
        <f t="shared" si="8"/>
        <v/>
      </c>
      <c r="AO16" s="89" t="str">
        <f t="shared" si="8"/>
        <v/>
      </c>
      <c r="AP16" s="89" t="str">
        <f t="shared" si="8"/>
        <v/>
      </c>
      <c r="AQ16" s="38">
        <f t="shared" si="9"/>
        <v>105000</v>
      </c>
      <c r="AR16" s="38">
        <f t="shared" si="11"/>
        <v>4200</v>
      </c>
      <c r="AS16" s="38">
        <f t="shared" si="12"/>
        <v>3500</v>
      </c>
    </row>
    <row r="17" spans="1:45" ht="27.75" customHeight="1" x14ac:dyDescent="0.25">
      <c r="A17" s="34">
        <f>'Inventaire – Véh. et équip.'!A6</f>
        <v>5</v>
      </c>
      <c r="B17" s="34"/>
      <c r="C17" s="34">
        <f>'Inventaire – Véh. et équip.'!C6</f>
        <v>0</v>
      </c>
      <c r="D17" s="34">
        <f>'Inventaire – Véh. et équip.'!D6</f>
        <v>0</v>
      </c>
      <c r="E17" s="35">
        <f>'Inventaire – Véh. et équip.'!E6</f>
        <v>0</v>
      </c>
      <c r="F17" s="36">
        <f>'Inventaire – Véh. et équip.'!F6</f>
        <v>0</v>
      </c>
      <c r="G17" s="98">
        <f>'Inventaire – Véh. et équip.'!J6</f>
        <v>0</v>
      </c>
      <c r="H17" s="100">
        <f>'Inventaire – Véh. et équip.'!H6-'Inventaire – Véh. et équip.'!M6</f>
        <v>0</v>
      </c>
      <c r="I17" s="100">
        <f>'Inventaire – Véh. et équip.'!L6</f>
        <v>0</v>
      </c>
      <c r="J17" s="100">
        <f>'Inventaire – Véh. et équip.'!AB6</f>
        <v>0</v>
      </c>
      <c r="K17" s="173">
        <f t="shared" si="10"/>
        <v>0</v>
      </c>
      <c r="L17" s="173">
        <f t="shared" si="5"/>
        <v>0</v>
      </c>
      <c r="M17" s="173">
        <f t="shared" si="5"/>
        <v>0</v>
      </c>
      <c r="N17" s="173">
        <f t="shared" si="5"/>
        <v>0</v>
      </c>
      <c r="O17" s="173">
        <f t="shared" si="5"/>
        <v>0</v>
      </c>
      <c r="P17" s="174">
        <f t="shared" si="5"/>
        <v>0</v>
      </c>
      <c r="Q17" s="89" t="str">
        <f t="shared" si="6"/>
        <v/>
      </c>
      <c r="R17" s="66" t="str">
        <f t="shared" si="7"/>
        <v/>
      </c>
      <c r="S17" s="89" t="str">
        <f t="shared" si="7"/>
        <v/>
      </c>
      <c r="T17" s="89" t="str">
        <f t="shared" si="7"/>
        <v/>
      </c>
      <c r="U17" s="89" t="str">
        <f t="shared" si="7"/>
        <v/>
      </c>
      <c r="V17" s="89" t="str">
        <f t="shared" si="7"/>
        <v/>
      </c>
      <c r="W17" s="89" t="str">
        <f t="shared" si="7"/>
        <v/>
      </c>
      <c r="X17" s="89" t="str">
        <f t="shared" si="7"/>
        <v/>
      </c>
      <c r="Y17" s="89" t="str">
        <f t="shared" si="7"/>
        <v/>
      </c>
      <c r="Z17" s="89" t="str">
        <f t="shared" si="7"/>
        <v/>
      </c>
      <c r="AA17" s="89" t="str">
        <f t="shared" si="7"/>
        <v/>
      </c>
      <c r="AB17" s="89" t="str">
        <f t="shared" si="8"/>
        <v/>
      </c>
      <c r="AC17" s="89" t="str">
        <f t="shared" si="8"/>
        <v/>
      </c>
      <c r="AD17" s="89" t="str">
        <f t="shared" si="8"/>
        <v/>
      </c>
      <c r="AE17" s="89" t="str">
        <f t="shared" si="8"/>
        <v/>
      </c>
      <c r="AF17" s="89" t="str">
        <f t="shared" si="8"/>
        <v/>
      </c>
      <c r="AG17" s="89" t="str">
        <f t="shared" si="8"/>
        <v/>
      </c>
      <c r="AH17" s="89" t="str">
        <f t="shared" si="8"/>
        <v/>
      </c>
      <c r="AI17" s="89" t="str">
        <f t="shared" si="8"/>
        <v/>
      </c>
      <c r="AJ17" s="89" t="str">
        <f t="shared" si="8"/>
        <v/>
      </c>
      <c r="AK17" s="89" t="str">
        <f t="shared" si="8"/>
        <v/>
      </c>
      <c r="AL17" s="89" t="str">
        <f t="shared" si="8"/>
        <v/>
      </c>
      <c r="AM17" s="89" t="str">
        <f t="shared" si="8"/>
        <v/>
      </c>
      <c r="AN17" s="89" t="str">
        <f t="shared" si="8"/>
        <v/>
      </c>
      <c r="AO17" s="89" t="str">
        <f t="shared" si="8"/>
        <v/>
      </c>
      <c r="AP17" s="89" t="str">
        <f t="shared" si="8"/>
        <v/>
      </c>
      <c r="AQ17" s="38">
        <f t="shared" si="9"/>
        <v>0</v>
      </c>
      <c r="AR17" s="38">
        <f t="shared" si="11"/>
        <v>0</v>
      </c>
      <c r="AS17" s="38">
        <f t="shared" si="12"/>
        <v>0</v>
      </c>
    </row>
    <row r="18" spans="1:45" ht="27.75" customHeight="1" x14ac:dyDescent="0.25">
      <c r="A18" s="34">
        <f>'Inventaire – Véh. et équip.'!A7</f>
        <v>6</v>
      </c>
      <c r="B18" s="34"/>
      <c r="C18" s="34">
        <f>'Inventaire – Véh. et équip.'!C7</f>
        <v>0</v>
      </c>
      <c r="D18" s="34">
        <f>'Inventaire – Véh. et équip.'!D7</f>
        <v>0</v>
      </c>
      <c r="E18" s="35">
        <f>'Inventaire – Véh. et équip.'!E7</f>
        <v>0</v>
      </c>
      <c r="F18" s="36">
        <f>'Inventaire – Véh. et équip.'!F7</f>
        <v>0</v>
      </c>
      <c r="G18" s="98">
        <f>'Inventaire – Véh. et équip.'!J7</f>
        <v>0</v>
      </c>
      <c r="H18" s="100">
        <f>'Inventaire – Véh. et équip.'!H7-'Inventaire – Véh. et équip.'!M7</f>
        <v>0</v>
      </c>
      <c r="I18" s="100">
        <f>'Inventaire – Véh. et équip.'!L7</f>
        <v>0</v>
      </c>
      <c r="J18" s="100">
        <f>'Inventaire – Véh. et équip.'!AB7</f>
        <v>0</v>
      </c>
      <c r="K18" s="173">
        <f t="shared" si="10"/>
        <v>0</v>
      </c>
      <c r="L18" s="173">
        <f t="shared" si="5"/>
        <v>0</v>
      </c>
      <c r="M18" s="173">
        <f t="shared" si="5"/>
        <v>0</v>
      </c>
      <c r="N18" s="173">
        <f t="shared" si="5"/>
        <v>0</v>
      </c>
      <c r="O18" s="173">
        <f t="shared" si="5"/>
        <v>0</v>
      </c>
      <c r="P18" s="174">
        <f t="shared" si="5"/>
        <v>0</v>
      </c>
      <c r="Q18" s="89" t="str">
        <f t="shared" si="6"/>
        <v/>
      </c>
      <c r="R18" s="66" t="str">
        <f t="shared" si="7"/>
        <v/>
      </c>
      <c r="S18" s="89" t="str">
        <f t="shared" si="7"/>
        <v/>
      </c>
      <c r="T18" s="89" t="str">
        <f t="shared" si="7"/>
        <v/>
      </c>
      <c r="U18" s="89" t="str">
        <f t="shared" si="7"/>
        <v/>
      </c>
      <c r="V18" s="89" t="str">
        <f t="shared" si="7"/>
        <v/>
      </c>
      <c r="W18" s="89" t="str">
        <f t="shared" si="7"/>
        <v/>
      </c>
      <c r="X18" s="89" t="str">
        <f t="shared" si="7"/>
        <v/>
      </c>
      <c r="Y18" s="89" t="str">
        <f t="shared" si="7"/>
        <v/>
      </c>
      <c r="Z18" s="89" t="str">
        <f t="shared" si="7"/>
        <v/>
      </c>
      <c r="AA18" s="89" t="str">
        <f t="shared" si="7"/>
        <v/>
      </c>
      <c r="AB18" s="89" t="str">
        <f t="shared" si="8"/>
        <v/>
      </c>
      <c r="AC18" s="89" t="str">
        <f t="shared" si="8"/>
        <v/>
      </c>
      <c r="AD18" s="89" t="str">
        <f t="shared" si="8"/>
        <v/>
      </c>
      <c r="AE18" s="89" t="str">
        <f t="shared" si="8"/>
        <v/>
      </c>
      <c r="AF18" s="89" t="str">
        <f t="shared" si="8"/>
        <v/>
      </c>
      <c r="AG18" s="89" t="str">
        <f t="shared" si="8"/>
        <v/>
      </c>
      <c r="AH18" s="89" t="str">
        <f t="shared" si="8"/>
        <v/>
      </c>
      <c r="AI18" s="89" t="str">
        <f t="shared" si="8"/>
        <v/>
      </c>
      <c r="AJ18" s="89" t="str">
        <f t="shared" si="8"/>
        <v/>
      </c>
      <c r="AK18" s="89" t="str">
        <f t="shared" si="8"/>
        <v/>
      </c>
      <c r="AL18" s="89" t="str">
        <f t="shared" si="8"/>
        <v/>
      </c>
      <c r="AM18" s="89" t="str">
        <f t="shared" si="8"/>
        <v/>
      </c>
      <c r="AN18" s="89" t="str">
        <f t="shared" si="8"/>
        <v/>
      </c>
      <c r="AO18" s="89" t="str">
        <f t="shared" si="8"/>
        <v/>
      </c>
      <c r="AP18" s="89" t="str">
        <f t="shared" si="8"/>
        <v/>
      </c>
      <c r="AQ18" s="38">
        <f t="shared" si="9"/>
        <v>0</v>
      </c>
      <c r="AR18" s="38">
        <f t="shared" si="11"/>
        <v>0</v>
      </c>
      <c r="AS18" s="38">
        <f t="shared" si="12"/>
        <v>0</v>
      </c>
    </row>
    <row r="19" spans="1:45" ht="27.75" customHeight="1" x14ac:dyDescent="0.25">
      <c r="A19" s="34">
        <f>'Inventaire – Véh. et équip.'!A8</f>
        <v>7</v>
      </c>
      <c r="B19" s="34"/>
      <c r="C19" s="34">
        <f>'Inventaire – Véh. et équip.'!C8</f>
        <v>0</v>
      </c>
      <c r="D19" s="34">
        <f>'Inventaire – Véh. et équip.'!D8</f>
        <v>0</v>
      </c>
      <c r="E19" s="35">
        <f>'Inventaire – Véh. et équip.'!E8</f>
        <v>0</v>
      </c>
      <c r="F19" s="36">
        <f>'Inventaire – Véh. et équip.'!F8</f>
        <v>0</v>
      </c>
      <c r="G19" s="98">
        <f>'Inventaire – Véh. et équip.'!J8</f>
        <v>0</v>
      </c>
      <c r="H19" s="100">
        <f>'Inventaire – Véh. et équip.'!H8-'Inventaire – Véh. et équip.'!M8</f>
        <v>0</v>
      </c>
      <c r="I19" s="100">
        <f>'Inventaire – Véh. et équip.'!L8</f>
        <v>0</v>
      </c>
      <c r="J19" s="100">
        <f>'Inventaire – Véh. et équip.'!AB8</f>
        <v>0</v>
      </c>
      <c r="K19" s="173">
        <f t="shared" si="10"/>
        <v>0</v>
      </c>
      <c r="L19" s="173">
        <f t="shared" si="5"/>
        <v>0</v>
      </c>
      <c r="M19" s="173">
        <f t="shared" si="5"/>
        <v>0</v>
      </c>
      <c r="N19" s="173">
        <f t="shared" si="5"/>
        <v>0</v>
      </c>
      <c r="O19" s="173">
        <f t="shared" si="5"/>
        <v>0</v>
      </c>
      <c r="P19" s="174">
        <f t="shared" si="5"/>
        <v>0</v>
      </c>
      <c r="Q19" s="89" t="str">
        <f t="shared" si="6"/>
        <v/>
      </c>
      <c r="R19" s="66" t="str">
        <f t="shared" si="7"/>
        <v/>
      </c>
      <c r="S19" s="89" t="str">
        <f t="shared" si="7"/>
        <v/>
      </c>
      <c r="T19" s="89" t="str">
        <f t="shared" si="7"/>
        <v/>
      </c>
      <c r="U19" s="89" t="str">
        <f t="shared" si="7"/>
        <v/>
      </c>
      <c r="V19" s="89" t="str">
        <f t="shared" si="7"/>
        <v/>
      </c>
      <c r="W19" s="89" t="str">
        <f t="shared" si="7"/>
        <v/>
      </c>
      <c r="X19" s="89" t="str">
        <f t="shared" si="7"/>
        <v/>
      </c>
      <c r="Y19" s="89" t="str">
        <f t="shared" si="7"/>
        <v/>
      </c>
      <c r="Z19" s="89" t="str">
        <f t="shared" si="7"/>
        <v/>
      </c>
      <c r="AA19" s="89" t="str">
        <f t="shared" si="7"/>
        <v/>
      </c>
      <c r="AB19" s="89" t="str">
        <f t="shared" si="8"/>
        <v/>
      </c>
      <c r="AC19" s="89" t="str">
        <f t="shared" si="8"/>
        <v/>
      </c>
      <c r="AD19" s="89" t="str">
        <f t="shared" si="8"/>
        <v/>
      </c>
      <c r="AE19" s="89" t="str">
        <f t="shared" si="8"/>
        <v/>
      </c>
      <c r="AF19" s="89" t="str">
        <f t="shared" si="8"/>
        <v/>
      </c>
      <c r="AG19" s="89" t="str">
        <f t="shared" si="8"/>
        <v/>
      </c>
      <c r="AH19" s="89" t="str">
        <f t="shared" si="8"/>
        <v/>
      </c>
      <c r="AI19" s="89" t="str">
        <f t="shared" si="8"/>
        <v/>
      </c>
      <c r="AJ19" s="89" t="str">
        <f t="shared" si="8"/>
        <v/>
      </c>
      <c r="AK19" s="89" t="str">
        <f t="shared" si="8"/>
        <v/>
      </c>
      <c r="AL19" s="89" t="str">
        <f t="shared" si="8"/>
        <v/>
      </c>
      <c r="AM19" s="89" t="str">
        <f t="shared" si="8"/>
        <v/>
      </c>
      <c r="AN19" s="89" t="str">
        <f t="shared" si="8"/>
        <v/>
      </c>
      <c r="AO19" s="89" t="str">
        <f t="shared" si="8"/>
        <v/>
      </c>
      <c r="AP19" s="89" t="str">
        <f t="shared" si="8"/>
        <v/>
      </c>
      <c r="AQ19" s="38">
        <f t="shared" si="9"/>
        <v>0</v>
      </c>
      <c r="AR19" s="38">
        <f t="shared" si="11"/>
        <v>0</v>
      </c>
      <c r="AS19" s="38">
        <f t="shared" si="12"/>
        <v>0</v>
      </c>
    </row>
    <row r="20" spans="1:45" ht="27.75" customHeight="1" x14ac:dyDescent="0.25">
      <c r="A20" s="34">
        <f>'Inventaire – Véh. et équip.'!A9</f>
        <v>8</v>
      </c>
      <c r="B20" s="34"/>
      <c r="C20" s="34">
        <f>'Inventaire – Véh. et équip.'!C9</f>
        <v>0</v>
      </c>
      <c r="D20" s="34">
        <f>'Inventaire – Véh. et équip.'!D9</f>
        <v>0</v>
      </c>
      <c r="E20" s="35">
        <f>'Inventaire – Véh. et équip.'!E9</f>
        <v>0</v>
      </c>
      <c r="F20" s="36">
        <f>'Inventaire – Véh. et équip.'!F9</f>
        <v>0</v>
      </c>
      <c r="G20" s="98">
        <f>'Inventaire – Véh. et équip.'!J9</f>
        <v>0</v>
      </c>
      <c r="H20" s="100">
        <f>'Inventaire – Véh. et équip.'!H9-'Inventaire – Véh. et équip.'!M9</f>
        <v>0</v>
      </c>
      <c r="I20" s="100">
        <f>'Inventaire – Véh. et équip.'!L9</f>
        <v>0</v>
      </c>
      <c r="J20" s="100">
        <f>'Inventaire – Véh. et équip.'!AB9</f>
        <v>0</v>
      </c>
      <c r="K20" s="173">
        <f t="shared" si="10"/>
        <v>0</v>
      </c>
      <c r="L20" s="173">
        <f t="shared" si="5"/>
        <v>0</v>
      </c>
      <c r="M20" s="173">
        <f t="shared" si="5"/>
        <v>0</v>
      </c>
      <c r="N20" s="173">
        <f t="shared" si="5"/>
        <v>0</v>
      </c>
      <c r="O20" s="173">
        <f t="shared" si="5"/>
        <v>0</v>
      </c>
      <c r="P20" s="174">
        <f t="shared" si="5"/>
        <v>0</v>
      </c>
      <c r="Q20" s="89" t="str">
        <f t="shared" si="6"/>
        <v/>
      </c>
      <c r="R20" s="66" t="str">
        <f t="shared" si="7"/>
        <v/>
      </c>
      <c r="S20" s="89" t="str">
        <f t="shared" si="7"/>
        <v/>
      </c>
      <c r="T20" s="89" t="str">
        <f t="shared" si="7"/>
        <v/>
      </c>
      <c r="U20" s="89" t="str">
        <f t="shared" si="7"/>
        <v/>
      </c>
      <c r="V20" s="89" t="str">
        <f t="shared" si="7"/>
        <v/>
      </c>
      <c r="W20" s="89" t="str">
        <f t="shared" si="7"/>
        <v/>
      </c>
      <c r="X20" s="89" t="str">
        <f t="shared" si="7"/>
        <v/>
      </c>
      <c r="Y20" s="89" t="str">
        <f t="shared" si="7"/>
        <v/>
      </c>
      <c r="Z20" s="89" t="str">
        <f t="shared" si="7"/>
        <v/>
      </c>
      <c r="AA20" s="89" t="str">
        <f t="shared" si="7"/>
        <v/>
      </c>
      <c r="AB20" s="89" t="str">
        <f t="shared" si="8"/>
        <v/>
      </c>
      <c r="AC20" s="89" t="str">
        <f t="shared" si="8"/>
        <v/>
      </c>
      <c r="AD20" s="89" t="str">
        <f t="shared" si="8"/>
        <v/>
      </c>
      <c r="AE20" s="89" t="str">
        <f t="shared" si="8"/>
        <v/>
      </c>
      <c r="AF20" s="89" t="str">
        <f t="shared" si="8"/>
        <v/>
      </c>
      <c r="AG20" s="89" t="str">
        <f t="shared" si="8"/>
        <v/>
      </c>
      <c r="AH20" s="89" t="str">
        <f t="shared" si="8"/>
        <v/>
      </c>
      <c r="AI20" s="89" t="str">
        <f t="shared" si="8"/>
        <v/>
      </c>
      <c r="AJ20" s="89" t="str">
        <f t="shared" si="8"/>
        <v/>
      </c>
      <c r="AK20" s="89" t="str">
        <f t="shared" si="8"/>
        <v/>
      </c>
      <c r="AL20" s="89" t="str">
        <f t="shared" si="8"/>
        <v/>
      </c>
      <c r="AM20" s="89" t="str">
        <f t="shared" si="8"/>
        <v/>
      </c>
      <c r="AN20" s="89" t="str">
        <f t="shared" si="8"/>
        <v/>
      </c>
      <c r="AO20" s="89" t="str">
        <f t="shared" si="8"/>
        <v/>
      </c>
      <c r="AP20" s="89" t="str">
        <f t="shared" si="8"/>
        <v/>
      </c>
      <c r="AQ20" s="38">
        <f t="shared" si="9"/>
        <v>0</v>
      </c>
      <c r="AR20" s="38">
        <f t="shared" si="11"/>
        <v>0</v>
      </c>
      <c r="AS20" s="38">
        <f t="shared" si="12"/>
        <v>0</v>
      </c>
    </row>
    <row r="21" spans="1:45" ht="27.75" customHeight="1" x14ac:dyDescent="0.25">
      <c r="A21" s="34">
        <f>'Inventaire – Véh. et équip.'!A10</f>
        <v>9</v>
      </c>
      <c r="B21" s="34"/>
      <c r="C21" s="34">
        <f>'Inventaire – Véh. et équip.'!C10</f>
        <v>0</v>
      </c>
      <c r="D21" s="34">
        <f>'Inventaire – Véh. et équip.'!D10</f>
        <v>0</v>
      </c>
      <c r="E21" s="35">
        <f>'Inventaire – Véh. et équip.'!E10</f>
        <v>0</v>
      </c>
      <c r="F21" s="36">
        <f>'Inventaire – Véh. et équip.'!F10</f>
        <v>0</v>
      </c>
      <c r="G21" s="98">
        <f>'Inventaire – Véh. et équip.'!J10</f>
        <v>0</v>
      </c>
      <c r="H21" s="100">
        <f>'Inventaire – Véh. et équip.'!H10-'Inventaire – Véh. et équip.'!M10</f>
        <v>0</v>
      </c>
      <c r="I21" s="100">
        <f>'Inventaire – Véh. et équip.'!L10</f>
        <v>0</v>
      </c>
      <c r="J21" s="100">
        <f>'Inventaire – Véh. et équip.'!AB10</f>
        <v>0</v>
      </c>
      <c r="K21" s="173">
        <f t="shared" si="10"/>
        <v>0</v>
      </c>
      <c r="L21" s="173">
        <f t="shared" si="5"/>
        <v>0</v>
      </c>
      <c r="M21" s="173">
        <f t="shared" si="5"/>
        <v>0</v>
      </c>
      <c r="N21" s="173">
        <f t="shared" si="5"/>
        <v>0</v>
      </c>
      <c r="O21" s="173">
        <f t="shared" si="5"/>
        <v>0</v>
      </c>
      <c r="P21" s="174">
        <f t="shared" si="5"/>
        <v>0</v>
      </c>
      <c r="Q21" s="89" t="str">
        <f t="shared" si="6"/>
        <v/>
      </c>
      <c r="R21" s="66" t="str">
        <f t="shared" si="7"/>
        <v/>
      </c>
      <c r="S21" s="89" t="str">
        <f t="shared" si="7"/>
        <v/>
      </c>
      <c r="T21" s="89" t="str">
        <f t="shared" si="7"/>
        <v/>
      </c>
      <c r="U21" s="89" t="str">
        <f t="shared" si="7"/>
        <v/>
      </c>
      <c r="V21" s="89" t="str">
        <f t="shared" si="7"/>
        <v/>
      </c>
      <c r="W21" s="89" t="str">
        <f t="shared" si="7"/>
        <v/>
      </c>
      <c r="X21" s="89" t="str">
        <f t="shared" si="7"/>
        <v/>
      </c>
      <c r="Y21" s="89" t="str">
        <f t="shared" si="7"/>
        <v/>
      </c>
      <c r="Z21" s="89" t="str">
        <f t="shared" si="7"/>
        <v/>
      </c>
      <c r="AA21" s="89" t="str">
        <f t="shared" si="7"/>
        <v/>
      </c>
      <c r="AB21" s="89" t="str">
        <f t="shared" si="8"/>
        <v/>
      </c>
      <c r="AC21" s="89" t="str">
        <f t="shared" si="8"/>
        <v/>
      </c>
      <c r="AD21" s="89" t="str">
        <f t="shared" si="8"/>
        <v/>
      </c>
      <c r="AE21" s="89" t="str">
        <f t="shared" si="8"/>
        <v/>
      </c>
      <c r="AF21" s="89" t="str">
        <f t="shared" si="8"/>
        <v/>
      </c>
      <c r="AG21" s="89" t="str">
        <f t="shared" si="8"/>
        <v/>
      </c>
      <c r="AH21" s="89" t="str">
        <f t="shared" si="8"/>
        <v/>
      </c>
      <c r="AI21" s="89" t="str">
        <f t="shared" si="8"/>
        <v/>
      </c>
      <c r="AJ21" s="89" t="str">
        <f t="shared" si="8"/>
        <v/>
      </c>
      <c r="AK21" s="89" t="str">
        <f t="shared" si="8"/>
        <v/>
      </c>
      <c r="AL21" s="89" t="str">
        <f t="shared" si="8"/>
        <v/>
      </c>
      <c r="AM21" s="89" t="str">
        <f t="shared" si="8"/>
        <v/>
      </c>
      <c r="AN21" s="89" t="str">
        <f t="shared" si="8"/>
        <v/>
      </c>
      <c r="AO21" s="89" t="str">
        <f t="shared" si="8"/>
        <v/>
      </c>
      <c r="AP21" s="89" t="str">
        <f t="shared" si="8"/>
        <v/>
      </c>
      <c r="AQ21" s="38">
        <f t="shared" si="9"/>
        <v>0</v>
      </c>
      <c r="AR21" s="38">
        <f t="shared" si="11"/>
        <v>0</v>
      </c>
      <c r="AS21" s="38">
        <f t="shared" si="12"/>
        <v>0</v>
      </c>
    </row>
    <row r="22" spans="1:45" ht="27.75" customHeight="1" x14ac:dyDescent="0.25">
      <c r="A22" s="34">
        <f>'Inventaire – Véh. et équip.'!A11</f>
        <v>10</v>
      </c>
      <c r="B22" s="34"/>
      <c r="C22" s="34">
        <f>'Inventaire – Véh. et équip.'!C11</f>
        <v>0</v>
      </c>
      <c r="D22" s="34">
        <f>'Inventaire – Véh. et équip.'!D11</f>
        <v>0</v>
      </c>
      <c r="E22" s="35">
        <f>'Inventaire – Véh. et équip.'!E11</f>
        <v>0</v>
      </c>
      <c r="F22" s="36">
        <f>'Inventaire – Véh. et équip.'!F11</f>
        <v>0</v>
      </c>
      <c r="G22" s="98">
        <f>'Inventaire – Véh. et équip.'!J11</f>
        <v>0</v>
      </c>
      <c r="H22" s="100">
        <f>'Inventaire – Véh. et équip.'!H11-'Inventaire – Véh. et équip.'!M11</f>
        <v>0</v>
      </c>
      <c r="I22" s="100">
        <f>'Inventaire – Véh. et équip.'!L11</f>
        <v>0</v>
      </c>
      <c r="J22" s="100">
        <f>'Inventaire – Véh. et équip.'!AB11</f>
        <v>0</v>
      </c>
      <c r="K22" s="173">
        <f t="shared" si="10"/>
        <v>0</v>
      </c>
      <c r="L22" s="173">
        <f t="shared" si="5"/>
        <v>0</v>
      </c>
      <c r="M22" s="173">
        <f t="shared" si="5"/>
        <v>0</v>
      </c>
      <c r="N22" s="173">
        <f t="shared" si="5"/>
        <v>0</v>
      </c>
      <c r="O22" s="173">
        <f t="shared" si="5"/>
        <v>0</v>
      </c>
      <c r="P22" s="174">
        <f t="shared" si="5"/>
        <v>0</v>
      </c>
      <c r="Q22" s="89" t="str">
        <f t="shared" si="6"/>
        <v/>
      </c>
      <c r="R22" s="66" t="str">
        <f t="shared" si="7"/>
        <v/>
      </c>
      <c r="S22" s="89" t="str">
        <f t="shared" si="7"/>
        <v/>
      </c>
      <c r="T22" s="89" t="str">
        <f t="shared" si="7"/>
        <v/>
      </c>
      <c r="U22" s="89" t="str">
        <f t="shared" si="7"/>
        <v/>
      </c>
      <c r="V22" s="89" t="str">
        <f t="shared" si="7"/>
        <v/>
      </c>
      <c r="W22" s="89" t="str">
        <f t="shared" si="7"/>
        <v/>
      </c>
      <c r="X22" s="89" t="str">
        <f t="shared" si="7"/>
        <v/>
      </c>
      <c r="Y22" s="89" t="str">
        <f t="shared" si="7"/>
        <v/>
      </c>
      <c r="Z22" s="89" t="str">
        <f t="shared" si="7"/>
        <v/>
      </c>
      <c r="AA22" s="89" t="str">
        <f t="shared" si="7"/>
        <v/>
      </c>
      <c r="AB22" s="89" t="str">
        <f t="shared" si="8"/>
        <v/>
      </c>
      <c r="AC22" s="89" t="str">
        <f t="shared" si="8"/>
        <v/>
      </c>
      <c r="AD22" s="89" t="str">
        <f t="shared" si="8"/>
        <v/>
      </c>
      <c r="AE22" s="89" t="str">
        <f t="shared" si="8"/>
        <v/>
      </c>
      <c r="AF22" s="89" t="str">
        <f t="shared" si="8"/>
        <v/>
      </c>
      <c r="AG22" s="89" t="str">
        <f t="shared" si="8"/>
        <v/>
      </c>
      <c r="AH22" s="89" t="str">
        <f t="shared" si="8"/>
        <v/>
      </c>
      <c r="AI22" s="89" t="str">
        <f t="shared" si="8"/>
        <v/>
      </c>
      <c r="AJ22" s="89" t="str">
        <f t="shared" si="8"/>
        <v/>
      </c>
      <c r="AK22" s="89" t="str">
        <f t="shared" si="8"/>
        <v/>
      </c>
      <c r="AL22" s="89" t="str">
        <f t="shared" si="8"/>
        <v/>
      </c>
      <c r="AM22" s="89" t="str">
        <f t="shared" si="8"/>
        <v/>
      </c>
      <c r="AN22" s="89" t="str">
        <f t="shared" si="8"/>
        <v/>
      </c>
      <c r="AO22" s="89" t="str">
        <f t="shared" si="8"/>
        <v/>
      </c>
      <c r="AP22" s="89" t="str">
        <f t="shared" si="8"/>
        <v/>
      </c>
      <c r="AQ22" s="38">
        <f t="shared" si="9"/>
        <v>0</v>
      </c>
      <c r="AR22" s="38">
        <f t="shared" si="11"/>
        <v>0</v>
      </c>
      <c r="AS22" s="38">
        <f t="shared" si="12"/>
        <v>0</v>
      </c>
    </row>
    <row r="23" spans="1:45" ht="27.75" customHeight="1" x14ac:dyDescent="0.25">
      <c r="A23" s="34">
        <f>'Inventaire – Véh. et équip.'!A12</f>
        <v>11</v>
      </c>
      <c r="B23" s="34"/>
      <c r="C23" s="34">
        <f>'Inventaire – Véh. et équip.'!C12</f>
        <v>0</v>
      </c>
      <c r="D23" s="34">
        <f>'Inventaire – Véh. et équip.'!D12</f>
        <v>0</v>
      </c>
      <c r="E23" s="35">
        <f>'Inventaire – Véh. et équip.'!E12</f>
        <v>0</v>
      </c>
      <c r="F23" s="36">
        <f>'Inventaire – Véh. et équip.'!F12</f>
        <v>0</v>
      </c>
      <c r="G23" s="98">
        <f>'Inventaire – Véh. et équip.'!J12</f>
        <v>0</v>
      </c>
      <c r="H23" s="100">
        <f>'Inventaire – Véh. et équip.'!H12-'Inventaire – Véh. et équip.'!M12</f>
        <v>0</v>
      </c>
      <c r="I23" s="100">
        <f>'Inventaire – Véh. et équip.'!L12</f>
        <v>0</v>
      </c>
      <c r="J23" s="100">
        <f>'Inventaire – Véh. et équip.'!AB12</f>
        <v>0</v>
      </c>
      <c r="K23" s="173">
        <f t="shared" si="10"/>
        <v>0</v>
      </c>
      <c r="L23" s="173">
        <f t="shared" ref="L23:L86" si="13">K23+$I23</f>
        <v>0</v>
      </c>
      <c r="M23" s="173">
        <f t="shared" ref="M23:M86" si="14">L23+$I23</f>
        <v>0</v>
      </c>
      <c r="N23" s="173">
        <f t="shared" ref="N23:N86" si="15">M23+$I23</f>
        <v>0</v>
      </c>
      <c r="O23" s="173">
        <f t="shared" ref="O23:O86" si="16">N23+$I23</f>
        <v>0</v>
      </c>
      <c r="P23" s="174">
        <f t="shared" ref="P23:P86" si="17">O23+$I23</f>
        <v>0</v>
      </c>
      <c r="Q23" s="89" t="str">
        <f t="shared" ref="Q23:Q86" si="18">IF(AND(K23&lt;$R$12,K23&gt;0),G23,"")</f>
        <v/>
      </c>
      <c r="R23" s="66" t="str">
        <f t="shared" ref="R23:AA32" si="19">IF(OR($K23=R$12,$L23=R$12,$M23=R$12,$N23=R$12,$O23=R$12,$P23=R$12),$G23,"")</f>
        <v/>
      </c>
      <c r="S23" s="89" t="str">
        <f t="shared" si="19"/>
        <v/>
      </c>
      <c r="T23" s="89" t="str">
        <f t="shared" si="19"/>
        <v/>
      </c>
      <c r="U23" s="89" t="str">
        <f t="shared" si="19"/>
        <v/>
      </c>
      <c r="V23" s="89" t="str">
        <f t="shared" si="19"/>
        <v/>
      </c>
      <c r="W23" s="89" t="str">
        <f t="shared" si="19"/>
        <v/>
      </c>
      <c r="X23" s="89" t="str">
        <f t="shared" si="19"/>
        <v/>
      </c>
      <c r="Y23" s="89" t="str">
        <f t="shared" si="19"/>
        <v/>
      </c>
      <c r="Z23" s="89" t="str">
        <f t="shared" si="19"/>
        <v/>
      </c>
      <c r="AA23" s="89" t="str">
        <f t="shared" si="19"/>
        <v/>
      </c>
      <c r="AB23" s="89" t="str">
        <f t="shared" ref="AB23:AP32" si="20">IF(OR($K23=AB$12,$L23=AB$12,$M23=AB$12,$N23=AB$12,$O23=AB$12,$P23=AB$12),$G23,"")</f>
        <v/>
      </c>
      <c r="AC23" s="89" t="str">
        <f t="shared" si="20"/>
        <v/>
      </c>
      <c r="AD23" s="89" t="str">
        <f t="shared" si="20"/>
        <v/>
      </c>
      <c r="AE23" s="89" t="str">
        <f t="shared" si="20"/>
        <v/>
      </c>
      <c r="AF23" s="89" t="str">
        <f t="shared" si="20"/>
        <v/>
      </c>
      <c r="AG23" s="89" t="str">
        <f t="shared" si="20"/>
        <v/>
      </c>
      <c r="AH23" s="89" t="str">
        <f t="shared" si="20"/>
        <v/>
      </c>
      <c r="AI23" s="89" t="str">
        <f t="shared" si="20"/>
        <v/>
      </c>
      <c r="AJ23" s="89" t="str">
        <f t="shared" si="20"/>
        <v/>
      </c>
      <c r="AK23" s="89" t="str">
        <f t="shared" si="20"/>
        <v/>
      </c>
      <c r="AL23" s="89" t="str">
        <f t="shared" si="20"/>
        <v/>
      </c>
      <c r="AM23" s="89" t="str">
        <f t="shared" si="20"/>
        <v/>
      </c>
      <c r="AN23" s="89" t="str">
        <f t="shared" si="20"/>
        <v/>
      </c>
      <c r="AO23" s="89" t="str">
        <f t="shared" si="20"/>
        <v/>
      </c>
      <c r="AP23" s="89" t="str">
        <f t="shared" si="20"/>
        <v/>
      </c>
      <c r="AQ23" s="38">
        <f t="shared" ref="AQ23:AQ86" si="21">SUM(R23:AP23)</f>
        <v>0</v>
      </c>
      <c r="AR23" s="38">
        <f t="shared" ref="AR23:AR86" si="22">AQ23/25</f>
        <v>0</v>
      </c>
      <c r="AS23" s="38">
        <f t="shared" ref="AS23:AS86" si="23">IF(I23&lt;=0,0,G23/I23)</f>
        <v>0</v>
      </c>
    </row>
    <row r="24" spans="1:45" ht="27.75" customHeight="1" x14ac:dyDescent="0.25">
      <c r="A24" s="34">
        <f>'Inventaire – Véh. et équip.'!A13</f>
        <v>12</v>
      </c>
      <c r="B24" s="34"/>
      <c r="C24" s="34">
        <f>'Inventaire – Véh. et équip.'!C13</f>
        <v>0</v>
      </c>
      <c r="D24" s="34">
        <f>'Inventaire – Véh. et équip.'!D13</f>
        <v>0</v>
      </c>
      <c r="E24" s="35">
        <f>'Inventaire – Véh. et équip.'!E13</f>
        <v>0</v>
      </c>
      <c r="F24" s="36">
        <f>'Inventaire – Véh. et équip.'!F13</f>
        <v>0</v>
      </c>
      <c r="G24" s="98">
        <f>'Inventaire – Véh. et équip.'!J13</f>
        <v>0</v>
      </c>
      <c r="H24" s="100">
        <f>'Inventaire – Véh. et équip.'!H13-'Inventaire – Véh. et équip.'!M13</f>
        <v>0</v>
      </c>
      <c r="I24" s="100">
        <f>'Inventaire – Véh. et équip.'!L13</f>
        <v>0</v>
      </c>
      <c r="J24" s="100">
        <f>'Inventaire – Véh. et équip.'!AB13</f>
        <v>0</v>
      </c>
      <c r="K24" s="173">
        <f t="shared" si="10"/>
        <v>0</v>
      </c>
      <c r="L24" s="173">
        <f t="shared" si="13"/>
        <v>0</v>
      </c>
      <c r="M24" s="173">
        <f t="shared" si="14"/>
        <v>0</v>
      </c>
      <c r="N24" s="173">
        <f t="shared" si="15"/>
        <v>0</v>
      </c>
      <c r="O24" s="173">
        <f t="shared" si="16"/>
        <v>0</v>
      </c>
      <c r="P24" s="174">
        <f t="shared" si="17"/>
        <v>0</v>
      </c>
      <c r="Q24" s="89" t="str">
        <f t="shared" si="18"/>
        <v/>
      </c>
      <c r="R24" s="66" t="str">
        <f t="shared" si="19"/>
        <v/>
      </c>
      <c r="S24" s="89" t="str">
        <f t="shared" si="19"/>
        <v/>
      </c>
      <c r="T24" s="89" t="str">
        <f t="shared" si="19"/>
        <v/>
      </c>
      <c r="U24" s="89" t="str">
        <f t="shared" si="19"/>
        <v/>
      </c>
      <c r="V24" s="89" t="str">
        <f t="shared" si="19"/>
        <v/>
      </c>
      <c r="W24" s="89" t="str">
        <f t="shared" si="19"/>
        <v/>
      </c>
      <c r="X24" s="89" t="str">
        <f t="shared" si="19"/>
        <v/>
      </c>
      <c r="Y24" s="89" t="str">
        <f t="shared" si="19"/>
        <v/>
      </c>
      <c r="Z24" s="89" t="str">
        <f t="shared" si="19"/>
        <v/>
      </c>
      <c r="AA24" s="89" t="str">
        <f t="shared" si="19"/>
        <v/>
      </c>
      <c r="AB24" s="89" t="str">
        <f t="shared" si="20"/>
        <v/>
      </c>
      <c r="AC24" s="89" t="str">
        <f t="shared" si="20"/>
        <v/>
      </c>
      <c r="AD24" s="89" t="str">
        <f t="shared" si="20"/>
        <v/>
      </c>
      <c r="AE24" s="89" t="str">
        <f t="shared" si="20"/>
        <v/>
      </c>
      <c r="AF24" s="89" t="str">
        <f t="shared" si="20"/>
        <v/>
      </c>
      <c r="AG24" s="89" t="str">
        <f t="shared" si="20"/>
        <v/>
      </c>
      <c r="AH24" s="89" t="str">
        <f t="shared" si="20"/>
        <v/>
      </c>
      <c r="AI24" s="89" t="str">
        <f t="shared" si="20"/>
        <v/>
      </c>
      <c r="AJ24" s="89" t="str">
        <f t="shared" si="20"/>
        <v/>
      </c>
      <c r="AK24" s="89" t="str">
        <f t="shared" si="20"/>
        <v/>
      </c>
      <c r="AL24" s="89" t="str">
        <f t="shared" si="20"/>
        <v/>
      </c>
      <c r="AM24" s="89" t="str">
        <f t="shared" si="20"/>
        <v/>
      </c>
      <c r="AN24" s="89" t="str">
        <f t="shared" si="20"/>
        <v/>
      </c>
      <c r="AO24" s="89" t="str">
        <f t="shared" si="20"/>
        <v/>
      </c>
      <c r="AP24" s="89" t="str">
        <f t="shared" si="20"/>
        <v/>
      </c>
      <c r="AQ24" s="38">
        <f t="shared" si="21"/>
        <v>0</v>
      </c>
      <c r="AR24" s="38">
        <f t="shared" si="22"/>
        <v>0</v>
      </c>
      <c r="AS24" s="38">
        <f t="shared" si="23"/>
        <v>0</v>
      </c>
    </row>
    <row r="25" spans="1:45" ht="27.75" customHeight="1" x14ac:dyDescent="0.25">
      <c r="A25" s="34">
        <f>'Inventaire – Véh. et équip.'!A14</f>
        <v>13</v>
      </c>
      <c r="B25" s="34"/>
      <c r="C25" s="34">
        <f>'Inventaire – Véh. et équip.'!C14</f>
        <v>0</v>
      </c>
      <c r="D25" s="34">
        <f>'Inventaire – Véh. et équip.'!D14</f>
        <v>0</v>
      </c>
      <c r="E25" s="35">
        <f>'Inventaire – Véh. et équip.'!E14</f>
        <v>0</v>
      </c>
      <c r="F25" s="36">
        <f>'Inventaire – Véh. et équip.'!F14</f>
        <v>0</v>
      </c>
      <c r="G25" s="98">
        <f>'Inventaire – Véh. et équip.'!J14</f>
        <v>0</v>
      </c>
      <c r="H25" s="100">
        <f>'Inventaire – Véh. et équip.'!H14-'Inventaire – Véh. et équip.'!M14</f>
        <v>0</v>
      </c>
      <c r="I25" s="100">
        <f>'Inventaire – Véh. et équip.'!L14</f>
        <v>0</v>
      </c>
      <c r="J25" s="100">
        <f>'Inventaire – Véh. et équip.'!AB14</f>
        <v>0</v>
      </c>
      <c r="K25" s="173">
        <f t="shared" si="10"/>
        <v>0</v>
      </c>
      <c r="L25" s="173">
        <f t="shared" si="13"/>
        <v>0</v>
      </c>
      <c r="M25" s="173">
        <f t="shared" si="14"/>
        <v>0</v>
      </c>
      <c r="N25" s="173">
        <f t="shared" si="15"/>
        <v>0</v>
      </c>
      <c r="O25" s="173">
        <f t="shared" si="16"/>
        <v>0</v>
      </c>
      <c r="P25" s="174">
        <f t="shared" si="17"/>
        <v>0</v>
      </c>
      <c r="Q25" s="89" t="str">
        <f t="shared" si="18"/>
        <v/>
      </c>
      <c r="R25" s="66" t="str">
        <f t="shared" si="19"/>
        <v/>
      </c>
      <c r="S25" s="89" t="str">
        <f t="shared" si="19"/>
        <v/>
      </c>
      <c r="T25" s="89" t="str">
        <f t="shared" si="19"/>
        <v/>
      </c>
      <c r="U25" s="89" t="str">
        <f t="shared" si="19"/>
        <v/>
      </c>
      <c r="V25" s="89" t="str">
        <f t="shared" si="19"/>
        <v/>
      </c>
      <c r="W25" s="89" t="str">
        <f t="shared" si="19"/>
        <v/>
      </c>
      <c r="X25" s="89" t="str">
        <f t="shared" si="19"/>
        <v/>
      </c>
      <c r="Y25" s="89" t="str">
        <f t="shared" si="19"/>
        <v/>
      </c>
      <c r="Z25" s="89" t="str">
        <f t="shared" si="19"/>
        <v/>
      </c>
      <c r="AA25" s="89" t="str">
        <f t="shared" si="19"/>
        <v/>
      </c>
      <c r="AB25" s="89" t="str">
        <f t="shared" si="20"/>
        <v/>
      </c>
      <c r="AC25" s="89" t="str">
        <f t="shared" si="20"/>
        <v/>
      </c>
      <c r="AD25" s="89" t="str">
        <f t="shared" si="20"/>
        <v/>
      </c>
      <c r="AE25" s="89" t="str">
        <f t="shared" si="20"/>
        <v/>
      </c>
      <c r="AF25" s="89" t="str">
        <f t="shared" si="20"/>
        <v/>
      </c>
      <c r="AG25" s="89" t="str">
        <f t="shared" si="20"/>
        <v/>
      </c>
      <c r="AH25" s="89" t="str">
        <f t="shared" si="20"/>
        <v/>
      </c>
      <c r="AI25" s="89" t="str">
        <f t="shared" si="20"/>
        <v/>
      </c>
      <c r="AJ25" s="89" t="str">
        <f t="shared" si="20"/>
        <v/>
      </c>
      <c r="AK25" s="89" t="str">
        <f t="shared" si="20"/>
        <v/>
      </c>
      <c r="AL25" s="89" t="str">
        <f t="shared" si="20"/>
        <v/>
      </c>
      <c r="AM25" s="89" t="str">
        <f t="shared" si="20"/>
        <v/>
      </c>
      <c r="AN25" s="89" t="str">
        <f t="shared" si="20"/>
        <v/>
      </c>
      <c r="AO25" s="89" t="str">
        <f t="shared" si="20"/>
        <v/>
      </c>
      <c r="AP25" s="89" t="str">
        <f t="shared" si="20"/>
        <v/>
      </c>
      <c r="AQ25" s="38">
        <f t="shared" si="21"/>
        <v>0</v>
      </c>
      <c r="AR25" s="38">
        <f t="shared" si="22"/>
        <v>0</v>
      </c>
      <c r="AS25" s="38">
        <f t="shared" si="23"/>
        <v>0</v>
      </c>
    </row>
    <row r="26" spans="1:45" ht="27.75" customHeight="1" x14ac:dyDescent="0.25">
      <c r="A26" s="34">
        <f>'Inventaire – Véh. et équip.'!A15</f>
        <v>14</v>
      </c>
      <c r="B26" s="34"/>
      <c r="C26" s="34">
        <f>'Inventaire – Véh. et équip.'!C15</f>
        <v>0</v>
      </c>
      <c r="D26" s="34">
        <f>'Inventaire – Véh. et équip.'!D15</f>
        <v>0</v>
      </c>
      <c r="E26" s="35">
        <f>'Inventaire – Véh. et équip.'!E15</f>
        <v>0</v>
      </c>
      <c r="F26" s="36">
        <f>'Inventaire – Véh. et équip.'!F15</f>
        <v>0</v>
      </c>
      <c r="G26" s="98">
        <f>'Inventaire – Véh. et équip.'!J15</f>
        <v>0</v>
      </c>
      <c r="H26" s="100">
        <f>'Inventaire – Véh. et équip.'!H15-'Inventaire – Véh. et équip.'!M15</f>
        <v>0</v>
      </c>
      <c r="I26" s="100">
        <f>'Inventaire – Véh. et équip.'!L15</f>
        <v>0</v>
      </c>
      <c r="J26" s="100">
        <f>'Inventaire – Véh. et équip.'!AB15</f>
        <v>0</v>
      </c>
      <c r="K26" s="173">
        <f t="shared" si="10"/>
        <v>0</v>
      </c>
      <c r="L26" s="173">
        <f t="shared" si="13"/>
        <v>0</v>
      </c>
      <c r="M26" s="173">
        <f t="shared" si="14"/>
        <v>0</v>
      </c>
      <c r="N26" s="173">
        <f t="shared" si="15"/>
        <v>0</v>
      </c>
      <c r="O26" s="173">
        <f t="shared" si="16"/>
        <v>0</v>
      </c>
      <c r="P26" s="174">
        <f t="shared" si="17"/>
        <v>0</v>
      </c>
      <c r="Q26" s="89" t="str">
        <f t="shared" si="18"/>
        <v/>
      </c>
      <c r="R26" s="66" t="str">
        <f t="shared" si="19"/>
        <v/>
      </c>
      <c r="S26" s="89" t="str">
        <f t="shared" si="19"/>
        <v/>
      </c>
      <c r="T26" s="89" t="str">
        <f t="shared" si="19"/>
        <v/>
      </c>
      <c r="U26" s="89" t="str">
        <f t="shared" si="19"/>
        <v/>
      </c>
      <c r="V26" s="89" t="str">
        <f t="shared" si="19"/>
        <v/>
      </c>
      <c r="W26" s="89" t="str">
        <f t="shared" si="19"/>
        <v/>
      </c>
      <c r="X26" s="89" t="str">
        <f t="shared" si="19"/>
        <v/>
      </c>
      <c r="Y26" s="89" t="str">
        <f t="shared" si="19"/>
        <v/>
      </c>
      <c r="Z26" s="89" t="str">
        <f t="shared" si="19"/>
        <v/>
      </c>
      <c r="AA26" s="89" t="str">
        <f t="shared" si="19"/>
        <v/>
      </c>
      <c r="AB26" s="89" t="str">
        <f t="shared" si="20"/>
        <v/>
      </c>
      <c r="AC26" s="89" t="str">
        <f t="shared" si="20"/>
        <v/>
      </c>
      <c r="AD26" s="89" t="str">
        <f t="shared" si="20"/>
        <v/>
      </c>
      <c r="AE26" s="89" t="str">
        <f t="shared" si="20"/>
        <v/>
      </c>
      <c r="AF26" s="89" t="str">
        <f t="shared" si="20"/>
        <v/>
      </c>
      <c r="AG26" s="89" t="str">
        <f t="shared" si="20"/>
        <v/>
      </c>
      <c r="AH26" s="89" t="str">
        <f t="shared" si="20"/>
        <v/>
      </c>
      <c r="AI26" s="89" t="str">
        <f t="shared" si="20"/>
        <v/>
      </c>
      <c r="AJ26" s="89" t="str">
        <f t="shared" si="20"/>
        <v/>
      </c>
      <c r="AK26" s="89" t="str">
        <f t="shared" si="20"/>
        <v/>
      </c>
      <c r="AL26" s="89" t="str">
        <f t="shared" si="20"/>
        <v/>
      </c>
      <c r="AM26" s="89" t="str">
        <f t="shared" si="20"/>
        <v/>
      </c>
      <c r="AN26" s="89" t="str">
        <f t="shared" si="20"/>
        <v/>
      </c>
      <c r="AO26" s="89" t="str">
        <f t="shared" si="20"/>
        <v/>
      </c>
      <c r="AP26" s="89" t="str">
        <f t="shared" si="20"/>
        <v/>
      </c>
      <c r="AQ26" s="38">
        <f t="shared" si="21"/>
        <v>0</v>
      </c>
      <c r="AR26" s="38">
        <f t="shared" si="22"/>
        <v>0</v>
      </c>
      <c r="AS26" s="38">
        <f t="shared" si="23"/>
        <v>0</v>
      </c>
    </row>
    <row r="27" spans="1:45" ht="27.75" customHeight="1" x14ac:dyDescent="0.25">
      <c r="A27" s="34">
        <f>'Inventaire – Véh. et équip.'!A16</f>
        <v>15</v>
      </c>
      <c r="B27" s="34"/>
      <c r="C27" s="34">
        <f>'Inventaire – Véh. et équip.'!C16</f>
        <v>0</v>
      </c>
      <c r="D27" s="34">
        <f>'Inventaire – Véh. et équip.'!D16</f>
        <v>0</v>
      </c>
      <c r="E27" s="35">
        <f>'Inventaire – Véh. et équip.'!E16</f>
        <v>0</v>
      </c>
      <c r="F27" s="36">
        <f>'Inventaire – Véh. et équip.'!F16</f>
        <v>0</v>
      </c>
      <c r="G27" s="98">
        <f>'Inventaire – Véh. et équip.'!J16</f>
        <v>0</v>
      </c>
      <c r="H27" s="100">
        <f>'Inventaire – Véh. et équip.'!H16-'Inventaire – Véh. et équip.'!M16</f>
        <v>0</v>
      </c>
      <c r="I27" s="100">
        <f>'Inventaire – Véh. et équip.'!L16</f>
        <v>0</v>
      </c>
      <c r="J27" s="100">
        <f>'Inventaire – Véh. et équip.'!AB16</f>
        <v>0</v>
      </c>
      <c r="K27" s="173">
        <f t="shared" si="10"/>
        <v>0</v>
      </c>
      <c r="L27" s="173">
        <f t="shared" si="13"/>
        <v>0</v>
      </c>
      <c r="M27" s="173">
        <f t="shared" si="14"/>
        <v>0</v>
      </c>
      <c r="N27" s="173">
        <f t="shared" si="15"/>
        <v>0</v>
      </c>
      <c r="O27" s="173">
        <f t="shared" si="16"/>
        <v>0</v>
      </c>
      <c r="P27" s="174">
        <f t="shared" si="17"/>
        <v>0</v>
      </c>
      <c r="Q27" s="89" t="str">
        <f t="shared" si="18"/>
        <v/>
      </c>
      <c r="R27" s="66" t="str">
        <f t="shared" si="19"/>
        <v/>
      </c>
      <c r="S27" s="89" t="str">
        <f t="shared" si="19"/>
        <v/>
      </c>
      <c r="T27" s="89" t="str">
        <f t="shared" si="19"/>
        <v/>
      </c>
      <c r="U27" s="89" t="str">
        <f t="shared" si="19"/>
        <v/>
      </c>
      <c r="V27" s="89" t="str">
        <f t="shared" si="19"/>
        <v/>
      </c>
      <c r="W27" s="89" t="str">
        <f t="shared" si="19"/>
        <v/>
      </c>
      <c r="X27" s="89" t="str">
        <f t="shared" si="19"/>
        <v/>
      </c>
      <c r="Y27" s="89" t="str">
        <f t="shared" si="19"/>
        <v/>
      </c>
      <c r="Z27" s="89" t="str">
        <f t="shared" si="19"/>
        <v/>
      </c>
      <c r="AA27" s="89" t="str">
        <f t="shared" si="19"/>
        <v/>
      </c>
      <c r="AB27" s="89" t="str">
        <f t="shared" si="20"/>
        <v/>
      </c>
      <c r="AC27" s="89" t="str">
        <f t="shared" si="20"/>
        <v/>
      </c>
      <c r="AD27" s="89" t="str">
        <f t="shared" si="20"/>
        <v/>
      </c>
      <c r="AE27" s="89" t="str">
        <f t="shared" si="20"/>
        <v/>
      </c>
      <c r="AF27" s="89" t="str">
        <f t="shared" si="20"/>
        <v/>
      </c>
      <c r="AG27" s="89" t="str">
        <f t="shared" si="20"/>
        <v/>
      </c>
      <c r="AH27" s="89" t="str">
        <f t="shared" si="20"/>
        <v/>
      </c>
      <c r="AI27" s="89" t="str">
        <f t="shared" si="20"/>
        <v/>
      </c>
      <c r="AJ27" s="89" t="str">
        <f t="shared" si="20"/>
        <v/>
      </c>
      <c r="AK27" s="89" t="str">
        <f t="shared" si="20"/>
        <v/>
      </c>
      <c r="AL27" s="89" t="str">
        <f t="shared" si="20"/>
        <v/>
      </c>
      <c r="AM27" s="89" t="str">
        <f t="shared" si="20"/>
        <v/>
      </c>
      <c r="AN27" s="89" t="str">
        <f t="shared" si="20"/>
        <v/>
      </c>
      <c r="AO27" s="89" t="str">
        <f t="shared" si="20"/>
        <v/>
      </c>
      <c r="AP27" s="89" t="str">
        <f t="shared" si="20"/>
        <v/>
      </c>
      <c r="AQ27" s="38">
        <f t="shared" si="21"/>
        <v>0</v>
      </c>
      <c r="AR27" s="38">
        <f t="shared" si="22"/>
        <v>0</v>
      </c>
      <c r="AS27" s="38">
        <f t="shared" si="23"/>
        <v>0</v>
      </c>
    </row>
    <row r="28" spans="1:45" ht="27.75" customHeight="1" x14ac:dyDescent="0.25">
      <c r="A28" s="34">
        <f>'Inventaire – Véh. et équip.'!A17</f>
        <v>16</v>
      </c>
      <c r="B28" s="34"/>
      <c r="C28" s="34">
        <f>'Inventaire – Véh. et équip.'!C17</f>
        <v>0</v>
      </c>
      <c r="D28" s="34">
        <f>'Inventaire – Véh. et équip.'!D17</f>
        <v>0</v>
      </c>
      <c r="E28" s="35">
        <f>'Inventaire – Véh. et équip.'!E17</f>
        <v>0</v>
      </c>
      <c r="F28" s="36">
        <f>'Inventaire – Véh. et équip.'!F17</f>
        <v>0</v>
      </c>
      <c r="G28" s="98">
        <f>'Inventaire – Véh. et équip.'!J17</f>
        <v>0</v>
      </c>
      <c r="H28" s="100">
        <f>'Inventaire – Véh. et équip.'!H17-'Inventaire – Véh. et équip.'!M17</f>
        <v>0</v>
      </c>
      <c r="I28" s="100">
        <f>'Inventaire – Véh. et équip.'!L17</f>
        <v>0</v>
      </c>
      <c r="J28" s="100">
        <f>'Inventaire – Véh. et équip.'!AB17</f>
        <v>0</v>
      </c>
      <c r="K28" s="173">
        <f t="shared" si="10"/>
        <v>0</v>
      </c>
      <c r="L28" s="173">
        <f t="shared" si="13"/>
        <v>0</v>
      </c>
      <c r="M28" s="173">
        <f t="shared" si="14"/>
        <v>0</v>
      </c>
      <c r="N28" s="173">
        <f t="shared" si="15"/>
        <v>0</v>
      </c>
      <c r="O28" s="173">
        <f t="shared" si="16"/>
        <v>0</v>
      </c>
      <c r="P28" s="174">
        <f t="shared" si="17"/>
        <v>0</v>
      </c>
      <c r="Q28" s="89" t="str">
        <f t="shared" si="18"/>
        <v/>
      </c>
      <c r="R28" s="66" t="str">
        <f t="shared" si="19"/>
        <v/>
      </c>
      <c r="S28" s="89" t="str">
        <f t="shared" si="19"/>
        <v/>
      </c>
      <c r="T28" s="89" t="str">
        <f t="shared" si="19"/>
        <v/>
      </c>
      <c r="U28" s="89" t="str">
        <f t="shared" si="19"/>
        <v/>
      </c>
      <c r="V28" s="89" t="str">
        <f t="shared" si="19"/>
        <v/>
      </c>
      <c r="W28" s="89" t="str">
        <f t="shared" si="19"/>
        <v/>
      </c>
      <c r="X28" s="89" t="str">
        <f t="shared" si="19"/>
        <v/>
      </c>
      <c r="Y28" s="89" t="str">
        <f t="shared" si="19"/>
        <v/>
      </c>
      <c r="Z28" s="89" t="str">
        <f t="shared" si="19"/>
        <v/>
      </c>
      <c r="AA28" s="89" t="str">
        <f t="shared" si="19"/>
        <v/>
      </c>
      <c r="AB28" s="89" t="str">
        <f t="shared" si="20"/>
        <v/>
      </c>
      <c r="AC28" s="89" t="str">
        <f t="shared" si="20"/>
        <v/>
      </c>
      <c r="AD28" s="89" t="str">
        <f t="shared" si="20"/>
        <v/>
      </c>
      <c r="AE28" s="89" t="str">
        <f t="shared" si="20"/>
        <v/>
      </c>
      <c r="AF28" s="89" t="str">
        <f t="shared" si="20"/>
        <v/>
      </c>
      <c r="AG28" s="89" t="str">
        <f t="shared" si="20"/>
        <v/>
      </c>
      <c r="AH28" s="89" t="str">
        <f t="shared" si="20"/>
        <v/>
      </c>
      <c r="AI28" s="89" t="str">
        <f t="shared" si="20"/>
        <v/>
      </c>
      <c r="AJ28" s="89" t="str">
        <f t="shared" si="20"/>
        <v/>
      </c>
      <c r="AK28" s="89" t="str">
        <f t="shared" si="20"/>
        <v/>
      </c>
      <c r="AL28" s="89" t="str">
        <f t="shared" si="20"/>
        <v/>
      </c>
      <c r="AM28" s="89" t="str">
        <f t="shared" si="20"/>
        <v/>
      </c>
      <c r="AN28" s="89" t="str">
        <f t="shared" si="20"/>
        <v/>
      </c>
      <c r="AO28" s="89" t="str">
        <f t="shared" si="20"/>
        <v/>
      </c>
      <c r="AP28" s="89" t="str">
        <f t="shared" si="20"/>
        <v/>
      </c>
      <c r="AQ28" s="38">
        <f t="shared" si="21"/>
        <v>0</v>
      </c>
      <c r="AR28" s="38">
        <f t="shared" si="22"/>
        <v>0</v>
      </c>
      <c r="AS28" s="38">
        <f t="shared" si="23"/>
        <v>0</v>
      </c>
    </row>
    <row r="29" spans="1:45" ht="27.75" customHeight="1" x14ac:dyDescent="0.25">
      <c r="A29" s="34">
        <f>'Inventaire – Véh. et équip.'!A18</f>
        <v>17</v>
      </c>
      <c r="B29" s="34"/>
      <c r="C29" s="34">
        <f>'Inventaire – Véh. et équip.'!C18</f>
        <v>0</v>
      </c>
      <c r="D29" s="34">
        <f>'Inventaire – Véh. et équip.'!D18</f>
        <v>0</v>
      </c>
      <c r="E29" s="35">
        <f>'Inventaire – Véh. et équip.'!E18</f>
        <v>0</v>
      </c>
      <c r="F29" s="36">
        <f>'Inventaire – Véh. et équip.'!F18</f>
        <v>0</v>
      </c>
      <c r="G29" s="98">
        <f>'Inventaire – Véh. et équip.'!J18</f>
        <v>0</v>
      </c>
      <c r="H29" s="100">
        <f>'Inventaire – Véh. et équip.'!H18-'Inventaire – Véh. et équip.'!M18</f>
        <v>0</v>
      </c>
      <c r="I29" s="100">
        <f>'Inventaire – Véh. et équip.'!L18</f>
        <v>0</v>
      </c>
      <c r="J29" s="100">
        <f>'Inventaire – Véh. et équip.'!AB18</f>
        <v>0</v>
      </c>
      <c r="K29" s="173">
        <f t="shared" si="10"/>
        <v>0</v>
      </c>
      <c r="L29" s="173">
        <f t="shared" si="13"/>
        <v>0</v>
      </c>
      <c r="M29" s="173">
        <f t="shared" si="14"/>
        <v>0</v>
      </c>
      <c r="N29" s="173">
        <f t="shared" si="15"/>
        <v>0</v>
      </c>
      <c r="O29" s="173">
        <f t="shared" si="16"/>
        <v>0</v>
      </c>
      <c r="P29" s="174">
        <f t="shared" si="17"/>
        <v>0</v>
      </c>
      <c r="Q29" s="89" t="str">
        <f t="shared" si="18"/>
        <v/>
      </c>
      <c r="R29" s="66" t="str">
        <f t="shared" si="19"/>
        <v/>
      </c>
      <c r="S29" s="89" t="str">
        <f t="shared" si="19"/>
        <v/>
      </c>
      <c r="T29" s="89" t="str">
        <f t="shared" si="19"/>
        <v/>
      </c>
      <c r="U29" s="89" t="str">
        <f t="shared" si="19"/>
        <v/>
      </c>
      <c r="V29" s="89" t="str">
        <f t="shared" si="19"/>
        <v/>
      </c>
      <c r="W29" s="89" t="str">
        <f t="shared" si="19"/>
        <v/>
      </c>
      <c r="X29" s="89" t="str">
        <f t="shared" si="19"/>
        <v/>
      </c>
      <c r="Y29" s="89" t="str">
        <f t="shared" si="19"/>
        <v/>
      </c>
      <c r="Z29" s="89" t="str">
        <f t="shared" si="19"/>
        <v/>
      </c>
      <c r="AA29" s="89" t="str">
        <f t="shared" si="19"/>
        <v/>
      </c>
      <c r="AB29" s="89" t="str">
        <f t="shared" si="20"/>
        <v/>
      </c>
      <c r="AC29" s="89" t="str">
        <f t="shared" si="20"/>
        <v/>
      </c>
      <c r="AD29" s="89" t="str">
        <f t="shared" si="20"/>
        <v/>
      </c>
      <c r="AE29" s="89" t="str">
        <f t="shared" si="20"/>
        <v/>
      </c>
      <c r="AF29" s="89" t="str">
        <f t="shared" si="20"/>
        <v/>
      </c>
      <c r="AG29" s="89" t="str">
        <f t="shared" si="20"/>
        <v/>
      </c>
      <c r="AH29" s="89" t="str">
        <f t="shared" si="20"/>
        <v/>
      </c>
      <c r="AI29" s="89" t="str">
        <f t="shared" si="20"/>
        <v/>
      </c>
      <c r="AJ29" s="89" t="str">
        <f t="shared" si="20"/>
        <v/>
      </c>
      <c r="AK29" s="89" t="str">
        <f t="shared" si="20"/>
        <v/>
      </c>
      <c r="AL29" s="89" t="str">
        <f t="shared" si="20"/>
        <v/>
      </c>
      <c r="AM29" s="89" t="str">
        <f t="shared" si="20"/>
        <v/>
      </c>
      <c r="AN29" s="89" t="str">
        <f t="shared" si="20"/>
        <v/>
      </c>
      <c r="AO29" s="89" t="str">
        <f t="shared" si="20"/>
        <v/>
      </c>
      <c r="AP29" s="89" t="str">
        <f t="shared" si="20"/>
        <v/>
      </c>
      <c r="AQ29" s="38">
        <f t="shared" si="21"/>
        <v>0</v>
      </c>
      <c r="AR29" s="38">
        <f t="shared" si="22"/>
        <v>0</v>
      </c>
      <c r="AS29" s="38">
        <f t="shared" si="23"/>
        <v>0</v>
      </c>
    </row>
    <row r="30" spans="1:45" ht="27.75" customHeight="1" x14ac:dyDescent="0.25">
      <c r="A30" s="34">
        <f>'Inventaire – Véh. et équip.'!A19</f>
        <v>18</v>
      </c>
      <c r="B30" s="34"/>
      <c r="C30" s="34">
        <f>'Inventaire – Véh. et équip.'!C19</f>
        <v>0</v>
      </c>
      <c r="D30" s="34">
        <f>'Inventaire – Véh. et équip.'!D19</f>
        <v>0</v>
      </c>
      <c r="E30" s="35">
        <f>'Inventaire – Véh. et équip.'!E19</f>
        <v>0</v>
      </c>
      <c r="F30" s="36">
        <f>'Inventaire – Véh. et équip.'!F19</f>
        <v>0</v>
      </c>
      <c r="G30" s="98">
        <f>'Inventaire – Véh. et équip.'!J19</f>
        <v>0</v>
      </c>
      <c r="H30" s="100">
        <f>'Inventaire – Véh. et équip.'!H19-'Inventaire – Véh. et équip.'!M19</f>
        <v>0</v>
      </c>
      <c r="I30" s="100">
        <f>'Inventaire – Véh. et équip.'!L19</f>
        <v>0</v>
      </c>
      <c r="J30" s="100">
        <f>'Inventaire – Véh. et équip.'!AB19</f>
        <v>0</v>
      </c>
      <c r="K30" s="173">
        <f t="shared" si="10"/>
        <v>0</v>
      </c>
      <c r="L30" s="173">
        <f t="shared" si="13"/>
        <v>0</v>
      </c>
      <c r="M30" s="173">
        <f t="shared" si="14"/>
        <v>0</v>
      </c>
      <c r="N30" s="173">
        <f t="shared" si="15"/>
        <v>0</v>
      </c>
      <c r="O30" s="173">
        <f t="shared" si="16"/>
        <v>0</v>
      </c>
      <c r="P30" s="174">
        <f t="shared" si="17"/>
        <v>0</v>
      </c>
      <c r="Q30" s="89" t="str">
        <f t="shared" si="18"/>
        <v/>
      </c>
      <c r="R30" s="66" t="str">
        <f t="shared" si="19"/>
        <v/>
      </c>
      <c r="S30" s="89" t="str">
        <f t="shared" si="19"/>
        <v/>
      </c>
      <c r="T30" s="89" t="str">
        <f t="shared" si="19"/>
        <v/>
      </c>
      <c r="U30" s="89" t="str">
        <f t="shared" si="19"/>
        <v/>
      </c>
      <c r="V30" s="89" t="str">
        <f t="shared" si="19"/>
        <v/>
      </c>
      <c r="W30" s="89" t="str">
        <f t="shared" si="19"/>
        <v/>
      </c>
      <c r="X30" s="89" t="str">
        <f t="shared" si="19"/>
        <v/>
      </c>
      <c r="Y30" s="89" t="str">
        <f t="shared" si="19"/>
        <v/>
      </c>
      <c r="Z30" s="89" t="str">
        <f t="shared" si="19"/>
        <v/>
      </c>
      <c r="AA30" s="89" t="str">
        <f t="shared" si="19"/>
        <v/>
      </c>
      <c r="AB30" s="89" t="str">
        <f t="shared" si="20"/>
        <v/>
      </c>
      <c r="AC30" s="89" t="str">
        <f t="shared" si="20"/>
        <v/>
      </c>
      <c r="AD30" s="89" t="str">
        <f t="shared" si="20"/>
        <v/>
      </c>
      <c r="AE30" s="89" t="str">
        <f t="shared" si="20"/>
        <v/>
      </c>
      <c r="AF30" s="89" t="str">
        <f t="shared" si="20"/>
        <v/>
      </c>
      <c r="AG30" s="89" t="str">
        <f t="shared" si="20"/>
        <v/>
      </c>
      <c r="AH30" s="89" t="str">
        <f t="shared" si="20"/>
        <v/>
      </c>
      <c r="AI30" s="89" t="str">
        <f t="shared" si="20"/>
        <v/>
      </c>
      <c r="AJ30" s="89" t="str">
        <f t="shared" si="20"/>
        <v/>
      </c>
      <c r="AK30" s="89" t="str">
        <f t="shared" si="20"/>
        <v/>
      </c>
      <c r="AL30" s="89" t="str">
        <f t="shared" si="20"/>
        <v/>
      </c>
      <c r="AM30" s="89" t="str">
        <f t="shared" si="20"/>
        <v/>
      </c>
      <c r="AN30" s="89" t="str">
        <f t="shared" si="20"/>
        <v/>
      </c>
      <c r="AO30" s="89" t="str">
        <f t="shared" si="20"/>
        <v/>
      </c>
      <c r="AP30" s="89" t="str">
        <f t="shared" si="20"/>
        <v/>
      </c>
      <c r="AQ30" s="38">
        <f t="shared" si="21"/>
        <v>0</v>
      </c>
      <c r="AR30" s="38">
        <f t="shared" si="22"/>
        <v>0</v>
      </c>
      <c r="AS30" s="38">
        <f t="shared" si="23"/>
        <v>0</v>
      </c>
    </row>
    <row r="31" spans="1:45" ht="27.75" customHeight="1" x14ac:dyDescent="0.25">
      <c r="A31" s="34">
        <f>'Inventaire – Véh. et équip.'!A20</f>
        <v>19</v>
      </c>
      <c r="B31" s="34"/>
      <c r="C31" s="34">
        <f>'Inventaire – Véh. et équip.'!C20</f>
        <v>0</v>
      </c>
      <c r="D31" s="34">
        <f>'Inventaire – Véh. et équip.'!D20</f>
        <v>0</v>
      </c>
      <c r="E31" s="35">
        <f>'Inventaire – Véh. et équip.'!E20</f>
        <v>0</v>
      </c>
      <c r="F31" s="36">
        <f>'Inventaire – Véh. et équip.'!F20</f>
        <v>0</v>
      </c>
      <c r="G31" s="98">
        <f>'Inventaire – Véh. et équip.'!J20</f>
        <v>0</v>
      </c>
      <c r="H31" s="100">
        <f>'Inventaire – Véh. et équip.'!H20-'Inventaire – Véh. et équip.'!M20</f>
        <v>0</v>
      </c>
      <c r="I31" s="100">
        <f>'Inventaire – Véh. et équip.'!L20</f>
        <v>0</v>
      </c>
      <c r="J31" s="100">
        <f>'Inventaire – Véh. et équip.'!AB20</f>
        <v>0</v>
      </c>
      <c r="K31" s="173">
        <f t="shared" si="10"/>
        <v>0</v>
      </c>
      <c r="L31" s="173">
        <f t="shared" si="13"/>
        <v>0</v>
      </c>
      <c r="M31" s="173">
        <f t="shared" si="14"/>
        <v>0</v>
      </c>
      <c r="N31" s="173">
        <f t="shared" si="15"/>
        <v>0</v>
      </c>
      <c r="O31" s="173">
        <f t="shared" si="16"/>
        <v>0</v>
      </c>
      <c r="P31" s="174">
        <f t="shared" si="17"/>
        <v>0</v>
      </c>
      <c r="Q31" s="89" t="str">
        <f t="shared" si="18"/>
        <v/>
      </c>
      <c r="R31" s="66" t="str">
        <f t="shared" si="19"/>
        <v/>
      </c>
      <c r="S31" s="89" t="str">
        <f t="shared" si="19"/>
        <v/>
      </c>
      <c r="T31" s="89" t="str">
        <f t="shared" si="19"/>
        <v/>
      </c>
      <c r="U31" s="89" t="str">
        <f t="shared" si="19"/>
        <v/>
      </c>
      <c r="V31" s="89" t="str">
        <f t="shared" si="19"/>
        <v/>
      </c>
      <c r="W31" s="89" t="str">
        <f t="shared" si="19"/>
        <v/>
      </c>
      <c r="X31" s="89" t="str">
        <f t="shared" si="19"/>
        <v/>
      </c>
      <c r="Y31" s="89" t="str">
        <f t="shared" si="19"/>
        <v/>
      </c>
      <c r="Z31" s="89" t="str">
        <f t="shared" si="19"/>
        <v/>
      </c>
      <c r="AA31" s="89" t="str">
        <f t="shared" si="19"/>
        <v/>
      </c>
      <c r="AB31" s="89" t="str">
        <f t="shared" si="20"/>
        <v/>
      </c>
      <c r="AC31" s="89" t="str">
        <f t="shared" si="20"/>
        <v/>
      </c>
      <c r="AD31" s="89" t="str">
        <f t="shared" si="20"/>
        <v/>
      </c>
      <c r="AE31" s="89" t="str">
        <f t="shared" si="20"/>
        <v/>
      </c>
      <c r="AF31" s="89" t="str">
        <f t="shared" si="20"/>
        <v/>
      </c>
      <c r="AG31" s="89" t="str">
        <f t="shared" si="20"/>
        <v/>
      </c>
      <c r="AH31" s="89" t="str">
        <f t="shared" si="20"/>
        <v/>
      </c>
      <c r="AI31" s="89" t="str">
        <f t="shared" si="20"/>
        <v/>
      </c>
      <c r="AJ31" s="89" t="str">
        <f t="shared" si="20"/>
        <v/>
      </c>
      <c r="AK31" s="89" t="str">
        <f t="shared" si="20"/>
        <v/>
      </c>
      <c r="AL31" s="89" t="str">
        <f t="shared" si="20"/>
        <v/>
      </c>
      <c r="AM31" s="89" t="str">
        <f t="shared" si="20"/>
        <v/>
      </c>
      <c r="AN31" s="89" t="str">
        <f t="shared" si="20"/>
        <v/>
      </c>
      <c r="AO31" s="89" t="str">
        <f t="shared" si="20"/>
        <v/>
      </c>
      <c r="AP31" s="89" t="str">
        <f t="shared" si="20"/>
        <v/>
      </c>
      <c r="AQ31" s="38">
        <f t="shared" si="21"/>
        <v>0</v>
      </c>
      <c r="AR31" s="38">
        <f t="shared" si="22"/>
        <v>0</v>
      </c>
      <c r="AS31" s="38">
        <f t="shared" si="23"/>
        <v>0</v>
      </c>
    </row>
    <row r="32" spans="1:45" ht="27.75" customHeight="1" x14ac:dyDescent="0.25">
      <c r="A32" s="34">
        <f>'Inventaire – Véh. et équip.'!A21</f>
        <v>20</v>
      </c>
      <c r="B32" s="34"/>
      <c r="C32" s="34">
        <f>'Inventaire – Véh. et équip.'!C21</f>
        <v>0</v>
      </c>
      <c r="D32" s="34">
        <f>'Inventaire – Véh. et équip.'!D21</f>
        <v>0</v>
      </c>
      <c r="E32" s="35">
        <f>'Inventaire – Véh. et équip.'!E21</f>
        <v>0</v>
      </c>
      <c r="F32" s="36">
        <f>'Inventaire – Véh. et équip.'!F21</f>
        <v>0</v>
      </c>
      <c r="G32" s="98">
        <f>'Inventaire – Véh. et équip.'!J21</f>
        <v>0</v>
      </c>
      <c r="H32" s="100">
        <f>'Inventaire – Véh. et équip.'!H21-'Inventaire – Véh. et équip.'!M21</f>
        <v>0</v>
      </c>
      <c r="I32" s="100">
        <f>'Inventaire – Véh. et équip.'!L21</f>
        <v>0</v>
      </c>
      <c r="J32" s="100">
        <f>'Inventaire – Véh. et équip.'!AB21</f>
        <v>0</v>
      </c>
      <c r="K32" s="173">
        <f t="shared" si="10"/>
        <v>0</v>
      </c>
      <c r="L32" s="173">
        <f t="shared" si="13"/>
        <v>0</v>
      </c>
      <c r="M32" s="173">
        <f t="shared" si="14"/>
        <v>0</v>
      </c>
      <c r="N32" s="173">
        <f t="shared" si="15"/>
        <v>0</v>
      </c>
      <c r="O32" s="173">
        <f t="shared" si="16"/>
        <v>0</v>
      </c>
      <c r="P32" s="174">
        <f t="shared" si="17"/>
        <v>0</v>
      </c>
      <c r="Q32" s="89" t="str">
        <f t="shared" si="18"/>
        <v/>
      </c>
      <c r="R32" s="66" t="str">
        <f t="shared" si="19"/>
        <v/>
      </c>
      <c r="S32" s="89" t="str">
        <f t="shared" si="19"/>
        <v/>
      </c>
      <c r="T32" s="89" t="str">
        <f t="shared" si="19"/>
        <v/>
      </c>
      <c r="U32" s="89" t="str">
        <f t="shared" si="19"/>
        <v/>
      </c>
      <c r="V32" s="89" t="str">
        <f t="shared" si="19"/>
        <v/>
      </c>
      <c r="W32" s="89" t="str">
        <f t="shared" si="19"/>
        <v/>
      </c>
      <c r="X32" s="89" t="str">
        <f t="shared" si="19"/>
        <v/>
      </c>
      <c r="Y32" s="89" t="str">
        <f t="shared" si="19"/>
        <v/>
      </c>
      <c r="Z32" s="89" t="str">
        <f t="shared" si="19"/>
        <v/>
      </c>
      <c r="AA32" s="89" t="str">
        <f t="shared" si="19"/>
        <v/>
      </c>
      <c r="AB32" s="89" t="str">
        <f t="shared" si="20"/>
        <v/>
      </c>
      <c r="AC32" s="89" t="str">
        <f t="shared" si="20"/>
        <v/>
      </c>
      <c r="AD32" s="89" t="str">
        <f t="shared" si="20"/>
        <v/>
      </c>
      <c r="AE32" s="89" t="str">
        <f t="shared" si="20"/>
        <v/>
      </c>
      <c r="AF32" s="89" t="str">
        <f t="shared" si="20"/>
        <v/>
      </c>
      <c r="AG32" s="89" t="str">
        <f t="shared" si="20"/>
        <v/>
      </c>
      <c r="AH32" s="89" t="str">
        <f t="shared" si="20"/>
        <v/>
      </c>
      <c r="AI32" s="89" t="str">
        <f t="shared" si="20"/>
        <v/>
      </c>
      <c r="AJ32" s="89" t="str">
        <f t="shared" si="20"/>
        <v/>
      </c>
      <c r="AK32" s="89" t="str">
        <f t="shared" si="20"/>
        <v/>
      </c>
      <c r="AL32" s="89" t="str">
        <f t="shared" si="20"/>
        <v/>
      </c>
      <c r="AM32" s="89" t="str">
        <f t="shared" si="20"/>
        <v/>
      </c>
      <c r="AN32" s="89" t="str">
        <f t="shared" si="20"/>
        <v/>
      </c>
      <c r="AO32" s="89" t="str">
        <f t="shared" si="20"/>
        <v/>
      </c>
      <c r="AP32" s="89" t="str">
        <f t="shared" si="20"/>
        <v/>
      </c>
      <c r="AQ32" s="38">
        <f t="shared" si="21"/>
        <v>0</v>
      </c>
      <c r="AR32" s="38">
        <f t="shared" si="22"/>
        <v>0</v>
      </c>
      <c r="AS32" s="38">
        <f t="shared" si="23"/>
        <v>0</v>
      </c>
    </row>
    <row r="33" spans="1:45" ht="27.75" customHeight="1" x14ac:dyDescent="0.25">
      <c r="A33" s="34">
        <f>'Inventaire – Véh. et équip.'!A22</f>
        <v>21</v>
      </c>
      <c r="B33" s="34"/>
      <c r="C33" s="34">
        <f>'Inventaire – Véh. et équip.'!C22</f>
        <v>0</v>
      </c>
      <c r="D33" s="34">
        <f>'Inventaire – Véh. et équip.'!D22</f>
        <v>0</v>
      </c>
      <c r="E33" s="35">
        <f>'Inventaire – Véh. et équip.'!E22</f>
        <v>0</v>
      </c>
      <c r="F33" s="36">
        <f>'Inventaire – Véh. et équip.'!F22</f>
        <v>0</v>
      </c>
      <c r="G33" s="98">
        <f>'Inventaire – Véh. et équip.'!J22</f>
        <v>0</v>
      </c>
      <c r="H33" s="100">
        <f>'Inventaire – Véh. et équip.'!H22-'Inventaire – Véh. et équip.'!M22</f>
        <v>0</v>
      </c>
      <c r="I33" s="100">
        <f>'Inventaire – Véh. et équip.'!L22</f>
        <v>0</v>
      </c>
      <c r="J33" s="100">
        <f>'Inventaire – Véh. et équip.'!AB22</f>
        <v>0</v>
      </c>
      <c r="K33" s="173">
        <f t="shared" si="10"/>
        <v>0</v>
      </c>
      <c r="L33" s="173">
        <f t="shared" si="13"/>
        <v>0</v>
      </c>
      <c r="M33" s="173">
        <f t="shared" si="14"/>
        <v>0</v>
      </c>
      <c r="N33" s="173">
        <f t="shared" si="15"/>
        <v>0</v>
      </c>
      <c r="O33" s="173">
        <f t="shared" si="16"/>
        <v>0</v>
      </c>
      <c r="P33" s="174">
        <f t="shared" si="17"/>
        <v>0</v>
      </c>
      <c r="Q33" s="89" t="str">
        <f t="shared" si="18"/>
        <v/>
      </c>
      <c r="R33" s="66" t="str">
        <f t="shared" ref="R33:AA42" si="24">IF(OR($K33=R$12,$L33=R$12,$M33=R$12,$N33=R$12,$O33=R$12,$P33=R$12),$G33,"")</f>
        <v/>
      </c>
      <c r="S33" s="89" t="str">
        <f t="shared" si="24"/>
        <v/>
      </c>
      <c r="T33" s="89" t="str">
        <f t="shared" si="24"/>
        <v/>
      </c>
      <c r="U33" s="89" t="str">
        <f t="shared" si="24"/>
        <v/>
      </c>
      <c r="V33" s="89" t="str">
        <f t="shared" si="24"/>
        <v/>
      </c>
      <c r="W33" s="89" t="str">
        <f t="shared" si="24"/>
        <v/>
      </c>
      <c r="X33" s="89" t="str">
        <f t="shared" si="24"/>
        <v/>
      </c>
      <c r="Y33" s="89" t="str">
        <f t="shared" si="24"/>
        <v/>
      </c>
      <c r="Z33" s="89" t="str">
        <f t="shared" si="24"/>
        <v/>
      </c>
      <c r="AA33" s="89" t="str">
        <f t="shared" si="24"/>
        <v/>
      </c>
      <c r="AB33" s="89" t="str">
        <f t="shared" ref="AB33:AP42" si="25">IF(OR($K33=AB$12,$L33=AB$12,$M33=AB$12,$N33=AB$12,$O33=AB$12,$P33=AB$12),$G33,"")</f>
        <v/>
      </c>
      <c r="AC33" s="89" t="str">
        <f t="shared" si="25"/>
        <v/>
      </c>
      <c r="AD33" s="89" t="str">
        <f t="shared" si="25"/>
        <v/>
      </c>
      <c r="AE33" s="89" t="str">
        <f t="shared" si="25"/>
        <v/>
      </c>
      <c r="AF33" s="89" t="str">
        <f t="shared" si="25"/>
        <v/>
      </c>
      <c r="AG33" s="89" t="str">
        <f t="shared" si="25"/>
        <v/>
      </c>
      <c r="AH33" s="89" t="str">
        <f t="shared" si="25"/>
        <v/>
      </c>
      <c r="AI33" s="89" t="str">
        <f t="shared" si="25"/>
        <v/>
      </c>
      <c r="AJ33" s="89" t="str">
        <f t="shared" si="25"/>
        <v/>
      </c>
      <c r="AK33" s="89" t="str">
        <f t="shared" si="25"/>
        <v/>
      </c>
      <c r="AL33" s="89" t="str">
        <f t="shared" si="25"/>
        <v/>
      </c>
      <c r="AM33" s="89" t="str">
        <f t="shared" si="25"/>
        <v/>
      </c>
      <c r="AN33" s="89" t="str">
        <f t="shared" si="25"/>
        <v/>
      </c>
      <c r="AO33" s="89" t="str">
        <f t="shared" si="25"/>
        <v/>
      </c>
      <c r="AP33" s="89" t="str">
        <f t="shared" si="25"/>
        <v/>
      </c>
      <c r="AQ33" s="38">
        <f t="shared" si="21"/>
        <v>0</v>
      </c>
      <c r="AR33" s="38">
        <f t="shared" si="22"/>
        <v>0</v>
      </c>
      <c r="AS33" s="38">
        <f t="shared" si="23"/>
        <v>0</v>
      </c>
    </row>
    <row r="34" spans="1:45" ht="27.75" customHeight="1" x14ac:dyDescent="0.25">
      <c r="A34" s="34">
        <f>'Inventaire – Véh. et équip.'!A23</f>
        <v>22</v>
      </c>
      <c r="B34" s="34"/>
      <c r="C34" s="34">
        <f>'Inventaire – Véh. et équip.'!C23</f>
        <v>0</v>
      </c>
      <c r="D34" s="34">
        <f>'Inventaire – Véh. et équip.'!D23</f>
        <v>0</v>
      </c>
      <c r="E34" s="35">
        <f>'Inventaire – Véh. et équip.'!E23</f>
        <v>0</v>
      </c>
      <c r="F34" s="36">
        <f>'Inventaire – Véh. et équip.'!F23</f>
        <v>0</v>
      </c>
      <c r="G34" s="98">
        <f>'Inventaire – Véh. et équip.'!J23</f>
        <v>0</v>
      </c>
      <c r="H34" s="100">
        <f>'Inventaire – Véh. et équip.'!H23-'Inventaire – Véh. et équip.'!M23</f>
        <v>0</v>
      </c>
      <c r="I34" s="100">
        <f>'Inventaire – Véh. et équip.'!L23</f>
        <v>0</v>
      </c>
      <c r="J34" s="100">
        <f>'Inventaire – Véh. et équip.'!AB23</f>
        <v>0</v>
      </c>
      <c r="K34" s="173">
        <f t="shared" si="10"/>
        <v>0</v>
      </c>
      <c r="L34" s="173">
        <f t="shared" si="13"/>
        <v>0</v>
      </c>
      <c r="M34" s="173">
        <f t="shared" si="14"/>
        <v>0</v>
      </c>
      <c r="N34" s="173">
        <f t="shared" si="15"/>
        <v>0</v>
      </c>
      <c r="O34" s="173">
        <f t="shared" si="16"/>
        <v>0</v>
      </c>
      <c r="P34" s="174">
        <f t="shared" si="17"/>
        <v>0</v>
      </c>
      <c r="Q34" s="89" t="str">
        <f t="shared" si="18"/>
        <v/>
      </c>
      <c r="R34" s="66" t="str">
        <f t="shared" si="24"/>
        <v/>
      </c>
      <c r="S34" s="89" t="str">
        <f t="shared" si="24"/>
        <v/>
      </c>
      <c r="T34" s="89" t="str">
        <f t="shared" si="24"/>
        <v/>
      </c>
      <c r="U34" s="89" t="str">
        <f t="shared" si="24"/>
        <v/>
      </c>
      <c r="V34" s="89" t="str">
        <f t="shared" si="24"/>
        <v/>
      </c>
      <c r="W34" s="89" t="str">
        <f t="shared" si="24"/>
        <v/>
      </c>
      <c r="X34" s="89" t="str">
        <f t="shared" si="24"/>
        <v/>
      </c>
      <c r="Y34" s="89" t="str">
        <f t="shared" si="24"/>
        <v/>
      </c>
      <c r="Z34" s="89" t="str">
        <f t="shared" si="24"/>
        <v/>
      </c>
      <c r="AA34" s="89" t="str">
        <f t="shared" si="24"/>
        <v/>
      </c>
      <c r="AB34" s="89" t="str">
        <f t="shared" si="25"/>
        <v/>
      </c>
      <c r="AC34" s="89" t="str">
        <f t="shared" si="25"/>
        <v/>
      </c>
      <c r="AD34" s="89" t="str">
        <f t="shared" si="25"/>
        <v/>
      </c>
      <c r="AE34" s="89" t="str">
        <f t="shared" si="25"/>
        <v/>
      </c>
      <c r="AF34" s="89" t="str">
        <f t="shared" si="25"/>
        <v/>
      </c>
      <c r="AG34" s="89" t="str">
        <f t="shared" si="25"/>
        <v/>
      </c>
      <c r="AH34" s="89" t="str">
        <f t="shared" si="25"/>
        <v/>
      </c>
      <c r="AI34" s="89" t="str">
        <f t="shared" si="25"/>
        <v/>
      </c>
      <c r="AJ34" s="89" t="str">
        <f t="shared" si="25"/>
        <v/>
      </c>
      <c r="AK34" s="89" t="str">
        <f t="shared" si="25"/>
        <v/>
      </c>
      <c r="AL34" s="89" t="str">
        <f t="shared" si="25"/>
        <v/>
      </c>
      <c r="AM34" s="89" t="str">
        <f t="shared" si="25"/>
        <v/>
      </c>
      <c r="AN34" s="89" t="str">
        <f t="shared" si="25"/>
        <v/>
      </c>
      <c r="AO34" s="89" t="str">
        <f t="shared" si="25"/>
        <v/>
      </c>
      <c r="AP34" s="89" t="str">
        <f t="shared" si="25"/>
        <v/>
      </c>
      <c r="AQ34" s="38">
        <f t="shared" si="21"/>
        <v>0</v>
      </c>
      <c r="AR34" s="38">
        <f t="shared" si="22"/>
        <v>0</v>
      </c>
      <c r="AS34" s="38">
        <f t="shared" si="23"/>
        <v>0</v>
      </c>
    </row>
    <row r="35" spans="1:45" ht="27.75" customHeight="1" x14ac:dyDescent="0.25">
      <c r="A35" s="34">
        <f>'Inventaire – Véh. et équip.'!A24</f>
        <v>23</v>
      </c>
      <c r="B35" s="34"/>
      <c r="C35" s="34">
        <f>'Inventaire – Véh. et équip.'!C24</f>
        <v>0</v>
      </c>
      <c r="D35" s="34">
        <f>'Inventaire – Véh. et équip.'!D24</f>
        <v>0</v>
      </c>
      <c r="E35" s="35">
        <f>'Inventaire – Véh. et équip.'!E24</f>
        <v>0</v>
      </c>
      <c r="F35" s="36">
        <f>'Inventaire – Véh. et équip.'!F24</f>
        <v>0</v>
      </c>
      <c r="G35" s="98">
        <f>'Inventaire – Véh. et équip.'!J24</f>
        <v>0</v>
      </c>
      <c r="H35" s="100">
        <f>'Inventaire – Véh. et équip.'!H24-'Inventaire – Véh. et équip.'!M24</f>
        <v>0</v>
      </c>
      <c r="I35" s="100">
        <f>'Inventaire – Véh. et équip.'!L24</f>
        <v>0</v>
      </c>
      <c r="J35" s="100">
        <f>'Inventaire – Véh. et équip.'!AB24</f>
        <v>0</v>
      </c>
      <c r="K35" s="173">
        <f t="shared" si="10"/>
        <v>0</v>
      </c>
      <c r="L35" s="173">
        <f t="shared" si="13"/>
        <v>0</v>
      </c>
      <c r="M35" s="173">
        <f t="shared" si="14"/>
        <v>0</v>
      </c>
      <c r="N35" s="173">
        <f t="shared" si="15"/>
        <v>0</v>
      </c>
      <c r="O35" s="173">
        <f t="shared" si="16"/>
        <v>0</v>
      </c>
      <c r="P35" s="174">
        <f t="shared" si="17"/>
        <v>0</v>
      </c>
      <c r="Q35" s="89" t="str">
        <f t="shared" si="18"/>
        <v/>
      </c>
      <c r="R35" s="66" t="str">
        <f t="shared" si="24"/>
        <v/>
      </c>
      <c r="S35" s="89" t="str">
        <f t="shared" si="24"/>
        <v/>
      </c>
      <c r="T35" s="89" t="str">
        <f t="shared" si="24"/>
        <v/>
      </c>
      <c r="U35" s="89" t="str">
        <f t="shared" si="24"/>
        <v/>
      </c>
      <c r="V35" s="89" t="str">
        <f t="shared" si="24"/>
        <v/>
      </c>
      <c r="W35" s="89" t="str">
        <f t="shared" si="24"/>
        <v/>
      </c>
      <c r="X35" s="89" t="str">
        <f t="shared" si="24"/>
        <v/>
      </c>
      <c r="Y35" s="89" t="str">
        <f t="shared" si="24"/>
        <v/>
      </c>
      <c r="Z35" s="89" t="str">
        <f t="shared" si="24"/>
        <v/>
      </c>
      <c r="AA35" s="89" t="str">
        <f t="shared" si="24"/>
        <v/>
      </c>
      <c r="AB35" s="89" t="str">
        <f t="shared" si="25"/>
        <v/>
      </c>
      <c r="AC35" s="89" t="str">
        <f t="shared" si="25"/>
        <v/>
      </c>
      <c r="AD35" s="89" t="str">
        <f t="shared" si="25"/>
        <v/>
      </c>
      <c r="AE35" s="89" t="str">
        <f t="shared" si="25"/>
        <v/>
      </c>
      <c r="AF35" s="89" t="str">
        <f t="shared" si="25"/>
        <v/>
      </c>
      <c r="AG35" s="89" t="str">
        <f t="shared" si="25"/>
        <v/>
      </c>
      <c r="AH35" s="89" t="str">
        <f t="shared" si="25"/>
        <v/>
      </c>
      <c r="AI35" s="89" t="str">
        <f t="shared" si="25"/>
        <v/>
      </c>
      <c r="AJ35" s="89" t="str">
        <f t="shared" si="25"/>
        <v/>
      </c>
      <c r="AK35" s="89" t="str">
        <f t="shared" si="25"/>
        <v/>
      </c>
      <c r="AL35" s="89" t="str">
        <f t="shared" si="25"/>
        <v/>
      </c>
      <c r="AM35" s="89" t="str">
        <f t="shared" si="25"/>
        <v/>
      </c>
      <c r="AN35" s="89" t="str">
        <f t="shared" si="25"/>
        <v/>
      </c>
      <c r="AO35" s="89" t="str">
        <f t="shared" si="25"/>
        <v/>
      </c>
      <c r="AP35" s="89" t="str">
        <f t="shared" si="25"/>
        <v/>
      </c>
      <c r="AQ35" s="38">
        <f t="shared" si="21"/>
        <v>0</v>
      </c>
      <c r="AR35" s="38">
        <f t="shared" si="22"/>
        <v>0</v>
      </c>
      <c r="AS35" s="38">
        <f t="shared" si="23"/>
        <v>0</v>
      </c>
    </row>
    <row r="36" spans="1:45" ht="27.75" customHeight="1" x14ac:dyDescent="0.25">
      <c r="A36" s="34">
        <f>'Inventaire – Véh. et équip.'!A25</f>
        <v>24</v>
      </c>
      <c r="B36" s="34"/>
      <c r="C36" s="34">
        <f>'Inventaire – Véh. et équip.'!C25</f>
        <v>0</v>
      </c>
      <c r="D36" s="34">
        <f>'Inventaire – Véh. et équip.'!D25</f>
        <v>0</v>
      </c>
      <c r="E36" s="35">
        <f>'Inventaire – Véh. et équip.'!E25</f>
        <v>0</v>
      </c>
      <c r="F36" s="36">
        <f>'Inventaire – Véh. et équip.'!F25</f>
        <v>0</v>
      </c>
      <c r="G36" s="98">
        <f>'Inventaire – Véh. et équip.'!J25</f>
        <v>0</v>
      </c>
      <c r="H36" s="100">
        <f>'Inventaire – Véh. et équip.'!H25-'Inventaire – Véh. et équip.'!M25</f>
        <v>0</v>
      </c>
      <c r="I36" s="100">
        <f>'Inventaire – Véh. et équip.'!L25</f>
        <v>0</v>
      </c>
      <c r="J36" s="100">
        <f>'Inventaire – Véh. et équip.'!AB25</f>
        <v>0</v>
      </c>
      <c r="K36" s="173">
        <f t="shared" si="10"/>
        <v>0</v>
      </c>
      <c r="L36" s="173">
        <f t="shared" si="13"/>
        <v>0</v>
      </c>
      <c r="M36" s="173">
        <f t="shared" si="14"/>
        <v>0</v>
      </c>
      <c r="N36" s="173">
        <f t="shared" si="15"/>
        <v>0</v>
      </c>
      <c r="O36" s="173">
        <f t="shared" si="16"/>
        <v>0</v>
      </c>
      <c r="P36" s="174">
        <f t="shared" si="17"/>
        <v>0</v>
      </c>
      <c r="Q36" s="89" t="str">
        <f t="shared" si="18"/>
        <v/>
      </c>
      <c r="R36" s="66" t="str">
        <f t="shared" si="24"/>
        <v/>
      </c>
      <c r="S36" s="89" t="str">
        <f t="shared" si="24"/>
        <v/>
      </c>
      <c r="T36" s="89" t="str">
        <f t="shared" si="24"/>
        <v/>
      </c>
      <c r="U36" s="89" t="str">
        <f t="shared" si="24"/>
        <v/>
      </c>
      <c r="V36" s="89" t="str">
        <f t="shared" si="24"/>
        <v/>
      </c>
      <c r="W36" s="89" t="str">
        <f t="shared" si="24"/>
        <v/>
      </c>
      <c r="X36" s="89" t="str">
        <f t="shared" si="24"/>
        <v/>
      </c>
      <c r="Y36" s="89" t="str">
        <f t="shared" si="24"/>
        <v/>
      </c>
      <c r="Z36" s="89" t="str">
        <f t="shared" si="24"/>
        <v/>
      </c>
      <c r="AA36" s="89" t="str">
        <f t="shared" si="24"/>
        <v/>
      </c>
      <c r="AB36" s="89" t="str">
        <f t="shared" si="25"/>
        <v/>
      </c>
      <c r="AC36" s="89" t="str">
        <f t="shared" si="25"/>
        <v/>
      </c>
      <c r="AD36" s="89" t="str">
        <f t="shared" si="25"/>
        <v/>
      </c>
      <c r="AE36" s="89" t="str">
        <f t="shared" si="25"/>
        <v/>
      </c>
      <c r="AF36" s="89" t="str">
        <f t="shared" si="25"/>
        <v/>
      </c>
      <c r="AG36" s="89" t="str">
        <f t="shared" si="25"/>
        <v/>
      </c>
      <c r="AH36" s="89" t="str">
        <f t="shared" si="25"/>
        <v/>
      </c>
      <c r="AI36" s="89" t="str">
        <f t="shared" si="25"/>
        <v/>
      </c>
      <c r="AJ36" s="89" t="str">
        <f t="shared" si="25"/>
        <v/>
      </c>
      <c r="AK36" s="89" t="str">
        <f t="shared" si="25"/>
        <v/>
      </c>
      <c r="AL36" s="89" t="str">
        <f t="shared" si="25"/>
        <v/>
      </c>
      <c r="AM36" s="89" t="str">
        <f t="shared" si="25"/>
        <v/>
      </c>
      <c r="AN36" s="89" t="str">
        <f t="shared" si="25"/>
        <v/>
      </c>
      <c r="AO36" s="89" t="str">
        <f t="shared" si="25"/>
        <v/>
      </c>
      <c r="AP36" s="89" t="str">
        <f t="shared" si="25"/>
        <v/>
      </c>
      <c r="AQ36" s="38">
        <f t="shared" si="21"/>
        <v>0</v>
      </c>
      <c r="AR36" s="38">
        <f t="shared" si="22"/>
        <v>0</v>
      </c>
      <c r="AS36" s="38">
        <f t="shared" si="23"/>
        <v>0</v>
      </c>
    </row>
    <row r="37" spans="1:45" ht="27.75" customHeight="1" x14ac:dyDescent="0.25">
      <c r="A37" s="34">
        <f>'Inventaire – Véh. et équip.'!A26</f>
        <v>25</v>
      </c>
      <c r="B37" s="34"/>
      <c r="C37" s="34">
        <f>'Inventaire – Véh. et équip.'!C26</f>
        <v>0</v>
      </c>
      <c r="D37" s="34">
        <f>'Inventaire – Véh. et équip.'!D26</f>
        <v>0</v>
      </c>
      <c r="E37" s="35">
        <f>'Inventaire – Véh. et équip.'!E26</f>
        <v>0</v>
      </c>
      <c r="F37" s="36">
        <f>'Inventaire – Véh. et équip.'!F26</f>
        <v>0</v>
      </c>
      <c r="G37" s="98">
        <f>'Inventaire – Véh. et équip.'!J26</f>
        <v>0</v>
      </c>
      <c r="H37" s="100">
        <f>'Inventaire – Véh. et équip.'!H26-'Inventaire – Véh. et équip.'!M26</f>
        <v>0</v>
      </c>
      <c r="I37" s="100">
        <f>'Inventaire – Véh. et équip.'!L26</f>
        <v>0</v>
      </c>
      <c r="J37" s="100">
        <f>'Inventaire – Véh. et équip.'!AB26</f>
        <v>0</v>
      </c>
      <c r="K37" s="173">
        <f t="shared" si="10"/>
        <v>0</v>
      </c>
      <c r="L37" s="173">
        <f t="shared" si="13"/>
        <v>0</v>
      </c>
      <c r="M37" s="173">
        <f t="shared" si="14"/>
        <v>0</v>
      </c>
      <c r="N37" s="173">
        <f t="shared" si="15"/>
        <v>0</v>
      </c>
      <c r="O37" s="173">
        <f t="shared" si="16"/>
        <v>0</v>
      </c>
      <c r="P37" s="174">
        <f t="shared" si="17"/>
        <v>0</v>
      </c>
      <c r="Q37" s="89" t="str">
        <f t="shared" si="18"/>
        <v/>
      </c>
      <c r="R37" s="66" t="str">
        <f t="shared" si="24"/>
        <v/>
      </c>
      <c r="S37" s="89" t="str">
        <f t="shared" si="24"/>
        <v/>
      </c>
      <c r="T37" s="89" t="str">
        <f t="shared" si="24"/>
        <v/>
      </c>
      <c r="U37" s="89" t="str">
        <f t="shared" si="24"/>
        <v/>
      </c>
      <c r="V37" s="89" t="str">
        <f t="shared" si="24"/>
        <v/>
      </c>
      <c r="W37" s="89" t="str">
        <f t="shared" si="24"/>
        <v/>
      </c>
      <c r="X37" s="89" t="str">
        <f t="shared" si="24"/>
        <v/>
      </c>
      <c r="Y37" s="89" t="str">
        <f t="shared" si="24"/>
        <v/>
      </c>
      <c r="Z37" s="89" t="str">
        <f t="shared" si="24"/>
        <v/>
      </c>
      <c r="AA37" s="89" t="str">
        <f t="shared" si="24"/>
        <v/>
      </c>
      <c r="AB37" s="89" t="str">
        <f t="shared" si="25"/>
        <v/>
      </c>
      <c r="AC37" s="89" t="str">
        <f t="shared" si="25"/>
        <v/>
      </c>
      <c r="AD37" s="89" t="str">
        <f t="shared" si="25"/>
        <v/>
      </c>
      <c r="AE37" s="89" t="str">
        <f t="shared" si="25"/>
        <v/>
      </c>
      <c r="AF37" s="89" t="str">
        <f t="shared" si="25"/>
        <v/>
      </c>
      <c r="AG37" s="89" t="str">
        <f t="shared" si="25"/>
        <v/>
      </c>
      <c r="AH37" s="89" t="str">
        <f t="shared" si="25"/>
        <v/>
      </c>
      <c r="AI37" s="89" t="str">
        <f t="shared" si="25"/>
        <v/>
      </c>
      <c r="AJ37" s="89" t="str">
        <f t="shared" si="25"/>
        <v/>
      </c>
      <c r="AK37" s="89" t="str">
        <f t="shared" si="25"/>
        <v/>
      </c>
      <c r="AL37" s="89" t="str">
        <f t="shared" si="25"/>
        <v/>
      </c>
      <c r="AM37" s="89" t="str">
        <f t="shared" si="25"/>
        <v/>
      </c>
      <c r="AN37" s="89" t="str">
        <f t="shared" si="25"/>
        <v/>
      </c>
      <c r="AO37" s="89" t="str">
        <f t="shared" si="25"/>
        <v/>
      </c>
      <c r="AP37" s="89" t="str">
        <f t="shared" si="25"/>
        <v/>
      </c>
      <c r="AQ37" s="38">
        <f t="shared" si="21"/>
        <v>0</v>
      </c>
      <c r="AR37" s="38">
        <f t="shared" si="22"/>
        <v>0</v>
      </c>
      <c r="AS37" s="38">
        <f t="shared" si="23"/>
        <v>0</v>
      </c>
    </row>
    <row r="38" spans="1:45" ht="27.75" customHeight="1" x14ac:dyDescent="0.25">
      <c r="A38" s="34">
        <f>'Inventaire – Véh. et équip.'!A27</f>
        <v>26</v>
      </c>
      <c r="B38" s="34"/>
      <c r="C38" s="34">
        <f>'Inventaire – Véh. et équip.'!C27</f>
        <v>0</v>
      </c>
      <c r="D38" s="34">
        <f>'Inventaire – Véh. et équip.'!D27</f>
        <v>0</v>
      </c>
      <c r="E38" s="35">
        <f>'Inventaire – Véh. et équip.'!E27</f>
        <v>0</v>
      </c>
      <c r="F38" s="36">
        <f>'Inventaire – Véh. et équip.'!F27</f>
        <v>0</v>
      </c>
      <c r="G38" s="98">
        <f>'Inventaire – Véh. et équip.'!J27</f>
        <v>0</v>
      </c>
      <c r="H38" s="100">
        <f>'Inventaire – Véh. et équip.'!H27-'Inventaire – Véh. et équip.'!M27</f>
        <v>0</v>
      </c>
      <c r="I38" s="100">
        <f>'Inventaire – Véh. et équip.'!L27</f>
        <v>0</v>
      </c>
      <c r="J38" s="100">
        <f>'Inventaire – Véh. et équip.'!AB27</f>
        <v>0</v>
      </c>
      <c r="K38" s="173">
        <f t="shared" si="10"/>
        <v>0</v>
      </c>
      <c r="L38" s="173">
        <f t="shared" si="13"/>
        <v>0</v>
      </c>
      <c r="M38" s="173">
        <f t="shared" si="14"/>
        <v>0</v>
      </c>
      <c r="N38" s="173">
        <f t="shared" si="15"/>
        <v>0</v>
      </c>
      <c r="O38" s="173">
        <f t="shared" si="16"/>
        <v>0</v>
      </c>
      <c r="P38" s="174">
        <f t="shared" si="17"/>
        <v>0</v>
      </c>
      <c r="Q38" s="89" t="str">
        <f t="shared" si="18"/>
        <v/>
      </c>
      <c r="R38" s="66" t="str">
        <f t="shared" si="24"/>
        <v/>
      </c>
      <c r="S38" s="89" t="str">
        <f t="shared" si="24"/>
        <v/>
      </c>
      <c r="T38" s="89" t="str">
        <f t="shared" si="24"/>
        <v/>
      </c>
      <c r="U38" s="89" t="str">
        <f t="shared" si="24"/>
        <v/>
      </c>
      <c r="V38" s="89" t="str">
        <f t="shared" si="24"/>
        <v/>
      </c>
      <c r="W38" s="89" t="str">
        <f t="shared" si="24"/>
        <v/>
      </c>
      <c r="X38" s="89" t="str">
        <f t="shared" si="24"/>
        <v/>
      </c>
      <c r="Y38" s="89" t="str">
        <f t="shared" si="24"/>
        <v/>
      </c>
      <c r="Z38" s="89" t="str">
        <f t="shared" si="24"/>
        <v/>
      </c>
      <c r="AA38" s="89" t="str">
        <f t="shared" si="24"/>
        <v/>
      </c>
      <c r="AB38" s="89" t="str">
        <f t="shared" si="25"/>
        <v/>
      </c>
      <c r="AC38" s="89" t="str">
        <f t="shared" si="25"/>
        <v/>
      </c>
      <c r="AD38" s="89" t="str">
        <f t="shared" si="25"/>
        <v/>
      </c>
      <c r="AE38" s="89" t="str">
        <f t="shared" si="25"/>
        <v/>
      </c>
      <c r="AF38" s="89" t="str">
        <f t="shared" si="25"/>
        <v/>
      </c>
      <c r="AG38" s="89" t="str">
        <f t="shared" si="25"/>
        <v/>
      </c>
      <c r="AH38" s="89" t="str">
        <f t="shared" si="25"/>
        <v/>
      </c>
      <c r="AI38" s="89" t="str">
        <f t="shared" si="25"/>
        <v/>
      </c>
      <c r="AJ38" s="89" t="str">
        <f t="shared" si="25"/>
        <v/>
      </c>
      <c r="AK38" s="89" t="str">
        <f t="shared" si="25"/>
        <v/>
      </c>
      <c r="AL38" s="89" t="str">
        <f t="shared" si="25"/>
        <v/>
      </c>
      <c r="AM38" s="89" t="str">
        <f t="shared" si="25"/>
        <v/>
      </c>
      <c r="AN38" s="89" t="str">
        <f t="shared" si="25"/>
        <v/>
      </c>
      <c r="AO38" s="89" t="str">
        <f t="shared" si="25"/>
        <v/>
      </c>
      <c r="AP38" s="89" t="str">
        <f t="shared" si="25"/>
        <v/>
      </c>
      <c r="AQ38" s="38">
        <f t="shared" si="21"/>
        <v>0</v>
      </c>
      <c r="AR38" s="38">
        <f t="shared" si="22"/>
        <v>0</v>
      </c>
      <c r="AS38" s="38">
        <f t="shared" si="23"/>
        <v>0</v>
      </c>
    </row>
    <row r="39" spans="1:45" ht="27.75" customHeight="1" x14ac:dyDescent="0.25">
      <c r="A39" s="34">
        <f>'Inventaire – Véh. et équip.'!A28</f>
        <v>27</v>
      </c>
      <c r="B39" s="34"/>
      <c r="C39" s="34">
        <f>'Inventaire – Véh. et équip.'!C28</f>
        <v>0</v>
      </c>
      <c r="D39" s="34">
        <f>'Inventaire – Véh. et équip.'!D28</f>
        <v>0</v>
      </c>
      <c r="E39" s="35">
        <f>'Inventaire – Véh. et équip.'!E28</f>
        <v>0</v>
      </c>
      <c r="F39" s="36">
        <f>'Inventaire – Véh. et équip.'!F28</f>
        <v>0</v>
      </c>
      <c r="G39" s="98">
        <f>'Inventaire – Véh. et équip.'!J28</f>
        <v>0</v>
      </c>
      <c r="H39" s="100">
        <f>'Inventaire – Véh. et équip.'!H28-'Inventaire – Véh. et équip.'!M28</f>
        <v>0</v>
      </c>
      <c r="I39" s="100">
        <f>'Inventaire – Véh. et équip.'!L28</f>
        <v>0</v>
      </c>
      <c r="J39" s="100">
        <f>'Inventaire – Véh. et équip.'!AB28</f>
        <v>0</v>
      </c>
      <c r="K39" s="173">
        <f t="shared" si="10"/>
        <v>0</v>
      </c>
      <c r="L39" s="173">
        <f t="shared" si="13"/>
        <v>0</v>
      </c>
      <c r="M39" s="173">
        <f t="shared" si="14"/>
        <v>0</v>
      </c>
      <c r="N39" s="173">
        <f t="shared" si="15"/>
        <v>0</v>
      </c>
      <c r="O39" s="173">
        <f t="shared" si="16"/>
        <v>0</v>
      </c>
      <c r="P39" s="174">
        <f t="shared" si="17"/>
        <v>0</v>
      </c>
      <c r="Q39" s="89" t="str">
        <f t="shared" si="18"/>
        <v/>
      </c>
      <c r="R39" s="66" t="str">
        <f t="shared" si="24"/>
        <v/>
      </c>
      <c r="S39" s="89" t="str">
        <f t="shared" si="24"/>
        <v/>
      </c>
      <c r="T39" s="89" t="str">
        <f t="shared" si="24"/>
        <v/>
      </c>
      <c r="U39" s="89" t="str">
        <f t="shared" si="24"/>
        <v/>
      </c>
      <c r="V39" s="89" t="str">
        <f t="shared" si="24"/>
        <v/>
      </c>
      <c r="W39" s="89" t="str">
        <f t="shared" si="24"/>
        <v/>
      </c>
      <c r="X39" s="89" t="str">
        <f t="shared" si="24"/>
        <v/>
      </c>
      <c r="Y39" s="89" t="str">
        <f t="shared" si="24"/>
        <v/>
      </c>
      <c r="Z39" s="89" t="str">
        <f t="shared" si="24"/>
        <v/>
      </c>
      <c r="AA39" s="89" t="str">
        <f t="shared" si="24"/>
        <v/>
      </c>
      <c r="AB39" s="89" t="str">
        <f t="shared" si="25"/>
        <v/>
      </c>
      <c r="AC39" s="89" t="str">
        <f t="shared" si="25"/>
        <v/>
      </c>
      <c r="AD39" s="89" t="str">
        <f t="shared" si="25"/>
        <v/>
      </c>
      <c r="AE39" s="89" t="str">
        <f t="shared" si="25"/>
        <v/>
      </c>
      <c r="AF39" s="89" t="str">
        <f t="shared" si="25"/>
        <v/>
      </c>
      <c r="AG39" s="89" t="str">
        <f t="shared" si="25"/>
        <v/>
      </c>
      <c r="AH39" s="89" t="str">
        <f t="shared" si="25"/>
        <v/>
      </c>
      <c r="AI39" s="89" t="str">
        <f t="shared" si="25"/>
        <v/>
      </c>
      <c r="AJ39" s="89" t="str">
        <f t="shared" si="25"/>
        <v/>
      </c>
      <c r="AK39" s="89" t="str">
        <f t="shared" si="25"/>
        <v/>
      </c>
      <c r="AL39" s="89" t="str">
        <f t="shared" si="25"/>
        <v/>
      </c>
      <c r="AM39" s="89" t="str">
        <f t="shared" si="25"/>
        <v/>
      </c>
      <c r="AN39" s="89" t="str">
        <f t="shared" si="25"/>
        <v/>
      </c>
      <c r="AO39" s="89" t="str">
        <f t="shared" si="25"/>
        <v/>
      </c>
      <c r="AP39" s="89" t="str">
        <f t="shared" si="25"/>
        <v/>
      </c>
      <c r="AQ39" s="38">
        <f t="shared" si="21"/>
        <v>0</v>
      </c>
      <c r="AR39" s="38">
        <f t="shared" si="22"/>
        <v>0</v>
      </c>
      <c r="AS39" s="38">
        <f t="shared" si="23"/>
        <v>0</v>
      </c>
    </row>
    <row r="40" spans="1:45" ht="27.75" customHeight="1" x14ac:dyDescent="0.25">
      <c r="A40" s="34">
        <f>'Inventaire – Véh. et équip.'!A29</f>
        <v>28</v>
      </c>
      <c r="B40" s="34"/>
      <c r="C40" s="34">
        <f>'Inventaire – Véh. et équip.'!C29</f>
        <v>0</v>
      </c>
      <c r="D40" s="34">
        <f>'Inventaire – Véh. et équip.'!D29</f>
        <v>0</v>
      </c>
      <c r="E40" s="35">
        <f>'Inventaire – Véh. et équip.'!E29</f>
        <v>0</v>
      </c>
      <c r="F40" s="36">
        <f>'Inventaire – Véh. et équip.'!F29</f>
        <v>0</v>
      </c>
      <c r="G40" s="98">
        <f>'Inventaire – Véh. et équip.'!J29</f>
        <v>0</v>
      </c>
      <c r="H40" s="100">
        <f>'Inventaire – Véh. et équip.'!H29-'Inventaire – Véh. et équip.'!M29</f>
        <v>0</v>
      </c>
      <c r="I40" s="100">
        <f>'Inventaire – Véh. et équip.'!L29</f>
        <v>0</v>
      </c>
      <c r="J40" s="100">
        <f>'Inventaire – Véh. et équip.'!AB29</f>
        <v>0</v>
      </c>
      <c r="K40" s="173">
        <f t="shared" si="10"/>
        <v>0</v>
      </c>
      <c r="L40" s="173">
        <f t="shared" si="13"/>
        <v>0</v>
      </c>
      <c r="M40" s="173">
        <f t="shared" si="14"/>
        <v>0</v>
      </c>
      <c r="N40" s="173">
        <f t="shared" si="15"/>
        <v>0</v>
      </c>
      <c r="O40" s="173">
        <f t="shared" si="16"/>
        <v>0</v>
      </c>
      <c r="P40" s="174">
        <f t="shared" si="17"/>
        <v>0</v>
      </c>
      <c r="Q40" s="89" t="str">
        <f t="shared" si="18"/>
        <v/>
      </c>
      <c r="R40" s="66" t="str">
        <f t="shared" si="24"/>
        <v/>
      </c>
      <c r="S40" s="89" t="str">
        <f t="shared" si="24"/>
        <v/>
      </c>
      <c r="T40" s="89" t="str">
        <f t="shared" si="24"/>
        <v/>
      </c>
      <c r="U40" s="89" t="str">
        <f t="shared" si="24"/>
        <v/>
      </c>
      <c r="V40" s="89" t="str">
        <f t="shared" si="24"/>
        <v/>
      </c>
      <c r="W40" s="89" t="str">
        <f t="shared" si="24"/>
        <v/>
      </c>
      <c r="X40" s="89" t="str">
        <f t="shared" si="24"/>
        <v/>
      </c>
      <c r="Y40" s="89" t="str">
        <f t="shared" si="24"/>
        <v/>
      </c>
      <c r="Z40" s="89" t="str">
        <f t="shared" si="24"/>
        <v/>
      </c>
      <c r="AA40" s="89" t="str">
        <f t="shared" si="24"/>
        <v/>
      </c>
      <c r="AB40" s="89" t="str">
        <f t="shared" si="25"/>
        <v/>
      </c>
      <c r="AC40" s="89" t="str">
        <f t="shared" si="25"/>
        <v/>
      </c>
      <c r="AD40" s="89" t="str">
        <f t="shared" si="25"/>
        <v/>
      </c>
      <c r="AE40" s="89" t="str">
        <f t="shared" si="25"/>
        <v/>
      </c>
      <c r="AF40" s="89" t="str">
        <f t="shared" si="25"/>
        <v/>
      </c>
      <c r="AG40" s="89" t="str">
        <f t="shared" si="25"/>
        <v/>
      </c>
      <c r="AH40" s="89" t="str">
        <f t="shared" si="25"/>
        <v/>
      </c>
      <c r="AI40" s="89" t="str">
        <f t="shared" si="25"/>
        <v/>
      </c>
      <c r="AJ40" s="89" t="str">
        <f t="shared" si="25"/>
        <v/>
      </c>
      <c r="AK40" s="89" t="str">
        <f t="shared" si="25"/>
        <v/>
      </c>
      <c r="AL40" s="89" t="str">
        <f t="shared" si="25"/>
        <v/>
      </c>
      <c r="AM40" s="89" t="str">
        <f t="shared" si="25"/>
        <v/>
      </c>
      <c r="AN40" s="89" t="str">
        <f t="shared" si="25"/>
        <v/>
      </c>
      <c r="AO40" s="89" t="str">
        <f t="shared" si="25"/>
        <v/>
      </c>
      <c r="AP40" s="89" t="str">
        <f t="shared" si="25"/>
        <v/>
      </c>
      <c r="AQ40" s="38">
        <f t="shared" si="21"/>
        <v>0</v>
      </c>
      <c r="AR40" s="38">
        <f t="shared" si="22"/>
        <v>0</v>
      </c>
      <c r="AS40" s="38">
        <f t="shared" si="23"/>
        <v>0</v>
      </c>
    </row>
    <row r="41" spans="1:45" ht="27.75" customHeight="1" x14ac:dyDescent="0.25">
      <c r="A41" s="34">
        <f>'Inventaire – Véh. et équip.'!A30</f>
        <v>29</v>
      </c>
      <c r="B41" s="34"/>
      <c r="C41" s="34">
        <f>'Inventaire – Véh. et équip.'!C30</f>
        <v>0</v>
      </c>
      <c r="D41" s="34">
        <f>'Inventaire – Véh. et équip.'!D30</f>
        <v>0</v>
      </c>
      <c r="E41" s="35">
        <f>'Inventaire – Véh. et équip.'!E30</f>
        <v>0</v>
      </c>
      <c r="F41" s="36">
        <f>'Inventaire – Véh. et équip.'!F30</f>
        <v>0</v>
      </c>
      <c r="G41" s="98">
        <f>'Inventaire – Véh. et équip.'!J30</f>
        <v>0</v>
      </c>
      <c r="H41" s="100">
        <f>'Inventaire – Véh. et équip.'!H30-'Inventaire – Véh. et équip.'!M30</f>
        <v>0</v>
      </c>
      <c r="I41" s="100">
        <f>'Inventaire – Véh. et équip.'!L30</f>
        <v>0</v>
      </c>
      <c r="J41" s="100">
        <f>'Inventaire – Véh. et équip.'!AB30</f>
        <v>0</v>
      </c>
      <c r="K41" s="173">
        <f t="shared" si="10"/>
        <v>0</v>
      </c>
      <c r="L41" s="173">
        <f t="shared" si="13"/>
        <v>0</v>
      </c>
      <c r="M41" s="173">
        <f t="shared" si="14"/>
        <v>0</v>
      </c>
      <c r="N41" s="173">
        <f t="shared" si="15"/>
        <v>0</v>
      </c>
      <c r="O41" s="173">
        <f t="shared" si="16"/>
        <v>0</v>
      </c>
      <c r="P41" s="174">
        <f t="shared" si="17"/>
        <v>0</v>
      </c>
      <c r="Q41" s="89" t="str">
        <f t="shared" si="18"/>
        <v/>
      </c>
      <c r="R41" s="66" t="str">
        <f t="shared" si="24"/>
        <v/>
      </c>
      <c r="S41" s="89" t="str">
        <f t="shared" si="24"/>
        <v/>
      </c>
      <c r="T41" s="89" t="str">
        <f t="shared" si="24"/>
        <v/>
      </c>
      <c r="U41" s="89" t="str">
        <f t="shared" si="24"/>
        <v/>
      </c>
      <c r="V41" s="89" t="str">
        <f t="shared" si="24"/>
        <v/>
      </c>
      <c r="W41" s="89" t="str">
        <f t="shared" si="24"/>
        <v/>
      </c>
      <c r="X41" s="89" t="str">
        <f t="shared" si="24"/>
        <v/>
      </c>
      <c r="Y41" s="89" t="str">
        <f t="shared" si="24"/>
        <v/>
      </c>
      <c r="Z41" s="89" t="str">
        <f t="shared" si="24"/>
        <v/>
      </c>
      <c r="AA41" s="89" t="str">
        <f t="shared" si="24"/>
        <v/>
      </c>
      <c r="AB41" s="89" t="str">
        <f t="shared" si="25"/>
        <v/>
      </c>
      <c r="AC41" s="89" t="str">
        <f t="shared" si="25"/>
        <v/>
      </c>
      <c r="AD41" s="89" t="str">
        <f t="shared" si="25"/>
        <v/>
      </c>
      <c r="AE41" s="89" t="str">
        <f t="shared" si="25"/>
        <v/>
      </c>
      <c r="AF41" s="89" t="str">
        <f t="shared" si="25"/>
        <v/>
      </c>
      <c r="AG41" s="89" t="str">
        <f t="shared" si="25"/>
        <v/>
      </c>
      <c r="AH41" s="89" t="str">
        <f t="shared" si="25"/>
        <v/>
      </c>
      <c r="AI41" s="89" t="str">
        <f t="shared" si="25"/>
        <v/>
      </c>
      <c r="AJ41" s="89" t="str">
        <f t="shared" si="25"/>
        <v/>
      </c>
      <c r="AK41" s="89" t="str">
        <f t="shared" si="25"/>
        <v/>
      </c>
      <c r="AL41" s="89" t="str">
        <f t="shared" si="25"/>
        <v/>
      </c>
      <c r="AM41" s="89" t="str">
        <f t="shared" si="25"/>
        <v/>
      </c>
      <c r="AN41" s="89" t="str">
        <f t="shared" si="25"/>
        <v/>
      </c>
      <c r="AO41" s="89" t="str">
        <f t="shared" si="25"/>
        <v/>
      </c>
      <c r="AP41" s="89" t="str">
        <f t="shared" si="25"/>
        <v/>
      </c>
      <c r="AQ41" s="38">
        <f t="shared" si="21"/>
        <v>0</v>
      </c>
      <c r="AR41" s="38">
        <f t="shared" si="22"/>
        <v>0</v>
      </c>
      <c r="AS41" s="38">
        <f t="shared" si="23"/>
        <v>0</v>
      </c>
    </row>
    <row r="42" spans="1:45" ht="27.75" customHeight="1" x14ac:dyDescent="0.25">
      <c r="A42" s="34">
        <f>'Inventaire – Véh. et équip.'!A31</f>
        <v>30</v>
      </c>
      <c r="B42" s="34"/>
      <c r="C42" s="34">
        <f>'Inventaire – Véh. et équip.'!C31</f>
        <v>0</v>
      </c>
      <c r="D42" s="34">
        <f>'Inventaire – Véh. et équip.'!D31</f>
        <v>0</v>
      </c>
      <c r="E42" s="35">
        <f>'Inventaire – Véh. et équip.'!E31</f>
        <v>0</v>
      </c>
      <c r="F42" s="36">
        <f>'Inventaire – Véh. et équip.'!F31</f>
        <v>0</v>
      </c>
      <c r="G42" s="98">
        <f>'Inventaire – Véh. et équip.'!J31</f>
        <v>0</v>
      </c>
      <c r="H42" s="100">
        <f>'Inventaire – Véh. et équip.'!H31-'Inventaire – Véh. et équip.'!M31</f>
        <v>0</v>
      </c>
      <c r="I42" s="100">
        <f>'Inventaire – Véh. et équip.'!L31</f>
        <v>0</v>
      </c>
      <c r="J42" s="100">
        <f>'Inventaire – Véh. et équip.'!AB31</f>
        <v>0</v>
      </c>
      <c r="K42" s="173">
        <f t="shared" si="10"/>
        <v>0</v>
      </c>
      <c r="L42" s="173">
        <f t="shared" si="13"/>
        <v>0</v>
      </c>
      <c r="M42" s="173">
        <f t="shared" si="14"/>
        <v>0</v>
      </c>
      <c r="N42" s="173">
        <f t="shared" si="15"/>
        <v>0</v>
      </c>
      <c r="O42" s="173">
        <f t="shared" si="16"/>
        <v>0</v>
      </c>
      <c r="P42" s="174">
        <f t="shared" si="17"/>
        <v>0</v>
      </c>
      <c r="Q42" s="89" t="str">
        <f t="shared" si="18"/>
        <v/>
      </c>
      <c r="R42" s="66" t="str">
        <f t="shared" si="24"/>
        <v/>
      </c>
      <c r="S42" s="89" t="str">
        <f t="shared" si="24"/>
        <v/>
      </c>
      <c r="T42" s="89" t="str">
        <f t="shared" si="24"/>
        <v/>
      </c>
      <c r="U42" s="89" t="str">
        <f t="shared" si="24"/>
        <v/>
      </c>
      <c r="V42" s="89" t="str">
        <f t="shared" si="24"/>
        <v/>
      </c>
      <c r="W42" s="89" t="str">
        <f t="shared" si="24"/>
        <v/>
      </c>
      <c r="X42" s="89" t="str">
        <f t="shared" si="24"/>
        <v/>
      </c>
      <c r="Y42" s="89" t="str">
        <f t="shared" si="24"/>
        <v/>
      </c>
      <c r="Z42" s="89" t="str">
        <f t="shared" si="24"/>
        <v/>
      </c>
      <c r="AA42" s="89" t="str">
        <f t="shared" si="24"/>
        <v/>
      </c>
      <c r="AB42" s="89" t="str">
        <f t="shared" si="25"/>
        <v/>
      </c>
      <c r="AC42" s="89" t="str">
        <f t="shared" si="25"/>
        <v/>
      </c>
      <c r="AD42" s="89" t="str">
        <f t="shared" si="25"/>
        <v/>
      </c>
      <c r="AE42" s="89" t="str">
        <f t="shared" si="25"/>
        <v/>
      </c>
      <c r="AF42" s="89" t="str">
        <f t="shared" si="25"/>
        <v/>
      </c>
      <c r="AG42" s="89" t="str">
        <f t="shared" si="25"/>
        <v/>
      </c>
      <c r="AH42" s="89" t="str">
        <f t="shared" si="25"/>
        <v/>
      </c>
      <c r="AI42" s="89" t="str">
        <f t="shared" si="25"/>
        <v/>
      </c>
      <c r="AJ42" s="89" t="str">
        <f t="shared" si="25"/>
        <v/>
      </c>
      <c r="AK42" s="89" t="str">
        <f t="shared" si="25"/>
        <v/>
      </c>
      <c r="AL42" s="89" t="str">
        <f t="shared" si="25"/>
        <v/>
      </c>
      <c r="AM42" s="89" t="str">
        <f t="shared" si="25"/>
        <v/>
      </c>
      <c r="AN42" s="89" t="str">
        <f t="shared" si="25"/>
        <v/>
      </c>
      <c r="AO42" s="89" t="str">
        <f t="shared" si="25"/>
        <v/>
      </c>
      <c r="AP42" s="89" t="str">
        <f t="shared" si="25"/>
        <v/>
      </c>
      <c r="AQ42" s="38">
        <f t="shared" si="21"/>
        <v>0</v>
      </c>
      <c r="AR42" s="38">
        <f t="shared" si="22"/>
        <v>0</v>
      </c>
      <c r="AS42" s="38">
        <f t="shared" si="23"/>
        <v>0</v>
      </c>
    </row>
    <row r="43" spans="1:45" ht="27.75" customHeight="1" x14ac:dyDescent="0.25">
      <c r="A43" s="34">
        <f>'Inventaire – Véh. et équip.'!A32</f>
        <v>31</v>
      </c>
      <c r="B43" s="34"/>
      <c r="C43" s="34">
        <f>'Inventaire – Véh. et équip.'!C32</f>
        <v>0</v>
      </c>
      <c r="D43" s="34">
        <f>'Inventaire – Véh. et équip.'!D32</f>
        <v>0</v>
      </c>
      <c r="E43" s="35">
        <f>'Inventaire – Véh. et équip.'!E32</f>
        <v>0</v>
      </c>
      <c r="F43" s="36">
        <f>'Inventaire – Véh. et équip.'!F32</f>
        <v>0</v>
      </c>
      <c r="G43" s="98">
        <f>'Inventaire – Véh. et équip.'!J32</f>
        <v>0</v>
      </c>
      <c r="H43" s="100">
        <f>'Inventaire – Véh. et équip.'!H32-'Inventaire – Véh. et équip.'!M32</f>
        <v>0</v>
      </c>
      <c r="I43" s="100">
        <f>'Inventaire – Véh. et équip.'!L32</f>
        <v>0</v>
      </c>
      <c r="J43" s="100">
        <f>'Inventaire – Véh. et équip.'!AB32</f>
        <v>0</v>
      </c>
      <c r="K43" s="173">
        <f t="shared" si="10"/>
        <v>0</v>
      </c>
      <c r="L43" s="173">
        <f t="shared" si="13"/>
        <v>0</v>
      </c>
      <c r="M43" s="173">
        <f t="shared" si="14"/>
        <v>0</v>
      </c>
      <c r="N43" s="173">
        <f t="shared" si="15"/>
        <v>0</v>
      </c>
      <c r="O43" s="173">
        <f t="shared" si="16"/>
        <v>0</v>
      </c>
      <c r="P43" s="174">
        <f t="shared" si="17"/>
        <v>0</v>
      </c>
      <c r="Q43" s="89" t="str">
        <f t="shared" si="18"/>
        <v/>
      </c>
      <c r="R43" s="66" t="str">
        <f t="shared" ref="R43:AA52" si="26">IF(OR($K43=R$12,$L43=R$12,$M43=R$12,$N43=R$12,$O43=R$12,$P43=R$12),$G43,"")</f>
        <v/>
      </c>
      <c r="S43" s="89" t="str">
        <f t="shared" si="26"/>
        <v/>
      </c>
      <c r="T43" s="89" t="str">
        <f t="shared" si="26"/>
        <v/>
      </c>
      <c r="U43" s="89" t="str">
        <f t="shared" si="26"/>
        <v/>
      </c>
      <c r="V43" s="89" t="str">
        <f t="shared" si="26"/>
        <v/>
      </c>
      <c r="W43" s="89" t="str">
        <f t="shared" si="26"/>
        <v/>
      </c>
      <c r="X43" s="89" t="str">
        <f t="shared" si="26"/>
        <v/>
      </c>
      <c r="Y43" s="89" t="str">
        <f t="shared" si="26"/>
        <v/>
      </c>
      <c r="Z43" s="89" t="str">
        <f t="shared" si="26"/>
        <v/>
      </c>
      <c r="AA43" s="89" t="str">
        <f t="shared" si="26"/>
        <v/>
      </c>
      <c r="AB43" s="89" t="str">
        <f t="shared" ref="AB43:AP52" si="27">IF(OR($K43=AB$12,$L43=AB$12,$M43=AB$12,$N43=AB$12,$O43=AB$12,$P43=AB$12),$G43,"")</f>
        <v/>
      </c>
      <c r="AC43" s="89" t="str">
        <f t="shared" si="27"/>
        <v/>
      </c>
      <c r="AD43" s="89" t="str">
        <f t="shared" si="27"/>
        <v/>
      </c>
      <c r="AE43" s="89" t="str">
        <f t="shared" si="27"/>
        <v/>
      </c>
      <c r="AF43" s="89" t="str">
        <f t="shared" si="27"/>
        <v/>
      </c>
      <c r="AG43" s="89" t="str">
        <f t="shared" si="27"/>
        <v/>
      </c>
      <c r="AH43" s="89" t="str">
        <f t="shared" si="27"/>
        <v/>
      </c>
      <c r="AI43" s="89" t="str">
        <f t="shared" si="27"/>
        <v/>
      </c>
      <c r="AJ43" s="89" t="str">
        <f t="shared" si="27"/>
        <v/>
      </c>
      <c r="AK43" s="89" t="str">
        <f t="shared" si="27"/>
        <v/>
      </c>
      <c r="AL43" s="89" t="str">
        <f t="shared" si="27"/>
        <v/>
      </c>
      <c r="AM43" s="89" t="str">
        <f t="shared" si="27"/>
        <v/>
      </c>
      <c r="AN43" s="89" t="str">
        <f t="shared" si="27"/>
        <v/>
      </c>
      <c r="AO43" s="89" t="str">
        <f t="shared" si="27"/>
        <v/>
      </c>
      <c r="AP43" s="89" t="str">
        <f t="shared" si="27"/>
        <v/>
      </c>
      <c r="AQ43" s="38">
        <f t="shared" si="21"/>
        <v>0</v>
      </c>
      <c r="AR43" s="38">
        <f t="shared" si="22"/>
        <v>0</v>
      </c>
      <c r="AS43" s="38">
        <f t="shared" si="23"/>
        <v>0</v>
      </c>
    </row>
    <row r="44" spans="1:45" ht="27.75" customHeight="1" x14ac:dyDescent="0.25">
      <c r="A44" s="34">
        <f>'Inventaire – Véh. et équip.'!A33</f>
        <v>32</v>
      </c>
      <c r="B44" s="34"/>
      <c r="C44" s="34">
        <f>'Inventaire – Véh. et équip.'!C33</f>
        <v>0</v>
      </c>
      <c r="D44" s="34">
        <f>'Inventaire – Véh. et équip.'!D33</f>
        <v>0</v>
      </c>
      <c r="E44" s="35">
        <f>'Inventaire – Véh. et équip.'!E33</f>
        <v>0</v>
      </c>
      <c r="F44" s="36">
        <f>'Inventaire – Véh. et équip.'!F33</f>
        <v>0</v>
      </c>
      <c r="G44" s="98">
        <f>'Inventaire – Véh. et équip.'!J33</f>
        <v>0</v>
      </c>
      <c r="H44" s="100">
        <f>'Inventaire – Véh. et équip.'!H33-'Inventaire – Véh. et équip.'!M33</f>
        <v>0</v>
      </c>
      <c r="I44" s="100">
        <f>'Inventaire – Véh. et équip.'!L33</f>
        <v>0</v>
      </c>
      <c r="J44" s="100">
        <f>'Inventaire – Véh. et équip.'!AB33</f>
        <v>0</v>
      </c>
      <c r="K44" s="173">
        <f t="shared" si="10"/>
        <v>0</v>
      </c>
      <c r="L44" s="173">
        <f t="shared" si="13"/>
        <v>0</v>
      </c>
      <c r="M44" s="173">
        <f t="shared" si="14"/>
        <v>0</v>
      </c>
      <c r="N44" s="173">
        <f t="shared" si="15"/>
        <v>0</v>
      </c>
      <c r="O44" s="173">
        <f t="shared" si="16"/>
        <v>0</v>
      </c>
      <c r="P44" s="174">
        <f t="shared" si="17"/>
        <v>0</v>
      </c>
      <c r="Q44" s="89" t="str">
        <f t="shared" si="18"/>
        <v/>
      </c>
      <c r="R44" s="66" t="str">
        <f t="shared" si="26"/>
        <v/>
      </c>
      <c r="S44" s="89" t="str">
        <f t="shared" si="26"/>
        <v/>
      </c>
      <c r="T44" s="89" t="str">
        <f t="shared" si="26"/>
        <v/>
      </c>
      <c r="U44" s="89" t="str">
        <f t="shared" si="26"/>
        <v/>
      </c>
      <c r="V44" s="89" t="str">
        <f t="shared" si="26"/>
        <v/>
      </c>
      <c r="W44" s="89" t="str">
        <f t="shared" si="26"/>
        <v/>
      </c>
      <c r="X44" s="89" t="str">
        <f t="shared" si="26"/>
        <v/>
      </c>
      <c r="Y44" s="89" t="str">
        <f t="shared" si="26"/>
        <v/>
      </c>
      <c r="Z44" s="89" t="str">
        <f t="shared" si="26"/>
        <v/>
      </c>
      <c r="AA44" s="89" t="str">
        <f t="shared" si="26"/>
        <v/>
      </c>
      <c r="AB44" s="89" t="str">
        <f t="shared" si="27"/>
        <v/>
      </c>
      <c r="AC44" s="89" t="str">
        <f t="shared" si="27"/>
        <v/>
      </c>
      <c r="AD44" s="89" t="str">
        <f t="shared" si="27"/>
        <v/>
      </c>
      <c r="AE44" s="89" t="str">
        <f t="shared" si="27"/>
        <v/>
      </c>
      <c r="AF44" s="89" t="str">
        <f t="shared" si="27"/>
        <v/>
      </c>
      <c r="AG44" s="89" t="str">
        <f t="shared" si="27"/>
        <v/>
      </c>
      <c r="AH44" s="89" t="str">
        <f t="shared" si="27"/>
        <v/>
      </c>
      <c r="AI44" s="89" t="str">
        <f t="shared" si="27"/>
        <v/>
      </c>
      <c r="AJ44" s="89" t="str">
        <f t="shared" si="27"/>
        <v/>
      </c>
      <c r="AK44" s="89" t="str">
        <f t="shared" si="27"/>
        <v/>
      </c>
      <c r="AL44" s="89" t="str">
        <f t="shared" si="27"/>
        <v/>
      </c>
      <c r="AM44" s="89" t="str">
        <f t="shared" si="27"/>
        <v/>
      </c>
      <c r="AN44" s="89" t="str">
        <f t="shared" si="27"/>
        <v/>
      </c>
      <c r="AO44" s="89" t="str">
        <f t="shared" si="27"/>
        <v/>
      </c>
      <c r="AP44" s="89" t="str">
        <f t="shared" si="27"/>
        <v/>
      </c>
      <c r="AQ44" s="38">
        <f t="shared" si="21"/>
        <v>0</v>
      </c>
      <c r="AR44" s="38">
        <f t="shared" si="22"/>
        <v>0</v>
      </c>
      <c r="AS44" s="38">
        <f t="shared" si="23"/>
        <v>0</v>
      </c>
    </row>
    <row r="45" spans="1:45" ht="27.75" customHeight="1" x14ac:dyDescent="0.25">
      <c r="A45" s="34">
        <f>'Inventaire – Véh. et équip.'!A34</f>
        <v>33</v>
      </c>
      <c r="B45" s="34"/>
      <c r="C45" s="34">
        <f>'Inventaire – Véh. et équip.'!C34</f>
        <v>0</v>
      </c>
      <c r="D45" s="34">
        <f>'Inventaire – Véh. et équip.'!D34</f>
        <v>0</v>
      </c>
      <c r="E45" s="35">
        <f>'Inventaire – Véh. et équip.'!E34</f>
        <v>0</v>
      </c>
      <c r="F45" s="36">
        <f>'Inventaire – Véh. et équip.'!F34</f>
        <v>0</v>
      </c>
      <c r="G45" s="98">
        <f>'Inventaire – Véh. et équip.'!J34</f>
        <v>0</v>
      </c>
      <c r="H45" s="100">
        <f>'Inventaire – Véh. et équip.'!H34-'Inventaire – Véh. et équip.'!M34</f>
        <v>0</v>
      </c>
      <c r="I45" s="100">
        <f>'Inventaire – Véh. et équip.'!L34</f>
        <v>0</v>
      </c>
      <c r="J45" s="100">
        <f>'Inventaire – Véh. et équip.'!AB34</f>
        <v>0</v>
      </c>
      <c r="K45" s="173">
        <f t="shared" si="10"/>
        <v>0</v>
      </c>
      <c r="L45" s="173">
        <f t="shared" si="13"/>
        <v>0</v>
      </c>
      <c r="M45" s="173">
        <f t="shared" si="14"/>
        <v>0</v>
      </c>
      <c r="N45" s="173">
        <f t="shared" si="15"/>
        <v>0</v>
      </c>
      <c r="O45" s="173">
        <f t="shared" si="16"/>
        <v>0</v>
      </c>
      <c r="P45" s="174">
        <f t="shared" si="17"/>
        <v>0</v>
      </c>
      <c r="Q45" s="89" t="str">
        <f t="shared" si="18"/>
        <v/>
      </c>
      <c r="R45" s="66" t="str">
        <f t="shared" si="26"/>
        <v/>
      </c>
      <c r="S45" s="89" t="str">
        <f t="shared" si="26"/>
        <v/>
      </c>
      <c r="T45" s="89" t="str">
        <f t="shared" si="26"/>
        <v/>
      </c>
      <c r="U45" s="89" t="str">
        <f t="shared" si="26"/>
        <v/>
      </c>
      <c r="V45" s="89" t="str">
        <f t="shared" si="26"/>
        <v/>
      </c>
      <c r="W45" s="89" t="str">
        <f t="shared" si="26"/>
        <v/>
      </c>
      <c r="X45" s="89" t="str">
        <f t="shared" si="26"/>
        <v/>
      </c>
      <c r="Y45" s="89" t="str">
        <f t="shared" si="26"/>
        <v/>
      </c>
      <c r="Z45" s="89" t="str">
        <f t="shared" si="26"/>
        <v/>
      </c>
      <c r="AA45" s="89" t="str">
        <f t="shared" si="26"/>
        <v/>
      </c>
      <c r="AB45" s="89" t="str">
        <f t="shared" si="27"/>
        <v/>
      </c>
      <c r="AC45" s="89" t="str">
        <f t="shared" si="27"/>
        <v/>
      </c>
      <c r="AD45" s="89" t="str">
        <f t="shared" si="27"/>
        <v/>
      </c>
      <c r="AE45" s="89" t="str">
        <f t="shared" si="27"/>
        <v/>
      </c>
      <c r="AF45" s="89" t="str">
        <f t="shared" si="27"/>
        <v/>
      </c>
      <c r="AG45" s="89" t="str">
        <f t="shared" si="27"/>
        <v/>
      </c>
      <c r="AH45" s="89" t="str">
        <f t="shared" si="27"/>
        <v/>
      </c>
      <c r="AI45" s="89" t="str">
        <f t="shared" si="27"/>
        <v/>
      </c>
      <c r="AJ45" s="89" t="str">
        <f t="shared" si="27"/>
        <v/>
      </c>
      <c r="AK45" s="89" t="str">
        <f t="shared" si="27"/>
        <v/>
      </c>
      <c r="AL45" s="89" t="str">
        <f t="shared" si="27"/>
        <v/>
      </c>
      <c r="AM45" s="89" t="str">
        <f t="shared" si="27"/>
        <v/>
      </c>
      <c r="AN45" s="89" t="str">
        <f t="shared" si="27"/>
        <v/>
      </c>
      <c r="AO45" s="89" t="str">
        <f t="shared" si="27"/>
        <v/>
      </c>
      <c r="AP45" s="89" t="str">
        <f t="shared" si="27"/>
        <v/>
      </c>
      <c r="AQ45" s="38">
        <f t="shared" si="21"/>
        <v>0</v>
      </c>
      <c r="AR45" s="38">
        <f t="shared" si="22"/>
        <v>0</v>
      </c>
      <c r="AS45" s="38">
        <f t="shared" si="23"/>
        <v>0</v>
      </c>
    </row>
    <row r="46" spans="1:45" ht="27.75" customHeight="1" x14ac:dyDescent="0.25">
      <c r="A46" s="34">
        <f>'Inventaire – Véh. et équip.'!A35</f>
        <v>34</v>
      </c>
      <c r="B46" s="34"/>
      <c r="C46" s="34">
        <f>'Inventaire – Véh. et équip.'!C35</f>
        <v>0</v>
      </c>
      <c r="D46" s="34">
        <f>'Inventaire – Véh. et équip.'!D35</f>
        <v>0</v>
      </c>
      <c r="E46" s="35">
        <f>'Inventaire – Véh. et équip.'!E35</f>
        <v>0</v>
      </c>
      <c r="F46" s="36">
        <f>'Inventaire – Véh. et équip.'!F35</f>
        <v>0</v>
      </c>
      <c r="G46" s="98">
        <f>'Inventaire – Véh. et équip.'!J35</f>
        <v>0</v>
      </c>
      <c r="H46" s="100">
        <f>'Inventaire – Véh. et équip.'!H35-'Inventaire – Véh. et équip.'!M35</f>
        <v>0</v>
      </c>
      <c r="I46" s="100">
        <f>'Inventaire – Véh. et équip.'!L35</f>
        <v>0</v>
      </c>
      <c r="J46" s="100">
        <f>'Inventaire – Véh. et équip.'!AB35</f>
        <v>0</v>
      </c>
      <c r="K46" s="173">
        <f t="shared" si="10"/>
        <v>0</v>
      </c>
      <c r="L46" s="173">
        <f t="shared" si="13"/>
        <v>0</v>
      </c>
      <c r="M46" s="173">
        <f t="shared" si="14"/>
        <v>0</v>
      </c>
      <c r="N46" s="173">
        <f t="shared" si="15"/>
        <v>0</v>
      </c>
      <c r="O46" s="173">
        <f t="shared" si="16"/>
        <v>0</v>
      </c>
      <c r="P46" s="174">
        <f t="shared" si="17"/>
        <v>0</v>
      </c>
      <c r="Q46" s="89" t="str">
        <f t="shared" si="18"/>
        <v/>
      </c>
      <c r="R46" s="66" t="str">
        <f t="shared" si="26"/>
        <v/>
      </c>
      <c r="S46" s="89" t="str">
        <f t="shared" si="26"/>
        <v/>
      </c>
      <c r="T46" s="89" t="str">
        <f t="shared" si="26"/>
        <v/>
      </c>
      <c r="U46" s="89" t="str">
        <f t="shared" si="26"/>
        <v/>
      </c>
      <c r="V46" s="89" t="str">
        <f t="shared" si="26"/>
        <v/>
      </c>
      <c r="W46" s="89" t="str">
        <f t="shared" si="26"/>
        <v/>
      </c>
      <c r="X46" s="89" t="str">
        <f t="shared" si="26"/>
        <v/>
      </c>
      <c r="Y46" s="89" t="str">
        <f t="shared" si="26"/>
        <v/>
      </c>
      <c r="Z46" s="89" t="str">
        <f t="shared" si="26"/>
        <v/>
      </c>
      <c r="AA46" s="89" t="str">
        <f t="shared" si="26"/>
        <v/>
      </c>
      <c r="AB46" s="89" t="str">
        <f t="shared" si="27"/>
        <v/>
      </c>
      <c r="AC46" s="89" t="str">
        <f t="shared" si="27"/>
        <v/>
      </c>
      <c r="AD46" s="89" t="str">
        <f t="shared" si="27"/>
        <v/>
      </c>
      <c r="AE46" s="89" t="str">
        <f t="shared" si="27"/>
        <v/>
      </c>
      <c r="AF46" s="89" t="str">
        <f t="shared" si="27"/>
        <v/>
      </c>
      <c r="AG46" s="89" t="str">
        <f t="shared" si="27"/>
        <v/>
      </c>
      <c r="AH46" s="89" t="str">
        <f t="shared" si="27"/>
        <v/>
      </c>
      <c r="AI46" s="89" t="str">
        <f t="shared" si="27"/>
        <v/>
      </c>
      <c r="AJ46" s="89" t="str">
        <f t="shared" si="27"/>
        <v/>
      </c>
      <c r="AK46" s="89" t="str">
        <f t="shared" si="27"/>
        <v/>
      </c>
      <c r="AL46" s="89" t="str">
        <f t="shared" si="27"/>
        <v/>
      </c>
      <c r="AM46" s="89" t="str">
        <f t="shared" si="27"/>
        <v/>
      </c>
      <c r="AN46" s="89" t="str">
        <f t="shared" si="27"/>
        <v/>
      </c>
      <c r="AO46" s="89" t="str">
        <f t="shared" si="27"/>
        <v/>
      </c>
      <c r="AP46" s="89" t="str">
        <f t="shared" si="27"/>
        <v/>
      </c>
      <c r="AQ46" s="38">
        <f t="shared" si="21"/>
        <v>0</v>
      </c>
      <c r="AR46" s="38">
        <f t="shared" si="22"/>
        <v>0</v>
      </c>
      <c r="AS46" s="38">
        <f t="shared" si="23"/>
        <v>0</v>
      </c>
    </row>
    <row r="47" spans="1:45" ht="27.75" customHeight="1" x14ac:dyDescent="0.25">
      <c r="A47" s="34">
        <f>'Inventaire – Véh. et équip.'!A36</f>
        <v>35</v>
      </c>
      <c r="B47" s="34"/>
      <c r="C47" s="34">
        <f>'Inventaire – Véh. et équip.'!C36</f>
        <v>0</v>
      </c>
      <c r="D47" s="34">
        <f>'Inventaire – Véh. et équip.'!D36</f>
        <v>0</v>
      </c>
      <c r="E47" s="35">
        <f>'Inventaire – Véh. et équip.'!E36</f>
        <v>0</v>
      </c>
      <c r="F47" s="36">
        <f>'Inventaire – Véh. et équip.'!F36</f>
        <v>0</v>
      </c>
      <c r="G47" s="98">
        <f>'Inventaire – Véh. et équip.'!J36</f>
        <v>0</v>
      </c>
      <c r="H47" s="100">
        <f>'Inventaire – Véh. et équip.'!H36-'Inventaire – Véh. et équip.'!M36</f>
        <v>0</v>
      </c>
      <c r="I47" s="100">
        <f>'Inventaire – Véh. et équip.'!L36</f>
        <v>0</v>
      </c>
      <c r="J47" s="100">
        <f>'Inventaire – Véh. et équip.'!AB36</f>
        <v>0</v>
      </c>
      <c r="K47" s="173">
        <f t="shared" si="10"/>
        <v>0</v>
      </c>
      <c r="L47" s="173">
        <f t="shared" si="13"/>
        <v>0</v>
      </c>
      <c r="M47" s="173">
        <f t="shared" si="14"/>
        <v>0</v>
      </c>
      <c r="N47" s="173">
        <f t="shared" si="15"/>
        <v>0</v>
      </c>
      <c r="O47" s="173">
        <f t="shared" si="16"/>
        <v>0</v>
      </c>
      <c r="P47" s="174">
        <f t="shared" si="17"/>
        <v>0</v>
      </c>
      <c r="Q47" s="89" t="str">
        <f t="shared" si="18"/>
        <v/>
      </c>
      <c r="R47" s="66" t="str">
        <f t="shared" si="26"/>
        <v/>
      </c>
      <c r="S47" s="89" t="str">
        <f t="shared" si="26"/>
        <v/>
      </c>
      <c r="T47" s="89" t="str">
        <f t="shared" si="26"/>
        <v/>
      </c>
      <c r="U47" s="89" t="str">
        <f t="shared" si="26"/>
        <v/>
      </c>
      <c r="V47" s="89" t="str">
        <f t="shared" si="26"/>
        <v/>
      </c>
      <c r="W47" s="89" t="str">
        <f t="shared" si="26"/>
        <v/>
      </c>
      <c r="X47" s="89" t="str">
        <f t="shared" si="26"/>
        <v/>
      </c>
      <c r="Y47" s="89" t="str">
        <f t="shared" si="26"/>
        <v/>
      </c>
      <c r="Z47" s="89" t="str">
        <f t="shared" si="26"/>
        <v/>
      </c>
      <c r="AA47" s="89" t="str">
        <f t="shared" si="26"/>
        <v/>
      </c>
      <c r="AB47" s="89" t="str">
        <f t="shared" si="27"/>
        <v/>
      </c>
      <c r="AC47" s="89" t="str">
        <f t="shared" si="27"/>
        <v/>
      </c>
      <c r="AD47" s="89" t="str">
        <f t="shared" si="27"/>
        <v/>
      </c>
      <c r="AE47" s="89" t="str">
        <f t="shared" si="27"/>
        <v/>
      </c>
      <c r="AF47" s="89" t="str">
        <f t="shared" si="27"/>
        <v/>
      </c>
      <c r="AG47" s="89" t="str">
        <f t="shared" si="27"/>
        <v/>
      </c>
      <c r="AH47" s="89" t="str">
        <f t="shared" si="27"/>
        <v/>
      </c>
      <c r="AI47" s="89" t="str">
        <f t="shared" si="27"/>
        <v/>
      </c>
      <c r="AJ47" s="89" t="str">
        <f t="shared" si="27"/>
        <v/>
      </c>
      <c r="AK47" s="89" t="str">
        <f t="shared" si="27"/>
        <v/>
      </c>
      <c r="AL47" s="89" t="str">
        <f t="shared" si="27"/>
        <v/>
      </c>
      <c r="AM47" s="89" t="str">
        <f t="shared" si="27"/>
        <v/>
      </c>
      <c r="AN47" s="89" t="str">
        <f t="shared" si="27"/>
        <v/>
      </c>
      <c r="AO47" s="89" t="str">
        <f t="shared" si="27"/>
        <v/>
      </c>
      <c r="AP47" s="89" t="str">
        <f t="shared" si="27"/>
        <v/>
      </c>
      <c r="AQ47" s="38">
        <f t="shared" si="21"/>
        <v>0</v>
      </c>
      <c r="AR47" s="38">
        <f t="shared" si="22"/>
        <v>0</v>
      </c>
      <c r="AS47" s="38">
        <f t="shared" si="23"/>
        <v>0</v>
      </c>
    </row>
    <row r="48" spans="1:45" ht="27.75" customHeight="1" x14ac:dyDescent="0.25">
      <c r="A48" s="34">
        <f>'Inventaire – Véh. et équip.'!A37</f>
        <v>36</v>
      </c>
      <c r="B48" s="34"/>
      <c r="C48" s="34">
        <f>'Inventaire – Véh. et équip.'!C37</f>
        <v>0</v>
      </c>
      <c r="D48" s="34">
        <f>'Inventaire – Véh. et équip.'!D37</f>
        <v>0</v>
      </c>
      <c r="E48" s="35">
        <f>'Inventaire – Véh. et équip.'!E37</f>
        <v>0</v>
      </c>
      <c r="F48" s="36">
        <f>'Inventaire – Véh. et équip.'!F37</f>
        <v>0</v>
      </c>
      <c r="G48" s="98">
        <f>'Inventaire – Véh. et équip.'!J37</f>
        <v>0</v>
      </c>
      <c r="H48" s="100">
        <f>'Inventaire – Véh. et équip.'!H37-'Inventaire – Véh. et équip.'!M37</f>
        <v>0</v>
      </c>
      <c r="I48" s="100">
        <f>'Inventaire – Véh. et équip.'!L37</f>
        <v>0</v>
      </c>
      <c r="J48" s="100">
        <f>'Inventaire – Véh. et équip.'!AB37</f>
        <v>0</v>
      </c>
      <c r="K48" s="173">
        <f t="shared" si="10"/>
        <v>0</v>
      </c>
      <c r="L48" s="173">
        <f t="shared" si="13"/>
        <v>0</v>
      </c>
      <c r="M48" s="173">
        <f t="shared" si="14"/>
        <v>0</v>
      </c>
      <c r="N48" s="173">
        <f t="shared" si="15"/>
        <v>0</v>
      </c>
      <c r="O48" s="173">
        <f t="shared" si="16"/>
        <v>0</v>
      </c>
      <c r="P48" s="174">
        <f t="shared" si="17"/>
        <v>0</v>
      </c>
      <c r="Q48" s="89" t="str">
        <f t="shared" si="18"/>
        <v/>
      </c>
      <c r="R48" s="66" t="str">
        <f t="shared" si="26"/>
        <v/>
      </c>
      <c r="S48" s="89" t="str">
        <f t="shared" si="26"/>
        <v/>
      </c>
      <c r="T48" s="89" t="str">
        <f t="shared" si="26"/>
        <v/>
      </c>
      <c r="U48" s="89" t="str">
        <f t="shared" si="26"/>
        <v/>
      </c>
      <c r="V48" s="89" t="str">
        <f t="shared" si="26"/>
        <v/>
      </c>
      <c r="W48" s="89" t="str">
        <f t="shared" si="26"/>
        <v/>
      </c>
      <c r="X48" s="89" t="str">
        <f t="shared" si="26"/>
        <v/>
      </c>
      <c r="Y48" s="89" t="str">
        <f t="shared" si="26"/>
        <v/>
      </c>
      <c r="Z48" s="89" t="str">
        <f t="shared" si="26"/>
        <v/>
      </c>
      <c r="AA48" s="89" t="str">
        <f t="shared" si="26"/>
        <v/>
      </c>
      <c r="AB48" s="89" t="str">
        <f t="shared" si="27"/>
        <v/>
      </c>
      <c r="AC48" s="89" t="str">
        <f t="shared" si="27"/>
        <v/>
      </c>
      <c r="AD48" s="89" t="str">
        <f t="shared" si="27"/>
        <v/>
      </c>
      <c r="AE48" s="89" t="str">
        <f t="shared" si="27"/>
        <v/>
      </c>
      <c r="AF48" s="89" t="str">
        <f t="shared" si="27"/>
        <v/>
      </c>
      <c r="AG48" s="89" t="str">
        <f t="shared" si="27"/>
        <v/>
      </c>
      <c r="AH48" s="89" t="str">
        <f t="shared" si="27"/>
        <v/>
      </c>
      <c r="AI48" s="89" t="str">
        <f t="shared" si="27"/>
        <v/>
      </c>
      <c r="AJ48" s="89" t="str">
        <f t="shared" si="27"/>
        <v/>
      </c>
      <c r="AK48" s="89" t="str">
        <f t="shared" si="27"/>
        <v/>
      </c>
      <c r="AL48" s="89" t="str">
        <f t="shared" si="27"/>
        <v/>
      </c>
      <c r="AM48" s="89" t="str">
        <f t="shared" si="27"/>
        <v/>
      </c>
      <c r="AN48" s="89" t="str">
        <f t="shared" si="27"/>
        <v/>
      </c>
      <c r="AO48" s="89" t="str">
        <f t="shared" si="27"/>
        <v/>
      </c>
      <c r="AP48" s="89" t="str">
        <f t="shared" si="27"/>
        <v/>
      </c>
      <c r="AQ48" s="38">
        <f t="shared" si="21"/>
        <v>0</v>
      </c>
      <c r="AR48" s="38">
        <f t="shared" si="22"/>
        <v>0</v>
      </c>
      <c r="AS48" s="38">
        <f t="shared" si="23"/>
        <v>0</v>
      </c>
    </row>
    <row r="49" spans="1:56" ht="27.75" customHeight="1" x14ac:dyDescent="0.25">
      <c r="A49" s="34">
        <f>'Inventaire – Véh. et équip.'!A38</f>
        <v>37</v>
      </c>
      <c r="B49" s="34"/>
      <c r="C49" s="34">
        <f>'Inventaire – Véh. et équip.'!C38</f>
        <v>0</v>
      </c>
      <c r="D49" s="34">
        <f>'Inventaire – Véh. et équip.'!D38</f>
        <v>0</v>
      </c>
      <c r="E49" s="35">
        <f>'Inventaire – Véh. et équip.'!E38</f>
        <v>0</v>
      </c>
      <c r="F49" s="36">
        <f>'Inventaire – Véh. et équip.'!F38</f>
        <v>0</v>
      </c>
      <c r="G49" s="98">
        <f>'Inventaire – Véh. et équip.'!J38</f>
        <v>0</v>
      </c>
      <c r="H49" s="100">
        <f>'Inventaire – Véh. et équip.'!H38-'Inventaire – Véh. et équip.'!M38</f>
        <v>0</v>
      </c>
      <c r="I49" s="100">
        <f>'Inventaire – Véh. et équip.'!L38</f>
        <v>0</v>
      </c>
      <c r="J49" s="100">
        <f>'Inventaire – Véh. et équip.'!AB38</f>
        <v>0</v>
      </c>
      <c r="K49" s="173">
        <f t="shared" si="10"/>
        <v>0</v>
      </c>
      <c r="L49" s="173">
        <f t="shared" si="13"/>
        <v>0</v>
      </c>
      <c r="M49" s="173">
        <f t="shared" si="14"/>
        <v>0</v>
      </c>
      <c r="N49" s="173">
        <f t="shared" si="15"/>
        <v>0</v>
      </c>
      <c r="O49" s="173">
        <f t="shared" si="16"/>
        <v>0</v>
      </c>
      <c r="P49" s="174">
        <f t="shared" si="17"/>
        <v>0</v>
      </c>
      <c r="Q49" s="89" t="str">
        <f t="shared" si="18"/>
        <v/>
      </c>
      <c r="R49" s="66" t="str">
        <f t="shared" si="26"/>
        <v/>
      </c>
      <c r="S49" s="89" t="str">
        <f t="shared" si="26"/>
        <v/>
      </c>
      <c r="T49" s="89" t="str">
        <f t="shared" si="26"/>
        <v/>
      </c>
      <c r="U49" s="89" t="str">
        <f t="shared" si="26"/>
        <v/>
      </c>
      <c r="V49" s="89" t="str">
        <f t="shared" si="26"/>
        <v/>
      </c>
      <c r="W49" s="89" t="str">
        <f t="shared" si="26"/>
        <v/>
      </c>
      <c r="X49" s="89" t="str">
        <f t="shared" si="26"/>
        <v/>
      </c>
      <c r="Y49" s="89" t="str">
        <f t="shared" si="26"/>
        <v/>
      </c>
      <c r="Z49" s="89" t="str">
        <f t="shared" si="26"/>
        <v/>
      </c>
      <c r="AA49" s="89" t="str">
        <f t="shared" si="26"/>
        <v/>
      </c>
      <c r="AB49" s="89" t="str">
        <f t="shared" si="27"/>
        <v/>
      </c>
      <c r="AC49" s="89" t="str">
        <f t="shared" si="27"/>
        <v/>
      </c>
      <c r="AD49" s="89" t="str">
        <f t="shared" si="27"/>
        <v/>
      </c>
      <c r="AE49" s="89" t="str">
        <f t="shared" si="27"/>
        <v/>
      </c>
      <c r="AF49" s="89" t="str">
        <f t="shared" si="27"/>
        <v/>
      </c>
      <c r="AG49" s="89" t="str">
        <f t="shared" si="27"/>
        <v/>
      </c>
      <c r="AH49" s="89" t="str">
        <f t="shared" si="27"/>
        <v/>
      </c>
      <c r="AI49" s="89" t="str">
        <f t="shared" si="27"/>
        <v/>
      </c>
      <c r="AJ49" s="89" t="str">
        <f t="shared" si="27"/>
        <v/>
      </c>
      <c r="AK49" s="89" t="str">
        <f t="shared" si="27"/>
        <v/>
      </c>
      <c r="AL49" s="89" t="str">
        <f t="shared" si="27"/>
        <v/>
      </c>
      <c r="AM49" s="89" t="str">
        <f t="shared" si="27"/>
        <v/>
      </c>
      <c r="AN49" s="89" t="str">
        <f t="shared" si="27"/>
        <v/>
      </c>
      <c r="AO49" s="89" t="str">
        <f t="shared" si="27"/>
        <v/>
      </c>
      <c r="AP49" s="89" t="str">
        <f t="shared" si="27"/>
        <v/>
      </c>
      <c r="AQ49" s="38">
        <f t="shared" si="21"/>
        <v>0</v>
      </c>
      <c r="AR49" s="38">
        <f t="shared" si="22"/>
        <v>0</v>
      </c>
      <c r="AS49" s="38">
        <f t="shared" si="23"/>
        <v>0</v>
      </c>
    </row>
    <row r="50" spans="1:56" ht="27.75" customHeight="1" x14ac:dyDescent="0.25">
      <c r="A50" s="34">
        <f>'Inventaire – Véh. et équip.'!A39</f>
        <v>38</v>
      </c>
      <c r="B50" s="34"/>
      <c r="C50" s="34">
        <f>'Inventaire – Véh. et équip.'!C39</f>
        <v>0</v>
      </c>
      <c r="D50" s="34">
        <f>'Inventaire – Véh. et équip.'!D39</f>
        <v>0</v>
      </c>
      <c r="E50" s="35">
        <f>'Inventaire – Véh. et équip.'!E39</f>
        <v>0</v>
      </c>
      <c r="F50" s="36">
        <f>'Inventaire – Véh. et équip.'!F39</f>
        <v>0</v>
      </c>
      <c r="G50" s="98">
        <f>'Inventaire – Véh. et équip.'!J39</f>
        <v>0</v>
      </c>
      <c r="H50" s="100">
        <f>'Inventaire – Véh. et équip.'!H39-'Inventaire – Véh. et équip.'!M39</f>
        <v>0</v>
      </c>
      <c r="I50" s="100">
        <f>'Inventaire – Véh. et équip.'!L39</f>
        <v>0</v>
      </c>
      <c r="J50" s="100">
        <f>'Inventaire – Véh. et équip.'!AB39</f>
        <v>0</v>
      </c>
      <c r="K50" s="173">
        <f t="shared" si="10"/>
        <v>0</v>
      </c>
      <c r="L50" s="173">
        <f t="shared" si="13"/>
        <v>0</v>
      </c>
      <c r="M50" s="173">
        <f t="shared" si="14"/>
        <v>0</v>
      </c>
      <c r="N50" s="173">
        <f t="shared" si="15"/>
        <v>0</v>
      </c>
      <c r="O50" s="173">
        <f t="shared" si="16"/>
        <v>0</v>
      </c>
      <c r="P50" s="174">
        <f t="shared" si="17"/>
        <v>0</v>
      </c>
      <c r="Q50" s="89" t="str">
        <f t="shared" si="18"/>
        <v/>
      </c>
      <c r="R50" s="66" t="str">
        <f t="shared" si="26"/>
        <v/>
      </c>
      <c r="S50" s="89" t="str">
        <f t="shared" si="26"/>
        <v/>
      </c>
      <c r="T50" s="89" t="str">
        <f t="shared" si="26"/>
        <v/>
      </c>
      <c r="U50" s="89" t="str">
        <f t="shared" si="26"/>
        <v/>
      </c>
      <c r="V50" s="89" t="str">
        <f t="shared" si="26"/>
        <v/>
      </c>
      <c r="W50" s="89" t="str">
        <f t="shared" si="26"/>
        <v/>
      </c>
      <c r="X50" s="89" t="str">
        <f t="shared" si="26"/>
        <v/>
      </c>
      <c r="Y50" s="89" t="str">
        <f t="shared" si="26"/>
        <v/>
      </c>
      <c r="Z50" s="89" t="str">
        <f t="shared" si="26"/>
        <v/>
      </c>
      <c r="AA50" s="89" t="str">
        <f t="shared" si="26"/>
        <v/>
      </c>
      <c r="AB50" s="89" t="str">
        <f t="shared" si="27"/>
        <v/>
      </c>
      <c r="AC50" s="89" t="str">
        <f t="shared" si="27"/>
        <v/>
      </c>
      <c r="AD50" s="89" t="str">
        <f t="shared" si="27"/>
        <v/>
      </c>
      <c r="AE50" s="89" t="str">
        <f t="shared" si="27"/>
        <v/>
      </c>
      <c r="AF50" s="89" t="str">
        <f t="shared" si="27"/>
        <v/>
      </c>
      <c r="AG50" s="89" t="str">
        <f t="shared" si="27"/>
        <v/>
      </c>
      <c r="AH50" s="89" t="str">
        <f t="shared" si="27"/>
        <v/>
      </c>
      <c r="AI50" s="89" t="str">
        <f t="shared" si="27"/>
        <v/>
      </c>
      <c r="AJ50" s="89" t="str">
        <f t="shared" si="27"/>
        <v/>
      </c>
      <c r="AK50" s="89" t="str">
        <f t="shared" si="27"/>
        <v/>
      </c>
      <c r="AL50" s="89" t="str">
        <f t="shared" si="27"/>
        <v/>
      </c>
      <c r="AM50" s="89" t="str">
        <f t="shared" si="27"/>
        <v/>
      </c>
      <c r="AN50" s="89" t="str">
        <f t="shared" si="27"/>
        <v/>
      </c>
      <c r="AO50" s="89" t="str">
        <f t="shared" si="27"/>
        <v/>
      </c>
      <c r="AP50" s="89" t="str">
        <f t="shared" si="27"/>
        <v/>
      </c>
      <c r="AQ50" s="38">
        <f t="shared" si="21"/>
        <v>0</v>
      </c>
      <c r="AR50" s="38">
        <f t="shared" si="22"/>
        <v>0</v>
      </c>
      <c r="AS50" s="38">
        <f t="shared" si="23"/>
        <v>0</v>
      </c>
    </row>
    <row r="51" spans="1:56" ht="27.75" customHeight="1" x14ac:dyDescent="0.25">
      <c r="A51" s="34">
        <f>'Inventaire – Véh. et équip.'!A40</f>
        <v>39</v>
      </c>
      <c r="B51" s="34"/>
      <c r="C51" s="34">
        <f>'Inventaire – Véh. et équip.'!C40</f>
        <v>0</v>
      </c>
      <c r="D51" s="34">
        <f>'Inventaire – Véh. et équip.'!D40</f>
        <v>0</v>
      </c>
      <c r="E51" s="35">
        <f>'Inventaire – Véh. et équip.'!E40</f>
        <v>0</v>
      </c>
      <c r="F51" s="36">
        <f>'Inventaire – Véh. et équip.'!F40</f>
        <v>0</v>
      </c>
      <c r="G51" s="98">
        <f>'Inventaire – Véh. et équip.'!J40</f>
        <v>0</v>
      </c>
      <c r="H51" s="100">
        <f>'Inventaire – Véh. et équip.'!H40-'Inventaire – Véh. et équip.'!M40</f>
        <v>0</v>
      </c>
      <c r="I51" s="100">
        <f>'Inventaire – Véh. et équip.'!L40</f>
        <v>0</v>
      </c>
      <c r="J51" s="100">
        <f>'Inventaire – Véh. et équip.'!AB40</f>
        <v>0</v>
      </c>
      <c r="K51" s="173">
        <f t="shared" si="10"/>
        <v>0</v>
      </c>
      <c r="L51" s="173">
        <f t="shared" si="13"/>
        <v>0</v>
      </c>
      <c r="M51" s="173">
        <f t="shared" si="14"/>
        <v>0</v>
      </c>
      <c r="N51" s="173">
        <f t="shared" si="15"/>
        <v>0</v>
      </c>
      <c r="O51" s="173">
        <f t="shared" si="16"/>
        <v>0</v>
      </c>
      <c r="P51" s="174">
        <f t="shared" si="17"/>
        <v>0</v>
      </c>
      <c r="Q51" s="89" t="str">
        <f t="shared" si="18"/>
        <v/>
      </c>
      <c r="R51" s="66" t="str">
        <f t="shared" si="26"/>
        <v/>
      </c>
      <c r="S51" s="89" t="str">
        <f t="shared" si="26"/>
        <v/>
      </c>
      <c r="T51" s="89" t="str">
        <f t="shared" si="26"/>
        <v/>
      </c>
      <c r="U51" s="89" t="str">
        <f t="shared" si="26"/>
        <v/>
      </c>
      <c r="V51" s="89" t="str">
        <f t="shared" si="26"/>
        <v/>
      </c>
      <c r="W51" s="89" t="str">
        <f t="shared" si="26"/>
        <v/>
      </c>
      <c r="X51" s="89" t="str">
        <f t="shared" si="26"/>
        <v/>
      </c>
      <c r="Y51" s="89" t="str">
        <f t="shared" si="26"/>
        <v/>
      </c>
      <c r="Z51" s="89" t="str">
        <f t="shared" si="26"/>
        <v/>
      </c>
      <c r="AA51" s="89" t="str">
        <f t="shared" si="26"/>
        <v/>
      </c>
      <c r="AB51" s="89" t="str">
        <f t="shared" si="27"/>
        <v/>
      </c>
      <c r="AC51" s="89" t="str">
        <f t="shared" si="27"/>
        <v/>
      </c>
      <c r="AD51" s="89" t="str">
        <f t="shared" si="27"/>
        <v/>
      </c>
      <c r="AE51" s="89" t="str">
        <f t="shared" si="27"/>
        <v/>
      </c>
      <c r="AF51" s="89" t="str">
        <f t="shared" si="27"/>
        <v/>
      </c>
      <c r="AG51" s="89" t="str">
        <f t="shared" si="27"/>
        <v/>
      </c>
      <c r="AH51" s="89" t="str">
        <f t="shared" si="27"/>
        <v/>
      </c>
      <c r="AI51" s="89" t="str">
        <f t="shared" si="27"/>
        <v/>
      </c>
      <c r="AJ51" s="89" t="str">
        <f t="shared" si="27"/>
        <v/>
      </c>
      <c r="AK51" s="89" t="str">
        <f t="shared" si="27"/>
        <v/>
      </c>
      <c r="AL51" s="89" t="str">
        <f t="shared" si="27"/>
        <v/>
      </c>
      <c r="AM51" s="89" t="str">
        <f t="shared" si="27"/>
        <v/>
      </c>
      <c r="AN51" s="89" t="str">
        <f t="shared" si="27"/>
        <v/>
      </c>
      <c r="AO51" s="89" t="str">
        <f t="shared" si="27"/>
        <v/>
      </c>
      <c r="AP51" s="89" t="str">
        <f t="shared" si="27"/>
        <v/>
      </c>
      <c r="AQ51" s="38">
        <f t="shared" si="21"/>
        <v>0</v>
      </c>
      <c r="AR51" s="38">
        <f t="shared" si="22"/>
        <v>0</v>
      </c>
      <c r="AS51" s="38">
        <f t="shared" si="23"/>
        <v>0</v>
      </c>
    </row>
    <row r="52" spans="1:56" ht="27.75" customHeight="1" x14ac:dyDescent="0.25">
      <c r="A52" s="34">
        <f>'Inventaire – Véh. et équip.'!A41</f>
        <v>40</v>
      </c>
      <c r="B52" s="34"/>
      <c r="C52" s="34">
        <f>'Inventaire – Véh. et équip.'!C41</f>
        <v>0</v>
      </c>
      <c r="D52" s="34">
        <f>'Inventaire – Véh. et équip.'!D41</f>
        <v>0</v>
      </c>
      <c r="E52" s="35">
        <f>'Inventaire – Véh. et équip.'!E41</f>
        <v>0</v>
      </c>
      <c r="F52" s="36">
        <f>'Inventaire – Véh. et équip.'!F41</f>
        <v>0</v>
      </c>
      <c r="G52" s="98">
        <f>'Inventaire – Véh. et équip.'!J41</f>
        <v>0</v>
      </c>
      <c r="H52" s="100">
        <f>'Inventaire – Véh. et équip.'!H41-'Inventaire – Véh. et équip.'!M41</f>
        <v>0</v>
      </c>
      <c r="I52" s="100">
        <f>'Inventaire – Véh. et équip.'!L41</f>
        <v>0</v>
      </c>
      <c r="J52" s="100">
        <f>'Inventaire – Véh. et équip.'!AB41</f>
        <v>0</v>
      </c>
      <c r="K52" s="173">
        <f t="shared" si="10"/>
        <v>0</v>
      </c>
      <c r="L52" s="173">
        <f t="shared" si="13"/>
        <v>0</v>
      </c>
      <c r="M52" s="173">
        <f t="shared" si="14"/>
        <v>0</v>
      </c>
      <c r="N52" s="173">
        <f t="shared" si="15"/>
        <v>0</v>
      </c>
      <c r="O52" s="173">
        <f t="shared" si="16"/>
        <v>0</v>
      </c>
      <c r="P52" s="174">
        <f t="shared" si="17"/>
        <v>0</v>
      </c>
      <c r="Q52" s="89" t="str">
        <f t="shared" si="18"/>
        <v/>
      </c>
      <c r="R52" s="66" t="str">
        <f t="shared" si="26"/>
        <v/>
      </c>
      <c r="S52" s="89" t="str">
        <f t="shared" si="26"/>
        <v/>
      </c>
      <c r="T52" s="89" t="str">
        <f t="shared" si="26"/>
        <v/>
      </c>
      <c r="U52" s="89" t="str">
        <f t="shared" si="26"/>
        <v/>
      </c>
      <c r="V52" s="89" t="str">
        <f t="shared" si="26"/>
        <v/>
      </c>
      <c r="W52" s="89" t="str">
        <f t="shared" si="26"/>
        <v/>
      </c>
      <c r="X52" s="89" t="str">
        <f t="shared" si="26"/>
        <v/>
      </c>
      <c r="Y52" s="89" t="str">
        <f t="shared" si="26"/>
        <v/>
      </c>
      <c r="Z52" s="89" t="str">
        <f t="shared" si="26"/>
        <v/>
      </c>
      <c r="AA52" s="89" t="str">
        <f t="shared" si="26"/>
        <v/>
      </c>
      <c r="AB52" s="89" t="str">
        <f t="shared" si="27"/>
        <v/>
      </c>
      <c r="AC52" s="89" t="str">
        <f t="shared" si="27"/>
        <v/>
      </c>
      <c r="AD52" s="89" t="str">
        <f t="shared" si="27"/>
        <v/>
      </c>
      <c r="AE52" s="89" t="str">
        <f t="shared" si="27"/>
        <v/>
      </c>
      <c r="AF52" s="89" t="str">
        <f t="shared" si="27"/>
        <v/>
      </c>
      <c r="AG52" s="89" t="str">
        <f t="shared" si="27"/>
        <v/>
      </c>
      <c r="AH52" s="89" t="str">
        <f t="shared" si="27"/>
        <v/>
      </c>
      <c r="AI52" s="89" t="str">
        <f t="shared" si="27"/>
        <v/>
      </c>
      <c r="AJ52" s="89" t="str">
        <f t="shared" si="27"/>
        <v/>
      </c>
      <c r="AK52" s="89" t="str">
        <f t="shared" si="27"/>
        <v/>
      </c>
      <c r="AL52" s="89" t="str">
        <f t="shared" si="27"/>
        <v/>
      </c>
      <c r="AM52" s="89" t="str">
        <f t="shared" si="27"/>
        <v/>
      </c>
      <c r="AN52" s="89" t="str">
        <f t="shared" si="27"/>
        <v/>
      </c>
      <c r="AO52" s="89" t="str">
        <f t="shared" si="27"/>
        <v/>
      </c>
      <c r="AP52" s="89" t="str">
        <f t="shared" si="27"/>
        <v/>
      </c>
      <c r="AQ52" s="38">
        <f t="shared" si="21"/>
        <v>0</v>
      </c>
      <c r="AR52" s="38">
        <f t="shared" si="22"/>
        <v>0</v>
      </c>
      <c r="AS52" s="38">
        <f t="shared" si="23"/>
        <v>0</v>
      </c>
    </row>
    <row r="53" spans="1:56" ht="27.75" customHeight="1" x14ac:dyDescent="0.25">
      <c r="A53" s="34">
        <f>'Inventaire – Véh. et équip.'!A42</f>
        <v>41</v>
      </c>
      <c r="B53" s="34"/>
      <c r="C53" s="34">
        <f>'Inventaire – Véh. et équip.'!C42</f>
        <v>0</v>
      </c>
      <c r="D53" s="34">
        <f>'Inventaire – Véh. et équip.'!D42</f>
        <v>0</v>
      </c>
      <c r="E53" s="35">
        <f>'Inventaire – Véh. et équip.'!E42</f>
        <v>0</v>
      </c>
      <c r="F53" s="36">
        <f>'Inventaire – Véh. et équip.'!F42</f>
        <v>0</v>
      </c>
      <c r="G53" s="98">
        <f>'Inventaire – Véh. et équip.'!J42</f>
        <v>0</v>
      </c>
      <c r="H53" s="100">
        <f>'Inventaire – Véh. et équip.'!H42-'Inventaire – Véh. et équip.'!M42</f>
        <v>0</v>
      </c>
      <c r="I53" s="100">
        <f>'Inventaire – Véh. et équip.'!L42</f>
        <v>0</v>
      </c>
      <c r="J53" s="100">
        <f>'Inventaire – Véh. et équip.'!AB42</f>
        <v>0</v>
      </c>
      <c r="K53" s="173">
        <f t="shared" si="10"/>
        <v>0</v>
      </c>
      <c r="L53" s="173">
        <f t="shared" si="13"/>
        <v>0</v>
      </c>
      <c r="M53" s="173">
        <f t="shared" si="14"/>
        <v>0</v>
      </c>
      <c r="N53" s="173">
        <f t="shared" si="15"/>
        <v>0</v>
      </c>
      <c r="O53" s="173">
        <f t="shared" si="16"/>
        <v>0</v>
      </c>
      <c r="P53" s="174">
        <f t="shared" si="17"/>
        <v>0</v>
      </c>
      <c r="Q53" s="89" t="str">
        <f t="shared" si="18"/>
        <v/>
      </c>
      <c r="R53" s="66" t="str">
        <f t="shared" ref="R53:AA62" si="28">IF(OR($K53=R$12,$L53=R$12,$M53=R$12,$N53=R$12,$O53=R$12,$P53=R$12),$G53,"")</f>
        <v/>
      </c>
      <c r="S53" s="89" t="str">
        <f t="shared" si="28"/>
        <v/>
      </c>
      <c r="T53" s="89" t="str">
        <f t="shared" si="28"/>
        <v/>
      </c>
      <c r="U53" s="89" t="str">
        <f t="shared" si="28"/>
        <v/>
      </c>
      <c r="V53" s="89" t="str">
        <f t="shared" si="28"/>
        <v/>
      </c>
      <c r="W53" s="89" t="str">
        <f t="shared" si="28"/>
        <v/>
      </c>
      <c r="X53" s="89" t="str">
        <f t="shared" si="28"/>
        <v/>
      </c>
      <c r="Y53" s="89" t="str">
        <f t="shared" si="28"/>
        <v/>
      </c>
      <c r="Z53" s="89" t="str">
        <f t="shared" si="28"/>
        <v/>
      </c>
      <c r="AA53" s="89" t="str">
        <f t="shared" si="28"/>
        <v/>
      </c>
      <c r="AB53" s="89" t="str">
        <f t="shared" ref="AB53:AP62" si="29">IF(OR($K53=AB$12,$L53=AB$12,$M53=AB$12,$N53=AB$12,$O53=AB$12,$P53=AB$12),$G53,"")</f>
        <v/>
      </c>
      <c r="AC53" s="89" t="str">
        <f t="shared" si="29"/>
        <v/>
      </c>
      <c r="AD53" s="89" t="str">
        <f t="shared" si="29"/>
        <v/>
      </c>
      <c r="AE53" s="89" t="str">
        <f t="shared" si="29"/>
        <v/>
      </c>
      <c r="AF53" s="89" t="str">
        <f t="shared" si="29"/>
        <v/>
      </c>
      <c r="AG53" s="89" t="str">
        <f t="shared" si="29"/>
        <v/>
      </c>
      <c r="AH53" s="89" t="str">
        <f t="shared" si="29"/>
        <v/>
      </c>
      <c r="AI53" s="89" t="str">
        <f t="shared" si="29"/>
        <v/>
      </c>
      <c r="AJ53" s="89" t="str">
        <f t="shared" si="29"/>
        <v/>
      </c>
      <c r="AK53" s="89" t="str">
        <f t="shared" si="29"/>
        <v/>
      </c>
      <c r="AL53" s="89" t="str">
        <f t="shared" si="29"/>
        <v/>
      </c>
      <c r="AM53" s="89" t="str">
        <f t="shared" si="29"/>
        <v/>
      </c>
      <c r="AN53" s="89" t="str">
        <f t="shared" si="29"/>
        <v/>
      </c>
      <c r="AO53" s="89" t="str">
        <f t="shared" si="29"/>
        <v/>
      </c>
      <c r="AP53" s="89" t="str">
        <f t="shared" si="29"/>
        <v/>
      </c>
      <c r="AQ53" s="38">
        <f t="shared" si="21"/>
        <v>0</v>
      </c>
      <c r="AR53" s="38">
        <f t="shared" si="22"/>
        <v>0</v>
      </c>
      <c r="AS53" s="38">
        <f t="shared" si="23"/>
        <v>0</v>
      </c>
    </row>
    <row r="54" spans="1:56" ht="27.75" customHeight="1" x14ac:dyDescent="0.25">
      <c r="A54" s="34">
        <f>'Inventaire – Véh. et équip.'!A43</f>
        <v>42</v>
      </c>
      <c r="B54" s="34"/>
      <c r="C54" s="34">
        <f>'Inventaire – Véh. et équip.'!C43</f>
        <v>0</v>
      </c>
      <c r="D54" s="34">
        <f>'Inventaire – Véh. et équip.'!D43</f>
        <v>0</v>
      </c>
      <c r="E54" s="35">
        <f>'Inventaire – Véh. et équip.'!E43</f>
        <v>0</v>
      </c>
      <c r="F54" s="36">
        <f>'Inventaire – Véh. et équip.'!F43</f>
        <v>0</v>
      </c>
      <c r="G54" s="98">
        <f>'Inventaire – Véh. et équip.'!J43</f>
        <v>0</v>
      </c>
      <c r="H54" s="100">
        <f>'Inventaire – Véh. et équip.'!H43-'Inventaire – Véh. et équip.'!M43</f>
        <v>0</v>
      </c>
      <c r="I54" s="100">
        <f>'Inventaire – Véh. et équip.'!L43</f>
        <v>0</v>
      </c>
      <c r="J54" s="100">
        <f>'Inventaire – Véh. et équip.'!AB43</f>
        <v>0</v>
      </c>
      <c r="K54" s="173">
        <f t="shared" si="10"/>
        <v>0</v>
      </c>
      <c r="L54" s="173">
        <f t="shared" si="13"/>
        <v>0</v>
      </c>
      <c r="M54" s="173">
        <f t="shared" si="14"/>
        <v>0</v>
      </c>
      <c r="N54" s="173">
        <f t="shared" si="15"/>
        <v>0</v>
      </c>
      <c r="O54" s="173">
        <f t="shared" si="16"/>
        <v>0</v>
      </c>
      <c r="P54" s="174">
        <f t="shared" si="17"/>
        <v>0</v>
      </c>
      <c r="Q54" s="89" t="str">
        <f t="shared" si="18"/>
        <v/>
      </c>
      <c r="R54" s="66" t="str">
        <f t="shared" si="28"/>
        <v/>
      </c>
      <c r="S54" s="89" t="str">
        <f t="shared" si="28"/>
        <v/>
      </c>
      <c r="T54" s="89" t="str">
        <f t="shared" si="28"/>
        <v/>
      </c>
      <c r="U54" s="89" t="str">
        <f t="shared" si="28"/>
        <v/>
      </c>
      <c r="V54" s="89" t="str">
        <f t="shared" si="28"/>
        <v/>
      </c>
      <c r="W54" s="89" t="str">
        <f t="shared" si="28"/>
        <v/>
      </c>
      <c r="X54" s="89" t="str">
        <f t="shared" si="28"/>
        <v/>
      </c>
      <c r="Y54" s="89" t="str">
        <f t="shared" si="28"/>
        <v/>
      </c>
      <c r="Z54" s="89" t="str">
        <f t="shared" si="28"/>
        <v/>
      </c>
      <c r="AA54" s="89" t="str">
        <f t="shared" si="28"/>
        <v/>
      </c>
      <c r="AB54" s="89" t="str">
        <f t="shared" si="29"/>
        <v/>
      </c>
      <c r="AC54" s="89" t="str">
        <f t="shared" si="29"/>
        <v/>
      </c>
      <c r="AD54" s="89" t="str">
        <f t="shared" si="29"/>
        <v/>
      </c>
      <c r="AE54" s="89" t="str">
        <f t="shared" si="29"/>
        <v/>
      </c>
      <c r="AF54" s="89" t="str">
        <f t="shared" si="29"/>
        <v/>
      </c>
      <c r="AG54" s="89" t="str">
        <f t="shared" si="29"/>
        <v/>
      </c>
      <c r="AH54" s="89" t="str">
        <f t="shared" si="29"/>
        <v/>
      </c>
      <c r="AI54" s="89" t="str">
        <f t="shared" si="29"/>
        <v/>
      </c>
      <c r="AJ54" s="89" t="str">
        <f t="shared" si="29"/>
        <v/>
      </c>
      <c r="AK54" s="89" t="str">
        <f t="shared" si="29"/>
        <v/>
      </c>
      <c r="AL54" s="89" t="str">
        <f t="shared" si="29"/>
        <v/>
      </c>
      <c r="AM54" s="89" t="str">
        <f t="shared" si="29"/>
        <v/>
      </c>
      <c r="AN54" s="89" t="str">
        <f t="shared" si="29"/>
        <v/>
      </c>
      <c r="AO54" s="89" t="str">
        <f t="shared" si="29"/>
        <v/>
      </c>
      <c r="AP54" s="89" t="str">
        <f t="shared" si="29"/>
        <v/>
      </c>
      <c r="AQ54" s="38">
        <f t="shared" si="21"/>
        <v>0</v>
      </c>
      <c r="AR54" s="38">
        <f t="shared" si="22"/>
        <v>0</v>
      </c>
      <c r="AS54" s="38">
        <f t="shared" si="23"/>
        <v>0</v>
      </c>
      <c r="BB54" s="76"/>
      <c r="BC54" s="77"/>
      <c r="BD54" s="77"/>
    </row>
    <row r="55" spans="1:56" ht="27.75" customHeight="1" x14ac:dyDescent="0.25">
      <c r="A55" s="34">
        <f>'Inventaire – Véh. et équip.'!A44</f>
        <v>43</v>
      </c>
      <c r="B55" s="34"/>
      <c r="C55" s="34">
        <f>'Inventaire – Véh. et équip.'!C44</f>
        <v>0</v>
      </c>
      <c r="D55" s="34">
        <f>'Inventaire – Véh. et équip.'!D44</f>
        <v>0</v>
      </c>
      <c r="E55" s="35">
        <f>'Inventaire – Véh. et équip.'!E44</f>
        <v>0</v>
      </c>
      <c r="F55" s="36">
        <f>'Inventaire – Véh. et équip.'!F44</f>
        <v>0</v>
      </c>
      <c r="G55" s="98">
        <f>'Inventaire – Véh. et équip.'!J44</f>
        <v>0</v>
      </c>
      <c r="H55" s="100">
        <f>'Inventaire – Véh. et équip.'!H44-'Inventaire – Véh. et équip.'!M44</f>
        <v>0</v>
      </c>
      <c r="I55" s="100">
        <f>'Inventaire – Véh. et équip.'!L44</f>
        <v>0</v>
      </c>
      <c r="J55" s="100">
        <f>'Inventaire – Véh. et équip.'!AB44</f>
        <v>0</v>
      </c>
      <c r="K55" s="173">
        <f t="shared" si="10"/>
        <v>0</v>
      </c>
      <c r="L55" s="173">
        <f t="shared" si="13"/>
        <v>0</v>
      </c>
      <c r="M55" s="173">
        <f t="shared" si="14"/>
        <v>0</v>
      </c>
      <c r="N55" s="173">
        <f t="shared" si="15"/>
        <v>0</v>
      </c>
      <c r="O55" s="173">
        <f t="shared" si="16"/>
        <v>0</v>
      </c>
      <c r="P55" s="174">
        <f t="shared" si="17"/>
        <v>0</v>
      </c>
      <c r="Q55" s="89" t="str">
        <f t="shared" si="18"/>
        <v/>
      </c>
      <c r="R55" s="66" t="str">
        <f t="shared" si="28"/>
        <v/>
      </c>
      <c r="S55" s="89" t="str">
        <f t="shared" si="28"/>
        <v/>
      </c>
      <c r="T55" s="89" t="str">
        <f t="shared" si="28"/>
        <v/>
      </c>
      <c r="U55" s="89" t="str">
        <f t="shared" si="28"/>
        <v/>
      </c>
      <c r="V55" s="89" t="str">
        <f t="shared" si="28"/>
        <v/>
      </c>
      <c r="W55" s="89" t="str">
        <f t="shared" si="28"/>
        <v/>
      </c>
      <c r="X55" s="89" t="str">
        <f t="shared" si="28"/>
        <v/>
      </c>
      <c r="Y55" s="89" t="str">
        <f t="shared" si="28"/>
        <v/>
      </c>
      <c r="Z55" s="89" t="str">
        <f t="shared" si="28"/>
        <v/>
      </c>
      <c r="AA55" s="89" t="str">
        <f t="shared" si="28"/>
        <v/>
      </c>
      <c r="AB55" s="89" t="str">
        <f t="shared" si="29"/>
        <v/>
      </c>
      <c r="AC55" s="89" t="str">
        <f t="shared" si="29"/>
        <v/>
      </c>
      <c r="AD55" s="89" t="str">
        <f t="shared" si="29"/>
        <v/>
      </c>
      <c r="AE55" s="89" t="str">
        <f t="shared" si="29"/>
        <v/>
      </c>
      <c r="AF55" s="89" t="str">
        <f t="shared" si="29"/>
        <v/>
      </c>
      <c r="AG55" s="89" t="str">
        <f t="shared" si="29"/>
        <v/>
      </c>
      <c r="AH55" s="89" t="str">
        <f t="shared" si="29"/>
        <v/>
      </c>
      <c r="AI55" s="89" t="str">
        <f t="shared" si="29"/>
        <v/>
      </c>
      <c r="AJ55" s="89" t="str">
        <f t="shared" si="29"/>
        <v/>
      </c>
      <c r="AK55" s="89" t="str">
        <f t="shared" si="29"/>
        <v/>
      </c>
      <c r="AL55" s="89" t="str">
        <f t="shared" si="29"/>
        <v/>
      </c>
      <c r="AM55" s="89" t="str">
        <f t="shared" si="29"/>
        <v/>
      </c>
      <c r="AN55" s="89" t="str">
        <f t="shared" si="29"/>
        <v/>
      </c>
      <c r="AO55" s="89" t="str">
        <f t="shared" si="29"/>
        <v/>
      </c>
      <c r="AP55" s="89" t="str">
        <f t="shared" si="29"/>
        <v/>
      </c>
      <c r="AQ55" s="38">
        <f t="shared" si="21"/>
        <v>0</v>
      </c>
      <c r="AR55" s="38">
        <f t="shared" si="22"/>
        <v>0</v>
      </c>
      <c r="AS55" s="38">
        <f t="shared" si="23"/>
        <v>0</v>
      </c>
      <c r="BB55" s="76"/>
      <c r="BC55" s="77"/>
      <c r="BD55" s="77"/>
    </row>
    <row r="56" spans="1:56" ht="27.75" customHeight="1" x14ac:dyDescent="0.25">
      <c r="A56" s="34">
        <f>'Inventaire – Véh. et équip.'!A45</f>
        <v>44</v>
      </c>
      <c r="B56" s="34"/>
      <c r="C56" s="34">
        <f>'Inventaire – Véh. et équip.'!C45</f>
        <v>0</v>
      </c>
      <c r="D56" s="34">
        <f>'Inventaire – Véh. et équip.'!D45</f>
        <v>0</v>
      </c>
      <c r="E56" s="35">
        <f>'Inventaire – Véh. et équip.'!E45</f>
        <v>0</v>
      </c>
      <c r="F56" s="36">
        <f>'Inventaire – Véh. et équip.'!F45</f>
        <v>0</v>
      </c>
      <c r="G56" s="98">
        <f>'Inventaire – Véh. et équip.'!J45</f>
        <v>0</v>
      </c>
      <c r="H56" s="100">
        <f>'Inventaire – Véh. et équip.'!H45-'Inventaire – Véh. et équip.'!M45</f>
        <v>0</v>
      </c>
      <c r="I56" s="100">
        <f>'Inventaire – Véh. et équip.'!L45</f>
        <v>0</v>
      </c>
      <c r="J56" s="100">
        <f>'Inventaire – Véh. et équip.'!AB45</f>
        <v>0</v>
      </c>
      <c r="K56" s="173">
        <f t="shared" si="10"/>
        <v>0</v>
      </c>
      <c r="L56" s="173">
        <f t="shared" si="13"/>
        <v>0</v>
      </c>
      <c r="M56" s="173">
        <f t="shared" si="14"/>
        <v>0</v>
      </c>
      <c r="N56" s="173">
        <f t="shared" si="15"/>
        <v>0</v>
      </c>
      <c r="O56" s="173">
        <f t="shared" si="16"/>
        <v>0</v>
      </c>
      <c r="P56" s="174">
        <f t="shared" si="17"/>
        <v>0</v>
      </c>
      <c r="Q56" s="89" t="str">
        <f t="shared" si="18"/>
        <v/>
      </c>
      <c r="R56" s="66" t="str">
        <f t="shared" si="28"/>
        <v/>
      </c>
      <c r="S56" s="89" t="str">
        <f t="shared" si="28"/>
        <v/>
      </c>
      <c r="T56" s="89" t="str">
        <f t="shared" si="28"/>
        <v/>
      </c>
      <c r="U56" s="89" t="str">
        <f t="shared" si="28"/>
        <v/>
      </c>
      <c r="V56" s="89" t="str">
        <f t="shared" si="28"/>
        <v/>
      </c>
      <c r="W56" s="89" t="str">
        <f t="shared" si="28"/>
        <v/>
      </c>
      <c r="X56" s="89" t="str">
        <f t="shared" si="28"/>
        <v/>
      </c>
      <c r="Y56" s="89" t="str">
        <f t="shared" si="28"/>
        <v/>
      </c>
      <c r="Z56" s="89" t="str">
        <f t="shared" si="28"/>
        <v/>
      </c>
      <c r="AA56" s="89" t="str">
        <f t="shared" si="28"/>
        <v/>
      </c>
      <c r="AB56" s="89" t="str">
        <f t="shared" si="29"/>
        <v/>
      </c>
      <c r="AC56" s="89" t="str">
        <f t="shared" si="29"/>
        <v/>
      </c>
      <c r="AD56" s="89" t="str">
        <f t="shared" si="29"/>
        <v/>
      </c>
      <c r="AE56" s="89" t="str">
        <f t="shared" si="29"/>
        <v/>
      </c>
      <c r="AF56" s="89" t="str">
        <f t="shared" si="29"/>
        <v/>
      </c>
      <c r="AG56" s="89" t="str">
        <f t="shared" si="29"/>
        <v/>
      </c>
      <c r="AH56" s="89" t="str">
        <f t="shared" si="29"/>
        <v/>
      </c>
      <c r="AI56" s="89" t="str">
        <f t="shared" si="29"/>
        <v/>
      </c>
      <c r="AJ56" s="89" t="str">
        <f t="shared" si="29"/>
        <v/>
      </c>
      <c r="AK56" s="89" t="str">
        <f t="shared" si="29"/>
        <v/>
      </c>
      <c r="AL56" s="89" t="str">
        <f t="shared" si="29"/>
        <v/>
      </c>
      <c r="AM56" s="89" t="str">
        <f t="shared" si="29"/>
        <v/>
      </c>
      <c r="AN56" s="89" t="str">
        <f t="shared" si="29"/>
        <v/>
      </c>
      <c r="AO56" s="89" t="str">
        <f t="shared" si="29"/>
        <v/>
      </c>
      <c r="AP56" s="89" t="str">
        <f t="shared" si="29"/>
        <v/>
      </c>
      <c r="AQ56" s="38">
        <f t="shared" si="21"/>
        <v>0</v>
      </c>
      <c r="AR56" s="38">
        <f t="shared" si="22"/>
        <v>0</v>
      </c>
      <c r="AS56" s="38">
        <f t="shared" si="23"/>
        <v>0</v>
      </c>
      <c r="BB56" s="76"/>
      <c r="BC56" s="77"/>
      <c r="BD56" s="77"/>
    </row>
    <row r="57" spans="1:56" ht="27.75" customHeight="1" x14ac:dyDescent="0.25">
      <c r="A57" s="34">
        <f>'Inventaire – Véh. et équip.'!A46</f>
        <v>45</v>
      </c>
      <c r="B57" s="34"/>
      <c r="C57" s="34">
        <f>'Inventaire – Véh. et équip.'!C46</f>
        <v>0</v>
      </c>
      <c r="D57" s="34">
        <f>'Inventaire – Véh. et équip.'!D46</f>
        <v>0</v>
      </c>
      <c r="E57" s="35">
        <f>'Inventaire – Véh. et équip.'!E46</f>
        <v>0</v>
      </c>
      <c r="F57" s="36">
        <f>'Inventaire – Véh. et équip.'!F46</f>
        <v>0</v>
      </c>
      <c r="G57" s="98">
        <f>'Inventaire – Véh. et équip.'!J46</f>
        <v>0</v>
      </c>
      <c r="H57" s="100">
        <f>'Inventaire – Véh. et équip.'!H46-'Inventaire – Véh. et équip.'!M46</f>
        <v>0</v>
      </c>
      <c r="I57" s="100">
        <f>'Inventaire – Véh. et équip.'!L46</f>
        <v>0</v>
      </c>
      <c r="J57" s="100">
        <f>'Inventaire – Véh. et équip.'!AB46</f>
        <v>0</v>
      </c>
      <c r="K57" s="173">
        <f t="shared" si="10"/>
        <v>0</v>
      </c>
      <c r="L57" s="173">
        <f t="shared" si="13"/>
        <v>0</v>
      </c>
      <c r="M57" s="173">
        <f t="shared" si="14"/>
        <v>0</v>
      </c>
      <c r="N57" s="173">
        <f t="shared" si="15"/>
        <v>0</v>
      </c>
      <c r="O57" s="173">
        <f t="shared" si="16"/>
        <v>0</v>
      </c>
      <c r="P57" s="174">
        <f t="shared" si="17"/>
        <v>0</v>
      </c>
      <c r="Q57" s="89" t="str">
        <f t="shared" si="18"/>
        <v/>
      </c>
      <c r="R57" s="66" t="str">
        <f t="shared" si="28"/>
        <v/>
      </c>
      <c r="S57" s="89" t="str">
        <f t="shared" si="28"/>
        <v/>
      </c>
      <c r="T57" s="89" t="str">
        <f t="shared" si="28"/>
        <v/>
      </c>
      <c r="U57" s="89" t="str">
        <f t="shared" si="28"/>
        <v/>
      </c>
      <c r="V57" s="89" t="str">
        <f t="shared" si="28"/>
        <v/>
      </c>
      <c r="W57" s="89" t="str">
        <f t="shared" si="28"/>
        <v/>
      </c>
      <c r="X57" s="89" t="str">
        <f t="shared" si="28"/>
        <v/>
      </c>
      <c r="Y57" s="89" t="str">
        <f t="shared" si="28"/>
        <v/>
      </c>
      <c r="Z57" s="89" t="str">
        <f t="shared" si="28"/>
        <v/>
      </c>
      <c r="AA57" s="89" t="str">
        <f t="shared" si="28"/>
        <v/>
      </c>
      <c r="AB57" s="89" t="str">
        <f t="shared" si="29"/>
        <v/>
      </c>
      <c r="AC57" s="89" t="str">
        <f t="shared" si="29"/>
        <v/>
      </c>
      <c r="AD57" s="89" t="str">
        <f t="shared" si="29"/>
        <v/>
      </c>
      <c r="AE57" s="89" t="str">
        <f t="shared" si="29"/>
        <v/>
      </c>
      <c r="AF57" s="89" t="str">
        <f t="shared" si="29"/>
        <v/>
      </c>
      <c r="AG57" s="89" t="str">
        <f t="shared" si="29"/>
        <v/>
      </c>
      <c r="AH57" s="89" t="str">
        <f t="shared" si="29"/>
        <v/>
      </c>
      <c r="AI57" s="89" t="str">
        <f t="shared" si="29"/>
        <v/>
      </c>
      <c r="AJ57" s="89" t="str">
        <f t="shared" si="29"/>
        <v/>
      </c>
      <c r="AK57" s="89" t="str">
        <f t="shared" si="29"/>
        <v/>
      </c>
      <c r="AL57" s="89" t="str">
        <f t="shared" si="29"/>
        <v/>
      </c>
      <c r="AM57" s="89" t="str">
        <f t="shared" si="29"/>
        <v/>
      </c>
      <c r="AN57" s="89" t="str">
        <f t="shared" si="29"/>
        <v/>
      </c>
      <c r="AO57" s="89" t="str">
        <f t="shared" si="29"/>
        <v/>
      </c>
      <c r="AP57" s="89" t="str">
        <f t="shared" si="29"/>
        <v/>
      </c>
      <c r="AQ57" s="38">
        <f t="shared" si="21"/>
        <v>0</v>
      </c>
      <c r="AR57" s="38">
        <f t="shared" si="22"/>
        <v>0</v>
      </c>
      <c r="AS57" s="38">
        <f t="shared" si="23"/>
        <v>0</v>
      </c>
      <c r="BB57" s="76"/>
      <c r="BC57" s="77"/>
      <c r="BD57" s="77"/>
    </row>
    <row r="58" spans="1:56" ht="27.75" customHeight="1" x14ac:dyDescent="0.25">
      <c r="A58" s="34">
        <f>'Inventaire – Véh. et équip.'!A47</f>
        <v>46</v>
      </c>
      <c r="B58" s="34"/>
      <c r="C58" s="34">
        <f>'Inventaire – Véh. et équip.'!C47</f>
        <v>0</v>
      </c>
      <c r="D58" s="34">
        <f>'Inventaire – Véh. et équip.'!D47</f>
        <v>0</v>
      </c>
      <c r="E58" s="35">
        <f>'Inventaire – Véh. et équip.'!E47</f>
        <v>0</v>
      </c>
      <c r="F58" s="36">
        <f>'Inventaire – Véh. et équip.'!F47</f>
        <v>0</v>
      </c>
      <c r="G58" s="98">
        <f>'Inventaire – Véh. et équip.'!J47</f>
        <v>0</v>
      </c>
      <c r="H58" s="100">
        <f>'Inventaire – Véh. et équip.'!H47-'Inventaire – Véh. et équip.'!M47</f>
        <v>0</v>
      </c>
      <c r="I58" s="100">
        <f>'Inventaire – Véh. et équip.'!L47</f>
        <v>0</v>
      </c>
      <c r="J58" s="100">
        <f>'Inventaire – Véh. et équip.'!AB47</f>
        <v>0</v>
      </c>
      <c r="K58" s="173">
        <f t="shared" si="10"/>
        <v>0</v>
      </c>
      <c r="L58" s="173">
        <f t="shared" si="13"/>
        <v>0</v>
      </c>
      <c r="M58" s="173">
        <f t="shared" si="14"/>
        <v>0</v>
      </c>
      <c r="N58" s="173">
        <f t="shared" si="15"/>
        <v>0</v>
      </c>
      <c r="O58" s="173">
        <f t="shared" si="16"/>
        <v>0</v>
      </c>
      <c r="P58" s="174">
        <f t="shared" si="17"/>
        <v>0</v>
      </c>
      <c r="Q58" s="89" t="str">
        <f t="shared" si="18"/>
        <v/>
      </c>
      <c r="R58" s="66" t="str">
        <f t="shared" si="28"/>
        <v/>
      </c>
      <c r="S58" s="89" t="str">
        <f t="shared" si="28"/>
        <v/>
      </c>
      <c r="T58" s="89" t="str">
        <f t="shared" si="28"/>
        <v/>
      </c>
      <c r="U58" s="89" t="str">
        <f t="shared" si="28"/>
        <v/>
      </c>
      <c r="V58" s="89" t="str">
        <f t="shared" si="28"/>
        <v/>
      </c>
      <c r="W58" s="89" t="str">
        <f t="shared" si="28"/>
        <v/>
      </c>
      <c r="X58" s="89" t="str">
        <f t="shared" si="28"/>
        <v/>
      </c>
      <c r="Y58" s="89" t="str">
        <f t="shared" si="28"/>
        <v/>
      </c>
      <c r="Z58" s="89" t="str">
        <f t="shared" si="28"/>
        <v/>
      </c>
      <c r="AA58" s="89" t="str">
        <f t="shared" si="28"/>
        <v/>
      </c>
      <c r="AB58" s="89" t="str">
        <f t="shared" si="29"/>
        <v/>
      </c>
      <c r="AC58" s="89" t="str">
        <f t="shared" si="29"/>
        <v/>
      </c>
      <c r="AD58" s="89" t="str">
        <f t="shared" si="29"/>
        <v/>
      </c>
      <c r="AE58" s="89" t="str">
        <f t="shared" si="29"/>
        <v/>
      </c>
      <c r="AF58" s="89" t="str">
        <f t="shared" si="29"/>
        <v/>
      </c>
      <c r="AG58" s="89" t="str">
        <f t="shared" si="29"/>
        <v/>
      </c>
      <c r="AH58" s="89" t="str">
        <f t="shared" si="29"/>
        <v/>
      </c>
      <c r="AI58" s="89" t="str">
        <f t="shared" si="29"/>
        <v/>
      </c>
      <c r="AJ58" s="89" t="str">
        <f t="shared" si="29"/>
        <v/>
      </c>
      <c r="AK58" s="89" t="str">
        <f t="shared" si="29"/>
        <v/>
      </c>
      <c r="AL58" s="89" t="str">
        <f t="shared" si="29"/>
        <v/>
      </c>
      <c r="AM58" s="89" t="str">
        <f t="shared" si="29"/>
        <v/>
      </c>
      <c r="AN58" s="89" t="str">
        <f t="shared" si="29"/>
        <v/>
      </c>
      <c r="AO58" s="89" t="str">
        <f t="shared" si="29"/>
        <v/>
      </c>
      <c r="AP58" s="89" t="str">
        <f t="shared" si="29"/>
        <v/>
      </c>
      <c r="AQ58" s="38">
        <f t="shared" si="21"/>
        <v>0</v>
      </c>
      <c r="AR58" s="38">
        <f t="shared" si="22"/>
        <v>0</v>
      </c>
      <c r="AS58" s="38">
        <f t="shared" si="23"/>
        <v>0</v>
      </c>
      <c r="BB58" s="76"/>
      <c r="BC58" s="77"/>
      <c r="BD58" s="77"/>
    </row>
    <row r="59" spans="1:56" ht="27.75" customHeight="1" x14ac:dyDescent="0.25">
      <c r="A59" s="34">
        <f>'Inventaire – Véh. et équip.'!A48</f>
        <v>47</v>
      </c>
      <c r="B59" s="34"/>
      <c r="C59" s="34">
        <f>'Inventaire – Véh. et équip.'!C48</f>
        <v>0</v>
      </c>
      <c r="D59" s="34">
        <f>'Inventaire – Véh. et équip.'!D48</f>
        <v>0</v>
      </c>
      <c r="E59" s="35">
        <f>'Inventaire – Véh. et équip.'!E48</f>
        <v>0</v>
      </c>
      <c r="F59" s="36">
        <f>'Inventaire – Véh. et équip.'!F48</f>
        <v>0</v>
      </c>
      <c r="G59" s="98">
        <f>'Inventaire – Véh. et équip.'!J48</f>
        <v>0</v>
      </c>
      <c r="H59" s="100">
        <f>'Inventaire – Véh. et équip.'!H48-'Inventaire – Véh. et équip.'!M48</f>
        <v>0</v>
      </c>
      <c r="I59" s="100">
        <f>'Inventaire – Véh. et équip.'!L48</f>
        <v>0</v>
      </c>
      <c r="J59" s="100">
        <f>'Inventaire – Véh. et équip.'!AB48</f>
        <v>0</v>
      </c>
      <c r="K59" s="173">
        <f t="shared" si="10"/>
        <v>0</v>
      </c>
      <c r="L59" s="173">
        <f t="shared" si="13"/>
        <v>0</v>
      </c>
      <c r="M59" s="173">
        <f t="shared" si="14"/>
        <v>0</v>
      </c>
      <c r="N59" s="173">
        <f t="shared" si="15"/>
        <v>0</v>
      </c>
      <c r="O59" s="173">
        <f t="shared" si="16"/>
        <v>0</v>
      </c>
      <c r="P59" s="174">
        <f t="shared" si="17"/>
        <v>0</v>
      </c>
      <c r="Q59" s="89" t="str">
        <f t="shared" si="18"/>
        <v/>
      </c>
      <c r="R59" s="66" t="str">
        <f t="shared" si="28"/>
        <v/>
      </c>
      <c r="S59" s="89" t="str">
        <f t="shared" si="28"/>
        <v/>
      </c>
      <c r="T59" s="89" t="str">
        <f t="shared" si="28"/>
        <v/>
      </c>
      <c r="U59" s="89" t="str">
        <f t="shared" si="28"/>
        <v/>
      </c>
      <c r="V59" s="89" t="str">
        <f t="shared" si="28"/>
        <v/>
      </c>
      <c r="W59" s="89" t="str">
        <f t="shared" si="28"/>
        <v/>
      </c>
      <c r="X59" s="89" t="str">
        <f t="shared" si="28"/>
        <v/>
      </c>
      <c r="Y59" s="89" t="str">
        <f t="shared" si="28"/>
        <v/>
      </c>
      <c r="Z59" s="89" t="str">
        <f t="shared" si="28"/>
        <v/>
      </c>
      <c r="AA59" s="89" t="str">
        <f t="shared" si="28"/>
        <v/>
      </c>
      <c r="AB59" s="89" t="str">
        <f t="shared" si="29"/>
        <v/>
      </c>
      <c r="AC59" s="89" t="str">
        <f t="shared" si="29"/>
        <v/>
      </c>
      <c r="AD59" s="89" t="str">
        <f t="shared" si="29"/>
        <v/>
      </c>
      <c r="AE59" s="89" t="str">
        <f t="shared" si="29"/>
        <v/>
      </c>
      <c r="AF59" s="89" t="str">
        <f t="shared" si="29"/>
        <v/>
      </c>
      <c r="AG59" s="89" t="str">
        <f t="shared" si="29"/>
        <v/>
      </c>
      <c r="AH59" s="89" t="str">
        <f t="shared" si="29"/>
        <v/>
      </c>
      <c r="AI59" s="89" t="str">
        <f t="shared" si="29"/>
        <v/>
      </c>
      <c r="AJ59" s="89" t="str">
        <f t="shared" si="29"/>
        <v/>
      </c>
      <c r="AK59" s="89" t="str">
        <f t="shared" si="29"/>
        <v/>
      </c>
      <c r="AL59" s="89" t="str">
        <f t="shared" si="29"/>
        <v/>
      </c>
      <c r="AM59" s="89" t="str">
        <f t="shared" si="29"/>
        <v/>
      </c>
      <c r="AN59" s="89" t="str">
        <f t="shared" si="29"/>
        <v/>
      </c>
      <c r="AO59" s="89" t="str">
        <f t="shared" si="29"/>
        <v/>
      </c>
      <c r="AP59" s="89" t="str">
        <f t="shared" si="29"/>
        <v/>
      </c>
      <c r="AQ59" s="38">
        <f t="shared" si="21"/>
        <v>0</v>
      </c>
      <c r="AR59" s="38">
        <f t="shared" si="22"/>
        <v>0</v>
      </c>
      <c r="AS59" s="38">
        <f t="shared" si="23"/>
        <v>0</v>
      </c>
      <c r="BB59" s="76"/>
      <c r="BC59" s="77"/>
      <c r="BD59" s="77"/>
    </row>
    <row r="60" spans="1:56" ht="27.75" customHeight="1" x14ac:dyDescent="0.25">
      <c r="A60" s="34">
        <f>'Inventaire – Véh. et équip.'!A49</f>
        <v>48</v>
      </c>
      <c r="B60" s="34"/>
      <c r="C60" s="34">
        <f>'Inventaire – Véh. et équip.'!C49</f>
        <v>0</v>
      </c>
      <c r="D60" s="34">
        <f>'Inventaire – Véh. et équip.'!D49</f>
        <v>0</v>
      </c>
      <c r="E60" s="35">
        <f>'Inventaire – Véh. et équip.'!E49</f>
        <v>0</v>
      </c>
      <c r="F60" s="36">
        <f>'Inventaire – Véh. et équip.'!F49</f>
        <v>0</v>
      </c>
      <c r="G60" s="98">
        <f>'Inventaire – Véh. et équip.'!J49</f>
        <v>0</v>
      </c>
      <c r="H60" s="100">
        <f>'Inventaire – Véh. et équip.'!H49-'Inventaire – Véh. et équip.'!M49</f>
        <v>0</v>
      </c>
      <c r="I60" s="100">
        <f>'Inventaire – Véh. et équip.'!L49</f>
        <v>0</v>
      </c>
      <c r="J60" s="100">
        <f>'Inventaire – Véh. et équip.'!AB49</f>
        <v>0</v>
      </c>
      <c r="K60" s="173">
        <f t="shared" si="10"/>
        <v>0</v>
      </c>
      <c r="L60" s="173">
        <f t="shared" si="13"/>
        <v>0</v>
      </c>
      <c r="M60" s="173">
        <f t="shared" si="14"/>
        <v>0</v>
      </c>
      <c r="N60" s="173">
        <f t="shared" si="15"/>
        <v>0</v>
      </c>
      <c r="O60" s="173">
        <f t="shared" si="16"/>
        <v>0</v>
      </c>
      <c r="P60" s="174">
        <f t="shared" si="17"/>
        <v>0</v>
      </c>
      <c r="Q60" s="89" t="str">
        <f t="shared" si="18"/>
        <v/>
      </c>
      <c r="R60" s="66" t="str">
        <f t="shared" si="28"/>
        <v/>
      </c>
      <c r="S60" s="89" t="str">
        <f t="shared" si="28"/>
        <v/>
      </c>
      <c r="T60" s="89" t="str">
        <f t="shared" si="28"/>
        <v/>
      </c>
      <c r="U60" s="89" t="str">
        <f t="shared" si="28"/>
        <v/>
      </c>
      <c r="V60" s="89" t="str">
        <f t="shared" si="28"/>
        <v/>
      </c>
      <c r="W60" s="89" t="str">
        <f t="shared" si="28"/>
        <v/>
      </c>
      <c r="X60" s="89" t="str">
        <f t="shared" si="28"/>
        <v/>
      </c>
      <c r="Y60" s="89" t="str">
        <f t="shared" si="28"/>
        <v/>
      </c>
      <c r="Z60" s="89" t="str">
        <f t="shared" si="28"/>
        <v/>
      </c>
      <c r="AA60" s="89" t="str">
        <f t="shared" si="28"/>
        <v/>
      </c>
      <c r="AB60" s="89" t="str">
        <f t="shared" si="29"/>
        <v/>
      </c>
      <c r="AC60" s="89" t="str">
        <f t="shared" si="29"/>
        <v/>
      </c>
      <c r="AD60" s="89" t="str">
        <f t="shared" si="29"/>
        <v/>
      </c>
      <c r="AE60" s="89" t="str">
        <f t="shared" si="29"/>
        <v/>
      </c>
      <c r="AF60" s="89" t="str">
        <f t="shared" si="29"/>
        <v/>
      </c>
      <c r="AG60" s="89" t="str">
        <f t="shared" si="29"/>
        <v/>
      </c>
      <c r="AH60" s="89" t="str">
        <f t="shared" si="29"/>
        <v/>
      </c>
      <c r="AI60" s="89" t="str">
        <f t="shared" si="29"/>
        <v/>
      </c>
      <c r="AJ60" s="89" t="str">
        <f t="shared" si="29"/>
        <v/>
      </c>
      <c r="AK60" s="89" t="str">
        <f t="shared" si="29"/>
        <v/>
      </c>
      <c r="AL60" s="89" t="str">
        <f t="shared" si="29"/>
        <v/>
      </c>
      <c r="AM60" s="89" t="str">
        <f t="shared" si="29"/>
        <v/>
      </c>
      <c r="AN60" s="89" t="str">
        <f t="shared" si="29"/>
        <v/>
      </c>
      <c r="AO60" s="89" t="str">
        <f t="shared" si="29"/>
        <v/>
      </c>
      <c r="AP60" s="89" t="str">
        <f t="shared" si="29"/>
        <v/>
      </c>
      <c r="AQ60" s="38">
        <f t="shared" si="21"/>
        <v>0</v>
      </c>
      <c r="AR60" s="38">
        <f t="shared" si="22"/>
        <v>0</v>
      </c>
      <c r="AS60" s="38">
        <f t="shared" si="23"/>
        <v>0</v>
      </c>
      <c r="BB60" s="76"/>
      <c r="BC60" s="77"/>
      <c r="BD60" s="77"/>
    </row>
    <row r="61" spans="1:56" ht="27.75" customHeight="1" x14ac:dyDescent="0.25">
      <c r="A61" s="34">
        <f>'Inventaire – Véh. et équip.'!A50</f>
        <v>49</v>
      </c>
      <c r="B61" s="34"/>
      <c r="C61" s="34">
        <f>'Inventaire – Véh. et équip.'!C50</f>
        <v>0</v>
      </c>
      <c r="D61" s="34">
        <f>'Inventaire – Véh. et équip.'!D50</f>
        <v>0</v>
      </c>
      <c r="E61" s="35">
        <f>'Inventaire – Véh. et équip.'!E50</f>
        <v>0</v>
      </c>
      <c r="F61" s="36">
        <f>'Inventaire – Véh. et équip.'!F50</f>
        <v>0</v>
      </c>
      <c r="G61" s="98">
        <f>'Inventaire – Véh. et équip.'!J50</f>
        <v>0</v>
      </c>
      <c r="H61" s="100">
        <f>'Inventaire – Véh. et équip.'!H50-'Inventaire – Véh. et équip.'!M50</f>
        <v>0</v>
      </c>
      <c r="I61" s="100">
        <f>'Inventaire – Véh. et équip.'!L50</f>
        <v>0</v>
      </c>
      <c r="J61" s="100">
        <f>'Inventaire – Véh. et équip.'!AB50</f>
        <v>0</v>
      </c>
      <c r="K61" s="173">
        <f t="shared" si="10"/>
        <v>0</v>
      </c>
      <c r="L61" s="173">
        <f t="shared" si="13"/>
        <v>0</v>
      </c>
      <c r="M61" s="173">
        <f t="shared" si="14"/>
        <v>0</v>
      </c>
      <c r="N61" s="173">
        <f t="shared" si="15"/>
        <v>0</v>
      </c>
      <c r="O61" s="173">
        <f t="shared" si="16"/>
        <v>0</v>
      </c>
      <c r="P61" s="174">
        <f t="shared" si="17"/>
        <v>0</v>
      </c>
      <c r="Q61" s="89" t="str">
        <f t="shared" si="18"/>
        <v/>
      </c>
      <c r="R61" s="66" t="str">
        <f t="shared" si="28"/>
        <v/>
      </c>
      <c r="S61" s="89" t="str">
        <f t="shared" si="28"/>
        <v/>
      </c>
      <c r="T61" s="89" t="str">
        <f t="shared" si="28"/>
        <v/>
      </c>
      <c r="U61" s="89" t="str">
        <f t="shared" si="28"/>
        <v/>
      </c>
      <c r="V61" s="89" t="str">
        <f t="shared" si="28"/>
        <v/>
      </c>
      <c r="W61" s="89" t="str">
        <f t="shared" si="28"/>
        <v/>
      </c>
      <c r="X61" s="89" t="str">
        <f t="shared" si="28"/>
        <v/>
      </c>
      <c r="Y61" s="89" t="str">
        <f t="shared" si="28"/>
        <v/>
      </c>
      <c r="Z61" s="89" t="str">
        <f t="shared" si="28"/>
        <v/>
      </c>
      <c r="AA61" s="89" t="str">
        <f t="shared" si="28"/>
        <v/>
      </c>
      <c r="AB61" s="89" t="str">
        <f t="shared" si="29"/>
        <v/>
      </c>
      <c r="AC61" s="89" t="str">
        <f t="shared" si="29"/>
        <v/>
      </c>
      <c r="AD61" s="89" t="str">
        <f t="shared" si="29"/>
        <v/>
      </c>
      <c r="AE61" s="89" t="str">
        <f t="shared" si="29"/>
        <v/>
      </c>
      <c r="AF61" s="89" t="str">
        <f t="shared" si="29"/>
        <v/>
      </c>
      <c r="AG61" s="89" t="str">
        <f t="shared" si="29"/>
        <v/>
      </c>
      <c r="AH61" s="89" t="str">
        <f t="shared" si="29"/>
        <v/>
      </c>
      <c r="AI61" s="89" t="str">
        <f t="shared" si="29"/>
        <v/>
      </c>
      <c r="AJ61" s="89" t="str">
        <f t="shared" si="29"/>
        <v/>
      </c>
      <c r="AK61" s="89" t="str">
        <f t="shared" si="29"/>
        <v/>
      </c>
      <c r="AL61" s="89" t="str">
        <f t="shared" si="29"/>
        <v/>
      </c>
      <c r="AM61" s="89" t="str">
        <f t="shared" si="29"/>
        <v/>
      </c>
      <c r="AN61" s="89" t="str">
        <f t="shared" si="29"/>
        <v/>
      </c>
      <c r="AO61" s="89" t="str">
        <f t="shared" si="29"/>
        <v/>
      </c>
      <c r="AP61" s="89" t="str">
        <f t="shared" si="29"/>
        <v/>
      </c>
      <c r="AQ61" s="38">
        <f t="shared" si="21"/>
        <v>0</v>
      </c>
      <c r="AR61" s="38">
        <f t="shared" si="22"/>
        <v>0</v>
      </c>
      <c r="AS61" s="38">
        <f t="shared" si="23"/>
        <v>0</v>
      </c>
      <c r="BC61" s="78"/>
      <c r="BD61" s="78"/>
    </row>
    <row r="62" spans="1:56" ht="27.75" customHeight="1" x14ac:dyDescent="0.25">
      <c r="A62" s="34">
        <f>'Inventaire – Véh. et équip.'!A51</f>
        <v>50</v>
      </c>
      <c r="B62" s="34"/>
      <c r="C62" s="34">
        <f>'Inventaire – Véh. et équip.'!C51</f>
        <v>0</v>
      </c>
      <c r="D62" s="34">
        <f>'Inventaire – Véh. et équip.'!D51</f>
        <v>0</v>
      </c>
      <c r="E62" s="35">
        <f>'Inventaire – Véh. et équip.'!E51</f>
        <v>0</v>
      </c>
      <c r="F62" s="36">
        <f>'Inventaire – Véh. et équip.'!F51</f>
        <v>0</v>
      </c>
      <c r="G62" s="98">
        <f>'Inventaire – Véh. et équip.'!J51</f>
        <v>0</v>
      </c>
      <c r="H62" s="100">
        <f>'Inventaire – Véh. et équip.'!H51-'Inventaire – Véh. et équip.'!M51</f>
        <v>0</v>
      </c>
      <c r="I62" s="100">
        <f>'Inventaire – Véh. et équip.'!L51</f>
        <v>0</v>
      </c>
      <c r="J62" s="100">
        <f>'Inventaire – Véh. et équip.'!AB51</f>
        <v>0</v>
      </c>
      <c r="K62" s="173">
        <f t="shared" si="10"/>
        <v>0</v>
      </c>
      <c r="L62" s="173">
        <f t="shared" si="13"/>
        <v>0</v>
      </c>
      <c r="M62" s="173">
        <f t="shared" si="14"/>
        <v>0</v>
      </c>
      <c r="N62" s="173">
        <f t="shared" si="15"/>
        <v>0</v>
      </c>
      <c r="O62" s="173">
        <f t="shared" si="16"/>
        <v>0</v>
      </c>
      <c r="P62" s="174">
        <f t="shared" si="17"/>
        <v>0</v>
      </c>
      <c r="Q62" s="89" t="str">
        <f t="shared" si="18"/>
        <v/>
      </c>
      <c r="R62" s="66" t="str">
        <f t="shared" si="28"/>
        <v/>
      </c>
      <c r="S62" s="89" t="str">
        <f t="shared" si="28"/>
        <v/>
      </c>
      <c r="T62" s="89" t="str">
        <f t="shared" si="28"/>
        <v/>
      </c>
      <c r="U62" s="89" t="str">
        <f t="shared" si="28"/>
        <v/>
      </c>
      <c r="V62" s="89" t="str">
        <f t="shared" si="28"/>
        <v/>
      </c>
      <c r="W62" s="89" t="str">
        <f t="shared" si="28"/>
        <v/>
      </c>
      <c r="X62" s="89" t="str">
        <f t="shared" si="28"/>
        <v/>
      </c>
      <c r="Y62" s="89" t="str">
        <f t="shared" si="28"/>
        <v/>
      </c>
      <c r="Z62" s="89" t="str">
        <f t="shared" si="28"/>
        <v/>
      </c>
      <c r="AA62" s="89" t="str">
        <f t="shared" si="28"/>
        <v/>
      </c>
      <c r="AB62" s="89" t="str">
        <f t="shared" si="29"/>
        <v/>
      </c>
      <c r="AC62" s="89" t="str">
        <f t="shared" si="29"/>
        <v/>
      </c>
      <c r="AD62" s="89" t="str">
        <f t="shared" si="29"/>
        <v/>
      </c>
      <c r="AE62" s="89" t="str">
        <f t="shared" si="29"/>
        <v/>
      </c>
      <c r="AF62" s="89" t="str">
        <f t="shared" si="29"/>
        <v/>
      </c>
      <c r="AG62" s="89" t="str">
        <f t="shared" si="29"/>
        <v/>
      </c>
      <c r="AH62" s="89" t="str">
        <f t="shared" si="29"/>
        <v/>
      </c>
      <c r="AI62" s="89" t="str">
        <f t="shared" si="29"/>
        <v/>
      </c>
      <c r="AJ62" s="89" t="str">
        <f t="shared" si="29"/>
        <v/>
      </c>
      <c r="AK62" s="89" t="str">
        <f t="shared" si="29"/>
        <v/>
      </c>
      <c r="AL62" s="89" t="str">
        <f t="shared" si="29"/>
        <v/>
      </c>
      <c r="AM62" s="89" t="str">
        <f t="shared" si="29"/>
        <v/>
      </c>
      <c r="AN62" s="89" t="str">
        <f t="shared" si="29"/>
        <v/>
      </c>
      <c r="AO62" s="89" t="str">
        <f t="shared" si="29"/>
        <v/>
      </c>
      <c r="AP62" s="89" t="str">
        <f t="shared" si="29"/>
        <v/>
      </c>
      <c r="AQ62" s="38">
        <f t="shared" si="21"/>
        <v>0</v>
      </c>
      <c r="AR62" s="38">
        <f t="shared" si="22"/>
        <v>0</v>
      </c>
      <c r="AS62" s="38">
        <f t="shared" si="23"/>
        <v>0</v>
      </c>
    </row>
    <row r="63" spans="1:56" ht="27.75" customHeight="1" x14ac:dyDescent="0.25">
      <c r="A63" s="34">
        <f>'Inventaire – Véh. et équip.'!A52</f>
        <v>51</v>
      </c>
      <c r="B63" s="34"/>
      <c r="C63" s="34">
        <f>'Inventaire – Véh. et équip.'!C52</f>
        <v>0</v>
      </c>
      <c r="D63" s="34">
        <f>'Inventaire – Véh. et équip.'!D52</f>
        <v>0</v>
      </c>
      <c r="E63" s="35">
        <f>'Inventaire – Véh. et équip.'!E52</f>
        <v>0</v>
      </c>
      <c r="F63" s="36">
        <f>'Inventaire – Véh. et équip.'!F52</f>
        <v>0</v>
      </c>
      <c r="G63" s="98">
        <f>'Inventaire – Véh. et équip.'!J52</f>
        <v>0</v>
      </c>
      <c r="H63" s="100">
        <f>'Inventaire – Véh. et équip.'!H52-'Inventaire – Véh. et équip.'!M52</f>
        <v>0</v>
      </c>
      <c r="I63" s="100">
        <f>'Inventaire – Véh. et équip.'!L52</f>
        <v>0</v>
      </c>
      <c r="J63" s="100">
        <f>'Inventaire – Véh. et équip.'!AB52</f>
        <v>0</v>
      </c>
      <c r="K63" s="173">
        <f t="shared" si="10"/>
        <v>0</v>
      </c>
      <c r="L63" s="173">
        <f t="shared" si="13"/>
        <v>0</v>
      </c>
      <c r="M63" s="173">
        <f t="shared" si="14"/>
        <v>0</v>
      </c>
      <c r="N63" s="173">
        <f t="shared" si="15"/>
        <v>0</v>
      </c>
      <c r="O63" s="173">
        <f t="shared" si="16"/>
        <v>0</v>
      </c>
      <c r="P63" s="174">
        <f t="shared" si="17"/>
        <v>0</v>
      </c>
      <c r="Q63" s="89" t="str">
        <f t="shared" si="18"/>
        <v/>
      </c>
      <c r="R63" s="66" t="str">
        <f t="shared" ref="R63:AA72" si="30">IF(OR($K63=R$12,$L63=R$12,$M63=R$12,$N63=R$12,$O63=R$12,$P63=R$12),$G63,"")</f>
        <v/>
      </c>
      <c r="S63" s="89" t="str">
        <f t="shared" si="30"/>
        <v/>
      </c>
      <c r="T63" s="89" t="str">
        <f t="shared" si="30"/>
        <v/>
      </c>
      <c r="U63" s="89" t="str">
        <f t="shared" si="30"/>
        <v/>
      </c>
      <c r="V63" s="89" t="str">
        <f t="shared" si="30"/>
        <v/>
      </c>
      <c r="W63" s="89" t="str">
        <f t="shared" si="30"/>
        <v/>
      </c>
      <c r="X63" s="89" t="str">
        <f t="shared" si="30"/>
        <v/>
      </c>
      <c r="Y63" s="89" t="str">
        <f t="shared" si="30"/>
        <v/>
      </c>
      <c r="Z63" s="89" t="str">
        <f t="shared" si="30"/>
        <v/>
      </c>
      <c r="AA63" s="89" t="str">
        <f t="shared" si="30"/>
        <v/>
      </c>
      <c r="AB63" s="89" t="str">
        <f t="shared" ref="AB63:AP72" si="31">IF(OR($K63=AB$12,$L63=AB$12,$M63=AB$12,$N63=AB$12,$O63=AB$12,$P63=AB$12),$G63,"")</f>
        <v/>
      </c>
      <c r="AC63" s="89" t="str">
        <f t="shared" si="31"/>
        <v/>
      </c>
      <c r="AD63" s="89" t="str">
        <f t="shared" si="31"/>
        <v/>
      </c>
      <c r="AE63" s="89" t="str">
        <f t="shared" si="31"/>
        <v/>
      </c>
      <c r="AF63" s="89" t="str">
        <f t="shared" si="31"/>
        <v/>
      </c>
      <c r="AG63" s="89" t="str">
        <f t="shared" si="31"/>
        <v/>
      </c>
      <c r="AH63" s="89" t="str">
        <f t="shared" si="31"/>
        <v/>
      </c>
      <c r="AI63" s="89" t="str">
        <f t="shared" si="31"/>
        <v/>
      </c>
      <c r="AJ63" s="89" t="str">
        <f t="shared" si="31"/>
        <v/>
      </c>
      <c r="AK63" s="89" t="str">
        <f t="shared" si="31"/>
        <v/>
      </c>
      <c r="AL63" s="89" t="str">
        <f t="shared" si="31"/>
        <v/>
      </c>
      <c r="AM63" s="89" t="str">
        <f t="shared" si="31"/>
        <v/>
      </c>
      <c r="AN63" s="89" t="str">
        <f t="shared" si="31"/>
        <v/>
      </c>
      <c r="AO63" s="89" t="str">
        <f t="shared" si="31"/>
        <v/>
      </c>
      <c r="AP63" s="89" t="str">
        <f t="shared" si="31"/>
        <v/>
      </c>
      <c r="AQ63" s="38">
        <f t="shared" si="21"/>
        <v>0</v>
      </c>
      <c r="AR63" s="38">
        <f t="shared" si="22"/>
        <v>0</v>
      </c>
      <c r="AS63" s="38">
        <f t="shared" si="23"/>
        <v>0</v>
      </c>
    </row>
    <row r="64" spans="1:56" ht="27.75" customHeight="1" x14ac:dyDescent="0.25">
      <c r="A64" s="34">
        <f>'Inventaire – Véh. et équip.'!A53</f>
        <v>52</v>
      </c>
      <c r="B64" s="34"/>
      <c r="C64" s="34">
        <f>'Inventaire – Véh. et équip.'!C53</f>
        <v>0</v>
      </c>
      <c r="D64" s="34">
        <f>'Inventaire – Véh. et équip.'!D53</f>
        <v>0</v>
      </c>
      <c r="E64" s="35">
        <f>'Inventaire – Véh. et équip.'!E53</f>
        <v>0</v>
      </c>
      <c r="F64" s="36">
        <f>'Inventaire – Véh. et équip.'!F53</f>
        <v>0</v>
      </c>
      <c r="G64" s="98">
        <f>'Inventaire – Véh. et équip.'!J53</f>
        <v>0</v>
      </c>
      <c r="H64" s="100">
        <f>'Inventaire – Véh. et équip.'!H53-'Inventaire – Véh. et équip.'!M53</f>
        <v>0</v>
      </c>
      <c r="I64" s="100">
        <f>'Inventaire – Véh. et équip.'!L53</f>
        <v>0</v>
      </c>
      <c r="J64" s="100">
        <f>'Inventaire – Véh. et équip.'!AB53</f>
        <v>0</v>
      </c>
      <c r="K64" s="173">
        <f t="shared" si="10"/>
        <v>0</v>
      </c>
      <c r="L64" s="173">
        <f t="shared" si="13"/>
        <v>0</v>
      </c>
      <c r="M64" s="173">
        <f t="shared" si="14"/>
        <v>0</v>
      </c>
      <c r="N64" s="173">
        <f t="shared" si="15"/>
        <v>0</v>
      </c>
      <c r="O64" s="173">
        <f t="shared" si="16"/>
        <v>0</v>
      </c>
      <c r="P64" s="174">
        <f t="shared" si="17"/>
        <v>0</v>
      </c>
      <c r="Q64" s="89" t="str">
        <f t="shared" si="18"/>
        <v/>
      </c>
      <c r="R64" s="66" t="str">
        <f t="shared" si="30"/>
        <v/>
      </c>
      <c r="S64" s="89" t="str">
        <f t="shared" si="30"/>
        <v/>
      </c>
      <c r="T64" s="89" t="str">
        <f t="shared" si="30"/>
        <v/>
      </c>
      <c r="U64" s="89" t="str">
        <f t="shared" si="30"/>
        <v/>
      </c>
      <c r="V64" s="89" t="str">
        <f t="shared" si="30"/>
        <v/>
      </c>
      <c r="W64" s="89" t="str">
        <f t="shared" si="30"/>
        <v/>
      </c>
      <c r="X64" s="89" t="str">
        <f t="shared" si="30"/>
        <v/>
      </c>
      <c r="Y64" s="89" t="str">
        <f t="shared" si="30"/>
        <v/>
      </c>
      <c r="Z64" s="89" t="str">
        <f t="shared" si="30"/>
        <v/>
      </c>
      <c r="AA64" s="89" t="str">
        <f t="shared" si="30"/>
        <v/>
      </c>
      <c r="AB64" s="89" t="str">
        <f t="shared" si="31"/>
        <v/>
      </c>
      <c r="AC64" s="89" t="str">
        <f t="shared" si="31"/>
        <v/>
      </c>
      <c r="AD64" s="89" t="str">
        <f t="shared" si="31"/>
        <v/>
      </c>
      <c r="AE64" s="89" t="str">
        <f t="shared" si="31"/>
        <v/>
      </c>
      <c r="AF64" s="89" t="str">
        <f t="shared" si="31"/>
        <v/>
      </c>
      <c r="AG64" s="89" t="str">
        <f t="shared" si="31"/>
        <v/>
      </c>
      <c r="AH64" s="89" t="str">
        <f t="shared" si="31"/>
        <v/>
      </c>
      <c r="AI64" s="89" t="str">
        <f t="shared" si="31"/>
        <v/>
      </c>
      <c r="AJ64" s="89" t="str">
        <f t="shared" si="31"/>
        <v/>
      </c>
      <c r="AK64" s="89" t="str">
        <f t="shared" si="31"/>
        <v/>
      </c>
      <c r="AL64" s="89" t="str">
        <f t="shared" si="31"/>
        <v/>
      </c>
      <c r="AM64" s="89" t="str">
        <f t="shared" si="31"/>
        <v/>
      </c>
      <c r="AN64" s="89" t="str">
        <f t="shared" si="31"/>
        <v/>
      </c>
      <c r="AO64" s="89" t="str">
        <f t="shared" si="31"/>
        <v/>
      </c>
      <c r="AP64" s="89" t="str">
        <f t="shared" si="31"/>
        <v/>
      </c>
      <c r="AQ64" s="38">
        <f t="shared" si="21"/>
        <v>0</v>
      </c>
      <c r="AR64" s="38">
        <f t="shared" si="22"/>
        <v>0</v>
      </c>
      <c r="AS64" s="38">
        <f t="shared" si="23"/>
        <v>0</v>
      </c>
    </row>
    <row r="65" spans="1:45" ht="27.75" customHeight="1" x14ac:dyDescent="0.25">
      <c r="A65" s="34">
        <f>'Inventaire – Véh. et équip.'!A54</f>
        <v>53</v>
      </c>
      <c r="B65" s="34"/>
      <c r="C65" s="34">
        <f>'Inventaire – Véh. et équip.'!C54</f>
        <v>0</v>
      </c>
      <c r="D65" s="34">
        <f>'Inventaire – Véh. et équip.'!D54</f>
        <v>0</v>
      </c>
      <c r="E65" s="35">
        <f>'Inventaire – Véh. et équip.'!E54</f>
        <v>0</v>
      </c>
      <c r="F65" s="36">
        <f>'Inventaire – Véh. et équip.'!F54</f>
        <v>0</v>
      </c>
      <c r="G65" s="98">
        <f>'Inventaire – Véh. et équip.'!J54</f>
        <v>0</v>
      </c>
      <c r="H65" s="100">
        <f>'Inventaire – Véh. et équip.'!H54-'Inventaire – Véh. et équip.'!M54</f>
        <v>0</v>
      </c>
      <c r="I65" s="100">
        <f>'Inventaire – Véh. et équip.'!L54</f>
        <v>0</v>
      </c>
      <c r="J65" s="100">
        <f>'Inventaire – Véh. et équip.'!AB54</f>
        <v>0</v>
      </c>
      <c r="K65" s="173">
        <f t="shared" si="10"/>
        <v>0</v>
      </c>
      <c r="L65" s="173">
        <f t="shared" si="13"/>
        <v>0</v>
      </c>
      <c r="M65" s="173">
        <f t="shared" si="14"/>
        <v>0</v>
      </c>
      <c r="N65" s="173">
        <f t="shared" si="15"/>
        <v>0</v>
      </c>
      <c r="O65" s="173">
        <f t="shared" si="16"/>
        <v>0</v>
      </c>
      <c r="P65" s="174">
        <f t="shared" si="17"/>
        <v>0</v>
      </c>
      <c r="Q65" s="89" t="str">
        <f t="shared" si="18"/>
        <v/>
      </c>
      <c r="R65" s="66" t="str">
        <f t="shared" si="30"/>
        <v/>
      </c>
      <c r="S65" s="89" t="str">
        <f t="shared" si="30"/>
        <v/>
      </c>
      <c r="T65" s="89" t="str">
        <f t="shared" si="30"/>
        <v/>
      </c>
      <c r="U65" s="89" t="str">
        <f t="shared" si="30"/>
        <v/>
      </c>
      <c r="V65" s="89" t="str">
        <f t="shared" si="30"/>
        <v/>
      </c>
      <c r="W65" s="89" t="str">
        <f t="shared" si="30"/>
        <v/>
      </c>
      <c r="X65" s="89" t="str">
        <f t="shared" si="30"/>
        <v/>
      </c>
      <c r="Y65" s="89" t="str">
        <f t="shared" si="30"/>
        <v/>
      </c>
      <c r="Z65" s="89" t="str">
        <f t="shared" si="30"/>
        <v/>
      </c>
      <c r="AA65" s="89" t="str">
        <f t="shared" si="30"/>
        <v/>
      </c>
      <c r="AB65" s="89" t="str">
        <f t="shared" si="31"/>
        <v/>
      </c>
      <c r="AC65" s="89" t="str">
        <f t="shared" si="31"/>
        <v/>
      </c>
      <c r="AD65" s="89" t="str">
        <f t="shared" si="31"/>
        <v/>
      </c>
      <c r="AE65" s="89" t="str">
        <f t="shared" si="31"/>
        <v/>
      </c>
      <c r="AF65" s="89" t="str">
        <f t="shared" si="31"/>
        <v/>
      </c>
      <c r="AG65" s="89" t="str">
        <f t="shared" si="31"/>
        <v/>
      </c>
      <c r="AH65" s="89" t="str">
        <f t="shared" si="31"/>
        <v/>
      </c>
      <c r="AI65" s="89" t="str">
        <f t="shared" si="31"/>
        <v/>
      </c>
      <c r="AJ65" s="89" t="str">
        <f t="shared" si="31"/>
        <v/>
      </c>
      <c r="AK65" s="89" t="str">
        <f t="shared" si="31"/>
        <v/>
      </c>
      <c r="AL65" s="89" t="str">
        <f t="shared" si="31"/>
        <v/>
      </c>
      <c r="AM65" s="89" t="str">
        <f t="shared" si="31"/>
        <v/>
      </c>
      <c r="AN65" s="89" t="str">
        <f t="shared" si="31"/>
        <v/>
      </c>
      <c r="AO65" s="89" t="str">
        <f t="shared" si="31"/>
        <v/>
      </c>
      <c r="AP65" s="89" t="str">
        <f t="shared" si="31"/>
        <v/>
      </c>
      <c r="AQ65" s="38">
        <f t="shared" si="21"/>
        <v>0</v>
      </c>
      <c r="AR65" s="38">
        <f t="shared" si="22"/>
        <v>0</v>
      </c>
      <c r="AS65" s="38">
        <f t="shared" si="23"/>
        <v>0</v>
      </c>
    </row>
    <row r="66" spans="1:45" ht="27.75" customHeight="1" x14ac:dyDescent="0.25">
      <c r="A66" s="34">
        <f>'Inventaire – Véh. et équip.'!A55</f>
        <v>54</v>
      </c>
      <c r="B66" s="34"/>
      <c r="C66" s="34">
        <f>'Inventaire – Véh. et équip.'!C55</f>
        <v>0</v>
      </c>
      <c r="D66" s="34">
        <f>'Inventaire – Véh. et équip.'!D55</f>
        <v>0</v>
      </c>
      <c r="E66" s="35">
        <f>'Inventaire – Véh. et équip.'!E55</f>
        <v>0</v>
      </c>
      <c r="F66" s="36">
        <f>'Inventaire – Véh. et équip.'!F55</f>
        <v>0</v>
      </c>
      <c r="G66" s="98">
        <f>'Inventaire – Véh. et équip.'!J55</f>
        <v>0</v>
      </c>
      <c r="H66" s="100">
        <f>'Inventaire – Véh. et équip.'!H55-'Inventaire – Véh. et équip.'!M55</f>
        <v>0</v>
      </c>
      <c r="I66" s="100">
        <f>'Inventaire – Véh. et équip.'!L55</f>
        <v>0</v>
      </c>
      <c r="J66" s="100">
        <f>'Inventaire – Véh. et équip.'!AB55</f>
        <v>0</v>
      </c>
      <c r="K66" s="173">
        <f t="shared" si="10"/>
        <v>0</v>
      </c>
      <c r="L66" s="173">
        <f t="shared" si="13"/>
        <v>0</v>
      </c>
      <c r="M66" s="173">
        <f t="shared" si="14"/>
        <v>0</v>
      </c>
      <c r="N66" s="173">
        <f t="shared" si="15"/>
        <v>0</v>
      </c>
      <c r="O66" s="173">
        <f t="shared" si="16"/>
        <v>0</v>
      </c>
      <c r="P66" s="174">
        <f t="shared" si="17"/>
        <v>0</v>
      </c>
      <c r="Q66" s="89" t="str">
        <f t="shared" si="18"/>
        <v/>
      </c>
      <c r="R66" s="66" t="str">
        <f t="shared" si="30"/>
        <v/>
      </c>
      <c r="S66" s="89" t="str">
        <f t="shared" si="30"/>
        <v/>
      </c>
      <c r="T66" s="89" t="str">
        <f t="shared" si="30"/>
        <v/>
      </c>
      <c r="U66" s="89" t="str">
        <f t="shared" si="30"/>
        <v/>
      </c>
      <c r="V66" s="89" t="str">
        <f t="shared" si="30"/>
        <v/>
      </c>
      <c r="W66" s="89" t="str">
        <f t="shared" si="30"/>
        <v/>
      </c>
      <c r="X66" s="89" t="str">
        <f t="shared" si="30"/>
        <v/>
      </c>
      <c r="Y66" s="89" t="str">
        <f t="shared" si="30"/>
        <v/>
      </c>
      <c r="Z66" s="89" t="str">
        <f t="shared" si="30"/>
        <v/>
      </c>
      <c r="AA66" s="89" t="str">
        <f t="shared" si="30"/>
        <v/>
      </c>
      <c r="AB66" s="89" t="str">
        <f t="shared" si="31"/>
        <v/>
      </c>
      <c r="AC66" s="89" t="str">
        <f t="shared" si="31"/>
        <v/>
      </c>
      <c r="AD66" s="89" t="str">
        <f t="shared" si="31"/>
        <v/>
      </c>
      <c r="AE66" s="89" t="str">
        <f t="shared" si="31"/>
        <v/>
      </c>
      <c r="AF66" s="89" t="str">
        <f t="shared" si="31"/>
        <v/>
      </c>
      <c r="AG66" s="89" t="str">
        <f t="shared" si="31"/>
        <v/>
      </c>
      <c r="AH66" s="89" t="str">
        <f t="shared" si="31"/>
        <v/>
      </c>
      <c r="AI66" s="89" t="str">
        <f t="shared" si="31"/>
        <v/>
      </c>
      <c r="AJ66" s="89" t="str">
        <f t="shared" si="31"/>
        <v/>
      </c>
      <c r="AK66" s="89" t="str">
        <f t="shared" si="31"/>
        <v/>
      </c>
      <c r="AL66" s="89" t="str">
        <f t="shared" si="31"/>
        <v/>
      </c>
      <c r="AM66" s="89" t="str">
        <f t="shared" si="31"/>
        <v/>
      </c>
      <c r="AN66" s="89" t="str">
        <f t="shared" si="31"/>
        <v/>
      </c>
      <c r="AO66" s="89" t="str">
        <f t="shared" si="31"/>
        <v/>
      </c>
      <c r="AP66" s="89" t="str">
        <f t="shared" si="31"/>
        <v/>
      </c>
      <c r="AQ66" s="38">
        <f t="shared" si="21"/>
        <v>0</v>
      </c>
      <c r="AR66" s="38">
        <f t="shared" si="22"/>
        <v>0</v>
      </c>
      <c r="AS66" s="38">
        <f t="shared" si="23"/>
        <v>0</v>
      </c>
    </row>
    <row r="67" spans="1:45" ht="27.75" customHeight="1" x14ac:dyDescent="0.25">
      <c r="A67" s="34">
        <f>'Inventaire – Véh. et équip.'!A56</f>
        <v>55</v>
      </c>
      <c r="B67" s="34"/>
      <c r="C67" s="34">
        <f>'Inventaire – Véh. et équip.'!C56</f>
        <v>0</v>
      </c>
      <c r="D67" s="34">
        <f>'Inventaire – Véh. et équip.'!D56</f>
        <v>0</v>
      </c>
      <c r="E67" s="35">
        <f>'Inventaire – Véh. et équip.'!E56</f>
        <v>0</v>
      </c>
      <c r="F67" s="36">
        <f>'Inventaire – Véh. et équip.'!F56</f>
        <v>0</v>
      </c>
      <c r="G67" s="98">
        <f>'Inventaire – Véh. et équip.'!J56</f>
        <v>0</v>
      </c>
      <c r="H67" s="100">
        <f>'Inventaire – Véh. et équip.'!H56-'Inventaire – Véh. et équip.'!M56</f>
        <v>0</v>
      </c>
      <c r="I67" s="100">
        <f>'Inventaire – Véh. et équip.'!L56</f>
        <v>0</v>
      </c>
      <c r="J67" s="100">
        <f>'Inventaire – Véh. et équip.'!AB56</f>
        <v>0</v>
      </c>
      <c r="K67" s="173">
        <f t="shared" si="10"/>
        <v>0</v>
      </c>
      <c r="L67" s="173">
        <f t="shared" si="13"/>
        <v>0</v>
      </c>
      <c r="M67" s="173">
        <f t="shared" si="14"/>
        <v>0</v>
      </c>
      <c r="N67" s="173">
        <f t="shared" si="15"/>
        <v>0</v>
      </c>
      <c r="O67" s="173">
        <f t="shared" si="16"/>
        <v>0</v>
      </c>
      <c r="P67" s="174">
        <f t="shared" si="17"/>
        <v>0</v>
      </c>
      <c r="Q67" s="89" t="str">
        <f t="shared" si="18"/>
        <v/>
      </c>
      <c r="R67" s="66" t="str">
        <f t="shared" si="30"/>
        <v/>
      </c>
      <c r="S67" s="89" t="str">
        <f t="shared" si="30"/>
        <v/>
      </c>
      <c r="T67" s="89" t="str">
        <f t="shared" si="30"/>
        <v/>
      </c>
      <c r="U67" s="89" t="str">
        <f t="shared" si="30"/>
        <v/>
      </c>
      <c r="V67" s="89" t="str">
        <f t="shared" si="30"/>
        <v/>
      </c>
      <c r="W67" s="89" t="str">
        <f t="shared" si="30"/>
        <v/>
      </c>
      <c r="X67" s="89" t="str">
        <f t="shared" si="30"/>
        <v/>
      </c>
      <c r="Y67" s="89" t="str">
        <f t="shared" si="30"/>
        <v/>
      </c>
      <c r="Z67" s="89" t="str">
        <f t="shared" si="30"/>
        <v/>
      </c>
      <c r="AA67" s="89" t="str">
        <f t="shared" si="30"/>
        <v/>
      </c>
      <c r="AB67" s="89" t="str">
        <f t="shared" si="31"/>
        <v/>
      </c>
      <c r="AC67" s="89" t="str">
        <f t="shared" si="31"/>
        <v/>
      </c>
      <c r="AD67" s="89" t="str">
        <f t="shared" si="31"/>
        <v/>
      </c>
      <c r="AE67" s="89" t="str">
        <f t="shared" si="31"/>
        <v/>
      </c>
      <c r="AF67" s="89" t="str">
        <f t="shared" si="31"/>
        <v/>
      </c>
      <c r="AG67" s="89" t="str">
        <f t="shared" si="31"/>
        <v/>
      </c>
      <c r="AH67" s="89" t="str">
        <f t="shared" si="31"/>
        <v/>
      </c>
      <c r="AI67" s="89" t="str">
        <f t="shared" si="31"/>
        <v/>
      </c>
      <c r="AJ67" s="89" t="str">
        <f t="shared" si="31"/>
        <v/>
      </c>
      <c r="AK67" s="89" t="str">
        <f t="shared" si="31"/>
        <v/>
      </c>
      <c r="AL67" s="89" t="str">
        <f t="shared" si="31"/>
        <v/>
      </c>
      <c r="AM67" s="89" t="str">
        <f t="shared" si="31"/>
        <v/>
      </c>
      <c r="AN67" s="89" t="str">
        <f t="shared" si="31"/>
        <v/>
      </c>
      <c r="AO67" s="89" t="str">
        <f t="shared" si="31"/>
        <v/>
      </c>
      <c r="AP67" s="89" t="str">
        <f t="shared" si="31"/>
        <v/>
      </c>
      <c r="AQ67" s="38">
        <f t="shared" si="21"/>
        <v>0</v>
      </c>
      <c r="AR67" s="38">
        <f t="shared" si="22"/>
        <v>0</v>
      </c>
      <c r="AS67" s="38">
        <f t="shared" si="23"/>
        <v>0</v>
      </c>
    </row>
    <row r="68" spans="1:45" ht="27.75" customHeight="1" x14ac:dyDescent="0.25">
      <c r="A68" s="34">
        <f>'Inventaire – Véh. et équip.'!A57</f>
        <v>56</v>
      </c>
      <c r="B68" s="34"/>
      <c r="C68" s="34">
        <f>'Inventaire – Véh. et équip.'!C57</f>
        <v>0</v>
      </c>
      <c r="D68" s="34">
        <f>'Inventaire – Véh. et équip.'!D57</f>
        <v>0</v>
      </c>
      <c r="E68" s="35">
        <f>'Inventaire – Véh. et équip.'!E57</f>
        <v>0</v>
      </c>
      <c r="F68" s="36">
        <f>'Inventaire – Véh. et équip.'!F57</f>
        <v>0</v>
      </c>
      <c r="G68" s="98">
        <f>'Inventaire – Véh. et équip.'!J57</f>
        <v>0</v>
      </c>
      <c r="H68" s="100">
        <f>'Inventaire – Véh. et équip.'!H57-'Inventaire – Véh. et équip.'!M57</f>
        <v>0</v>
      </c>
      <c r="I68" s="100">
        <f>'Inventaire – Véh. et équip.'!L57</f>
        <v>0</v>
      </c>
      <c r="J68" s="100">
        <f>'Inventaire – Véh. et équip.'!AB57</f>
        <v>0</v>
      </c>
      <c r="K68" s="173">
        <f t="shared" si="10"/>
        <v>0</v>
      </c>
      <c r="L68" s="173">
        <f t="shared" si="13"/>
        <v>0</v>
      </c>
      <c r="M68" s="173">
        <f t="shared" si="14"/>
        <v>0</v>
      </c>
      <c r="N68" s="173">
        <f t="shared" si="15"/>
        <v>0</v>
      </c>
      <c r="O68" s="173">
        <f t="shared" si="16"/>
        <v>0</v>
      </c>
      <c r="P68" s="174">
        <f t="shared" si="17"/>
        <v>0</v>
      </c>
      <c r="Q68" s="89" t="str">
        <f t="shared" si="18"/>
        <v/>
      </c>
      <c r="R68" s="66" t="str">
        <f t="shared" si="30"/>
        <v/>
      </c>
      <c r="S68" s="89" t="str">
        <f t="shared" si="30"/>
        <v/>
      </c>
      <c r="T68" s="89" t="str">
        <f t="shared" si="30"/>
        <v/>
      </c>
      <c r="U68" s="89" t="str">
        <f t="shared" si="30"/>
        <v/>
      </c>
      <c r="V68" s="89" t="str">
        <f t="shared" si="30"/>
        <v/>
      </c>
      <c r="W68" s="89" t="str">
        <f t="shared" si="30"/>
        <v/>
      </c>
      <c r="X68" s="89" t="str">
        <f t="shared" si="30"/>
        <v/>
      </c>
      <c r="Y68" s="89" t="str">
        <f t="shared" si="30"/>
        <v/>
      </c>
      <c r="Z68" s="89" t="str">
        <f t="shared" si="30"/>
        <v/>
      </c>
      <c r="AA68" s="89" t="str">
        <f t="shared" si="30"/>
        <v/>
      </c>
      <c r="AB68" s="89" t="str">
        <f t="shared" si="31"/>
        <v/>
      </c>
      <c r="AC68" s="89" t="str">
        <f t="shared" si="31"/>
        <v/>
      </c>
      <c r="AD68" s="89" t="str">
        <f t="shared" si="31"/>
        <v/>
      </c>
      <c r="AE68" s="89" t="str">
        <f t="shared" si="31"/>
        <v/>
      </c>
      <c r="AF68" s="89" t="str">
        <f t="shared" si="31"/>
        <v/>
      </c>
      <c r="AG68" s="89" t="str">
        <f t="shared" si="31"/>
        <v/>
      </c>
      <c r="AH68" s="89" t="str">
        <f t="shared" si="31"/>
        <v/>
      </c>
      <c r="AI68" s="89" t="str">
        <f t="shared" si="31"/>
        <v/>
      </c>
      <c r="AJ68" s="89" t="str">
        <f t="shared" si="31"/>
        <v/>
      </c>
      <c r="AK68" s="89" t="str">
        <f t="shared" si="31"/>
        <v/>
      </c>
      <c r="AL68" s="89" t="str">
        <f t="shared" si="31"/>
        <v/>
      </c>
      <c r="AM68" s="89" t="str">
        <f t="shared" si="31"/>
        <v/>
      </c>
      <c r="AN68" s="89" t="str">
        <f t="shared" si="31"/>
        <v/>
      </c>
      <c r="AO68" s="89" t="str">
        <f t="shared" si="31"/>
        <v/>
      </c>
      <c r="AP68" s="89" t="str">
        <f t="shared" si="31"/>
        <v/>
      </c>
      <c r="AQ68" s="38">
        <f t="shared" si="21"/>
        <v>0</v>
      </c>
      <c r="AR68" s="38">
        <f t="shared" si="22"/>
        <v>0</v>
      </c>
      <c r="AS68" s="38">
        <f t="shared" si="23"/>
        <v>0</v>
      </c>
    </row>
    <row r="69" spans="1:45" ht="27.75" customHeight="1" x14ac:dyDescent="0.25">
      <c r="A69" s="34">
        <f>'Inventaire – Véh. et équip.'!A58</f>
        <v>57</v>
      </c>
      <c r="B69" s="34"/>
      <c r="C69" s="34">
        <f>'Inventaire – Véh. et équip.'!C58</f>
        <v>0</v>
      </c>
      <c r="D69" s="34">
        <f>'Inventaire – Véh. et équip.'!D58</f>
        <v>0</v>
      </c>
      <c r="E69" s="35">
        <f>'Inventaire – Véh. et équip.'!E58</f>
        <v>0</v>
      </c>
      <c r="F69" s="36">
        <f>'Inventaire – Véh. et équip.'!F58</f>
        <v>0</v>
      </c>
      <c r="G69" s="98">
        <f>'Inventaire – Véh. et équip.'!J58</f>
        <v>0</v>
      </c>
      <c r="H69" s="100">
        <f>'Inventaire – Véh. et équip.'!H58-'Inventaire – Véh. et équip.'!M58</f>
        <v>0</v>
      </c>
      <c r="I69" s="100">
        <f>'Inventaire – Véh. et équip.'!L58</f>
        <v>0</v>
      </c>
      <c r="J69" s="100">
        <f>'Inventaire – Véh. et équip.'!AB58</f>
        <v>0</v>
      </c>
      <c r="K69" s="173">
        <f t="shared" si="10"/>
        <v>0</v>
      </c>
      <c r="L69" s="173">
        <f t="shared" si="13"/>
        <v>0</v>
      </c>
      <c r="M69" s="173">
        <f t="shared" si="14"/>
        <v>0</v>
      </c>
      <c r="N69" s="173">
        <f t="shared" si="15"/>
        <v>0</v>
      </c>
      <c r="O69" s="173">
        <f t="shared" si="16"/>
        <v>0</v>
      </c>
      <c r="P69" s="174">
        <f t="shared" si="17"/>
        <v>0</v>
      </c>
      <c r="Q69" s="89" t="str">
        <f t="shared" si="18"/>
        <v/>
      </c>
      <c r="R69" s="66" t="str">
        <f t="shared" si="30"/>
        <v/>
      </c>
      <c r="S69" s="89" t="str">
        <f t="shared" si="30"/>
        <v/>
      </c>
      <c r="T69" s="89" t="str">
        <f t="shared" si="30"/>
        <v/>
      </c>
      <c r="U69" s="89" t="str">
        <f t="shared" si="30"/>
        <v/>
      </c>
      <c r="V69" s="89" t="str">
        <f t="shared" si="30"/>
        <v/>
      </c>
      <c r="W69" s="89" t="str">
        <f t="shared" si="30"/>
        <v/>
      </c>
      <c r="X69" s="89" t="str">
        <f t="shared" si="30"/>
        <v/>
      </c>
      <c r="Y69" s="89" t="str">
        <f t="shared" si="30"/>
        <v/>
      </c>
      <c r="Z69" s="89" t="str">
        <f t="shared" si="30"/>
        <v/>
      </c>
      <c r="AA69" s="89" t="str">
        <f t="shared" si="30"/>
        <v/>
      </c>
      <c r="AB69" s="89" t="str">
        <f t="shared" si="31"/>
        <v/>
      </c>
      <c r="AC69" s="89" t="str">
        <f t="shared" si="31"/>
        <v/>
      </c>
      <c r="AD69" s="89" t="str">
        <f t="shared" si="31"/>
        <v/>
      </c>
      <c r="AE69" s="89" t="str">
        <f t="shared" si="31"/>
        <v/>
      </c>
      <c r="AF69" s="89" t="str">
        <f t="shared" si="31"/>
        <v/>
      </c>
      <c r="AG69" s="89" t="str">
        <f t="shared" si="31"/>
        <v/>
      </c>
      <c r="AH69" s="89" t="str">
        <f t="shared" si="31"/>
        <v/>
      </c>
      <c r="AI69" s="89" t="str">
        <f t="shared" si="31"/>
        <v/>
      </c>
      <c r="AJ69" s="89" t="str">
        <f t="shared" si="31"/>
        <v/>
      </c>
      <c r="AK69" s="89" t="str">
        <f t="shared" si="31"/>
        <v/>
      </c>
      <c r="AL69" s="89" t="str">
        <f t="shared" si="31"/>
        <v/>
      </c>
      <c r="AM69" s="89" t="str">
        <f t="shared" si="31"/>
        <v/>
      </c>
      <c r="AN69" s="89" t="str">
        <f t="shared" si="31"/>
        <v/>
      </c>
      <c r="AO69" s="89" t="str">
        <f t="shared" si="31"/>
        <v/>
      </c>
      <c r="AP69" s="89" t="str">
        <f t="shared" si="31"/>
        <v/>
      </c>
      <c r="AQ69" s="38">
        <f t="shared" si="21"/>
        <v>0</v>
      </c>
      <c r="AR69" s="38">
        <f t="shared" si="22"/>
        <v>0</v>
      </c>
      <c r="AS69" s="38">
        <f t="shared" si="23"/>
        <v>0</v>
      </c>
    </row>
    <row r="70" spans="1:45" ht="27.75" customHeight="1" x14ac:dyDescent="0.25">
      <c r="A70" s="34">
        <f>'Inventaire – Véh. et équip.'!A59</f>
        <v>58</v>
      </c>
      <c r="B70" s="34"/>
      <c r="C70" s="34">
        <f>'Inventaire – Véh. et équip.'!C59</f>
        <v>0</v>
      </c>
      <c r="D70" s="34">
        <f>'Inventaire – Véh. et équip.'!D59</f>
        <v>0</v>
      </c>
      <c r="E70" s="35">
        <f>'Inventaire – Véh. et équip.'!E59</f>
        <v>0</v>
      </c>
      <c r="F70" s="36">
        <f>'Inventaire – Véh. et équip.'!F59</f>
        <v>0</v>
      </c>
      <c r="G70" s="98">
        <f>'Inventaire – Véh. et équip.'!J59</f>
        <v>0</v>
      </c>
      <c r="H70" s="100">
        <f>'Inventaire – Véh. et équip.'!H59-'Inventaire – Véh. et équip.'!M59</f>
        <v>0</v>
      </c>
      <c r="I70" s="100">
        <f>'Inventaire – Véh. et équip.'!L59</f>
        <v>0</v>
      </c>
      <c r="J70" s="100">
        <f>'Inventaire – Véh. et équip.'!AB59</f>
        <v>0</v>
      </c>
      <c r="K70" s="173">
        <f t="shared" si="10"/>
        <v>0</v>
      </c>
      <c r="L70" s="173">
        <f t="shared" si="13"/>
        <v>0</v>
      </c>
      <c r="M70" s="173">
        <f t="shared" si="14"/>
        <v>0</v>
      </c>
      <c r="N70" s="173">
        <f t="shared" si="15"/>
        <v>0</v>
      </c>
      <c r="O70" s="173">
        <f t="shared" si="16"/>
        <v>0</v>
      </c>
      <c r="P70" s="174">
        <f t="shared" si="17"/>
        <v>0</v>
      </c>
      <c r="Q70" s="89" t="str">
        <f t="shared" si="18"/>
        <v/>
      </c>
      <c r="R70" s="66" t="str">
        <f t="shared" si="30"/>
        <v/>
      </c>
      <c r="S70" s="89" t="str">
        <f t="shared" si="30"/>
        <v/>
      </c>
      <c r="T70" s="89" t="str">
        <f t="shared" si="30"/>
        <v/>
      </c>
      <c r="U70" s="89" t="str">
        <f t="shared" si="30"/>
        <v/>
      </c>
      <c r="V70" s="89" t="str">
        <f t="shared" si="30"/>
        <v/>
      </c>
      <c r="W70" s="89" t="str">
        <f t="shared" si="30"/>
        <v/>
      </c>
      <c r="X70" s="89" t="str">
        <f t="shared" si="30"/>
        <v/>
      </c>
      <c r="Y70" s="89" t="str">
        <f t="shared" si="30"/>
        <v/>
      </c>
      <c r="Z70" s="89" t="str">
        <f t="shared" si="30"/>
        <v/>
      </c>
      <c r="AA70" s="89" t="str">
        <f t="shared" si="30"/>
        <v/>
      </c>
      <c r="AB70" s="89" t="str">
        <f t="shared" si="31"/>
        <v/>
      </c>
      <c r="AC70" s="89" t="str">
        <f t="shared" si="31"/>
        <v/>
      </c>
      <c r="AD70" s="89" t="str">
        <f t="shared" si="31"/>
        <v/>
      </c>
      <c r="AE70" s="89" t="str">
        <f t="shared" si="31"/>
        <v/>
      </c>
      <c r="AF70" s="89" t="str">
        <f t="shared" si="31"/>
        <v/>
      </c>
      <c r="AG70" s="89" t="str">
        <f t="shared" si="31"/>
        <v/>
      </c>
      <c r="AH70" s="89" t="str">
        <f t="shared" si="31"/>
        <v/>
      </c>
      <c r="AI70" s="89" t="str">
        <f t="shared" si="31"/>
        <v/>
      </c>
      <c r="AJ70" s="89" t="str">
        <f t="shared" si="31"/>
        <v/>
      </c>
      <c r="AK70" s="89" t="str">
        <f t="shared" si="31"/>
        <v/>
      </c>
      <c r="AL70" s="89" t="str">
        <f t="shared" si="31"/>
        <v/>
      </c>
      <c r="AM70" s="89" t="str">
        <f t="shared" si="31"/>
        <v/>
      </c>
      <c r="AN70" s="89" t="str">
        <f t="shared" si="31"/>
        <v/>
      </c>
      <c r="AO70" s="89" t="str">
        <f t="shared" si="31"/>
        <v/>
      </c>
      <c r="AP70" s="89" t="str">
        <f t="shared" si="31"/>
        <v/>
      </c>
      <c r="AQ70" s="38">
        <f t="shared" si="21"/>
        <v>0</v>
      </c>
      <c r="AR70" s="38">
        <f t="shared" si="22"/>
        <v>0</v>
      </c>
      <c r="AS70" s="38">
        <f t="shared" si="23"/>
        <v>0</v>
      </c>
    </row>
    <row r="71" spans="1:45" ht="27.75" customHeight="1" x14ac:dyDescent="0.25">
      <c r="A71" s="34">
        <f>'Inventaire – Véh. et équip.'!A60</f>
        <v>59</v>
      </c>
      <c r="B71" s="34"/>
      <c r="C71" s="34">
        <f>'Inventaire – Véh. et équip.'!C60</f>
        <v>0</v>
      </c>
      <c r="D71" s="34">
        <f>'Inventaire – Véh. et équip.'!D60</f>
        <v>0</v>
      </c>
      <c r="E71" s="35">
        <f>'Inventaire – Véh. et équip.'!E60</f>
        <v>0</v>
      </c>
      <c r="F71" s="36">
        <f>'Inventaire – Véh. et équip.'!F60</f>
        <v>0</v>
      </c>
      <c r="G71" s="98">
        <f>'Inventaire – Véh. et équip.'!J60</f>
        <v>0</v>
      </c>
      <c r="H71" s="100">
        <f>'Inventaire – Véh. et équip.'!H60-'Inventaire – Véh. et équip.'!M60</f>
        <v>0</v>
      </c>
      <c r="I71" s="100">
        <f>'Inventaire – Véh. et équip.'!L60</f>
        <v>0</v>
      </c>
      <c r="J71" s="100">
        <f>'Inventaire – Véh. et équip.'!AB60</f>
        <v>0</v>
      </c>
      <c r="K71" s="173">
        <f t="shared" si="10"/>
        <v>0</v>
      </c>
      <c r="L71" s="173">
        <f t="shared" si="13"/>
        <v>0</v>
      </c>
      <c r="M71" s="173">
        <f t="shared" si="14"/>
        <v>0</v>
      </c>
      <c r="N71" s="173">
        <f t="shared" si="15"/>
        <v>0</v>
      </c>
      <c r="O71" s="173">
        <f t="shared" si="16"/>
        <v>0</v>
      </c>
      <c r="P71" s="174">
        <f t="shared" si="17"/>
        <v>0</v>
      </c>
      <c r="Q71" s="89" t="str">
        <f t="shared" si="18"/>
        <v/>
      </c>
      <c r="R71" s="66" t="str">
        <f t="shared" si="30"/>
        <v/>
      </c>
      <c r="S71" s="89" t="str">
        <f t="shared" si="30"/>
        <v/>
      </c>
      <c r="T71" s="89" t="str">
        <f t="shared" si="30"/>
        <v/>
      </c>
      <c r="U71" s="89" t="str">
        <f t="shared" si="30"/>
        <v/>
      </c>
      <c r="V71" s="89" t="str">
        <f t="shared" si="30"/>
        <v/>
      </c>
      <c r="W71" s="89" t="str">
        <f t="shared" si="30"/>
        <v/>
      </c>
      <c r="X71" s="89" t="str">
        <f t="shared" si="30"/>
        <v/>
      </c>
      <c r="Y71" s="89" t="str">
        <f t="shared" si="30"/>
        <v/>
      </c>
      <c r="Z71" s="89" t="str">
        <f t="shared" si="30"/>
        <v/>
      </c>
      <c r="AA71" s="89" t="str">
        <f t="shared" si="30"/>
        <v/>
      </c>
      <c r="AB71" s="89" t="str">
        <f t="shared" si="31"/>
        <v/>
      </c>
      <c r="AC71" s="89" t="str">
        <f t="shared" si="31"/>
        <v/>
      </c>
      <c r="AD71" s="89" t="str">
        <f t="shared" si="31"/>
        <v/>
      </c>
      <c r="AE71" s="89" t="str">
        <f t="shared" si="31"/>
        <v/>
      </c>
      <c r="AF71" s="89" t="str">
        <f t="shared" si="31"/>
        <v/>
      </c>
      <c r="AG71" s="89" t="str">
        <f t="shared" si="31"/>
        <v/>
      </c>
      <c r="AH71" s="89" t="str">
        <f t="shared" si="31"/>
        <v/>
      </c>
      <c r="AI71" s="89" t="str">
        <f t="shared" si="31"/>
        <v/>
      </c>
      <c r="AJ71" s="89" t="str">
        <f t="shared" si="31"/>
        <v/>
      </c>
      <c r="AK71" s="89" t="str">
        <f t="shared" si="31"/>
        <v/>
      </c>
      <c r="AL71" s="89" t="str">
        <f t="shared" si="31"/>
        <v/>
      </c>
      <c r="AM71" s="89" t="str">
        <f t="shared" si="31"/>
        <v/>
      </c>
      <c r="AN71" s="89" t="str">
        <f t="shared" si="31"/>
        <v/>
      </c>
      <c r="AO71" s="89" t="str">
        <f t="shared" si="31"/>
        <v/>
      </c>
      <c r="AP71" s="89" t="str">
        <f t="shared" si="31"/>
        <v/>
      </c>
      <c r="AQ71" s="38">
        <f t="shared" si="21"/>
        <v>0</v>
      </c>
      <c r="AR71" s="38">
        <f t="shared" si="22"/>
        <v>0</v>
      </c>
      <c r="AS71" s="38">
        <f t="shared" si="23"/>
        <v>0</v>
      </c>
    </row>
    <row r="72" spans="1:45" ht="27.75" customHeight="1" x14ac:dyDescent="0.25">
      <c r="A72" s="34">
        <f>'Inventaire – Véh. et équip.'!A61</f>
        <v>60</v>
      </c>
      <c r="B72" s="34"/>
      <c r="C72" s="34">
        <f>'Inventaire – Véh. et équip.'!C61</f>
        <v>0</v>
      </c>
      <c r="D72" s="34">
        <f>'Inventaire – Véh. et équip.'!D61</f>
        <v>0</v>
      </c>
      <c r="E72" s="35">
        <f>'Inventaire – Véh. et équip.'!E61</f>
        <v>0</v>
      </c>
      <c r="F72" s="36">
        <f>'Inventaire – Véh. et équip.'!F61</f>
        <v>0</v>
      </c>
      <c r="G72" s="98">
        <f>'Inventaire – Véh. et équip.'!J61</f>
        <v>0</v>
      </c>
      <c r="H72" s="100">
        <f>'Inventaire – Véh. et équip.'!H61-'Inventaire – Véh. et équip.'!M61</f>
        <v>0</v>
      </c>
      <c r="I72" s="100">
        <f>'Inventaire – Véh. et équip.'!L61</f>
        <v>0</v>
      </c>
      <c r="J72" s="100">
        <f>'Inventaire – Véh. et équip.'!AB61</f>
        <v>0</v>
      </c>
      <c r="K72" s="173">
        <f t="shared" si="10"/>
        <v>0</v>
      </c>
      <c r="L72" s="173">
        <f t="shared" si="13"/>
        <v>0</v>
      </c>
      <c r="M72" s="173">
        <f t="shared" si="14"/>
        <v>0</v>
      </c>
      <c r="N72" s="173">
        <f t="shared" si="15"/>
        <v>0</v>
      </c>
      <c r="O72" s="173">
        <f t="shared" si="16"/>
        <v>0</v>
      </c>
      <c r="P72" s="174">
        <f t="shared" si="17"/>
        <v>0</v>
      </c>
      <c r="Q72" s="89" t="str">
        <f t="shared" si="18"/>
        <v/>
      </c>
      <c r="R72" s="66" t="str">
        <f t="shared" si="30"/>
        <v/>
      </c>
      <c r="S72" s="89" t="str">
        <f t="shared" si="30"/>
        <v/>
      </c>
      <c r="T72" s="89" t="str">
        <f t="shared" si="30"/>
        <v/>
      </c>
      <c r="U72" s="89" t="str">
        <f t="shared" si="30"/>
        <v/>
      </c>
      <c r="V72" s="89" t="str">
        <f t="shared" si="30"/>
        <v/>
      </c>
      <c r="W72" s="89" t="str">
        <f t="shared" si="30"/>
        <v/>
      </c>
      <c r="X72" s="89" t="str">
        <f t="shared" si="30"/>
        <v/>
      </c>
      <c r="Y72" s="89" t="str">
        <f t="shared" si="30"/>
        <v/>
      </c>
      <c r="Z72" s="89" t="str">
        <f t="shared" si="30"/>
        <v/>
      </c>
      <c r="AA72" s="89" t="str">
        <f t="shared" si="30"/>
        <v/>
      </c>
      <c r="AB72" s="89" t="str">
        <f t="shared" si="31"/>
        <v/>
      </c>
      <c r="AC72" s="89" t="str">
        <f t="shared" si="31"/>
        <v/>
      </c>
      <c r="AD72" s="89" t="str">
        <f t="shared" si="31"/>
        <v/>
      </c>
      <c r="AE72" s="89" t="str">
        <f t="shared" si="31"/>
        <v/>
      </c>
      <c r="AF72" s="89" t="str">
        <f t="shared" si="31"/>
        <v/>
      </c>
      <c r="AG72" s="89" t="str">
        <f t="shared" si="31"/>
        <v/>
      </c>
      <c r="AH72" s="89" t="str">
        <f t="shared" si="31"/>
        <v/>
      </c>
      <c r="AI72" s="89" t="str">
        <f t="shared" si="31"/>
        <v/>
      </c>
      <c r="AJ72" s="89" t="str">
        <f t="shared" si="31"/>
        <v/>
      </c>
      <c r="AK72" s="89" t="str">
        <f t="shared" si="31"/>
        <v/>
      </c>
      <c r="AL72" s="89" t="str">
        <f t="shared" si="31"/>
        <v/>
      </c>
      <c r="AM72" s="89" t="str">
        <f t="shared" si="31"/>
        <v/>
      </c>
      <c r="AN72" s="89" t="str">
        <f t="shared" si="31"/>
        <v/>
      </c>
      <c r="AO72" s="89" t="str">
        <f t="shared" si="31"/>
        <v/>
      </c>
      <c r="AP72" s="89" t="str">
        <f t="shared" si="31"/>
        <v/>
      </c>
      <c r="AQ72" s="38">
        <f t="shared" si="21"/>
        <v>0</v>
      </c>
      <c r="AR72" s="38">
        <f t="shared" si="22"/>
        <v>0</v>
      </c>
      <c r="AS72" s="38">
        <f t="shared" si="23"/>
        <v>0</v>
      </c>
    </row>
    <row r="73" spans="1:45" ht="27.75" customHeight="1" x14ac:dyDescent="0.25">
      <c r="A73" s="34">
        <f>'Inventaire – Véh. et équip.'!A62</f>
        <v>61</v>
      </c>
      <c r="B73" s="34"/>
      <c r="C73" s="34">
        <f>'Inventaire – Véh. et équip.'!C62</f>
        <v>0</v>
      </c>
      <c r="D73" s="34">
        <f>'Inventaire – Véh. et équip.'!D62</f>
        <v>0</v>
      </c>
      <c r="E73" s="35">
        <f>'Inventaire – Véh. et équip.'!E62</f>
        <v>0</v>
      </c>
      <c r="F73" s="36">
        <f>'Inventaire – Véh. et équip.'!F62</f>
        <v>0</v>
      </c>
      <c r="G73" s="98">
        <f>'Inventaire – Véh. et équip.'!J62</f>
        <v>0</v>
      </c>
      <c r="H73" s="100">
        <f>'Inventaire – Véh. et équip.'!H62-'Inventaire – Véh. et équip.'!M62</f>
        <v>0</v>
      </c>
      <c r="I73" s="100">
        <f>'Inventaire – Véh. et équip.'!L62</f>
        <v>0</v>
      </c>
      <c r="J73" s="100">
        <f>'Inventaire – Véh. et équip.'!AB62</f>
        <v>0</v>
      </c>
      <c r="K73" s="173">
        <f t="shared" si="10"/>
        <v>0</v>
      </c>
      <c r="L73" s="173">
        <f t="shared" si="13"/>
        <v>0</v>
      </c>
      <c r="M73" s="173">
        <f t="shared" si="14"/>
        <v>0</v>
      </c>
      <c r="N73" s="173">
        <f t="shared" si="15"/>
        <v>0</v>
      </c>
      <c r="O73" s="173">
        <f t="shared" si="16"/>
        <v>0</v>
      </c>
      <c r="P73" s="174">
        <f t="shared" si="17"/>
        <v>0</v>
      </c>
      <c r="Q73" s="89" t="str">
        <f t="shared" si="18"/>
        <v/>
      </c>
      <c r="R73" s="66" t="str">
        <f t="shared" ref="R73:AA82" si="32">IF(OR($K73=R$12,$L73=R$12,$M73=R$12,$N73=R$12,$O73=R$12,$P73=R$12),$G73,"")</f>
        <v/>
      </c>
      <c r="S73" s="89" t="str">
        <f t="shared" si="32"/>
        <v/>
      </c>
      <c r="T73" s="89" t="str">
        <f t="shared" si="32"/>
        <v/>
      </c>
      <c r="U73" s="89" t="str">
        <f t="shared" si="32"/>
        <v/>
      </c>
      <c r="V73" s="89" t="str">
        <f t="shared" si="32"/>
        <v/>
      </c>
      <c r="W73" s="89" t="str">
        <f t="shared" si="32"/>
        <v/>
      </c>
      <c r="X73" s="89" t="str">
        <f t="shared" si="32"/>
        <v/>
      </c>
      <c r="Y73" s="89" t="str">
        <f t="shared" si="32"/>
        <v/>
      </c>
      <c r="Z73" s="89" t="str">
        <f t="shared" si="32"/>
        <v/>
      </c>
      <c r="AA73" s="89" t="str">
        <f t="shared" si="32"/>
        <v/>
      </c>
      <c r="AB73" s="89" t="str">
        <f t="shared" ref="AB73:AP82" si="33">IF(OR($K73=AB$12,$L73=AB$12,$M73=AB$12,$N73=AB$12,$O73=AB$12,$P73=AB$12),$G73,"")</f>
        <v/>
      </c>
      <c r="AC73" s="89" t="str">
        <f t="shared" si="33"/>
        <v/>
      </c>
      <c r="AD73" s="89" t="str">
        <f t="shared" si="33"/>
        <v/>
      </c>
      <c r="AE73" s="89" t="str">
        <f t="shared" si="33"/>
        <v/>
      </c>
      <c r="AF73" s="89" t="str">
        <f t="shared" si="33"/>
        <v/>
      </c>
      <c r="AG73" s="89" t="str">
        <f t="shared" si="33"/>
        <v/>
      </c>
      <c r="AH73" s="89" t="str">
        <f t="shared" si="33"/>
        <v/>
      </c>
      <c r="AI73" s="89" t="str">
        <f t="shared" si="33"/>
        <v/>
      </c>
      <c r="AJ73" s="89" t="str">
        <f t="shared" si="33"/>
        <v/>
      </c>
      <c r="AK73" s="89" t="str">
        <f t="shared" si="33"/>
        <v/>
      </c>
      <c r="AL73" s="89" t="str">
        <f t="shared" si="33"/>
        <v/>
      </c>
      <c r="AM73" s="89" t="str">
        <f t="shared" si="33"/>
        <v/>
      </c>
      <c r="AN73" s="89" t="str">
        <f t="shared" si="33"/>
        <v/>
      </c>
      <c r="AO73" s="89" t="str">
        <f t="shared" si="33"/>
        <v/>
      </c>
      <c r="AP73" s="89" t="str">
        <f t="shared" si="33"/>
        <v/>
      </c>
      <c r="AQ73" s="38">
        <f t="shared" si="21"/>
        <v>0</v>
      </c>
      <c r="AR73" s="38">
        <f t="shared" si="22"/>
        <v>0</v>
      </c>
      <c r="AS73" s="38">
        <f t="shared" si="23"/>
        <v>0</v>
      </c>
    </row>
    <row r="74" spans="1:45" ht="27.75" customHeight="1" x14ac:dyDescent="0.25">
      <c r="A74" s="34">
        <f>'Inventaire – Véh. et équip.'!A63</f>
        <v>62</v>
      </c>
      <c r="B74" s="34"/>
      <c r="C74" s="34">
        <f>'Inventaire – Véh. et équip.'!C63</f>
        <v>0</v>
      </c>
      <c r="D74" s="34">
        <f>'Inventaire – Véh. et équip.'!D63</f>
        <v>0</v>
      </c>
      <c r="E74" s="35">
        <f>'Inventaire – Véh. et équip.'!E63</f>
        <v>0</v>
      </c>
      <c r="F74" s="36">
        <f>'Inventaire – Véh. et équip.'!F63</f>
        <v>0</v>
      </c>
      <c r="G74" s="98">
        <f>'Inventaire – Véh. et équip.'!J63</f>
        <v>0</v>
      </c>
      <c r="H74" s="100">
        <f>'Inventaire – Véh. et équip.'!H63-'Inventaire – Véh. et équip.'!M63</f>
        <v>0</v>
      </c>
      <c r="I74" s="100">
        <f>'Inventaire – Véh. et équip.'!L63</f>
        <v>0</v>
      </c>
      <c r="J74" s="100">
        <f>'Inventaire – Véh. et équip.'!AB63</f>
        <v>0</v>
      </c>
      <c r="K74" s="173">
        <f t="shared" si="10"/>
        <v>0</v>
      </c>
      <c r="L74" s="173">
        <f t="shared" si="13"/>
        <v>0</v>
      </c>
      <c r="M74" s="173">
        <f t="shared" si="14"/>
        <v>0</v>
      </c>
      <c r="N74" s="173">
        <f t="shared" si="15"/>
        <v>0</v>
      </c>
      <c r="O74" s="173">
        <f t="shared" si="16"/>
        <v>0</v>
      </c>
      <c r="P74" s="174">
        <f t="shared" si="17"/>
        <v>0</v>
      </c>
      <c r="Q74" s="89" t="str">
        <f t="shared" si="18"/>
        <v/>
      </c>
      <c r="R74" s="66" t="str">
        <f t="shared" si="32"/>
        <v/>
      </c>
      <c r="S74" s="89" t="str">
        <f t="shared" si="32"/>
        <v/>
      </c>
      <c r="T74" s="89" t="str">
        <f t="shared" si="32"/>
        <v/>
      </c>
      <c r="U74" s="89" t="str">
        <f t="shared" si="32"/>
        <v/>
      </c>
      <c r="V74" s="89" t="str">
        <f t="shared" si="32"/>
        <v/>
      </c>
      <c r="W74" s="89" t="str">
        <f t="shared" si="32"/>
        <v/>
      </c>
      <c r="X74" s="89" t="str">
        <f t="shared" si="32"/>
        <v/>
      </c>
      <c r="Y74" s="89" t="str">
        <f t="shared" si="32"/>
        <v/>
      </c>
      <c r="Z74" s="89" t="str">
        <f t="shared" si="32"/>
        <v/>
      </c>
      <c r="AA74" s="89" t="str">
        <f t="shared" si="32"/>
        <v/>
      </c>
      <c r="AB74" s="89" t="str">
        <f t="shared" si="33"/>
        <v/>
      </c>
      <c r="AC74" s="89" t="str">
        <f t="shared" si="33"/>
        <v/>
      </c>
      <c r="AD74" s="89" t="str">
        <f t="shared" si="33"/>
        <v/>
      </c>
      <c r="AE74" s="89" t="str">
        <f t="shared" si="33"/>
        <v/>
      </c>
      <c r="AF74" s="89" t="str">
        <f t="shared" si="33"/>
        <v/>
      </c>
      <c r="AG74" s="89" t="str">
        <f t="shared" si="33"/>
        <v/>
      </c>
      <c r="AH74" s="89" t="str">
        <f t="shared" si="33"/>
        <v/>
      </c>
      <c r="AI74" s="89" t="str">
        <f t="shared" si="33"/>
        <v/>
      </c>
      <c r="AJ74" s="89" t="str">
        <f t="shared" si="33"/>
        <v/>
      </c>
      <c r="AK74" s="89" t="str">
        <f t="shared" si="33"/>
        <v/>
      </c>
      <c r="AL74" s="89" t="str">
        <f t="shared" si="33"/>
        <v/>
      </c>
      <c r="AM74" s="89" t="str">
        <f t="shared" si="33"/>
        <v/>
      </c>
      <c r="AN74" s="89" t="str">
        <f t="shared" si="33"/>
        <v/>
      </c>
      <c r="AO74" s="89" t="str">
        <f t="shared" si="33"/>
        <v/>
      </c>
      <c r="AP74" s="89" t="str">
        <f t="shared" si="33"/>
        <v/>
      </c>
      <c r="AQ74" s="38">
        <f t="shared" si="21"/>
        <v>0</v>
      </c>
      <c r="AR74" s="38">
        <f t="shared" si="22"/>
        <v>0</v>
      </c>
      <c r="AS74" s="38">
        <f t="shared" si="23"/>
        <v>0</v>
      </c>
    </row>
    <row r="75" spans="1:45" ht="27.75" customHeight="1" x14ac:dyDescent="0.25">
      <c r="A75" s="34">
        <f>'Inventaire – Véh. et équip.'!A64</f>
        <v>63</v>
      </c>
      <c r="B75" s="34"/>
      <c r="C75" s="34">
        <f>'Inventaire – Véh. et équip.'!C64</f>
        <v>0</v>
      </c>
      <c r="D75" s="34">
        <f>'Inventaire – Véh. et équip.'!D64</f>
        <v>0</v>
      </c>
      <c r="E75" s="35">
        <f>'Inventaire – Véh. et équip.'!E64</f>
        <v>0</v>
      </c>
      <c r="F75" s="36">
        <f>'Inventaire – Véh. et équip.'!F64</f>
        <v>0</v>
      </c>
      <c r="G75" s="98">
        <f>'Inventaire – Véh. et équip.'!J64</f>
        <v>0</v>
      </c>
      <c r="H75" s="100">
        <f>'Inventaire – Véh. et équip.'!H64-'Inventaire – Véh. et équip.'!M64</f>
        <v>0</v>
      </c>
      <c r="I75" s="100">
        <f>'Inventaire – Véh. et équip.'!L64</f>
        <v>0</v>
      </c>
      <c r="J75" s="100">
        <f>'Inventaire – Véh. et équip.'!AB64</f>
        <v>0</v>
      </c>
      <c r="K75" s="173">
        <f t="shared" si="10"/>
        <v>0</v>
      </c>
      <c r="L75" s="173">
        <f t="shared" si="13"/>
        <v>0</v>
      </c>
      <c r="M75" s="173">
        <f t="shared" si="14"/>
        <v>0</v>
      </c>
      <c r="N75" s="173">
        <f t="shared" si="15"/>
        <v>0</v>
      </c>
      <c r="O75" s="173">
        <f t="shared" si="16"/>
        <v>0</v>
      </c>
      <c r="P75" s="174">
        <f t="shared" si="17"/>
        <v>0</v>
      </c>
      <c r="Q75" s="89" t="str">
        <f t="shared" si="18"/>
        <v/>
      </c>
      <c r="R75" s="66" t="str">
        <f t="shared" si="32"/>
        <v/>
      </c>
      <c r="S75" s="89" t="str">
        <f t="shared" si="32"/>
        <v/>
      </c>
      <c r="T75" s="89" t="str">
        <f t="shared" si="32"/>
        <v/>
      </c>
      <c r="U75" s="89" t="str">
        <f t="shared" si="32"/>
        <v/>
      </c>
      <c r="V75" s="89" t="str">
        <f t="shared" si="32"/>
        <v/>
      </c>
      <c r="W75" s="89" t="str">
        <f t="shared" si="32"/>
        <v/>
      </c>
      <c r="X75" s="89" t="str">
        <f t="shared" si="32"/>
        <v/>
      </c>
      <c r="Y75" s="89" t="str">
        <f t="shared" si="32"/>
        <v/>
      </c>
      <c r="Z75" s="89" t="str">
        <f t="shared" si="32"/>
        <v/>
      </c>
      <c r="AA75" s="89" t="str">
        <f t="shared" si="32"/>
        <v/>
      </c>
      <c r="AB75" s="89" t="str">
        <f t="shared" si="33"/>
        <v/>
      </c>
      <c r="AC75" s="89" t="str">
        <f t="shared" si="33"/>
        <v/>
      </c>
      <c r="AD75" s="89" t="str">
        <f t="shared" si="33"/>
        <v/>
      </c>
      <c r="AE75" s="89" t="str">
        <f t="shared" si="33"/>
        <v/>
      </c>
      <c r="AF75" s="89" t="str">
        <f t="shared" si="33"/>
        <v/>
      </c>
      <c r="AG75" s="89" t="str">
        <f t="shared" si="33"/>
        <v/>
      </c>
      <c r="AH75" s="89" t="str">
        <f t="shared" si="33"/>
        <v/>
      </c>
      <c r="AI75" s="89" t="str">
        <f t="shared" si="33"/>
        <v/>
      </c>
      <c r="AJ75" s="89" t="str">
        <f t="shared" si="33"/>
        <v/>
      </c>
      <c r="AK75" s="89" t="str">
        <f t="shared" si="33"/>
        <v/>
      </c>
      <c r="AL75" s="89" t="str">
        <f t="shared" si="33"/>
        <v/>
      </c>
      <c r="AM75" s="89" t="str">
        <f t="shared" si="33"/>
        <v/>
      </c>
      <c r="AN75" s="89" t="str">
        <f t="shared" si="33"/>
        <v/>
      </c>
      <c r="AO75" s="89" t="str">
        <f t="shared" si="33"/>
        <v/>
      </c>
      <c r="AP75" s="89" t="str">
        <f t="shared" si="33"/>
        <v/>
      </c>
      <c r="AQ75" s="38">
        <f t="shared" si="21"/>
        <v>0</v>
      </c>
      <c r="AR75" s="38">
        <f t="shared" si="22"/>
        <v>0</v>
      </c>
      <c r="AS75" s="38">
        <f t="shared" si="23"/>
        <v>0</v>
      </c>
    </row>
    <row r="76" spans="1:45" ht="27.75" customHeight="1" x14ac:dyDescent="0.25">
      <c r="A76" s="34">
        <f>'Inventaire – Véh. et équip.'!A65</f>
        <v>64</v>
      </c>
      <c r="B76" s="34"/>
      <c r="C76" s="34">
        <f>'Inventaire – Véh. et équip.'!C65</f>
        <v>0</v>
      </c>
      <c r="D76" s="34">
        <f>'Inventaire – Véh. et équip.'!D65</f>
        <v>0</v>
      </c>
      <c r="E76" s="35">
        <f>'Inventaire – Véh. et équip.'!E65</f>
        <v>0</v>
      </c>
      <c r="F76" s="36">
        <f>'Inventaire – Véh. et équip.'!F65</f>
        <v>0</v>
      </c>
      <c r="G76" s="98">
        <f>'Inventaire – Véh. et équip.'!J65</f>
        <v>0</v>
      </c>
      <c r="H76" s="100">
        <f>'Inventaire – Véh. et équip.'!H65-'Inventaire – Véh. et équip.'!M65</f>
        <v>0</v>
      </c>
      <c r="I76" s="100">
        <f>'Inventaire – Véh. et équip.'!L65</f>
        <v>0</v>
      </c>
      <c r="J76" s="100">
        <f>'Inventaire – Véh. et équip.'!AB65</f>
        <v>0</v>
      </c>
      <c r="K76" s="173">
        <f t="shared" si="10"/>
        <v>0</v>
      </c>
      <c r="L76" s="173">
        <f t="shared" si="13"/>
        <v>0</v>
      </c>
      <c r="M76" s="173">
        <f t="shared" si="14"/>
        <v>0</v>
      </c>
      <c r="N76" s="173">
        <f t="shared" si="15"/>
        <v>0</v>
      </c>
      <c r="O76" s="173">
        <f t="shared" si="16"/>
        <v>0</v>
      </c>
      <c r="P76" s="174">
        <f t="shared" si="17"/>
        <v>0</v>
      </c>
      <c r="Q76" s="89" t="str">
        <f t="shared" si="18"/>
        <v/>
      </c>
      <c r="R76" s="66" t="str">
        <f t="shared" si="32"/>
        <v/>
      </c>
      <c r="S76" s="89" t="str">
        <f t="shared" si="32"/>
        <v/>
      </c>
      <c r="T76" s="89" t="str">
        <f t="shared" si="32"/>
        <v/>
      </c>
      <c r="U76" s="89" t="str">
        <f t="shared" si="32"/>
        <v/>
      </c>
      <c r="V76" s="89" t="str">
        <f t="shared" si="32"/>
        <v/>
      </c>
      <c r="W76" s="89" t="str">
        <f t="shared" si="32"/>
        <v/>
      </c>
      <c r="X76" s="89" t="str">
        <f t="shared" si="32"/>
        <v/>
      </c>
      <c r="Y76" s="89" t="str">
        <f t="shared" si="32"/>
        <v/>
      </c>
      <c r="Z76" s="89" t="str">
        <f t="shared" si="32"/>
        <v/>
      </c>
      <c r="AA76" s="89" t="str">
        <f t="shared" si="32"/>
        <v/>
      </c>
      <c r="AB76" s="89" t="str">
        <f t="shared" si="33"/>
        <v/>
      </c>
      <c r="AC76" s="89" t="str">
        <f t="shared" si="33"/>
        <v/>
      </c>
      <c r="AD76" s="89" t="str">
        <f t="shared" si="33"/>
        <v/>
      </c>
      <c r="AE76" s="89" t="str">
        <f t="shared" si="33"/>
        <v/>
      </c>
      <c r="AF76" s="89" t="str">
        <f t="shared" si="33"/>
        <v/>
      </c>
      <c r="AG76" s="89" t="str">
        <f t="shared" si="33"/>
        <v/>
      </c>
      <c r="AH76" s="89" t="str">
        <f t="shared" si="33"/>
        <v/>
      </c>
      <c r="AI76" s="89" t="str">
        <f t="shared" si="33"/>
        <v/>
      </c>
      <c r="AJ76" s="89" t="str">
        <f t="shared" si="33"/>
        <v/>
      </c>
      <c r="AK76" s="89" t="str">
        <f t="shared" si="33"/>
        <v/>
      </c>
      <c r="AL76" s="89" t="str">
        <f t="shared" si="33"/>
        <v/>
      </c>
      <c r="AM76" s="89" t="str">
        <f t="shared" si="33"/>
        <v/>
      </c>
      <c r="AN76" s="89" t="str">
        <f t="shared" si="33"/>
        <v/>
      </c>
      <c r="AO76" s="89" t="str">
        <f t="shared" si="33"/>
        <v/>
      </c>
      <c r="AP76" s="89" t="str">
        <f t="shared" si="33"/>
        <v/>
      </c>
      <c r="AQ76" s="38">
        <f t="shared" si="21"/>
        <v>0</v>
      </c>
      <c r="AR76" s="38">
        <f t="shared" si="22"/>
        <v>0</v>
      </c>
      <c r="AS76" s="38">
        <f t="shared" si="23"/>
        <v>0</v>
      </c>
    </row>
    <row r="77" spans="1:45" ht="27.75" customHeight="1" x14ac:dyDescent="0.25">
      <c r="A77" s="34">
        <f>'Inventaire – Véh. et équip.'!A66</f>
        <v>65</v>
      </c>
      <c r="B77" s="34"/>
      <c r="C77" s="34">
        <f>'Inventaire – Véh. et équip.'!C66</f>
        <v>0</v>
      </c>
      <c r="D77" s="34">
        <f>'Inventaire – Véh. et équip.'!D66</f>
        <v>0</v>
      </c>
      <c r="E77" s="35">
        <f>'Inventaire – Véh. et équip.'!E66</f>
        <v>0</v>
      </c>
      <c r="F77" s="36">
        <f>'Inventaire – Véh. et équip.'!F66</f>
        <v>0</v>
      </c>
      <c r="G77" s="98">
        <f>'Inventaire – Véh. et équip.'!J66</f>
        <v>0</v>
      </c>
      <c r="H77" s="100">
        <f>'Inventaire – Véh. et équip.'!H66-'Inventaire – Véh. et équip.'!M66</f>
        <v>0</v>
      </c>
      <c r="I77" s="100">
        <f>'Inventaire – Véh. et équip.'!L66</f>
        <v>0</v>
      </c>
      <c r="J77" s="100">
        <f>'Inventaire – Véh. et équip.'!AB66</f>
        <v>0</v>
      </c>
      <c r="K77" s="173">
        <f t="shared" si="10"/>
        <v>0</v>
      </c>
      <c r="L77" s="173">
        <f t="shared" si="13"/>
        <v>0</v>
      </c>
      <c r="M77" s="173">
        <f t="shared" si="14"/>
        <v>0</v>
      </c>
      <c r="N77" s="173">
        <f t="shared" si="15"/>
        <v>0</v>
      </c>
      <c r="O77" s="173">
        <f t="shared" si="16"/>
        <v>0</v>
      </c>
      <c r="P77" s="174">
        <f t="shared" si="17"/>
        <v>0</v>
      </c>
      <c r="Q77" s="89" t="str">
        <f t="shared" si="18"/>
        <v/>
      </c>
      <c r="R77" s="66" t="str">
        <f t="shared" si="32"/>
        <v/>
      </c>
      <c r="S77" s="89" t="str">
        <f t="shared" si="32"/>
        <v/>
      </c>
      <c r="T77" s="89" t="str">
        <f t="shared" si="32"/>
        <v/>
      </c>
      <c r="U77" s="89" t="str">
        <f t="shared" si="32"/>
        <v/>
      </c>
      <c r="V77" s="89" t="str">
        <f t="shared" si="32"/>
        <v/>
      </c>
      <c r="W77" s="89" t="str">
        <f t="shared" si="32"/>
        <v/>
      </c>
      <c r="X77" s="89" t="str">
        <f t="shared" si="32"/>
        <v/>
      </c>
      <c r="Y77" s="89" t="str">
        <f t="shared" si="32"/>
        <v/>
      </c>
      <c r="Z77" s="89" t="str">
        <f t="shared" si="32"/>
        <v/>
      </c>
      <c r="AA77" s="89" t="str">
        <f t="shared" si="32"/>
        <v/>
      </c>
      <c r="AB77" s="89" t="str">
        <f t="shared" si="33"/>
        <v/>
      </c>
      <c r="AC77" s="89" t="str">
        <f t="shared" si="33"/>
        <v/>
      </c>
      <c r="AD77" s="89" t="str">
        <f t="shared" si="33"/>
        <v/>
      </c>
      <c r="AE77" s="89" t="str">
        <f t="shared" si="33"/>
        <v/>
      </c>
      <c r="AF77" s="89" t="str">
        <f t="shared" si="33"/>
        <v/>
      </c>
      <c r="AG77" s="89" t="str">
        <f t="shared" si="33"/>
        <v/>
      </c>
      <c r="AH77" s="89" t="str">
        <f t="shared" si="33"/>
        <v/>
      </c>
      <c r="AI77" s="89" t="str">
        <f t="shared" si="33"/>
        <v/>
      </c>
      <c r="AJ77" s="89" t="str">
        <f t="shared" si="33"/>
        <v/>
      </c>
      <c r="AK77" s="89" t="str">
        <f t="shared" si="33"/>
        <v/>
      </c>
      <c r="AL77" s="89" t="str">
        <f t="shared" si="33"/>
        <v/>
      </c>
      <c r="AM77" s="89" t="str">
        <f t="shared" si="33"/>
        <v/>
      </c>
      <c r="AN77" s="89" t="str">
        <f t="shared" si="33"/>
        <v/>
      </c>
      <c r="AO77" s="89" t="str">
        <f t="shared" si="33"/>
        <v/>
      </c>
      <c r="AP77" s="89" t="str">
        <f t="shared" si="33"/>
        <v/>
      </c>
      <c r="AQ77" s="38">
        <f t="shared" si="21"/>
        <v>0</v>
      </c>
      <c r="AR77" s="38">
        <f t="shared" si="22"/>
        <v>0</v>
      </c>
      <c r="AS77" s="38">
        <f t="shared" si="23"/>
        <v>0</v>
      </c>
    </row>
    <row r="78" spans="1:45" ht="27.75" customHeight="1" x14ac:dyDescent="0.25">
      <c r="A78" s="34">
        <f>'Inventaire – Véh. et équip.'!A67</f>
        <v>66</v>
      </c>
      <c r="B78" s="34"/>
      <c r="C78" s="34">
        <f>'Inventaire – Véh. et équip.'!C67</f>
        <v>0</v>
      </c>
      <c r="D78" s="34">
        <f>'Inventaire – Véh. et équip.'!D67</f>
        <v>0</v>
      </c>
      <c r="E78" s="35">
        <f>'Inventaire – Véh. et équip.'!E67</f>
        <v>0</v>
      </c>
      <c r="F78" s="36">
        <f>'Inventaire – Véh. et équip.'!F67</f>
        <v>0</v>
      </c>
      <c r="G78" s="98">
        <f>'Inventaire – Véh. et équip.'!J67</f>
        <v>0</v>
      </c>
      <c r="H78" s="100">
        <f>'Inventaire – Véh. et équip.'!H67-'Inventaire – Véh. et équip.'!M67</f>
        <v>0</v>
      </c>
      <c r="I78" s="100">
        <f>'Inventaire – Véh. et équip.'!L67</f>
        <v>0</v>
      </c>
      <c r="J78" s="100">
        <f>'Inventaire – Véh. et équip.'!AB67</f>
        <v>0</v>
      </c>
      <c r="K78" s="173">
        <f t="shared" ref="K78:K130" si="34">IF(ISNUMBER(J78),H78+J78,H78+$I78)</f>
        <v>0</v>
      </c>
      <c r="L78" s="173">
        <f t="shared" si="13"/>
        <v>0</v>
      </c>
      <c r="M78" s="173">
        <f t="shared" si="14"/>
        <v>0</v>
      </c>
      <c r="N78" s="173">
        <f t="shared" si="15"/>
        <v>0</v>
      </c>
      <c r="O78" s="173">
        <f t="shared" si="16"/>
        <v>0</v>
      </c>
      <c r="P78" s="174">
        <f t="shared" si="17"/>
        <v>0</v>
      </c>
      <c r="Q78" s="89" t="str">
        <f t="shared" si="18"/>
        <v/>
      </c>
      <c r="R78" s="66" t="str">
        <f t="shared" si="32"/>
        <v/>
      </c>
      <c r="S78" s="89" t="str">
        <f t="shared" si="32"/>
        <v/>
      </c>
      <c r="T78" s="89" t="str">
        <f t="shared" si="32"/>
        <v/>
      </c>
      <c r="U78" s="89" t="str">
        <f t="shared" si="32"/>
        <v/>
      </c>
      <c r="V78" s="89" t="str">
        <f t="shared" si="32"/>
        <v/>
      </c>
      <c r="W78" s="89" t="str">
        <f t="shared" si="32"/>
        <v/>
      </c>
      <c r="X78" s="89" t="str">
        <f t="shared" si="32"/>
        <v/>
      </c>
      <c r="Y78" s="89" t="str">
        <f t="shared" si="32"/>
        <v/>
      </c>
      <c r="Z78" s="89" t="str">
        <f t="shared" si="32"/>
        <v/>
      </c>
      <c r="AA78" s="89" t="str">
        <f t="shared" si="32"/>
        <v/>
      </c>
      <c r="AB78" s="89" t="str">
        <f t="shared" si="33"/>
        <v/>
      </c>
      <c r="AC78" s="89" t="str">
        <f t="shared" si="33"/>
        <v/>
      </c>
      <c r="AD78" s="89" t="str">
        <f t="shared" si="33"/>
        <v/>
      </c>
      <c r="AE78" s="89" t="str">
        <f t="shared" si="33"/>
        <v/>
      </c>
      <c r="AF78" s="89" t="str">
        <f t="shared" si="33"/>
        <v/>
      </c>
      <c r="AG78" s="89" t="str">
        <f t="shared" si="33"/>
        <v/>
      </c>
      <c r="AH78" s="89" t="str">
        <f t="shared" si="33"/>
        <v/>
      </c>
      <c r="AI78" s="89" t="str">
        <f t="shared" si="33"/>
        <v/>
      </c>
      <c r="AJ78" s="89" t="str">
        <f t="shared" si="33"/>
        <v/>
      </c>
      <c r="AK78" s="89" t="str">
        <f t="shared" si="33"/>
        <v/>
      </c>
      <c r="AL78" s="89" t="str">
        <f t="shared" si="33"/>
        <v/>
      </c>
      <c r="AM78" s="89" t="str">
        <f t="shared" si="33"/>
        <v/>
      </c>
      <c r="AN78" s="89" t="str">
        <f t="shared" si="33"/>
        <v/>
      </c>
      <c r="AO78" s="89" t="str">
        <f t="shared" si="33"/>
        <v/>
      </c>
      <c r="AP78" s="89" t="str">
        <f t="shared" si="33"/>
        <v/>
      </c>
      <c r="AQ78" s="38">
        <f t="shared" si="21"/>
        <v>0</v>
      </c>
      <c r="AR78" s="38">
        <f t="shared" si="22"/>
        <v>0</v>
      </c>
      <c r="AS78" s="38">
        <f t="shared" si="23"/>
        <v>0</v>
      </c>
    </row>
    <row r="79" spans="1:45" ht="27.75" customHeight="1" x14ac:dyDescent="0.25">
      <c r="A79" s="34">
        <f>'Inventaire – Véh. et équip.'!A68</f>
        <v>67</v>
      </c>
      <c r="B79" s="34"/>
      <c r="C79" s="34">
        <f>'Inventaire – Véh. et équip.'!C68</f>
        <v>0</v>
      </c>
      <c r="D79" s="34">
        <f>'Inventaire – Véh. et équip.'!D68</f>
        <v>0</v>
      </c>
      <c r="E79" s="35">
        <f>'Inventaire – Véh. et équip.'!E68</f>
        <v>0</v>
      </c>
      <c r="F79" s="36">
        <f>'Inventaire – Véh. et équip.'!F68</f>
        <v>0</v>
      </c>
      <c r="G79" s="98">
        <f>'Inventaire – Véh. et équip.'!J68</f>
        <v>0</v>
      </c>
      <c r="H79" s="100">
        <f>'Inventaire – Véh. et équip.'!H68-'Inventaire – Véh. et équip.'!M68</f>
        <v>0</v>
      </c>
      <c r="I79" s="100">
        <f>'Inventaire – Véh. et équip.'!L68</f>
        <v>0</v>
      </c>
      <c r="J79" s="100">
        <f>'Inventaire – Véh. et équip.'!AB68</f>
        <v>0</v>
      </c>
      <c r="K79" s="173">
        <f t="shared" si="34"/>
        <v>0</v>
      </c>
      <c r="L79" s="173">
        <f t="shared" si="13"/>
        <v>0</v>
      </c>
      <c r="M79" s="173">
        <f t="shared" si="14"/>
        <v>0</v>
      </c>
      <c r="N79" s="173">
        <f t="shared" si="15"/>
        <v>0</v>
      </c>
      <c r="O79" s="173">
        <f t="shared" si="16"/>
        <v>0</v>
      </c>
      <c r="P79" s="174">
        <f t="shared" si="17"/>
        <v>0</v>
      </c>
      <c r="Q79" s="89" t="str">
        <f t="shared" si="18"/>
        <v/>
      </c>
      <c r="R79" s="66" t="str">
        <f t="shared" si="32"/>
        <v/>
      </c>
      <c r="S79" s="89" t="str">
        <f t="shared" si="32"/>
        <v/>
      </c>
      <c r="T79" s="89" t="str">
        <f t="shared" si="32"/>
        <v/>
      </c>
      <c r="U79" s="89" t="str">
        <f t="shared" si="32"/>
        <v/>
      </c>
      <c r="V79" s="89" t="str">
        <f t="shared" si="32"/>
        <v/>
      </c>
      <c r="W79" s="89" t="str">
        <f t="shared" si="32"/>
        <v/>
      </c>
      <c r="X79" s="89" t="str">
        <f t="shared" si="32"/>
        <v/>
      </c>
      <c r="Y79" s="89" t="str">
        <f t="shared" si="32"/>
        <v/>
      </c>
      <c r="Z79" s="89" t="str">
        <f t="shared" si="32"/>
        <v/>
      </c>
      <c r="AA79" s="89" t="str">
        <f t="shared" si="32"/>
        <v/>
      </c>
      <c r="AB79" s="89" t="str">
        <f t="shared" si="33"/>
        <v/>
      </c>
      <c r="AC79" s="89" t="str">
        <f t="shared" si="33"/>
        <v/>
      </c>
      <c r="AD79" s="89" t="str">
        <f t="shared" si="33"/>
        <v/>
      </c>
      <c r="AE79" s="89" t="str">
        <f t="shared" si="33"/>
        <v/>
      </c>
      <c r="AF79" s="89" t="str">
        <f t="shared" si="33"/>
        <v/>
      </c>
      <c r="AG79" s="89" t="str">
        <f t="shared" si="33"/>
        <v/>
      </c>
      <c r="AH79" s="89" t="str">
        <f t="shared" si="33"/>
        <v/>
      </c>
      <c r="AI79" s="89" t="str">
        <f t="shared" si="33"/>
        <v/>
      </c>
      <c r="AJ79" s="89" t="str">
        <f t="shared" si="33"/>
        <v/>
      </c>
      <c r="AK79" s="89" t="str">
        <f t="shared" si="33"/>
        <v/>
      </c>
      <c r="AL79" s="89" t="str">
        <f t="shared" si="33"/>
        <v/>
      </c>
      <c r="AM79" s="89" t="str">
        <f t="shared" si="33"/>
        <v/>
      </c>
      <c r="AN79" s="89" t="str">
        <f t="shared" si="33"/>
        <v/>
      </c>
      <c r="AO79" s="89" t="str">
        <f t="shared" si="33"/>
        <v/>
      </c>
      <c r="AP79" s="89" t="str">
        <f t="shared" si="33"/>
        <v/>
      </c>
      <c r="AQ79" s="38">
        <f t="shared" si="21"/>
        <v>0</v>
      </c>
      <c r="AR79" s="38">
        <f t="shared" si="22"/>
        <v>0</v>
      </c>
      <c r="AS79" s="38">
        <f t="shared" si="23"/>
        <v>0</v>
      </c>
    </row>
    <row r="80" spans="1:45" ht="27.75" customHeight="1" x14ac:dyDescent="0.25">
      <c r="A80" s="34">
        <f>'Inventaire – Véh. et équip.'!A69</f>
        <v>68</v>
      </c>
      <c r="B80" s="34"/>
      <c r="C80" s="34">
        <f>'Inventaire – Véh. et équip.'!C69</f>
        <v>0</v>
      </c>
      <c r="D80" s="34">
        <f>'Inventaire – Véh. et équip.'!D69</f>
        <v>0</v>
      </c>
      <c r="E80" s="35">
        <f>'Inventaire – Véh. et équip.'!E69</f>
        <v>0</v>
      </c>
      <c r="F80" s="36">
        <f>'Inventaire – Véh. et équip.'!F69</f>
        <v>0</v>
      </c>
      <c r="G80" s="98">
        <f>'Inventaire – Véh. et équip.'!J69</f>
        <v>0</v>
      </c>
      <c r="H80" s="100">
        <f>'Inventaire – Véh. et équip.'!H69-'Inventaire – Véh. et équip.'!M69</f>
        <v>0</v>
      </c>
      <c r="I80" s="100">
        <f>'Inventaire – Véh. et équip.'!L69</f>
        <v>0</v>
      </c>
      <c r="J80" s="100">
        <f>'Inventaire – Véh. et équip.'!AB69</f>
        <v>0</v>
      </c>
      <c r="K80" s="173">
        <f t="shared" si="34"/>
        <v>0</v>
      </c>
      <c r="L80" s="173">
        <f t="shared" si="13"/>
        <v>0</v>
      </c>
      <c r="M80" s="173">
        <f t="shared" si="14"/>
        <v>0</v>
      </c>
      <c r="N80" s="173">
        <f t="shared" si="15"/>
        <v>0</v>
      </c>
      <c r="O80" s="173">
        <f t="shared" si="16"/>
        <v>0</v>
      </c>
      <c r="P80" s="174">
        <f t="shared" si="17"/>
        <v>0</v>
      </c>
      <c r="Q80" s="89" t="str">
        <f t="shared" si="18"/>
        <v/>
      </c>
      <c r="R80" s="66" t="str">
        <f t="shared" si="32"/>
        <v/>
      </c>
      <c r="S80" s="89" t="str">
        <f t="shared" si="32"/>
        <v/>
      </c>
      <c r="T80" s="89" t="str">
        <f t="shared" si="32"/>
        <v/>
      </c>
      <c r="U80" s="89" t="str">
        <f t="shared" si="32"/>
        <v/>
      </c>
      <c r="V80" s="89" t="str">
        <f t="shared" si="32"/>
        <v/>
      </c>
      <c r="W80" s="89" t="str">
        <f t="shared" si="32"/>
        <v/>
      </c>
      <c r="X80" s="89" t="str">
        <f t="shared" si="32"/>
        <v/>
      </c>
      <c r="Y80" s="89" t="str">
        <f t="shared" si="32"/>
        <v/>
      </c>
      <c r="Z80" s="89" t="str">
        <f t="shared" si="32"/>
        <v/>
      </c>
      <c r="AA80" s="89" t="str">
        <f t="shared" si="32"/>
        <v/>
      </c>
      <c r="AB80" s="89" t="str">
        <f t="shared" si="33"/>
        <v/>
      </c>
      <c r="AC80" s="89" t="str">
        <f t="shared" si="33"/>
        <v/>
      </c>
      <c r="AD80" s="89" t="str">
        <f t="shared" si="33"/>
        <v/>
      </c>
      <c r="AE80" s="89" t="str">
        <f t="shared" si="33"/>
        <v/>
      </c>
      <c r="AF80" s="89" t="str">
        <f t="shared" si="33"/>
        <v/>
      </c>
      <c r="AG80" s="89" t="str">
        <f t="shared" si="33"/>
        <v/>
      </c>
      <c r="AH80" s="89" t="str">
        <f t="shared" si="33"/>
        <v/>
      </c>
      <c r="AI80" s="89" t="str">
        <f t="shared" si="33"/>
        <v/>
      </c>
      <c r="AJ80" s="89" t="str">
        <f t="shared" si="33"/>
        <v/>
      </c>
      <c r="AK80" s="89" t="str">
        <f t="shared" si="33"/>
        <v/>
      </c>
      <c r="AL80" s="89" t="str">
        <f t="shared" si="33"/>
        <v/>
      </c>
      <c r="AM80" s="89" t="str">
        <f t="shared" si="33"/>
        <v/>
      </c>
      <c r="AN80" s="89" t="str">
        <f t="shared" si="33"/>
        <v/>
      </c>
      <c r="AO80" s="89" t="str">
        <f t="shared" si="33"/>
        <v/>
      </c>
      <c r="AP80" s="89" t="str">
        <f t="shared" si="33"/>
        <v/>
      </c>
      <c r="AQ80" s="38">
        <f t="shared" si="21"/>
        <v>0</v>
      </c>
      <c r="AR80" s="38">
        <f t="shared" si="22"/>
        <v>0</v>
      </c>
      <c r="AS80" s="38">
        <f t="shared" si="23"/>
        <v>0</v>
      </c>
    </row>
    <row r="81" spans="1:45" ht="27.75" customHeight="1" x14ac:dyDescent="0.25">
      <c r="A81" s="34">
        <f>'Inventaire – Véh. et équip.'!A70</f>
        <v>69</v>
      </c>
      <c r="B81" s="34"/>
      <c r="C81" s="34">
        <f>'Inventaire – Véh. et équip.'!C70</f>
        <v>0</v>
      </c>
      <c r="D81" s="34">
        <f>'Inventaire – Véh. et équip.'!D70</f>
        <v>0</v>
      </c>
      <c r="E81" s="35">
        <f>'Inventaire – Véh. et équip.'!E70</f>
        <v>0</v>
      </c>
      <c r="F81" s="36">
        <f>'Inventaire – Véh. et équip.'!F70</f>
        <v>0</v>
      </c>
      <c r="G81" s="98">
        <f>'Inventaire – Véh. et équip.'!J70</f>
        <v>0</v>
      </c>
      <c r="H81" s="100">
        <f>'Inventaire – Véh. et équip.'!H70-'Inventaire – Véh. et équip.'!M70</f>
        <v>0</v>
      </c>
      <c r="I81" s="100">
        <f>'Inventaire – Véh. et équip.'!L70</f>
        <v>0</v>
      </c>
      <c r="J81" s="100">
        <f>'Inventaire – Véh. et équip.'!AB70</f>
        <v>0</v>
      </c>
      <c r="K81" s="173">
        <f t="shared" si="34"/>
        <v>0</v>
      </c>
      <c r="L81" s="173">
        <f t="shared" si="13"/>
        <v>0</v>
      </c>
      <c r="M81" s="173">
        <f t="shared" si="14"/>
        <v>0</v>
      </c>
      <c r="N81" s="173">
        <f t="shared" si="15"/>
        <v>0</v>
      </c>
      <c r="O81" s="173">
        <f t="shared" si="16"/>
        <v>0</v>
      </c>
      <c r="P81" s="174">
        <f t="shared" si="17"/>
        <v>0</v>
      </c>
      <c r="Q81" s="89" t="str">
        <f t="shared" si="18"/>
        <v/>
      </c>
      <c r="R81" s="66" t="str">
        <f t="shared" si="32"/>
        <v/>
      </c>
      <c r="S81" s="89" t="str">
        <f t="shared" si="32"/>
        <v/>
      </c>
      <c r="T81" s="89" t="str">
        <f t="shared" si="32"/>
        <v/>
      </c>
      <c r="U81" s="89" t="str">
        <f t="shared" si="32"/>
        <v/>
      </c>
      <c r="V81" s="89" t="str">
        <f t="shared" si="32"/>
        <v/>
      </c>
      <c r="W81" s="89" t="str">
        <f t="shared" si="32"/>
        <v/>
      </c>
      <c r="X81" s="89" t="str">
        <f t="shared" si="32"/>
        <v/>
      </c>
      <c r="Y81" s="89" t="str">
        <f t="shared" si="32"/>
        <v/>
      </c>
      <c r="Z81" s="89" t="str">
        <f t="shared" si="32"/>
        <v/>
      </c>
      <c r="AA81" s="89" t="str">
        <f t="shared" si="32"/>
        <v/>
      </c>
      <c r="AB81" s="89" t="str">
        <f t="shared" si="33"/>
        <v/>
      </c>
      <c r="AC81" s="89" t="str">
        <f t="shared" si="33"/>
        <v/>
      </c>
      <c r="AD81" s="89" t="str">
        <f t="shared" si="33"/>
        <v/>
      </c>
      <c r="AE81" s="89" t="str">
        <f t="shared" si="33"/>
        <v/>
      </c>
      <c r="AF81" s="89" t="str">
        <f t="shared" si="33"/>
        <v/>
      </c>
      <c r="AG81" s="89" t="str">
        <f t="shared" si="33"/>
        <v/>
      </c>
      <c r="AH81" s="89" t="str">
        <f t="shared" si="33"/>
        <v/>
      </c>
      <c r="AI81" s="89" t="str">
        <f t="shared" si="33"/>
        <v/>
      </c>
      <c r="AJ81" s="89" t="str">
        <f t="shared" si="33"/>
        <v/>
      </c>
      <c r="AK81" s="89" t="str">
        <f t="shared" si="33"/>
        <v/>
      </c>
      <c r="AL81" s="89" t="str">
        <f t="shared" si="33"/>
        <v/>
      </c>
      <c r="AM81" s="89" t="str">
        <f t="shared" si="33"/>
        <v/>
      </c>
      <c r="AN81" s="89" t="str">
        <f t="shared" si="33"/>
        <v/>
      </c>
      <c r="AO81" s="89" t="str">
        <f t="shared" si="33"/>
        <v/>
      </c>
      <c r="AP81" s="89" t="str">
        <f t="shared" si="33"/>
        <v/>
      </c>
      <c r="AQ81" s="38">
        <f t="shared" si="21"/>
        <v>0</v>
      </c>
      <c r="AR81" s="38">
        <f t="shared" si="22"/>
        <v>0</v>
      </c>
      <c r="AS81" s="38">
        <f t="shared" si="23"/>
        <v>0</v>
      </c>
    </row>
    <row r="82" spans="1:45" ht="27.75" customHeight="1" x14ac:dyDescent="0.25">
      <c r="A82" s="34">
        <f>'Inventaire – Véh. et équip.'!A71</f>
        <v>70</v>
      </c>
      <c r="B82" s="34"/>
      <c r="C82" s="34">
        <f>'Inventaire – Véh. et équip.'!C71</f>
        <v>0</v>
      </c>
      <c r="D82" s="34">
        <f>'Inventaire – Véh. et équip.'!D71</f>
        <v>0</v>
      </c>
      <c r="E82" s="35">
        <f>'Inventaire – Véh. et équip.'!E71</f>
        <v>0</v>
      </c>
      <c r="F82" s="36">
        <f>'Inventaire – Véh. et équip.'!F71</f>
        <v>0</v>
      </c>
      <c r="G82" s="98">
        <f>'Inventaire – Véh. et équip.'!J71</f>
        <v>0</v>
      </c>
      <c r="H82" s="100">
        <f>'Inventaire – Véh. et équip.'!H71-'Inventaire – Véh. et équip.'!M71</f>
        <v>0</v>
      </c>
      <c r="I82" s="100">
        <f>'Inventaire – Véh. et équip.'!L71</f>
        <v>0</v>
      </c>
      <c r="J82" s="100">
        <f>'Inventaire – Véh. et équip.'!AB71</f>
        <v>0</v>
      </c>
      <c r="K82" s="173">
        <f t="shared" si="34"/>
        <v>0</v>
      </c>
      <c r="L82" s="173">
        <f t="shared" si="13"/>
        <v>0</v>
      </c>
      <c r="M82" s="173">
        <f t="shared" si="14"/>
        <v>0</v>
      </c>
      <c r="N82" s="173">
        <f t="shared" si="15"/>
        <v>0</v>
      </c>
      <c r="O82" s="173">
        <f t="shared" si="16"/>
        <v>0</v>
      </c>
      <c r="P82" s="174">
        <f t="shared" si="17"/>
        <v>0</v>
      </c>
      <c r="Q82" s="89" t="str">
        <f t="shared" si="18"/>
        <v/>
      </c>
      <c r="R82" s="66" t="str">
        <f t="shared" si="32"/>
        <v/>
      </c>
      <c r="S82" s="89" t="str">
        <f t="shared" si="32"/>
        <v/>
      </c>
      <c r="T82" s="89" t="str">
        <f t="shared" si="32"/>
        <v/>
      </c>
      <c r="U82" s="89" t="str">
        <f t="shared" si="32"/>
        <v/>
      </c>
      <c r="V82" s="89" t="str">
        <f t="shared" si="32"/>
        <v/>
      </c>
      <c r="W82" s="89" t="str">
        <f t="shared" si="32"/>
        <v/>
      </c>
      <c r="X82" s="89" t="str">
        <f t="shared" si="32"/>
        <v/>
      </c>
      <c r="Y82" s="89" t="str">
        <f t="shared" si="32"/>
        <v/>
      </c>
      <c r="Z82" s="89" t="str">
        <f t="shared" si="32"/>
        <v/>
      </c>
      <c r="AA82" s="89" t="str">
        <f t="shared" si="32"/>
        <v/>
      </c>
      <c r="AB82" s="89" t="str">
        <f t="shared" si="33"/>
        <v/>
      </c>
      <c r="AC82" s="89" t="str">
        <f t="shared" si="33"/>
        <v/>
      </c>
      <c r="AD82" s="89" t="str">
        <f t="shared" si="33"/>
        <v/>
      </c>
      <c r="AE82" s="89" t="str">
        <f t="shared" si="33"/>
        <v/>
      </c>
      <c r="AF82" s="89" t="str">
        <f t="shared" si="33"/>
        <v/>
      </c>
      <c r="AG82" s="89" t="str">
        <f t="shared" si="33"/>
        <v/>
      </c>
      <c r="AH82" s="89" t="str">
        <f t="shared" si="33"/>
        <v/>
      </c>
      <c r="AI82" s="89" t="str">
        <f t="shared" si="33"/>
        <v/>
      </c>
      <c r="AJ82" s="89" t="str">
        <f t="shared" si="33"/>
        <v/>
      </c>
      <c r="AK82" s="89" t="str">
        <f t="shared" si="33"/>
        <v/>
      </c>
      <c r="AL82" s="89" t="str">
        <f t="shared" si="33"/>
        <v/>
      </c>
      <c r="AM82" s="89" t="str">
        <f t="shared" si="33"/>
        <v/>
      </c>
      <c r="AN82" s="89" t="str">
        <f t="shared" si="33"/>
        <v/>
      </c>
      <c r="AO82" s="89" t="str">
        <f t="shared" si="33"/>
        <v/>
      </c>
      <c r="AP82" s="89" t="str">
        <f t="shared" si="33"/>
        <v/>
      </c>
      <c r="AQ82" s="38">
        <f t="shared" si="21"/>
        <v>0</v>
      </c>
      <c r="AR82" s="38">
        <f t="shared" si="22"/>
        <v>0</v>
      </c>
      <c r="AS82" s="38">
        <f t="shared" si="23"/>
        <v>0</v>
      </c>
    </row>
    <row r="83" spans="1:45" ht="27.75" customHeight="1" x14ac:dyDescent="0.25">
      <c r="A83" s="34">
        <f>'Inventaire – Véh. et équip.'!A72</f>
        <v>71</v>
      </c>
      <c r="B83" s="34"/>
      <c r="C83" s="34">
        <f>'Inventaire – Véh. et équip.'!C72</f>
        <v>0</v>
      </c>
      <c r="D83" s="34">
        <f>'Inventaire – Véh. et équip.'!D72</f>
        <v>0</v>
      </c>
      <c r="E83" s="35">
        <f>'Inventaire – Véh. et équip.'!E72</f>
        <v>0</v>
      </c>
      <c r="F83" s="36">
        <f>'Inventaire – Véh. et équip.'!F72</f>
        <v>0</v>
      </c>
      <c r="G83" s="98">
        <f>'Inventaire – Véh. et équip.'!J72</f>
        <v>0</v>
      </c>
      <c r="H83" s="100">
        <f>'Inventaire – Véh. et équip.'!H72-'Inventaire – Véh. et équip.'!M72</f>
        <v>0</v>
      </c>
      <c r="I83" s="100">
        <f>'Inventaire – Véh. et équip.'!L72</f>
        <v>0</v>
      </c>
      <c r="J83" s="100">
        <f>'Inventaire – Véh. et équip.'!AB72</f>
        <v>0</v>
      </c>
      <c r="K83" s="173">
        <f t="shared" si="34"/>
        <v>0</v>
      </c>
      <c r="L83" s="173">
        <f t="shared" si="13"/>
        <v>0</v>
      </c>
      <c r="M83" s="173">
        <f t="shared" si="14"/>
        <v>0</v>
      </c>
      <c r="N83" s="173">
        <f t="shared" si="15"/>
        <v>0</v>
      </c>
      <c r="O83" s="173">
        <f t="shared" si="16"/>
        <v>0</v>
      </c>
      <c r="P83" s="174">
        <f t="shared" si="17"/>
        <v>0</v>
      </c>
      <c r="Q83" s="89" t="str">
        <f t="shared" si="18"/>
        <v/>
      </c>
      <c r="R83" s="66" t="str">
        <f t="shared" ref="R83:AA92" si="35">IF(OR($K83=R$12,$L83=R$12,$M83=R$12,$N83=R$12,$O83=R$12,$P83=R$12),$G83,"")</f>
        <v/>
      </c>
      <c r="S83" s="89" t="str">
        <f t="shared" si="35"/>
        <v/>
      </c>
      <c r="T83" s="89" t="str">
        <f t="shared" si="35"/>
        <v/>
      </c>
      <c r="U83" s="89" t="str">
        <f t="shared" si="35"/>
        <v/>
      </c>
      <c r="V83" s="89" t="str">
        <f t="shared" si="35"/>
        <v/>
      </c>
      <c r="W83" s="89" t="str">
        <f t="shared" si="35"/>
        <v/>
      </c>
      <c r="X83" s="89" t="str">
        <f t="shared" si="35"/>
        <v/>
      </c>
      <c r="Y83" s="89" t="str">
        <f t="shared" si="35"/>
        <v/>
      </c>
      <c r="Z83" s="89" t="str">
        <f t="shared" si="35"/>
        <v/>
      </c>
      <c r="AA83" s="89" t="str">
        <f t="shared" si="35"/>
        <v/>
      </c>
      <c r="AB83" s="89" t="str">
        <f t="shared" ref="AB83:AP92" si="36">IF(OR($K83=AB$12,$L83=AB$12,$M83=AB$12,$N83=AB$12,$O83=AB$12,$P83=AB$12),$G83,"")</f>
        <v/>
      </c>
      <c r="AC83" s="89" t="str">
        <f t="shared" si="36"/>
        <v/>
      </c>
      <c r="AD83" s="89" t="str">
        <f t="shared" si="36"/>
        <v/>
      </c>
      <c r="AE83" s="89" t="str">
        <f t="shared" si="36"/>
        <v/>
      </c>
      <c r="AF83" s="89" t="str">
        <f t="shared" si="36"/>
        <v/>
      </c>
      <c r="AG83" s="89" t="str">
        <f t="shared" si="36"/>
        <v/>
      </c>
      <c r="AH83" s="89" t="str">
        <f t="shared" si="36"/>
        <v/>
      </c>
      <c r="AI83" s="89" t="str">
        <f t="shared" si="36"/>
        <v/>
      </c>
      <c r="AJ83" s="89" t="str">
        <f t="shared" si="36"/>
        <v/>
      </c>
      <c r="AK83" s="89" t="str">
        <f t="shared" si="36"/>
        <v/>
      </c>
      <c r="AL83" s="89" t="str">
        <f t="shared" si="36"/>
        <v/>
      </c>
      <c r="AM83" s="89" t="str">
        <f t="shared" si="36"/>
        <v/>
      </c>
      <c r="AN83" s="89" t="str">
        <f t="shared" si="36"/>
        <v/>
      </c>
      <c r="AO83" s="89" t="str">
        <f t="shared" si="36"/>
        <v/>
      </c>
      <c r="AP83" s="89" t="str">
        <f t="shared" si="36"/>
        <v/>
      </c>
      <c r="AQ83" s="38">
        <f t="shared" si="21"/>
        <v>0</v>
      </c>
      <c r="AR83" s="38">
        <f t="shared" si="22"/>
        <v>0</v>
      </c>
      <c r="AS83" s="38">
        <f t="shared" si="23"/>
        <v>0</v>
      </c>
    </row>
    <row r="84" spans="1:45" ht="27.75" customHeight="1" x14ac:dyDescent="0.25">
      <c r="A84" s="34">
        <f>'Inventaire – Véh. et équip.'!A73</f>
        <v>72</v>
      </c>
      <c r="B84" s="34"/>
      <c r="C84" s="34">
        <f>'Inventaire – Véh. et équip.'!C73</f>
        <v>0</v>
      </c>
      <c r="D84" s="34">
        <f>'Inventaire – Véh. et équip.'!D73</f>
        <v>0</v>
      </c>
      <c r="E84" s="35">
        <f>'Inventaire – Véh. et équip.'!E73</f>
        <v>0</v>
      </c>
      <c r="F84" s="36">
        <f>'Inventaire – Véh. et équip.'!F73</f>
        <v>0</v>
      </c>
      <c r="G84" s="98">
        <f>'Inventaire – Véh. et équip.'!J73</f>
        <v>0</v>
      </c>
      <c r="H84" s="100">
        <f>'Inventaire – Véh. et équip.'!H73-'Inventaire – Véh. et équip.'!M73</f>
        <v>0</v>
      </c>
      <c r="I84" s="100">
        <f>'Inventaire – Véh. et équip.'!L73</f>
        <v>0</v>
      </c>
      <c r="J84" s="100">
        <f>'Inventaire – Véh. et équip.'!AB73</f>
        <v>0</v>
      </c>
      <c r="K84" s="173">
        <f t="shared" si="34"/>
        <v>0</v>
      </c>
      <c r="L84" s="173">
        <f t="shared" si="13"/>
        <v>0</v>
      </c>
      <c r="M84" s="173">
        <f t="shared" si="14"/>
        <v>0</v>
      </c>
      <c r="N84" s="173">
        <f t="shared" si="15"/>
        <v>0</v>
      </c>
      <c r="O84" s="173">
        <f t="shared" si="16"/>
        <v>0</v>
      </c>
      <c r="P84" s="174">
        <f t="shared" si="17"/>
        <v>0</v>
      </c>
      <c r="Q84" s="89" t="str">
        <f t="shared" si="18"/>
        <v/>
      </c>
      <c r="R84" s="66" t="str">
        <f t="shared" si="35"/>
        <v/>
      </c>
      <c r="S84" s="89" t="str">
        <f t="shared" si="35"/>
        <v/>
      </c>
      <c r="T84" s="89" t="str">
        <f t="shared" si="35"/>
        <v/>
      </c>
      <c r="U84" s="89" t="str">
        <f t="shared" si="35"/>
        <v/>
      </c>
      <c r="V84" s="89" t="str">
        <f t="shared" si="35"/>
        <v/>
      </c>
      <c r="W84" s="89" t="str">
        <f t="shared" si="35"/>
        <v/>
      </c>
      <c r="X84" s="89" t="str">
        <f t="shared" si="35"/>
        <v/>
      </c>
      <c r="Y84" s="89" t="str">
        <f t="shared" si="35"/>
        <v/>
      </c>
      <c r="Z84" s="89" t="str">
        <f t="shared" si="35"/>
        <v/>
      </c>
      <c r="AA84" s="89" t="str">
        <f t="shared" si="35"/>
        <v/>
      </c>
      <c r="AB84" s="89" t="str">
        <f t="shared" si="36"/>
        <v/>
      </c>
      <c r="AC84" s="89" t="str">
        <f t="shared" si="36"/>
        <v/>
      </c>
      <c r="AD84" s="89" t="str">
        <f t="shared" si="36"/>
        <v/>
      </c>
      <c r="AE84" s="89" t="str">
        <f t="shared" si="36"/>
        <v/>
      </c>
      <c r="AF84" s="89" t="str">
        <f t="shared" si="36"/>
        <v/>
      </c>
      <c r="AG84" s="89" t="str">
        <f t="shared" si="36"/>
        <v/>
      </c>
      <c r="AH84" s="89" t="str">
        <f t="shared" si="36"/>
        <v/>
      </c>
      <c r="AI84" s="89" t="str">
        <f t="shared" si="36"/>
        <v/>
      </c>
      <c r="AJ84" s="89" t="str">
        <f t="shared" si="36"/>
        <v/>
      </c>
      <c r="AK84" s="89" t="str">
        <f t="shared" si="36"/>
        <v/>
      </c>
      <c r="AL84" s="89" t="str">
        <f t="shared" si="36"/>
        <v/>
      </c>
      <c r="AM84" s="89" t="str">
        <f t="shared" si="36"/>
        <v/>
      </c>
      <c r="AN84" s="89" t="str">
        <f t="shared" si="36"/>
        <v/>
      </c>
      <c r="AO84" s="89" t="str">
        <f t="shared" si="36"/>
        <v/>
      </c>
      <c r="AP84" s="89" t="str">
        <f t="shared" si="36"/>
        <v/>
      </c>
      <c r="AQ84" s="38">
        <f t="shared" si="21"/>
        <v>0</v>
      </c>
      <c r="AR84" s="38">
        <f t="shared" si="22"/>
        <v>0</v>
      </c>
      <c r="AS84" s="38">
        <f t="shared" si="23"/>
        <v>0</v>
      </c>
    </row>
    <row r="85" spans="1:45" ht="27.75" customHeight="1" x14ac:dyDescent="0.25">
      <c r="A85" s="34">
        <f>'Inventaire – Véh. et équip.'!A74</f>
        <v>73</v>
      </c>
      <c r="B85" s="34"/>
      <c r="C85" s="34">
        <f>'Inventaire – Véh. et équip.'!C74</f>
        <v>0</v>
      </c>
      <c r="D85" s="34">
        <f>'Inventaire – Véh. et équip.'!D74</f>
        <v>0</v>
      </c>
      <c r="E85" s="35">
        <f>'Inventaire – Véh. et équip.'!E74</f>
        <v>0</v>
      </c>
      <c r="F85" s="36">
        <f>'Inventaire – Véh. et équip.'!F74</f>
        <v>0</v>
      </c>
      <c r="G85" s="98">
        <f>'Inventaire – Véh. et équip.'!J74</f>
        <v>0</v>
      </c>
      <c r="H85" s="100">
        <f>'Inventaire – Véh. et équip.'!H74-'Inventaire – Véh. et équip.'!M74</f>
        <v>0</v>
      </c>
      <c r="I85" s="100">
        <f>'Inventaire – Véh. et équip.'!L74</f>
        <v>0</v>
      </c>
      <c r="J85" s="100">
        <f>'Inventaire – Véh. et équip.'!AB74</f>
        <v>0</v>
      </c>
      <c r="K85" s="173">
        <f t="shared" si="34"/>
        <v>0</v>
      </c>
      <c r="L85" s="173">
        <f t="shared" si="13"/>
        <v>0</v>
      </c>
      <c r="M85" s="173">
        <f t="shared" si="14"/>
        <v>0</v>
      </c>
      <c r="N85" s="173">
        <f t="shared" si="15"/>
        <v>0</v>
      </c>
      <c r="O85" s="173">
        <f t="shared" si="16"/>
        <v>0</v>
      </c>
      <c r="P85" s="174">
        <f t="shared" si="17"/>
        <v>0</v>
      </c>
      <c r="Q85" s="89" t="str">
        <f t="shared" si="18"/>
        <v/>
      </c>
      <c r="R85" s="66" t="str">
        <f t="shared" si="35"/>
        <v/>
      </c>
      <c r="S85" s="89" t="str">
        <f t="shared" si="35"/>
        <v/>
      </c>
      <c r="T85" s="89" t="str">
        <f t="shared" si="35"/>
        <v/>
      </c>
      <c r="U85" s="89" t="str">
        <f t="shared" si="35"/>
        <v/>
      </c>
      <c r="V85" s="89" t="str">
        <f t="shared" si="35"/>
        <v/>
      </c>
      <c r="W85" s="89" t="str">
        <f t="shared" si="35"/>
        <v/>
      </c>
      <c r="X85" s="89" t="str">
        <f t="shared" si="35"/>
        <v/>
      </c>
      <c r="Y85" s="89" t="str">
        <f t="shared" si="35"/>
        <v/>
      </c>
      <c r="Z85" s="89" t="str">
        <f t="shared" si="35"/>
        <v/>
      </c>
      <c r="AA85" s="89" t="str">
        <f t="shared" si="35"/>
        <v/>
      </c>
      <c r="AB85" s="89" t="str">
        <f t="shared" si="36"/>
        <v/>
      </c>
      <c r="AC85" s="89" t="str">
        <f t="shared" si="36"/>
        <v/>
      </c>
      <c r="AD85" s="89" t="str">
        <f t="shared" si="36"/>
        <v/>
      </c>
      <c r="AE85" s="89" t="str">
        <f t="shared" si="36"/>
        <v/>
      </c>
      <c r="AF85" s="89" t="str">
        <f t="shared" si="36"/>
        <v/>
      </c>
      <c r="AG85" s="89" t="str">
        <f t="shared" si="36"/>
        <v/>
      </c>
      <c r="AH85" s="89" t="str">
        <f t="shared" si="36"/>
        <v/>
      </c>
      <c r="AI85" s="89" t="str">
        <f t="shared" si="36"/>
        <v/>
      </c>
      <c r="AJ85" s="89" t="str">
        <f t="shared" si="36"/>
        <v/>
      </c>
      <c r="AK85" s="89" t="str">
        <f t="shared" si="36"/>
        <v/>
      </c>
      <c r="AL85" s="89" t="str">
        <f t="shared" si="36"/>
        <v/>
      </c>
      <c r="AM85" s="89" t="str">
        <f t="shared" si="36"/>
        <v/>
      </c>
      <c r="AN85" s="89" t="str">
        <f t="shared" si="36"/>
        <v/>
      </c>
      <c r="AO85" s="89" t="str">
        <f t="shared" si="36"/>
        <v/>
      </c>
      <c r="AP85" s="89" t="str">
        <f t="shared" si="36"/>
        <v/>
      </c>
      <c r="AQ85" s="38">
        <f t="shared" si="21"/>
        <v>0</v>
      </c>
      <c r="AR85" s="38">
        <f t="shared" si="22"/>
        <v>0</v>
      </c>
      <c r="AS85" s="38">
        <f t="shared" si="23"/>
        <v>0</v>
      </c>
    </row>
    <row r="86" spans="1:45" ht="27.75" customHeight="1" x14ac:dyDescent="0.25">
      <c r="A86" s="34">
        <f>'Inventaire – Véh. et équip.'!A75</f>
        <v>74</v>
      </c>
      <c r="B86" s="34"/>
      <c r="C86" s="34">
        <f>'Inventaire – Véh. et équip.'!C75</f>
        <v>0</v>
      </c>
      <c r="D86" s="34">
        <f>'Inventaire – Véh. et équip.'!D75</f>
        <v>0</v>
      </c>
      <c r="E86" s="35">
        <f>'Inventaire – Véh. et équip.'!E75</f>
        <v>0</v>
      </c>
      <c r="F86" s="36">
        <f>'Inventaire – Véh. et équip.'!F75</f>
        <v>0</v>
      </c>
      <c r="G86" s="98">
        <f>'Inventaire – Véh. et équip.'!J75</f>
        <v>0</v>
      </c>
      <c r="H86" s="100">
        <f>'Inventaire – Véh. et équip.'!H75-'Inventaire – Véh. et équip.'!M75</f>
        <v>0</v>
      </c>
      <c r="I86" s="100">
        <f>'Inventaire – Véh. et équip.'!L75</f>
        <v>0</v>
      </c>
      <c r="J86" s="100">
        <f>'Inventaire – Véh. et équip.'!AB75</f>
        <v>0</v>
      </c>
      <c r="K86" s="173">
        <f t="shared" si="34"/>
        <v>0</v>
      </c>
      <c r="L86" s="173">
        <f t="shared" si="13"/>
        <v>0</v>
      </c>
      <c r="M86" s="173">
        <f t="shared" si="14"/>
        <v>0</v>
      </c>
      <c r="N86" s="173">
        <f t="shared" si="15"/>
        <v>0</v>
      </c>
      <c r="O86" s="173">
        <f t="shared" si="16"/>
        <v>0</v>
      </c>
      <c r="P86" s="174">
        <f t="shared" si="17"/>
        <v>0</v>
      </c>
      <c r="Q86" s="89" t="str">
        <f t="shared" si="18"/>
        <v/>
      </c>
      <c r="R86" s="66" t="str">
        <f t="shared" si="35"/>
        <v/>
      </c>
      <c r="S86" s="89" t="str">
        <f t="shared" si="35"/>
        <v/>
      </c>
      <c r="T86" s="89" t="str">
        <f t="shared" si="35"/>
        <v/>
      </c>
      <c r="U86" s="89" t="str">
        <f t="shared" si="35"/>
        <v/>
      </c>
      <c r="V86" s="89" t="str">
        <f t="shared" si="35"/>
        <v/>
      </c>
      <c r="W86" s="89" t="str">
        <f t="shared" si="35"/>
        <v/>
      </c>
      <c r="X86" s="89" t="str">
        <f t="shared" si="35"/>
        <v/>
      </c>
      <c r="Y86" s="89" t="str">
        <f t="shared" si="35"/>
        <v/>
      </c>
      <c r="Z86" s="89" t="str">
        <f t="shared" si="35"/>
        <v/>
      </c>
      <c r="AA86" s="89" t="str">
        <f t="shared" si="35"/>
        <v/>
      </c>
      <c r="AB86" s="89" t="str">
        <f t="shared" si="36"/>
        <v/>
      </c>
      <c r="AC86" s="89" t="str">
        <f t="shared" si="36"/>
        <v/>
      </c>
      <c r="AD86" s="89" t="str">
        <f t="shared" si="36"/>
        <v/>
      </c>
      <c r="AE86" s="89" t="str">
        <f t="shared" si="36"/>
        <v/>
      </c>
      <c r="AF86" s="89" t="str">
        <f t="shared" si="36"/>
        <v/>
      </c>
      <c r="AG86" s="89" t="str">
        <f t="shared" si="36"/>
        <v/>
      </c>
      <c r="AH86" s="89" t="str">
        <f t="shared" si="36"/>
        <v/>
      </c>
      <c r="AI86" s="89" t="str">
        <f t="shared" si="36"/>
        <v/>
      </c>
      <c r="AJ86" s="89" t="str">
        <f t="shared" si="36"/>
        <v/>
      </c>
      <c r="AK86" s="89" t="str">
        <f t="shared" si="36"/>
        <v/>
      </c>
      <c r="AL86" s="89" t="str">
        <f t="shared" si="36"/>
        <v/>
      </c>
      <c r="AM86" s="89" t="str">
        <f t="shared" si="36"/>
        <v/>
      </c>
      <c r="AN86" s="89" t="str">
        <f t="shared" si="36"/>
        <v/>
      </c>
      <c r="AO86" s="89" t="str">
        <f t="shared" si="36"/>
        <v/>
      </c>
      <c r="AP86" s="89" t="str">
        <f t="shared" si="36"/>
        <v/>
      </c>
      <c r="AQ86" s="38">
        <f t="shared" si="21"/>
        <v>0</v>
      </c>
      <c r="AR86" s="38">
        <f t="shared" si="22"/>
        <v>0</v>
      </c>
      <c r="AS86" s="38">
        <f t="shared" si="23"/>
        <v>0</v>
      </c>
    </row>
    <row r="87" spans="1:45" ht="27.75" customHeight="1" x14ac:dyDescent="0.25">
      <c r="A87" s="34">
        <f>'Inventaire – Véh. et équip.'!A76</f>
        <v>75</v>
      </c>
      <c r="B87" s="34"/>
      <c r="C87" s="34">
        <f>'Inventaire – Véh. et équip.'!C76</f>
        <v>0</v>
      </c>
      <c r="D87" s="34">
        <f>'Inventaire – Véh. et équip.'!D76</f>
        <v>0</v>
      </c>
      <c r="E87" s="35">
        <f>'Inventaire – Véh. et équip.'!E76</f>
        <v>0</v>
      </c>
      <c r="F87" s="36">
        <f>'Inventaire – Véh. et équip.'!F76</f>
        <v>0</v>
      </c>
      <c r="G87" s="98">
        <f>'Inventaire – Véh. et équip.'!J76</f>
        <v>0</v>
      </c>
      <c r="H87" s="100">
        <f>'Inventaire – Véh. et équip.'!H76-'Inventaire – Véh. et équip.'!M76</f>
        <v>0</v>
      </c>
      <c r="I87" s="100">
        <f>'Inventaire – Véh. et équip.'!L76</f>
        <v>0</v>
      </c>
      <c r="J87" s="100">
        <f>'Inventaire – Véh. et équip.'!AB76</f>
        <v>0</v>
      </c>
      <c r="K87" s="173">
        <f t="shared" si="34"/>
        <v>0</v>
      </c>
      <c r="L87" s="173">
        <f t="shared" ref="L87:L130" si="37">K87+$I87</f>
        <v>0</v>
      </c>
      <c r="M87" s="173">
        <f t="shared" ref="M87:M130" si="38">L87+$I87</f>
        <v>0</v>
      </c>
      <c r="N87" s="173">
        <f t="shared" ref="N87:N130" si="39">M87+$I87</f>
        <v>0</v>
      </c>
      <c r="O87" s="173">
        <f t="shared" ref="O87:O130" si="40">N87+$I87</f>
        <v>0</v>
      </c>
      <c r="P87" s="174">
        <f t="shared" ref="P87:P130" si="41">O87+$I87</f>
        <v>0</v>
      </c>
      <c r="Q87" s="89" t="str">
        <f t="shared" ref="Q87:Q130" si="42">IF(AND(K87&lt;$R$12,K87&gt;0),G87,"")</f>
        <v/>
      </c>
      <c r="R87" s="66" t="str">
        <f t="shared" si="35"/>
        <v/>
      </c>
      <c r="S87" s="89" t="str">
        <f t="shared" si="35"/>
        <v/>
      </c>
      <c r="T87" s="89" t="str">
        <f t="shared" si="35"/>
        <v/>
      </c>
      <c r="U87" s="89" t="str">
        <f t="shared" si="35"/>
        <v/>
      </c>
      <c r="V87" s="89" t="str">
        <f t="shared" si="35"/>
        <v/>
      </c>
      <c r="W87" s="89" t="str">
        <f t="shared" si="35"/>
        <v/>
      </c>
      <c r="X87" s="89" t="str">
        <f t="shared" si="35"/>
        <v/>
      </c>
      <c r="Y87" s="89" t="str">
        <f t="shared" si="35"/>
        <v/>
      </c>
      <c r="Z87" s="89" t="str">
        <f t="shared" si="35"/>
        <v/>
      </c>
      <c r="AA87" s="89" t="str">
        <f t="shared" si="35"/>
        <v/>
      </c>
      <c r="AB87" s="89" t="str">
        <f t="shared" si="36"/>
        <v/>
      </c>
      <c r="AC87" s="89" t="str">
        <f t="shared" si="36"/>
        <v/>
      </c>
      <c r="AD87" s="89" t="str">
        <f t="shared" si="36"/>
        <v/>
      </c>
      <c r="AE87" s="89" t="str">
        <f t="shared" si="36"/>
        <v/>
      </c>
      <c r="AF87" s="89" t="str">
        <f t="shared" si="36"/>
        <v/>
      </c>
      <c r="AG87" s="89" t="str">
        <f t="shared" si="36"/>
        <v/>
      </c>
      <c r="AH87" s="89" t="str">
        <f t="shared" si="36"/>
        <v/>
      </c>
      <c r="AI87" s="89" t="str">
        <f t="shared" si="36"/>
        <v/>
      </c>
      <c r="AJ87" s="89" t="str">
        <f t="shared" si="36"/>
        <v/>
      </c>
      <c r="AK87" s="89" t="str">
        <f t="shared" si="36"/>
        <v/>
      </c>
      <c r="AL87" s="89" t="str">
        <f t="shared" si="36"/>
        <v/>
      </c>
      <c r="AM87" s="89" t="str">
        <f t="shared" si="36"/>
        <v/>
      </c>
      <c r="AN87" s="89" t="str">
        <f t="shared" si="36"/>
        <v/>
      </c>
      <c r="AO87" s="89" t="str">
        <f t="shared" si="36"/>
        <v/>
      </c>
      <c r="AP87" s="89" t="str">
        <f t="shared" si="36"/>
        <v/>
      </c>
      <c r="AQ87" s="38">
        <f t="shared" ref="AQ87:AQ130" si="43">SUM(R87:AP87)</f>
        <v>0</v>
      </c>
      <c r="AR87" s="38">
        <f t="shared" ref="AR87:AR130" si="44">AQ87/25</f>
        <v>0</v>
      </c>
      <c r="AS87" s="38">
        <f t="shared" ref="AS87:AS130" si="45">IF(I87&lt;=0,0,G87/I87)</f>
        <v>0</v>
      </c>
    </row>
    <row r="88" spans="1:45" ht="27.75" customHeight="1" x14ac:dyDescent="0.25">
      <c r="A88" s="34">
        <f>'Inventaire – Véh. et équip.'!A77</f>
        <v>76</v>
      </c>
      <c r="B88" s="34"/>
      <c r="C88" s="34">
        <f>'Inventaire – Véh. et équip.'!C77</f>
        <v>0</v>
      </c>
      <c r="D88" s="34">
        <f>'Inventaire – Véh. et équip.'!D77</f>
        <v>0</v>
      </c>
      <c r="E88" s="35">
        <f>'Inventaire – Véh. et équip.'!E77</f>
        <v>0</v>
      </c>
      <c r="F88" s="36">
        <f>'Inventaire – Véh. et équip.'!F77</f>
        <v>0</v>
      </c>
      <c r="G88" s="98">
        <f>'Inventaire – Véh. et équip.'!J77</f>
        <v>0</v>
      </c>
      <c r="H88" s="100">
        <f>'Inventaire – Véh. et équip.'!H77-'Inventaire – Véh. et équip.'!M77</f>
        <v>0</v>
      </c>
      <c r="I88" s="100">
        <f>'Inventaire – Véh. et équip.'!L77</f>
        <v>0</v>
      </c>
      <c r="J88" s="100">
        <f>'Inventaire – Véh. et équip.'!AB77</f>
        <v>0</v>
      </c>
      <c r="K88" s="173">
        <f t="shared" si="34"/>
        <v>0</v>
      </c>
      <c r="L88" s="173">
        <f t="shared" si="37"/>
        <v>0</v>
      </c>
      <c r="M88" s="173">
        <f t="shared" si="38"/>
        <v>0</v>
      </c>
      <c r="N88" s="173">
        <f t="shared" si="39"/>
        <v>0</v>
      </c>
      <c r="O88" s="173">
        <f t="shared" si="40"/>
        <v>0</v>
      </c>
      <c r="P88" s="174">
        <f t="shared" si="41"/>
        <v>0</v>
      </c>
      <c r="Q88" s="89" t="str">
        <f t="shared" si="42"/>
        <v/>
      </c>
      <c r="R88" s="66" t="str">
        <f t="shared" si="35"/>
        <v/>
      </c>
      <c r="S88" s="89" t="str">
        <f t="shared" si="35"/>
        <v/>
      </c>
      <c r="T88" s="89" t="str">
        <f t="shared" si="35"/>
        <v/>
      </c>
      <c r="U88" s="89" t="str">
        <f t="shared" si="35"/>
        <v/>
      </c>
      <c r="V88" s="89" t="str">
        <f t="shared" si="35"/>
        <v/>
      </c>
      <c r="W88" s="89" t="str">
        <f t="shared" si="35"/>
        <v/>
      </c>
      <c r="X88" s="89" t="str">
        <f t="shared" si="35"/>
        <v/>
      </c>
      <c r="Y88" s="89" t="str">
        <f t="shared" si="35"/>
        <v/>
      </c>
      <c r="Z88" s="89" t="str">
        <f t="shared" si="35"/>
        <v/>
      </c>
      <c r="AA88" s="89" t="str">
        <f t="shared" si="35"/>
        <v/>
      </c>
      <c r="AB88" s="89" t="str">
        <f t="shared" si="36"/>
        <v/>
      </c>
      <c r="AC88" s="89" t="str">
        <f t="shared" si="36"/>
        <v/>
      </c>
      <c r="AD88" s="89" t="str">
        <f t="shared" si="36"/>
        <v/>
      </c>
      <c r="AE88" s="89" t="str">
        <f t="shared" si="36"/>
        <v/>
      </c>
      <c r="AF88" s="89" t="str">
        <f t="shared" si="36"/>
        <v/>
      </c>
      <c r="AG88" s="89" t="str">
        <f t="shared" si="36"/>
        <v/>
      </c>
      <c r="AH88" s="89" t="str">
        <f t="shared" si="36"/>
        <v/>
      </c>
      <c r="AI88" s="89" t="str">
        <f t="shared" si="36"/>
        <v/>
      </c>
      <c r="AJ88" s="89" t="str">
        <f t="shared" si="36"/>
        <v/>
      </c>
      <c r="AK88" s="89" t="str">
        <f t="shared" si="36"/>
        <v/>
      </c>
      <c r="AL88" s="89" t="str">
        <f t="shared" si="36"/>
        <v/>
      </c>
      <c r="AM88" s="89" t="str">
        <f t="shared" si="36"/>
        <v/>
      </c>
      <c r="AN88" s="89" t="str">
        <f t="shared" si="36"/>
        <v/>
      </c>
      <c r="AO88" s="89" t="str">
        <f t="shared" si="36"/>
        <v/>
      </c>
      <c r="AP88" s="89" t="str">
        <f t="shared" si="36"/>
        <v/>
      </c>
      <c r="AQ88" s="38">
        <f t="shared" si="43"/>
        <v>0</v>
      </c>
      <c r="AR88" s="38">
        <f t="shared" si="44"/>
        <v>0</v>
      </c>
      <c r="AS88" s="38">
        <f t="shared" si="45"/>
        <v>0</v>
      </c>
    </row>
    <row r="89" spans="1:45" ht="27.75" customHeight="1" x14ac:dyDescent="0.25">
      <c r="A89" s="34">
        <f>'Inventaire – Véh. et équip.'!A78</f>
        <v>77</v>
      </c>
      <c r="B89" s="34"/>
      <c r="C89" s="34">
        <f>'Inventaire – Véh. et équip.'!C78</f>
        <v>0</v>
      </c>
      <c r="D89" s="34">
        <f>'Inventaire – Véh. et équip.'!D78</f>
        <v>0</v>
      </c>
      <c r="E89" s="35">
        <f>'Inventaire – Véh. et équip.'!E78</f>
        <v>0</v>
      </c>
      <c r="F89" s="36">
        <f>'Inventaire – Véh. et équip.'!F78</f>
        <v>0</v>
      </c>
      <c r="G89" s="98">
        <f>'Inventaire – Véh. et équip.'!J78</f>
        <v>0</v>
      </c>
      <c r="H89" s="100">
        <f>'Inventaire – Véh. et équip.'!H78-'Inventaire – Véh. et équip.'!M78</f>
        <v>0</v>
      </c>
      <c r="I89" s="100">
        <f>'Inventaire – Véh. et équip.'!L78</f>
        <v>0</v>
      </c>
      <c r="J89" s="100">
        <f>'Inventaire – Véh. et équip.'!AB78</f>
        <v>0</v>
      </c>
      <c r="K89" s="173">
        <f t="shared" si="34"/>
        <v>0</v>
      </c>
      <c r="L89" s="173">
        <f t="shared" si="37"/>
        <v>0</v>
      </c>
      <c r="M89" s="173">
        <f t="shared" si="38"/>
        <v>0</v>
      </c>
      <c r="N89" s="173">
        <f t="shared" si="39"/>
        <v>0</v>
      </c>
      <c r="O89" s="173">
        <f t="shared" si="40"/>
        <v>0</v>
      </c>
      <c r="P89" s="174">
        <f t="shared" si="41"/>
        <v>0</v>
      </c>
      <c r="Q89" s="89" t="str">
        <f t="shared" si="42"/>
        <v/>
      </c>
      <c r="R89" s="66" t="str">
        <f t="shared" si="35"/>
        <v/>
      </c>
      <c r="S89" s="89" t="str">
        <f t="shared" si="35"/>
        <v/>
      </c>
      <c r="T89" s="89" t="str">
        <f t="shared" si="35"/>
        <v/>
      </c>
      <c r="U89" s="89" t="str">
        <f t="shared" si="35"/>
        <v/>
      </c>
      <c r="V89" s="89" t="str">
        <f t="shared" si="35"/>
        <v/>
      </c>
      <c r="W89" s="89" t="str">
        <f t="shared" si="35"/>
        <v/>
      </c>
      <c r="X89" s="89" t="str">
        <f t="shared" si="35"/>
        <v/>
      </c>
      <c r="Y89" s="89" t="str">
        <f t="shared" si="35"/>
        <v/>
      </c>
      <c r="Z89" s="89" t="str">
        <f t="shared" si="35"/>
        <v/>
      </c>
      <c r="AA89" s="89" t="str">
        <f t="shared" si="35"/>
        <v/>
      </c>
      <c r="AB89" s="89" t="str">
        <f t="shared" si="36"/>
        <v/>
      </c>
      <c r="AC89" s="89" t="str">
        <f t="shared" si="36"/>
        <v/>
      </c>
      <c r="AD89" s="89" t="str">
        <f t="shared" si="36"/>
        <v/>
      </c>
      <c r="AE89" s="89" t="str">
        <f t="shared" si="36"/>
        <v/>
      </c>
      <c r="AF89" s="89" t="str">
        <f t="shared" si="36"/>
        <v/>
      </c>
      <c r="AG89" s="89" t="str">
        <f t="shared" si="36"/>
        <v/>
      </c>
      <c r="AH89" s="89" t="str">
        <f t="shared" si="36"/>
        <v/>
      </c>
      <c r="AI89" s="89" t="str">
        <f t="shared" si="36"/>
        <v/>
      </c>
      <c r="AJ89" s="89" t="str">
        <f t="shared" si="36"/>
        <v/>
      </c>
      <c r="AK89" s="89" t="str">
        <f t="shared" si="36"/>
        <v/>
      </c>
      <c r="AL89" s="89" t="str">
        <f t="shared" si="36"/>
        <v/>
      </c>
      <c r="AM89" s="89" t="str">
        <f t="shared" si="36"/>
        <v/>
      </c>
      <c r="AN89" s="89" t="str">
        <f t="shared" si="36"/>
        <v/>
      </c>
      <c r="AO89" s="89" t="str">
        <f t="shared" si="36"/>
        <v/>
      </c>
      <c r="AP89" s="89" t="str">
        <f t="shared" si="36"/>
        <v/>
      </c>
      <c r="AQ89" s="38">
        <f t="shared" si="43"/>
        <v>0</v>
      </c>
      <c r="AR89" s="38">
        <f t="shared" si="44"/>
        <v>0</v>
      </c>
      <c r="AS89" s="38">
        <f t="shared" si="45"/>
        <v>0</v>
      </c>
    </row>
    <row r="90" spans="1:45" ht="27.75" customHeight="1" x14ac:dyDescent="0.25">
      <c r="A90" s="34">
        <f>'Inventaire – Véh. et équip.'!A79</f>
        <v>78</v>
      </c>
      <c r="B90" s="34"/>
      <c r="C90" s="34">
        <f>'Inventaire – Véh. et équip.'!C79</f>
        <v>0</v>
      </c>
      <c r="D90" s="34">
        <f>'Inventaire – Véh. et équip.'!D79</f>
        <v>0</v>
      </c>
      <c r="E90" s="35">
        <f>'Inventaire – Véh. et équip.'!E79</f>
        <v>0</v>
      </c>
      <c r="F90" s="36">
        <f>'Inventaire – Véh. et équip.'!F79</f>
        <v>0</v>
      </c>
      <c r="G90" s="98">
        <f>'Inventaire – Véh. et équip.'!J79</f>
        <v>0</v>
      </c>
      <c r="H90" s="100">
        <f>'Inventaire – Véh. et équip.'!H79-'Inventaire – Véh. et équip.'!M79</f>
        <v>0</v>
      </c>
      <c r="I90" s="100">
        <f>'Inventaire – Véh. et équip.'!L79</f>
        <v>0</v>
      </c>
      <c r="J90" s="100">
        <f>'Inventaire – Véh. et équip.'!AB79</f>
        <v>0</v>
      </c>
      <c r="K90" s="173">
        <f t="shared" si="34"/>
        <v>0</v>
      </c>
      <c r="L90" s="173">
        <f t="shared" si="37"/>
        <v>0</v>
      </c>
      <c r="M90" s="173">
        <f t="shared" si="38"/>
        <v>0</v>
      </c>
      <c r="N90" s="173">
        <f t="shared" si="39"/>
        <v>0</v>
      </c>
      <c r="O90" s="173">
        <f t="shared" si="40"/>
        <v>0</v>
      </c>
      <c r="P90" s="174">
        <f t="shared" si="41"/>
        <v>0</v>
      </c>
      <c r="Q90" s="89" t="str">
        <f t="shared" si="42"/>
        <v/>
      </c>
      <c r="R90" s="66" t="str">
        <f t="shared" si="35"/>
        <v/>
      </c>
      <c r="S90" s="89" t="str">
        <f t="shared" si="35"/>
        <v/>
      </c>
      <c r="T90" s="89" t="str">
        <f t="shared" si="35"/>
        <v/>
      </c>
      <c r="U90" s="89" t="str">
        <f t="shared" si="35"/>
        <v/>
      </c>
      <c r="V90" s="89" t="str">
        <f t="shared" si="35"/>
        <v/>
      </c>
      <c r="W90" s="89" t="str">
        <f t="shared" si="35"/>
        <v/>
      </c>
      <c r="X90" s="89" t="str">
        <f t="shared" si="35"/>
        <v/>
      </c>
      <c r="Y90" s="89" t="str">
        <f t="shared" si="35"/>
        <v/>
      </c>
      <c r="Z90" s="89" t="str">
        <f t="shared" si="35"/>
        <v/>
      </c>
      <c r="AA90" s="89" t="str">
        <f t="shared" si="35"/>
        <v/>
      </c>
      <c r="AB90" s="89" t="str">
        <f t="shared" si="36"/>
        <v/>
      </c>
      <c r="AC90" s="89" t="str">
        <f t="shared" si="36"/>
        <v/>
      </c>
      <c r="AD90" s="89" t="str">
        <f t="shared" si="36"/>
        <v/>
      </c>
      <c r="AE90" s="89" t="str">
        <f t="shared" si="36"/>
        <v/>
      </c>
      <c r="AF90" s="89" t="str">
        <f t="shared" si="36"/>
        <v/>
      </c>
      <c r="AG90" s="89" t="str">
        <f t="shared" si="36"/>
        <v/>
      </c>
      <c r="AH90" s="89" t="str">
        <f t="shared" si="36"/>
        <v/>
      </c>
      <c r="AI90" s="89" t="str">
        <f t="shared" si="36"/>
        <v/>
      </c>
      <c r="AJ90" s="89" t="str">
        <f t="shared" si="36"/>
        <v/>
      </c>
      <c r="AK90" s="89" t="str">
        <f t="shared" si="36"/>
        <v/>
      </c>
      <c r="AL90" s="89" t="str">
        <f t="shared" si="36"/>
        <v/>
      </c>
      <c r="AM90" s="89" t="str">
        <f t="shared" si="36"/>
        <v/>
      </c>
      <c r="AN90" s="89" t="str">
        <f t="shared" si="36"/>
        <v/>
      </c>
      <c r="AO90" s="89" t="str">
        <f t="shared" si="36"/>
        <v/>
      </c>
      <c r="AP90" s="89" t="str">
        <f t="shared" si="36"/>
        <v/>
      </c>
      <c r="AQ90" s="38">
        <f t="shared" si="43"/>
        <v>0</v>
      </c>
      <c r="AR90" s="38">
        <f t="shared" si="44"/>
        <v>0</v>
      </c>
      <c r="AS90" s="38">
        <f t="shared" si="45"/>
        <v>0</v>
      </c>
    </row>
    <row r="91" spans="1:45" ht="27.75" customHeight="1" x14ac:dyDescent="0.25">
      <c r="A91" s="34">
        <f>'Inventaire – Véh. et équip.'!A80</f>
        <v>79</v>
      </c>
      <c r="B91" s="34"/>
      <c r="C91" s="34">
        <f>'Inventaire – Véh. et équip.'!C80</f>
        <v>0</v>
      </c>
      <c r="D91" s="34">
        <f>'Inventaire – Véh. et équip.'!D80</f>
        <v>0</v>
      </c>
      <c r="E91" s="35">
        <f>'Inventaire – Véh. et équip.'!E80</f>
        <v>0</v>
      </c>
      <c r="F91" s="36">
        <f>'Inventaire – Véh. et équip.'!F80</f>
        <v>0</v>
      </c>
      <c r="G91" s="98">
        <f>'Inventaire – Véh. et équip.'!J80</f>
        <v>0</v>
      </c>
      <c r="H91" s="100">
        <f>'Inventaire – Véh. et équip.'!H80-'Inventaire – Véh. et équip.'!M80</f>
        <v>0</v>
      </c>
      <c r="I91" s="100">
        <f>'Inventaire – Véh. et équip.'!L80</f>
        <v>0</v>
      </c>
      <c r="J91" s="100">
        <f>'Inventaire – Véh. et équip.'!AB80</f>
        <v>0</v>
      </c>
      <c r="K91" s="173">
        <f t="shared" si="34"/>
        <v>0</v>
      </c>
      <c r="L91" s="173">
        <f t="shared" si="37"/>
        <v>0</v>
      </c>
      <c r="M91" s="173">
        <f t="shared" si="38"/>
        <v>0</v>
      </c>
      <c r="N91" s="173">
        <f t="shared" si="39"/>
        <v>0</v>
      </c>
      <c r="O91" s="173">
        <f t="shared" si="40"/>
        <v>0</v>
      </c>
      <c r="P91" s="174">
        <f t="shared" si="41"/>
        <v>0</v>
      </c>
      <c r="Q91" s="89" t="str">
        <f t="shared" si="42"/>
        <v/>
      </c>
      <c r="R91" s="66" t="str">
        <f t="shared" si="35"/>
        <v/>
      </c>
      <c r="S91" s="89" t="str">
        <f t="shared" si="35"/>
        <v/>
      </c>
      <c r="T91" s="89" t="str">
        <f t="shared" si="35"/>
        <v/>
      </c>
      <c r="U91" s="89" t="str">
        <f t="shared" si="35"/>
        <v/>
      </c>
      <c r="V91" s="89" t="str">
        <f t="shared" si="35"/>
        <v/>
      </c>
      <c r="W91" s="89" t="str">
        <f t="shared" si="35"/>
        <v/>
      </c>
      <c r="X91" s="89" t="str">
        <f t="shared" si="35"/>
        <v/>
      </c>
      <c r="Y91" s="89" t="str">
        <f t="shared" si="35"/>
        <v/>
      </c>
      <c r="Z91" s="89" t="str">
        <f t="shared" si="35"/>
        <v/>
      </c>
      <c r="AA91" s="89" t="str">
        <f t="shared" si="35"/>
        <v/>
      </c>
      <c r="AB91" s="89" t="str">
        <f t="shared" si="36"/>
        <v/>
      </c>
      <c r="AC91" s="89" t="str">
        <f t="shared" si="36"/>
        <v/>
      </c>
      <c r="AD91" s="89" t="str">
        <f t="shared" si="36"/>
        <v/>
      </c>
      <c r="AE91" s="89" t="str">
        <f t="shared" si="36"/>
        <v/>
      </c>
      <c r="AF91" s="89" t="str">
        <f t="shared" si="36"/>
        <v/>
      </c>
      <c r="AG91" s="89" t="str">
        <f t="shared" si="36"/>
        <v/>
      </c>
      <c r="AH91" s="89" t="str">
        <f t="shared" si="36"/>
        <v/>
      </c>
      <c r="AI91" s="89" t="str">
        <f t="shared" si="36"/>
        <v/>
      </c>
      <c r="AJ91" s="89" t="str">
        <f t="shared" si="36"/>
        <v/>
      </c>
      <c r="AK91" s="89" t="str">
        <f t="shared" si="36"/>
        <v/>
      </c>
      <c r="AL91" s="89" t="str">
        <f t="shared" si="36"/>
        <v/>
      </c>
      <c r="AM91" s="89" t="str">
        <f t="shared" si="36"/>
        <v/>
      </c>
      <c r="AN91" s="89" t="str">
        <f t="shared" si="36"/>
        <v/>
      </c>
      <c r="AO91" s="89" t="str">
        <f t="shared" si="36"/>
        <v/>
      </c>
      <c r="AP91" s="89" t="str">
        <f t="shared" si="36"/>
        <v/>
      </c>
      <c r="AQ91" s="38">
        <f t="shared" si="43"/>
        <v>0</v>
      </c>
      <c r="AR91" s="38">
        <f t="shared" si="44"/>
        <v>0</v>
      </c>
      <c r="AS91" s="38">
        <f t="shared" si="45"/>
        <v>0</v>
      </c>
    </row>
    <row r="92" spans="1:45" ht="27.75" customHeight="1" x14ac:dyDescent="0.25">
      <c r="A92" s="34">
        <f>'Inventaire – Véh. et équip.'!A81</f>
        <v>80</v>
      </c>
      <c r="B92" s="34"/>
      <c r="C92" s="34">
        <f>'Inventaire – Véh. et équip.'!C81</f>
        <v>0</v>
      </c>
      <c r="D92" s="34">
        <f>'Inventaire – Véh. et équip.'!D81</f>
        <v>0</v>
      </c>
      <c r="E92" s="35">
        <f>'Inventaire – Véh. et équip.'!E81</f>
        <v>0</v>
      </c>
      <c r="F92" s="36">
        <f>'Inventaire – Véh. et équip.'!F81</f>
        <v>0</v>
      </c>
      <c r="G92" s="98">
        <f>'Inventaire – Véh. et équip.'!J81</f>
        <v>0</v>
      </c>
      <c r="H92" s="100">
        <f>'Inventaire – Véh. et équip.'!H81-'Inventaire – Véh. et équip.'!M81</f>
        <v>0</v>
      </c>
      <c r="I92" s="100">
        <f>'Inventaire – Véh. et équip.'!L81</f>
        <v>0</v>
      </c>
      <c r="J92" s="100">
        <f>'Inventaire – Véh. et équip.'!AB81</f>
        <v>0</v>
      </c>
      <c r="K92" s="173">
        <f t="shared" si="34"/>
        <v>0</v>
      </c>
      <c r="L92" s="173">
        <f t="shared" si="37"/>
        <v>0</v>
      </c>
      <c r="M92" s="173">
        <f t="shared" si="38"/>
        <v>0</v>
      </c>
      <c r="N92" s="173">
        <f t="shared" si="39"/>
        <v>0</v>
      </c>
      <c r="O92" s="173">
        <f t="shared" si="40"/>
        <v>0</v>
      </c>
      <c r="P92" s="174">
        <f t="shared" si="41"/>
        <v>0</v>
      </c>
      <c r="Q92" s="89" t="str">
        <f t="shared" si="42"/>
        <v/>
      </c>
      <c r="R92" s="66" t="str">
        <f t="shared" si="35"/>
        <v/>
      </c>
      <c r="S92" s="89" t="str">
        <f t="shared" si="35"/>
        <v/>
      </c>
      <c r="T92" s="89" t="str">
        <f t="shared" si="35"/>
        <v/>
      </c>
      <c r="U92" s="89" t="str">
        <f t="shared" si="35"/>
        <v/>
      </c>
      <c r="V92" s="89" t="str">
        <f t="shared" si="35"/>
        <v/>
      </c>
      <c r="W92" s="89" t="str">
        <f t="shared" si="35"/>
        <v/>
      </c>
      <c r="X92" s="89" t="str">
        <f t="shared" si="35"/>
        <v/>
      </c>
      <c r="Y92" s="89" t="str">
        <f t="shared" si="35"/>
        <v/>
      </c>
      <c r="Z92" s="89" t="str">
        <f t="shared" si="35"/>
        <v/>
      </c>
      <c r="AA92" s="89" t="str">
        <f t="shared" si="35"/>
        <v/>
      </c>
      <c r="AB92" s="89" t="str">
        <f t="shared" si="36"/>
        <v/>
      </c>
      <c r="AC92" s="89" t="str">
        <f t="shared" si="36"/>
        <v/>
      </c>
      <c r="AD92" s="89" t="str">
        <f t="shared" si="36"/>
        <v/>
      </c>
      <c r="AE92" s="89" t="str">
        <f t="shared" si="36"/>
        <v/>
      </c>
      <c r="AF92" s="89" t="str">
        <f t="shared" si="36"/>
        <v/>
      </c>
      <c r="AG92" s="89" t="str">
        <f t="shared" si="36"/>
        <v/>
      </c>
      <c r="AH92" s="89" t="str">
        <f t="shared" si="36"/>
        <v/>
      </c>
      <c r="AI92" s="89" t="str">
        <f t="shared" si="36"/>
        <v/>
      </c>
      <c r="AJ92" s="89" t="str">
        <f t="shared" si="36"/>
        <v/>
      </c>
      <c r="AK92" s="89" t="str">
        <f t="shared" si="36"/>
        <v/>
      </c>
      <c r="AL92" s="89" t="str">
        <f t="shared" si="36"/>
        <v/>
      </c>
      <c r="AM92" s="89" t="str">
        <f t="shared" si="36"/>
        <v/>
      </c>
      <c r="AN92" s="89" t="str">
        <f t="shared" si="36"/>
        <v/>
      </c>
      <c r="AO92" s="89" t="str">
        <f t="shared" si="36"/>
        <v/>
      </c>
      <c r="AP92" s="89" t="str">
        <f t="shared" si="36"/>
        <v/>
      </c>
      <c r="AQ92" s="38">
        <f t="shared" si="43"/>
        <v>0</v>
      </c>
      <c r="AR92" s="38">
        <f t="shared" si="44"/>
        <v>0</v>
      </c>
      <c r="AS92" s="38">
        <f t="shared" si="45"/>
        <v>0</v>
      </c>
    </row>
    <row r="93" spans="1:45" ht="27.75" customHeight="1" x14ac:dyDescent="0.25">
      <c r="A93" s="34">
        <f>'Inventaire – Véh. et équip.'!A82</f>
        <v>81</v>
      </c>
      <c r="B93" s="34"/>
      <c r="C93" s="34">
        <f>'Inventaire – Véh. et équip.'!C82</f>
        <v>0</v>
      </c>
      <c r="D93" s="34">
        <f>'Inventaire – Véh. et équip.'!D82</f>
        <v>0</v>
      </c>
      <c r="E93" s="35">
        <f>'Inventaire – Véh. et équip.'!E82</f>
        <v>0</v>
      </c>
      <c r="F93" s="36">
        <f>'Inventaire – Véh. et équip.'!F82</f>
        <v>0</v>
      </c>
      <c r="G93" s="98">
        <f>'Inventaire – Véh. et équip.'!J82</f>
        <v>0</v>
      </c>
      <c r="H93" s="100">
        <f>'Inventaire – Véh. et équip.'!H82-'Inventaire – Véh. et équip.'!M82</f>
        <v>0</v>
      </c>
      <c r="I93" s="100">
        <f>'Inventaire – Véh. et équip.'!L82</f>
        <v>0</v>
      </c>
      <c r="J93" s="100">
        <f>'Inventaire – Véh. et équip.'!AB82</f>
        <v>0</v>
      </c>
      <c r="K93" s="173">
        <f t="shared" si="34"/>
        <v>0</v>
      </c>
      <c r="L93" s="173">
        <f t="shared" si="37"/>
        <v>0</v>
      </c>
      <c r="M93" s="173">
        <f t="shared" si="38"/>
        <v>0</v>
      </c>
      <c r="N93" s="173">
        <f t="shared" si="39"/>
        <v>0</v>
      </c>
      <c r="O93" s="173">
        <f t="shared" si="40"/>
        <v>0</v>
      </c>
      <c r="P93" s="174">
        <f t="shared" si="41"/>
        <v>0</v>
      </c>
      <c r="Q93" s="89" t="str">
        <f t="shared" si="42"/>
        <v/>
      </c>
      <c r="R93" s="66" t="str">
        <f t="shared" ref="R93:AA102" si="46">IF(OR($K93=R$12,$L93=R$12,$M93=R$12,$N93=R$12,$O93=R$12,$P93=R$12),$G93,"")</f>
        <v/>
      </c>
      <c r="S93" s="89" t="str">
        <f t="shared" si="46"/>
        <v/>
      </c>
      <c r="T93" s="89" t="str">
        <f t="shared" si="46"/>
        <v/>
      </c>
      <c r="U93" s="89" t="str">
        <f t="shared" si="46"/>
        <v/>
      </c>
      <c r="V93" s="89" t="str">
        <f t="shared" si="46"/>
        <v/>
      </c>
      <c r="W93" s="89" t="str">
        <f t="shared" si="46"/>
        <v/>
      </c>
      <c r="X93" s="89" t="str">
        <f t="shared" si="46"/>
        <v/>
      </c>
      <c r="Y93" s="89" t="str">
        <f t="shared" si="46"/>
        <v/>
      </c>
      <c r="Z93" s="89" t="str">
        <f t="shared" si="46"/>
        <v/>
      </c>
      <c r="AA93" s="89" t="str">
        <f t="shared" si="46"/>
        <v/>
      </c>
      <c r="AB93" s="89" t="str">
        <f t="shared" ref="AB93:AP102" si="47">IF(OR($K93=AB$12,$L93=AB$12,$M93=AB$12,$N93=AB$12,$O93=AB$12,$P93=AB$12),$G93,"")</f>
        <v/>
      </c>
      <c r="AC93" s="89" t="str">
        <f t="shared" si="47"/>
        <v/>
      </c>
      <c r="AD93" s="89" t="str">
        <f t="shared" si="47"/>
        <v/>
      </c>
      <c r="AE93" s="89" t="str">
        <f t="shared" si="47"/>
        <v/>
      </c>
      <c r="AF93" s="89" t="str">
        <f t="shared" si="47"/>
        <v/>
      </c>
      <c r="AG93" s="89" t="str">
        <f t="shared" si="47"/>
        <v/>
      </c>
      <c r="AH93" s="89" t="str">
        <f t="shared" si="47"/>
        <v/>
      </c>
      <c r="AI93" s="89" t="str">
        <f t="shared" si="47"/>
        <v/>
      </c>
      <c r="AJ93" s="89" t="str">
        <f t="shared" si="47"/>
        <v/>
      </c>
      <c r="AK93" s="89" t="str">
        <f t="shared" si="47"/>
        <v/>
      </c>
      <c r="AL93" s="89" t="str">
        <f t="shared" si="47"/>
        <v/>
      </c>
      <c r="AM93" s="89" t="str">
        <f t="shared" si="47"/>
        <v/>
      </c>
      <c r="AN93" s="89" t="str">
        <f t="shared" si="47"/>
        <v/>
      </c>
      <c r="AO93" s="89" t="str">
        <f t="shared" si="47"/>
        <v/>
      </c>
      <c r="AP93" s="89" t="str">
        <f t="shared" si="47"/>
        <v/>
      </c>
      <c r="AQ93" s="38">
        <f t="shared" si="43"/>
        <v>0</v>
      </c>
      <c r="AR93" s="38">
        <f t="shared" si="44"/>
        <v>0</v>
      </c>
      <c r="AS93" s="38">
        <f t="shared" si="45"/>
        <v>0</v>
      </c>
    </row>
    <row r="94" spans="1:45" ht="27.75" customHeight="1" x14ac:dyDescent="0.25">
      <c r="A94" s="34">
        <f>'Inventaire – Véh. et équip.'!A83</f>
        <v>82</v>
      </c>
      <c r="B94" s="34"/>
      <c r="C94" s="34">
        <f>'Inventaire – Véh. et équip.'!C83</f>
        <v>0</v>
      </c>
      <c r="D94" s="34">
        <f>'Inventaire – Véh. et équip.'!D83</f>
        <v>0</v>
      </c>
      <c r="E94" s="35">
        <f>'Inventaire – Véh. et équip.'!E83</f>
        <v>0</v>
      </c>
      <c r="F94" s="36">
        <f>'Inventaire – Véh. et équip.'!F83</f>
        <v>0</v>
      </c>
      <c r="G94" s="98">
        <f>'Inventaire – Véh. et équip.'!J83</f>
        <v>0</v>
      </c>
      <c r="H94" s="100">
        <f>'Inventaire – Véh. et équip.'!H83-'Inventaire – Véh. et équip.'!M83</f>
        <v>0</v>
      </c>
      <c r="I94" s="100">
        <f>'Inventaire – Véh. et équip.'!L83</f>
        <v>0</v>
      </c>
      <c r="J94" s="100">
        <f>'Inventaire – Véh. et équip.'!AB83</f>
        <v>0</v>
      </c>
      <c r="K94" s="173">
        <f t="shared" si="34"/>
        <v>0</v>
      </c>
      <c r="L94" s="173">
        <f t="shared" si="37"/>
        <v>0</v>
      </c>
      <c r="M94" s="173">
        <f t="shared" si="38"/>
        <v>0</v>
      </c>
      <c r="N94" s="173">
        <f t="shared" si="39"/>
        <v>0</v>
      </c>
      <c r="O94" s="173">
        <f t="shared" si="40"/>
        <v>0</v>
      </c>
      <c r="P94" s="174">
        <f t="shared" si="41"/>
        <v>0</v>
      </c>
      <c r="Q94" s="89" t="str">
        <f t="shared" si="42"/>
        <v/>
      </c>
      <c r="R94" s="66" t="str">
        <f t="shared" si="46"/>
        <v/>
      </c>
      <c r="S94" s="89" t="str">
        <f t="shared" si="46"/>
        <v/>
      </c>
      <c r="T94" s="89" t="str">
        <f t="shared" si="46"/>
        <v/>
      </c>
      <c r="U94" s="89" t="str">
        <f t="shared" si="46"/>
        <v/>
      </c>
      <c r="V94" s="89" t="str">
        <f t="shared" si="46"/>
        <v/>
      </c>
      <c r="W94" s="89" t="str">
        <f t="shared" si="46"/>
        <v/>
      </c>
      <c r="X94" s="89" t="str">
        <f t="shared" si="46"/>
        <v/>
      </c>
      <c r="Y94" s="89" t="str">
        <f t="shared" si="46"/>
        <v/>
      </c>
      <c r="Z94" s="89" t="str">
        <f t="shared" si="46"/>
        <v/>
      </c>
      <c r="AA94" s="89" t="str">
        <f t="shared" si="46"/>
        <v/>
      </c>
      <c r="AB94" s="89" t="str">
        <f t="shared" si="47"/>
        <v/>
      </c>
      <c r="AC94" s="89" t="str">
        <f t="shared" si="47"/>
        <v/>
      </c>
      <c r="AD94" s="89" t="str">
        <f t="shared" si="47"/>
        <v/>
      </c>
      <c r="AE94" s="89" t="str">
        <f t="shared" si="47"/>
        <v/>
      </c>
      <c r="AF94" s="89" t="str">
        <f t="shared" si="47"/>
        <v/>
      </c>
      <c r="AG94" s="89" t="str">
        <f t="shared" si="47"/>
        <v/>
      </c>
      <c r="AH94" s="89" t="str">
        <f t="shared" si="47"/>
        <v/>
      </c>
      <c r="AI94" s="89" t="str">
        <f t="shared" si="47"/>
        <v/>
      </c>
      <c r="AJ94" s="89" t="str">
        <f t="shared" si="47"/>
        <v/>
      </c>
      <c r="AK94" s="89" t="str">
        <f t="shared" si="47"/>
        <v/>
      </c>
      <c r="AL94" s="89" t="str">
        <f t="shared" si="47"/>
        <v/>
      </c>
      <c r="AM94" s="89" t="str">
        <f t="shared" si="47"/>
        <v/>
      </c>
      <c r="AN94" s="89" t="str">
        <f t="shared" si="47"/>
        <v/>
      </c>
      <c r="AO94" s="89" t="str">
        <f t="shared" si="47"/>
        <v/>
      </c>
      <c r="AP94" s="89" t="str">
        <f t="shared" si="47"/>
        <v/>
      </c>
      <c r="AQ94" s="38">
        <f t="shared" si="43"/>
        <v>0</v>
      </c>
      <c r="AR94" s="38">
        <f t="shared" si="44"/>
        <v>0</v>
      </c>
      <c r="AS94" s="38">
        <f t="shared" si="45"/>
        <v>0</v>
      </c>
    </row>
    <row r="95" spans="1:45" ht="27.75" customHeight="1" x14ac:dyDescent="0.25">
      <c r="A95" s="34">
        <f>'Inventaire – Véh. et équip.'!A84</f>
        <v>83</v>
      </c>
      <c r="B95" s="34"/>
      <c r="C95" s="34">
        <f>'Inventaire – Véh. et équip.'!C84</f>
        <v>0</v>
      </c>
      <c r="D95" s="34">
        <f>'Inventaire – Véh. et équip.'!D84</f>
        <v>0</v>
      </c>
      <c r="E95" s="35">
        <f>'Inventaire – Véh. et équip.'!E84</f>
        <v>0</v>
      </c>
      <c r="F95" s="36">
        <f>'Inventaire – Véh. et équip.'!F84</f>
        <v>0</v>
      </c>
      <c r="G95" s="98">
        <f>'Inventaire – Véh. et équip.'!J84</f>
        <v>0</v>
      </c>
      <c r="H95" s="100">
        <f>'Inventaire – Véh. et équip.'!H84-'Inventaire – Véh. et équip.'!M84</f>
        <v>0</v>
      </c>
      <c r="I95" s="100">
        <f>'Inventaire – Véh. et équip.'!L84</f>
        <v>0</v>
      </c>
      <c r="J95" s="100">
        <f>'Inventaire – Véh. et équip.'!AB84</f>
        <v>0</v>
      </c>
      <c r="K95" s="173">
        <f t="shared" si="34"/>
        <v>0</v>
      </c>
      <c r="L95" s="173">
        <f t="shared" si="37"/>
        <v>0</v>
      </c>
      <c r="M95" s="173">
        <f t="shared" si="38"/>
        <v>0</v>
      </c>
      <c r="N95" s="173">
        <f t="shared" si="39"/>
        <v>0</v>
      </c>
      <c r="O95" s="173">
        <f t="shared" si="40"/>
        <v>0</v>
      </c>
      <c r="P95" s="174">
        <f t="shared" si="41"/>
        <v>0</v>
      </c>
      <c r="Q95" s="89" t="str">
        <f t="shared" si="42"/>
        <v/>
      </c>
      <c r="R95" s="66" t="str">
        <f t="shared" si="46"/>
        <v/>
      </c>
      <c r="S95" s="89" t="str">
        <f t="shared" si="46"/>
        <v/>
      </c>
      <c r="T95" s="89" t="str">
        <f t="shared" si="46"/>
        <v/>
      </c>
      <c r="U95" s="89" t="str">
        <f t="shared" si="46"/>
        <v/>
      </c>
      <c r="V95" s="89" t="str">
        <f t="shared" si="46"/>
        <v/>
      </c>
      <c r="W95" s="89" t="str">
        <f t="shared" si="46"/>
        <v/>
      </c>
      <c r="X95" s="89" t="str">
        <f t="shared" si="46"/>
        <v/>
      </c>
      <c r="Y95" s="89" t="str">
        <f t="shared" si="46"/>
        <v/>
      </c>
      <c r="Z95" s="89" t="str">
        <f t="shared" si="46"/>
        <v/>
      </c>
      <c r="AA95" s="89" t="str">
        <f t="shared" si="46"/>
        <v/>
      </c>
      <c r="AB95" s="89" t="str">
        <f t="shared" si="47"/>
        <v/>
      </c>
      <c r="AC95" s="89" t="str">
        <f t="shared" si="47"/>
        <v/>
      </c>
      <c r="AD95" s="89" t="str">
        <f t="shared" si="47"/>
        <v/>
      </c>
      <c r="AE95" s="89" t="str">
        <f t="shared" si="47"/>
        <v/>
      </c>
      <c r="AF95" s="89" t="str">
        <f t="shared" si="47"/>
        <v/>
      </c>
      <c r="AG95" s="89" t="str">
        <f t="shared" si="47"/>
        <v/>
      </c>
      <c r="AH95" s="89" t="str">
        <f t="shared" si="47"/>
        <v/>
      </c>
      <c r="AI95" s="89" t="str">
        <f t="shared" si="47"/>
        <v/>
      </c>
      <c r="AJ95" s="89" t="str">
        <f t="shared" si="47"/>
        <v/>
      </c>
      <c r="AK95" s="89" t="str">
        <f t="shared" si="47"/>
        <v/>
      </c>
      <c r="AL95" s="89" t="str">
        <f t="shared" si="47"/>
        <v/>
      </c>
      <c r="AM95" s="89" t="str">
        <f t="shared" si="47"/>
        <v/>
      </c>
      <c r="AN95" s="89" t="str">
        <f t="shared" si="47"/>
        <v/>
      </c>
      <c r="AO95" s="89" t="str">
        <f t="shared" si="47"/>
        <v/>
      </c>
      <c r="AP95" s="89" t="str">
        <f t="shared" si="47"/>
        <v/>
      </c>
      <c r="AQ95" s="38">
        <f t="shared" si="43"/>
        <v>0</v>
      </c>
      <c r="AR95" s="38">
        <f t="shared" si="44"/>
        <v>0</v>
      </c>
      <c r="AS95" s="38">
        <f t="shared" si="45"/>
        <v>0</v>
      </c>
    </row>
    <row r="96" spans="1:45" ht="27.75" customHeight="1" x14ac:dyDescent="0.25">
      <c r="A96" s="34">
        <f>'Inventaire – Véh. et équip.'!A85</f>
        <v>84</v>
      </c>
      <c r="B96" s="34"/>
      <c r="C96" s="34">
        <f>'Inventaire – Véh. et équip.'!C85</f>
        <v>0</v>
      </c>
      <c r="D96" s="34">
        <f>'Inventaire – Véh. et équip.'!D85</f>
        <v>0</v>
      </c>
      <c r="E96" s="35">
        <f>'Inventaire – Véh. et équip.'!E85</f>
        <v>0</v>
      </c>
      <c r="F96" s="36">
        <f>'Inventaire – Véh. et équip.'!F85</f>
        <v>0</v>
      </c>
      <c r="G96" s="98">
        <f>'Inventaire – Véh. et équip.'!J85</f>
        <v>0</v>
      </c>
      <c r="H96" s="100">
        <f>'Inventaire – Véh. et équip.'!H85-'Inventaire – Véh. et équip.'!M85</f>
        <v>0</v>
      </c>
      <c r="I96" s="100">
        <f>'Inventaire – Véh. et équip.'!L85</f>
        <v>0</v>
      </c>
      <c r="J96" s="100">
        <f>'Inventaire – Véh. et équip.'!AB85</f>
        <v>0</v>
      </c>
      <c r="K96" s="173">
        <f t="shared" si="34"/>
        <v>0</v>
      </c>
      <c r="L96" s="173">
        <f t="shared" si="37"/>
        <v>0</v>
      </c>
      <c r="M96" s="173">
        <f t="shared" si="38"/>
        <v>0</v>
      </c>
      <c r="N96" s="173">
        <f t="shared" si="39"/>
        <v>0</v>
      </c>
      <c r="O96" s="173">
        <f t="shared" si="40"/>
        <v>0</v>
      </c>
      <c r="P96" s="174">
        <f t="shared" si="41"/>
        <v>0</v>
      </c>
      <c r="Q96" s="89" t="str">
        <f t="shared" si="42"/>
        <v/>
      </c>
      <c r="R96" s="66" t="str">
        <f t="shared" si="46"/>
        <v/>
      </c>
      <c r="S96" s="89" t="str">
        <f t="shared" si="46"/>
        <v/>
      </c>
      <c r="T96" s="89" t="str">
        <f t="shared" si="46"/>
        <v/>
      </c>
      <c r="U96" s="89" t="str">
        <f t="shared" si="46"/>
        <v/>
      </c>
      <c r="V96" s="89" t="str">
        <f t="shared" si="46"/>
        <v/>
      </c>
      <c r="W96" s="89" t="str">
        <f t="shared" si="46"/>
        <v/>
      </c>
      <c r="X96" s="89" t="str">
        <f t="shared" si="46"/>
        <v/>
      </c>
      <c r="Y96" s="89" t="str">
        <f t="shared" si="46"/>
        <v/>
      </c>
      <c r="Z96" s="89" t="str">
        <f t="shared" si="46"/>
        <v/>
      </c>
      <c r="AA96" s="89" t="str">
        <f t="shared" si="46"/>
        <v/>
      </c>
      <c r="AB96" s="89" t="str">
        <f t="shared" si="47"/>
        <v/>
      </c>
      <c r="AC96" s="89" t="str">
        <f t="shared" si="47"/>
        <v/>
      </c>
      <c r="AD96" s="89" t="str">
        <f t="shared" si="47"/>
        <v/>
      </c>
      <c r="AE96" s="89" t="str">
        <f t="shared" si="47"/>
        <v/>
      </c>
      <c r="AF96" s="89" t="str">
        <f t="shared" si="47"/>
        <v/>
      </c>
      <c r="AG96" s="89" t="str">
        <f t="shared" si="47"/>
        <v/>
      </c>
      <c r="AH96" s="89" t="str">
        <f t="shared" si="47"/>
        <v/>
      </c>
      <c r="AI96" s="89" t="str">
        <f t="shared" si="47"/>
        <v/>
      </c>
      <c r="AJ96" s="89" t="str">
        <f t="shared" si="47"/>
        <v/>
      </c>
      <c r="AK96" s="89" t="str">
        <f t="shared" si="47"/>
        <v/>
      </c>
      <c r="AL96" s="89" t="str">
        <f t="shared" si="47"/>
        <v/>
      </c>
      <c r="AM96" s="89" t="str">
        <f t="shared" si="47"/>
        <v/>
      </c>
      <c r="AN96" s="89" t="str">
        <f t="shared" si="47"/>
        <v/>
      </c>
      <c r="AO96" s="89" t="str">
        <f t="shared" si="47"/>
        <v/>
      </c>
      <c r="AP96" s="89" t="str">
        <f t="shared" si="47"/>
        <v/>
      </c>
      <c r="AQ96" s="38">
        <f t="shared" si="43"/>
        <v>0</v>
      </c>
      <c r="AR96" s="38">
        <f t="shared" si="44"/>
        <v>0</v>
      </c>
      <c r="AS96" s="38">
        <f t="shared" si="45"/>
        <v>0</v>
      </c>
    </row>
    <row r="97" spans="1:45" ht="27.75" customHeight="1" x14ac:dyDescent="0.25">
      <c r="A97" s="34">
        <f>'Inventaire – Véh. et équip.'!A86</f>
        <v>85</v>
      </c>
      <c r="B97" s="34"/>
      <c r="C97" s="34">
        <f>'Inventaire – Véh. et équip.'!C86</f>
        <v>0</v>
      </c>
      <c r="D97" s="34">
        <f>'Inventaire – Véh. et équip.'!D86</f>
        <v>0</v>
      </c>
      <c r="E97" s="35">
        <f>'Inventaire – Véh. et équip.'!E86</f>
        <v>0</v>
      </c>
      <c r="F97" s="36">
        <f>'Inventaire – Véh. et équip.'!F86</f>
        <v>0</v>
      </c>
      <c r="G97" s="98">
        <f>'Inventaire – Véh. et équip.'!J86</f>
        <v>0</v>
      </c>
      <c r="H97" s="100">
        <f>'Inventaire – Véh. et équip.'!H86-'Inventaire – Véh. et équip.'!M86</f>
        <v>0</v>
      </c>
      <c r="I97" s="100">
        <f>'Inventaire – Véh. et équip.'!L86</f>
        <v>0</v>
      </c>
      <c r="J97" s="100">
        <f>'Inventaire – Véh. et équip.'!AB86</f>
        <v>0</v>
      </c>
      <c r="K97" s="173">
        <f t="shared" si="34"/>
        <v>0</v>
      </c>
      <c r="L97" s="173">
        <f t="shared" si="37"/>
        <v>0</v>
      </c>
      <c r="M97" s="173">
        <f t="shared" si="38"/>
        <v>0</v>
      </c>
      <c r="N97" s="173">
        <f t="shared" si="39"/>
        <v>0</v>
      </c>
      <c r="O97" s="173">
        <f t="shared" si="40"/>
        <v>0</v>
      </c>
      <c r="P97" s="174">
        <f t="shared" si="41"/>
        <v>0</v>
      </c>
      <c r="Q97" s="89" t="str">
        <f t="shared" si="42"/>
        <v/>
      </c>
      <c r="R97" s="66" t="str">
        <f t="shared" si="46"/>
        <v/>
      </c>
      <c r="S97" s="89" t="str">
        <f t="shared" si="46"/>
        <v/>
      </c>
      <c r="T97" s="89" t="str">
        <f t="shared" si="46"/>
        <v/>
      </c>
      <c r="U97" s="89" t="str">
        <f t="shared" si="46"/>
        <v/>
      </c>
      <c r="V97" s="89" t="str">
        <f t="shared" si="46"/>
        <v/>
      </c>
      <c r="W97" s="89" t="str">
        <f t="shared" si="46"/>
        <v/>
      </c>
      <c r="X97" s="89" t="str">
        <f t="shared" si="46"/>
        <v/>
      </c>
      <c r="Y97" s="89" t="str">
        <f t="shared" si="46"/>
        <v/>
      </c>
      <c r="Z97" s="89" t="str">
        <f t="shared" si="46"/>
        <v/>
      </c>
      <c r="AA97" s="89" t="str">
        <f t="shared" si="46"/>
        <v/>
      </c>
      <c r="AB97" s="89" t="str">
        <f t="shared" si="47"/>
        <v/>
      </c>
      <c r="AC97" s="89" t="str">
        <f t="shared" si="47"/>
        <v/>
      </c>
      <c r="AD97" s="89" t="str">
        <f t="shared" si="47"/>
        <v/>
      </c>
      <c r="AE97" s="89" t="str">
        <f t="shared" si="47"/>
        <v/>
      </c>
      <c r="AF97" s="89" t="str">
        <f t="shared" si="47"/>
        <v/>
      </c>
      <c r="AG97" s="89" t="str">
        <f t="shared" si="47"/>
        <v/>
      </c>
      <c r="AH97" s="89" t="str">
        <f t="shared" si="47"/>
        <v/>
      </c>
      <c r="AI97" s="89" t="str">
        <f t="shared" si="47"/>
        <v/>
      </c>
      <c r="AJ97" s="89" t="str">
        <f t="shared" si="47"/>
        <v/>
      </c>
      <c r="AK97" s="89" t="str">
        <f t="shared" si="47"/>
        <v/>
      </c>
      <c r="AL97" s="89" t="str">
        <f t="shared" si="47"/>
        <v/>
      </c>
      <c r="AM97" s="89" t="str">
        <f t="shared" si="47"/>
        <v/>
      </c>
      <c r="AN97" s="89" t="str">
        <f t="shared" si="47"/>
        <v/>
      </c>
      <c r="AO97" s="89" t="str">
        <f t="shared" si="47"/>
        <v/>
      </c>
      <c r="AP97" s="89" t="str">
        <f t="shared" si="47"/>
        <v/>
      </c>
      <c r="AQ97" s="38">
        <f t="shared" si="43"/>
        <v>0</v>
      </c>
      <c r="AR97" s="38">
        <f t="shared" si="44"/>
        <v>0</v>
      </c>
      <c r="AS97" s="38">
        <f t="shared" si="45"/>
        <v>0</v>
      </c>
    </row>
    <row r="98" spans="1:45" ht="27.75" customHeight="1" x14ac:dyDescent="0.25">
      <c r="A98" s="34">
        <f>'Inventaire – Véh. et équip.'!A87</f>
        <v>86</v>
      </c>
      <c r="B98" s="34"/>
      <c r="C98" s="34">
        <f>'Inventaire – Véh. et équip.'!C87</f>
        <v>0</v>
      </c>
      <c r="D98" s="34">
        <f>'Inventaire – Véh. et équip.'!D87</f>
        <v>0</v>
      </c>
      <c r="E98" s="35">
        <f>'Inventaire – Véh. et équip.'!E87</f>
        <v>0</v>
      </c>
      <c r="F98" s="36">
        <f>'Inventaire – Véh. et équip.'!F87</f>
        <v>0</v>
      </c>
      <c r="G98" s="98">
        <f>'Inventaire – Véh. et équip.'!J87</f>
        <v>0</v>
      </c>
      <c r="H98" s="100">
        <f>'Inventaire – Véh. et équip.'!H87-'Inventaire – Véh. et équip.'!M87</f>
        <v>0</v>
      </c>
      <c r="I98" s="100">
        <f>'Inventaire – Véh. et équip.'!L87</f>
        <v>0</v>
      </c>
      <c r="J98" s="100">
        <f>'Inventaire – Véh. et équip.'!AB87</f>
        <v>0</v>
      </c>
      <c r="K98" s="173">
        <f t="shared" si="34"/>
        <v>0</v>
      </c>
      <c r="L98" s="173">
        <f t="shared" si="37"/>
        <v>0</v>
      </c>
      <c r="M98" s="173">
        <f t="shared" si="38"/>
        <v>0</v>
      </c>
      <c r="N98" s="173">
        <f t="shared" si="39"/>
        <v>0</v>
      </c>
      <c r="O98" s="173">
        <f t="shared" si="40"/>
        <v>0</v>
      </c>
      <c r="P98" s="174">
        <f t="shared" si="41"/>
        <v>0</v>
      </c>
      <c r="Q98" s="89" t="str">
        <f t="shared" si="42"/>
        <v/>
      </c>
      <c r="R98" s="66" t="str">
        <f t="shared" si="46"/>
        <v/>
      </c>
      <c r="S98" s="89" t="str">
        <f t="shared" si="46"/>
        <v/>
      </c>
      <c r="T98" s="89" t="str">
        <f t="shared" si="46"/>
        <v/>
      </c>
      <c r="U98" s="89" t="str">
        <f t="shared" si="46"/>
        <v/>
      </c>
      <c r="V98" s="89" t="str">
        <f t="shared" si="46"/>
        <v/>
      </c>
      <c r="W98" s="89" t="str">
        <f t="shared" si="46"/>
        <v/>
      </c>
      <c r="X98" s="89" t="str">
        <f t="shared" si="46"/>
        <v/>
      </c>
      <c r="Y98" s="89" t="str">
        <f t="shared" si="46"/>
        <v/>
      </c>
      <c r="Z98" s="89" t="str">
        <f t="shared" si="46"/>
        <v/>
      </c>
      <c r="AA98" s="89" t="str">
        <f t="shared" si="46"/>
        <v/>
      </c>
      <c r="AB98" s="89" t="str">
        <f t="shared" si="47"/>
        <v/>
      </c>
      <c r="AC98" s="89" t="str">
        <f t="shared" si="47"/>
        <v/>
      </c>
      <c r="AD98" s="89" t="str">
        <f t="shared" si="47"/>
        <v/>
      </c>
      <c r="AE98" s="89" t="str">
        <f t="shared" si="47"/>
        <v/>
      </c>
      <c r="AF98" s="89" t="str">
        <f t="shared" si="47"/>
        <v/>
      </c>
      <c r="AG98" s="89" t="str">
        <f t="shared" si="47"/>
        <v/>
      </c>
      <c r="AH98" s="89" t="str">
        <f t="shared" si="47"/>
        <v/>
      </c>
      <c r="AI98" s="89" t="str">
        <f t="shared" si="47"/>
        <v/>
      </c>
      <c r="AJ98" s="89" t="str">
        <f t="shared" si="47"/>
        <v/>
      </c>
      <c r="AK98" s="89" t="str">
        <f t="shared" si="47"/>
        <v/>
      </c>
      <c r="AL98" s="89" t="str">
        <f t="shared" si="47"/>
        <v/>
      </c>
      <c r="AM98" s="89" t="str">
        <f t="shared" si="47"/>
        <v/>
      </c>
      <c r="AN98" s="89" t="str">
        <f t="shared" si="47"/>
        <v/>
      </c>
      <c r="AO98" s="89" t="str">
        <f t="shared" si="47"/>
        <v/>
      </c>
      <c r="AP98" s="89" t="str">
        <f t="shared" si="47"/>
        <v/>
      </c>
      <c r="AQ98" s="38">
        <f t="shared" si="43"/>
        <v>0</v>
      </c>
      <c r="AR98" s="38">
        <f t="shared" si="44"/>
        <v>0</v>
      </c>
      <c r="AS98" s="38">
        <f t="shared" si="45"/>
        <v>0</v>
      </c>
    </row>
    <row r="99" spans="1:45" ht="27.75" customHeight="1" x14ac:dyDescent="0.25">
      <c r="A99" s="34">
        <f>'Inventaire – Véh. et équip.'!A88</f>
        <v>87</v>
      </c>
      <c r="B99" s="34"/>
      <c r="C99" s="34">
        <f>'Inventaire – Véh. et équip.'!C88</f>
        <v>0</v>
      </c>
      <c r="D99" s="34">
        <f>'Inventaire – Véh. et équip.'!D88</f>
        <v>0</v>
      </c>
      <c r="E99" s="35">
        <f>'Inventaire – Véh. et équip.'!E88</f>
        <v>0</v>
      </c>
      <c r="F99" s="36">
        <f>'Inventaire – Véh. et équip.'!F88</f>
        <v>0</v>
      </c>
      <c r="G99" s="98">
        <f>'Inventaire – Véh. et équip.'!J88</f>
        <v>0</v>
      </c>
      <c r="H99" s="100">
        <f>'Inventaire – Véh. et équip.'!H88-'Inventaire – Véh. et équip.'!M88</f>
        <v>0</v>
      </c>
      <c r="I99" s="100">
        <f>'Inventaire – Véh. et équip.'!L88</f>
        <v>0</v>
      </c>
      <c r="J99" s="100">
        <f>'Inventaire – Véh. et équip.'!AB88</f>
        <v>0</v>
      </c>
      <c r="K99" s="173">
        <f t="shared" si="34"/>
        <v>0</v>
      </c>
      <c r="L99" s="173">
        <f t="shared" si="37"/>
        <v>0</v>
      </c>
      <c r="M99" s="173">
        <f t="shared" si="38"/>
        <v>0</v>
      </c>
      <c r="N99" s="173">
        <f t="shared" si="39"/>
        <v>0</v>
      </c>
      <c r="O99" s="173">
        <f t="shared" si="40"/>
        <v>0</v>
      </c>
      <c r="P99" s="174">
        <f t="shared" si="41"/>
        <v>0</v>
      </c>
      <c r="Q99" s="89" t="str">
        <f t="shared" si="42"/>
        <v/>
      </c>
      <c r="R99" s="66" t="str">
        <f t="shared" si="46"/>
        <v/>
      </c>
      <c r="S99" s="89" t="str">
        <f t="shared" si="46"/>
        <v/>
      </c>
      <c r="T99" s="89" t="str">
        <f t="shared" si="46"/>
        <v/>
      </c>
      <c r="U99" s="89" t="str">
        <f t="shared" si="46"/>
        <v/>
      </c>
      <c r="V99" s="89" t="str">
        <f t="shared" si="46"/>
        <v/>
      </c>
      <c r="W99" s="89" t="str">
        <f t="shared" si="46"/>
        <v/>
      </c>
      <c r="X99" s="89" t="str">
        <f t="shared" si="46"/>
        <v/>
      </c>
      <c r="Y99" s="89" t="str">
        <f t="shared" si="46"/>
        <v/>
      </c>
      <c r="Z99" s="89" t="str">
        <f t="shared" si="46"/>
        <v/>
      </c>
      <c r="AA99" s="89" t="str">
        <f t="shared" si="46"/>
        <v/>
      </c>
      <c r="AB99" s="89" t="str">
        <f t="shared" si="47"/>
        <v/>
      </c>
      <c r="AC99" s="89" t="str">
        <f t="shared" si="47"/>
        <v/>
      </c>
      <c r="AD99" s="89" t="str">
        <f t="shared" si="47"/>
        <v/>
      </c>
      <c r="AE99" s="89" t="str">
        <f t="shared" si="47"/>
        <v/>
      </c>
      <c r="AF99" s="89" t="str">
        <f t="shared" si="47"/>
        <v/>
      </c>
      <c r="AG99" s="89" t="str">
        <f t="shared" si="47"/>
        <v/>
      </c>
      <c r="AH99" s="89" t="str">
        <f t="shared" si="47"/>
        <v/>
      </c>
      <c r="AI99" s="89" t="str">
        <f t="shared" si="47"/>
        <v/>
      </c>
      <c r="AJ99" s="89" t="str">
        <f t="shared" si="47"/>
        <v/>
      </c>
      <c r="AK99" s="89" t="str">
        <f t="shared" si="47"/>
        <v/>
      </c>
      <c r="AL99" s="89" t="str">
        <f t="shared" si="47"/>
        <v/>
      </c>
      <c r="AM99" s="89" t="str">
        <f t="shared" si="47"/>
        <v/>
      </c>
      <c r="AN99" s="89" t="str">
        <f t="shared" si="47"/>
        <v/>
      </c>
      <c r="AO99" s="89" t="str">
        <f t="shared" si="47"/>
        <v/>
      </c>
      <c r="AP99" s="89" t="str">
        <f t="shared" si="47"/>
        <v/>
      </c>
      <c r="AQ99" s="38">
        <f t="shared" si="43"/>
        <v>0</v>
      </c>
      <c r="AR99" s="38">
        <f t="shared" si="44"/>
        <v>0</v>
      </c>
      <c r="AS99" s="38">
        <f t="shared" si="45"/>
        <v>0</v>
      </c>
    </row>
    <row r="100" spans="1:45" ht="27.75" customHeight="1" x14ac:dyDescent="0.25">
      <c r="A100" s="34">
        <f>'Inventaire – Véh. et équip.'!A89</f>
        <v>88</v>
      </c>
      <c r="B100" s="34"/>
      <c r="C100" s="34">
        <f>'Inventaire – Véh. et équip.'!C89</f>
        <v>0</v>
      </c>
      <c r="D100" s="34">
        <f>'Inventaire – Véh. et équip.'!D89</f>
        <v>0</v>
      </c>
      <c r="E100" s="35">
        <f>'Inventaire – Véh. et équip.'!E89</f>
        <v>0</v>
      </c>
      <c r="F100" s="36">
        <f>'Inventaire – Véh. et équip.'!F89</f>
        <v>0</v>
      </c>
      <c r="G100" s="98">
        <f>'Inventaire – Véh. et équip.'!J89</f>
        <v>0</v>
      </c>
      <c r="H100" s="100">
        <f>'Inventaire – Véh. et équip.'!H89-'Inventaire – Véh. et équip.'!M89</f>
        <v>0</v>
      </c>
      <c r="I100" s="100">
        <f>'Inventaire – Véh. et équip.'!L89</f>
        <v>0</v>
      </c>
      <c r="J100" s="100">
        <f>'Inventaire – Véh. et équip.'!AB89</f>
        <v>0</v>
      </c>
      <c r="K100" s="173">
        <f t="shared" si="34"/>
        <v>0</v>
      </c>
      <c r="L100" s="173">
        <f t="shared" si="37"/>
        <v>0</v>
      </c>
      <c r="M100" s="173">
        <f t="shared" si="38"/>
        <v>0</v>
      </c>
      <c r="N100" s="173">
        <f t="shared" si="39"/>
        <v>0</v>
      </c>
      <c r="O100" s="173">
        <f t="shared" si="40"/>
        <v>0</v>
      </c>
      <c r="P100" s="174">
        <f t="shared" si="41"/>
        <v>0</v>
      </c>
      <c r="Q100" s="89" t="str">
        <f t="shared" si="42"/>
        <v/>
      </c>
      <c r="R100" s="66" t="str">
        <f t="shared" si="46"/>
        <v/>
      </c>
      <c r="S100" s="89" t="str">
        <f t="shared" si="46"/>
        <v/>
      </c>
      <c r="T100" s="89" t="str">
        <f t="shared" si="46"/>
        <v/>
      </c>
      <c r="U100" s="89" t="str">
        <f t="shared" si="46"/>
        <v/>
      </c>
      <c r="V100" s="89" t="str">
        <f t="shared" si="46"/>
        <v/>
      </c>
      <c r="W100" s="89" t="str">
        <f t="shared" si="46"/>
        <v/>
      </c>
      <c r="X100" s="89" t="str">
        <f t="shared" si="46"/>
        <v/>
      </c>
      <c r="Y100" s="89" t="str">
        <f t="shared" si="46"/>
        <v/>
      </c>
      <c r="Z100" s="89" t="str">
        <f t="shared" si="46"/>
        <v/>
      </c>
      <c r="AA100" s="89" t="str">
        <f t="shared" si="46"/>
        <v/>
      </c>
      <c r="AB100" s="89" t="str">
        <f t="shared" si="47"/>
        <v/>
      </c>
      <c r="AC100" s="89" t="str">
        <f t="shared" si="47"/>
        <v/>
      </c>
      <c r="AD100" s="89" t="str">
        <f t="shared" si="47"/>
        <v/>
      </c>
      <c r="AE100" s="89" t="str">
        <f t="shared" si="47"/>
        <v/>
      </c>
      <c r="AF100" s="89" t="str">
        <f t="shared" si="47"/>
        <v/>
      </c>
      <c r="AG100" s="89" t="str">
        <f t="shared" si="47"/>
        <v/>
      </c>
      <c r="AH100" s="89" t="str">
        <f t="shared" si="47"/>
        <v/>
      </c>
      <c r="AI100" s="89" t="str">
        <f t="shared" si="47"/>
        <v/>
      </c>
      <c r="AJ100" s="89" t="str">
        <f t="shared" si="47"/>
        <v/>
      </c>
      <c r="AK100" s="89" t="str">
        <f t="shared" si="47"/>
        <v/>
      </c>
      <c r="AL100" s="89" t="str">
        <f t="shared" si="47"/>
        <v/>
      </c>
      <c r="AM100" s="89" t="str">
        <f t="shared" si="47"/>
        <v/>
      </c>
      <c r="AN100" s="89" t="str">
        <f t="shared" si="47"/>
        <v/>
      </c>
      <c r="AO100" s="89" t="str">
        <f t="shared" si="47"/>
        <v/>
      </c>
      <c r="AP100" s="89" t="str">
        <f t="shared" si="47"/>
        <v/>
      </c>
      <c r="AQ100" s="38">
        <f t="shared" si="43"/>
        <v>0</v>
      </c>
      <c r="AR100" s="38">
        <f t="shared" si="44"/>
        <v>0</v>
      </c>
      <c r="AS100" s="38">
        <f t="shared" si="45"/>
        <v>0</v>
      </c>
    </row>
    <row r="101" spans="1:45" ht="27.75" customHeight="1" x14ac:dyDescent="0.25">
      <c r="A101" s="34">
        <f>'Inventaire – Véh. et équip.'!A90</f>
        <v>89</v>
      </c>
      <c r="B101" s="34"/>
      <c r="C101" s="34">
        <f>'Inventaire – Véh. et équip.'!C90</f>
        <v>0</v>
      </c>
      <c r="D101" s="34">
        <f>'Inventaire – Véh. et équip.'!D90</f>
        <v>0</v>
      </c>
      <c r="E101" s="35">
        <f>'Inventaire – Véh. et équip.'!E90</f>
        <v>0</v>
      </c>
      <c r="F101" s="36">
        <f>'Inventaire – Véh. et équip.'!F90</f>
        <v>0</v>
      </c>
      <c r="G101" s="98">
        <f>'Inventaire – Véh. et équip.'!J90</f>
        <v>0</v>
      </c>
      <c r="H101" s="100">
        <f>'Inventaire – Véh. et équip.'!H90-'Inventaire – Véh. et équip.'!M90</f>
        <v>0</v>
      </c>
      <c r="I101" s="100">
        <f>'Inventaire – Véh. et équip.'!L90</f>
        <v>0</v>
      </c>
      <c r="J101" s="100">
        <f>'Inventaire – Véh. et équip.'!AB90</f>
        <v>0</v>
      </c>
      <c r="K101" s="173">
        <f t="shared" si="34"/>
        <v>0</v>
      </c>
      <c r="L101" s="173">
        <f t="shared" si="37"/>
        <v>0</v>
      </c>
      <c r="M101" s="173">
        <f t="shared" si="38"/>
        <v>0</v>
      </c>
      <c r="N101" s="173">
        <f t="shared" si="39"/>
        <v>0</v>
      </c>
      <c r="O101" s="173">
        <f t="shared" si="40"/>
        <v>0</v>
      </c>
      <c r="P101" s="174">
        <f t="shared" si="41"/>
        <v>0</v>
      </c>
      <c r="Q101" s="89" t="str">
        <f t="shared" si="42"/>
        <v/>
      </c>
      <c r="R101" s="66" t="str">
        <f t="shared" si="46"/>
        <v/>
      </c>
      <c r="S101" s="89" t="str">
        <f t="shared" si="46"/>
        <v/>
      </c>
      <c r="T101" s="89" t="str">
        <f t="shared" si="46"/>
        <v/>
      </c>
      <c r="U101" s="89" t="str">
        <f t="shared" si="46"/>
        <v/>
      </c>
      <c r="V101" s="89" t="str">
        <f t="shared" si="46"/>
        <v/>
      </c>
      <c r="W101" s="89" t="str">
        <f t="shared" si="46"/>
        <v/>
      </c>
      <c r="X101" s="89" t="str">
        <f t="shared" si="46"/>
        <v/>
      </c>
      <c r="Y101" s="89" t="str">
        <f t="shared" si="46"/>
        <v/>
      </c>
      <c r="Z101" s="89" t="str">
        <f t="shared" si="46"/>
        <v/>
      </c>
      <c r="AA101" s="89" t="str">
        <f t="shared" si="46"/>
        <v/>
      </c>
      <c r="AB101" s="89" t="str">
        <f t="shared" si="47"/>
        <v/>
      </c>
      <c r="AC101" s="89" t="str">
        <f t="shared" si="47"/>
        <v/>
      </c>
      <c r="AD101" s="89" t="str">
        <f t="shared" si="47"/>
        <v/>
      </c>
      <c r="AE101" s="89" t="str">
        <f t="shared" si="47"/>
        <v/>
      </c>
      <c r="AF101" s="89" t="str">
        <f t="shared" si="47"/>
        <v/>
      </c>
      <c r="AG101" s="89" t="str">
        <f t="shared" si="47"/>
        <v/>
      </c>
      <c r="AH101" s="89" t="str">
        <f t="shared" si="47"/>
        <v/>
      </c>
      <c r="AI101" s="89" t="str">
        <f t="shared" si="47"/>
        <v/>
      </c>
      <c r="AJ101" s="89" t="str">
        <f t="shared" si="47"/>
        <v/>
      </c>
      <c r="AK101" s="89" t="str">
        <f t="shared" si="47"/>
        <v/>
      </c>
      <c r="AL101" s="89" t="str">
        <f t="shared" si="47"/>
        <v/>
      </c>
      <c r="AM101" s="89" t="str">
        <f t="shared" si="47"/>
        <v/>
      </c>
      <c r="AN101" s="89" t="str">
        <f t="shared" si="47"/>
        <v/>
      </c>
      <c r="AO101" s="89" t="str">
        <f t="shared" si="47"/>
        <v/>
      </c>
      <c r="AP101" s="89" t="str">
        <f t="shared" si="47"/>
        <v/>
      </c>
      <c r="AQ101" s="38">
        <f t="shared" si="43"/>
        <v>0</v>
      </c>
      <c r="AR101" s="38">
        <f t="shared" si="44"/>
        <v>0</v>
      </c>
      <c r="AS101" s="38">
        <f t="shared" si="45"/>
        <v>0</v>
      </c>
    </row>
    <row r="102" spans="1:45" ht="27.75" customHeight="1" x14ac:dyDescent="0.25">
      <c r="A102" s="34">
        <f>'Inventaire – Véh. et équip.'!A91</f>
        <v>90</v>
      </c>
      <c r="B102" s="34"/>
      <c r="C102" s="34">
        <f>'Inventaire – Véh. et équip.'!C91</f>
        <v>0</v>
      </c>
      <c r="D102" s="34">
        <f>'Inventaire – Véh. et équip.'!D91</f>
        <v>0</v>
      </c>
      <c r="E102" s="35">
        <f>'Inventaire – Véh. et équip.'!E91</f>
        <v>0</v>
      </c>
      <c r="F102" s="36">
        <f>'Inventaire – Véh. et équip.'!F91</f>
        <v>0</v>
      </c>
      <c r="G102" s="98">
        <f>'Inventaire – Véh. et équip.'!J91</f>
        <v>0</v>
      </c>
      <c r="H102" s="100">
        <f>'Inventaire – Véh. et équip.'!H91-'Inventaire – Véh. et équip.'!M91</f>
        <v>0</v>
      </c>
      <c r="I102" s="100">
        <f>'Inventaire – Véh. et équip.'!L91</f>
        <v>0</v>
      </c>
      <c r="J102" s="100">
        <f>'Inventaire – Véh. et équip.'!AB91</f>
        <v>0</v>
      </c>
      <c r="K102" s="173">
        <f t="shared" si="34"/>
        <v>0</v>
      </c>
      <c r="L102" s="173">
        <f t="shared" si="37"/>
        <v>0</v>
      </c>
      <c r="M102" s="173">
        <f t="shared" si="38"/>
        <v>0</v>
      </c>
      <c r="N102" s="173">
        <f t="shared" si="39"/>
        <v>0</v>
      </c>
      <c r="O102" s="173">
        <f t="shared" si="40"/>
        <v>0</v>
      </c>
      <c r="P102" s="174">
        <f t="shared" si="41"/>
        <v>0</v>
      </c>
      <c r="Q102" s="89" t="str">
        <f t="shared" si="42"/>
        <v/>
      </c>
      <c r="R102" s="66" t="str">
        <f t="shared" si="46"/>
        <v/>
      </c>
      <c r="S102" s="89" t="str">
        <f t="shared" si="46"/>
        <v/>
      </c>
      <c r="T102" s="89" t="str">
        <f t="shared" si="46"/>
        <v/>
      </c>
      <c r="U102" s="89" t="str">
        <f t="shared" si="46"/>
        <v/>
      </c>
      <c r="V102" s="89" t="str">
        <f t="shared" si="46"/>
        <v/>
      </c>
      <c r="W102" s="89" t="str">
        <f t="shared" si="46"/>
        <v/>
      </c>
      <c r="X102" s="89" t="str">
        <f t="shared" si="46"/>
        <v/>
      </c>
      <c r="Y102" s="89" t="str">
        <f t="shared" si="46"/>
        <v/>
      </c>
      <c r="Z102" s="89" t="str">
        <f t="shared" si="46"/>
        <v/>
      </c>
      <c r="AA102" s="89" t="str">
        <f t="shared" si="46"/>
        <v/>
      </c>
      <c r="AB102" s="89" t="str">
        <f t="shared" si="47"/>
        <v/>
      </c>
      <c r="AC102" s="89" t="str">
        <f t="shared" si="47"/>
        <v/>
      </c>
      <c r="AD102" s="89" t="str">
        <f t="shared" si="47"/>
        <v/>
      </c>
      <c r="AE102" s="89" t="str">
        <f t="shared" si="47"/>
        <v/>
      </c>
      <c r="AF102" s="89" t="str">
        <f t="shared" si="47"/>
        <v/>
      </c>
      <c r="AG102" s="89" t="str">
        <f t="shared" si="47"/>
        <v/>
      </c>
      <c r="AH102" s="89" t="str">
        <f t="shared" si="47"/>
        <v/>
      </c>
      <c r="AI102" s="89" t="str">
        <f t="shared" si="47"/>
        <v/>
      </c>
      <c r="AJ102" s="89" t="str">
        <f t="shared" si="47"/>
        <v/>
      </c>
      <c r="AK102" s="89" t="str">
        <f t="shared" si="47"/>
        <v/>
      </c>
      <c r="AL102" s="89" t="str">
        <f t="shared" si="47"/>
        <v/>
      </c>
      <c r="AM102" s="89" t="str">
        <f t="shared" si="47"/>
        <v/>
      </c>
      <c r="AN102" s="89" t="str">
        <f t="shared" si="47"/>
        <v/>
      </c>
      <c r="AO102" s="89" t="str">
        <f t="shared" si="47"/>
        <v/>
      </c>
      <c r="AP102" s="89" t="str">
        <f t="shared" si="47"/>
        <v/>
      </c>
      <c r="AQ102" s="38">
        <f t="shared" si="43"/>
        <v>0</v>
      </c>
      <c r="AR102" s="38">
        <f t="shared" si="44"/>
        <v>0</v>
      </c>
      <c r="AS102" s="38">
        <f t="shared" si="45"/>
        <v>0</v>
      </c>
    </row>
    <row r="103" spans="1:45" ht="27.75" customHeight="1" x14ac:dyDescent="0.25">
      <c r="A103" s="34">
        <f>'Inventaire – Véh. et équip.'!A92</f>
        <v>91</v>
      </c>
      <c r="B103" s="34"/>
      <c r="C103" s="34">
        <f>'Inventaire – Véh. et équip.'!C92</f>
        <v>0</v>
      </c>
      <c r="D103" s="34">
        <f>'Inventaire – Véh. et équip.'!D92</f>
        <v>0</v>
      </c>
      <c r="E103" s="35">
        <f>'Inventaire – Véh. et équip.'!E92</f>
        <v>0</v>
      </c>
      <c r="F103" s="36">
        <f>'Inventaire – Véh. et équip.'!F92</f>
        <v>0</v>
      </c>
      <c r="G103" s="98">
        <f>'Inventaire – Véh. et équip.'!J92</f>
        <v>0</v>
      </c>
      <c r="H103" s="100">
        <f>'Inventaire – Véh. et équip.'!H92-'Inventaire – Véh. et équip.'!M92</f>
        <v>0</v>
      </c>
      <c r="I103" s="100">
        <f>'Inventaire – Véh. et équip.'!L92</f>
        <v>0</v>
      </c>
      <c r="J103" s="100">
        <f>'Inventaire – Véh. et équip.'!AB92</f>
        <v>0</v>
      </c>
      <c r="K103" s="173">
        <f t="shared" si="34"/>
        <v>0</v>
      </c>
      <c r="L103" s="173">
        <f t="shared" si="37"/>
        <v>0</v>
      </c>
      <c r="M103" s="173">
        <f t="shared" si="38"/>
        <v>0</v>
      </c>
      <c r="N103" s="173">
        <f t="shared" si="39"/>
        <v>0</v>
      </c>
      <c r="O103" s="173">
        <f t="shared" si="40"/>
        <v>0</v>
      </c>
      <c r="P103" s="174">
        <f t="shared" si="41"/>
        <v>0</v>
      </c>
      <c r="Q103" s="89" t="str">
        <f t="shared" si="42"/>
        <v/>
      </c>
      <c r="R103" s="66" t="str">
        <f t="shared" ref="R103:AA112" si="48">IF(OR($K103=R$12,$L103=R$12,$M103=R$12,$N103=R$12,$O103=R$12,$P103=R$12),$G103,"")</f>
        <v/>
      </c>
      <c r="S103" s="89" t="str">
        <f t="shared" si="48"/>
        <v/>
      </c>
      <c r="T103" s="89" t="str">
        <f t="shared" si="48"/>
        <v/>
      </c>
      <c r="U103" s="89" t="str">
        <f t="shared" si="48"/>
        <v/>
      </c>
      <c r="V103" s="89" t="str">
        <f t="shared" si="48"/>
        <v/>
      </c>
      <c r="W103" s="89" t="str">
        <f t="shared" si="48"/>
        <v/>
      </c>
      <c r="X103" s="89" t="str">
        <f t="shared" si="48"/>
        <v/>
      </c>
      <c r="Y103" s="89" t="str">
        <f t="shared" si="48"/>
        <v/>
      </c>
      <c r="Z103" s="89" t="str">
        <f t="shared" si="48"/>
        <v/>
      </c>
      <c r="AA103" s="89" t="str">
        <f t="shared" si="48"/>
        <v/>
      </c>
      <c r="AB103" s="89" t="str">
        <f t="shared" ref="AB103:AP112" si="49">IF(OR($K103=AB$12,$L103=AB$12,$M103=AB$12,$N103=AB$12,$O103=AB$12,$P103=AB$12),$G103,"")</f>
        <v/>
      </c>
      <c r="AC103" s="89" t="str">
        <f t="shared" si="49"/>
        <v/>
      </c>
      <c r="AD103" s="89" t="str">
        <f t="shared" si="49"/>
        <v/>
      </c>
      <c r="AE103" s="89" t="str">
        <f t="shared" si="49"/>
        <v/>
      </c>
      <c r="AF103" s="89" t="str">
        <f t="shared" si="49"/>
        <v/>
      </c>
      <c r="AG103" s="89" t="str">
        <f t="shared" si="49"/>
        <v/>
      </c>
      <c r="AH103" s="89" t="str">
        <f t="shared" si="49"/>
        <v/>
      </c>
      <c r="AI103" s="89" t="str">
        <f t="shared" si="49"/>
        <v/>
      </c>
      <c r="AJ103" s="89" t="str">
        <f t="shared" si="49"/>
        <v/>
      </c>
      <c r="AK103" s="89" t="str">
        <f t="shared" si="49"/>
        <v/>
      </c>
      <c r="AL103" s="89" t="str">
        <f t="shared" si="49"/>
        <v/>
      </c>
      <c r="AM103" s="89" t="str">
        <f t="shared" si="49"/>
        <v/>
      </c>
      <c r="AN103" s="89" t="str">
        <f t="shared" si="49"/>
        <v/>
      </c>
      <c r="AO103" s="89" t="str">
        <f t="shared" si="49"/>
        <v/>
      </c>
      <c r="AP103" s="89" t="str">
        <f t="shared" si="49"/>
        <v/>
      </c>
      <c r="AQ103" s="38">
        <f t="shared" si="43"/>
        <v>0</v>
      </c>
      <c r="AR103" s="38">
        <f t="shared" si="44"/>
        <v>0</v>
      </c>
      <c r="AS103" s="38">
        <f t="shared" si="45"/>
        <v>0</v>
      </c>
    </row>
    <row r="104" spans="1:45" ht="27.75" customHeight="1" x14ac:dyDescent="0.25">
      <c r="A104" s="34">
        <f>'Inventaire – Véh. et équip.'!A93</f>
        <v>92</v>
      </c>
      <c r="B104" s="34"/>
      <c r="C104" s="34">
        <f>'Inventaire – Véh. et équip.'!C93</f>
        <v>0</v>
      </c>
      <c r="D104" s="34">
        <f>'Inventaire – Véh. et équip.'!D93</f>
        <v>0</v>
      </c>
      <c r="E104" s="35">
        <f>'Inventaire – Véh. et équip.'!E93</f>
        <v>0</v>
      </c>
      <c r="F104" s="36">
        <f>'Inventaire – Véh. et équip.'!F93</f>
        <v>0</v>
      </c>
      <c r="G104" s="98">
        <f>'Inventaire – Véh. et équip.'!J93</f>
        <v>0</v>
      </c>
      <c r="H104" s="100">
        <f>'Inventaire – Véh. et équip.'!H93-'Inventaire – Véh. et équip.'!M93</f>
        <v>0</v>
      </c>
      <c r="I104" s="100">
        <f>'Inventaire – Véh. et équip.'!L93</f>
        <v>0</v>
      </c>
      <c r="J104" s="100">
        <f>'Inventaire – Véh. et équip.'!AB93</f>
        <v>0</v>
      </c>
      <c r="K104" s="173">
        <f t="shared" si="34"/>
        <v>0</v>
      </c>
      <c r="L104" s="173">
        <f t="shared" si="37"/>
        <v>0</v>
      </c>
      <c r="M104" s="173">
        <f t="shared" si="38"/>
        <v>0</v>
      </c>
      <c r="N104" s="173">
        <f t="shared" si="39"/>
        <v>0</v>
      </c>
      <c r="O104" s="173">
        <f t="shared" si="40"/>
        <v>0</v>
      </c>
      <c r="P104" s="174">
        <f t="shared" si="41"/>
        <v>0</v>
      </c>
      <c r="Q104" s="89" t="str">
        <f t="shared" si="42"/>
        <v/>
      </c>
      <c r="R104" s="66" t="str">
        <f t="shared" si="48"/>
        <v/>
      </c>
      <c r="S104" s="89" t="str">
        <f t="shared" si="48"/>
        <v/>
      </c>
      <c r="T104" s="89" t="str">
        <f t="shared" si="48"/>
        <v/>
      </c>
      <c r="U104" s="89" t="str">
        <f t="shared" si="48"/>
        <v/>
      </c>
      <c r="V104" s="89" t="str">
        <f t="shared" si="48"/>
        <v/>
      </c>
      <c r="W104" s="89" t="str">
        <f t="shared" si="48"/>
        <v/>
      </c>
      <c r="X104" s="89" t="str">
        <f t="shared" si="48"/>
        <v/>
      </c>
      <c r="Y104" s="89" t="str">
        <f t="shared" si="48"/>
        <v/>
      </c>
      <c r="Z104" s="89" t="str">
        <f t="shared" si="48"/>
        <v/>
      </c>
      <c r="AA104" s="89" t="str">
        <f t="shared" si="48"/>
        <v/>
      </c>
      <c r="AB104" s="89" t="str">
        <f t="shared" si="49"/>
        <v/>
      </c>
      <c r="AC104" s="89" t="str">
        <f t="shared" si="49"/>
        <v/>
      </c>
      <c r="AD104" s="89" t="str">
        <f t="shared" si="49"/>
        <v/>
      </c>
      <c r="AE104" s="89" t="str">
        <f t="shared" si="49"/>
        <v/>
      </c>
      <c r="AF104" s="89" t="str">
        <f t="shared" si="49"/>
        <v/>
      </c>
      <c r="AG104" s="89" t="str">
        <f t="shared" si="49"/>
        <v/>
      </c>
      <c r="AH104" s="89" t="str">
        <f t="shared" si="49"/>
        <v/>
      </c>
      <c r="AI104" s="89" t="str">
        <f t="shared" si="49"/>
        <v/>
      </c>
      <c r="AJ104" s="89" t="str">
        <f t="shared" si="49"/>
        <v/>
      </c>
      <c r="AK104" s="89" t="str">
        <f t="shared" si="49"/>
        <v/>
      </c>
      <c r="AL104" s="89" t="str">
        <f t="shared" si="49"/>
        <v/>
      </c>
      <c r="AM104" s="89" t="str">
        <f t="shared" si="49"/>
        <v/>
      </c>
      <c r="AN104" s="89" t="str">
        <f t="shared" si="49"/>
        <v/>
      </c>
      <c r="AO104" s="89" t="str">
        <f t="shared" si="49"/>
        <v/>
      </c>
      <c r="AP104" s="89" t="str">
        <f t="shared" si="49"/>
        <v/>
      </c>
      <c r="AQ104" s="38">
        <f t="shared" si="43"/>
        <v>0</v>
      </c>
      <c r="AR104" s="38">
        <f t="shared" si="44"/>
        <v>0</v>
      </c>
      <c r="AS104" s="38">
        <f t="shared" si="45"/>
        <v>0</v>
      </c>
    </row>
    <row r="105" spans="1:45" ht="27.75" customHeight="1" x14ac:dyDescent="0.25">
      <c r="A105" s="34">
        <f>'Inventaire – Véh. et équip.'!A94</f>
        <v>93</v>
      </c>
      <c r="B105" s="34"/>
      <c r="C105" s="34">
        <f>'Inventaire – Véh. et équip.'!C94</f>
        <v>0</v>
      </c>
      <c r="D105" s="34">
        <f>'Inventaire – Véh. et équip.'!D94</f>
        <v>0</v>
      </c>
      <c r="E105" s="35">
        <f>'Inventaire – Véh. et équip.'!E94</f>
        <v>0</v>
      </c>
      <c r="F105" s="36">
        <f>'Inventaire – Véh. et équip.'!F94</f>
        <v>0</v>
      </c>
      <c r="G105" s="98">
        <f>'Inventaire – Véh. et équip.'!J94</f>
        <v>0</v>
      </c>
      <c r="H105" s="100">
        <f>'Inventaire – Véh. et équip.'!H94-'Inventaire – Véh. et équip.'!M94</f>
        <v>0</v>
      </c>
      <c r="I105" s="100">
        <f>'Inventaire – Véh. et équip.'!L94</f>
        <v>0</v>
      </c>
      <c r="J105" s="100">
        <f>'Inventaire – Véh. et équip.'!AB94</f>
        <v>0</v>
      </c>
      <c r="K105" s="173">
        <f t="shared" si="34"/>
        <v>0</v>
      </c>
      <c r="L105" s="173">
        <f t="shared" si="37"/>
        <v>0</v>
      </c>
      <c r="M105" s="173">
        <f t="shared" si="38"/>
        <v>0</v>
      </c>
      <c r="N105" s="173">
        <f t="shared" si="39"/>
        <v>0</v>
      </c>
      <c r="O105" s="173">
        <f t="shared" si="40"/>
        <v>0</v>
      </c>
      <c r="P105" s="174">
        <f t="shared" si="41"/>
        <v>0</v>
      </c>
      <c r="Q105" s="89" t="str">
        <f t="shared" si="42"/>
        <v/>
      </c>
      <c r="R105" s="66" t="str">
        <f t="shared" si="48"/>
        <v/>
      </c>
      <c r="S105" s="89" t="str">
        <f t="shared" si="48"/>
        <v/>
      </c>
      <c r="T105" s="89" t="str">
        <f t="shared" si="48"/>
        <v/>
      </c>
      <c r="U105" s="89" t="str">
        <f t="shared" si="48"/>
        <v/>
      </c>
      <c r="V105" s="89" t="str">
        <f t="shared" si="48"/>
        <v/>
      </c>
      <c r="W105" s="89" t="str">
        <f t="shared" si="48"/>
        <v/>
      </c>
      <c r="X105" s="89" t="str">
        <f t="shared" si="48"/>
        <v/>
      </c>
      <c r="Y105" s="89" t="str">
        <f t="shared" si="48"/>
        <v/>
      </c>
      <c r="Z105" s="89" t="str">
        <f t="shared" si="48"/>
        <v/>
      </c>
      <c r="AA105" s="89" t="str">
        <f t="shared" si="48"/>
        <v/>
      </c>
      <c r="AB105" s="89" t="str">
        <f t="shared" si="49"/>
        <v/>
      </c>
      <c r="AC105" s="89" t="str">
        <f t="shared" si="49"/>
        <v/>
      </c>
      <c r="AD105" s="89" t="str">
        <f t="shared" si="49"/>
        <v/>
      </c>
      <c r="AE105" s="89" t="str">
        <f t="shared" si="49"/>
        <v/>
      </c>
      <c r="AF105" s="89" t="str">
        <f t="shared" si="49"/>
        <v/>
      </c>
      <c r="AG105" s="89" t="str">
        <f t="shared" si="49"/>
        <v/>
      </c>
      <c r="AH105" s="89" t="str">
        <f t="shared" si="49"/>
        <v/>
      </c>
      <c r="AI105" s="89" t="str">
        <f t="shared" si="49"/>
        <v/>
      </c>
      <c r="AJ105" s="89" t="str">
        <f t="shared" si="49"/>
        <v/>
      </c>
      <c r="AK105" s="89" t="str">
        <f t="shared" si="49"/>
        <v/>
      </c>
      <c r="AL105" s="89" t="str">
        <f t="shared" si="49"/>
        <v/>
      </c>
      <c r="AM105" s="89" t="str">
        <f t="shared" si="49"/>
        <v/>
      </c>
      <c r="AN105" s="89" t="str">
        <f t="shared" si="49"/>
        <v/>
      </c>
      <c r="AO105" s="89" t="str">
        <f t="shared" si="49"/>
        <v/>
      </c>
      <c r="AP105" s="89" t="str">
        <f t="shared" si="49"/>
        <v/>
      </c>
      <c r="AQ105" s="38">
        <f t="shared" si="43"/>
        <v>0</v>
      </c>
      <c r="AR105" s="38">
        <f t="shared" si="44"/>
        <v>0</v>
      </c>
      <c r="AS105" s="38">
        <f t="shared" si="45"/>
        <v>0</v>
      </c>
    </row>
    <row r="106" spans="1:45" ht="27.75" customHeight="1" x14ac:dyDescent="0.25">
      <c r="A106" s="34">
        <f>'Inventaire – Véh. et équip.'!A95</f>
        <v>94</v>
      </c>
      <c r="B106" s="34"/>
      <c r="C106" s="34">
        <f>'Inventaire – Véh. et équip.'!C95</f>
        <v>0</v>
      </c>
      <c r="D106" s="34">
        <f>'Inventaire – Véh. et équip.'!D95</f>
        <v>0</v>
      </c>
      <c r="E106" s="35">
        <f>'Inventaire – Véh. et équip.'!E95</f>
        <v>0</v>
      </c>
      <c r="F106" s="36">
        <f>'Inventaire – Véh. et équip.'!F95</f>
        <v>0</v>
      </c>
      <c r="G106" s="98">
        <f>'Inventaire – Véh. et équip.'!J95</f>
        <v>0</v>
      </c>
      <c r="H106" s="100">
        <f>'Inventaire – Véh. et équip.'!H95-'Inventaire – Véh. et équip.'!M95</f>
        <v>0</v>
      </c>
      <c r="I106" s="100">
        <f>'Inventaire – Véh. et équip.'!L95</f>
        <v>0</v>
      </c>
      <c r="J106" s="100">
        <f>'Inventaire – Véh. et équip.'!AB95</f>
        <v>0</v>
      </c>
      <c r="K106" s="173">
        <f t="shared" si="34"/>
        <v>0</v>
      </c>
      <c r="L106" s="173">
        <f t="shared" si="37"/>
        <v>0</v>
      </c>
      <c r="M106" s="173">
        <f t="shared" si="38"/>
        <v>0</v>
      </c>
      <c r="N106" s="173">
        <f t="shared" si="39"/>
        <v>0</v>
      </c>
      <c r="O106" s="173">
        <f t="shared" si="40"/>
        <v>0</v>
      </c>
      <c r="P106" s="174">
        <f t="shared" si="41"/>
        <v>0</v>
      </c>
      <c r="Q106" s="89" t="str">
        <f t="shared" si="42"/>
        <v/>
      </c>
      <c r="R106" s="66" t="str">
        <f t="shared" si="48"/>
        <v/>
      </c>
      <c r="S106" s="89" t="str">
        <f t="shared" si="48"/>
        <v/>
      </c>
      <c r="T106" s="89" t="str">
        <f t="shared" si="48"/>
        <v/>
      </c>
      <c r="U106" s="89" t="str">
        <f t="shared" si="48"/>
        <v/>
      </c>
      <c r="V106" s="89" t="str">
        <f t="shared" si="48"/>
        <v/>
      </c>
      <c r="W106" s="89" t="str">
        <f t="shared" si="48"/>
        <v/>
      </c>
      <c r="X106" s="89" t="str">
        <f t="shared" si="48"/>
        <v/>
      </c>
      <c r="Y106" s="89" t="str">
        <f t="shared" si="48"/>
        <v/>
      </c>
      <c r="Z106" s="89" t="str">
        <f t="shared" si="48"/>
        <v/>
      </c>
      <c r="AA106" s="89" t="str">
        <f t="shared" si="48"/>
        <v/>
      </c>
      <c r="AB106" s="89" t="str">
        <f t="shared" si="49"/>
        <v/>
      </c>
      <c r="AC106" s="89" t="str">
        <f t="shared" si="49"/>
        <v/>
      </c>
      <c r="AD106" s="89" t="str">
        <f t="shared" si="49"/>
        <v/>
      </c>
      <c r="AE106" s="89" t="str">
        <f t="shared" si="49"/>
        <v/>
      </c>
      <c r="AF106" s="89" t="str">
        <f t="shared" si="49"/>
        <v/>
      </c>
      <c r="AG106" s="89" t="str">
        <f t="shared" si="49"/>
        <v/>
      </c>
      <c r="AH106" s="89" t="str">
        <f t="shared" si="49"/>
        <v/>
      </c>
      <c r="AI106" s="89" t="str">
        <f t="shared" si="49"/>
        <v/>
      </c>
      <c r="AJ106" s="89" t="str">
        <f t="shared" si="49"/>
        <v/>
      </c>
      <c r="AK106" s="89" t="str">
        <f t="shared" si="49"/>
        <v/>
      </c>
      <c r="AL106" s="89" t="str">
        <f t="shared" si="49"/>
        <v/>
      </c>
      <c r="AM106" s="89" t="str">
        <f t="shared" si="49"/>
        <v/>
      </c>
      <c r="AN106" s="89" t="str">
        <f t="shared" si="49"/>
        <v/>
      </c>
      <c r="AO106" s="89" t="str">
        <f t="shared" si="49"/>
        <v/>
      </c>
      <c r="AP106" s="89" t="str">
        <f t="shared" si="49"/>
        <v/>
      </c>
      <c r="AQ106" s="38">
        <f t="shared" si="43"/>
        <v>0</v>
      </c>
      <c r="AR106" s="38">
        <f t="shared" si="44"/>
        <v>0</v>
      </c>
      <c r="AS106" s="38">
        <f t="shared" si="45"/>
        <v>0</v>
      </c>
    </row>
    <row r="107" spans="1:45" ht="27.75" customHeight="1" x14ac:dyDescent="0.25">
      <c r="A107" s="34">
        <f>'Inventaire – Véh. et équip.'!A96</f>
        <v>95</v>
      </c>
      <c r="B107" s="34"/>
      <c r="C107" s="34">
        <f>'Inventaire – Véh. et équip.'!C96</f>
        <v>0</v>
      </c>
      <c r="D107" s="34">
        <f>'Inventaire – Véh. et équip.'!D96</f>
        <v>0</v>
      </c>
      <c r="E107" s="35">
        <f>'Inventaire – Véh. et équip.'!E96</f>
        <v>0</v>
      </c>
      <c r="F107" s="36">
        <f>'Inventaire – Véh. et équip.'!F96</f>
        <v>0</v>
      </c>
      <c r="G107" s="98">
        <f>'Inventaire – Véh. et équip.'!J96</f>
        <v>0</v>
      </c>
      <c r="H107" s="100">
        <f>'Inventaire – Véh. et équip.'!H96-'Inventaire – Véh. et équip.'!M96</f>
        <v>0</v>
      </c>
      <c r="I107" s="100">
        <f>'Inventaire – Véh. et équip.'!L96</f>
        <v>0</v>
      </c>
      <c r="J107" s="100">
        <f>'Inventaire – Véh. et équip.'!AB96</f>
        <v>0</v>
      </c>
      <c r="K107" s="173">
        <f t="shared" si="34"/>
        <v>0</v>
      </c>
      <c r="L107" s="173">
        <f t="shared" si="37"/>
        <v>0</v>
      </c>
      <c r="M107" s="173">
        <f t="shared" si="38"/>
        <v>0</v>
      </c>
      <c r="N107" s="173">
        <f t="shared" si="39"/>
        <v>0</v>
      </c>
      <c r="O107" s="173">
        <f t="shared" si="40"/>
        <v>0</v>
      </c>
      <c r="P107" s="174">
        <f t="shared" si="41"/>
        <v>0</v>
      </c>
      <c r="Q107" s="89" t="str">
        <f t="shared" si="42"/>
        <v/>
      </c>
      <c r="R107" s="66" t="str">
        <f t="shared" si="48"/>
        <v/>
      </c>
      <c r="S107" s="89" t="str">
        <f t="shared" si="48"/>
        <v/>
      </c>
      <c r="T107" s="89" t="str">
        <f t="shared" si="48"/>
        <v/>
      </c>
      <c r="U107" s="89" t="str">
        <f t="shared" si="48"/>
        <v/>
      </c>
      <c r="V107" s="89" t="str">
        <f t="shared" si="48"/>
        <v/>
      </c>
      <c r="W107" s="89" t="str">
        <f t="shared" si="48"/>
        <v/>
      </c>
      <c r="X107" s="89" t="str">
        <f t="shared" si="48"/>
        <v/>
      </c>
      <c r="Y107" s="89" t="str">
        <f t="shared" si="48"/>
        <v/>
      </c>
      <c r="Z107" s="89" t="str">
        <f t="shared" si="48"/>
        <v/>
      </c>
      <c r="AA107" s="89" t="str">
        <f t="shared" si="48"/>
        <v/>
      </c>
      <c r="AB107" s="89" t="str">
        <f t="shared" si="49"/>
        <v/>
      </c>
      <c r="AC107" s="89" t="str">
        <f t="shared" si="49"/>
        <v/>
      </c>
      <c r="AD107" s="89" t="str">
        <f t="shared" si="49"/>
        <v/>
      </c>
      <c r="AE107" s="89" t="str">
        <f t="shared" si="49"/>
        <v/>
      </c>
      <c r="AF107" s="89" t="str">
        <f t="shared" si="49"/>
        <v/>
      </c>
      <c r="AG107" s="89" t="str">
        <f t="shared" si="49"/>
        <v/>
      </c>
      <c r="AH107" s="89" t="str">
        <f t="shared" si="49"/>
        <v/>
      </c>
      <c r="AI107" s="89" t="str">
        <f t="shared" si="49"/>
        <v/>
      </c>
      <c r="AJ107" s="89" t="str">
        <f t="shared" si="49"/>
        <v/>
      </c>
      <c r="AK107" s="89" t="str">
        <f t="shared" si="49"/>
        <v/>
      </c>
      <c r="AL107" s="89" t="str">
        <f t="shared" si="49"/>
        <v/>
      </c>
      <c r="AM107" s="89" t="str">
        <f t="shared" si="49"/>
        <v/>
      </c>
      <c r="AN107" s="89" t="str">
        <f t="shared" si="49"/>
        <v/>
      </c>
      <c r="AO107" s="89" t="str">
        <f t="shared" si="49"/>
        <v/>
      </c>
      <c r="AP107" s="89" t="str">
        <f t="shared" si="49"/>
        <v/>
      </c>
      <c r="AQ107" s="38">
        <f t="shared" si="43"/>
        <v>0</v>
      </c>
      <c r="AR107" s="38">
        <f t="shared" si="44"/>
        <v>0</v>
      </c>
      <c r="AS107" s="38">
        <f t="shared" si="45"/>
        <v>0</v>
      </c>
    </row>
    <row r="108" spans="1:45" ht="27.75" customHeight="1" x14ac:dyDescent="0.25">
      <c r="A108" s="34">
        <f>'Inventaire – Véh. et équip.'!A97</f>
        <v>96</v>
      </c>
      <c r="B108" s="34"/>
      <c r="C108" s="34">
        <f>'Inventaire – Véh. et équip.'!C97</f>
        <v>0</v>
      </c>
      <c r="D108" s="34">
        <f>'Inventaire – Véh. et équip.'!D97</f>
        <v>0</v>
      </c>
      <c r="E108" s="35">
        <f>'Inventaire – Véh. et équip.'!E97</f>
        <v>0</v>
      </c>
      <c r="F108" s="36">
        <f>'Inventaire – Véh. et équip.'!F97</f>
        <v>0</v>
      </c>
      <c r="G108" s="98">
        <f>'Inventaire – Véh. et équip.'!J97</f>
        <v>0</v>
      </c>
      <c r="H108" s="100">
        <f>'Inventaire – Véh. et équip.'!H97-'Inventaire – Véh. et équip.'!M97</f>
        <v>0</v>
      </c>
      <c r="I108" s="100">
        <f>'Inventaire – Véh. et équip.'!L97</f>
        <v>0</v>
      </c>
      <c r="J108" s="100">
        <f>'Inventaire – Véh. et équip.'!AB97</f>
        <v>0</v>
      </c>
      <c r="K108" s="173">
        <f t="shared" si="34"/>
        <v>0</v>
      </c>
      <c r="L108" s="173">
        <f t="shared" si="37"/>
        <v>0</v>
      </c>
      <c r="M108" s="173">
        <f t="shared" si="38"/>
        <v>0</v>
      </c>
      <c r="N108" s="173">
        <f t="shared" si="39"/>
        <v>0</v>
      </c>
      <c r="O108" s="173">
        <f t="shared" si="40"/>
        <v>0</v>
      </c>
      <c r="P108" s="174">
        <f t="shared" si="41"/>
        <v>0</v>
      </c>
      <c r="Q108" s="89" t="str">
        <f t="shared" si="42"/>
        <v/>
      </c>
      <c r="R108" s="66" t="str">
        <f t="shared" si="48"/>
        <v/>
      </c>
      <c r="S108" s="89" t="str">
        <f t="shared" si="48"/>
        <v/>
      </c>
      <c r="T108" s="89" t="str">
        <f t="shared" si="48"/>
        <v/>
      </c>
      <c r="U108" s="89" t="str">
        <f t="shared" si="48"/>
        <v/>
      </c>
      <c r="V108" s="89" t="str">
        <f t="shared" si="48"/>
        <v/>
      </c>
      <c r="W108" s="89" t="str">
        <f t="shared" si="48"/>
        <v/>
      </c>
      <c r="X108" s="89" t="str">
        <f t="shared" si="48"/>
        <v/>
      </c>
      <c r="Y108" s="89" t="str">
        <f t="shared" si="48"/>
        <v/>
      </c>
      <c r="Z108" s="89" t="str">
        <f t="shared" si="48"/>
        <v/>
      </c>
      <c r="AA108" s="89" t="str">
        <f t="shared" si="48"/>
        <v/>
      </c>
      <c r="AB108" s="89" t="str">
        <f t="shared" si="49"/>
        <v/>
      </c>
      <c r="AC108" s="89" t="str">
        <f t="shared" si="49"/>
        <v/>
      </c>
      <c r="AD108" s="89" t="str">
        <f t="shared" si="49"/>
        <v/>
      </c>
      <c r="AE108" s="89" t="str">
        <f t="shared" si="49"/>
        <v/>
      </c>
      <c r="AF108" s="89" t="str">
        <f t="shared" si="49"/>
        <v/>
      </c>
      <c r="AG108" s="89" t="str">
        <f t="shared" si="49"/>
        <v/>
      </c>
      <c r="AH108" s="89" t="str">
        <f t="shared" si="49"/>
        <v/>
      </c>
      <c r="AI108" s="89" t="str">
        <f t="shared" si="49"/>
        <v/>
      </c>
      <c r="AJ108" s="89" t="str">
        <f t="shared" si="49"/>
        <v/>
      </c>
      <c r="AK108" s="89" t="str">
        <f t="shared" si="49"/>
        <v/>
      </c>
      <c r="AL108" s="89" t="str">
        <f t="shared" si="49"/>
        <v/>
      </c>
      <c r="AM108" s="89" t="str">
        <f t="shared" si="49"/>
        <v/>
      </c>
      <c r="AN108" s="89" t="str">
        <f t="shared" si="49"/>
        <v/>
      </c>
      <c r="AO108" s="89" t="str">
        <f t="shared" si="49"/>
        <v/>
      </c>
      <c r="AP108" s="89" t="str">
        <f t="shared" si="49"/>
        <v/>
      </c>
      <c r="AQ108" s="38">
        <f t="shared" si="43"/>
        <v>0</v>
      </c>
      <c r="AR108" s="38">
        <f t="shared" si="44"/>
        <v>0</v>
      </c>
      <c r="AS108" s="38">
        <f t="shared" si="45"/>
        <v>0</v>
      </c>
    </row>
    <row r="109" spans="1:45" ht="27.75" customHeight="1" x14ac:dyDescent="0.25">
      <c r="A109" s="34">
        <f>'Inventaire – Véh. et équip.'!A98</f>
        <v>97</v>
      </c>
      <c r="B109" s="34"/>
      <c r="C109" s="34">
        <f>'Inventaire – Véh. et équip.'!C98</f>
        <v>0</v>
      </c>
      <c r="D109" s="34">
        <f>'Inventaire – Véh. et équip.'!D98</f>
        <v>0</v>
      </c>
      <c r="E109" s="35">
        <f>'Inventaire – Véh. et équip.'!E98</f>
        <v>0</v>
      </c>
      <c r="F109" s="36">
        <f>'Inventaire – Véh. et équip.'!F98</f>
        <v>0</v>
      </c>
      <c r="G109" s="98">
        <f>'Inventaire – Véh. et équip.'!J98</f>
        <v>0</v>
      </c>
      <c r="H109" s="100">
        <f>'Inventaire – Véh. et équip.'!H98-'Inventaire – Véh. et équip.'!M98</f>
        <v>0</v>
      </c>
      <c r="I109" s="100">
        <f>'Inventaire – Véh. et équip.'!L98</f>
        <v>0</v>
      </c>
      <c r="J109" s="100">
        <f>'Inventaire – Véh. et équip.'!AB98</f>
        <v>0</v>
      </c>
      <c r="K109" s="173">
        <f t="shared" si="34"/>
        <v>0</v>
      </c>
      <c r="L109" s="173">
        <f t="shared" si="37"/>
        <v>0</v>
      </c>
      <c r="M109" s="173">
        <f t="shared" si="38"/>
        <v>0</v>
      </c>
      <c r="N109" s="173">
        <f t="shared" si="39"/>
        <v>0</v>
      </c>
      <c r="O109" s="173">
        <f t="shared" si="40"/>
        <v>0</v>
      </c>
      <c r="P109" s="174">
        <f t="shared" si="41"/>
        <v>0</v>
      </c>
      <c r="Q109" s="89" t="str">
        <f t="shared" si="42"/>
        <v/>
      </c>
      <c r="R109" s="66" t="str">
        <f t="shared" si="48"/>
        <v/>
      </c>
      <c r="S109" s="89" t="str">
        <f t="shared" si="48"/>
        <v/>
      </c>
      <c r="T109" s="89" t="str">
        <f t="shared" si="48"/>
        <v/>
      </c>
      <c r="U109" s="89" t="str">
        <f t="shared" si="48"/>
        <v/>
      </c>
      <c r="V109" s="89" t="str">
        <f t="shared" si="48"/>
        <v/>
      </c>
      <c r="W109" s="89" t="str">
        <f t="shared" si="48"/>
        <v/>
      </c>
      <c r="X109" s="89" t="str">
        <f t="shared" si="48"/>
        <v/>
      </c>
      <c r="Y109" s="89" t="str">
        <f t="shared" si="48"/>
        <v/>
      </c>
      <c r="Z109" s="89" t="str">
        <f t="shared" si="48"/>
        <v/>
      </c>
      <c r="AA109" s="89" t="str">
        <f t="shared" si="48"/>
        <v/>
      </c>
      <c r="AB109" s="89" t="str">
        <f t="shared" si="49"/>
        <v/>
      </c>
      <c r="AC109" s="89" t="str">
        <f t="shared" si="49"/>
        <v/>
      </c>
      <c r="AD109" s="89" t="str">
        <f t="shared" si="49"/>
        <v/>
      </c>
      <c r="AE109" s="89" t="str">
        <f t="shared" si="49"/>
        <v/>
      </c>
      <c r="AF109" s="89" t="str">
        <f t="shared" si="49"/>
        <v/>
      </c>
      <c r="AG109" s="89" t="str">
        <f t="shared" si="49"/>
        <v/>
      </c>
      <c r="AH109" s="89" t="str">
        <f t="shared" si="49"/>
        <v/>
      </c>
      <c r="AI109" s="89" t="str">
        <f t="shared" si="49"/>
        <v/>
      </c>
      <c r="AJ109" s="89" t="str">
        <f t="shared" si="49"/>
        <v/>
      </c>
      <c r="AK109" s="89" t="str">
        <f t="shared" si="49"/>
        <v/>
      </c>
      <c r="AL109" s="89" t="str">
        <f t="shared" si="49"/>
        <v/>
      </c>
      <c r="AM109" s="89" t="str">
        <f t="shared" si="49"/>
        <v/>
      </c>
      <c r="AN109" s="89" t="str">
        <f t="shared" si="49"/>
        <v/>
      </c>
      <c r="AO109" s="89" t="str">
        <f t="shared" si="49"/>
        <v/>
      </c>
      <c r="AP109" s="89" t="str">
        <f t="shared" si="49"/>
        <v/>
      </c>
      <c r="AQ109" s="38">
        <f t="shared" si="43"/>
        <v>0</v>
      </c>
      <c r="AR109" s="38">
        <f t="shared" si="44"/>
        <v>0</v>
      </c>
      <c r="AS109" s="38">
        <f t="shared" si="45"/>
        <v>0</v>
      </c>
    </row>
    <row r="110" spans="1:45" ht="27.75" customHeight="1" x14ac:dyDescent="0.25">
      <c r="A110" s="34">
        <f>'Inventaire – Véh. et équip.'!A99</f>
        <v>98</v>
      </c>
      <c r="B110" s="34"/>
      <c r="C110" s="34">
        <f>'Inventaire – Véh. et équip.'!C99</f>
        <v>0</v>
      </c>
      <c r="D110" s="34">
        <f>'Inventaire – Véh. et équip.'!D99</f>
        <v>0</v>
      </c>
      <c r="E110" s="35">
        <f>'Inventaire – Véh. et équip.'!E99</f>
        <v>0</v>
      </c>
      <c r="F110" s="36">
        <f>'Inventaire – Véh. et équip.'!F99</f>
        <v>0</v>
      </c>
      <c r="G110" s="98">
        <f>'Inventaire – Véh. et équip.'!J99</f>
        <v>0</v>
      </c>
      <c r="H110" s="100">
        <f>'Inventaire – Véh. et équip.'!H99-'Inventaire – Véh. et équip.'!M99</f>
        <v>0</v>
      </c>
      <c r="I110" s="100">
        <f>'Inventaire – Véh. et équip.'!L99</f>
        <v>0</v>
      </c>
      <c r="J110" s="100">
        <f>'Inventaire – Véh. et équip.'!AB99</f>
        <v>0</v>
      </c>
      <c r="K110" s="173">
        <f t="shared" si="34"/>
        <v>0</v>
      </c>
      <c r="L110" s="173">
        <f t="shared" si="37"/>
        <v>0</v>
      </c>
      <c r="M110" s="173">
        <f t="shared" si="38"/>
        <v>0</v>
      </c>
      <c r="N110" s="173">
        <f t="shared" si="39"/>
        <v>0</v>
      </c>
      <c r="O110" s="173">
        <f t="shared" si="40"/>
        <v>0</v>
      </c>
      <c r="P110" s="174">
        <f t="shared" si="41"/>
        <v>0</v>
      </c>
      <c r="Q110" s="89" t="str">
        <f t="shared" si="42"/>
        <v/>
      </c>
      <c r="R110" s="66" t="str">
        <f t="shared" si="48"/>
        <v/>
      </c>
      <c r="S110" s="89" t="str">
        <f t="shared" si="48"/>
        <v/>
      </c>
      <c r="T110" s="89" t="str">
        <f t="shared" si="48"/>
        <v/>
      </c>
      <c r="U110" s="89" t="str">
        <f t="shared" si="48"/>
        <v/>
      </c>
      <c r="V110" s="89" t="str">
        <f t="shared" si="48"/>
        <v/>
      </c>
      <c r="W110" s="89" t="str">
        <f t="shared" si="48"/>
        <v/>
      </c>
      <c r="X110" s="89" t="str">
        <f t="shared" si="48"/>
        <v/>
      </c>
      <c r="Y110" s="89" t="str">
        <f t="shared" si="48"/>
        <v/>
      </c>
      <c r="Z110" s="89" t="str">
        <f t="shared" si="48"/>
        <v/>
      </c>
      <c r="AA110" s="89" t="str">
        <f t="shared" si="48"/>
        <v/>
      </c>
      <c r="AB110" s="89" t="str">
        <f t="shared" si="49"/>
        <v/>
      </c>
      <c r="AC110" s="89" t="str">
        <f t="shared" si="49"/>
        <v/>
      </c>
      <c r="AD110" s="89" t="str">
        <f t="shared" si="49"/>
        <v/>
      </c>
      <c r="AE110" s="89" t="str">
        <f t="shared" si="49"/>
        <v/>
      </c>
      <c r="AF110" s="89" t="str">
        <f t="shared" si="49"/>
        <v/>
      </c>
      <c r="AG110" s="89" t="str">
        <f t="shared" si="49"/>
        <v/>
      </c>
      <c r="AH110" s="89" t="str">
        <f t="shared" si="49"/>
        <v/>
      </c>
      <c r="AI110" s="89" t="str">
        <f t="shared" si="49"/>
        <v/>
      </c>
      <c r="AJ110" s="89" t="str">
        <f t="shared" si="49"/>
        <v/>
      </c>
      <c r="AK110" s="89" t="str">
        <f t="shared" si="49"/>
        <v/>
      </c>
      <c r="AL110" s="89" t="str">
        <f t="shared" si="49"/>
        <v/>
      </c>
      <c r="AM110" s="89" t="str">
        <f t="shared" si="49"/>
        <v/>
      </c>
      <c r="AN110" s="89" t="str">
        <f t="shared" si="49"/>
        <v/>
      </c>
      <c r="AO110" s="89" t="str">
        <f t="shared" si="49"/>
        <v/>
      </c>
      <c r="AP110" s="89" t="str">
        <f t="shared" si="49"/>
        <v/>
      </c>
      <c r="AQ110" s="38">
        <f t="shared" si="43"/>
        <v>0</v>
      </c>
      <c r="AR110" s="38">
        <f t="shared" si="44"/>
        <v>0</v>
      </c>
      <c r="AS110" s="38">
        <f t="shared" si="45"/>
        <v>0</v>
      </c>
    </row>
    <row r="111" spans="1:45" ht="27.75" customHeight="1" x14ac:dyDescent="0.25">
      <c r="A111" s="34">
        <f>'Inventaire – Véh. et équip.'!A100</f>
        <v>99</v>
      </c>
      <c r="B111" s="34"/>
      <c r="C111" s="34">
        <f>'Inventaire – Véh. et équip.'!C100</f>
        <v>0</v>
      </c>
      <c r="D111" s="34">
        <f>'Inventaire – Véh. et équip.'!D100</f>
        <v>0</v>
      </c>
      <c r="E111" s="35">
        <f>'Inventaire – Véh. et équip.'!E100</f>
        <v>0</v>
      </c>
      <c r="F111" s="36">
        <f>'Inventaire – Véh. et équip.'!F100</f>
        <v>0</v>
      </c>
      <c r="G111" s="98">
        <f>'Inventaire – Véh. et équip.'!J100</f>
        <v>0</v>
      </c>
      <c r="H111" s="100">
        <f>'Inventaire – Véh. et équip.'!H100-'Inventaire – Véh. et équip.'!M100</f>
        <v>0</v>
      </c>
      <c r="I111" s="100">
        <f>'Inventaire – Véh. et équip.'!L100</f>
        <v>0</v>
      </c>
      <c r="J111" s="100">
        <f>'Inventaire – Véh. et équip.'!AB100</f>
        <v>0</v>
      </c>
      <c r="K111" s="173">
        <f t="shared" si="34"/>
        <v>0</v>
      </c>
      <c r="L111" s="173">
        <f t="shared" si="37"/>
        <v>0</v>
      </c>
      <c r="M111" s="173">
        <f t="shared" si="38"/>
        <v>0</v>
      </c>
      <c r="N111" s="173">
        <f t="shared" si="39"/>
        <v>0</v>
      </c>
      <c r="O111" s="173">
        <f t="shared" si="40"/>
        <v>0</v>
      </c>
      <c r="P111" s="174">
        <f t="shared" si="41"/>
        <v>0</v>
      </c>
      <c r="Q111" s="89" t="str">
        <f t="shared" si="42"/>
        <v/>
      </c>
      <c r="R111" s="66" t="str">
        <f t="shared" si="48"/>
        <v/>
      </c>
      <c r="S111" s="89" t="str">
        <f t="shared" si="48"/>
        <v/>
      </c>
      <c r="T111" s="89" t="str">
        <f t="shared" si="48"/>
        <v/>
      </c>
      <c r="U111" s="89" t="str">
        <f t="shared" si="48"/>
        <v/>
      </c>
      <c r="V111" s="89" t="str">
        <f t="shared" si="48"/>
        <v/>
      </c>
      <c r="W111" s="89" t="str">
        <f t="shared" si="48"/>
        <v/>
      </c>
      <c r="X111" s="89" t="str">
        <f t="shared" si="48"/>
        <v/>
      </c>
      <c r="Y111" s="89" t="str">
        <f t="shared" si="48"/>
        <v/>
      </c>
      <c r="Z111" s="89" t="str">
        <f t="shared" si="48"/>
        <v/>
      </c>
      <c r="AA111" s="89" t="str">
        <f t="shared" si="48"/>
        <v/>
      </c>
      <c r="AB111" s="89" t="str">
        <f t="shared" si="49"/>
        <v/>
      </c>
      <c r="AC111" s="89" t="str">
        <f t="shared" si="49"/>
        <v/>
      </c>
      <c r="AD111" s="89" t="str">
        <f t="shared" si="49"/>
        <v/>
      </c>
      <c r="AE111" s="89" t="str">
        <f t="shared" si="49"/>
        <v/>
      </c>
      <c r="AF111" s="89" t="str">
        <f t="shared" si="49"/>
        <v/>
      </c>
      <c r="AG111" s="89" t="str">
        <f t="shared" si="49"/>
        <v/>
      </c>
      <c r="AH111" s="89" t="str">
        <f t="shared" si="49"/>
        <v/>
      </c>
      <c r="AI111" s="89" t="str">
        <f t="shared" si="49"/>
        <v/>
      </c>
      <c r="AJ111" s="89" t="str">
        <f t="shared" si="49"/>
        <v/>
      </c>
      <c r="AK111" s="89" t="str">
        <f t="shared" si="49"/>
        <v/>
      </c>
      <c r="AL111" s="89" t="str">
        <f t="shared" si="49"/>
        <v/>
      </c>
      <c r="AM111" s="89" t="str">
        <f t="shared" si="49"/>
        <v/>
      </c>
      <c r="AN111" s="89" t="str">
        <f t="shared" si="49"/>
        <v/>
      </c>
      <c r="AO111" s="89" t="str">
        <f t="shared" si="49"/>
        <v/>
      </c>
      <c r="AP111" s="89" t="str">
        <f t="shared" si="49"/>
        <v/>
      </c>
      <c r="AQ111" s="38">
        <f t="shared" si="43"/>
        <v>0</v>
      </c>
      <c r="AR111" s="38">
        <f t="shared" si="44"/>
        <v>0</v>
      </c>
      <c r="AS111" s="38">
        <f t="shared" si="45"/>
        <v>0</v>
      </c>
    </row>
    <row r="112" spans="1:45" ht="27.75" customHeight="1" x14ac:dyDescent="0.25">
      <c r="A112" s="34">
        <f>'Inventaire – Véh. et équip.'!A101</f>
        <v>100</v>
      </c>
      <c r="B112" s="34"/>
      <c r="C112" s="34">
        <f>'Inventaire – Véh. et équip.'!C101</f>
        <v>0</v>
      </c>
      <c r="D112" s="34">
        <f>'Inventaire – Véh. et équip.'!D101</f>
        <v>0</v>
      </c>
      <c r="E112" s="35">
        <f>'Inventaire – Véh. et équip.'!E101</f>
        <v>0</v>
      </c>
      <c r="F112" s="36">
        <f>'Inventaire – Véh. et équip.'!F101</f>
        <v>0</v>
      </c>
      <c r="G112" s="98">
        <f>'Inventaire – Véh. et équip.'!J101</f>
        <v>0</v>
      </c>
      <c r="H112" s="100">
        <f>'Inventaire – Véh. et équip.'!H101-'Inventaire – Véh. et équip.'!M101</f>
        <v>0</v>
      </c>
      <c r="I112" s="100">
        <f>'Inventaire – Véh. et équip.'!L101</f>
        <v>0</v>
      </c>
      <c r="J112" s="100">
        <f>'Inventaire – Véh. et équip.'!AB101</f>
        <v>0</v>
      </c>
      <c r="K112" s="173">
        <f t="shared" si="34"/>
        <v>0</v>
      </c>
      <c r="L112" s="173">
        <f t="shared" si="37"/>
        <v>0</v>
      </c>
      <c r="M112" s="173">
        <f t="shared" si="38"/>
        <v>0</v>
      </c>
      <c r="N112" s="173">
        <f t="shared" si="39"/>
        <v>0</v>
      </c>
      <c r="O112" s="173">
        <f t="shared" si="40"/>
        <v>0</v>
      </c>
      <c r="P112" s="174">
        <f t="shared" si="41"/>
        <v>0</v>
      </c>
      <c r="Q112" s="89" t="str">
        <f t="shared" si="42"/>
        <v/>
      </c>
      <c r="R112" s="66" t="str">
        <f t="shared" si="48"/>
        <v/>
      </c>
      <c r="S112" s="89" t="str">
        <f t="shared" si="48"/>
        <v/>
      </c>
      <c r="T112" s="89" t="str">
        <f t="shared" si="48"/>
        <v/>
      </c>
      <c r="U112" s="89" t="str">
        <f t="shared" si="48"/>
        <v/>
      </c>
      <c r="V112" s="89" t="str">
        <f t="shared" si="48"/>
        <v/>
      </c>
      <c r="W112" s="89" t="str">
        <f t="shared" si="48"/>
        <v/>
      </c>
      <c r="X112" s="89" t="str">
        <f t="shared" si="48"/>
        <v/>
      </c>
      <c r="Y112" s="89" t="str">
        <f t="shared" si="48"/>
        <v/>
      </c>
      <c r="Z112" s="89" t="str">
        <f t="shared" si="48"/>
        <v/>
      </c>
      <c r="AA112" s="89" t="str">
        <f t="shared" si="48"/>
        <v/>
      </c>
      <c r="AB112" s="89" t="str">
        <f t="shared" si="49"/>
        <v/>
      </c>
      <c r="AC112" s="89" t="str">
        <f t="shared" si="49"/>
        <v/>
      </c>
      <c r="AD112" s="89" t="str">
        <f t="shared" si="49"/>
        <v/>
      </c>
      <c r="AE112" s="89" t="str">
        <f t="shared" si="49"/>
        <v/>
      </c>
      <c r="AF112" s="89" t="str">
        <f t="shared" si="49"/>
        <v/>
      </c>
      <c r="AG112" s="89" t="str">
        <f t="shared" si="49"/>
        <v/>
      </c>
      <c r="AH112" s="89" t="str">
        <f t="shared" si="49"/>
        <v/>
      </c>
      <c r="AI112" s="89" t="str">
        <f t="shared" si="49"/>
        <v/>
      </c>
      <c r="AJ112" s="89" t="str">
        <f t="shared" si="49"/>
        <v/>
      </c>
      <c r="AK112" s="89" t="str">
        <f t="shared" si="49"/>
        <v/>
      </c>
      <c r="AL112" s="89" t="str">
        <f t="shared" si="49"/>
        <v/>
      </c>
      <c r="AM112" s="89" t="str">
        <f t="shared" si="49"/>
        <v/>
      </c>
      <c r="AN112" s="89" t="str">
        <f t="shared" si="49"/>
        <v/>
      </c>
      <c r="AO112" s="89" t="str">
        <f t="shared" si="49"/>
        <v/>
      </c>
      <c r="AP112" s="89" t="str">
        <f t="shared" si="49"/>
        <v/>
      </c>
      <c r="AQ112" s="38">
        <f t="shared" si="43"/>
        <v>0</v>
      </c>
      <c r="AR112" s="38">
        <f t="shared" si="44"/>
        <v>0</v>
      </c>
      <c r="AS112" s="38">
        <f t="shared" si="45"/>
        <v>0</v>
      </c>
    </row>
    <row r="113" spans="1:45" ht="27.75" customHeight="1" x14ac:dyDescent="0.25">
      <c r="A113" s="34">
        <f>'Inventaire – Véh. et équip.'!A102</f>
        <v>0</v>
      </c>
      <c r="B113" s="34"/>
      <c r="C113" s="34">
        <f>'Inventaire – Véh. et équip.'!C102</f>
        <v>0</v>
      </c>
      <c r="D113" s="34">
        <f>'Inventaire – Véh. et équip.'!D102</f>
        <v>0</v>
      </c>
      <c r="E113" s="35">
        <f>'Inventaire – Véh. et équip.'!E102</f>
        <v>0</v>
      </c>
      <c r="F113" s="36">
        <f>'Inventaire – Véh. et équip.'!F102</f>
        <v>0</v>
      </c>
      <c r="G113" s="98">
        <f>'Inventaire – Véh. et équip.'!J102</f>
        <v>0</v>
      </c>
      <c r="H113" s="100">
        <f>'Inventaire – Véh. et équip.'!H102-'Inventaire – Véh. et équip.'!M102</f>
        <v>0</v>
      </c>
      <c r="I113" s="100">
        <f>'Inventaire – Véh. et équip.'!L102</f>
        <v>0</v>
      </c>
      <c r="J113" s="100">
        <f>'Inventaire – Véh. et équip.'!AB102</f>
        <v>0</v>
      </c>
      <c r="K113" s="173">
        <f t="shared" si="34"/>
        <v>0</v>
      </c>
      <c r="L113" s="173">
        <f t="shared" si="37"/>
        <v>0</v>
      </c>
      <c r="M113" s="173">
        <f t="shared" si="38"/>
        <v>0</v>
      </c>
      <c r="N113" s="173">
        <f t="shared" si="39"/>
        <v>0</v>
      </c>
      <c r="O113" s="173">
        <f t="shared" si="40"/>
        <v>0</v>
      </c>
      <c r="P113" s="174">
        <f t="shared" si="41"/>
        <v>0</v>
      </c>
      <c r="Q113" s="89" t="str">
        <f t="shared" si="42"/>
        <v/>
      </c>
      <c r="R113" s="66" t="str">
        <f t="shared" ref="R113:AA122" si="50">IF(OR($K113=R$12,$L113=R$12,$M113=R$12,$N113=R$12,$O113=R$12,$P113=R$12),$G113,"")</f>
        <v/>
      </c>
      <c r="S113" s="89" t="str">
        <f t="shared" si="50"/>
        <v/>
      </c>
      <c r="T113" s="89" t="str">
        <f t="shared" si="50"/>
        <v/>
      </c>
      <c r="U113" s="89" t="str">
        <f t="shared" si="50"/>
        <v/>
      </c>
      <c r="V113" s="89" t="str">
        <f t="shared" si="50"/>
        <v/>
      </c>
      <c r="W113" s="89" t="str">
        <f t="shared" si="50"/>
        <v/>
      </c>
      <c r="X113" s="89" t="str">
        <f t="shared" si="50"/>
        <v/>
      </c>
      <c r="Y113" s="89" t="str">
        <f t="shared" si="50"/>
        <v/>
      </c>
      <c r="Z113" s="89" t="str">
        <f t="shared" si="50"/>
        <v/>
      </c>
      <c r="AA113" s="89" t="str">
        <f t="shared" si="50"/>
        <v/>
      </c>
      <c r="AB113" s="89" t="str">
        <f t="shared" ref="AB113:AP122" si="51">IF(OR($K113=AB$12,$L113=AB$12,$M113=AB$12,$N113=AB$12,$O113=AB$12,$P113=AB$12),$G113,"")</f>
        <v/>
      </c>
      <c r="AC113" s="89" t="str">
        <f t="shared" si="51"/>
        <v/>
      </c>
      <c r="AD113" s="89" t="str">
        <f t="shared" si="51"/>
        <v/>
      </c>
      <c r="AE113" s="89" t="str">
        <f t="shared" si="51"/>
        <v/>
      </c>
      <c r="AF113" s="89" t="str">
        <f t="shared" si="51"/>
        <v/>
      </c>
      <c r="AG113" s="89" t="str">
        <f t="shared" si="51"/>
        <v/>
      </c>
      <c r="AH113" s="89" t="str">
        <f t="shared" si="51"/>
        <v/>
      </c>
      <c r="AI113" s="89" t="str">
        <f t="shared" si="51"/>
        <v/>
      </c>
      <c r="AJ113" s="89" t="str">
        <f t="shared" si="51"/>
        <v/>
      </c>
      <c r="AK113" s="89" t="str">
        <f t="shared" si="51"/>
        <v/>
      </c>
      <c r="AL113" s="89" t="str">
        <f t="shared" si="51"/>
        <v/>
      </c>
      <c r="AM113" s="89" t="str">
        <f t="shared" si="51"/>
        <v/>
      </c>
      <c r="AN113" s="89" t="str">
        <f t="shared" si="51"/>
        <v/>
      </c>
      <c r="AO113" s="89" t="str">
        <f t="shared" si="51"/>
        <v/>
      </c>
      <c r="AP113" s="89" t="str">
        <f t="shared" si="51"/>
        <v/>
      </c>
      <c r="AQ113" s="38">
        <f t="shared" si="43"/>
        <v>0</v>
      </c>
      <c r="AR113" s="38">
        <f t="shared" si="44"/>
        <v>0</v>
      </c>
      <c r="AS113" s="38">
        <f t="shared" si="45"/>
        <v>0</v>
      </c>
    </row>
    <row r="114" spans="1:45" ht="27.75" customHeight="1" x14ac:dyDescent="0.25">
      <c r="A114" s="34">
        <f>'Inventaire – Véh. et équip.'!A103</f>
        <v>0</v>
      </c>
      <c r="B114" s="34"/>
      <c r="C114" s="34">
        <f>'Inventaire – Véh. et équip.'!C103</f>
        <v>0</v>
      </c>
      <c r="D114" s="34">
        <f>'Inventaire – Véh. et équip.'!D103</f>
        <v>0</v>
      </c>
      <c r="E114" s="35">
        <f>'Inventaire – Véh. et équip.'!E103</f>
        <v>0</v>
      </c>
      <c r="F114" s="36">
        <f>'Inventaire – Véh. et équip.'!F103</f>
        <v>0</v>
      </c>
      <c r="G114" s="98">
        <f>'Inventaire – Véh. et équip.'!J103</f>
        <v>0</v>
      </c>
      <c r="H114" s="100">
        <f>'Inventaire – Véh. et équip.'!H103-'Inventaire – Véh. et équip.'!M103</f>
        <v>0</v>
      </c>
      <c r="I114" s="100">
        <f>'Inventaire – Véh. et équip.'!L103</f>
        <v>0</v>
      </c>
      <c r="J114" s="100">
        <f>'Inventaire – Véh. et équip.'!AB103</f>
        <v>0</v>
      </c>
      <c r="K114" s="173">
        <f t="shared" si="34"/>
        <v>0</v>
      </c>
      <c r="L114" s="173">
        <f t="shared" si="37"/>
        <v>0</v>
      </c>
      <c r="M114" s="173">
        <f t="shared" si="38"/>
        <v>0</v>
      </c>
      <c r="N114" s="173">
        <f t="shared" si="39"/>
        <v>0</v>
      </c>
      <c r="O114" s="173">
        <f t="shared" si="40"/>
        <v>0</v>
      </c>
      <c r="P114" s="174">
        <f t="shared" si="41"/>
        <v>0</v>
      </c>
      <c r="Q114" s="89" t="str">
        <f t="shared" si="42"/>
        <v/>
      </c>
      <c r="R114" s="66" t="str">
        <f t="shared" si="50"/>
        <v/>
      </c>
      <c r="S114" s="89" t="str">
        <f t="shared" si="50"/>
        <v/>
      </c>
      <c r="T114" s="89" t="str">
        <f t="shared" si="50"/>
        <v/>
      </c>
      <c r="U114" s="89" t="str">
        <f t="shared" si="50"/>
        <v/>
      </c>
      <c r="V114" s="89" t="str">
        <f t="shared" si="50"/>
        <v/>
      </c>
      <c r="W114" s="89" t="str">
        <f t="shared" si="50"/>
        <v/>
      </c>
      <c r="X114" s="89" t="str">
        <f t="shared" si="50"/>
        <v/>
      </c>
      <c r="Y114" s="89" t="str">
        <f t="shared" si="50"/>
        <v/>
      </c>
      <c r="Z114" s="89" t="str">
        <f t="shared" si="50"/>
        <v/>
      </c>
      <c r="AA114" s="89" t="str">
        <f t="shared" si="50"/>
        <v/>
      </c>
      <c r="AB114" s="89" t="str">
        <f t="shared" si="51"/>
        <v/>
      </c>
      <c r="AC114" s="89" t="str">
        <f t="shared" si="51"/>
        <v/>
      </c>
      <c r="AD114" s="89" t="str">
        <f t="shared" si="51"/>
        <v/>
      </c>
      <c r="AE114" s="89" t="str">
        <f t="shared" si="51"/>
        <v/>
      </c>
      <c r="AF114" s="89" t="str">
        <f t="shared" si="51"/>
        <v/>
      </c>
      <c r="AG114" s="89" t="str">
        <f t="shared" si="51"/>
        <v/>
      </c>
      <c r="AH114" s="89" t="str">
        <f t="shared" si="51"/>
        <v/>
      </c>
      <c r="AI114" s="89" t="str">
        <f t="shared" si="51"/>
        <v/>
      </c>
      <c r="AJ114" s="89" t="str">
        <f t="shared" si="51"/>
        <v/>
      </c>
      <c r="AK114" s="89" t="str">
        <f t="shared" si="51"/>
        <v/>
      </c>
      <c r="AL114" s="89" t="str">
        <f t="shared" si="51"/>
        <v/>
      </c>
      <c r="AM114" s="89" t="str">
        <f t="shared" si="51"/>
        <v/>
      </c>
      <c r="AN114" s="89" t="str">
        <f t="shared" si="51"/>
        <v/>
      </c>
      <c r="AO114" s="89" t="str">
        <f t="shared" si="51"/>
        <v/>
      </c>
      <c r="AP114" s="89" t="str">
        <f t="shared" si="51"/>
        <v/>
      </c>
      <c r="AQ114" s="38">
        <f t="shared" si="43"/>
        <v>0</v>
      </c>
      <c r="AR114" s="38">
        <f t="shared" si="44"/>
        <v>0</v>
      </c>
      <c r="AS114" s="38">
        <f t="shared" si="45"/>
        <v>0</v>
      </c>
    </row>
    <row r="115" spans="1:45" ht="27.75" customHeight="1" x14ac:dyDescent="0.25">
      <c r="A115" s="34">
        <f>'Inventaire – Véh. et équip.'!A104</f>
        <v>0</v>
      </c>
      <c r="B115" s="34"/>
      <c r="C115" s="34">
        <f>'Inventaire – Véh. et équip.'!C104</f>
        <v>0</v>
      </c>
      <c r="D115" s="34">
        <f>'Inventaire – Véh. et équip.'!D104</f>
        <v>0</v>
      </c>
      <c r="E115" s="35">
        <f>'Inventaire – Véh. et équip.'!E104</f>
        <v>0</v>
      </c>
      <c r="F115" s="36">
        <f>'Inventaire – Véh. et équip.'!F104</f>
        <v>0</v>
      </c>
      <c r="G115" s="98">
        <f>'Inventaire – Véh. et équip.'!J104</f>
        <v>0</v>
      </c>
      <c r="H115" s="100">
        <f>'Inventaire – Véh. et équip.'!H104-'Inventaire – Véh. et équip.'!M104</f>
        <v>0</v>
      </c>
      <c r="I115" s="100">
        <f>'Inventaire – Véh. et équip.'!L104</f>
        <v>0</v>
      </c>
      <c r="J115" s="100">
        <f>'Inventaire – Véh. et équip.'!AB104</f>
        <v>0</v>
      </c>
      <c r="K115" s="173">
        <f t="shared" si="34"/>
        <v>0</v>
      </c>
      <c r="L115" s="173">
        <f t="shared" si="37"/>
        <v>0</v>
      </c>
      <c r="M115" s="173">
        <f t="shared" si="38"/>
        <v>0</v>
      </c>
      <c r="N115" s="173">
        <f t="shared" si="39"/>
        <v>0</v>
      </c>
      <c r="O115" s="173">
        <f t="shared" si="40"/>
        <v>0</v>
      </c>
      <c r="P115" s="174">
        <f t="shared" si="41"/>
        <v>0</v>
      </c>
      <c r="Q115" s="89" t="str">
        <f t="shared" si="42"/>
        <v/>
      </c>
      <c r="R115" s="66" t="str">
        <f t="shared" si="50"/>
        <v/>
      </c>
      <c r="S115" s="89" t="str">
        <f t="shared" si="50"/>
        <v/>
      </c>
      <c r="T115" s="89" t="str">
        <f t="shared" si="50"/>
        <v/>
      </c>
      <c r="U115" s="89" t="str">
        <f t="shared" si="50"/>
        <v/>
      </c>
      <c r="V115" s="89" t="str">
        <f t="shared" si="50"/>
        <v/>
      </c>
      <c r="W115" s="89" t="str">
        <f t="shared" si="50"/>
        <v/>
      </c>
      <c r="X115" s="89" t="str">
        <f t="shared" si="50"/>
        <v/>
      </c>
      <c r="Y115" s="89" t="str">
        <f t="shared" si="50"/>
        <v/>
      </c>
      <c r="Z115" s="89" t="str">
        <f t="shared" si="50"/>
        <v/>
      </c>
      <c r="AA115" s="89" t="str">
        <f t="shared" si="50"/>
        <v/>
      </c>
      <c r="AB115" s="89" t="str">
        <f t="shared" si="51"/>
        <v/>
      </c>
      <c r="AC115" s="89" t="str">
        <f t="shared" si="51"/>
        <v/>
      </c>
      <c r="AD115" s="89" t="str">
        <f t="shared" si="51"/>
        <v/>
      </c>
      <c r="AE115" s="89" t="str">
        <f t="shared" si="51"/>
        <v/>
      </c>
      <c r="AF115" s="89" t="str">
        <f t="shared" si="51"/>
        <v/>
      </c>
      <c r="AG115" s="89" t="str">
        <f t="shared" si="51"/>
        <v/>
      </c>
      <c r="AH115" s="89" t="str">
        <f t="shared" si="51"/>
        <v/>
      </c>
      <c r="AI115" s="89" t="str">
        <f t="shared" si="51"/>
        <v/>
      </c>
      <c r="AJ115" s="89" t="str">
        <f t="shared" si="51"/>
        <v/>
      </c>
      <c r="AK115" s="89" t="str">
        <f t="shared" si="51"/>
        <v/>
      </c>
      <c r="AL115" s="89" t="str">
        <f t="shared" si="51"/>
        <v/>
      </c>
      <c r="AM115" s="89" t="str">
        <f t="shared" si="51"/>
        <v/>
      </c>
      <c r="AN115" s="89" t="str">
        <f t="shared" si="51"/>
        <v/>
      </c>
      <c r="AO115" s="89" t="str">
        <f t="shared" si="51"/>
        <v/>
      </c>
      <c r="AP115" s="89" t="str">
        <f t="shared" si="51"/>
        <v/>
      </c>
      <c r="AQ115" s="38">
        <f t="shared" si="43"/>
        <v>0</v>
      </c>
      <c r="AR115" s="38">
        <f t="shared" si="44"/>
        <v>0</v>
      </c>
      <c r="AS115" s="38">
        <f t="shared" si="45"/>
        <v>0</v>
      </c>
    </row>
    <row r="116" spans="1:45" ht="27.75" customHeight="1" x14ac:dyDescent="0.25">
      <c r="A116" s="34">
        <f>'Inventaire – Véh. et équip.'!A105</f>
        <v>0</v>
      </c>
      <c r="B116" s="34"/>
      <c r="C116" s="34">
        <f>'Inventaire – Véh. et équip.'!C105</f>
        <v>0</v>
      </c>
      <c r="D116" s="34">
        <f>'Inventaire – Véh. et équip.'!D105</f>
        <v>0</v>
      </c>
      <c r="E116" s="35">
        <f>'Inventaire – Véh. et équip.'!E105</f>
        <v>0</v>
      </c>
      <c r="F116" s="36">
        <f>'Inventaire – Véh. et équip.'!F105</f>
        <v>0</v>
      </c>
      <c r="G116" s="98">
        <f>'Inventaire – Véh. et équip.'!J105</f>
        <v>0</v>
      </c>
      <c r="H116" s="100">
        <f>'Inventaire – Véh. et équip.'!H105-'Inventaire – Véh. et équip.'!M105</f>
        <v>0</v>
      </c>
      <c r="I116" s="100">
        <f>'Inventaire – Véh. et équip.'!L105</f>
        <v>0</v>
      </c>
      <c r="J116" s="100">
        <f>'Inventaire – Véh. et équip.'!AB105</f>
        <v>0</v>
      </c>
      <c r="K116" s="173">
        <f t="shared" si="34"/>
        <v>0</v>
      </c>
      <c r="L116" s="173">
        <f t="shared" si="37"/>
        <v>0</v>
      </c>
      <c r="M116" s="173">
        <f t="shared" si="38"/>
        <v>0</v>
      </c>
      <c r="N116" s="173">
        <f t="shared" si="39"/>
        <v>0</v>
      </c>
      <c r="O116" s="173">
        <f t="shared" si="40"/>
        <v>0</v>
      </c>
      <c r="P116" s="174">
        <f t="shared" si="41"/>
        <v>0</v>
      </c>
      <c r="Q116" s="89" t="str">
        <f t="shared" si="42"/>
        <v/>
      </c>
      <c r="R116" s="66" t="str">
        <f t="shared" si="50"/>
        <v/>
      </c>
      <c r="S116" s="89" t="str">
        <f t="shared" si="50"/>
        <v/>
      </c>
      <c r="T116" s="89" t="str">
        <f t="shared" si="50"/>
        <v/>
      </c>
      <c r="U116" s="89" t="str">
        <f t="shared" si="50"/>
        <v/>
      </c>
      <c r="V116" s="89" t="str">
        <f t="shared" si="50"/>
        <v/>
      </c>
      <c r="W116" s="89" t="str">
        <f t="shared" si="50"/>
        <v/>
      </c>
      <c r="X116" s="89" t="str">
        <f t="shared" si="50"/>
        <v/>
      </c>
      <c r="Y116" s="89" t="str">
        <f t="shared" si="50"/>
        <v/>
      </c>
      <c r="Z116" s="89" t="str">
        <f t="shared" si="50"/>
        <v/>
      </c>
      <c r="AA116" s="89" t="str">
        <f t="shared" si="50"/>
        <v/>
      </c>
      <c r="AB116" s="89" t="str">
        <f t="shared" si="51"/>
        <v/>
      </c>
      <c r="AC116" s="89" t="str">
        <f t="shared" si="51"/>
        <v/>
      </c>
      <c r="AD116" s="89" t="str">
        <f t="shared" si="51"/>
        <v/>
      </c>
      <c r="AE116" s="89" t="str">
        <f t="shared" si="51"/>
        <v/>
      </c>
      <c r="AF116" s="89" t="str">
        <f t="shared" si="51"/>
        <v/>
      </c>
      <c r="AG116" s="89" t="str">
        <f t="shared" si="51"/>
        <v/>
      </c>
      <c r="AH116" s="89" t="str">
        <f t="shared" si="51"/>
        <v/>
      </c>
      <c r="AI116" s="89" t="str">
        <f t="shared" si="51"/>
        <v/>
      </c>
      <c r="AJ116" s="89" t="str">
        <f t="shared" si="51"/>
        <v/>
      </c>
      <c r="AK116" s="89" t="str">
        <f t="shared" si="51"/>
        <v/>
      </c>
      <c r="AL116" s="89" t="str">
        <f t="shared" si="51"/>
        <v/>
      </c>
      <c r="AM116" s="89" t="str">
        <f t="shared" si="51"/>
        <v/>
      </c>
      <c r="AN116" s="89" t="str">
        <f t="shared" si="51"/>
        <v/>
      </c>
      <c r="AO116" s="89" t="str">
        <f t="shared" si="51"/>
        <v/>
      </c>
      <c r="AP116" s="89" t="str">
        <f t="shared" si="51"/>
        <v/>
      </c>
      <c r="AQ116" s="38">
        <f t="shared" si="43"/>
        <v>0</v>
      </c>
      <c r="AR116" s="38">
        <f t="shared" si="44"/>
        <v>0</v>
      </c>
      <c r="AS116" s="38">
        <f t="shared" si="45"/>
        <v>0</v>
      </c>
    </row>
    <row r="117" spans="1:45" ht="27.75" customHeight="1" x14ac:dyDescent="0.25">
      <c r="A117" s="34">
        <f>'Inventaire – Véh. et équip.'!A106</f>
        <v>0</v>
      </c>
      <c r="B117" s="34"/>
      <c r="C117" s="34">
        <f>'Inventaire – Véh. et équip.'!C106</f>
        <v>0</v>
      </c>
      <c r="D117" s="34">
        <f>'Inventaire – Véh. et équip.'!D106</f>
        <v>0</v>
      </c>
      <c r="E117" s="35">
        <f>'Inventaire – Véh. et équip.'!E106</f>
        <v>0</v>
      </c>
      <c r="F117" s="36">
        <f>'Inventaire – Véh. et équip.'!F106</f>
        <v>0</v>
      </c>
      <c r="G117" s="98">
        <f>'Inventaire – Véh. et équip.'!J106</f>
        <v>0</v>
      </c>
      <c r="H117" s="100">
        <f>'Inventaire – Véh. et équip.'!H106-'Inventaire – Véh. et équip.'!M106</f>
        <v>0</v>
      </c>
      <c r="I117" s="100">
        <f>'Inventaire – Véh. et équip.'!L106</f>
        <v>0</v>
      </c>
      <c r="J117" s="100">
        <f>'Inventaire – Véh. et équip.'!AB106</f>
        <v>0</v>
      </c>
      <c r="K117" s="173">
        <f t="shared" si="34"/>
        <v>0</v>
      </c>
      <c r="L117" s="173">
        <f t="shared" si="37"/>
        <v>0</v>
      </c>
      <c r="M117" s="173">
        <f t="shared" si="38"/>
        <v>0</v>
      </c>
      <c r="N117" s="173">
        <f t="shared" si="39"/>
        <v>0</v>
      </c>
      <c r="O117" s="173">
        <f t="shared" si="40"/>
        <v>0</v>
      </c>
      <c r="P117" s="174">
        <f t="shared" si="41"/>
        <v>0</v>
      </c>
      <c r="Q117" s="89" t="str">
        <f t="shared" si="42"/>
        <v/>
      </c>
      <c r="R117" s="66" t="str">
        <f t="shared" si="50"/>
        <v/>
      </c>
      <c r="S117" s="89" t="str">
        <f t="shared" si="50"/>
        <v/>
      </c>
      <c r="T117" s="89" t="str">
        <f t="shared" si="50"/>
        <v/>
      </c>
      <c r="U117" s="89" t="str">
        <f t="shared" si="50"/>
        <v/>
      </c>
      <c r="V117" s="89" t="str">
        <f t="shared" si="50"/>
        <v/>
      </c>
      <c r="W117" s="89" t="str">
        <f t="shared" si="50"/>
        <v/>
      </c>
      <c r="X117" s="89" t="str">
        <f t="shared" si="50"/>
        <v/>
      </c>
      <c r="Y117" s="89" t="str">
        <f t="shared" si="50"/>
        <v/>
      </c>
      <c r="Z117" s="89" t="str">
        <f t="shared" si="50"/>
        <v/>
      </c>
      <c r="AA117" s="89" t="str">
        <f t="shared" si="50"/>
        <v/>
      </c>
      <c r="AB117" s="89" t="str">
        <f t="shared" si="51"/>
        <v/>
      </c>
      <c r="AC117" s="89" t="str">
        <f t="shared" si="51"/>
        <v/>
      </c>
      <c r="AD117" s="89" t="str">
        <f t="shared" si="51"/>
        <v/>
      </c>
      <c r="AE117" s="89" t="str">
        <f t="shared" si="51"/>
        <v/>
      </c>
      <c r="AF117" s="89" t="str">
        <f t="shared" si="51"/>
        <v/>
      </c>
      <c r="AG117" s="89" t="str">
        <f t="shared" si="51"/>
        <v/>
      </c>
      <c r="AH117" s="89" t="str">
        <f t="shared" si="51"/>
        <v/>
      </c>
      <c r="AI117" s="89" t="str">
        <f t="shared" si="51"/>
        <v/>
      </c>
      <c r="AJ117" s="89" t="str">
        <f t="shared" si="51"/>
        <v/>
      </c>
      <c r="AK117" s="89" t="str">
        <f t="shared" si="51"/>
        <v/>
      </c>
      <c r="AL117" s="89" t="str">
        <f t="shared" si="51"/>
        <v/>
      </c>
      <c r="AM117" s="89" t="str">
        <f t="shared" si="51"/>
        <v/>
      </c>
      <c r="AN117" s="89" t="str">
        <f t="shared" si="51"/>
        <v/>
      </c>
      <c r="AO117" s="89" t="str">
        <f t="shared" si="51"/>
        <v/>
      </c>
      <c r="AP117" s="89" t="str">
        <f t="shared" si="51"/>
        <v/>
      </c>
      <c r="AQ117" s="38">
        <f t="shared" si="43"/>
        <v>0</v>
      </c>
      <c r="AR117" s="38">
        <f t="shared" si="44"/>
        <v>0</v>
      </c>
      <c r="AS117" s="38">
        <f t="shared" si="45"/>
        <v>0</v>
      </c>
    </row>
    <row r="118" spans="1:45" ht="27.75" customHeight="1" x14ac:dyDescent="0.25">
      <c r="A118" s="34">
        <f>'Inventaire – Véh. et équip.'!A107</f>
        <v>0</v>
      </c>
      <c r="B118" s="34"/>
      <c r="C118" s="34">
        <f>'Inventaire – Véh. et équip.'!C107</f>
        <v>0</v>
      </c>
      <c r="D118" s="34">
        <f>'Inventaire – Véh. et équip.'!D107</f>
        <v>0</v>
      </c>
      <c r="E118" s="35">
        <f>'Inventaire – Véh. et équip.'!E107</f>
        <v>0</v>
      </c>
      <c r="F118" s="36">
        <f>'Inventaire – Véh. et équip.'!F107</f>
        <v>0</v>
      </c>
      <c r="G118" s="98">
        <f>'Inventaire – Véh. et équip.'!J107</f>
        <v>0</v>
      </c>
      <c r="H118" s="100">
        <f>'Inventaire – Véh. et équip.'!H107-'Inventaire – Véh. et équip.'!M107</f>
        <v>0</v>
      </c>
      <c r="I118" s="100">
        <f>'Inventaire – Véh. et équip.'!L107</f>
        <v>0</v>
      </c>
      <c r="J118" s="100">
        <f>'Inventaire – Véh. et équip.'!AB107</f>
        <v>0</v>
      </c>
      <c r="K118" s="173">
        <f t="shared" si="34"/>
        <v>0</v>
      </c>
      <c r="L118" s="173">
        <f t="shared" si="37"/>
        <v>0</v>
      </c>
      <c r="M118" s="173">
        <f t="shared" si="38"/>
        <v>0</v>
      </c>
      <c r="N118" s="173">
        <f t="shared" si="39"/>
        <v>0</v>
      </c>
      <c r="O118" s="173">
        <f t="shared" si="40"/>
        <v>0</v>
      </c>
      <c r="P118" s="174">
        <f t="shared" si="41"/>
        <v>0</v>
      </c>
      <c r="Q118" s="89" t="str">
        <f t="shared" si="42"/>
        <v/>
      </c>
      <c r="R118" s="66" t="str">
        <f t="shared" si="50"/>
        <v/>
      </c>
      <c r="S118" s="89" t="str">
        <f t="shared" si="50"/>
        <v/>
      </c>
      <c r="T118" s="89" t="str">
        <f t="shared" si="50"/>
        <v/>
      </c>
      <c r="U118" s="89" t="str">
        <f t="shared" si="50"/>
        <v/>
      </c>
      <c r="V118" s="89" t="str">
        <f t="shared" si="50"/>
        <v/>
      </c>
      <c r="W118" s="89" t="str">
        <f t="shared" si="50"/>
        <v/>
      </c>
      <c r="X118" s="89" t="str">
        <f t="shared" si="50"/>
        <v/>
      </c>
      <c r="Y118" s="89" t="str">
        <f t="shared" si="50"/>
        <v/>
      </c>
      <c r="Z118" s="89" t="str">
        <f t="shared" si="50"/>
        <v/>
      </c>
      <c r="AA118" s="89" t="str">
        <f t="shared" si="50"/>
        <v/>
      </c>
      <c r="AB118" s="89" t="str">
        <f t="shared" si="51"/>
        <v/>
      </c>
      <c r="AC118" s="89" t="str">
        <f t="shared" si="51"/>
        <v/>
      </c>
      <c r="AD118" s="89" t="str">
        <f t="shared" si="51"/>
        <v/>
      </c>
      <c r="AE118" s="89" t="str">
        <f t="shared" si="51"/>
        <v/>
      </c>
      <c r="AF118" s="89" t="str">
        <f t="shared" si="51"/>
        <v/>
      </c>
      <c r="AG118" s="89" t="str">
        <f t="shared" si="51"/>
        <v/>
      </c>
      <c r="AH118" s="89" t="str">
        <f t="shared" si="51"/>
        <v/>
      </c>
      <c r="AI118" s="89" t="str">
        <f t="shared" si="51"/>
        <v/>
      </c>
      <c r="AJ118" s="89" t="str">
        <f t="shared" si="51"/>
        <v/>
      </c>
      <c r="AK118" s="89" t="str">
        <f t="shared" si="51"/>
        <v/>
      </c>
      <c r="AL118" s="89" t="str">
        <f t="shared" si="51"/>
        <v/>
      </c>
      <c r="AM118" s="89" t="str">
        <f t="shared" si="51"/>
        <v/>
      </c>
      <c r="AN118" s="89" t="str">
        <f t="shared" si="51"/>
        <v/>
      </c>
      <c r="AO118" s="89" t="str">
        <f t="shared" si="51"/>
        <v/>
      </c>
      <c r="AP118" s="89" t="str">
        <f t="shared" si="51"/>
        <v/>
      </c>
      <c r="AQ118" s="38">
        <f t="shared" si="43"/>
        <v>0</v>
      </c>
      <c r="AR118" s="38">
        <f t="shared" si="44"/>
        <v>0</v>
      </c>
      <c r="AS118" s="38">
        <f t="shared" si="45"/>
        <v>0</v>
      </c>
    </row>
    <row r="119" spans="1:45" ht="27.75" customHeight="1" x14ac:dyDescent="0.25">
      <c r="A119" s="34">
        <f>'Inventaire – Véh. et équip.'!A108</f>
        <v>0</v>
      </c>
      <c r="B119" s="34"/>
      <c r="C119" s="34">
        <f>'Inventaire – Véh. et équip.'!C108</f>
        <v>0</v>
      </c>
      <c r="D119" s="34">
        <f>'Inventaire – Véh. et équip.'!D108</f>
        <v>0</v>
      </c>
      <c r="E119" s="35">
        <f>'Inventaire – Véh. et équip.'!E108</f>
        <v>0</v>
      </c>
      <c r="F119" s="36">
        <f>'Inventaire – Véh. et équip.'!F108</f>
        <v>0</v>
      </c>
      <c r="G119" s="98">
        <f>'Inventaire – Véh. et équip.'!J108</f>
        <v>0</v>
      </c>
      <c r="H119" s="100">
        <f>'Inventaire – Véh. et équip.'!H108-'Inventaire – Véh. et équip.'!M108</f>
        <v>0</v>
      </c>
      <c r="I119" s="100">
        <f>'Inventaire – Véh. et équip.'!L108</f>
        <v>0</v>
      </c>
      <c r="J119" s="100">
        <f>'Inventaire – Véh. et équip.'!AB108</f>
        <v>0</v>
      </c>
      <c r="K119" s="173">
        <f t="shared" si="34"/>
        <v>0</v>
      </c>
      <c r="L119" s="173">
        <f t="shared" si="37"/>
        <v>0</v>
      </c>
      <c r="M119" s="173">
        <f t="shared" si="38"/>
        <v>0</v>
      </c>
      <c r="N119" s="173">
        <f t="shared" si="39"/>
        <v>0</v>
      </c>
      <c r="O119" s="173">
        <f t="shared" si="40"/>
        <v>0</v>
      </c>
      <c r="P119" s="174">
        <f t="shared" si="41"/>
        <v>0</v>
      </c>
      <c r="Q119" s="89" t="str">
        <f t="shared" si="42"/>
        <v/>
      </c>
      <c r="R119" s="66" t="str">
        <f t="shared" si="50"/>
        <v/>
      </c>
      <c r="S119" s="89" t="str">
        <f t="shared" si="50"/>
        <v/>
      </c>
      <c r="T119" s="89" t="str">
        <f t="shared" si="50"/>
        <v/>
      </c>
      <c r="U119" s="89" t="str">
        <f t="shared" si="50"/>
        <v/>
      </c>
      <c r="V119" s="89" t="str">
        <f t="shared" si="50"/>
        <v/>
      </c>
      <c r="W119" s="89" t="str">
        <f t="shared" si="50"/>
        <v/>
      </c>
      <c r="X119" s="89" t="str">
        <f t="shared" si="50"/>
        <v/>
      </c>
      <c r="Y119" s="89" t="str">
        <f t="shared" si="50"/>
        <v/>
      </c>
      <c r="Z119" s="89" t="str">
        <f t="shared" si="50"/>
        <v/>
      </c>
      <c r="AA119" s="89" t="str">
        <f t="shared" si="50"/>
        <v/>
      </c>
      <c r="AB119" s="89" t="str">
        <f t="shared" si="51"/>
        <v/>
      </c>
      <c r="AC119" s="89" t="str">
        <f t="shared" si="51"/>
        <v/>
      </c>
      <c r="AD119" s="89" t="str">
        <f t="shared" si="51"/>
        <v/>
      </c>
      <c r="AE119" s="89" t="str">
        <f t="shared" si="51"/>
        <v/>
      </c>
      <c r="AF119" s="89" t="str">
        <f t="shared" si="51"/>
        <v/>
      </c>
      <c r="AG119" s="89" t="str">
        <f t="shared" si="51"/>
        <v/>
      </c>
      <c r="AH119" s="89" t="str">
        <f t="shared" si="51"/>
        <v/>
      </c>
      <c r="AI119" s="89" t="str">
        <f t="shared" si="51"/>
        <v/>
      </c>
      <c r="AJ119" s="89" t="str">
        <f t="shared" si="51"/>
        <v/>
      </c>
      <c r="AK119" s="89" t="str">
        <f t="shared" si="51"/>
        <v/>
      </c>
      <c r="AL119" s="89" t="str">
        <f t="shared" si="51"/>
        <v/>
      </c>
      <c r="AM119" s="89" t="str">
        <f t="shared" si="51"/>
        <v/>
      </c>
      <c r="AN119" s="89" t="str">
        <f t="shared" si="51"/>
        <v/>
      </c>
      <c r="AO119" s="89" t="str">
        <f t="shared" si="51"/>
        <v/>
      </c>
      <c r="AP119" s="89" t="str">
        <f t="shared" si="51"/>
        <v/>
      </c>
      <c r="AQ119" s="38">
        <f t="shared" si="43"/>
        <v>0</v>
      </c>
      <c r="AR119" s="38">
        <f t="shared" si="44"/>
        <v>0</v>
      </c>
      <c r="AS119" s="38">
        <f t="shared" si="45"/>
        <v>0</v>
      </c>
    </row>
    <row r="120" spans="1:45" ht="27.75" customHeight="1" x14ac:dyDescent="0.25">
      <c r="A120" s="34">
        <f>'Inventaire – Véh. et équip.'!A109</f>
        <v>0</v>
      </c>
      <c r="B120" s="34"/>
      <c r="C120" s="34">
        <f>'Inventaire – Véh. et équip.'!C109</f>
        <v>0</v>
      </c>
      <c r="D120" s="34">
        <f>'Inventaire – Véh. et équip.'!D109</f>
        <v>0</v>
      </c>
      <c r="E120" s="35">
        <f>'Inventaire – Véh. et équip.'!E109</f>
        <v>0</v>
      </c>
      <c r="F120" s="36">
        <f>'Inventaire – Véh. et équip.'!F109</f>
        <v>0</v>
      </c>
      <c r="G120" s="98">
        <f>'Inventaire – Véh. et équip.'!J109</f>
        <v>0</v>
      </c>
      <c r="H120" s="100">
        <f>'Inventaire – Véh. et équip.'!H109-'Inventaire – Véh. et équip.'!M109</f>
        <v>0</v>
      </c>
      <c r="I120" s="100">
        <f>'Inventaire – Véh. et équip.'!L109</f>
        <v>0</v>
      </c>
      <c r="J120" s="100">
        <f>'Inventaire – Véh. et équip.'!AB109</f>
        <v>0</v>
      </c>
      <c r="K120" s="173">
        <f t="shared" si="34"/>
        <v>0</v>
      </c>
      <c r="L120" s="173">
        <f t="shared" si="37"/>
        <v>0</v>
      </c>
      <c r="M120" s="173">
        <f t="shared" si="38"/>
        <v>0</v>
      </c>
      <c r="N120" s="173">
        <f t="shared" si="39"/>
        <v>0</v>
      </c>
      <c r="O120" s="173">
        <f t="shared" si="40"/>
        <v>0</v>
      </c>
      <c r="P120" s="174">
        <f t="shared" si="41"/>
        <v>0</v>
      </c>
      <c r="Q120" s="89" t="str">
        <f t="shared" si="42"/>
        <v/>
      </c>
      <c r="R120" s="66" t="str">
        <f t="shared" si="50"/>
        <v/>
      </c>
      <c r="S120" s="89" t="str">
        <f t="shared" si="50"/>
        <v/>
      </c>
      <c r="T120" s="89" t="str">
        <f t="shared" si="50"/>
        <v/>
      </c>
      <c r="U120" s="89" t="str">
        <f t="shared" si="50"/>
        <v/>
      </c>
      <c r="V120" s="89" t="str">
        <f t="shared" si="50"/>
        <v/>
      </c>
      <c r="W120" s="89" t="str">
        <f t="shared" si="50"/>
        <v/>
      </c>
      <c r="X120" s="89" t="str">
        <f t="shared" si="50"/>
        <v/>
      </c>
      <c r="Y120" s="89" t="str">
        <f t="shared" si="50"/>
        <v/>
      </c>
      <c r="Z120" s="89" t="str">
        <f t="shared" si="50"/>
        <v/>
      </c>
      <c r="AA120" s="89" t="str">
        <f t="shared" si="50"/>
        <v/>
      </c>
      <c r="AB120" s="89" t="str">
        <f t="shared" si="51"/>
        <v/>
      </c>
      <c r="AC120" s="89" t="str">
        <f t="shared" si="51"/>
        <v/>
      </c>
      <c r="AD120" s="89" t="str">
        <f t="shared" si="51"/>
        <v/>
      </c>
      <c r="AE120" s="89" t="str">
        <f t="shared" si="51"/>
        <v/>
      </c>
      <c r="AF120" s="89" t="str">
        <f t="shared" si="51"/>
        <v/>
      </c>
      <c r="AG120" s="89" t="str">
        <f t="shared" si="51"/>
        <v/>
      </c>
      <c r="AH120" s="89" t="str">
        <f t="shared" si="51"/>
        <v/>
      </c>
      <c r="AI120" s="89" t="str">
        <f t="shared" si="51"/>
        <v/>
      </c>
      <c r="AJ120" s="89" t="str">
        <f t="shared" si="51"/>
        <v/>
      </c>
      <c r="AK120" s="89" t="str">
        <f t="shared" si="51"/>
        <v/>
      </c>
      <c r="AL120" s="89" t="str">
        <f t="shared" si="51"/>
        <v/>
      </c>
      <c r="AM120" s="89" t="str">
        <f t="shared" si="51"/>
        <v/>
      </c>
      <c r="AN120" s="89" t="str">
        <f t="shared" si="51"/>
        <v/>
      </c>
      <c r="AO120" s="89" t="str">
        <f t="shared" si="51"/>
        <v/>
      </c>
      <c r="AP120" s="89" t="str">
        <f t="shared" si="51"/>
        <v/>
      </c>
      <c r="AQ120" s="38">
        <f t="shared" si="43"/>
        <v>0</v>
      </c>
      <c r="AR120" s="38">
        <f t="shared" si="44"/>
        <v>0</v>
      </c>
      <c r="AS120" s="38">
        <f t="shared" si="45"/>
        <v>0</v>
      </c>
    </row>
    <row r="121" spans="1:45" ht="27.75" customHeight="1" x14ac:dyDescent="0.25">
      <c r="A121" s="34">
        <f>'Inventaire – Véh. et équip.'!A110</f>
        <v>0</v>
      </c>
      <c r="B121" s="34"/>
      <c r="C121" s="34">
        <f>'Inventaire – Véh. et équip.'!C110</f>
        <v>0</v>
      </c>
      <c r="D121" s="34">
        <f>'Inventaire – Véh. et équip.'!D110</f>
        <v>0</v>
      </c>
      <c r="E121" s="35">
        <f>'Inventaire – Véh. et équip.'!E110</f>
        <v>0</v>
      </c>
      <c r="F121" s="36">
        <f>'Inventaire – Véh. et équip.'!F110</f>
        <v>0</v>
      </c>
      <c r="G121" s="98">
        <f>'Inventaire – Véh. et équip.'!J110</f>
        <v>0</v>
      </c>
      <c r="H121" s="100">
        <f>'Inventaire – Véh. et équip.'!H110-'Inventaire – Véh. et équip.'!M110</f>
        <v>0</v>
      </c>
      <c r="I121" s="100">
        <f>'Inventaire – Véh. et équip.'!L110</f>
        <v>0</v>
      </c>
      <c r="J121" s="100">
        <f>'Inventaire – Véh. et équip.'!AB110</f>
        <v>0</v>
      </c>
      <c r="K121" s="173">
        <f t="shared" si="34"/>
        <v>0</v>
      </c>
      <c r="L121" s="173">
        <f t="shared" si="37"/>
        <v>0</v>
      </c>
      <c r="M121" s="173">
        <f t="shared" si="38"/>
        <v>0</v>
      </c>
      <c r="N121" s="173">
        <f t="shared" si="39"/>
        <v>0</v>
      </c>
      <c r="O121" s="173">
        <f t="shared" si="40"/>
        <v>0</v>
      </c>
      <c r="P121" s="174">
        <f t="shared" si="41"/>
        <v>0</v>
      </c>
      <c r="Q121" s="89" t="str">
        <f t="shared" si="42"/>
        <v/>
      </c>
      <c r="R121" s="66" t="str">
        <f t="shared" si="50"/>
        <v/>
      </c>
      <c r="S121" s="89" t="str">
        <f t="shared" si="50"/>
        <v/>
      </c>
      <c r="T121" s="89" t="str">
        <f t="shared" si="50"/>
        <v/>
      </c>
      <c r="U121" s="89" t="str">
        <f t="shared" si="50"/>
        <v/>
      </c>
      <c r="V121" s="89" t="str">
        <f t="shared" si="50"/>
        <v/>
      </c>
      <c r="W121" s="89" t="str">
        <f t="shared" si="50"/>
        <v/>
      </c>
      <c r="X121" s="89" t="str">
        <f t="shared" si="50"/>
        <v/>
      </c>
      <c r="Y121" s="89" t="str">
        <f t="shared" si="50"/>
        <v/>
      </c>
      <c r="Z121" s="89" t="str">
        <f t="shared" si="50"/>
        <v/>
      </c>
      <c r="AA121" s="89" t="str">
        <f t="shared" si="50"/>
        <v/>
      </c>
      <c r="AB121" s="89" t="str">
        <f t="shared" si="51"/>
        <v/>
      </c>
      <c r="AC121" s="89" t="str">
        <f t="shared" si="51"/>
        <v/>
      </c>
      <c r="AD121" s="89" t="str">
        <f t="shared" si="51"/>
        <v/>
      </c>
      <c r="AE121" s="89" t="str">
        <f t="shared" si="51"/>
        <v/>
      </c>
      <c r="AF121" s="89" t="str">
        <f t="shared" si="51"/>
        <v/>
      </c>
      <c r="AG121" s="89" t="str">
        <f t="shared" si="51"/>
        <v/>
      </c>
      <c r="AH121" s="89" t="str">
        <f t="shared" si="51"/>
        <v/>
      </c>
      <c r="AI121" s="89" t="str">
        <f t="shared" si="51"/>
        <v/>
      </c>
      <c r="AJ121" s="89" t="str">
        <f t="shared" si="51"/>
        <v/>
      </c>
      <c r="AK121" s="89" t="str">
        <f t="shared" si="51"/>
        <v/>
      </c>
      <c r="AL121" s="89" t="str">
        <f t="shared" si="51"/>
        <v/>
      </c>
      <c r="AM121" s="89" t="str">
        <f t="shared" si="51"/>
        <v/>
      </c>
      <c r="AN121" s="89" t="str">
        <f t="shared" si="51"/>
        <v/>
      </c>
      <c r="AO121" s="89" t="str">
        <f t="shared" si="51"/>
        <v/>
      </c>
      <c r="AP121" s="89" t="str">
        <f t="shared" si="51"/>
        <v/>
      </c>
      <c r="AQ121" s="38">
        <f t="shared" si="43"/>
        <v>0</v>
      </c>
      <c r="AR121" s="38">
        <f t="shared" si="44"/>
        <v>0</v>
      </c>
      <c r="AS121" s="38">
        <f t="shared" si="45"/>
        <v>0</v>
      </c>
    </row>
    <row r="122" spans="1:45" ht="27.75" customHeight="1" x14ac:dyDescent="0.25">
      <c r="A122" s="34">
        <f>'Inventaire – Véh. et équip.'!A111</f>
        <v>0</v>
      </c>
      <c r="B122" s="34"/>
      <c r="C122" s="34">
        <f>'Inventaire – Véh. et équip.'!C111</f>
        <v>0</v>
      </c>
      <c r="D122" s="34">
        <f>'Inventaire – Véh. et équip.'!D111</f>
        <v>0</v>
      </c>
      <c r="E122" s="35">
        <f>'Inventaire – Véh. et équip.'!E111</f>
        <v>0</v>
      </c>
      <c r="F122" s="36">
        <f>'Inventaire – Véh. et équip.'!F111</f>
        <v>0</v>
      </c>
      <c r="G122" s="98">
        <f>'Inventaire – Véh. et équip.'!J111</f>
        <v>0</v>
      </c>
      <c r="H122" s="100">
        <f>'Inventaire – Véh. et équip.'!H111-'Inventaire – Véh. et équip.'!M111</f>
        <v>0</v>
      </c>
      <c r="I122" s="100">
        <f>'Inventaire – Véh. et équip.'!L111</f>
        <v>0</v>
      </c>
      <c r="J122" s="100">
        <f>'Inventaire – Véh. et équip.'!AB111</f>
        <v>0</v>
      </c>
      <c r="K122" s="173">
        <f t="shared" si="34"/>
        <v>0</v>
      </c>
      <c r="L122" s="173">
        <f t="shared" si="37"/>
        <v>0</v>
      </c>
      <c r="M122" s="173">
        <f t="shared" si="38"/>
        <v>0</v>
      </c>
      <c r="N122" s="173">
        <f t="shared" si="39"/>
        <v>0</v>
      </c>
      <c r="O122" s="173">
        <f t="shared" si="40"/>
        <v>0</v>
      </c>
      <c r="P122" s="174">
        <f t="shared" si="41"/>
        <v>0</v>
      </c>
      <c r="Q122" s="89" t="str">
        <f t="shared" si="42"/>
        <v/>
      </c>
      <c r="R122" s="66" t="str">
        <f t="shared" si="50"/>
        <v/>
      </c>
      <c r="S122" s="89" t="str">
        <f t="shared" si="50"/>
        <v/>
      </c>
      <c r="T122" s="89" t="str">
        <f t="shared" si="50"/>
        <v/>
      </c>
      <c r="U122" s="89" t="str">
        <f t="shared" si="50"/>
        <v/>
      </c>
      <c r="V122" s="89" t="str">
        <f t="shared" si="50"/>
        <v/>
      </c>
      <c r="W122" s="89" t="str">
        <f t="shared" si="50"/>
        <v/>
      </c>
      <c r="X122" s="89" t="str">
        <f t="shared" si="50"/>
        <v/>
      </c>
      <c r="Y122" s="89" t="str">
        <f t="shared" si="50"/>
        <v/>
      </c>
      <c r="Z122" s="89" t="str">
        <f t="shared" si="50"/>
        <v/>
      </c>
      <c r="AA122" s="89" t="str">
        <f t="shared" si="50"/>
        <v/>
      </c>
      <c r="AB122" s="89" t="str">
        <f t="shared" si="51"/>
        <v/>
      </c>
      <c r="AC122" s="89" t="str">
        <f t="shared" si="51"/>
        <v/>
      </c>
      <c r="AD122" s="89" t="str">
        <f t="shared" si="51"/>
        <v/>
      </c>
      <c r="AE122" s="89" t="str">
        <f t="shared" si="51"/>
        <v/>
      </c>
      <c r="AF122" s="89" t="str">
        <f t="shared" si="51"/>
        <v/>
      </c>
      <c r="AG122" s="89" t="str">
        <f t="shared" si="51"/>
        <v/>
      </c>
      <c r="AH122" s="89" t="str">
        <f t="shared" si="51"/>
        <v/>
      </c>
      <c r="AI122" s="89" t="str">
        <f t="shared" si="51"/>
        <v/>
      </c>
      <c r="AJ122" s="89" t="str">
        <f t="shared" si="51"/>
        <v/>
      </c>
      <c r="AK122" s="89" t="str">
        <f t="shared" si="51"/>
        <v/>
      </c>
      <c r="AL122" s="89" t="str">
        <f t="shared" si="51"/>
        <v/>
      </c>
      <c r="AM122" s="89" t="str">
        <f t="shared" si="51"/>
        <v/>
      </c>
      <c r="AN122" s="89" t="str">
        <f t="shared" si="51"/>
        <v/>
      </c>
      <c r="AO122" s="89" t="str">
        <f t="shared" si="51"/>
        <v/>
      </c>
      <c r="AP122" s="89" t="str">
        <f t="shared" si="51"/>
        <v/>
      </c>
      <c r="AQ122" s="38">
        <f t="shared" si="43"/>
        <v>0</v>
      </c>
      <c r="AR122" s="38">
        <f t="shared" si="44"/>
        <v>0</v>
      </c>
      <c r="AS122" s="38">
        <f t="shared" si="45"/>
        <v>0</v>
      </c>
    </row>
    <row r="123" spans="1:45" ht="27.75" customHeight="1" x14ac:dyDescent="0.25">
      <c r="A123" s="34">
        <f>'Inventaire – Véh. et équip.'!A112</f>
        <v>0</v>
      </c>
      <c r="B123" s="34"/>
      <c r="C123" s="34">
        <f>'Inventaire – Véh. et équip.'!C112</f>
        <v>0</v>
      </c>
      <c r="D123" s="34">
        <f>'Inventaire – Véh. et équip.'!D112</f>
        <v>0</v>
      </c>
      <c r="E123" s="35">
        <f>'Inventaire – Véh. et équip.'!E112</f>
        <v>0</v>
      </c>
      <c r="F123" s="36">
        <f>'Inventaire – Véh. et équip.'!F112</f>
        <v>0</v>
      </c>
      <c r="G123" s="98">
        <f>'Inventaire – Véh. et équip.'!J112</f>
        <v>0</v>
      </c>
      <c r="H123" s="100">
        <f>'Inventaire – Véh. et équip.'!H112-'Inventaire – Véh. et équip.'!M112</f>
        <v>0</v>
      </c>
      <c r="I123" s="100">
        <f>'Inventaire – Véh. et équip.'!L112</f>
        <v>0</v>
      </c>
      <c r="J123" s="100">
        <f>'Inventaire – Véh. et équip.'!AB112</f>
        <v>0</v>
      </c>
      <c r="K123" s="173">
        <f t="shared" si="34"/>
        <v>0</v>
      </c>
      <c r="L123" s="173">
        <f t="shared" si="37"/>
        <v>0</v>
      </c>
      <c r="M123" s="173">
        <f t="shared" si="38"/>
        <v>0</v>
      </c>
      <c r="N123" s="173">
        <f t="shared" si="39"/>
        <v>0</v>
      </c>
      <c r="O123" s="173">
        <f t="shared" si="40"/>
        <v>0</v>
      </c>
      <c r="P123" s="174">
        <f t="shared" si="41"/>
        <v>0</v>
      </c>
      <c r="Q123" s="89" t="str">
        <f t="shared" si="42"/>
        <v/>
      </c>
      <c r="R123" s="66" t="str">
        <f t="shared" ref="R123:AA130" si="52">IF(OR($K123=R$12,$L123=R$12,$M123=R$12,$N123=R$12,$O123=R$12,$P123=R$12),$G123,"")</f>
        <v/>
      </c>
      <c r="S123" s="89" t="str">
        <f t="shared" si="52"/>
        <v/>
      </c>
      <c r="T123" s="89" t="str">
        <f t="shared" si="52"/>
        <v/>
      </c>
      <c r="U123" s="89" t="str">
        <f t="shared" si="52"/>
        <v/>
      </c>
      <c r="V123" s="89" t="str">
        <f t="shared" si="52"/>
        <v/>
      </c>
      <c r="W123" s="89" t="str">
        <f t="shared" si="52"/>
        <v/>
      </c>
      <c r="X123" s="89" t="str">
        <f t="shared" si="52"/>
        <v/>
      </c>
      <c r="Y123" s="89" t="str">
        <f t="shared" si="52"/>
        <v/>
      </c>
      <c r="Z123" s="89" t="str">
        <f t="shared" si="52"/>
        <v/>
      </c>
      <c r="AA123" s="89" t="str">
        <f t="shared" si="52"/>
        <v/>
      </c>
      <c r="AB123" s="89" t="str">
        <f t="shared" ref="AB123:AP130" si="53">IF(OR($K123=AB$12,$L123=AB$12,$M123=AB$12,$N123=AB$12,$O123=AB$12,$P123=AB$12),$G123,"")</f>
        <v/>
      </c>
      <c r="AC123" s="89" t="str">
        <f t="shared" si="53"/>
        <v/>
      </c>
      <c r="AD123" s="89" t="str">
        <f t="shared" si="53"/>
        <v/>
      </c>
      <c r="AE123" s="89" t="str">
        <f t="shared" si="53"/>
        <v/>
      </c>
      <c r="AF123" s="89" t="str">
        <f t="shared" si="53"/>
        <v/>
      </c>
      <c r="AG123" s="89" t="str">
        <f t="shared" si="53"/>
        <v/>
      </c>
      <c r="AH123" s="89" t="str">
        <f t="shared" si="53"/>
        <v/>
      </c>
      <c r="AI123" s="89" t="str">
        <f t="shared" si="53"/>
        <v/>
      </c>
      <c r="AJ123" s="89" t="str">
        <f t="shared" si="53"/>
        <v/>
      </c>
      <c r="AK123" s="89" t="str">
        <f t="shared" si="53"/>
        <v/>
      </c>
      <c r="AL123" s="89" t="str">
        <f t="shared" si="53"/>
        <v/>
      </c>
      <c r="AM123" s="89" t="str">
        <f t="shared" si="53"/>
        <v/>
      </c>
      <c r="AN123" s="89" t="str">
        <f t="shared" si="53"/>
        <v/>
      </c>
      <c r="AO123" s="89" t="str">
        <f t="shared" si="53"/>
        <v/>
      </c>
      <c r="AP123" s="89" t="str">
        <f t="shared" si="53"/>
        <v/>
      </c>
      <c r="AQ123" s="38">
        <f t="shared" si="43"/>
        <v>0</v>
      </c>
      <c r="AR123" s="38">
        <f t="shared" si="44"/>
        <v>0</v>
      </c>
      <c r="AS123" s="38">
        <f t="shared" si="45"/>
        <v>0</v>
      </c>
    </row>
    <row r="124" spans="1:45" ht="27.75" customHeight="1" x14ac:dyDescent="0.25">
      <c r="A124" s="34">
        <f>'Inventaire – Véh. et équip.'!A113</f>
        <v>0</v>
      </c>
      <c r="B124" s="34"/>
      <c r="C124" s="34">
        <f>'Inventaire – Véh. et équip.'!C113</f>
        <v>0</v>
      </c>
      <c r="D124" s="34">
        <f>'Inventaire – Véh. et équip.'!D113</f>
        <v>0</v>
      </c>
      <c r="E124" s="35">
        <f>'Inventaire – Véh. et équip.'!E113</f>
        <v>0</v>
      </c>
      <c r="F124" s="36">
        <f>'Inventaire – Véh. et équip.'!F113</f>
        <v>0</v>
      </c>
      <c r="G124" s="98">
        <f>'Inventaire – Véh. et équip.'!J113</f>
        <v>0</v>
      </c>
      <c r="H124" s="100">
        <f>'Inventaire – Véh. et équip.'!H113-'Inventaire – Véh. et équip.'!M113</f>
        <v>0</v>
      </c>
      <c r="I124" s="100">
        <f>'Inventaire – Véh. et équip.'!L113</f>
        <v>0</v>
      </c>
      <c r="J124" s="100">
        <f>'Inventaire – Véh. et équip.'!AB113</f>
        <v>0</v>
      </c>
      <c r="K124" s="173">
        <f t="shared" si="34"/>
        <v>0</v>
      </c>
      <c r="L124" s="173">
        <f t="shared" si="37"/>
        <v>0</v>
      </c>
      <c r="M124" s="173">
        <f t="shared" si="38"/>
        <v>0</v>
      </c>
      <c r="N124" s="173">
        <f t="shared" si="39"/>
        <v>0</v>
      </c>
      <c r="O124" s="173">
        <f t="shared" si="40"/>
        <v>0</v>
      </c>
      <c r="P124" s="174">
        <f t="shared" si="41"/>
        <v>0</v>
      </c>
      <c r="Q124" s="89" t="str">
        <f t="shared" si="42"/>
        <v/>
      </c>
      <c r="R124" s="66" t="str">
        <f t="shared" si="52"/>
        <v/>
      </c>
      <c r="S124" s="89" t="str">
        <f t="shared" si="52"/>
        <v/>
      </c>
      <c r="T124" s="89" t="str">
        <f t="shared" si="52"/>
        <v/>
      </c>
      <c r="U124" s="89" t="str">
        <f t="shared" si="52"/>
        <v/>
      </c>
      <c r="V124" s="89" t="str">
        <f t="shared" si="52"/>
        <v/>
      </c>
      <c r="W124" s="89" t="str">
        <f t="shared" si="52"/>
        <v/>
      </c>
      <c r="X124" s="89" t="str">
        <f t="shared" si="52"/>
        <v/>
      </c>
      <c r="Y124" s="89" t="str">
        <f t="shared" si="52"/>
        <v/>
      </c>
      <c r="Z124" s="89" t="str">
        <f t="shared" si="52"/>
        <v/>
      </c>
      <c r="AA124" s="89" t="str">
        <f t="shared" si="52"/>
        <v/>
      </c>
      <c r="AB124" s="89" t="str">
        <f t="shared" si="53"/>
        <v/>
      </c>
      <c r="AC124" s="89" t="str">
        <f t="shared" si="53"/>
        <v/>
      </c>
      <c r="AD124" s="89" t="str">
        <f t="shared" si="53"/>
        <v/>
      </c>
      <c r="AE124" s="89" t="str">
        <f t="shared" si="53"/>
        <v/>
      </c>
      <c r="AF124" s="89" t="str">
        <f t="shared" si="53"/>
        <v/>
      </c>
      <c r="AG124" s="89" t="str">
        <f t="shared" si="53"/>
        <v/>
      </c>
      <c r="AH124" s="89" t="str">
        <f t="shared" si="53"/>
        <v/>
      </c>
      <c r="AI124" s="89" t="str">
        <f t="shared" si="53"/>
        <v/>
      </c>
      <c r="AJ124" s="89" t="str">
        <f t="shared" si="53"/>
        <v/>
      </c>
      <c r="AK124" s="89" t="str">
        <f t="shared" si="53"/>
        <v/>
      </c>
      <c r="AL124" s="89" t="str">
        <f t="shared" si="53"/>
        <v/>
      </c>
      <c r="AM124" s="89" t="str">
        <f t="shared" si="53"/>
        <v/>
      </c>
      <c r="AN124" s="89" t="str">
        <f t="shared" si="53"/>
        <v/>
      </c>
      <c r="AO124" s="89" t="str">
        <f t="shared" si="53"/>
        <v/>
      </c>
      <c r="AP124" s="89" t="str">
        <f t="shared" si="53"/>
        <v/>
      </c>
      <c r="AQ124" s="38">
        <f t="shared" si="43"/>
        <v>0</v>
      </c>
      <c r="AR124" s="38">
        <f t="shared" si="44"/>
        <v>0</v>
      </c>
      <c r="AS124" s="38">
        <f t="shared" si="45"/>
        <v>0</v>
      </c>
    </row>
    <row r="125" spans="1:45" ht="27.75" customHeight="1" x14ac:dyDescent="0.25">
      <c r="A125" s="34">
        <f>'Inventaire – Véh. et équip.'!A114</f>
        <v>0</v>
      </c>
      <c r="B125" s="34"/>
      <c r="C125" s="34">
        <f>'Inventaire – Véh. et équip.'!C114</f>
        <v>0</v>
      </c>
      <c r="D125" s="34">
        <f>'Inventaire – Véh. et équip.'!D114</f>
        <v>0</v>
      </c>
      <c r="E125" s="35">
        <f>'Inventaire – Véh. et équip.'!E114</f>
        <v>0</v>
      </c>
      <c r="F125" s="36">
        <f>'Inventaire – Véh. et équip.'!F114</f>
        <v>0</v>
      </c>
      <c r="G125" s="98">
        <f>'Inventaire – Véh. et équip.'!J114</f>
        <v>0</v>
      </c>
      <c r="H125" s="100">
        <f>'Inventaire – Véh. et équip.'!H114-'Inventaire – Véh. et équip.'!M114</f>
        <v>0</v>
      </c>
      <c r="I125" s="100">
        <f>'Inventaire – Véh. et équip.'!L114</f>
        <v>0</v>
      </c>
      <c r="J125" s="100">
        <f>'Inventaire – Véh. et équip.'!AB114</f>
        <v>0</v>
      </c>
      <c r="K125" s="173">
        <f t="shared" si="34"/>
        <v>0</v>
      </c>
      <c r="L125" s="173">
        <f t="shared" si="37"/>
        <v>0</v>
      </c>
      <c r="M125" s="173">
        <f t="shared" si="38"/>
        <v>0</v>
      </c>
      <c r="N125" s="173">
        <f t="shared" si="39"/>
        <v>0</v>
      </c>
      <c r="O125" s="173">
        <f t="shared" si="40"/>
        <v>0</v>
      </c>
      <c r="P125" s="174">
        <f t="shared" si="41"/>
        <v>0</v>
      </c>
      <c r="Q125" s="89" t="str">
        <f t="shared" si="42"/>
        <v/>
      </c>
      <c r="R125" s="66" t="str">
        <f t="shared" si="52"/>
        <v/>
      </c>
      <c r="S125" s="89" t="str">
        <f t="shared" si="52"/>
        <v/>
      </c>
      <c r="T125" s="89" t="str">
        <f t="shared" si="52"/>
        <v/>
      </c>
      <c r="U125" s="89" t="str">
        <f t="shared" si="52"/>
        <v/>
      </c>
      <c r="V125" s="89" t="str">
        <f t="shared" si="52"/>
        <v/>
      </c>
      <c r="W125" s="89" t="str">
        <f t="shared" si="52"/>
        <v/>
      </c>
      <c r="X125" s="89" t="str">
        <f t="shared" si="52"/>
        <v/>
      </c>
      <c r="Y125" s="89" t="str">
        <f t="shared" si="52"/>
        <v/>
      </c>
      <c r="Z125" s="89" t="str">
        <f t="shared" si="52"/>
        <v/>
      </c>
      <c r="AA125" s="89" t="str">
        <f t="shared" si="52"/>
        <v/>
      </c>
      <c r="AB125" s="89" t="str">
        <f t="shared" si="53"/>
        <v/>
      </c>
      <c r="AC125" s="89" t="str">
        <f t="shared" si="53"/>
        <v/>
      </c>
      <c r="AD125" s="89" t="str">
        <f t="shared" si="53"/>
        <v/>
      </c>
      <c r="AE125" s="89" t="str">
        <f t="shared" si="53"/>
        <v/>
      </c>
      <c r="AF125" s="89" t="str">
        <f t="shared" si="53"/>
        <v/>
      </c>
      <c r="AG125" s="89" t="str">
        <f t="shared" si="53"/>
        <v/>
      </c>
      <c r="AH125" s="89" t="str">
        <f t="shared" si="53"/>
        <v/>
      </c>
      <c r="AI125" s="89" t="str">
        <f t="shared" si="53"/>
        <v/>
      </c>
      <c r="AJ125" s="89" t="str">
        <f t="shared" si="53"/>
        <v/>
      </c>
      <c r="AK125" s="89" t="str">
        <f t="shared" si="53"/>
        <v/>
      </c>
      <c r="AL125" s="89" t="str">
        <f t="shared" si="53"/>
        <v/>
      </c>
      <c r="AM125" s="89" t="str">
        <f t="shared" si="53"/>
        <v/>
      </c>
      <c r="AN125" s="89" t="str">
        <f t="shared" si="53"/>
        <v/>
      </c>
      <c r="AO125" s="89" t="str">
        <f t="shared" si="53"/>
        <v/>
      </c>
      <c r="AP125" s="89" t="str">
        <f t="shared" si="53"/>
        <v/>
      </c>
      <c r="AQ125" s="38">
        <f t="shared" si="43"/>
        <v>0</v>
      </c>
      <c r="AR125" s="38">
        <f t="shared" si="44"/>
        <v>0</v>
      </c>
      <c r="AS125" s="38">
        <f t="shared" si="45"/>
        <v>0</v>
      </c>
    </row>
    <row r="126" spans="1:45" ht="27.75" customHeight="1" x14ac:dyDescent="0.25">
      <c r="A126" s="34">
        <f>'Inventaire – Véh. et équip.'!A115</f>
        <v>0</v>
      </c>
      <c r="B126" s="34"/>
      <c r="C126" s="34">
        <f>'Inventaire – Véh. et équip.'!C115</f>
        <v>0</v>
      </c>
      <c r="D126" s="34">
        <f>'Inventaire – Véh. et équip.'!D115</f>
        <v>0</v>
      </c>
      <c r="E126" s="35">
        <f>'Inventaire – Véh. et équip.'!E115</f>
        <v>0</v>
      </c>
      <c r="F126" s="36">
        <f>'Inventaire – Véh. et équip.'!F115</f>
        <v>0</v>
      </c>
      <c r="G126" s="98">
        <f>'Inventaire – Véh. et équip.'!J115</f>
        <v>0</v>
      </c>
      <c r="H126" s="100">
        <f>'Inventaire – Véh. et équip.'!H115-'Inventaire – Véh. et équip.'!M115</f>
        <v>0</v>
      </c>
      <c r="I126" s="100">
        <f>'Inventaire – Véh. et équip.'!L115</f>
        <v>0</v>
      </c>
      <c r="J126" s="100">
        <f>'Inventaire – Véh. et équip.'!AB115</f>
        <v>0</v>
      </c>
      <c r="K126" s="173">
        <f t="shared" si="34"/>
        <v>0</v>
      </c>
      <c r="L126" s="173">
        <f t="shared" si="37"/>
        <v>0</v>
      </c>
      <c r="M126" s="173">
        <f t="shared" si="38"/>
        <v>0</v>
      </c>
      <c r="N126" s="173">
        <f t="shared" si="39"/>
        <v>0</v>
      </c>
      <c r="O126" s="173">
        <f t="shared" si="40"/>
        <v>0</v>
      </c>
      <c r="P126" s="174">
        <f t="shared" si="41"/>
        <v>0</v>
      </c>
      <c r="Q126" s="89" t="str">
        <f t="shared" si="42"/>
        <v/>
      </c>
      <c r="R126" s="66" t="str">
        <f t="shared" si="52"/>
        <v/>
      </c>
      <c r="S126" s="89" t="str">
        <f t="shared" si="52"/>
        <v/>
      </c>
      <c r="T126" s="89" t="str">
        <f t="shared" si="52"/>
        <v/>
      </c>
      <c r="U126" s="89" t="str">
        <f t="shared" si="52"/>
        <v/>
      </c>
      <c r="V126" s="89" t="str">
        <f t="shared" si="52"/>
        <v/>
      </c>
      <c r="W126" s="89" t="str">
        <f t="shared" si="52"/>
        <v/>
      </c>
      <c r="X126" s="89" t="str">
        <f t="shared" si="52"/>
        <v/>
      </c>
      <c r="Y126" s="89" t="str">
        <f t="shared" si="52"/>
        <v/>
      </c>
      <c r="Z126" s="89" t="str">
        <f t="shared" si="52"/>
        <v/>
      </c>
      <c r="AA126" s="89" t="str">
        <f t="shared" si="52"/>
        <v/>
      </c>
      <c r="AB126" s="89" t="str">
        <f t="shared" si="53"/>
        <v/>
      </c>
      <c r="AC126" s="89" t="str">
        <f t="shared" si="53"/>
        <v/>
      </c>
      <c r="AD126" s="89" t="str">
        <f t="shared" si="53"/>
        <v/>
      </c>
      <c r="AE126" s="89" t="str">
        <f t="shared" si="53"/>
        <v/>
      </c>
      <c r="AF126" s="89" t="str">
        <f t="shared" si="53"/>
        <v/>
      </c>
      <c r="AG126" s="89" t="str">
        <f t="shared" si="53"/>
        <v/>
      </c>
      <c r="AH126" s="89" t="str">
        <f t="shared" si="53"/>
        <v/>
      </c>
      <c r="AI126" s="89" t="str">
        <f t="shared" si="53"/>
        <v/>
      </c>
      <c r="AJ126" s="89" t="str">
        <f t="shared" si="53"/>
        <v/>
      </c>
      <c r="AK126" s="89" t="str">
        <f t="shared" si="53"/>
        <v/>
      </c>
      <c r="AL126" s="89" t="str">
        <f t="shared" si="53"/>
        <v/>
      </c>
      <c r="AM126" s="89" t="str">
        <f t="shared" si="53"/>
        <v/>
      </c>
      <c r="AN126" s="89" t="str">
        <f t="shared" si="53"/>
        <v/>
      </c>
      <c r="AO126" s="89" t="str">
        <f t="shared" si="53"/>
        <v/>
      </c>
      <c r="AP126" s="89" t="str">
        <f t="shared" si="53"/>
        <v/>
      </c>
      <c r="AQ126" s="38">
        <f t="shared" si="43"/>
        <v>0</v>
      </c>
      <c r="AR126" s="38">
        <f t="shared" si="44"/>
        <v>0</v>
      </c>
      <c r="AS126" s="38">
        <f t="shared" si="45"/>
        <v>0</v>
      </c>
    </row>
    <row r="127" spans="1:45" ht="27.75" customHeight="1" x14ac:dyDescent="0.25">
      <c r="A127" s="34">
        <f>'Inventaire – Véh. et équip.'!A116</f>
        <v>0</v>
      </c>
      <c r="B127" s="34"/>
      <c r="C127" s="34">
        <f>'Inventaire – Véh. et équip.'!C116</f>
        <v>0</v>
      </c>
      <c r="D127" s="34">
        <f>'Inventaire – Véh. et équip.'!D116</f>
        <v>0</v>
      </c>
      <c r="E127" s="35">
        <f>'Inventaire – Véh. et équip.'!E116</f>
        <v>0</v>
      </c>
      <c r="F127" s="36">
        <f>'Inventaire – Véh. et équip.'!F116</f>
        <v>0</v>
      </c>
      <c r="G127" s="98">
        <f>'Inventaire – Véh. et équip.'!J116</f>
        <v>0</v>
      </c>
      <c r="H127" s="100">
        <f>'Inventaire – Véh. et équip.'!H116-'Inventaire – Véh. et équip.'!M116</f>
        <v>0</v>
      </c>
      <c r="I127" s="100">
        <f>'Inventaire – Véh. et équip.'!L116</f>
        <v>0</v>
      </c>
      <c r="J127" s="100">
        <f>'Inventaire – Véh. et équip.'!AB116</f>
        <v>0</v>
      </c>
      <c r="K127" s="173">
        <f t="shared" si="34"/>
        <v>0</v>
      </c>
      <c r="L127" s="173">
        <f t="shared" si="37"/>
        <v>0</v>
      </c>
      <c r="M127" s="173">
        <f t="shared" si="38"/>
        <v>0</v>
      </c>
      <c r="N127" s="173">
        <f t="shared" si="39"/>
        <v>0</v>
      </c>
      <c r="O127" s="173">
        <f t="shared" si="40"/>
        <v>0</v>
      </c>
      <c r="P127" s="174">
        <f t="shared" si="41"/>
        <v>0</v>
      </c>
      <c r="Q127" s="89" t="str">
        <f t="shared" si="42"/>
        <v/>
      </c>
      <c r="R127" s="66" t="str">
        <f t="shared" si="52"/>
        <v/>
      </c>
      <c r="S127" s="89" t="str">
        <f t="shared" si="52"/>
        <v/>
      </c>
      <c r="T127" s="89" t="str">
        <f t="shared" si="52"/>
        <v/>
      </c>
      <c r="U127" s="89" t="str">
        <f t="shared" si="52"/>
        <v/>
      </c>
      <c r="V127" s="89" t="str">
        <f t="shared" si="52"/>
        <v/>
      </c>
      <c r="W127" s="89" t="str">
        <f t="shared" si="52"/>
        <v/>
      </c>
      <c r="X127" s="89" t="str">
        <f t="shared" si="52"/>
        <v/>
      </c>
      <c r="Y127" s="89" t="str">
        <f t="shared" si="52"/>
        <v/>
      </c>
      <c r="Z127" s="89" t="str">
        <f t="shared" si="52"/>
        <v/>
      </c>
      <c r="AA127" s="89" t="str">
        <f t="shared" si="52"/>
        <v/>
      </c>
      <c r="AB127" s="89" t="str">
        <f t="shared" si="53"/>
        <v/>
      </c>
      <c r="AC127" s="89" t="str">
        <f t="shared" si="53"/>
        <v/>
      </c>
      <c r="AD127" s="89" t="str">
        <f t="shared" si="53"/>
        <v/>
      </c>
      <c r="AE127" s="89" t="str">
        <f t="shared" si="53"/>
        <v/>
      </c>
      <c r="AF127" s="89" t="str">
        <f t="shared" si="53"/>
        <v/>
      </c>
      <c r="AG127" s="89" t="str">
        <f t="shared" si="53"/>
        <v/>
      </c>
      <c r="AH127" s="89" t="str">
        <f t="shared" si="53"/>
        <v/>
      </c>
      <c r="AI127" s="89" t="str">
        <f t="shared" si="53"/>
        <v/>
      </c>
      <c r="AJ127" s="89" t="str">
        <f t="shared" si="53"/>
        <v/>
      </c>
      <c r="AK127" s="89" t="str">
        <f t="shared" si="53"/>
        <v/>
      </c>
      <c r="AL127" s="89" t="str">
        <f t="shared" si="53"/>
        <v/>
      </c>
      <c r="AM127" s="89" t="str">
        <f t="shared" si="53"/>
        <v/>
      </c>
      <c r="AN127" s="89" t="str">
        <f t="shared" si="53"/>
        <v/>
      </c>
      <c r="AO127" s="89" t="str">
        <f t="shared" si="53"/>
        <v/>
      </c>
      <c r="AP127" s="89" t="str">
        <f t="shared" si="53"/>
        <v/>
      </c>
      <c r="AQ127" s="38">
        <f t="shared" si="43"/>
        <v>0</v>
      </c>
      <c r="AR127" s="38">
        <f t="shared" si="44"/>
        <v>0</v>
      </c>
      <c r="AS127" s="38">
        <f t="shared" si="45"/>
        <v>0</v>
      </c>
    </row>
    <row r="128" spans="1:45" ht="27.75" customHeight="1" x14ac:dyDescent="0.25">
      <c r="A128" s="34">
        <f>'Inventaire – Véh. et équip.'!A117</f>
        <v>0</v>
      </c>
      <c r="B128" s="34"/>
      <c r="C128" s="34">
        <f>'Inventaire – Véh. et équip.'!C117</f>
        <v>0</v>
      </c>
      <c r="D128" s="34">
        <f>'Inventaire – Véh. et équip.'!D117</f>
        <v>0</v>
      </c>
      <c r="E128" s="35">
        <f>'Inventaire – Véh. et équip.'!E117</f>
        <v>0</v>
      </c>
      <c r="F128" s="36">
        <f>'Inventaire – Véh. et équip.'!F117</f>
        <v>0</v>
      </c>
      <c r="G128" s="98">
        <f>'Inventaire – Véh. et équip.'!J117</f>
        <v>0</v>
      </c>
      <c r="H128" s="100">
        <f>'Inventaire – Véh. et équip.'!H117-'Inventaire – Véh. et équip.'!M117</f>
        <v>0</v>
      </c>
      <c r="I128" s="100">
        <f>'Inventaire – Véh. et équip.'!L117</f>
        <v>0</v>
      </c>
      <c r="J128" s="100">
        <f>'Inventaire – Véh. et équip.'!AB117</f>
        <v>0</v>
      </c>
      <c r="K128" s="173">
        <f t="shared" si="34"/>
        <v>0</v>
      </c>
      <c r="L128" s="173">
        <f t="shared" si="37"/>
        <v>0</v>
      </c>
      <c r="M128" s="173">
        <f t="shared" si="38"/>
        <v>0</v>
      </c>
      <c r="N128" s="173">
        <f t="shared" si="39"/>
        <v>0</v>
      </c>
      <c r="O128" s="173">
        <f t="shared" si="40"/>
        <v>0</v>
      </c>
      <c r="P128" s="174">
        <f t="shared" si="41"/>
        <v>0</v>
      </c>
      <c r="Q128" s="89" t="str">
        <f t="shared" si="42"/>
        <v/>
      </c>
      <c r="R128" s="66" t="str">
        <f t="shared" si="52"/>
        <v/>
      </c>
      <c r="S128" s="89" t="str">
        <f t="shared" si="52"/>
        <v/>
      </c>
      <c r="T128" s="89" t="str">
        <f t="shared" si="52"/>
        <v/>
      </c>
      <c r="U128" s="89" t="str">
        <f t="shared" si="52"/>
        <v/>
      </c>
      <c r="V128" s="89" t="str">
        <f t="shared" si="52"/>
        <v/>
      </c>
      <c r="W128" s="89" t="str">
        <f t="shared" si="52"/>
        <v/>
      </c>
      <c r="X128" s="89" t="str">
        <f t="shared" si="52"/>
        <v/>
      </c>
      <c r="Y128" s="89" t="str">
        <f t="shared" si="52"/>
        <v/>
      </c>
      <c r="Z128" s="89" t="str">
        <f t="shared" si="52"/>
        <v/>
      </c>
      <c r="AA128" s="89" t="str">
        <f t="shared" si="52"/>
        <v/>
      </c>
      <c r="AB128" s="89" t="str">
        <f t="shared" si="53"/>
        <v/>
      </c>
      <c r="AC128" s="89" t="str">
        <f t="shared" si="53"/>
        <v/>
      </c>
      <c r="AD128" s="89" t="str">
        <f t="shared" si="53"/>
        <v/>
      </c>
      <c r="AE128" s="89" t="str">
        <f t="shared" si="53"/>
        <v/>
      </c>
      <c r="AF128" s="89" t="str">
        <f t="shared" si="53"/>
        <v/>
      </c>
      <c r="AG128" s="89" t="str">
        <f t="shared" si="53"/>
        <v/>
      </c>
      <c r="AH128" s="89" t="str">
        <f t="shared" si="53"/>
        <v/>
      </c>
      <c r="AI128" s="89" t="str">
        <f t="shared" si="53"/>
        <v/>
      </c>
      <c r="AJ128" s="89" t="str">
        <f t="shared" si="53"/>
        <v/>
      </c>
      <c r="AK128" s="89" t="str">
        <f t="shared" si="53"/>
        <v/>
      </c>
      <c r="AL128" s="89" t="str">
        <f t="shared" si="53"/>
        <v/>
      </c>
      <c r="AM128" s="89" t="str">
        <f t="shared" si="53"/>
        <v/>
      </c>
      <c r="AN128" s="89" t="str">
        <f t="shared" si="53"/>
        <v/>
      </c>
      <c r="AO128" s="89" t="str">
        <f t="shared" si="53"/>
        <v/>
      </c>
      <c r="AP128" s="89" t="str">
        <f t="shared" si="53"/>
        <v/>
      </c>
      <c r="AQ128" s="38">
        <f t="shared" si="43"/>
        <v>0</v>
      </c>
      <c r="AR128" s="38">
        <f t="shared" si="44"/>
        <v>0</v>
      </c>
      <c r="AS128" s="38">
        <f t="shared" si="45"/>
        <v>0</v>
      </c>
    </row>
    <row r="129" spans="1:45" ht="27.75" customHeight="1" x14ac:dyDescent="0.25">
      <c r="A129" s="34">
        <f>'Inventaire – Véh. et équip.'!A118</f>
        <v>0</v>
      </c>
      <c r="B129" s="34"/>
      <c r="C129" s="34">
        <f>'Inventaire – Véh. et équip.'!C118</f>
        <v>0</v>
      </c>
      <c r="D129" s="34">
        <f>'Inventaire – Véh. et équip.'!D118</f>
        <v>0</v>
      </c>
      <c r="E129" s="35">
        <f>'Inventaire – Véh. et équip.'!E118</f>
        <v>0</v>
      </c>
      <c r="F129" s="36">
        <f>'Inventaire – Véh. et équip.'!F118</f>
        <v>0</v>
      </c>
      <c r="G129" s="98">
        <f>'Inventaire – Véh. et équip.'!J118</f>
        <v>0</v>
      </c>
      <c r="H129" s="100">
        <f>'Inventaire – Véh. et équip.'!H118-'Inventaire – Véh. et équip.'!M118</f>
        <v>0</v>
      </c>
      <c r="I129" s="100">
        <f>'Inventaire – Véh. et équip.'!L118</f>
        <v>0</v>
      </c>
      <c r="J129" s="100">
        <f>'Inventaire – Véh. et équip.'!AB118</f>
        <v>0</v>
      </c>
      <c r="K129" s="173">
        <f t="shared" si="34"/>
        <v>0</v>
      </c>
      <c r="L129" s="173">
        <f t="shared" si="37"/>
        <v>0</v>
      </c>
      <c r="M129" s="173">
        <f t="shared" si="38"/>
        <v>0</v>
      </c>
      <c r="N129" s="173">
        <f t="shared" si="39"/>
        <v>0</v>
      </c>
      <c r="O129" s="173">
        <f t="shared" si="40"/>
        <v>0</v>
      </c>
      <c r="P129" s="174">
        <f t="shared" si="41"/>
        <v>0</v>
      </c>
      <c r="Q129" s="89" t="str">
        <f t="shared" si="42"/>
        <v/>
      </c>
      <c r="R129" s="66" t="str">
        <f t="shared" si="52"/>
        <v/>
      </c>
      <c r="S129" s="89" t="str">
        <f t="shared" si="52"/>
        <v/>
      </c>
      <c r="T129" s="89" t="str">
        <f t="shared" si="52"/>
        <v/>
      </c>
      <c r="U129" s="89" t="str">
        <f t="shared" si="52"/>
        <v/>
      </c>
      <c r="V129" s="89" t="str">
        <f t="shared" si="52"/>
        <v/>
      </c>
      <c r="W129" s="89" t="str">
        <f t="shared" si="52"/>
        <v/>
      </c>
      <c r="X129" s="89" t="str">
        <f t="shared" si="52"/>
        <v/>
      </c>
      <c r="Y129" s="89" t="str">
        <f t="shared" si="52"/>
        <v/>
      </c>
      <c r="Z129" s="89" t="str">
        <f t="shared" si="52"/>
        <v/>
      </c>
      <c r="AA129" s="89" t="str">
        <f t="shared" si="52"/>
        <v/>
      </c>
      <c r="AB129" s="89" t="str">
        <f t="shared" si="53"/>
        <v/>
      </c>
      <c r="AC129" s="89" t="str">
        <f t="shared" si="53"/>
        <v/>
      </c>
      <c r="AD129" s="89" t="str">
        <f t="shared" si="53"/>
        <v/>
      </c>
      <c r="AE129" s="89" t="str">
        <f t="shared" si="53"/>
        <v/>
      </c>
      <c r="AF129" s="89" t="str">
        <f t="shared" si="53"/>
        <v/>
      </c>
      <c r="AG129" s="89" t="str">
        <f t="shared" si="53"/>
        <v/>
      </c>
      <c r="AH129" s="89" t="str">
        <f t="shared" si="53"/>
        <v/>
      </c>
      <c r="AI129" s="89" t="str">
        <f t="shared" si="53"/>
        <v/>
      </c>
      <c r="AJ129" s="89" t="str">
        <f t="shared" si="53"/>
        <v/>
      </c>
      <c r="AK129" s="89" t="str">
        <f t="shared" si="53"/>
        <v/>
      </c>
      <c r="AL129" s="89" t="str">
        <f t="shared" si="53"/>
        <v/>
      </c>
      <c r="AM129" s="89" t="str">
        <f t="shared" si="53"/>
        <v/>
      </c>
      <c r="AN129" s="89" t="str">
        <f t="shared" si="53"/>
        <v/>
      </c>
      <c r="AO129" s="89" t="str">
        <f t="shared" si="53"/>
        <v/>
      </c>
      <c r="AP129" s="89" t="str">
        <f t="shared" si="53"/>
        <v/>
      </c>
      <c r="AQ129" s="38">
        <f t="shared" si="43"/>
        <v>0</v>
      </c>
      <c r="AR129" s="38">
        <f t="shared" si="44"/>
        <v>0</v>
      </c>
      <c r="AS129" s="38">
        <f t="shared" si="45"/>
        <v>0</v>
      </c>
    </row>
    <row r="130" spans="1:45" ht="27.75" customHeight="1" x14ac:dyDescent="0.25">
      <c r="A130" s="34">
        <f>'Inventaire – Véh. et équip.'!A119</f>
        <v>0</v>
      </c>
      <c r="B130" s="34"/>
      <c r="C130" s="34">
        <f>'Inventaire – Véh. et équip.'!C119</f>
        <v>0</v>
      </c>
      <c r="D130" s="34">
        <f>'Inventaire – Véh. et équip.'!D119</f>
        <v>0</v>
      </c>
      <c r="E130" s="35">
        <f>'Inventaire – Véh. et équip.'!E119</f>
        <v>0</v>
      </c>
      <c r="F130" s="36">
        <f>'Inventaire – Véh. et équip.'!F119</f>
        <v>0</v>
      </c>
      <c r="G130" s="98">
        <f>'Inventaire – Véh. et équip.'!J119</f>
        <v>0</v>
      </c>
      <c r="H130" s="100">
        <f>'Inventaire – Véh. et équip.'!H119-'Inventaire – Véh. et équip.'!M119</f>
        <v>0</v>
      </c>
      <c r="I130" s="100">
        <f>'Inventaire – Véh. et équip.'!L119</f>
        <v>0</v>
      </c>
      <c r="J130" s="100">
        <f>'Inventaire – Véh. et équip.'!AB119</f>
        <v>0</v>
      </c>
      <c r="K130" s="173">
        <f t="shared" si="34"/>
        <v>0</v>
      </c>
      <c r="L130" s="173">
        <f t="shared" si="37"/>
        <v>0</v>
      </c>
      <c r="M130" s="173">
        <f t="shared" si="38"/>
        <v>0</v>
      </c>
      <c r="N130" s="173">
        <f t="shared" si="39"/>
        <v>0</v>
      </c>
      <c r="O130" s="173">
        <f t="shared" si="40"/>
        <v>0</v>
      </c>
      <c r="P130" s="174">
        <f t="shared" si="41"/>
        <v>0</v>
      </c>
      <c r="Q130" s="89" t="str">
        <f t="shared" si="42"/>
        <v/>
      </c>
      <c r="R130" s="66" t="str">
        <f t="shared" si="52"/>
        <v/>
      </c>
      <c r="S130" s="89" t="str">
        <f t="shared" si="52"/>
        <v/>
      </c>
      <c r="T130" s="89" t="str">
        <f t="shared" si="52"/>
        <v/>
      </c>
      <c r="U130" s="89" t="str">
        <f t="shared" si="52"/>
        <v/>
      </c>
      <c r="V130" s="89" t="str">
        <f t="shared" si="52"/>
        <v/>
      </c>
      <c r="W130" s="89" t="str">
        <f t="shared" si="52"/>
        <v/>
      </c>
      <c r="X130" s="89" t="str">
        <f t="shared" si="52"/>
        <v/>
      </c>
      <c r="Y130" s="89" t="str">
        <f t="shared" si="52"/>
        <v/>
      </c>
      <c r="Z130" s="89" t="str">
        <f t="shared" si="52"/>
        <v/>
      </c>
      <c r="AA130" s="89" t="str">
        <f t="shared" si="52"/>
        <v/>
      </c>
      <c r="AB130" s="89" t="str">
        <f t="shared" si="53"/>
        <v/>
      </c>
      <c r="AC130" s="89" t="str">
        <f t="shared" si="53"/>
        <v/>
      </c>
      <c r="AD130" s="89" t="str">
        <f t="shared" si="53"/>
        <v/>
      </c>
      <c r="AE130" s="89" t="str">
        <f t="shared" si="53"/>
        <v/>
      </c>
      <c r="AF130" s="89" t="str">
        <f t="shared" si="53"/>
        <v/>
      </c>
      <c r="AG130" s="89" t="str">
        <f t="shared" si="53"/>
        <v/>
      </c>
      <c r="AH130" s="89" t="str">
        <f t="shared" si="53"/>
        <v/>
      </c>
      <c r="AI130" s="89" t="str">
        <f t="shared" si="53"/>
        <v/>
      </c>
      <c r="AJ130" s="89" t="str">
        <f t="shared" si="53"/>
        <v/>
      </c>
      <c r="AK130" s="89" t="str">
        <f t="shared" si="53"/>
        <v/>
      </c>
      <c r="AL130" s="89" t="str">
        <f t="shared" si="53"/>
        <v/>
      </c>
      <c r="AM130" s="89" t="str">
        <f t="shared" si="53"/>
        <v/>
      </c>
      <c r="AN130" s="89" t="str">
        <f t="shared" si="53"/>
        <v/>
      </c>
      <c r="AO130" s="89" t="str">
        <f t="shared" si="53"/>
        <v/>
      </c>
      <c r="AP130" s="89" t="str">
        <f t="shared" si="53"/>
        <v/>
      </c>
      <c r="AQ130" s="38">
        <f t="shared" si="43"/>
        <v>0</v>
      </c>
      <c r="AR130" s="38">
        <f t="shared" si="44"/>
        <v>0</v>
      </c>
      <c r="AS130" s="38">
        <f t="shared" si="45"/>
        <v>0</v>
      </c>
    </row>
    <row r="131" spans="1:45" ht="54.75" customHeight="1" thickBot="1" x14ac:dyDescent="0.3">
      <c r="A131" s="34"/>
      <c r="B131" s="34"/>
      <c r="C131" s="34"/>
      <c r="D131" s="34"/>
      <c r="E131" s="34"/>
      <c r="F131" s="40"/>
      <c r="G131" s="41">
        <f>SUM(G13:G130)</f>
        <v>1081025</v>
      </c>
      <c r="H131" s="48" t="s">
        <v>181</v>
      </c>
      <c r="I131" s="54">
        <f>AVERAGE(I13:I130)</f>
        <v>0.55084745762711862</v>
      </c>
      <c r="J131" s="54"/>
      <c r="K131" s="52" t="s">
        <v>181</v>
      </c>
      <c r="L131" s="52" t="s">
        <v>181</v>
      </c>
      <c r="M131" s="52" t="s">
        <v>181</v>
      </c>
      <c r="N131" s="52" t="s">
        <v>181</v>
      </c>
      <c r="O131" s="52" t="s">
        <v>181</v>
      </c>
      <c r="P131" s="53" t="s">
        <v>181</v>
      </c>
      <c r="Q131" s="42">
        <f t="shared" ref="Q131:AR131" si="54">SUM(Q13:Q130)</f>
        <v>1081025</v>
      </c>
      <c r="R131" s="42">
        <f t="shared" si="54"/>
        <v>0</v>
      </c>
      <c r="S131" s="43">
        <f t="shared" si="54"/>
        <v>35000</v>
      </c>
      <c r="T131" s="43">
        <f t="shared" si="54"/>
        <v>0</v>
      </c>
      <c r="U131" s="43">
        <f t="shared" si="54"/>
        <v>352500</v>
      </c>
      <c r="V131" s="43">
        <f t="shared" si="54"/>
        <v>0</v>
      </c>
      <c r="W131" s="43">
        <f t="shared" si="54"/>
        <v>0</v>
      </c>
      <c r="X131" s="43">
        <f t="shared" si="54"/>
        <v>0</v>
      </c>
      <c r="Y131" s="43">
        <f t="shared" si="54"/>
        <v>0</v>
      </c>
      <c r="Z131" s="43">
        <f t="shared" si="54"/>
        <v>0</v>
      </c>
      <c r="AA131" s="43">
        <f t="shared" si="54"/>
        <v>0</v>
      </c>
      <c r="AB131" s="43">
        <f t="shared" si="54"/>
        <v>0</v>
      </c>
      <c r="AC131" s="43">
        <f t="shared" si="54"/>
        <v>710000</v>
      </c>
      <c r="AD131" s="43">
        <f t="shared" si="54"/>
        <v>0</v>
      </c>
      <c r="AE131" s="43">
        <f t="shared" si="54"/>
        <v>0</v>
      </c>
      <c r="AF131" s="43">
        <f t="shared" si="54"/>
        <v>0</v>
      </c>
      <c r="AG131" s="43">
        <f t="shared" si="54"/>
        <v>18525</v>
      </c>
      <c r="AH131" s="43">
        <f t="shared" si="54"/>
        <v>0</v>
      </c>
      <c r="AI131" s="43">
        <f t="shared" si="54"/>
        <v>0</v>
      </c>
      <c r="AJ131" s="43">
        <f t="shared" si="54"/>
        <v>0</v>
      </c>
      <c r="AK131" s="43">
        <f t="shared" si="54"/>
        <v>0</v>
      </c>
      <c r="AL131" s="43">
        <f t="shared" si="54"/>
        <v>0</v>
      </c>
      <c r="AM131" s="43">
        <f t="shared" si="54"/>
        <v>35000</v>
      </c>
      <c r="AN131" s="43">
        <f t="shared" si="54"/>
        <v>0</v>
      </c>
      <c r="AO131" s="43">
        <f t="shared" si="54"/>
        <v>352500</v>
      </c>
      <c r="AP131" s="43">
        <f t="shared" si="54"/>
        <v>0</v>
      </c>
      <c r="AQ131" s="43">
        <f t="shared" si="54"/>
        <v>1503525</v>
      </c>
      <c r="AR131" s="43">
        <f t="shared" si="54"/>
        <v>60141</v>
      </c>
      <c r="AS131" s="43">
        <f>SUM(AS13:AS130)</f>
        <v>67051.25</v>
      </c>
    </row>
    <row r="132" spans="1:45" ht="54.75" customHeight="1" x14ac:dyDescent="0.25">
      <c r="A132" s="44"/>
      <c r="B132" s="44"/>
      <c r="C132" s="44"/>
      <c r="D132" s="44"/>
      <c r="E132" s="45"/>
      <c r="F132" s="45"/>
    </row>
    <row r="134" spans="1:45" s="61" customFormat="1" ht="18" x14ac:dyDescent="0.25">
      <c r="A134" s="55"/>
      <c r="B134" s="55"/>
      <c r="C134" s="55"/>
      <c r="D134" s="55"/>
      <c r="E134" s="55"/>
      <c r="F134" s="55"/>
      <c r="G134" s="55"/>
      <c r="H134" s="55"/>
      <c r="I134" s="55"/>
      <c r="J134" s="55"/>
      <c r="K134" s="55"/>
      <c r="L134" s="55"/>
      <c r="M134" s="55"/>
      <c r="N134" s="55"/>
      <c r="O134" s="55"/>
      <c r="P134" s="57"/>
      <c r="Q134" s="57"/>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60"/>
      <c r="AR134" s="60"/>
      <c r="AS134" s="60"/>
    </row>
    <row r="135" spans="1:45" s="61" customFormat="1" ht="18" x14ac:dyDescent="0.25">
      <c r="A135" s="55"/>
      <c r="B135" s="55"/>
      <c r="C135" s="55"/>
      <c r="D135" s="55"/>
      <c r="E135" s="55"/>
      <c r="F135" s="55"/>
      <c r="G135" s="55"/>
      <c r="H135" s="55"/>
      <c r="I135" s="55"/>
      <c r="J135" s="55"/>
      <c r="K135" s="55"/>
      <c r="L135" s="55"/>
      <c r="M135" s="55"/>
      <c r="N135" s="55"/>
      <c r="O135" s="55"/>
      <c r="P135" s="57"/>
      <c r="Q135" s="57"/>
      <c r="R135" s="59"/>
      <c r="S135" s="59"/>
      <c r="T135" s="59"/>
      <c r="U135" s="59"/>
      <c r="V135" s="59"/>
      <c r="W135" s="59"/>
      <c r="X135" s="59"/>
      <c r="Y135" s="59"/>
      <c r="Z135" s="59"/>
      <c r="AA135" s="59"/>
      <c r="AB135" s="59"/>
      <c r="AC135" s="59"/>
      <c r="AD135" s="59"/>
      <c r="AE135" s="59"/>
      <c r="AF135" s="59"/>
      <c r="AG135" s="59"/>
      <c r="AH135" s="59"/>
      <c r="AI135" s="59"/>
      <c r="AJ135" s="59"/>
      <c r="AK135" s="59"/>
      <c r="AL135" s="59"/>
      <c r="AM135" s="59"/>
      <c r="AN135" s="59"/>
      <c r="AO135" s="59"/>
      <c r="AP135" s="59"/>
      <c r="AQ135" s="60"/>
      <c r="AR135" s="60"/>
      <c r="AS135" s="60"/>
    </row>
    <row r="136" spans="1:45" s="61" customFormat="1" ht="18" x14ac:dyDescent="0.25">
      <c r="A136" s="55"/>
      <c r="B136" s="55"/>
      <c r="C136" s="55"/>
      <c r="D136" s="55"/>
      <c r="E136" s="55"/>
      <c r="F136" s="55"/>
      <c r="G136" s="55"/>
      <c r="H136" s="55"/>
      <c r="I136" s="55"/>
      <c r="J136" s="55"/>
      <c r="K136" s="55"/>
      <c r="L136" s="55"/>
      <c r="M136" s="55"/>
      <c r="N136" s="55"/>
      <c r="O136" s="55"/>
      <c r="P136" s="57"/>
      <c r="Q136" s="57"/>
      <c r="R136" s="59"/>
      <c r="S136" s="59"/>
      <c r="T136" s="59"/>
      <c r="U136" s="59"/>
      <c r="V136" s="59"/>
      <c r="W136" s="59"/>
      <c r="X136" s="59"/>
      <c r="Y136" s="59"/>
      <c r="Z136" s="59"/>
      <c r="AA136" s="59"/>
      <c r="AB136" s="59"/>
      <c r="AC136" s="59"/>
      <c r="AD136" s="59"/>
      <c r="AE136" s="59"/>
      <c r="AF136" s="59"/>
      <c r="AG136" s="59"/>
      <c r="AH136" s="59"/>
      <c r="AI136" s="59"/>
      <c r="AJ136" s="59"/>
      <c r="AK136" s="59"/>
      <c r="AL136" s="59"/>
      <c r="AM136" s="59"/>
      <c r="AN136" s="59"/>
      <c r="AO136" s="59"/>
      <c r="AP136" s="59"/>
      <c r="AQ136" s="60"/>
      <c r="AR136" s="60"/>
      <c r="AS136" s="60"/>
    </row>
    <row r="137" spans="1:45" s="61" customFormat="1" ht="18" x14ac:dyDescent="0.25">
      <c r="A137" s="55"/>
      <c r="B137" s="55"/>
      <c r="C137" s="55"/>
      <c r="D137" s="55"/>
      <c r="E137" s="55"/>
      <c r="F137" s="55"/>
      <c r="G137" s="55"/>
      <c r="H137" s="55"/>
      <c r="I137" s="55"/>
      <c r="J137" s="55"/>
      <c r="K137" s="55"/>
      <c r="L137" s="55"/>
      <c r="M137" s="55"/>
      <c r="N137" s="55"/>
      <c r="O137" s="55"/>
      <c r="P137" s="57"/>
      <c r="Q137" s="57"/>
      <c r="R137" s="59"/>
      <c r="S137" s="59"/>
      <c r="T137" s="59"/>
      <c r="U137" s="59"/>
      <c r="V137" s="59"/>
      <c r="W137" s="59"/>
      <c r="X137" s="59"/>
      <c r="Y137" s="59"/>
      <c r="Z137" s="59"/>
      <c r="AA137" s="59"/>
      <c r="AB137" s="59"/>
      <c r="AC137" s="59"/>
      <c r="AD137" s="59"/>
      <c r="AE137" s="59"/>
      <c r="AF137" s="59"/>
      <c r="AG137" s="59"/>
      <c r="AH137" s="59"/>
      <c r="AI137" s="59"/>
      <c r="AJ137" s="59"/>
      <c r="AK137" s="59"/>
      <c r="AL137" s="59"/>
      <c r="AM137" s="59"/>
      <c r="AN137" s="59"/>
      <c r="AO137" s="59"/>
      <c r="AP137" s="59"/>
      <c r="AQ137" s="60"/>
      <c r="AR137" s="60"/>
      <c r="AS137" s="60"/>
    </row>
    <row r="138" spans="1:45" s="61" customFormat="1" ht="18" x14ac:dyDescent="0.25">
      <c r="A138" s="55"/>
      <c r="B138" s="55"/>
      <c r="C138" s="55"/>
      <c r="D138" s="55"/>
      <c r="E138" s="55"/>
      <c r="F138" s="55"/>
      <c r="G138" s="55"/>
      <c r="H138" s="55"/>
      <c r="I138" s="55"/>
      <c r="J138" s="55"/>
      <c r="K138" s="55"/>
      <c r="L138" s="55"/>
      <c r="M138" s="55"/>
      <c r="N138" s="55"/>
      <c r="O138" s="55"/>
      <c r="P138" s="56" t="s">
        <v>165</v>
      </c>
      <c r="Q138" s="56"/>
      <c r="R138" s="59"/>
      <c r="S138" s="59"/>
      <c r="T138" s="59"/>
      <c r="U138" s="59"/>
      <c r="V138" s="59"/>
      <c r="W138" s="59"/>
      <c r="X138" s="59"/>
      <c r="Y138" s="59"/>
      <c r="Z138" s="59"/>
      <c r="AA138" s="59"/>
      <c r="AB138" s="59"/>
      <c r="AC138" s="59"/>
      <c r="AD138" s="59"/>
      <c r="AE138" s="59"/>
      <c r="AF138" s="59"/>
      <c r="AG138" s="59"/>
      <c r="AH138" s="59"/>
      <c r="AI138" s="59"/>
      <c r="AJ138" s="59"/>
      <c r="AK138" s="59"/>
      <c r="AL138" s="59"/>
      <c r="AM138" s="59"/>
      <c r="AN138" s="59"/>
      <c r="AO138" s="59"/>
      <c r="AP138" s="59"/>
      <c r="AQ138" s="60"/>
      <c r="AR138" s="60"/>
      <c r="AS138" s="60"/>
    </row>
    <row r="139" spans="1:45" s="61" customFormat="1" ht="18" x14ac:dyDescent="0.25">
      <c r="A139" s="55"/>
      <c r="B139" s="55"/>
      <c r="C139" s="55"/>
      <c r="D139" s="55"/>
      <c r="E139" s="55"/>
      <c r="F139" s="55"/>
      <c r="G139" s="55"/>
      <c r="H139" s="55"/>
      <c r="I139" s="55"/>
      <c r="J139" s="55"/>
      <c r="K139" s="55"/>
      <c r="L139" s="55"/>
      <c r="M139" s="55"/>
      <c r="N139" s="55"/>
      <c r="O139" s="55"/>
      <c r="P139" s="57"/>
      <c r="Q139" s="57"/>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60">
        <f>SUM(R140:AP140)</f>
        <v>1380000</v>
      </c>
      <c r="AR139" s="60">
        <f>AQ139/25</f>
        <v>55200</v>
      </c>
      <c r="AS139" s="60"/>
    </row>
    <row r="140" spans="1:45" s="61" customFormat="1" ht="18" x14ac:dyDescent="0.25">
      <c r="A140" s="55"/>
      <c r="B140" s="55"/>
      <c r="C140" s="55"/>
      <c r="D140" s="55"/>
      <c r="E140" s="55"/>
      <c r="F140" s="55"/>
      <c r="G140" s="55"/>
      <c r="H140" s="55"/>
      <c r="I140" s="55"/>
      <c r="J140" s="55"/>
      <c r="K140" s="55"/>
      <c r="L140" s="55"/>
      <c r="M140" s="55"/>
      <c r="N140" s="55"/>
      <c r="O140" s="55"/>
      <c r="P140" s="57" t="str">
        <f>'État actuel de la coll.'!$A$20</f>
        <v>Équipements mobiles lourds</v>
      </c>
      <c r="Q140" s="59">
        <f t="shared" ref="Q140:R140" si="55">SUMIF($C$13:$C$130,$P140,Q$13:Q$130)</f>
        <v>1027500</v>
      </c>
      <c r="R140" s="59">
        <f t="shared" si="55"/>
        <v>0</v>
      </c>
      <c r="S140" s="59">
        <f t="shared" ref="S140:AQ140" si="56">SUMIF($C$13:$C$130,$P140,S$13:S$130)</f>
        <v>0</v>
      </c>
      <c r="T140" s="59">
        <f t="shared" si="56"/>
        <v>0</v>
      </c>
      <c r="U140" s="59">
        <f t="shared" si="56"/>
        <v>352500</v>
      </c>
      <c r="V140" s="59">
        <f t="shared" si="56"/>
        <v>0</v>
      </c>
      <c r="W140" s="59">
        <f t="shared" si="56"/>
        <v>0</v>
      </c>
      <c r="X140" s="59">
        <f t="shared" si="56"/>
        <v>0</v>
      </c>
      <c r="Y140" s="59">
        <f t="shared" si="56"/>
        <v>0</v>
      </c>
      <c r="Z140" s="59">
        <f t="shared" si="56"/>
        <v>0</v>
      </c>
      <c r="AA140" s="59">
        <f t="shared" si="56"/>
        <v>0</v>
      </c>
      <c r="AB140" s="59">
        <f t="shared" si="56"/>
        <v>0</v>
      </c>
      <c r="AC140" s="59">
        <f t="shared" si="56"/>
        <v>675000</v>
      </c>
      <c r="AD140" s="59">
        <f t="shared" si="56"/>
        <v>0</v>
      </c>
      <c r="AE140" s="59">
        <f t="shared" si="56"/>
        <v>0</v>
      </c>
      <c r="AF140" s="59">
        <f t="shared" si="56"/>
        <v>0</v>
      </c>
      <c r="AG140" s="59">
        <f t="shared" si="56"/>
        <v>0</v>
      </c>
      <c r="AH140" s="59">
        <f t="shared" si="56"/>
        <v>0</v>
      </c>
      <c r="AI140" s="59">
        <f t="shared" si="56"/>
        <v>0</v>
      </c>
      <c r="AJ140" s="59">
        <f t="shared" si="56"/>
        <v>0</v>
      </c>
      <c r="AK140" s="59">
        <f t="shared" si="56"/>
        <v>0</v>
      </c>
      <c r="AL140" s="59">
        <f t="shared" si="56"/>
        <v>0</v>
      </c>
      <c r="AM140" s="59">
        <f t="shared" si="56"/>
        <v>0</v>
      </c>
      <c r="AN140" s="59">
        <f t="shared" si="56"/>
        <v>0</v>
      </c>
      <c r="AO140" s="59">
        <f t="shared" si="56"/>
        <v>352500</v>
      </c>
      <c r="AP140" s="59">
        <f t="shared" si="56"/>
        <v>0</v>
      </c>
      <c r="AQ140" s="99">
        <f t="shared" si="56"/>
        <v>1380000</v>
      </c>
      <c r="AR140" s="99">
        <f t="shared" ref="AR140:AS140" si="57">SUMIF($C$13:$C$130,$P140,AR$13:AR$130)</f>
        <v>55200</v>
      </c>
      <c r="AS140" s="99">
        <f t="shared" si="57"/>
        <v>62625</v>
      </c>
    </row>
    <row r="141" spans="1:45" s="61" customFormat="1" ht="17.5" x14ac:dyDescent="0.25">
      <c r="A141" s="55"/>
      <c r="B141" s="55"/>
      <c r="C141" s="55"/>
      <c r="D141" s="55"/>
      <c r="E141" s="55"/>
      <c r="F141" s="55"/>
      <c r="G141" s="55"/>
      <c r="H141" s="55"/>
      <c r="I141" s="55"/>
      <c r="J141" s="55"/>
      <c r="K141" s="55"/>
      <c r="L141" s="55"/>
      <c r="M141" s="55"/>
      <c r="N141" s="55"/>
      <c r="O141" s="55"/>
      <c r="P141" s="55"/>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59">
        <f>SUM(AQ133:AQ140)</f>
        <v>2760000</v>
      </c>
      <c r="AR141" s="59">
        <f>SUM(AR134:AR140)</f>
        <v>110400</v>
      </c>
      <c r="AS141" s="59">
        <f>SUM(AS134:AS140)</f>
        <v>62625</v>
      </c>
    </row>
    <row r="142" spans="1:45" x14ac:dyDescent="0.25">
      <c r="P142" s="2" t="s">
        <v>166</v>
      </c>
      <c r="Q142" s="58">
        <f>ROUND($AR$131,-3)</f>
        <v>60000</v>
      </c>
      <c r="R142" s="58">
        <f>ROUND($AR$131,-3)</f>
        <v>60000</v>
      </c>
      <c r="S142" s="58">
        <f t="shared" ref="S142:AP142" si="58">ROUND($AR$131,-3)</f>
        <v>60000</v>
      </c>
      <c r="T142" s="58">
        <f t="shared" si="58"/>
        <v>60000</v>
      </c>
      <c r="U142" s="58">
        <f t="shared" si="58"/>
        <v>60000</v>
      </c>
      <c r="V142" s="58">
        <f t="shared" si="58"/>
        <v>60000</v>
      </c>
      <c r="W142" s="58">
        <f t="shared" si="58"/>
        <v>60000</v>
      </c>
      <c r="X142" s="58">
        <f t="shared" si="58"/>
        <v>60000</v>
      </c>
      <c r="Y142" s="58">
        <f t="shared" si="58"/>
        <v>60000</v>
      </c>
      <c r="Z142" s="58">
        <f t="shared" si="58"/>
        <v>60000</v>
      </c>
      <c r="AA142" s="58">
        <f t="shared" si="58"/>
        <v>60000</v>
      </c>
      <c r="AB142" s="58">
        <f t="shared" si="58"/>
        <v>60000</v>
      </c>
      <c r="AC142" s="58">
        <f t="shared" si="58"/>
        <v>60000</v>
      </c>
      <c r="AD142" s="58">
        <f t="shared" si="58"/>
        <v>60000</v>
      </c>
      <c r="AE142" s="58">
        <f t="shared" si="58"/>
        <v>60000</v>
      </c>
      <c r="AF142" s="58">
        <f t="shared" si="58"/>
        <v>60000</v>
      </c>
      <c r="AG142" s="58">
        <f t="shared" si="58"/>
        <v>60000</v>
      </c>
      <c r="AH142" s="58">
        <f t="shared" si="58"/>
        <v>60000</v>
      </c>
      <c r="AI142" s="58">
        <f t="shared" si="58"/>
        <v>60000</v>
      </c>
      <c r="AJ142" s="58">
        <f t="shared" si="58"/>
        <v>60000</v>
      </c>
      <c r="AK142" s="58">
        <f t="shared" si="58"/>
        <v>60000</v>
      </c>
      <c r="AL142" s="58">
        <f t="shared" si="58"/>
        <v>60000</v>
      </c>
      <c r="AM142" s="58">
        <f t="shared" si="58"/>
        <v>60000</v>
      </c>
      <c r="AN142" s="58">
        <f t="shared" si="58"/>
        <v>60000</v>
      </c>
      <c r="AO142" s="58">
        <f t="shared" si="58"/>
        <v>60000</v>
      </c>
      <c r="AP142" s="58">
        <f t="shared" si="58"/>
        <v>60000</v>
      </c>
    </row>
    <row r="143" spans="1:45" x14ac:dyDescent="0.25">
      <c r="P143" s="2" t="s">
        <v>167</v>
      </c>
      <c r="Q143" s="58">
        <f>ROUND($AS$131,-3)</f>
        <v>67000</v>
      </c>
      <c r="R143" s="58">
        <f>ROUND($AS$131,-3)</f>
        <v>67000</v>
      </c>
      <c r="S143" s="58">
        <f t="shared" ref="S143:AP143" si="59">ROUND($AS$131,-3)</f>
        <v>67000</v>
      </c>
      <c r="T143" s="58">
        <f t="shared" si="59"/>
        <v>67000</v>
      </c>
      <c r="U143" s="58">
        <f t="shared" si="59"/>
        <v>67000</v>
      </c>
      <c r="V143" s="58">
        <f t="shared" si="59"/>
        <v>67000</v>
      </c>
      <c r="W143" s="58">
        <f t="shared" si="59"/>
        <v>67000</v>
      </c>
      <c r="X143" s="58">
        <f t="shared" si="59"/>
        <v>67000</v>
      </c>
      <c r="Y143" s="58">
        <f t="shared" si="59"/>
        <v>67000</v>
      </c>
      <c r="Z143" s="58">
        <f t="shared" si="59"/>
        <v>67000</v>
      </c>
      <c r="AA143" s="58">
        <f t="shared" si="59"/>
        <v>67000</v>
      </c>
      <c r="AB143" s="58">
        <f t="shared" si="59"/>
        <v>67000</v>
      </c>
      <c r="AC143" s="58">
        <f t="shared" si="59"/>
        <v>67000</v>
      </c>
      <c r="AD143" s="58">
        <f t="shared" si="59"/>
        <v>67000</v>
      </c>
      <c r="AE143" s="58">
        <f t="shared" si="59"/>
        <v>67000</v>
      </c>
      <c r="AF143" s="58">
        <f t="shared" si="59"/>
        <v>67000</v>
      </c>
      <c r="AG143" s="58">
        <f t="shared" si="59"/>
        <v>67000</v>
      </c>
      <c r="AH143" s="58">
        <f t="shared" si="59"/>
        <v>67000</v>
      </c>
      <c r="AI143" s="58">
        <f t="shared" si="59"/>
        <v>67000</v>
      </c>
      <c r="AJ143" s="58">
        <f t="shared" si="59"/>
        <v>67000</v>
      </c>
      <c r="AK143" s="58">
        <f t="shared" si="59"/>
        <v>67000</v>
      </c>
      <c r="AL143" s="58">
        <f t="shared" si="59"/>
        <v>67000</v>
      </c>
      <c r="AM143" s="58">
        <f t="shared" si="59"/>
        <v>67000</v>
      </c>
      <c r="AN143" s="58">
        <f t="shared" si="59"/>
        <v>67000</v>
      </c>
      <c r="AO143" s="58">
        <f t="shared" si="59"/>
        <v>67000</v>
      </c>
      <c r="AP143" s="58">
        <f t="shared" si="59"/>
        <v>67000</v>
      </c>
    </row>
  </sheetData>
  <mergeCells count="4">
    <mergeCell ref="A11:F11"/>
    <mergeCell ref="G11:P11"/>
    <mergeCell ref="A1:E1"/>
    <mergeCell ref="A2:E2"/>
  </mergeCells>
  <conditionalFormatting sqref="G13:J131">
    <cfRule type="cellIs" dxfId="5" priority="2" operator="lessThan">
      <formula>1</formula>
    </cfRule>
  </conditionalFormatting>
  <conditionalFormatting sqref="K13:P130">
    <cfRule type="cellIs" dxfId="4" priority="3" operator="greaterThan">
      <formula>2039</formula>
    </cfRule>
  </conditionalFormatting>
  <conditionalFormatting sqref="AS13:AS130">
    <cfRule type="containsErrors" dxfId="3" priority="1">
      <formula>ISERROR(AS13)</formula>
    </cfRule>
  </conditionalFormatting>
  <printOptions horizontalCentered="1"/>
  <pageMargins left="1" right="1" top="0.75" bottom="0.75" header="0.5" footer="0.5"/>
  <pageSetup paperSize="119" scale="12" fitToHeight="0" orientation="landscape"/>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4D077-B0EA-4810-8640-E94F58606964}">
  <sheetPr codeName="Sheet7">
    <tabColor theme="7"/>
  </sheetPr>
  <dimension ref="A1:AJ15"/>
  <sheetViews>
    <sheetView view="pageBreakPreview" zoomScale="50" zoomScaleNormal="50" zoomScaleSheetLayoutView="50" workbookViewId="0">
      <selection sqref="A1:E1"/>
    </sheetView>
  </sheetViews>
  <sheetFormatPr defaultColWidth="9.08984375" defaultRowHeight="12.5" x14ac:dyDescent="0.25"/>
  <cols>
    <col min="3" max="4" width="19.36328125" customWidth="1"/>
    <col min="5" max="5" width="14.08984375" customWidth="1"/>
    <col min="6" max="16" width="14.08984375" bestFit="1" customWidth="1"/>
    <col min="17" max="17" width="14.453125" customWidth="1"/>
    <col min="18" max="18" width="13.6328125" customWidth="1"/>
    <col min="19" max="19" width="14" customWidth="1"/>
    <col min="20" max="20" width="13.453125" customWidth="1"/>
    <col min="21" max="21" width="13.81640625" customWidth="1"/>
    <col min="22" max="22" width="13.453125" customWidth="1"/>
    <col min="23" max="23" width="14" customWidth="1"/>
    <col min="24" max="24" width="14.81640625" customWidth="1"/>
    <col min="25" max="25" width="14" customWidth="1"/>
    <col min="26" max="26" width="14.453125" customWidth="1"/>
    <col min="27" max="28" width="14" customWidth="1"/>
    <col min="29" max="29" width="13.453125" customWidth="1"/>
    <col min="30" max="30" width="14.81640625" bestFit="1" customWidth="1"/>
    <col min="31" max="31" width="14.08984375" customWidth="1"/>
    <col min="32" max="32" width="14.453125" customWidth="1"/>
    <col min="36" max="36" width="14.08984375" customWidth="1"/>
  </cols>
  <sheetData>
    <row r="1" spans="1:36" ht="18" x14ac:dyDescent="0.4">
      <c r="A1" s="407" t="s">
        <v>185</v>
      </c>
      <c r="B1" s="408"/>
      <c r="C1" s="408"/>
      <c r="D1" s="408"/>
      <c r="E1" s="409"/>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row>
    <row r="2" spans="1:36" x14ac:dyDescent="0.25">
      <c r="A2" s="410"/>
      <c r="B2" s="411"/>
      <c r="C2" s="411"/>
      <c r="D2" s="411"/>
      <c r="E2" s="412"/>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row>
    <row r="3" spans="1:36" x14ac:dyDescent="0.25">
      <c r="D3" t="s">
        <v>161</v>
      </c>
      <c r="E3">
        <f>'Plan 25 ans – Statique'!R14</f>
        <v>2019</v>
      </c>
      <c r="F3">
        <f>'Plan 25 ans – Statique'!S14</f>
        <v>2020</v>
      </c>
      <c r="G3">
        <f>'Plan 25 ans – Statique'!T14</f>
        <v>2021</v>
      </c>
      <c r="H3">
        <f>'Plan 25 ans – Statique'!U14</f>
        <v>2022</v>
      </c>
      <c r="I3">
        <f>'Plan 25 ans – Statique'!V14</f>
        <v>2023</v>
      </c>
      <c r="J3">
        <f>'Plan 25 ans – Statique'!W14</f>
        <v>2024</v>
      </c>
      <c r="K3">
        <f>'Plan 25 ans – Statique'!X14</f>
        <v>2025</v>
      </c>
      <c r="L3">
        <f>'Plan 25 ans – Statique'!Y14</f>
        <v>2026</v>
      </c>
      <c r="M3">
        <f>'Plan 25 ans – Statique'!Z14</f>
        <v>2027</v>
      </c>
      <c r="N3">
        <f>'Plan 25 ans – Statique'!AA14</f>
        <v>2028</v>
      </c>
      <c r="O3">
        <f>'Plan 25 ans – Statique'!AB14</f>
        <v>2029</v>
      </c>
      <c r="P3">
        <f>'Plan 25 ans – Statique'!AC14</f>
        <v>2030</v>
      </c>
      <c r="Q3">
        <f>'Plan 25 ans – Statique'!AD14</f>
        <v>2031</v>
      </c>
      <c r="R3">
        <f>'Plan 25 ans – Statique'!AE14</f>
        <v>2032</v>
      </c>
      <c r="S3">
        <f>'Plan 25 ans – Statique'!AF14</f>
        <v>2033</v>
      </c>
      <c r="T3">
        <f>'Plan 25 ans – Statique'!AG14</f>
        <v>2034</v>
      </c>
      <c r="U3">
        <f>'Plan 25 ans – Statique'!AH14</f>
        <v>2035</v>
      </c>
      <c r="V3">
        <f>'Plan 25 ans – Statique'!AI14</f>
        <v>2036</v>
      </c>
      <c r="W3">
        <f>'Plan 25 ans – Statique'!AJ14</f>
        <v>2037</v>
      </c>
      <c r="X3">
        <f>'Plan 25 ans – Statique'!AK14</f>
        <v>2038</v>
      </c>
      <c r="Y3">
        <f>'Plan 25 ans – Statique'!AL14</f>
        <v>2039</v>
      </c>
      <c r="Z3">
        <f>'Plan 25 ans – Statique'!AM14</f>
        <v>2040</v>
      </c>
      <c r="AA3">
        <f>'Plan 25 ans – Statique'!AN14</f>
        <v>2041</v>
      </c>
      <c r="AB3">
        <f>'Plan 25 ans – Statique'!AO14</f>
        <v>2042</v>
      </c>
      <c r="AC3">
        <f>'Plan 25 ans – Statique'!AP14</f>
        <v>2043</v>
      </c>
      <c r="AD3" t="str">
        <f>'Plan 25 ans – Statique'!AQ14</f>
        <v>Total sur 25 ans</v>
      </c>
      <c r="AE3" t="str">
        <f>'Plan 25 ans – Statique'!AR14</f>
        <v>Annualisé sur 25 ans</v>
      </c>
      <c r="AF3" t="str">
        <f>'Plan 25 ans – Statique'!AS14</f>
        <v>Cycle de vie annualisé</v>
      </c>
    </row>
    <row r="4" spans="1:36" ht="18" x14ac:dyDescent="0.25">
      <c r="C4" s="56" t="s">
        <v>165</v>
      </c>
      <c r="D4" s="56"/>
    </row>
    <row r="5" spans="1:36" x14ac:dyDescent="0.25">
      <c r="C5" t="str">
        <f>'Plan 25 ans – Statique'!P3</f>
        <v>Eau</v>
      </c>
      <c r="D5" s="105">
        <f>'Plan 25 ans – Statique'!Q3</f>
        <v>0</v>
      </c>
      <c r="E5" s="105">
        <f>'Plan 25 ans – Statique'!R3</f>
        <v>0</v>
      </c>
      <c r="F5" s="105">
        <f>'Plan 25 ans – Statique'!S3</f>
        <v>0</v>
      </c>
      <c r="G5" s="105">
        <f>'Plan 25 ans – Statique'!T3</f>
        <v>0</v>
      </c>
      <c r="H5" s="105">
        <f>'Plan 25 ans – Statique'!U3</f>
        <v>0</v>
      </c>
      <c r="I5" s="105">
        <f>'Plan 25 ans – Statique'!V3</f>
        <v>0</v>
      </c>
      <c r="J5" s="105">
        <f>'Plan 25 ans – Statique'!W3</f>
        <v>0</v>
      </c>
      <c r="K5" s="105">
        <f>'Plan 25 ans – Statique'!X3</f>
        <v>0</v>
      </c>
      <c r="L5" s="105">
        <f>'Plan 25 ans – Statique'!Y3</f>
        <v>0</v>
      </c>
      <c r="M5" s="105">
        <f>'Plan 25 ans – Statique'!Z3</f>
        <v>0</v>
      </c>
      <c r="N5" s="105">
        <f>'Plan 25 ans – Statique'!AA3</f>
        <v>0</v>
      </c>
      <c r="O5" s="105">
        <f>'Plan 25 ans – Statique'!AB3</f>
        <v>0</v>
      </c>
      <c r="P5" s="105">
        <f>'Plan 25 ans – Statique'!AC3</f>
        <v>0</v>
      </c>
      <c r="Q5" s="105">
        <f>'Plan 25 ans – Statique'!AD3</f>
        <v>0</v>
      </c>
      <c r="R5" s="105">
        <f>'Plan 25 ans – Statique'!AE3</f>
        <v>0</v>
      </c>
      <c r="S5" s="105">
        <f>'Plan 25 ans – Statique'!AF3</f>
        <v>0</v>
      </c>
      <c r="T5" s="105">
        <f>'Plan 25 ans – Statique'!AG3</f>
        <v>0</v>
      </c>
      <c r="U5" s="105">
        <f>'Plan 25 ans – Statique'!AH3</f>
        <v>53755.169881161164</v>
      </c>
      <c r="V5" s="105">
        <f>'Plan 25 ans – Statique'!AI3</f>
        <v>0</v>
      </c>
      <c r="W5" s="105">
        <f>'Plan 25 ans – Statique'!AJ3</f>
        <v>0</v>
      </c>
      <c r="X5" s="105">
        <f>'Plan 25 ans – Statique'!AK3</f>
        <v>0</v>
      </c>
      <c r="Y5" s="105">
        <f>'Plan 25 ans – Statique'!AL3</f>
        <v>0</v>
      </c>
      <c r="Z5" s="105">
        <f>'Plan 25 ans – Statique'!AM3</f>
        <v>2969951.2725891112</v>
      </c>
      <c r="AA5" s="105">
        <f>'Plan 25 ans – Statique'!AN3</f>
        <v>0</v>
      </c>
      <c r="AB5" s="105">
        <f>'Plan 25 ans – Statique'!AO3</f>
        <v>0</v>
      </c>
      <c r="AC5" s="105">
        <f>'Plan 25 ans – Statique'!AP3</f>
        <v>0</v>
      </c>
      <c r="AD5" s="105">
        <f>'Plan 25 ans – Statique'!AQ3</f>
        <v>3023706.4424702725</v>
      </c>
      <c r="AE5" s="105">
        <f>'Plan 25 ans – Statique'!AR3</f>
        <v>120948.25769881089</v>
      </c>
      <c r="AF5" s="105">
        <f>'Plan 25 ans – Statique'!AS3</f>
        <v>60882.04673240424</v>
      </c>
    </row>
    <row r="6" spans="1:36" x14ac:dyDescent="0.25">
      <c r="C6" t="str">
        <f>'Plan 25 ans – Statique'!P4</f>
        <v>Égouts</v>
      </c>
      <c r="D6" s="105">
        <f>'Plan 25 ans – Statique'!Q4</f>
        <v>608472.97188275785</v>
      </c>
      <c r="E6" s="105">
        <f>'Plan 25 ans – Statique'!R4</f>
        <v>0</v>
      </c>
      <c r="F6" s="105">
        <f>'Plan 25 ans – Statique'!S4</f>
        <v>0</v>
      </c>
      <c r="G6" s="105">
        <f>'Plan 25 ans – Statique'!T4</f>
        <v>0</v>
      </c>
      <c r="H6" s="105">
        <f>'Plan 25 ans – Statique'!U4</f>
        <v>0</v>
      </c>
      <c r="I6" s="105">
        <f>'Plan 25 ans – Statique'!V4</f>
        <v>608472.97188275785</v>
      </c>
      <c r="J6" s="105">
        <f>'Plan 25 ans – Statique'!W4</f>
        <v>0</v>
      </c>
      <c r="K6" s="105">
        <f>'Plan 25 ans – Statique'!X4</f>
        <v>0</v>
      </c>
      <c r="L6" s="105">
        <f>'Plan 25 ans – Statique'!Y4</f>
        <v>0</v>
      </c>
      <c r="M6" s="105">
        <f>'Plan 25 ans – Statique'!Z4</f>
        <v>0</v>
      </c>
      <c r="N6" s="105">
        <f>'Plan 25 ans – Statique'!AA4</f>
        <v>0</v>
      </c>
      <c r="O6" s="105">
        <f>'Plan 25 ans – Statique'!AB4</f>
        <v>0</v>
      </c>
      <c r="P6" s="105">
        <f>'Plan 25 ans – Statique'!AC4</f>
        <v>0</v>
      </c>
      <c r="Q6" s="105">
        <f>'Plan 25 ans – Statique'!AD4</f>
        <v>321038.98005950451</v>
      </c>
      <c r="R6" s="105">
        <f>'Plan 25 ans – Statique'!AE4</f>
        <v>0</v>
      </c>
      <c r="S6" s="105">
        <f>'Plan 25 ans – Statique'!AF4</f>
        <v>0</v>
      </c>
      <c r="T6" s="105">
        <f>'Plan 25 ans – Statique'!AG4</f>
        <v>0</v>
      </c>
      <c r="U6" s="105">
        <f>'Plan 25 ans – Statique'!AH4</f>
        <v>0</v>
      </c>
      <c r="V6" s="105">
        <f>'Plan 25 ans – Statique'!AI4</f>
        <v>0</v>
      </c>
      <c r="W6" s="105">
        <f>'Plan 25 ans – Statique'!AJ4</f>
        <v>0</v>
      </c>
      <c r="X6" s="105">
        <f>'Plan 25 ans – Statique'!AK4</f>
        <v>608472.97188275785</v>
      </c>
      <c r="Y6" s="105">
        <f>'Plan 25 ans – Statique'!AL4</f>
        <v>0</v>
      </c>
      <c r="Z6" s="105">
        <f>'Plan 25 ans – Statique'!AM4</f>
        <v>0</v>
      </c>
      <c r="AA6" s="105">
        <f>'Plan 25 ans – Statique'!AN4</f>
        <v>0</v>
      </c>
      <c r="AB6" s="105">
        <f>'Plan 25 ans – Statique'!AO4</f>
        <v>0</v>
      </c>
      <c r="AC6" s="105">
        <f>'Plan 25 ans – Statique'!AP4</f>
        <v>0</v>
      </c>
      <c r="AD6" s="105">
        <f>'Plan 25 ans – Statique'!AQ4</f>
        <v>1537984.9238250202</v>
      </c>
      <c r="AE6" s="105">
        <f>'Plan 25 ans – Statique'!AR4</f>
        <v>61519.396953000811</v>
      </c>
      <c r="AF6" s="105">
        <f>'Plan 25 ans – Statique'!AS4</f>
        <v>54131.402970523217</v>
      </c>
      <c r="AJ6" s="104"/>
    </row>
    <row r="7" spans="1:36" x14ac:dyDescent="0.25">
      <c r="C7" t="str">
        <f>'Plan 25 ans – Statique'!P5</f>
        <v>Routes et drainage</v>
      </c>
      <c r="D7" s="105">
        <f>'Plan 25 ans – Statique'!Q5</f>
        <v>0</v>
      </c>
      <c r="E7" s="105">
        <f>'Plan 25 ans – Statique'!R5</f>
        <v>0</v>
      </c>
      <c r="F7" s="105">
        <f>'Plan 25 ans – Statique'!S5</f>
        <v>23040.31644253603</v>
      </c>
      <c r="G7" s="105">
        <f>'Plan 25 ans – Statique'!T5</f>
        <v>0</v>
      </c>
      <c r="H7" s="105">
        <f>'Plan 25 ans – Statique'!U5</f>
        <v>59856.927547608844</v>
      </c>
      <c r="I7" s="105">
        <f>'Plan 25 ans – Statique'!V5</f>
        <v>0</v>
      </c>
      <c r="J7" s="105">
        <f>'Plan 25 ans – Statique'!W5</f>
        <v>23040.31644253603</v>
      </c>
      <c r="K7" s="105">
        <f>'Plan 25 ans – Statique'!X5</f>
        <v>0</v>
      </c>
      <c r="L7" s="105">
        <f>'Plan 25 ans – Statique'!Y5</f>
        <v>100941.02898458642</v>
      </c>
      <c r="M7" s="105">
        <f>'Plan 25 ans – Statique'!Z5</f>
        <v>36816.611105072814</v>
      </c>
      <c r="N7" s="105">
        <f>'Plan 25 ans – Statique'!AA5</f>
        <v>23040.31644253603</v>
      </c>
      <c r="O7" s="105">
        <f>'Plan 25 ans – Statique'!AB5</f>
        <v>0</v>
      </c>
      <c r="P7" s="105">
        <f>'Plan 25 ans – Statique'!AC5</f>
        <v>23040.31644253603</v>
      </c>
      <c r="Q7" s="105">
        <f>'Plan 25 ans – Statique'!AD5</f>
        <v>0</v>
      </c>
      <c r="R7" s="105">
        <f>'Plan 25 ans – Statique'!AE5</f>
        <v>36816.611105072814</v>
      </c>
      <c r="S7" s="105">
        <f>'Plan 25 ans – Statique'!AF5</f>
        <v>0</v>
      </c>
      <c r="T7" s="105">
        <f>'Plan 25 ans – Statique'!AG5</f>
        <v>0</v>
      </c>
      <c r="U7" s="105">
        <f>'Plan 25 ans – Statique'!AH5</f>
        <v>0</v>
      </c>
      <c r="V7" s="105">
        <f>'Plan 25 ans – Statique'!AI5</f>
        <v>77900.712542050387</v>
      </c>
      <c r="W7" s="105">
        <f>'Plan 25 ans – Statique'!AJ5</f>
        <v>36816.611105072814</v>
      </c>
      <c r="X7" s="105">
        <f>'Plan 25 ans – Statique'!AK5</f>
        <v>0</v>
      </c>
      <c r="Y7" s="105">
        <f>'Plan 25 ans – Statique'!AL5</f>
        <v>0</v>
      </c>
      <c r="Z7" s="105">
        <f>'Plan 25 ans – Statique'!AM5</f>
        <v>0</v>
      </c>
      <c r="AA7" s="105">
        <f>'Plan 25 ans – Statique'!AN5</f>
        <v>0</v>
      </c>
      <c r="AB7" s="105">
        <f>'Plan 25 ans – Statique'!AO5</f>
        <v>36816.611105072814</v>
      </c>
      <c r="AC7" s="105">
        <f>'Plan 25 ans – Statique'!AP5</f>
        <v>0</v>
      </c>
      <c r="AD7" s="105">
        <f>'Plan 25 ans – Statique'!AQ5</f>
        <v>478126.37926468102</v>
      </c>
      <c r="AE7" s="105">
        <f>'Plan 25 ans – Statique'!AR5</f>
        <v>19125.055170587239</v>
      </c>
      <c r="AF7" s="105">
        <f>'Plan 25 ans – Statique'!AS5</f>
        <v>26673.551696487615</v>
      </c>
    </row>
    <row r="8" spans="1:36" x14ac:dyDescent="0.25">
      <c r="C8" t="str">
        <f>'Plan 25 ans – Statique'!P6</f>
        <v>Bâtiments</v>
      </c>
      <c r="D8" s="105">
        <f>'Plan 25 ans – Statique'!Q6</f>
        <v>0</v>
      </c>
      <c r="E8" s="105">
        <f>'Plan 25 ans – Statique'!R6</f>
        <v>0</v>
      </c>
      <c r="F8" s="105">
        <f>'Plan 25 ans – Statique'!S6</f>
        <v>0</v>
      </c>
      <c r="G8" s="105">
        <f>'Plan 25 ans – Statique'!T6</f>
        <v>0</v>
      </c>
      <c r="H8" s="105">
        <f>'Plan 25 ans – Statique'!U6</f>
        <v>0</v>
      </c>
      <c r="I8" s="105">
        <f>'Plan 25 ans – Statique'!V6</f>
        <v>0</v>
      </c>
      <c r="J8" s="105">
        <f>'Plan 25 ans – Statique'!W6</f>
        <v>0</v>
      </c>
      <c r="K8" s="105">
        <f>'Plan 25 ans – Statique'!X6</f>
        <v>0</v>
      </c>
      <c r="L8" s="105">
        <f>'Plan 25 ans – Statique'!Y6</f>
        <v>0</v>
      </c>
      <c r="M8" s="105">
        <f>'Plan 25 ans – Statique'!Z6</f>
        <v>0</v>
      </c>
      <c r="N8" s="105">
        <f>'Plan 25 ans – Statique'!AA6</f>
        <v>0</v>
      </c>
      <c r="O8" s="105">
        <f>'Plan 25 ans – Statique'!AB6</f>
        <v>0</v>
      </c>
      <c r="P8" s="105">
        <f>'Plan 25 ans – Statique'!AC6</f>
        <v>0</v>
      </c>
      <c r="Q8" s="105">
        <f>'Plan 25 ans – Statique'!AD6</f>
        <v>0</v>
      </c>
      <c r="R8" s="105">
        <f>'Plan 25 ans – Statique'!AE6</f>
        <v>0</v>
      </c>
      <c r="S8" s="105">
        <f>'Plan 25 ans – Statique'!AF6</f>
        <v>0</v>
      </c>
      <c r="T8" s="105">
        <f>'Plan 25 ans – Statique'!AG6</f>
        <v>0</v>
      </c>
      <c r="U8" s="105">
        <f>'Plan 25 ans – Statique'!AH6</f>
        <v>0</v>
      </c>
      <c r="V8" s="105">
        <f>'Plan 25 ans – Statique'!AI6</f>
        <v>0</v>
      </c>
      <c r="W8" s="105">
        <f>'Plan 25 ans – Statique'!AJ6</f>
        <v>0</v>
      </c>
      <c r="X8" s="105">
        <f>'Plan 25 ans – Statique'!AK6</f>
        <v>0</v>
      </c>
      <c r="Y8" s="105">
        <f>'Plan 25 ans – Statique'!AL6</f>
        <v>0</v>
      </c>
      <c r="Z8" s="105">
        <f>'Plan 25 ans – Statique'!AM6</f>
        <v>0</v>
      </c>
      <c r="AA8" s="105">
        <f>'Plan 25 ans – Statique'!AN6</f>
        <v>0</v>
      </c>
      <c r="AB8" s="105">
        <f>'Plan 25 ans – Statique'!AO6</f>
        <v>0</v>
      </c>
      <c r="AC8" s="105">
        <f>'Plan 25 ans – Statique'!AP6</f>
        <v>0</v>
      </c>
      <c r="AD8" s="105">
        <f>'Plan 25 ans – Statique'!AQ6</f>
        <v>0</v>
      </c>
      <c r="AE8" s="105">
        <f>'Plan 25 ans – Statique'!AR6</f>
        <v>0</v>
      </c>
      <c r="AF8" s="105">
        <f>'Plan 25 ans – Statique'!AS6</f>
        <v>79625.58506567798</v>
      </c>
    </row>
    <row r="9" spans="1:36" x14ac:dyDescent="0.25">
      <c r="C9" t="str">
        <f>'Plan 25 ans – Statique'!P7</f>
        <v>Loisirs</v>
      </c>
      <c r="D9" s="105">
        <f>'Plan 25 ans – Statique'!Q7</f>
        <v>4058052.4728440545</v>
      </c>
      <c r="E9" s="105">
        <f>'Plan 25 ans – Statique'!R7</f>
        <v>0</v>
      </c>
      <c r="F9" s="105">
        <f>'Plan 25 ans – Statique'!S7</f>
        <v>0</v>
      </c>
      <c r="G9" s="105">
        <f>'Plan 25 ans – Statique'!T7</f>
        <v>0</v>
      </c>
      <c r="H9" s="105">
        <f>'Plan 25 ans – Statique'!U7</f>
        <v>13500000</v>
      </c>
      <c r="I9" s="105">
        <f>'Plan 25 ans – Statique'!V7</f>
        <v>0</v>
      </c>
      <c r="J9" s="105">
        <f>'Plan 25 ans – Statique'!W7</f>
        <v>0</v>
      </c>
      <c r="K9" s="105">
        <f>'Plan 25 ans – Statique'!X7</f>
        <v>10839.387322858562</v>
      </c>
      <c r="L9" s="105">
        <f>'Plan 25 ans – Statique'!Y7</f>
        <v>0</v>
      </c>
      <c r="M9" s="105">
        <f>'Plan 25 ans – Statique'!Z7</f>
        <v>0</v>
      </c>
      <c r="N9" s="105">
        <f>'Plan 25 ans – Statique'!AA7</f>
        <v>0</v>
      </c>
      <c r="O9" s="105">
        <f>'Plan 25 ans – Statique'!AB7</f>
        <v>0</v>
      </c>
      <c r="P9" s="105">
        <f>'Plan 25 ans – Statique'!AC7</f>
        <v>0</v>
      </c>
      <c r="Q9" s="105">
        <f>'Plan 25 ans – Statique'!AD7</f>
        <v>0</v>
      </c>
      <c r="R9" s="105">
        <f>'Plan 25 ans – Statique'!AE7</f>
        <v>0</v>
      </c>
      <c r="S9" s="105">
        <f>'Plan 25 ans – Statique'!AF7</f>
        <v>0</v>
      </c>
      <c r="T9" s="105">
        <f>'Plan 25 ans – Statique'!AG7</f>
        <v>0</v>
      </c>
      <c r="U9" s="105">
        <f>'Plan 25 ans – Statique'!AH7</f>
        <v>10839.387322858562</v>
      </c>
      <c r="V9" s="105">
        <f>'Plan 25 ans – Statique'!AI7</f>
        <v>0</v>
      </c>
      <c r="W9" s="105">
        <f>'Plan 25 ans – Statique'!AJ7</f>
        <v>0</v>
      </c>
      <c r="X9" s="105">
        <f>'Plan 25 ans – Statique'!AK7</f>
        <v>0</v>
      </c>
      <c r="Y9" s="105">
        <f>'Plan 25 ans – Statique'!AL7</f>
        <v>0</v>
      </c>
      <c r="Z9" s="105">
        <f>'Plan 25 ans – Statique'!AM7</f>
        <v>18087.765311490239</v>
      </c>
      <c r="AA9" s="105">
        <f>'Plan 25 ans – Statique'!AN7</f>
        <v>0</v>
      </c>
      <c r="AB9" s="105">
        <f>'Plan 25 ans – Statique'!AO7</f>
        <v>0</v>
      </c>
      <c r="AC9" s="105">
        <f>'Plan 25 ans – Statique'!AP7</f>
        <v>102977.67379424503</v>
      </c>
      <c r="AD9" s="105">
        <f>'Plan 25 ans – Statique'!AQ7</f>
        <v>13642744.213751454</v>
      </c>
      <c r="AE9" s="105">
        <f>'Plan 25 ans – Statique'!AR7</f>
        <v>545709.76855005813</v>
      </c>
      <c r="AF9" s="105">
        <f>'Plan 25 ans – Statique'!AS7</f>
        <v>411194.97205798374</v>
      </c>
    </row>
    <row r="10" spans="1:36" x14ac:dyDescent="0.25">
      <c r="C10" t="str">
        <f>'Plan 25 ans – Mobile'!P4</f>
        <v xml:space="preserve">Véhicules </v>
      </c>
      <c r="D10" s="105">
        <f>'Plan 25 ans – Mobile'!Q4</f>
        <v>53525</v>
      </c>
      <c r="E10" s="105">
        <f>'Plan 25 ans – Mobile'!R4</f>
        <v>0</v>
      </c>
      <c r="F10" s="105">
        <f>'Plan 25 ans – Mobile'!S4</f>
        <v>35000</v>
      </c>
      <c r="G10" s="105">
        <f>'Plan 25 ans – Mobile'!T4</f>
        <v>0</v>
      </c>
      <c r="H10" s="105">
        <f>'Plan 25 ans – Mobile'!U4</f>
        <v>0</v>
      </c>
      <c r="I10" s="105">
        <f>'Plan 25 ans – Mobile'!V4</f>
        <v>0</v>
      </c>
      <c r="J10" s="105">
        <f>'Plan 25 ans – Mobile'!W4</f>
        <v>0</v>
      </c>
      <c r="K10" s="105">
        <f>'Plan 25 ans – Mobile'!X4</f>
        <v>0</v>
      </c>
      <c r="L10" s="105">
        <f>'Plan 25 ans – Mobile'!Y4</f>
        <v>0</v>
      </c>
      <c r="M10" s="105">
        <f>'Plan 25 ans – Mobile'!Z4</f>
        <v>0</v>
      </c>
      <c r="N10" s="105">
        <f>'Plan 25 ans – Mobile'!AA4</f>
        <v>0</v>
      </c>
      <c r="O10" s="105">
        <f>'Plan 25 ans – Mobile'!AB4</f>
        <v>0</v>
      </c>
      <c r="P10" s="105">
        <f>'Plan 25 ans – Mobile'!AC4</f>
        <v>35000</v>
      </c>
      <c r="Q10" s="105">
        <f>'Plan 25 ans – Mobile'!AD4</f>
        <v>0</v>
      </c>
      <c r="R10" s="105">
        <f>'Plan 25 ans – Mobile'!AE4</f>
        <v>0</v>
      </c>
      <c r="S10" s="105">
        <f>'Plan 25 ans – Mobile'!AF4</f>
        <v>0</v>
      </c>
      <c r="T10" s="105">
        <f>'Plan 25 ans – Mobile'!AG4</f>
        <v>18525</v>
      </c>
      <c r="U10" s="105">
        <f>'Plan 25 ans – Mobile'!AH4</f>
        <v>0</v>
      </c>
      <c r="V10" s="105">
        <f>'Plan 25 ans – Mobile'!AI4</f>
        <v>0</v>
      </c>
      <c r="W10" s="105">
        <f>'Plan 25 ans – Mobile'!AJ4</f>
        <v>0</v>
      </c>
      <c r="X10" s="105">
        <f>'Plan 25 ans – Mobile'!AK4</f>
        <v>0</v>
      </c>
      <c r="Y10" s="105">
        <f>'Plan 25 ans – Mobile'!AL4</f>
        <v>0</v>
      </c>
      <c r="Z10" s="105">
        <f>'Plan 25 ans – Mobile'!AM4</f>
        <v>35000</v>
      </c>
      <c r="AA10" s="105">
        <f>'Plan 25 ans – Mobile'!AN4</f>
        <v>0</v>
      </c>
      <c r="AB10" s="105">
        <f>'Plan 25 ans – Mobile'!AO4</f>
        <v>0</v>
      </c>
      <c r="AC10" s="105">
        <f>'Plan 25 ans – Mobile'!AP4</f>
        <v>0</v>
      </c>
      <c r="AD10" s="105">
        <f>'Plan 25 ans – Mobile'!AQ4</f>
        <v>123525</v>
      </c>
      <c r="AE10" s="105">
        <f>'Plan 25 ans – Mobile'!AR4</f>
        <v>4941</v>
      </c>
      <c r="AF10" s="105">
        <f>'Plan 25 ans – Mobile'!AS4</f>
        <v>4426.25</v>
      </c>
    </row>
    <row r="11" spans="1:36" x14ac:dyDescent="0.25">
      <c r="C11" t="str">
        <f>'Plan 25 ans – Mobile'!P5</f>
        <v>Équip. mobiles lourds</v>
      </c>
      <c r="D11" s="105">
        <f>'Plan 25 ans – Mobile'!Q5</f>
        <v>0</v>
      </c>
      <c r="E11" s="105">
        <f>'Plan 25 ans – Mobile'!R5</f>
        <v>0</v>
      </c>
      <c r="F11" s="105">
        <f>'Plan 25 ans – Mobile'!S5</f>
        <v>0</v>
      </c>
      <c r="G11" s="105">
        <f>'Plan 25 ans – Mobile'!T5</f>
        <v>0</v>
      </c>
      <c r="H11" s="105">
        <f>'Plan 25 ans – Mobile'!U5</f>
        <v>0</v>
      </c>
      <c r="I11" s="105">
        <f>'Plan 25 ans – Mobile'!V5</f>
        <v>0</v>
      </c>
      <c r="J11" s="105">
        <f>'Plan 25 ans – Mobile'!W5</f>
        <v>0</v>
      </c>
      <c r="K11" s="105">
        <f>'Plan 25 ans – Mobile'!X5</f>
        <v>0</v>
      </c>
      <c r="L11" s="105">
        <f>'Plan 25 ans – Mobile'!Y5</f>
        <v>0</v>
      </c>
      <c r="M11" s="105">
        <f>'Plan 25 ans – Mobile'!Z5</f>
        <v>0</v>
      </c>
      <c r="N11" s="105">
        <f>'Plan 25 ans – Mobile'!AA5</f>
        <v>0</v>
      </c>
      <c r="O11" s="105">
        <f>'Plan 25 ans – Mobile'!AB5</f>
        <v>0</v>
      </c>
      <c r="P11" s="105">
        <f>'Plan 25 ans – Mobile'!AC5</f>
        <v>0</v>
      </c>
      <c r="Q11" s="105">
        <f>'Plan 25 ans – Mobile'!AD5</f>
        <v>0</v>
      </c>
      <c r="R11" s="105">
        <f>'Plan 25 ans – Mobile'!AE5</f>
        <v>0</v>
      </c>
      <c r="S11" s="105">
        <f>'Plan 25 ans – Mobile'!AF5</f>
        <v>0</v>
      </c>
      <c r="T11" s="105">
        <f>'Plan 25 ans – Mobile'!AG5</f>
        <v>0</v>
      </c>
      <c r="U11" s="105">
        <f>'Plan 25 ans – Mobile'!AH5</f>
        <v>0</v>
      </c>
      <c r="V11" s="105">
        <f>'Plan 25 ans – Mobile'!AI5</f>
        <v>0</v>
      </c>
      <c r="W11" s="105">
        <f>'Plan 25 ans – Mobile'!AJ5</f>
        <v>0</v>
      </c>
      <c r="X11" s="105">
        <f>'Plan 25 ans – Mobile'!AK5</f>
        <v>0</v>
      </c>
      <c r="Y11" s="105">
        <f>'Plan 25 ans – Mobile'!AL5</f>
        <v>0</v>
      </c>
      <c r="Z11" s="105">
        <f>'Plan 25 ans – Mobile'!AM5</f>
        <v>0</v>
      </c>
      <c r="AA11" s="105">
        <f>'Plan 25 ans – Mobile'!AN5</f>
        <v>0</v>
      </c>
      <c r="AB11" s="105">
        <f>'Plan 25 ans – Mobile'!AO5</f>
        <v>0</v>
      </c>
      <c r="AC11" s="105">
        <f>'Plan 25 ans – Mobile'!AP5</f>
        <v>0</v>
      </c>
      <c r="AD11" s="105">
        <f>'Plan 25 ans – Mobile'!AQ5</f>
        <v>0</v>
      </c>
      <c r="AE11" s="105">
        <f>'Plan 25 ans – Mobile'!AR5</f>
        <v>0</v>
      </c>
      <c r="AF11" s="105">
        <f>'Plan 25 ans – Mobile'!AS5</f>
        <v>0</v>
      </c>
    </row>
    <row r="12" spans="1:36" x14ac:dyDescent="0.25">
      <c r="C12" t="s">
        <v>186</v>
      </c>
      <c r="D12" s="105">
        <f>SUM(D5:D11)</f>
        <v>4720050.4447268127</v>
      </c>
      <c r="E12" s="105">
        <f t="shared" ref="E12:AC12" si="0">SUM(E5:E11)</f>
        <v>0</v>
      </c>
      <c r="F12" s="105">
        <f t="shared" si="0"/>
        <v>58040.31644253603</v>
      </c>
      <c r="G12" s="105">
        <f t="shared" si="0"/>
        <v>0</v>
      </c>
      <c r="H12" s="105">
        <f t="shared" si="0"/>
        <v>13559856.927547609</v>
      </c>
      <c r="I12" s="105">
        <f t="shared" si="0"/>
        <v>608472.97188275785</v>
      </c>
      <c r="J12" s="105">
        <f t="shared" si="0"/>
        <v>23040.31644253603</v>
      </c>
      <c r="K12" s="105">
        <f t="shared" si="0"/>
        <v>10839.387322858562</v>
      </c>
      <c r="L12" s="105">
        <f t="shared" si="0"/>
        <v>100941.02898458642</v>
      </c>
      <c r="M12" s="105">
        <f t="shared" si="0"/>
        <v>36816.611105072814</v>
      </c>
      <c r="N12" s="105">
        <f t="shared" si="0"/>
        <v>23040.31644253603</v>
      </c>
      <c r="O12" s="105">
        <f t="shared" si="0"/>
        <v>0</v>
      </c>
      <c r="P12" s="105">
        <f t="shared" si="0"/>
        <v>58040.31644253603</v>
      </c>
      <c r="Q12" s="105">
        <f t="shared" si="0"/>
        <v>321038.98005950451</v>
      </c>
      <c r="R12" s="105">
        <f t="shared" si="0"/>
        <v>36816.611105072814</v>
      </c>
      <c r="S12" s="105">
        <f t="shared" si="0"/>
        <v>0</v>
      </c>
      <c r="T12" s="105">
        <f t="shared" si="0"/>
        <v>18525</v>
      </c>
      <c r="U12" s="105">
        <f t="shared" si="0"/>
        <v>64594.557204019729</v>
      </c>
      <c r="V12" s="105">
        <f t="shared" si="0"/>
        <v>77900.712542050387</v>
      </c>
      <c r="W12" s="105">
        <f t="shared" si="0"/>
        <v>36816.611105072814</v>
      </c>
      <c r="X12" s="105">
        <f t="shared" si="0"/>
        <v>608472.97188275785</v>
      </c>
      <c r="Y12" s="105">
        <f t="shared" si="0"/>
        <v>0</v>
      </c>
      <c r="Z12" s="105">
        <f t="shared" si="0"/>
        <v>3023039.0379006015</v>
      </c>
      <c r="AA12" s="105">
        <f t="shared" si="0"/>
        <v>0</v>
      </c>
      <c r="AB12" s="105">
        <f t="shared" si="0"/>
        <v>36816.611105072814</v>
      </c>
      <c r="AC12" s="105">
        <f t="shared" si="0"/>
        <v>102977.67379424503</v>
      </c>
      <c r="AD12" s="105">
        <f t="shared" ref="AD12:AF12" si="1">SUM(AD5:AD11)</f>
        <v>18806086.959311426</v>
      </c>
      <c r="AE12" s="105">
        <f t="shared" si="1"/>
        <v>752243.47837245709</v>
      </c>
      <c r="AF12" s="105">
        <f t="shared" si="1"/>
        <v>636933.80852307682</v>
      </c>
    </row>
    <row r="13" spans="1:36" ht="13" x14ac:dyDescent="0.3">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6"/>
      <c r="AF13" s="106"/>
    </row>
    <row r="14" spans="1:36" x14ac:dyDescent="0.25">
      <c r="C14" t="s">
        <v>166</v>
      </c>
      <c r="E14" s="105">
        <f>$AE$12</f>
        <v>752243.47837245709</v>
      </c>
      <c r="F14" s="105">
        <f t="shared" ref="F14:AD14" si="2">$AE$12</f>
        <v>752243.47837245709</v>
      </c>
      <c r="G14" s="105">
        <f t="shared" si="2"/>
        <v>752243.47837245709</v>
      </c>
      <c r="H14" s="105">
        <f t="shared" si="2"/>
        <v>752243.47837245709</v>
      </c>
      <c r="I14" s="105">
        <f t="shared" si="2"/>
        <v>752243.47837245709</v>
      </c>
      <c r="J14" s="105">
        <f t="shared" si="2"/>
        <v>752243.47837245709</v>
      </c>
      <c r="K14" s="105">
        <f t="shared" si="2"/>
        <v>752243.47837245709</v>
      </c>
      <c r="L14" s="105">
        <f t="shared" si="2"/>
        <v>752243.47837245709</v>
      </c>
      <c r="M14" s="105">
        <f t="shared" si="2"/>
        <v>752243.47837245709</v>
      </c>
      <c r="N14" s="105">
        <f t="shared" si="2"/>
        <v>752243.47837245709</v>
      </c>
      <c r="O14" s="105">
        <f t="shared" si="2"/>
        <v>752243.47837245709</v>
      </c>
      <c r="P14" s="105">
        <f t="shared" si="2"/>
        <v>752243.47837245709</v>
      </c>
      <c r="Q14" s="105">
        <f t="shared" si="2"/>
        <v>752243.47837245709</v>
      </c>
      <c r="R14" s="105">
        <f t="shared" si="2"/>
        <v>752243.47837245709</v>
      </c>
      <c r="S14" s="105">
        <f t="shared" si="2"/>
        <v>752243.47837245709</v>
      </c>
      <c r="T14" s="105">
        <f t="shared" si="2"/>
        <v>752243.47837245709</v>
      </c>
      <c r="U14" s="105">
        <f t="shared" si="2"/>
        <v>752243.47837245709</v>
      </c>
      <c r="V14" s="105">
        <f t="shared" si="2"/>
        <v>752243.47837245709</v>
      </c>
      <c r="W14" s="105">
        <f t="shared" si="2"/>
        <v>752243.47837245709</v>
      </c>
      <c r="X14" s="105">
        <f t="shared" si="2"/>
        <v>752243.47837245709</v>
      </c>
      <c r="Y14" s="105">
        <f t="shared" si="2"/>
        <v>752243.47837245709</v>
      </c>
      <c r="Z14" s="105">
        <f t="shared" si="2"/>
        <v>752243.47837245709</v>
      </c>
      <c r="AA14" s="105">
        <f t="shared" si="2"/>
        <v>752243.47837245709</v>
      </c>
      <c r="AB14" s="105">
        <f t="shared" si="2"/>
        <v>752243.47837245709</v>
      </c>
      <c r="AC14" s="105">
        <f t="shared" si="2"/>
        <v>752243.47837245709</v>
      </c>
      <c r="AD14" s="105">
        <f t="shared" si="2"/>
        <v>752243.47837245709</v>
      </c>
    </row>
    <row r="15" spans="1:36" x14ac:dyDescent="0.25">
      <c r="C15" t="s">
        <v>167</v>
      </c>
      <c r="E15" s="105">
        <f>$AF$12</f>
        <v>636933.80852307682</v>
      </c>
      <c r="F15" s="105">
        <f t="shared" ref="F15:AD15" si="3">$AF$12</f>
        <v>636933.80852307682</v>
      </c>
      <c r="G15" s="105">
        <f t="shared" si="3"/>
        <v>636933.80852307682</v>
      </c>
      <c r="H15" s="105">
        <f t="shared" si="3"/>
        <v>636933.80852307682</v>
      </c>
      <c r="I15" s="105">
        <f t="shared" si="3"/>
        <v>636933.80852307682</v>
      </c>
      <c r="J15" s="105">
        <f t="shared" si="3"/>
        <v>636933.80852307682</v>
      </c>
      <c r="K15" s="105">
        <f t="shared" si="3"/>
        <v>636933.80852307682</v>
      </c>
      <c r="L15" s="105">
        <f t="shared" si="3"/>
        <v>636933.80852307682</v>
      </c>
      <c r="M15" s="105">
        <f t="shared" si="3"/>
        <v>636933.80852307682</v>
      </c>
      <c r="N15" s="105">
        <f t="shared" si="3"/>
        <v>636933.80852307682</v>
      </c>
      <c r="O15" s="105">
        <f t="shared" si="3"/>
        <v>636933.80852307682</v>
      </c>
      <c r="P15" s="105">
        <f t="shared" si="3"/>
        <v>636933.80852307682</v>
      </c>
      <c r="Q15" s="105">
        <f t="shared" si="3"/>
        <v>636933.80852307682</v>
      </c>
      <c r="R15" s="105">
        <f t="shared" si="3"/>
        <v>636933.80852307682</v>
      </c>
      <c r="S15" s="105">
        <f t="shared" si="3"/>
        <v>636933.80852307682</v>
      </c>
      <c r="T15" s="105">
        <f t="shared" si="3"/>
        <v>636933.80852307682</v>
      </c>
      <c r="U15" s="105">
        <f t="shared" si="3"/>
        <v>636933.80852307682</v>
      </c>
      <c r="V15" s="105">
        <f t="shared" si="3"/>
        <v>636933.80852307682</v>
      </c>
      <c r="W15" s="105">
        <f t="shared" si="3"/>
        <v>636933.80852307682</v>
      </c>
      <c r="X15" s="105">
        <f t="shared" si="3"/>
        <v>636933.80852307682</v>
      </c>
      <c r="Y15" s="105">
        <f t="shared" si="3"/>
        <v>636933.80852307682</v>
      </c>
      <c r="Z15" s="105">
        <f t="shared" si="3"/>
        <v>636933.80852307682</v>
      </c>
      <c r="AA15" s="105">
        <f t="shared" si="3"/>
        <v>636933.80852307682</v>
      </c>
      <c r="AB15" s="105">
        <f t="shared" si="3"/>
        <v>636933.80852307682</v>
      </c>
      <c r="AC15" s="105">
        <f t="shared" si="3"/>
        <v>636933.80852307682</v>
      </c>
      <c r="AD15" s="105">
        <f t="shared" si="3"/>
        <v>636933.80852307682</v>
      </c>
    </row>
  </sheetData>
  <mergeCells count="2">
    <mergeCell ref="A1:E1"/>
    <mergeCell ref="A2:E2"/>
  </mergeCells>
  <pageMargins left="0.7" right="0.7" top="0.75" bottom="0.75" header="0.3" footer="0.3"/>
  <pageSetup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BA67D-A7AA-4C9A-A385-C4F83D5152EE}">
  <sheetPr codeName="Sheet8">
    <tabColor theme="7"/>
    <pageSetUpPr fitToPage="1"/>
  </sheetPr>
  <dimension ref="A1:AT36"/>
  <sheetViews>
    <sheetView tabSelected="1" zoomScale="40" zoomScaleNormal="40" workbookViewId="0">
      <selection sqref="A1:E1"/>
    </sheetView>
  </sheetViews>
  <sheetFormatPr defaultColWidth="9.08984375" defaultRowHeight="12.5" x14ac:dyDescent="0.25"/>
  <cols>
    <col min="1" max="1" width="17.6328125" style="2" customWidth="1"/>
    <col min="2" max="2" width="38.6328125" style="2" bestFit="1" customWidth="1"/>
    <col min="3" max="3" width="50.6328125" style="2" customWidth="1"/>
    <col min="4" max="4" width="39.6328125" style="2" customWidth="1"/>
    <col min="5" max="5" width="31.08984375" style="2" customWidth="1"/>
    <col min="6" max="8" width="22.453125" style="2" customWidth="1"/>
    <col min="9" max="14" width="26.6328125" style="2" customWidth="1"/>
    <col min="15" max="39" width="17.08984375" style="46" customWidth="1"/>
    <col min="40" max="40" width="21.36328125" style="46" bestFit="1" customWidth="1"/>
    <col min="41" max="41" width="24" style="46" customWidth="1"/>
    <col min="42" max="42" width="22.81640625" style="46" customWidth="1"/>
    <col min="43" max="43" width="9.08984375" style="1"/>
    <col min="44" max="44" width="22.08984375" style="1" customWidth="1"/>
    <col min="45" max="46" width="13.08984375" style="1" customWidth="1"/>
    <col min="47" max="16384" width="9.08984375" style="1"/>
  </cols>
  <sheetData>
    <row r="1" spans="1:46" ht="18" x14ac:dyDescent="0.4">
      <c r="A1" s="407" t="s">
        <v>187</v>
      </c>
      <c r="B1" s="408"/>
      <c r="C1" s="408"/>
      <c r="D1" s="408"/>
      <c r="E1" s="409"/>
      <c r="F1" s="407"/>
      <c r="G1" s="408"/>
      <c r="H1" s="408"/>
      <c r="I1" s="408"/>
      <c r="J1" s="409"/>
      <c r="K1" s="407"/>
      <c r="L1" s="408"/>
      <c r="M1" s="408"/>
      <c r="N1" s="408"/>
      <c r="O1" s="409"/>
      <c r="P1" s="407"/>
      <c r="Q1" s="408"/>
      <c r="R1" s="408"/>
      <c r="S1" s="408"/>
      <c r="T1" s="409"/>
      <c r="U1" s="407"/>
      <c r="V1" s="408"/>
      <c r="W1" s="408"/>
      <c r="X1" s="408"/>
      <c r="Y1" s="409"/>
      <c r="Z1" s="407"/>
      <c r="AA1" s="408"/>
      <c r="AB1" s="408"/>
      <c r="AC1" s="408"/>
      <c r="AD1" s="409"/>
      <c r="AE1" s="407"/>
      <c r="AF1" s="408"/>
      <c r="AG1" s="408"/>
      <c r="AH1" s="408"/>
      <c r="AI1" s="409"/>
      <c r="AJ1" s="407"/>
      <c r="AK1" s="408"/>
      <c r="AL1" s="408"/>
      <c r="AM1" s="408"/>
      <c r="AN1" s="409"/>
      <c r="AO1" s="407"/>
      <c r="AP1" s="408"/>
    </row>
    <row r="2" spans="1:46" ht="18" x14ac:dyDescent="0.4">
      <c r="A2" s="410"/>
      <c r="B2" s="411"/>
      <c r="C2" s="411"/>
      <c r="D2" s="411"/>
      <c r="E2" s="412"/>
      <c r="F2" s="407"/>
      <c r="G2" s="408"/>
      <c r="H2" s="408"/>
      <c r="I2" s="408"/>
      <c r="J2" s="409"/>
      <c r="K2" s="407"/>
      <c r="L2" s="408"/>
      <c r="M2" s="408"/>
      <c r="N2" s="408"/>
      <c r="O2" s="409"/>
      <c r="P2" s="407"/>
      <c r="Q2" s="408"/>
      <c r="R2" s="408"/>
      <c r="S2" s="408"/>
      <c r="T2" s="409"/>
      <c r="U2" s="407"/>
      <c r="V2" s="408"/>
      <c r="W2" s="408"/>
      <c r="X2" s="408"/>
      <c r="Y2" s="409"/>
      <c r="Z2" s="407"/>
      <c r="AA2" s="408"/>
      <c r="AB2" s="408"/>
      <c r="AC2" s="408"/>
      <c r="AD2" s="409"/>
      <c r="AE2" s="407"/>
      <c r="AF2" s="408"/>
      <c r="AG2" s="408"/>
      <c r="AH2" s="408"/>
      <c r="AI2" s="409"/>
      <c r="AJ2" s="407"/>
      <c r="AK2" s="408"/>
      <c r="AL2" s="408"/>
      <c r="AM2" s="408"/>
      <c r="AN2" s="409"/>
      <c r="AO2" s="407"/>
      <c r="AP2" s="408"/>
    </row>
    <row r="3" spans="1:46" ht="18" x14ac:dyDescent="0.4">
      <c r="A3" s="62"/>
      <c r="B3" s="63"/>
      <c r="C3" s="63"/>
      <c r="D3" s="63"/>
      <c r="E3" s="63"/>
      <c r="F3" s="28"/>
      <c r="G3" s="28"/>
      <c r="H3" s="28"/>
      <c r="I3" s="28"/>
      <c r="J3" s="28"/>
      <c r="K3" s="28"/>
      <c r="L3" s="28"/>
      <c r="M3" s="28"/>
      <c r="N3" s="28"/>
      <c r="O3" s="26"/>
      <c r="P3" s="26"/>
      <c r="Q3" s="26"/>
      <c r="R3" s="26"/>
      <c r="S3" s="26"/>
      <c r="T3" s="26"/>
      <c r="U3" s="26"/>
      <c r="V3" s="26"/>
      <c r="W3" s="26"/>
      <c r="X3" s="26"/>
      <c r="Y3" s="26"/>
      <c r="Z3" s="26"/>
      <c r="AA3" s="26"/>
      <c r="AB3" s="26"/>
      <c r="AC3" s="26"/>
      <c r="AD3" s="26"/>
      <c r="AE3" s="26"/>
      <c r="AF3" s="26"/>
      <c r="AG3" s="26"/>
      <c r="AH3" s="26"/>
      <c r="AI3" s="26"/>
      <c r="AJ3" s="26"/>
      <c r="AK3" s="26"/>
      <c r="AL3" s="26"/>
      <c r="AM3" s="26"/>
      <c r="AN3" s="64"/>
      <c r="AO3" s="26"/>
      <c r="AP3" s="26"/>
    </row>
    <row r="4" spans="1:46" ht="18" x14ac:dyDescent="0.4">
      <c r="A4" s="62" t="s">
        <v>188</v>
      </c>
      <c r="B4" s="63"/>
      <c r="C4" s="63"/>
      <c r="D4" s="63"/>
      <c r="E4" s="63"/>
      <c r="F4" s="28"/>
      <c r="G4" s="28"/>
      <c r="H4" s="28"/>
      <c r="I4" s="65"/>
      <c r="J4" s="47"/>
      <c r="K4" s="47"/>
      <c r="L4" s="47"/>
      <c r="M4" s="47"/>
      <c r="N4" s="47"/>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row>
    <row r="5" spans="1:46" ht="18" x14ac:dyDescent="0.4">
      <c r="A5" s="62" t="s">
        <v>189</v>
      </c>
      <c r="B5" s="63"/>
      <c r="C5" s="63"/>
      <c r="D5" s="63"/>
      <c r="E5" s="63"/>
      <c r="F5" s="28"/>
      <c r="G5" s="28"/>
      <c r="H5" s="28"/>
      <c r="I5" s="28"/>
      <c r="J5" s="28"/>
      <c r="K5" s="28"/>
      <c r="L5" s="28"/>
      <c r="M5" s="28"/>
      <c r="N5" s="28"/>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row>
    <row r="6" spans="1:46" ht="19" thickBot="1" x14ac:dyDescent="0.3">
      <c r="A6" s="424" t="s">
        <v>169</v>
      </c>
      <c r="B6" s="422"/>
      <c r="C6" s="422"/>
      <c r="D6" s="422"/>
      <c r="E6" s="423"/>
      <c r="F6" s="425" t="s">
        <v>170</v>
      </c>
      <c r="G6" s="426"/>
      <c r="H6" s="426"/>
      <c r="I6" s="426"/>
      <c r="J6" s="426"/>
      <c r="K6" s="426"/>
      <c r="L6" s="426"/>
      <c r="M6" s="426"/>
      <c r="N6" s="427"/>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row>
    <row r="7" spans="1:46" s="33" customFormat="1" ht="61.75" customHeight="1" x14ac:dyDescent="0.25">
      <c r="A7" s="239" t="s">
        <v>190</v>
      </c>
      <c r="B7" s="239" t="str">
        <f>'Inventaire – Act. lin. et vert.'!B1</f>
        <v>Catégorie d’actifs (choisir dans la liste déroulante)</v>
      </c>
      <c r="C7" s="239" t="s">
        <v>191</v>
      </c>
      <c r="D7" s="239" t="s">
        <v>192</v>
      </c>
      <c r="E7" s="239" t="s">
        <v>193</v>
      </c>
      <c r="F7" s="239" t="s">
        <v>194</v>
      </c>
      <c r="G7" s="239" t="s">
        <v>195</v>
      </c>
      <c r="H7" s="239" t="str">
        <f>'Inventaire – Act. lin. et vert.'!K1</f>
        <v>Durée de vie utile prévue</v>
      </c>
      <c r="I7" s="242" t="s">
        <v>175</v>
      </c>
      <c r="J7" s="242" t="s">
        <v>176</v>
      </c>
      <c r="K7" s="242" t="s">
        <v>177</v>
      </c>
      <c r="L7" s="242" t="s">
        <v>178</v>
      </c>
      <c r="M7" s="242" t="s">
        <v>179</v>
      </c>
      <c r="N7" s="242" t="s">
        <v>180</v>
      </c>
      <c r="O7" s="242">
        <v>2019</v>
      </c>
      <c r="P7" s="242">
        <v>2020</v>
      </c>
      <c r="Q7" s="242">
        <v>2021</v>
      </c>
      <c r="R7" s="242">
        <v>2022</v>
      </c>
      <c r="S7" s="242">
        <v>2023</v>
      </c>
      <c r="T7" s="242">
        <v>2024</v>
      </c>
      <c r="U7" s="242">
        <v>2025</v>
      </c>
      <c r="V7" s="242">
        <v>2026</v>
      </c>
      <c r="W7" s="242">
        <v>2027</v>
      </c>
      <c r="X7" s="242">
        <v>2028</v>
      </c>
      <c r="Y7" s="242">
        <v>2029</v>
      </c>
      <c r="Z7" s="242">
        <v>2030</v>
      </c>
      <c r="AA7" s="242">
        <v>2031</v>
      </c>
      <c r="AB7" s="242">
        <v>2032</v>
      </c>
      <c r="AC7" s="242">
        <v>2033</v>
      </c>
      <c r="AD7" s="242">
        <v>2034</v>
      </c>
      <c r="AE7" s="242">
        <v>2035</v>
      </c>
      <c r="AF7" s="242">
        <v>2036</v>
      </c>
      <c r="AG7" s="242">
        <v>2037</v>
      </c>
      <c r="AH7" s="242">
        <v>2038</v>
      </c>
      <c r="AI7" s="242">
        <v>2039</v>
      </c>
      <c r="AJ7" s="242">
        <v>2040</v>
      </c>
      <c r="AK7" s="242">
        <v>2041</v>
      </c>
      <c r="AL7" s="242">
        <v>2042</v>
      </c>
      <c r="AM7" s="242">
        <v>2043</v>
      </c>
      <c r="AN7" s="242" t="s">
        <v>162</v>
      </c>
      <c r="AO7" s="242" t="s">
        <v>163</v>
      </c>
      <c r="AP7" s="242" t="s">
        <v>164</v>
      </c>
    </row>
    <row r="8" spans="1:46" ht="27.75" customHeight="1" x14ac:dyDescent="0.25">
      <c r="A8" s="34"/>
      <c r="B8" s="34" t="s">
        <v>128</v>
      </c>
      <c r="C8" s="71" t="s">
        <v>196</v>
      </c>
      <c r="D8" s="39"/>
      <c r="E8" s="102" t="s">
        <v>197</v>
      </c>
      <c r="F8" s="67">
        <v>20000</v>
      </c>
      <c r="G8" s="73">
        <v>2020</v>
      </c>
      <c r="H8" s="73">
        <v>10</v>
      </c>
      <c r="I8" s="68">
        <f t="shared" ref="I8:I25" si="0">G8+$H8</f>
        <v>2030</v>
      </c>
      <c r="J8" s="68">
        <f>I8+$H8</f>
        <v>2040</v>
      </c>
      <c r="K8" s="69">
        <f>J8+$H8</f>
        <v>2050</v>
      </c>
      <c r="L8" s="69">
        <f>K8+$H8</f>
        <v>2060</v>
      </c>
      <c r="M8" s="69">
        <f>L8+$H8</f>
        <v>2070</v>
      </c>
      <c r="N8" s="70">
        <f>M8+$H8</f>
        <v>2080</v>
      </c>
      <c r="O8" s="66" t="str">
        <f>IF(AND($E8="O",OR($G8=O$7,$I8=O$7,$J8=O$7,$K8=O$7,$L8=O$7,$M8=O$7,$N8=O$7)),$F8,IF(G8=O$7,$F8,""))</f>
        <v/>
      </c>
      <c r="P8" s="66">
        <f t="shared" ref="P8:AM8" si="1">IF(AND($E8="O",OR($G8=P$7,$I8=P$7,$J8=P$7,$K8=P$7,$L8=P$7,$M8=P$7,$N8=P$7)),$F8,IF(H8=P$7,$F8,""))</f>
        <v>20000</v>
      </c>
      <c r="Q8" s="66" t="str">
        <f t="shared" si="1"/>
        <v/>
      </c>
      <c r="R8" s="66" t="str">
        <f t="shared" si="1"/>
        <v/>
      </c>
      <c r="S8" s="66" t="str">
        <f t="shared" si="1"/>
        <v/>
      </c>
      <c r="T8" s="66" t="str">
        <f t="shared" si="1"/>
        <v/>
      </c>
      <c r="U8" s="66" t="str">
        <f t="shared" si="1"/>
        <v/>
      </c>
      <c r="V8" s="66" t="str">
        <f t="shared" si="1"/>
        <v/>
      </c>
      <c r="W8" s="66" t="str">
        <f t="shared" si="1"/>
        <v/>
      </c>
      <c r="X8" s="66" t="str">
        <f t="shared" si="1"/>
        <v/>
      </c>
      <c r="Y8" s="66" t="str">
        <f t="shared" si="1"/>
        <v/>
      </c>
      <c r="Z8" s="66">
        <f t="shared" si="1"/>
        <v>20000</v>
      </c>
      <c r="AA8" s="66" t="str">
        <f t="shared" si="1"/>
        <v/>
      </c>
      <c r="AB8" s="66" t="str">
        <f t="shared" si="1"/>
        <v/>
      </c>
      <c r="AC8" s="66" t="str">
        <f t="shared" si="1"/>
        <v/>
      </c>
      <c r="AD8" s="66" t="str">
        <f t="shared" si="1"/>
        <v/>
      </c>
      <c r="AE8" s="66" t="str">
        <f t="shared" si="1"/>
        <v/>
      </c>
      <c r="AF8" s="66" t="str">
        <f t="shared" si="1"/>
        <v/>
      </c>
      <c r="AG8" s="66" t="str">
        <f t="shared" si="1"/>
        <v/>
      </c>
      <c r="AH8" s="66" t="str">
        <f t="shared" si="1"/>
        <v/>
      </c>
      <c r="AI8" s="66" t="str">
        <f t="shared" si="1"/>
        <v/>
      </c>
      <c r="AJ8" s="66">
        <f t="shared" si="1"/>
        <v>20000</v>
      </c>
      <c r="AK8" s="66" t="str">
        <f t="shared" si="1"/>
        <v/>
      </c>
      <c r="AL8" s="66" t="str">
        <f t="shared" si="1"/>
        <v/>
      </c>
      <c r="AM8" s="66" t="str">
        <f t="shared" si="1"/>
        <v/>
      </c>
      <c r="AN8" s="38">
        <f>SUM(O8:AM8)</f>
        <v>60000</v>
      </c>
      <c r="AO8" s="38">
        <f>AN8/25</f>
        <v>2400</v>
      </c>
      <c r="AP8" s="38">
        <f>IF(H8=0,0,F8/H8)</f>
        <v>2000</v>
      </c>
    </row>
    <row r="9" spans="1:46" ht="27.75" customHeight="1" x14ac:dyDescent="0.25">
      <c r="A9" s="34"/>
      <c r="B9" s="34" t="s">
        <v>124</v>
      </c>
      <c r="C9" s="71" t="s">
        <v>198</v>
      </c>
      <c r="D9" s="35"/>
      <c r="E9" s="103" t="s">
        <v>197</v>
      </c>
      <c r="F9" s="37">
        <v>100000</v>
      </c>
      <c r="G9" s="74">
        <v>2025</v>
      </c>
      <c r="H9" s="74">
        <v>15</v>
      </c>
      <c r="I9" s="49">
        <f t="shared" si="0"/>
        <v>2040</v>
      </c>
      <c r="J9" s="49">
        <f t="shared" ref="J9:N9" si="2">I9+$H9</f>
        <v>2055</v>
      </c>
      <c r="K9" s="50">
        <f t="shared" si="2"/>
        <v>2070</v>
      </c>
      <c r="L9" s="50">
        <f t="shared" si="2"/>
        <v>2085</v>
      </c>
      <c r="M9" s="50">
        <f t="shared" si="2"/>
        <v>2100</v>
      </c>
      <c r="N9" s="51">
        <f t="shared" si="2"/>
        <v>2115</v>
      </c>
      <c r="O9" s="66" t="str">
        <f t="shared" ref="O9:O25" si="3">IF(AND($E9="O",OR($G9=O$7,$I9=O$7,$J9=O$7,$K9=O$7,$L9=O$7,$M9=O$7,$N9=O$7)),$F9,IF(G9=O$7,$F9,""))</f>
        <v/>
      </c>
      <c r="P9" s="66" t="str">
        <f t="shared" ref="P9:P25" si="4">IF(AND($E9="O",OR($G9=P$7,$I9=P$7,$J9=P$7,$K9=P$7,$L9=P$7,$M9=P$7,$N9=P$7)),$F9,IF(H9=P$7,$F9,""))</f>
        <v/>
      </c>
      <c r="Q9" s="66" t="str">
        <f t="shared" ref="Q9:Q25" si="5">IF(AND($E9="O",OR($G9=Q$7,$I9=Q$7,$J9=Q$7,$K9=Q$7,$L9=Q$7,$M9=Q$7,$N9=Q$7)),$F9,IF(I9=Q$7,$F9,""))</f>
        <v/>
      </c>
      <c r="R9" s="66" t="str">
        <f t="shared" ref="R9:R25" si="6">IF(AND($E9="O",OR($G9=R$7,$I9=R$7,$J9=R$7,$K9=R$7,$L9=R$7,$M9=R$7,$N9=R$7)),$F9,IF(J9=R$7,$F9,""))</f>
        <v/>
      </c>
      <c r="S9" s="66" t="str">
        <f t="shared" ref="S9:S25" si="7">IF(AND($E9="O",OR($G9=S$7,$I9=S$7,$J9=S$7,$K9=S$7,$L9=S$7,$M9=S$7,$N9=S$7)),$F9,IF(K9=S$7,$F9,""))</f>
        <v/>
      </c>
      <c r="T9" s="66" t="str">
        <f t="shared" ref="T9:T25" si="8">IF(AND($E9="O",OR($G9=T$7,$I9=T$7,$J9=T$7,$K9=T$7,$L9=T$7,$M9=T$7,$N9=T$7)),$F9,IF(L9=T$7,$F9,""))</f>
        <v/>
      </c>
      <c r="U9" s="66">
        <f t="shared" ref="U9:U25" si="9">IF(AND($E9="O",OR($G9=U$7,$I9=U$7,$J9=U$7,$K9=U$7,$L9=U$7,$M9=U$7,$N9=U$7)),$F9,IF(M9=U$7,$F9,""))</f>
        <v>100000</v>
      </c>
      <c r="V9" s="66" t="str">
        <f t="shared" ref="V9:V25" si="10">IF(AND($E9="O",OR($G9=V$7,$I9=V$7,$J9=V$7,$K9=V$7,$L9=V$7,$M9=V$7,$N9=V$7)),$F9,IF(N9=V$7,$F9,""))</f>
        <v/>
      </c>
      <c r="W9" s="66" t="str">
        <f t="shared" ref="W9:W25" si="11">IF(AND($E9="O",OR($G9=W$7,$I9=W$7,$J9=W$7,$K9=W$7,$L9=W$7,$M9=W$7,$N9=W$7)),$F9,IF(O9=W$7,$F9,""))</f>
        <v/>
      </c>
      <c r="X9" s="66" t="str">
        <f t="shared" ref="X9:X25" si="12">IF(AND($E9="O",OR($G9=X$7,$I9=X$7,$J9=X$7,$K9=X$7,$L9=X$7,$M9=X$7,$N9=X$7)),$F9,IF(P9=X$7,$F9,""))</f>
        <v/>
      </c>
      <c r="Y9" s="66" t="str">
        <f t="shared" ref="Y9:Y25" si="13">IF(AND($E9="O",OR($G9=Y$7,$I9=Y$7,$J9=Y$7,$K9=Y$7,$L9=Y$7,$M9=Y$7,$N9=Y$7)),$F9,IF(Q9=Y$7,$F9,""))</f>
        <v/>
      </c>
      <c r="Z9" s="66" t="str">
        <f t="shared" ref="Z9:Z25" si="14">IF(AND($E9="O",OR($G9=Z$7,$I9=Z$7,$J9=Z$7,$K9=Z$7,$L9=Z$7,$M9=Z$7,$N9=Z$7)),$F9,IF(R9=Z$7,$F9,""))</f>
        <v/>
      </c>
      <c r="AA9" s="66" t="str">
        <f t="shared" ref="AA9:AA25" si="15">IF(AND($E9="O",OR($G9=AA$7,$I9=AA$7,$J9=AA$7,$K9=AA$7,$L9=AA$7,$M9=AA$7,$N9=AA$7)),$F9,IF(S9=AA$7,$F9,""))</f>
        <v/>
      </c>
      <c r="AB9" s="66" t="str">
        <f t="shared" ref="AB9:AB25" si="16">IF(AND($E9="O",OR($G9=AB$7,$I9=AB$7,$J9=AB$7,$K9=AB$7,$L9=AB$7,$M9=AB$7,$N9=AB$7)),$F9,IF(T9=AB$7,$F9,""))</f>
        <v/>
      </c>
      <c r="AC9" s="66" t="str">
        <f t="shared" ref="AC9:AC25" si="17">IF(AND($E9="O",OR($G9=AC$7,$I9=AC$7,$J9=AC$7,$K9=AC$7,$L9=AC$7,$M9=AC$7,$N9=AC$7)),$F9,IF(U9=AC$7,$F9,""))</f>
        <v/>
      </c>
      <c r="AD9" s="66" t="str">
        <f t="shared" ref="AD9:AD25" si="18">IF(AND($E9="O",OR($G9=AD$7,$I9=AD$7,$J9=AD$7,$K9=AD$7,$L9=AD$7,$M9=AD$7,$N9=AD$7)),$F9,IF(V9=AD$7,$F9,""))</f>
        <v/>
      </c>
      <c r="AE9" s="66" t="str">
        <f t="shared" ref="AE9:AE25" si="19">IF(AND($E9="O",OR($G9=AE$7,$I9=AE$7,$J9=AE$7,$K9=AE$7,$L9=AE$7,$M9=AE$7,$N9=AE$7)),$F9,IF(W9=AE$7,$F9,""))</f>
        <v/>
      </c>
      <c r="AF9" s="66" t="str">
        <f t="shared" ref="AF9:AF25" si="20">IF(AND($E9="O",OR($G9=AF$7,$I9=AF$7,$J9=AF$7,$K9=AF$7,$L9=AF$7,$M9=AF$7,$N9=AF$7)),$F9,IF(X9=AF$7,$F9,""))</f>
        <v/>
      </c>
      <c r="AG9" s="66" t="str">
        <f t="shared" ref="AG9:AG25" si="21">IF(AND($E9="O",OR($G9=AG$7,$I9=AG$7,$J9=AG$7,$K9=AG$7,$L9=AG$7,$M9=AG$7,$N9=AG$7)),$F9,IF(Y9=AG$7,$F9,""))</f>
        <v/>
      </c>
      <c r="AH9" s="66" t="str">
        <f t="shared" ref="AH9:AH25" si="22">IF(AND($E9="O",OR($G9=AH$7,$I9=AH$7,$J9=AH$7,$K9=AH$7,$L9=AH$7,$M9=AH$7,$N9=AH$7)),$F9,IF(Z9=AH$7,$F9,""))</f>
        <v/>
      </c>
      <c r="AI9" s="66" t="str">
        <f t="shared" ref="AI9:AI25" si="23">IF(AND($E9="O",OR($G9=AI$7,$I9=AI$7,$J9=AI$7,$K9=AI$7,$L9=AI$7,$M9=AI$7,$N9=AI$7)),$F9,IF(AA9=AI$7,$F9,""))</f>
        <v/>
      </c>
      <c r="AJ9" s="66">
        <f t="shared" ref="AJ9:AJ25" si="24">IF(AND($E9="O",OR($G9=AJ$7,$I9=AJ$7,$J9=AJ$7,$K9=AJ$7,$L9=AJ$7,$M9=AJ$7,$N9=AJ$7)),$F9,IF(AB9=AJ$7,$F9,""))</f>
        <v>100000</v>
      </c>
      <c r="AK9" s="66" t="str">
        <f t="shared" ref="AK9:AK25" si="25">IF(AND($E9="O",OR($G9=AK$7,$I9=AK$7,$J9=AK$7,$K9=AK$7,$L9=AK$7,$M9=AK$7,$N9=AK$7)),$F9,IF(AC9=AK$7,$F9,""))</f>
        <v/>
      </c>
      <c r="AL9" s="66" t="str">
        <f t="shared" ref="AL9:AL25" si="26">IF(AND($E9="O",OR($G9=AL$7,$I9=AL$7,$J9=AL$7,$K9=AL$7,$L9=AL$7,$M9=AL$7,$N9=AL$7)),$F9,IF(AD9=AL$7,$F9,""))</f>
        <v/>
      </c>
      <c r="AM9" s="66" t="str">
        <f t="shared" ref="AM9:AM25" si="27">IF(AND($E9="O",OR($G9=AM$7,$I9=AM$7,$J9=AM$7,$K9=AM$7,$L9=AM$7,$M9=AM$7,$N9=AM$7)),$F9,IF(AE9=AM$7,$F9,""))</f>
        <v/>
      </c>
      <c r="AN9" s="38">
        <f t="shared" ref="AN9:AN25" si="28">SUM(O9:AM9)</f>
        <v>200000</v>
      </c>
      <c r="AO9" s="38">
        <f t="shared" ref="AO9:AO25" si="29">AN9/25</f>
        <v>8000</v>
      </c>
      <c r="AP9" s="38">
        <f t="shared" ref="AP9:AP25" si="30">IF(H9=0,0,F9/H9)</f>
        <v>6666.666666666667</v>
      </c>
    </row>
    <row r="10" spans="1:46" ht="27.75" customHeight="1" x14ac:dyDescent="0.25">
      <c r="A10" s="72"/>
      <c r="B10" s="34" t="s">
        <v>128</v>
      </c>
      <c r="C10" s="71" t="s">
        <v>199</v>
      </c>
      <c r="D10" s="35"/>
      <c r="E10" s="103" t="s">
        <v>197</v>
      </c>
      <c r="F10" s="37">
        <v>75000</v>
      </c>
      <c r="G10" s="74">
        <v>2030</v>
      </c>
      <c r="H10" s="74">
        <v>25</v>
      </c>
      <c r="I10" s="49">
        <f t="shared" si="0"/>
        <v>2055</v>
      </c>
      <c r="J10" s="49">
        <f t="shared" ref="J10:N10" si="31">I10+$H10</f>
        <v>2080</v>
      </c>
      <c r="K10" s="50">
        <f t="shared" si="31"/>
        <v>2105</v>
      </c>
      <c r="L10" s="50">
        <f t="shared" si="31"/>
        <v>2130</v>
      </c>
      <c r="M10" s="50">
        <f t="shared" si="31"/>
        <v>2155</v>
      </c>
      <c r="N10" s="51">
        <f t="shared" si="31"/>
        <v>2180</v>
      </c>
      <c r="O10" s="66" t="str">
        <f t="shared" si="3"/>
        <v/>
      </c>
      <c r="P10" s="66" t="str">
        <f t="shared" si="4"/>
        <v/>
      </c>
      <c r="Q10" s="66" t="str">
        <f t="shared" si="5"/>
        <v/>
      </c>
      <c r="R10" s="66" t="str">
        <f t="shared" si="6"/>
        <v/>
      </c>
      <c r="S10" s="66" t="str">
        <f t="shared" si="7"/>
        <v/>
      </c>
      <c r="T10" s="66" t="str">
        <f t="shared" si="8"/>
        <v/>
      </c>
      <c r="U10" s="66" t="str">
        <f t="shared" si="9"/>
        <v/>
      </c>
      <c r="V10" s="66" t="str">
        <f t="shared" si="10"/>
        <v/>
      </c>
      <c r="W10" s="66" t="str">
        <f t="shared" si="11"/>
        <v/>
      </c>
      <c r="X10" s="66" t="str">
        <f t="shared" si="12"/>
        <v/>
      </c>
      <c r="Y10" s="66" t="str">
        <f t="shared" si="13"/>
        <v/>
      </c>
      <c r="Z10" s="66">
        <f t="shared" si="14"/>
        <v>75000</v>
      </c>
      <c r="AA10" s="66" t="str">
        <f t="shared" si="15"/>
        <v/>
      </c>
      <c r="AB10" s="66" t="str">
        <f t="shared" si="16"/>
        <v/>
      </c>
      <c r="AC10" s="66" t="str">
        <f t="shared" si="17"/>
        <v/>
      </c>
      <c r="AD10" s="66" t="str">
        <f t="shared" si="18"/>
        <v/>
      </c>
      <c r="AE10" s="66" t="str">
        <f t="shared" si="19"/>
        <v/>
      </c>
      <c r="AF10" s="66" t="str">
        <f t="shared" si="20"/>
        <v/>
      </c>
      <c r="AG10" s="66" t="str">
        <f t="shared" si="21"/>
        <v/>
      </c>
      <c r="AH10" s="66" t="str">
        <f t="shared" si="22"/>
        <v/>
      </c>
      <c r="AI10" s="66" t="str">
        <f t="shared" si="23"/>
        <v/>
      </c>
      <c r="AJ10" s="66" t="str">
        <f t="shared" si="24"/>
        <v/>
      </c>
      <c r="AK10" s="66" t="str">
        <f t="shared" si="25"/>
        <v/>
      </c>
      <c r="AL10" s="66" t="str">
        <f t="shared" si="26"/>
        <v/>
      </c>
      <c r="AM10" s="66" t="str">
        <f t="shared" si="27"/>
        <v/>
      </c>
      <c r="AN10" s="38">
        <f t="shared" si="28"/>
        <v>75000</v>
      </c>
      <c r="AO10" s="38">
        <f t="shared" si="29"/>
        <v>3000</v>
      </c>
      <c r="AP10" s="38">
        <f t="shared" si="30"/>
        <v>3000</v>
      </c>
    </row>
    <row r="11" spans="1:46" ht="27.75" customHeight="1" x14ac:dyDescent="0.25">
      <c r="A11" s="72"/>
      <c r="B11" s="34" t="s">
        <v>155</v>
      </c>
      <c r="C11" s="71" t="s">
        <v>200</v>
      </c>
      <c r="D11" s="35"/>
      <c r="E11" s="103" t="s">
        <v>197</v>
      </c>
      <c r="F11" s="37">
        <v>125000</v>
      </c>
      <c r="G11" s="74">
        <v>2031</v>
      </c>
      <c r="H11" s="74">
        <v>50</v>
      </c>
      <c r="I11" s="49">
        <f t="shared" si="0"/>
        <v>2081</v>
      </c>
      <c r="J11" s="49">
        <f t="shared" ref="J11:N11" si="32">I11+$H11</f>
        <v>2131</v>
      </c>
      <c r="K11" s="50">
        <f t="shared" si="32"/>
        <v>2181</v>
      </c>
      <c r="L11" s="50">
        <f t="shared" si="32"/>
        <v>2231</v>
      </c>
      <c r="M11" s="50">
        <f t="shared" si="32"/>
        <v>2281</v>
      </c>
      <c r="N11" s="51">
        <f t="shared" si="32"/>
        <v>2331</v>
      </c>
      <c r="O11" s="66" t="str">
        <f t="shared" si="3"/>
        <v/>
      </c>
      <c r="P11" s="66" t="str">
        <f t="shared" si="4"/>
        <v/>
      </c>
      <c r="Q11" s="66" t="str">
        <f t="shared" si="5"/>
        <v/>
      </c>
      <c r="R11" s="66" t="str">
        <f t="shared" si="6"/>
        <v/>
      </c>
      <c r="S11" s="66" t="str">
        <f t="shared" si="7"/>
        <v/>
      </c>
      <c r="T11" s="66" t="str">
        <f t="shared" si="8"/>
        <v/>
      </c>
      <c r="U11" s="66" t="str">
        <f t="shared" si="9"/>
        <v/>
      </c>
      <c r="V11" s="66" t="str">
        <f t="shared" si="10"/>
        <v/>
      </c>
      <c r="W11" s="66" t="str">
        <f t="shared" si="11"/>
        <v/>
      </c>
      <c r="X11" s="66" t="str">
        <f t="shared" si="12"/>
        <v/>
      </c>
      <c r="Y11" s="66" t="str">
        <f t="shared" si="13"/>
        <v/>
      </c>
      <c r="Z11" s="66" t="str">
        <f t="shared" si="14"/>
        <v/>
      </c>
      <c r="AA11" s="66">
        <f t="shared" si="15"/>
        <v>125000</v>
      </c>
      <c r="AB11" s="66" t="str">
        <f t="shared" si="16"/>
        <v/>
      </c>
      <c r="AC11" s="66" t="str">
        <f t="shared" si="17"/>
        <v/>
      </c>
      <c r="AD11" s="66" t="str">
        <f t="shared" si="18"/>
        <v/>
      </c>
      <c r="AE11" s="66" t="str">
        <f t="shared" si="19"/>
        <v/>
      </c>
      <c r="AF11" s="66" t="str">
        <f t="shared" si="20"/>
        <v/>
      </c>
      <c r="AG11" s="66" t="str">
        <f t="shared" si="21"/>
        <v/>
      </c>
      <c r="AH11" s="66" t="str">
        <f t="shared" si="22"/>
        <v/>
      </c>
      <c r="AI11" s="66" t="str">
        <f t="shared" si="23"/>
        <v/>
      </c>
      <c r="AJ11" s="66" t="str">
        <f t="shared" si="24"/>
        <v/>
      </c>
      <c r="AK11" s="66" t="str">
        <f t="shared" si="25"/>
        <v/>
      </c>
      <c r="AL11" s="66" t="str">
        <f t="shared" si="26"/>
        <v/>
      </c>
      <c r="AM11" s="66" t="str">
        <f t="shared" si="27"/>
        <v/>
      </c>
      <c r="AN11" s="38">
        <f t="shared" si="28"/>
        <v>125000</v>
      </c>
      <c r="AO11" s="38">
        <f t="shared" si="29"/>
        <v>5000</v>
      </c>
      <c r="AP11" s="38">
        <f t="shared" si="30"/>
        <v>2500</v>
      </c>
      <c r="AS11" s="77"/>
      <c r="AT11" s="77"/>
    </row>
    <row r="12" spans="1:46" ht="27.75" customHeight="1" x14ac:dyDescent="0.25">
      <c r="A12" s="72"/>
      <c r="B12" s="34"/>
      <c r="C12" s="71"/>
      <c r="D12" s="35"/>
      <c r="E12" s="103"/>
      <c r="F12" s="67"/>
      <c r="G12" s="73"/>
      <c r="H12" s="73"/>
      <c r="I12" s="49">
        <f t="shared" ref="I12:I22" si="33">G12+$H12</f>
        <v>0</v>
      </c>
      <c r="J12" s="49">
        <f t="shared" ref="J12:J22" si="34">I12+$H12</f>
        <v>0</v>
      </c>
      <c r="K12" s="50">
        <f t="shared" ref="K12:K22" si="35">J12+$H12</f>
        <v>0</v>
      </c>
      <c r="L12" s="50">
        <f t="shared" ref="L12:L22" si="36">K12+$H12</f>
        <v>0</v>
      </c>
      <c r="M12" s="50">
        <f t="shared" ref="M12:M22" si="37">L12+$H12</f>
        <v>0</v>
      </c>
      <c r="N12" s="51">
        <f t="shared" ref="N12:N22" si="38">M12+$H12</f>
        <v>0</v>
      </c>
      <c r="O12" s="66" t="str">
        <f t="shared" si="3"/>
        <v/>
      </c>
      <c r="P12" s="66" t="str">
        <f t="shared" si="4"/>
        <v/>
      </c>
      <c r="Q12" s="66" t="str">
        <f t="shared" si="5"/>
        <v/>
      </c>
      <c r="R12" s="66" t="str">
        <f t="shared" si="6"/>
        <v/>
      </c>
      <c r="S12" s="66" t="str">
        <f t="shared" si="7"/>
        <v/>
      </c>
      <c r="T12" s="66" t="str">
        <f t="shared" si="8"/>
        <v/>
      </c>
      <c r="U12" s="66" t="str">
        <f t="shared" si="9"/>
        <v/>
      </c>
      <c r="V12" s="66" t="str">
        <f t="shared" si="10"/>
        <v/>
      </c>
      <c r="W12" s="66" t="str">
        <f t="shared" si="11"/>
        <v/>
      </c>
      <c r="X12" s="66" t="str">
        <f t="shared" si="12"/>
        <v/>
      </c>
      <c r="Y12" s="66" t="str">
        <f t="shared" si="13"/>
        <v/>
      </c>
      <c r="Z12" s="66" t="str">
        <f t="shared" si="14"/>
        <v/>
      </c>
      <c r="AA12" s="66" t="str">
        <f t="shared" si="15"/>
        <v/>
      </c>
      <c r="AB12" s="66" t="str">
        <f t="shared" si="16"/>
        <v/>
      </c>
      <c r="AC12" s="66" t="str">
        <f t="shared" si="17"/>
        <v/>
      </c>
      <c r="AD12" s="66" t="str">
        <f t="shared" si="18"/>
        <v/>
      </c>
      <c r="AE12" s="66" t="str">
        <f t="shared" si="19"/>
        <v/>
      </c>
      <c r="AF12" s="66" t="str">
        <f t="shared" si="20"/>
        <v/>
      </c>
      <c r="AG12" s="66" t="str">
        <f t="shared" si="21"/>
        <v/>
      </c>
      <c r="AH12" s="66" t="str">
        <f t="shared" si="22"/>
        <v/>
      </c>
      <c r="AI12" s="66" t="str">
        <f t="shared" si="23"/>
        <v/>
      </c>
      <c r="AJ12" s="66" t="str">
        <f t="shared" si="24"/>
        <v/>
      </c>
      <c r="AK12" s="66" t="str">
        <f t="shared" si="25"/>
        <v/>
      </c>
      <c r="AL12" s="66" t="str">
        <f t="shared" si="26"/>
        <v/>
      </c>
      <c r="AM12" s="66" t="str">
        <f t="shared" si="27"/>
        <v/>
      </c>
      <c r="AN12" s="38">
        <f t="shared" si="28"/>
        <v>0</v>
      </c>
      <c r="AO12" s="38">
        <f t="shared" si="29"/>
        <v>0</v>
      </c>
      <c r="AP12" s="38">
        <f t="shared" si="30"/>
        <v>0</v>
      </c>
      <c r="AS12" s="77"/>
      <c r="AT12" s="77"/>
    </row>
    <row r="13" spans="1:46" ht="27.75" customHeight="1" x14ac:dyDescent="0.25">
      <c r="A13" s="72"/>
      <c r="B13" s="34"/>
      <c r="C13" s="71"/>
      <c r="D13" s="35"/>
      <c r="E13" s="103"/>
      <c r="F13" s="67"/>
      <c r="G13" s="73"/>
      <c r="H13" s="73"/>
      <c r="I13" s="49">
        <f t="shared" si="33"/>
        <v>0</v>
      </c>
      <c r="J13" s="49">
        <f t="shared" si="34"/>
        <v>0</v>
      </c>
      <c r="K13" s="50">
        <f t="shared" si="35"/>
        <v>0</v>
      </c>
      <c r="L13" s="50">
        <f t="shared" si="36"/>
        <v>0</v>
      </c>
      <c r="M13" s="50">
        <f t="shared" si="37"/>
        <v>0</v>
      </c>
      <c r="N13" s="51">
        <f t="shared" si="38"/>
        <v>0</v>
      </c>
      <c r="O13" s="66" t="str">
        <f t="shared" si="3"/>
        <v/>
      </c>
      <c r="P13" s="66" t="str">
        <f t="shared" si="4"/>
        <v/>
      </c>
      <c r="Q13" s="66" t="str">
        <f t="shared" si="5"/>
        <v/>
      </c>
      <c r="R13" s="66" t="str">
        <f t="shared" si="6"/>
        <v/>
      </c>
      <c r="S13" s="66" t="str">
        <f t="shared" si="7"/>
        <v/>
      </c>
      <c r="T13" s="66" t="str">
        <f t="shared" si="8"/>
        <v/>
      </c>
      <c r="U13" s="66" t="str">
        <f t="shared" si="9"/>
        <v/>
      </c>
      <c r="V13" s="66" t="str">
        <f t="shared" si="10"/>
        <v/>
      </c>
      <c r="W13" s="66" t="str">
        <f t="shared" si="11"/>
        <v/>
      </c>
      <c r="X13" s="66" t="str">
        <f t="shared" si="12"/>
        <v/>
      </c>
      <c r="Y13" s="66" t="str">
        <f t="shared" si="13"/>
        <v/>
      </c>
      <c r="Z13" s="66" t="str">
        <f t="shared" si="14"/>
        <v/>
      </c>
      <c r="AA13" s="66" t="str">
        <f t="shared" si="15"/>
        <v/>
      </c>
      <c r="AB13" s="66" t="str">
        <f t="shared" si="16"/>
        <v/>
      </c>
      <c r="AC13" s="66" t="str">
        <f t="shared" si="17"/>
        <v/>
      </c>
      <c r="AD13" s="66" t="str">
        <f t="shared" si="18"/>
        <v/>
      </c>
      <c r="AE13" s="66" t="str">
        <f t="shared" si="19"/>
        <v/>
      </c>
      <c r="AF13" s="66" t="str">
        <f t="shared" si="20"/>
        <v/>
      </c>
      <c r="AG13" s="66" t="str">
        <f t="shared" si="21"/>
        <v/>
      </c>
      <c r="AH13" s="66" t="str">
        <f t="shared" si="22"/>
        <v/>
      </c>
      <c r="AI13" s="66" t="str">
        <f t="shared" si="23"/>
        <v/>
      </c>
      <c r="AJ13" s="66" t="str">
        <f t="shared" si="24"/>
        <v/>
      </c>
      <c r="AK13" s="66" t="str">
        <f t="shared" si="25"/>
        <v/>
      </c>
      <c r="AL13" s="66" t="str">
        <f t="shared" si="26"/>
        <v/>
      </c>
      <c r="AM13" s="66" t="str">
        <f t="shared" si="27"/>
        <v/>
      </c>
      <c r="AN13" s="38">
        <f t="shared" si="28"/>
        <v>0</v>
      </c>
      <c r="AO13" s="38">
        <f t="shared" si="29"/>
        <v>0</v>
      </c>
      <c r="AP13" s="38">
        <f t="shared" si="30"/>
        <v>0</v>
      </c>
      <c r="AS13" s="77"/>
      <c r="AT13" s="77"/>
    </row>
    <row r="14" spans="1:46" ht="27.75" customHeight="1" x14ac:dyDescent="0.25">
      <c r="A14" s="72"/>
      <c r="B14" s="34"/>
      <c r="C14" s="71"/>
      <c r="D14" s="35"/>
      <c r="E14" s="103"/>
      <c r="F14" s="67"/>
      <c r="G14" s="73"/>
      <c r="H14" s="73"/>
      <c r="I14" s="49">
        <f t="shared" si="33"/>
        <v>0</v>
      </c>
      <c r="J14" s="49">
        <f t="shared" si="34"/>
        <v>0</v>
      </c>
      <c r="K14" s="50">
        <f t="shared" si="35"/>
        <v>0</v>
      </c>
      <c r="L14" s="50">
        <f t="shared" si="36"/>
        <v>0</v>
      </c>
      <c r="M14" s="50">
        <f t="shared" si="37"/>
        <v>0</v>
      </c>
      <c r="N14" s="51">
        <f t="shared" si="38"/>
        <v>0</v>
      </c>
      <c r="O14" s="66" t="str">
        <f t="shared" si="3"/>
        <v/>
      </c>
      <c r="P14" s="66" t="str">
        <f t="shared" si="4"/>
        <v/>
      </c>
      <c r="Q14" s="66" t="str">
        <f t="shared" si="5"/>
        <v/>
      </c>
      <c r="R14" s="66" t="str">
        <f t="shared" si="6"/>
        <v/>
      </c>
      <c r="S14" s="66" t="str">
        <f t="shared" si="7"/>
        <v/>
      </c>
      <c r="T14" s="66" t="str">
        <f t="shared" si="8"/>
        <v/>
      </c>
      <c r="U14" s="66" t="str">
        <f t="shared" si="9"/>
        <v/>
      </c>
      <c r="V14" s="66" t="str">
        <f t="shared" si="10"/>
        <v/>
      </c>
      <c r="W14" s="66" t="str">
        <f t="shared" si="11"/>
        <v/>
      </c>
      <c r="X14" s="66" t="str">
        <f t="shared" si="12"/>
        <v/>
      </c>
      <c r="Y14" s="66" t="str">
        <f t="shared" si="13"/>
        <v/>
      </c>
      <c r="Z14" s="66" t="str">
        <f t="shared" si="14"/>
        <v/>
      </c>
      <c r="AA14" s="66" t="str">
        <f t="shared" si="15"/>
        <v/>
      </c>
      <c r="AB14" s="66" t="str">
        <f t="shared" si="16"/>
        <v/>
      </c>
      <c r="AC14" s="66" t="str">
        <f t="shared" si="17"/>
        <v/>
      </c>
      <c r="AD14" s="66" t="str">
        <f t="shared" si="18"/>
        <v/>
      </c>
      <c r="AE14" s="66" t="str">
        <f t="shared" si="19"/>
        <v/>
      </c>
      <c r="AF14" s="66" t="str">
        <f t="shared" si="20"/>
        <v/>
      </c>
      <c r="AG14" s="66" t="str">
        <f t="shared" si="21"/>
        <v/>
      </c>
      <c r="AH14" s="66" t="str">
        <f t="shared" si="22"/>
        <v/>
      </c>
      <c r="AI14" s="66" t="str">
        <f t="shared" si="23"/>
        <v/>
      </c>
      <c r="AJ14" s="66" t="str">
        <f t="shared" si="24"/>
        <v/>
      </c>
      <c r="AK14" s="66" t="str">
        <f t="shared" si="25"/>
        <v/>
      </c>
      <c r="AL14" s="66" t="str">
        <f t="shared" si="26"/>
        <v/>
      </c>
      <c r="AM14" s="66" t="str">
        <f t="shared" si="27"/>
        <v/>
      </c>
      <c r="AN14" s="38">
        <f t="shared" si="28"/>
        <v>0</v>
      </c>
      <c r="AO14" s="38">
        <f t="shared" si="29"/>
        <v>0</v>
      </c>
      <c r="AP14" s="38">
        <f t="shared" si="30"/>
        <v>0</v>
      </c>
      <c r="AS14" s="77"/>
      <c r="AT14" s="77"/>
    </row>
    <row r="15" spans="1:46" ht="27.75" customHeight="1" x14ac:dyDescent="0.25">
      <c r="A15" s="72"/>
      <c r="B15" s="34"/>
      <c r="C15" s="71"/>
      <c r="D15" s="35"/>
      <c r="E15" s="103"/>
      <c r="F15" s="67"/>
      <c r="G15" s="73"/>
      <c r="H15" s="73"/>
      <c r="I15" s="49">
        <f t="shared" si="33"/>
        <v>0</v>
      </c>
      <c r="J15" s="49">
        <f t="shared" si="34"/>
        <v>0</v>
      </c>
      <c r="K15" s="50">
        <f t="shared" si="35"/>
        <v>0</v>
      </c>
      <c r="L15" s="50">
        <f t="shared" si="36"/>
        <v>0</v>
      </c>
      <c r="M15" s="50">
        <f t="shared" si="37"/>
        <v>0</v>
      </c>
      <c r="N15" s="51">
        <f t="shared" si="38"/>
        <v>0</v>
      </c>
      <c r="O15" s="66" t="str">
        <f t="shared" si="3"/>
        <v/>
      </c>
      <c r="P15" s="66" t="str">
        <f t="shared" si="4"/>
        <v/>
      </c>
      <c r="Q15" s="66" t="str">
        <f t="shared" si="5"/>
        <v/>
      </c>
      <c r="R15" s="66" t="str">
        <f t="shared" si="6"/>
        <v/>
      </c>
      <c r="S15" s="66" t="str">
        <f t="shared" si="7"/>
        <v/>
      </c>
      <c r="T15" s="66" t="str">
        <f t="shared" si="8"/>
        <v/>
      </c>
      <c r="U15" s="66" t="str">
        <f t="shared" si="9"/>
        <v/>
      </c>
      <c r="V15" s="66" t="str">
        <f t="shared" si="10"/>
        <v/>
      </c>
      <c r="W15" s="66" t="str">
        <f t="shared" si="11"/>
        <v/>
      </c>
      <c r="X15" s="66" t="str">
        <f t="shared" si="12"/>
        <v/>
      </c>
      <c r="Y15" s="66" t="str">
        <f t="shared" si="13"/>
        <v/>
      </c>
      <c r="Z15" s="66" t="str">
        <f t="shared" si="14"/>
        <v/>
      </c>
      <c r="AA15" s="66" t="str">
        <f t="shared" si="15"/>
        <v/>
      </c>
      <c r="AB15" s="66" t="str">
        <f t="shared" si="16"/>
        <v/>
      </c>
      <c r="AC15" s="66" t="str">
        <f t="shared" si="17"/>
        <v/>
      </c>
      <c r="AD15" s="66" t="str">
        <f t="shared" si="18"/>
        <v/>
      </c>
      <c r="AE15" s="66" t="str">
        <f t="shared" si="19"/>
        <v/>
      </c>
      <c r="AF15" s="66" t="str">
        <f t="shared" si="20"/>
        <v/>
      </c>
      <c r="AG15" s="66" t="str">
        <f t="shared" si="21"/>
        <v/>
      </c>
      <c r="AH15" s="66" t="str">
        <f t="shared" si="22"/>
        <v/>
      </c>
      <c r="AI15" s="66" t="str">
        <f t="shared" si="23"/>
        <v/>
      </c>
      <c r="AJ15" s="66" t="str">
        <f t="shared" si="24"/>
        <v/>
      </c>
      <c r="AK15" s="66" t="str">
        <f t="shared" si="25"/>
        <v/>
      </c>
      <c r="AL15" s="66" t="str">
        <f t="shared" si="26"/>
        <v/>
      </c>
      <c r="AM15" s="66" t="str">
        <f t="shared" si="27"/>
        <v/>
      </c>
      <c r="AN15" s="38">
        <f t="shared" si="28"/>
        <v>0</v>
      </c>
      <c r="AO15" s="38">
        <f t="shared" si="29"/>
        <v>0</v>
      </c>
      <c r="AP15" s="38">
        <f t="shared" si="30"/>
        <v>0</v>
      </c>
      <c r="AS15" s="77"/>
      <c r="AT15" s="77"/>
    </row>
    <row r="16" spans="1:46" ht="27.75" customHeight="1" x14ac:dyDescent="0.25">
      <c r="A16" s="72"/>
      <c r="B16" s="34"/>
      <c r="C16" s="71"/>
      <c r="D16" s="35"/>
      <c r="E16" s="103"/>
      <c r="F16" s="67"/>
      <c r="G16" s="73"/>
      <c r="H16" s="73"/>
      <c r="I16" s="49">
        <f t="shared" si="33"/>
        <v>0</v>
      </c>
      <c r="J16" s="49">
        <f t="shared" si="34"/>
        <v>0</v>
      </c>
      <c r="K16" s="50">
        <f t="shared" si="35"/>
        <v>0</v>
      </c>
      <c r="L16" s="50">
        <f t="shared" si="36"/>
        <v>0</v>
      </c>
      <c r="M16" s="50">
        <f t="shared" si="37"/>
        <v>0</v>
      </c>
      <c r="N16" s="51">
        <f t="shared" si="38"/>
        <v>0</v>
      </c>
      <c r="O16" s="66" t="str">
        <f t="shared" si="3"/>
        <v/>
      </c>
      <c r="P16" s="66" t="str">
        <f t="shared" si="4"/>
        <v/>
      </c>
      <c r="Q16" s="66" t="str">
        <f t="shared" si="5"/>
        <v/>
      </c>
      <c r="R16" s="66" t="str">
        <f t="shared" si="6"/>
        <v/>
      </c>
      <c r="S16" s="66" t="str">
        <f t="shared" si="7"/>
        <v/>
      </c>
      <c r="T16" s="66" t="str">
        <f t="shared" si="8"/>
        <v/>
      </c>
      <c r="U16" s="66" t="str">
        <f t="shared" si="9"/>
        <v/>
      </c>
      <c r="V16" s="66" t="str">
        <f t="shared" si="10"/>
        <v/>
      </c>
      <c r="W16" s="66" t="str">
        <f t="shared" si="11"/>
        <v/>
      </c>
      <c r="X16" s="66" t="str">
        <f t="shared" si="12"/>
        <v/>
      </c>
      <c r="Y16" s="66" t="str">
        <f t="shared" si="13"/>
        <v/>
      </c>
      <c r="Z16" s="66" t="str">
        <f t="shared" si="14"/>
        <v/>
      </c>
      <c r="AA16" s="66" t="str">
        <f t="shared" si="15"/>
        <v/>
      </c>
      <c r="AB16" s="66" t="str">
        <f t="shared" si="16"/>
        <v/>
      </c>
      <c r="AC16" s="66" t="str">
        <f t="shared" si="17"/>
        <v/>
      </c>
      <c r="AD16" s="66" t="str">
        <f t="shared" si="18"/>
        <v/>
      </c>
      <c r="AE16" s="66" t="str">
        <f t="shared" si="19"/>
        <v/>
      </c>
      <c r="AF16" s="66" t="str">
        <f t="shared" si="20"/>
        <v/>
      </c>
      <c r="AG16" s="66" t="str">
        <f t="shared" si="21"/>
        <v/>
      </c>
      <c r="AH16" s="66" t="str">
        <f t="shared" si="22"/>
        <v/>
      </c>
      <c r="AI16" s="66" t="str">
        <f t="shared" si="23"/>
        <v/>
      </c>
      <c r="AJ16" s="66" t="str">
        <f t="shared" si="24"/>
        <v/>
      </c>
      <c r="AK16" s="66" t="str">
        <f t="shared" si="25"/>
        <v/>
      </c>
      <c r="AL16" s="66" t="str">
        <f t="shared" si="26"/>
        <v/>
      </c>
      <c r="AM16" s="66" t="str">
        <f t="shared" si="27"/>
        <v/>
      </c>
      <c r="AN16" s="38">
        <f t="shared" si="28"/>
        <v>0</v>
      </c>
      <c r="AO16" s="38">
        <f t="shared" si="29"/>
        <v>0</v>
      </c>
      <c r="AP16" s="38">
        <f t="shared" si="30"/>
        <v>0</v>
      </c>
      <c r="AS16" s="77"/>
      <c r="AT16" s="77"/>
    </row>
    <row r="17" spans="1:46" ht="27.75" customHeight="1" x14ac:dyDescent="0.25">
      <c r="A17" s="72"/>
      <c r="B17" s="34"/>
      <c r="C17" s="71"/>
      <c r="D17" s="35"/>
      <c r="E17" s="103"/>
      <c r="F17" s="67"/>
      <c r="G17" s="73"/>
      <c r="H17" s="73"/>
      <c r="I17" s="49">
        <f t="shared" si="33"/>
        <v>0</v>
      </c>
      <c r="J17" s="49">
        <f t="shared" si="34"/>
        <v>0</v>
      </c>
      <c r="K17" s="50">
        <f t="shared" si="35"/>
        <v>0</v>
      </c>
      <c r="L17" s="50">
        <f t="shared" si="36"/>
        <v>0</v>
      </c>
      <c r="M17" s="50">
        <f t="shared" si="37"/>
        <v>0</v>
      </c>
      <c r="N17" s="51">
        <f t="shared" si="38"/>
        <v>0</v>
      </c>
      <c r="O17" s="66" t="str">
        <f t="shared" si="3"/>
        <v/>
      </c>
      <c r="P17" s="66" t="str">
        <f t="shared" si="4"/>
        <v/>
      </c>
      <c r="Q17" s="66" t="str">
        <f t="shared" si="5"/>
        <v/>
      </c>
      <c r="R17" s="66" t="str">
        <f t="shared" si="6"/>
        <v/>
      </c>
      <c r="S17" s="66" t="str">
        <f t="shared" si="7"/>
        <v/>
      </c>
      <c r="T17" s="66" t="str">
        <f t="shared" si="8"/>
        <v/>
      </c>
      <c r="U17" s="66" t="str">
        <f t="shared" si="9"/>
        <v/>
      </c>
      <c r="V17" s="66" t="str">
        <f t="shared" si="10"/>
        <v/>
      </c>
      <c r="W17" s="66" t="str">
        <f t="shared" si="11"/>
        <v/>
      </c>
      <c r="X17" s="66" t="str">
        <f t="shared" si="12"/>
        <v/>
      </c>
      <c r="Y17" s="66" t="str">
        <f t="shared" si="13"/>
        <v/>
      </c>
      <c r="Z17" s="66" t="str">
        <f t="shared" si="14"/>
        <v/>
      </c>
      <c r="AA17" s="66" t="str">
        <f t="shared" si="15"/>
        <v/>
      </c>
      <c r="AB17" s="66" t="str">
        <f t="shared" si="16"/>
        <v/>
      </c>
      <c r="AC17" s="66" t="str">
        <f t="shared" si="17"/>
        <v/>
      </c>
      <c r="AD17" s="66" t="str">
        <f t="shared" si="18"/>
        <v/>
      </c>
      <c r="AE17" s="66" t="str">
        <f t="shared" si="19"/>
        <v/>
      </c>
      <c r="AF17" s="66" t="str">
        <f t="shared" si="20"/>
        <v/>
      </c>
      <c r="AG17" s="66" t="str">
        <f t="shared" si="21"/>
        <v/>
      </c>
      <c r="AH17" s="66" t="str">
        <f t="shared" si="22"/>
        <v/>
      </c>
      <c r="AI17" s="66" t="str">
        <f t="shared" si="23"/>
        <v/>
      </c>
      <c r="AJ17" s="66" t="str">
        <f t="shared" si="24"/>
        <v/>
      </c>
      <c r="AK17" s="66" t="str">
        <f t="shared" si="25"/>
        <v/>
      </c>
      <c r="AL17" s="66" t="str">
        <f t="shared" si="26"/>
        <v/>
      </c>
      <c r="AM17" s="66" t="str">
        <f t="shared" si="27"/>
        <v/>
      </c>
      <c r="AN17" s="38">
        <f t="shared" si="28"/>
        <v>0</v>
      </c>
      <c r="AO17" s="38">
        <f t="shared" si="29"/>
        <v>0</v>
      </c>
      <c r="AP17" s="38">
        <f t="shared" si="30"/>
        <v>0</v>
      </c>
      <c r="AS17" s="77"/>
      <c r="AT17" s="77"/>
    </row>
    <row r="18" spans="1:46" ht="27.75" customHeight="1" x14ac:dyDescent="0.25">
      <c r="A18" s="72"/>
      <c r="B18" s="34"/>
      <c r="C18" s="71"/>
      <c r="D18" s="35"/>
      <c r="E18" s="103"/>
      <c r="F18" s="67"/>
      <c r="G18" s="73"/>
      <c r="H18" s="73"/>
      <c r="I18" s="49">
        <f t="shared" si="33"/>
        <v>0</v>
      </c>
      <c r="J18" s="49">
        <f t="shared" si="34"/>
        <v>0</v>
      </c>
      <c r="K18" s="50">
        <f t="shared" si="35"/>
        <v>0</v>
      </c>
      <c r="L18" s="50">
        <f t="shared" si="36"/>
        <v>0</v>
      </c>
      <c r="M18" s="50">
        <f t="shared" si="37"/>
        <v>0</v>
      </c>
      <c r="N18" s="51">
        <f t="shared" si="38"/>
        <v>0</v>
      </c>
      <c r="O18" s="66" t="str">
        <f t="shared" si="3"/>
        <v/>
      </c>
      <c r="P18" s="66" t="str">
        <f t="shared" si="4"/>
        <v/>
      </c>
      <c r="Q18" s="66" t="str">
        <f t="shared" si="5"/>
        <v/>
      </c>
      <c r="R18" s="66" t="str">
        <f t="shared" si="6"/>
        <v/>
      </c>
      <c r="S18" s="66" t="str">
        <f t="shared" si="7"/>
        <v/>
      </c>
      <c r="T18" s="66" t="str">
        <f t="shared" si="8"/>
        <v/>
      </c>
      <c r="U18" s="66" t="str">
        <f t="shared" si="9"/>
        <v/>
      </c>
      <c r="V18" s="66" t="str">
        <f t="shared" si="10"/>
        <v/>
      </c>
      <c r="W18" s="66" t="str">
        <f t="shared" si="11"/>
        <v/>
      </c>
      <c r="X18" s="66" t="str">
        <f t="shared" si="12"/>
        <v/>
      </c>
      <c r="Y18" s="66" t="str">
        <f t="shared" si="13"/>
        <v/>
      </c>
      <c r="Z18" s="66" t="str">
        <f t="shared" si="14"/>
        <v/>
      </c>
      <c r="AA18" s="66" t="str">
        <f t="shared" si="15"/>
        <v/>
      </c>
      <c r="AB18" s="66" t="str">
        <f t="shared" si="16"/>
        <v/>
      </c>
      <c r="AC18" s="66" t="str">
        <f t="shared" si="17"/>
        <v/>
      </c>
      <c r="AD18" s="66" t="str">
        <f t="shared" si="18"/>
        <v/>
      </c>
      <c r="AE18" s="66" t="str">
        <f t="shared" si="19"/>
        <v/>
      </c>
      <c r="AF18" s="66" t="str">
        <f t="shared" si="20"/>
        <v/>
      </c>
      <c r="AG18" s="66" t="str">
        <f t="shared" si="21"/>
        <v/>
      </c>
      <c r="AH18" s="66" t="str">
        <f t="shared" si="22"/>
        <v/>
      </c>
      <c r="AI18" s="66" t="str">
        <f t="shared" si="23"/>
        <v/>
      </c>
      <c r="AJ18" s="66" t="str">
        <f t="shared" si="24"/>
        <v/>
      </c>
      <c r="AK18" s="66" t="str">
        <f t="shared" si="25"/>
        <v/>
      </c>
      <c r="AL18" s="66" t="str">
        <f t="shared" si="26"/>
        <v/>
      </c>
      <c r="AM18" s="66" t="str">
        <f t="shared" si="27"/>
        <v/>
      </c>
      <c r="AN18" s="38">
        <f t="shared" si="28"/>
        <v>0</v>
      </c>
      <c r="AO18" s="38">
        <f t="shared" si="29"/>
        <v>0</v>
      </c>
      <c r="AP18" s="38">
        <f t="shared" si="30"/>
        <v>0</v>
      </c>
      <c r="AS18" s="77"/>
      <c r="AT18" s="77"/>
    </row>
    <row r="19" spans="1:46" ht="27.75" customHeight="1" x14ac:dyDescent="0.25">
      <c r="A19" s="72"/>
      <c r="B19" s="34"/>
      <c r="C19" s="71"/>
      <c r="D19" s="35"/>
      <c r="E19" s="103"/>
      <c r="F19" s="67"/>
      <c r="G19" s="73"/>
      <c r="H19" s="73"/>
      <c r="I19" s="49">
        <f t="shared" si="33"/>
        <v>0</v>
      </c>
      <c r="J19" s="49">
        <f t="shared" si="34"/>
        <v>0</v>
      </c>
      <c r="K19" s="50">
        <f t="shared" si="35"/>
        <v>0</v>
      </c>
      <c r="L19" s="50">
        <f t="shared" si="36"/>
        <v>0</v>
      </c>
      <c r="M19" s="50">
        <f t="shared" si="37"/>
        <v>0</v>
      </c>
      <c r="N19" s="51">
        <f t="shared" si="38"/>
        <v>0</v>
      </c>
      <c r="O19" s="66" t="str">
        <f t="shared" si="3"/>
        <v/>
      </c>
      <c r="P19" s="66" t="str">
        <f t="shared" si="4"/>
        <v/>
      </c>
      <c r="Q19" s="66" t="str">
        <f t="shared" si="5"/>
        <v/>
      </c>
      <c r="R19" s="66" t="str">
        <f t="shared" si="6"/>
        <v/>
      </c>
      <c r="S19" s="66" t="str">
        <f t="shared" si="7"/>
        <v/>
      </c>
      <c r="T19" s="66" t="str">
        <f t="shared" si="8"/>
        <v/>
      </c>
      <c r="U19" s="66" t="str">
        <f t="shared" si="9"/>
        <v/>
      </c>
      <c r="V19" s="66" t="str">
        <f t="shared" si="10"/>
        <v/>
      </c>
      <c r="W19" s="66" t="str">
        <f t="shared" si="11"/>
        <v/>
      </c>
      <c r="X19" s="66" t="str">
        <f t="shared" si="12"/>
        <v/>
      </c>
      <c r="Y19" s="66" t="str">
        <f t="shared" si="13"/>
        <v/>
      </c>
      <c r="Z19" s="66" t="str">
        <f t="shared" si="14"/>
        <v/>
      </c>
      <c r="AA19" s="66" t="str">
        <f t="shared" si="15"/>
        <v/>
      </c>
      <c r="AB19" s="66" t="str">
        <f t="shared" si="16"/>
        <v/>
      </c>
      <c r="AC19" s="66" t="str">
        <f t="shared" si="17"/>
        <v/>
      </c>
      <c r="AD19" s="66" t="str">
        <f t="shared" si="18"/>
        <v/>
      </c>
      <c r="AE19" s="66" t="str">
        <f t="shared" si="19"/>
        <v/>
      </c>
      <c r="AF19" s="66" t="str">
        <f t="shared" si="20"/>
        <v/>
      </c>
      <c r="AG19" s="66" t="str">
        <f t="shared" si="21"/>
        <v/>
      </c>
      <c r="AH19" s="66" t="str">
        <f t="shared" si="22"/>
        <v/>
      </c>
      <c r="AI19" s="66" t="str">
        <f t="shared" si="23"/>
        <v/>
      </c>
      <c r="AJ19" s="66" t="str">
        <f t="shared" si="24"/>
        <v/>
      </c>
      <c r="AK19" s="66" t="str">
        <f t="shared" si="25"/>
        <v/>
      </c>
      <c r="AL19" s="66" t="str">
        <f t="shared" si="26"/>
        <v/>
      </c>
      <c r="AM19" s="66" t="str">
        <f t="shared" si="27"/>
        <v/>
      </c>
      <c r="AN19" s="38">
        <f t="shared" si="28"/>
        <v>0</v>
      </c>
      <c r="AO19" s="38">
        <f t="shared" si="29"/>
        <v>0</v>
      </c>
      <c r="AP19" s="38">
        <f t="shared" si="30"/>
        <v>0</v>
      </c>
      <c r="AS19" s="77"/>
      <c r="AT19" s="77"/>
    </row>
    <row r="20" spans="1:46" ht="27.75" customHeight="1" x14ac:dyDescent="0.25">
      <c r="A20" s="72"/>
      <c r="B20" s="34"/>
      <c r="C20" s="71"/>
      <c r="D20" s="35"/>
      <c r="E20" s="103"/>
      <c r="F20" s="67"/>
      <c r="G20" s="73"/>
      <c r="H20" s="73"/>
      <c r="I20" s="49">
        <f t="shared" si="33"/>
        <v>0</v>
      </c>
      <c r="J20" s="49">
        <f t="shared" si="34"/>
        <v>0</v>
      </c>
      <c r="K20" s="50">
        <f t="shared" si="35"/>
        <v>0</v>
      </c>
      <c r="L20" s="50">
        <f t="shared" si="36"/>
        <v>0</v>
      </c>
      <c r="M20" s="50">
        <f t="shared" si="37"/>
        <v>0</v>
      </c>
      <c r="N20" s="51">
        <f t="shared" si="38"/>
        <v>0</v>
      </c>
      <c r="O20" s="66" t="str">
        <f t="shared" si="3"/>
        <v/>
      </c>
      <c r="P20" s="66" t="str">
        <f t="shared" si="4"/>
        <v/>
      </c>
      <c r="Q20" s="66" t="str">
        <f t="shared" si="5"/>
        <v/>
      </c>
      <c r="R20" s="66" t="str">
        <f t="shared" si="6"/>
        <v/>
      </c>
      <c r="S20" s="66" t="str">
        <f t="shared" si="7"/>
        <v/>
      </c>
      <c r="T20" s="66" t="str">
        <f t="shared" si="8"/>
        <v/>
      </c>
      <c r="U20" s="66" t="str">
        <f t="shared" si="9"/>
        <v/>
      </c>
      <c r="V20" s="66" t="str">
        <f t="shared" si="10"/>
        <v/>
      </c>
      <c r="W20" s="66" t="str">
        <f t="shared" si="11"/>
        <v/>
      </c>
      <c r="X20" s="66" t="str">
        <f t="shared" si="12"/>
        <v/>
      </c>
      <c r="Y20" s="66" t="str">
        <f t="shared" si="13"/>
        <v/>
      </c>
      <c r="Z20" s="66" t="str">
        <f t="shared" si="14"/>
        <v/>
      </c>
      <c r="AA20" s="66" t="str">
        <f t="shared" si="15"/>
        <v/>
      </c>
      <c r="AB20" s="66" t="str">
        <f t="shared" si="16"/>
        <v/>
      </c>
      <c r="AC20" s="66" t="str">
        <f t="shared" si="17"/>
        <v/>
      </c>
      <c r="AD20" s="66" t="str">
        <f t="shared" si="18"/>
        <v/>
      </c>
      <c r="AE20" s="66" t="str">
        <f t="shared" si="19"/>
        <v/>
      </c>
      <c r="AF20" s="66" t="str">
        <f t="shared" si="20"/>
        <v/>
      </c>
      <c r="AG20" s="66" t="str">
        <f t="shared" si="21"/>
        <v/>
      </c>
      <c r="AH20" s="66" t="str">
        <f t="shared" si="22"/>
        <v/>
      </c>
      <c r="AI20" s="66" t="str">
        <f t="shared" si="23"/>
        <v/>
      </c>
      <c r="AJ20" s="66" t="str">
        <f t="shared" si="24"/>
        <v/>
      </c>
      <c r="AK20" s="66" t="str">
        <f t="shared" si="25"/>
        <v/>
      </c>
      <c r="AL20" s="66" t="str">
        <f t="shared" si="26"/>
        <v/>
      </c>
      <c r="AM20" s="66" t="str">
        <f t="shared" si="27"/>
        <v/>
      </c>
      <c r="AN20" s="38">
        <f t="shared" si="28"/>
        <v>0</v>
      </c>
      <c r="AO20" s="38">
        <f t="shared" si="29"/>
        <v>0</v>
      </c>
      <c r="AP20" s="38">
        <f t="shared" si="30"/>
        <v>0</v>
      </c>
      <c r="AS20" s="77"/>
      <c r="AT20" s="77"/>
    </row>
    <row r="21" spans="1:46" ht="27.75" customHeight="1" x14ac:dyDescent="0.25">
      <c r="A21" s="72"/>
      <c r="B21" s="34"/>
      <c r="C21" s="71"/>
      <c r="D21" s="35"/>
      <c r="E21" s="103"/>
      <c r="F21" s="67"/>
      <c r="G21" s="73"/>
      <c r="H21" s="73"/>
      <c r="I21" s="49">
        <f t="shared" si="33"/>
        <v>0</v>
      </c>
      <c r="J21" s="49">
        <f t="shared" si="34"/>
        <v>0</v>
      </c>
      <c r="K21" s="50">
        <f t="shared" si="35"/>
        <v>0</v>
      </c>
      <c r="L21" s="50">
        <f t="shared" si="36"/>
        <v>0</v>
      </c>
      <c r="M21" s="50">
        <f t="shared" si="37"/>
        <v>0</v>
      </c>
      <c r="N21" s="51">
        <f t="shared" si="38"/>
        <v>0</v>
      </c>
      <c r="O21" s="66" t="str">
        <f t="shared" si="3"/>
        <v/>
      </c>
      <c r="P21" s="66" t="str">
        <f t="shared" si="4"/>
        <v/>
      </c>
      <c r="Q21" s="66" t="str">
        <f t="shared" si="5"/>
        <v/>
      </c>
      <c r="R21" s="66" t="str">
        <f t="shared" si="6"/>
        <v/>
      </c>
      <c r="S21" s="66" t="str">
        <f t="shared" si="7"/>
        <v/>
      </c>
      <c r="T21" s="66" t="str">
        <f t="shared" si="8"/>
        <v/>
      </c>
      <c r="U21" s="66" t="str">
        <f t="shared" si="9"/>
        <v/>
      </c>
      <c r="V21" s="66" t="str">
        <f t="shared" si="10"/>
        <v/>
      </c>
      <c r="W21" s="66" t="str">
        <f t="shared" si="11"/>
        <v/>
      </c>
      <c r="X21" s="66" t="str">
        <f t="shared" si="12"/>
        <v/>
      </c>
      <c r="Y21" s="66" t="str">
        <f t="shared" si="13"/>
        <v/>
      </c>
      <c r="Z21" s="66" t="str">
        <f t="shared" si="14"/>
        <v/>
      </c>
      <c r="AA21" s="66" t="str">
        <f t="shared" si="15"/>
        <v/>
      </c>
      <c r="AB21" s="66" t="str">
        <f t="shared" si="16"/>
        <v/>
      </c>
      <c r="AC21" s="66" t="str">
        <f t="shared" si="17"/>
        <v/>
      </c>
      <c r="AD21" s="66" t="str">
        <f t="shared" si="18"/>
        <v/>
      </c>
      <c r="AE21" s="66" t="str">
        <f t="shared" si="19"/>
        <v/>
      </c>
      <c r="AF21" s="66" t="str">
        <f t="shared" si="20"/>
        <v/>
      </c>
      <c r="AG21" s="66" t="str">
        <f t="shared" si="21"/>
        <v/>
      </c>
      <c r="AH21" s="66" t="str">
        <f t="shared" si="22"/>
        <v/>
      </c>
      <c r="AI21" s="66" t="str">
        <f t="shared" si="23"/>
        <v/>
      </c>
      <c r="AJ21" s="66" t="str">
        <f t="shared" si="24"/>
        <v/>
      </c>
      <c r="AK21" s="66" t="str">
        <f t="shared" si="25"/>
        <v/>
      </c>
      <c r="AL21" s="66" t="str">
        <f t="shared" si="26"/>
        <v/>
      </c>
      <c r="AM21" s="66" t="str">
        <f t="shared" si="27"/>
        <v/>
      </c>
      <c r="AN21" s="38">
        <f t="shared" si="28"/>
        <v>0</v>
      </c>
      <c r="AO21" s="38">
        <f t="shared" si="29"/>
        <v>0</v>
      </c>
      <c r="AP21" s="38">
        <f t="shared" si="30"/>
        <v>0</v>
      </c>
      <c r="AS21" s="77"/>
      <c r="AT21" s="77"/>
    </row>
    <row r="22" spans="1:46" ht="27.75" customHeight="1" x14ac:dyDescent="0.25">
      <c r="A22" s="72"/>
      <c r="B22" s="34"/>
      <c r="C22" s="71"/>
      <c r="D22" s="35"/>
      <c r="E22" s="103"/>
      <c r="F22" s="67"/>
      <c r="G22" s="73"/>
      <c r="H22" s="73"/>
      <c r="I22" s="49">
        <f t="shared" si="33"/>
        <v>0</v>
      </c>
      <c r="J22" s="49">
        <f t="shared" si="34"/>
        <v>0</v>
      </c>
      <c r="K22" s="50">
        <f t="shared" si="35"/>
        <v>0</v>
      </c>
      <c r="L22" s="50">
        <f t="shared" si="36"/>
        <v>0</v>
      </c>
      <c r="M22" s="50">
        <f t="shared" si="37"/>
        <v>0</v>
      </c>
      <c r="N22" s="51">
        <f t="shared" si="38"/>
        <v>0</v>
      </c>
      <c r="O22" s="66" t="str">
        <f t="shared" si="3"/>
        <v/>
      </c>
      <c r="P22" s="66" t="str">
        <f t="shared" si="4"/>
        <v/>
      </c>
      <c r="Q22" s="66" t="str">
        <f t="shared" si="5"/>
        <v/>
      </c>
      <c r="R22" s="66" t="str">
        <f t="shared" si="6"/>
        <v/>
      </c>
      <c r="S22" s="66" t="str">
        <f t="shared" si="7"/>
        <v/>
      </c>
      <c r="T22" s="66" t="str">
        <f t="shared" si="8"/>
        <v/>
      </c>
      <c r="U22" s="66" t="str">
        <f t="shared" si="9"/>
        <v/>
      </c>
      <c r="V22" s="66" t="str">
        <f t="shared" si="10"/>
        <v/>
      </c>
      <c r="W22" s="66" t="str">
        <f t="shared" si="11"/>
        <v/>
      </c>
      <c r="X22" s="66" t="str">
        <f t="shared" si="12"/>
        <v/>
      </c>
      <c r="Y22" s="66" t="str">
        <f t="shared" si="13"/>
        <v/>
      </c>
      <c r="Z22" s="66" t="str">
        <f t="shared" si="14"/>
        <v/>
      </c>
      <c r="AA22" s="66" t="str">
        <f t="shared" si="15"/>
        <v/>
      </c>
      <c r="AB22" s="66" t="str">
        <f t="shared" si="16"/>
        <v/>
      </c>
      <c r="AC22" s="66" t="str">
        <f t="shared" si="17"/>
        <v/>
      </c>
      <c r="AD22" s="66" t="str">
        <f t="shared" si="18"/>
        <v/>
      </c>
      <c r="AE22" s="66" t="str">
        <f t="shared" si="19"/>
        <v/>
      </c>
      <c r="AF22" s="66" t="str">
        <f t="shared" si="20"/>
        <v/>
      </c>
      <c r="AG22" s="66" t="str">
        <f t="shared" si="21"/>
        <v/>
      </c>
      <c r="AH22" s="66" t="str">
        <f t="shared" si="22"/>
        <v/>
      </c>
      <c r="AI22" s="66" t="str">
        <f t="shared" si="23"/>
        <v/>
      </c>
      <c r="AJ22" s="66" t="str">
        <f t="shared" si="24"/>
        <v/>
      </c>
      <c r="AK22" s="66" t="str">
        <f t="shared" si="25"/>
        <v/>
      </c>
      <c r="AL22" s="66" t="str">
        <f t="shared" si="26"/>
        <v/>
      </c>
      <c r="AM22" s="66" t="str">
        <f t="shared" si="27"/>
        <v/>
      </c>
      <c r="AN22" s="38">
        <f t="shared" si="28"/>
        <v>0</v>
      </c>
      <c r="AO22" s="38">
        <f t="shared" si="29"/>
        <v>0</v>
      </c>
      <c r="AP22" s="38">
        <f t="shared" si="30"/>
        <v>0</v>
      </c>
      <c r="AS22" s="77"/>
      <c r="AT22" s="77"/>
    </row>
    <row r="23" spans="1:46" ht="27.75" customHeight="1" x14ac:dyDescent="0.25">
      <c r="A23" s="72"/>
      <c r="B23" s="34"/>
      <c r="C23" s="71"/>
      <c r="D23" s="35"/>
      <c r="E23" s="103"/>
      <c r="F23" s="67"/>
      <c r="G23" s="73"/>
      <c r="H23" s="73"/>
      <c r="I23" s="49">
        <f t="shared" si="0"/>
        <v>0</v>
      </c>
      <c r="J23" s="49">
        <f t="shared" ref="J23:N24" si="39">I23+$H23</f>
        <v>0</v>
      </c>
      <c r="K23" s="50">
        <f t="shared" si="39"/>
        <v>0</v>
      </c>
      <c r="L23" s="50">
        <f t="shared" si="39"/>
        <v>0</v>
      </c>
      <c r="M23" s="50">
        <f t="shared" si="39"/>
        <v>0</v>
      </c>
      <c r="N23" s="51">
        <f t="shared" si="39"/>
        <v>0</v>
      </c>
      <c r="O23" s="66" t="str">
        <f t="shared" si="3"/>
        <v/>
      </c>
      <c r="P23" s="66" t="str">
        <f t="shared" si="4"/>
        <v/>
      </c>
      <c r="Q23" s="66" t="str">
        <f t="shared" si="5"/>
        <v/>
      </c>
      <c r="R23" s="66" t="str">
        <f t="shared" si="6"/>
        <v/>
      </c>
      <c r="S23" s="66" t="str">
        <f t="shared" si="7"/>
        <v/>
      </c>
      <c r="T23" s="66" t="str">
        <f t="shared" si="8"/>
        <v/>
      </c>
      <c r="U23" s="66" t="str">
        <f t="shared" si="9"/>
        <v/>
      </c>
      <c r="V23" s="66" t="str">
        <f t="shared" si="10"/>
        <v/>
      </c>
      <c r="W23" s="66" t="str">
        <f t="shared" si="11"/>
        <v/>
      </c>
      <c r="X23" s="66" t="str">
        <f t="shared" si="12"/>
        <v/>
      </c>
      <c r="Y23" s="66" t="str">
        <f t="shared" si="13"/>
        <v/>
      </c>
      <c r="Z23" s="66" t="str">
        <f t="shared" si="14"/>
        <v/>
      </c>
      <c r="AA23" s="66" t="str">
        <f t="shared" si="15"/>
        <v/>
      </c>
      <c r="AB23" s="66" t="str">
        <f t="shared" si="16"/>
        <v/>
      </c>
      <c r="AC23" s="66" t="str">
        <f t="shared" si="17"/>
        <v/>
      </c>
      <c r="AD23" s="66" t="str">
        <f t="shared" si="18"/>
        <v/>
      </c>
      <c r="AE23" s="66" t="str">
        <f t="shared" si="19"/>
        <v/>
      </c>
      <c r="AF23" s="66" t="str">
        <f t="shared" si="20"/>
        <v/>
      </c>
      <c r="AG23" s="66" t="str">
        <f t="shared" si="21"/>
        <v/>
      </c>
      <c r="AH23" s="66" t="str">
        <f t="shared" si="22"/>
        <v/>
      </c>
      <c r="AI23" s="66" t="str">
        <f t="shared" si="23"/>
        <v/>
      </c>
      <c r="AJ23" s="66" t="str">
        <f t="shared" si="24"/>
        <v/>
      </c>
      <c r="AK23" s="66" t="str">
        <f t="shared" si="25"/>
        <v/>
      </c>
      <c r="AL23" s="66" t="str">
        <f t="shared" si="26"/>
        <v/>
      </c>
      <c r="AM23" s="66" t="str">
        <f t="shared" si="27"/>
        <v/>
      </c>
      <c r="AN23" s="38">
        <f t="shared" si="28"/>
        <v>0</v>
      </c>
      <c r="AO23" s="38">
        <f t="shared" si="29"/>
        <v>0</v>
      </c>
      <c r="AP23" s="38">
        <f t="shared" si="30"/>
        <v>0</v>
      </c>
      <c r="AS23" s="77"/>
      <c r="AT23" s="77"/>
    </row>
    <row r="24" spans="1:46" ht="27.75" customHeight="1" x14ac:dyDescent="0.25">
      <c r="A24" s="72"/>
      <c r="B24" s="34"/>
      <c r="C24" s="71"/>
      <c r="D24" s="35"/>
      <c r="E24" s="103"/>
      <c r="F24" s="37"/>
      <c r="G24" s="74"/>
      <c r="H24" s="50"/>
      <c r="I24" s="49">
        <f t="shared" si="0"/>
        <v>0</v>
      </c>
      <c r="J24" s="49">
        <f t="shared" si="39"/>
        <v>0</v>
      </c>
      <c r="K24" s="50">
        <f t="shared" si="39"/>
        <v>0</v>
      </c>
      <c r="L24" s="50">
        <f t="shared" si="39"/>
        <v>0</v>
      </c>
      <c r="M24" s="50">
        <f t="shared" si="39"/>
        <v>0</v>
      </c>
      <c r="N24" s="51">
        <f t="shared" si="39"/>
        <v>0</v>
      </c>
      <c r="O24" s="66" t="str">
        <f t="shared" si="3"/>
        <v/>
      </c>
      <c r="P24" s="66" t="str">
        <f t="shared" si="4"/>
        <v/>
      </c>
      <c r="Q24" s="66" t="str">
        <f t="shared" si="5"/>
        <v/>
      </c>
      <c r="R24" s="66" t="str">
        <f t="shared" si="6"/>
        <v/>
      </c>
      <c r="S24" s="66" t="str">
        <f t="shared" si="7"/>
        <v/>
      </c>
      <c r="T24" s="66" t="str">
        <f t="shared" si="8"/>
        <v/>
      </c>
      <c r="U24" s="66" t="str">
        <f t="shared" si="9"/>
        <v/>
      </c>
      <c r="V24" s="66" t="str">
        <f t="shared" si="10"/>
        <v/>
      </c>
      <c r="W24" s="66" t="str">
        <f t="shared" si="11"/>
        <v/>
      </c>
      <c r="X24" s="66" t="str">
        <f t="shared" si="12"/>
        <v/>
      </c>
      <c r="Y24" s="66" t="str">
        <f t="shared" si="13"/>
        <v/>
      </c>
      <c r="Z24" s="66" t="str">
        <f t="shared" si="14"/>
        <v/>
      </c>
      <c r="AA24" s="66" t="str">
        <f t="shared" si="15"/>
        <v/>
      </c>
      <c r="AB24" s="66" t="str">
        <f t="shared" si="16"/>
        <v/>
      </c>
      <c r="AC24" s="66" t="str">
        <f t="shared" si="17"/>
        <v/>
      </c>
      <c r="AD24" s="66" t="str">
        <f t="shared" si="18"/>
        <v/>
      </c>
      <c r="AE24" s="66" t="str">
        <f t="shared" si="19"/>
        <v/>
      </c>
      <c r="AF24" s="66" t="str">
        <f t="shared" si="20"/>
        <v/>
      </c>
      <c r="AG24" s="66" t="str">
        <f t="shared" si="21"/>
        <v/>
      </c>
      <c r="AH24" s="66" t="str">
        <f t="shared" si="22"/>
        <v/>
      </c>
      <c r="AI24" s="66" t="str">
        <f t="shared" si="23"/>
        <v/>
      </c>
      <c r="AJ24" s="66" t="str">
        <f t="shared" si="24"/>
        <v/>
      </c>
      <c r="AK24" s="66" t="str">
        <f t="shared" si="25"/>
        <v/>
      </c>
      <c r="AL24" s="66" t="str">
        <f t="shared" si="26"/>
        <v/>
      </c>
      <c r="AM24" s="66" t="str">
        <f t="shared" si="27"/>
        <v/>
      </c>
      <c r="AN24" s="38">
        <f t="shared" si="28"/>
        <v>0</v>
      </c>
      <c r="AO24" s="38">
        <f t="shared" si="29"/>
        <v>0</v>
      </c>
      <c r="AP24" s="38">
        <f t="shared" si="30"/>
        <v>0</v>
      </c>
      <c r="AS24" s="77"/>
      <c r="AT24" s="77"/>
    </row>
    <row r="25" spans="1:46" ht="27.75" customHeight="1" x14ac:dyDescent="0.25">
      <c r="A25" s="72"/>
      <c r="B25" s="34"/>
      <c r="C25" s="71"/>
      <c r="D25" s="35"/>
      <c r="E25" s="103"/>
      <c r="F25" s="37"/>
      <c r="G25" s="74"/>
      <c r="H25" s="74"/>
      <c r="I25" s="49">
        <f t="shared" si="0"/>
        <v>0</v>
      </c>
      <c r="J25" s="49">
        <f t="shared" ref="J25:N25" si="40">I25+$H25</f>
        <v>0</v>
      </c>
      <c r="K25" s="50">
        <f t="shared" si="40"/>
        <v>0</v>
      </c>
      <c r="L25" s="50">
        <f t="shared" si="40"/>
        <v>0</v>
      </c>
      <c r="M25" s="50">
        <f t="shared" si="40"/>
        <v>0</v>
      </c>
      <c r="N25" s="51">
        <f t="shared" si="40"/>
        <v>0</v>
      </c>
      <c r="O25" s="66" t="str">
        <f t="shared" si="3"/>
        <v/>
      </c>
      <c r="P25" s="66" t="str">
        <f t="shared" si="4"/>
        <v/>
      </c>
      <c r="Q25" s="66" t="str">
        <f t="shared" si="5"/>
        <v/>
      </c>
      <c r="R25" s="66" t="str">
        <f t="shared" si="6"/>
        <v/>
      </c>
      <c r="S25" s="66" t="str">
        <f t="shared" si="7"/>
        <v/>
      </c>
      <c r="T25" s="66" t="str">
        <f t="shared" si="8"/>
        <v/>
      </c>
      <c r="U25" s="66" t="str">
        <f t="shared" si="9"/>
        <v/>
      </c>
      <c r="V25" s="66" t="str">
        <f t="shared" si="10"/>
        <v/>
      </c>
      <c r="W25" s="66" t="str">
        <f t="shared" si="11"/>
        <v/>
      </c>
      <c r="X25" s="66" t="str">
        <f t="shared" si="12"/>
        <v/>
      </c>
      <c r="Y25" s="66" t="str">
        <f t="shared" si="13"/>
        <v/>
      </c>
      <c r="Z25" s="66" t="str">
        <f t="shared" si="14"/>
        <v/>
      </c>
      <c r="AA25" s="66" t="str">
        <f t="shared" si="15"/>
        <v/>
      </c>
      <c r="AB25" s="66" t="str">
        <f t="shared" si="16"/>
        <v/>
      </c>
      <c r="AC25" s="66" t="str">
        <f t="shared" si="17"/>
        <v/>
      </c>
      <c r="AD25" s="66" t="str">
        <f t="shared" si="18"/>
        <v/>
      </c>
      <c r="AE25" s="66" t="str">
        <f t="shared" si="19"/>
        <v/>
      </c>
      <c r="AF25" s="66" t="str">
        <f t="shared" si="20"/>
        <v/>
      </c>
      <c r="AG25" s="66" t="str">
        <f t="shared" si="21"/>
        <v/>
      </c>
      <c r="AH25" s="66" t="str">
        <f t="shared" si="22"/>
        <v/>
      </c>
      <c r="AI25" s="66" t="str">
        <f t="shared" si="23"/>
        <v/>
      </c>
      <c r="AJ25" s="66" t="str">
        <f t="shared" si="24"/>
        <v/>
      </c>
      <c r="AK25" s="66" t="str">
        <f t="shared" si="25"/>
        <v/>
      </c>
      <c r="AL25" s="66" t="str">
        <f t="shared" si="26"/>
        <v/>
      </c>
      <c r="AM25" s="66" t="str">
        <f t="shared" si="27"/>
        <v/>
      </c>
      <c r="AN25" s="38">
        <f t="shared" si="28"/>
        <v>0</v>
      </c>
      <c r="AO25" s="38">
        <f t="shared" si="29"/>
        <v>0</v>
      </c>
      <c r="AP25" s="38">
        <f t="shared" si="30"/>
        <v>0</v>
      </c>
      <c r="AS25" s="77"/>
      <c r="AT25" s="77"/>
    </row>
    <row r="26" spans="1:46" ht="54.75" customHeight="1" thickBot="1" x14ac:dyDescent="0.3">
      <c r="A26" s="34"/>
      <c r="B26" s="34"/>
      <c r="C26" s="34"/>
      <c r="D26" s="34"/>
      <c r="E26" s="34"/>
      <c r="F26" s="41">
        <f>SUM(F8:F25)</f>
        <v>320000</v>
      </c>
      <c r="G26" s="48" t="s">
        <v>181</v>
      </c>
      <c r="H26" s="48" t="s">
        <v>181</v>
      </c>
      <c r="I26" s="52" t="s">
        <v>181</v>
      </c>
      <c r="J26" s="52" t="s">
        <v>181</v>
      </c>
      <c r="K26" s="52" t="s">
        <v>181</v>
      </c>
      <c r="L26" s="52" t="s">
        <v>181</v>
      </c>
      <c r="M26" s="52" t="s">
        <v>181</v>
      </c>
      <c r="N26" s="53" t="s">
        <v>181</v>
      </c>
      <c r="O26" s="42">
        <f t="shared" ref="O26:AP26" si="41">SUM(O8:O25)</f>
        <v>0</v>
      </c>
      <c r="P26" s="43">
        <f t="shared" si="41"/>
        <v>20000</v>
      </c>
      <c r="Q26" s="43">
        <f t="shared" si="41"/>
        <v>0</v>
      </c>
      <c r="R26" s="43">
        <f t="shared" si="41"/>
        <v>0</v>
      </c>
      <c r="S26" s="43">
        <f t="shared" si="41"/>
        <v>0</v>
      </c>
      <c r="T26" s="43">
        <f t="shared" si="41"/>
        <v>0</v>
      </c>
      <c r="U26" s="43">
        <f t="shared" si="41"/>
        <v>100000</v>
      </c>
      <c r="V26" s="43">
        <f t="shared" si="41"/>
        <v>0</v>
      </c>
      <c r="W26" s="43">
        <f t="shared" si="41"/>
        <v>0</v>
      </c>
      <c r="X26" s="43">
        <f t="shared" si="41"/>
        <v>0</v>
      </c>
      <c r="Y26" s="43">
        <f t="shared" si="41"/>
        <v>0</v>
      </c>
      <c r="Z26" s="43">
        <f t="shared" si="41"/>
        <v>95000</v>
      </c>
      <c r="AA26" s="43">
        <f t="shared" si="41"/>
        <v>125000</v>
      </c>
      <c r="AB26" s="43">
        <f t="shared" si="41"/>
        <v>0</v>
      </c>
      <c r="AC26" s="43">
        <f t="shared" si="41"/>
        <v>0</v>
      </c>
      <c r="AD26" s="43">
        <f t="shared" si="41"/>
        <v>0</v>
      </c>
      <c r="AE26" s="43">
        <f t="shared" si="41"/>
        <v>0</v>
      </c>
      <c r="AF26" s="43">
        <f t="shared" si="41"/>
        <v>0</v>
      </c>
      <c r="AG26" s="43">
        <f t="shared" si="41"/>
        <v>0</v>
      </c>
      <c r="AH26" s="43">
        <f t="shared" si="41"/>
        <v>0</v>
      </c>
      <c r="AI26" s="43">
        <f t="shared" si="41"/>
        <v>0</v>
      </c>
      <c r="AJ26" s="43">
        <f t="shared" si="41"/>
        <v>120000</v>
      </c>
      <c r="AK26" s="43">
        <f t="shared" si="41"/>
        <v>0</v>
      </c>
      <c r="AL26" s="43">
        <f t="shared" si="41"/>
        <v>0</v>
      </c>
      <c r="AM26" s="43">
        <f t="shared" si="41"/>
        <v>0</v>
      </c>
      <c r="AN26" s="43">
        <f t="shared" si="41"/>
        <v>460000</v>
      </c>
      <c r="AO26" s="43">
        <f t="shared" si="41"/>
        <v>18400</v>
      </c>
      <c r="AP26" s="43">
        <f t="shared" si="41"/>
        <v>14166.666666666668</v>
      </c>
      <c r="AS26" s="77"/>
      <c r="AT26" s="77"/>
    </row>
    <row r="27" spans="1:46" ht="54.75" customHeight="1" x14ac:dyDescent="0.25">
      <c r="A27" s="44"/>
      <c r="B27" s="44"/>
      <c r="C27" s="44"/>
      <c r="D27" s="45"/>
      <c r="E27" s="45"/>
      <c r="AN27" s="58"/>
      <c r="AS27" s="79"/>
      <c r="AT27" s="79"/>
    </row>
    <row r="28" spans="1:46" ht="18" x14ac:dyDescent="0.25">
      <c r="N28" s="56"/>
      <c r="AS28" s="80"/>
      <c r="AT28" s="80"/>
    </row>
    <row r="29" spans="1:46" s="61" customFormat="1" ht="18" x14ac:dyDescent="0.25">
      <c r="A29" s="55"/>
      <c r="B29" s="55"/>
      <c r="C29" s="55"/>
      <c r="D29" s="55"/>
      <c r="E29" s="55"/>
      <c r="F29" s="55"/>
      <c r="G29" s="55"/>
      <c r="H29" s="55"/>
      <c r="I29" s="55"/>
      <c r="J29" s="55"/>
      <c r="K29" s="55"/>
      <c r="L29" s="55"/>
      <c r="M29" s="55"/>
      <c r="N29" s="57"/>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60"/>
      <c r="AO29" s="60"/>
      <c r="AP29" s="60"/>
      <c r="AS29" s="81"/>
      <c r="AT29" s="81"/>
    </row>
    <row r="30" spans="1:46" s="61" customFormat="1" ht="18" x14ac:dyDescent="0.25">
      <c r="A30" s="55"/>
      <c r="B30" s="55"/>
      <c r="C30" s="55"/>
      <c r="D30" s="55"/>
      <c r="E30" s="55"/>
      <c r="F30" s="55"/>
      <c r="G30" s="55"/>
      <c r="H30" s="55"/>
      <c r="I30" s="55"/>
      <c r="J30" s="55"/>
      <c r="K30" s="55"/>
      <c r="L30" s="55"/>
      <c r="M30" s="55"/>
      <c r="N30" s="75"/>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60"/>
      <c r="AO30" s="60"/>
      <c r="AP30" s="60"/>
    </row>
    <row r="31" spans="1:46" s="61" customFormat="1" ht="18" x14ac:dyDescent="0.25">
      <c r="A31" s="55"/>
      <c r="B31" s="55"/>
      <c r="C31" s="55"/>
      <c r="D31" s="55"/>
      <c r="E31" s="55"/>
      <c r="F31" s="55"/>
      <c r="G31" s="55"/>
      <c r="H31" s="55"/>
      <c r="I31" s="55"/>
      <c r="J31" s="55"/>
      <c r="K31" s="55"/>
      <c r="L31" s="55"/>
      <c r="M31" s="55"/>
      <c r="N31" s="57"/>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60"/>
      <c r="AO31" s="60"/>
      <c r="AP31" s="60"/>
    </row>
    <row r="32" spans="1:46" s="61" customFormat="1" ht="18" x14ac:dyDescent="0.25">
      <c r="A32" s="55"/>
      <c r="B32" s="55"/>
      <c r="C32" s="55"/>
      <c r="D32" s="55"/>
      <c r="E32" s="55"/>
      <c r="F32" s="55"/>
      <c r="G32" s="55"/>
      <c r="H32" s="55"/>
      <c r="I32" s="55"/>
      <c r="J32" s="55"/>
      <c r="K32" s="55"/>
      <c r="L32" s="55"/>
      <c r="M32" s="55"/>
      <c r="N32" s="57"/>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60"/>
      <c r="AO32" s="60"/>
      <c r="AP32" s="60"/>
    </row>
    <row r="33" spans="1:42" s="61" customFormat="1" ht="18" x14ac:dyDescent="0.25">
      <c r="A33" s="55"/>
      <c r="B33" s="55"/>
      <c r="C33" s="55"/>
      <c r="D33" s="55"/>
      <c r="E33" s="55"/>
      <c r="F33" s="55"/>
      <c r="G33" s="55"/>
      <c r="H33" s="55"/>
      <c r="I33" s="55"/>
      <c r="J33" s="55"/>
      <c r="K33" s="55"/>
      <c r="L33" s="55"/>
      <c r="M33" s="55"/>
      <c r="N33" s="57"/>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60"/>
      <c r="AO33" s="60"/>
      <c r="AP33" s="60"/>
    </row>
    <row r="34" spans="1:42" s="61" customFormat="1" ht="17.5" x14ac:dyDescent="0.25">
      <c r="A34" s="55"/>
      <c r="B34" s="55"/>
      <c r="C34" s="55"/>
      <c r="D34" s="55"/>
      <c r="E34" s="55"/>
      <c r="F34" s="55"/>
      <c r="G34" s="55"/>
      <c r="H34" s="55"/>
      <c r="I34" s="55"/>
      <c r="J34" s="55"/>
      <c r="K34" s="55"/>
      <c r="L34" s="55"/>
      <c r="M34" s="55"/>
      <c r="N34" s="55"/>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row>
    <row r="35" spans="1:42" x14ac:dyDescent="0.25">
      <c r="N35" s="2" t="s">
        <v>166</v>
      </c>
      <c r="O35" s="58">
        <f>$AO$26</f>
        <v>18400</v>
      </c>
      <c r="P35" s="58">
        <f t="shared" ref="P35:AM35" si="42">$AO$26</f>
        <v>18400</v>
      </c>
      <c r="Q35" s="58">
        <f t="shared" si="42"/>
        <v>18400</v>
      </c>
      <c r="R35" s="58">
        <f t="shared" si="42"/>
        <v>18400</v>
      </c>
      <c r="S35" s="58">
        <f t="shared" si="42"/>
        <v>18400</v>
      </c>
      <c r="T35" s="58">
        <f t="shared" si="42"/>
        <v>18400</v>
      </c>
      <c r="U35" s="58">
        <f t="shared" si="42"/>
        <v>18400</v>
      </c>
      <c r="V35" s="58">
        <f t="shared" si="42"/>
        <v>18400</v>
      </c>
      <c r="W35" s="58">
        <f t="shared" si="42"/>
        <v>18400</v>
      </c>
      <c r="X35" s="58">
        <f t="shared" si="42"/>
        <v>18400</v>
      </c>
      <c r="Y35" s="58">
        <f t="shared" si="42"/>
        <v>18400</v>
      </c>
      <c r="Z35" s="58">
        <f t="shared" si="42"/>
        <v>18400</v>
      </c>
      <c r="AA35" s="58">
        <f t="shared" si="42"/>
        <v>18400</v>
      </c>
      <c r="AB35" s="58">
        <f t="shared" si="42"/>
        <v>18400</v>
      </c>
      <c r="AC35" s="58">
        <f t="shared" si="42"/>
        <v>18400</v>
      </c>
      <c r="AD35" s="58">
        <f t="shared" si="42"/>
        <v>18400</v>
      </c>
      <c r="AE35" s="58">
        <f t="shared" si="42"/>
        <v>18400</v>
      </c>
      <c r="AF35" s="58">
        <f t="shared" si="42"/>
        <v>18400</v>
      </c>
      <c r="AG35" s="58">
        <f t="shared" si="42"/>
        <v>18400</v>
      </c>
      <c r="AH35" s="58">
        <f t="shared" si="42"/>
        <v>18400</v>
      </c>
      <c r="AI35" s="58">
        <f t="shared" si="42"/>
        <v>18400</v>
      </c>
      <c r="AJ35" s="58">
        <f t="shared" si="42"/>
        <v>18400</v>
      </c>
      <c r="AK35" s="58">
        <f t="shared" si="42"/>
        <v>18400</v>
      </c>
      <c r="AL35" s="58">
        <f t="shared" si="42"/>
        <v>18400</v>
      </c>
      <c r="AM35" s="58">
        <f t="shared" si="42"/>
        <v>18400</v>
      </c>
    </row>
    <row r="36" spans="1:42" x14ac:dyDescent="0.25">
      <c r="N36" s="2" t="s">
        <v>167</v>
      </c>
      <c r="O36" s="58">
        <f>$AP$26</f>
        <v>14166.666666666668</v>
      </c>
      <c r="P36" s="58">
        <f t="shared" ref="P36:AM36" si="43">$AP$26</f>
        <v>14166.666666666668</v>
      </c>
      <c r="Q36" s="58">
        <f t="shared" si="43"/>
        <v>14166.666666666668</v>
      </c>
      <c r="R36" s="58">
        <f t="shared" si="43"/>
        <v>14166.666666666668</v>
      </c>
      <c r="S36" s="58">
        <f t="shared" si="43"/>
        <v>14166.666666666668</v>
      </c>
      <c r="T36" s="58">
        <f t="shared" si="43"/>
        <v>14166.666666666668</v>
      </c>
      <c r="U36" s="58">
        <f t="shared" si="43"/>
        <v>14166.666666666668</v>
      </c>
      <c r="V36" s="58">
        <f t="shared" si="43"/>
        <v>14166.666666666668</v>
      </c>
      <c r="W36" s="58">
        <f t="shared" si="43"/>
        <v>14166.666666666668</v>
      </c>
      <c r="X36" s="58">
        <f t="shared" si="43"/>
        <v>14166.666666666668</v>
      </c>
      <c r="Y36" s="58">
        <f t="shared" si="43"/>
        <v>14166.666666666668</v>
      </c>
      <c r="Z36" s="58">
        <f t="shared" si="43"/>
        <v>14166.666666666668</v>
      </c>
      <c r="AA36" s="58">
        <f t="shared" si="43"/>
        <v>14166.666666666668</v>
      </c>
      <c r="AB36" s="58">
        <f t="shared" si="43"/>
        <v>14166.666666666668</v>
      </c>
      <c r="AC36" s="58">
        <f t="shared" si="43"/>
        <v>14166.666666666668</v>
      </c>
      <c r="AD36" s="58">
        <f t="shared" si="43"/>
        <v>14166.666666666668</v>
      </c>
      <c r="AE36" s="58">
        <f t="shared" si="43"/>
        <v>14166.666666666668</v>
      </c>
      <c r="AF36" s="58">
        <f t="shared" si="43"/>
        <v>14166.666666666668</v>
      </c>
      <c r="AG36" s="58">
        <f t="shared" si="43"/>
        <v>14166.666666666668</v>
      </c>
      <c r="AH36" s="58">
        <f t="shared" si="43"/>
        <v>14166.666666666668</v>
      </c>
      <c r="AI36" s="58">
        <f t="shared" si="43"/>
        <v>14166.666666666668</v>
      </c>
      <c r="AJ36" s="58">
        <f t="shared" si="43"/>
        <v>14166.666666666668</v>
      </c>
      <c r="AK36" s="58">
        <f t="shared" si="43"/>
        <v>14166.666666666668</v>
      </c>
      <c r="AL36" s="58">
        <f t="shared" si="43"/>
        <v>14166.666666666668</v>
      </c>
      <c r="AM36" s="58">
        <f t="shared" si="43"/>
        <v>14166.666666666668</v>
      </c>
    </row>
  </sheetData>
  <mergeCells count="20">
    <mergeCell ref="A6:E6"/>
    <mergeCell ref="F6:N6"/>
    <mergeCell ref="U2:Y2"/>
    <mergeCell ref="Z2:AD2"/>
    <mergeCell ref="AE2:AI2"/>
    <mergeCell ref="AJ2:AN2"/>
    <mergeCell ref="AO2:AP2"/>
    <mergeCell ref="A1:E1"/>
    <mergeCell ref="A2:E2"/>
    <mergeCell ref="F1:J1"/>
    <mergeCell ref="K1:O1"/>
    <mergeCell ref="P1:T1"/>
    <mergeCell ref="U1:Y1"/>
    <mergeCell ref="Z1:AD1"/>
    <mergeCell ref="AE1:AI1"/>
    <mergeCell ref="AJ1:AN1"/>
    <mergeCell ref="AO1:AP1"/>
    <mergeCell ref="F2:J2"/>
    <mergeCell ref="K2:O2"/>
    <mergeCell ref="P2:T2"/>
  </mergeCells>
  <conditionalFormatting sqref="F8:H26">
    <cfRule type="cellIs" dxfId="2" priority="2" operator="lessThan">
      <formula>1</formula>
    </cfRule>
  </conditionalFormatting>
  <conditionalFormatting sqref="I8:N25">
    <cfRule type="cellIs" dxfId="1" priority="3" operator="greaterThan">
      <formula>2039</formula>
    </cfRule>
  </conditionalFormatting>
  <conditionalFormatting sqref="AP8:AP25">
    <cfRule type="containsErrors" dxfId="0" priority="1">
      <formula>ISERROR(AP8)</formula>
    </cfRule>
  </conditionalFormatting>
  <dataValidations count="1">
    <dataValidation type="list" allowBlank="1" showInputMessage="1" showErrorMessage="1" sqref="B8:B26" xr:uid="{A3945358-29D1-4CB4-844F-AF6E5AE9E953}">
      <formula1>Categories</formula1>
    </dataValidation>
  </dataValidations>
  <printOptions horizontalCentered="1"/>
  <pageMargins left="1" right="1" top="0.75" bottom="0.75" header="0.5" footer="0.5"/>
  <pageSetup paperSize="119" scale="13" fitToHeight="0" orientation="landscape"/>
  <headerFooter scaleWithDoc="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30990-C87C-462C-9804-1677A49ADB96}">
  <sheetPr codeName="Sheet9">
    <tabColor theme="7"/>
    <pageSetUpPr fitToPage="1"/>
  </sheetPr>
  <dimension ref="A1:AH21"/>
  <sheetViews>
    <sheetView showGridLines="0" zoomScaleNormal="100" workbookViewId="0">
      <selection sqref="A1:E1"/>
    </sheetView>
  </sheetViews>
  <sheetFormatPr defaultColWidth="9.08984375" defaultRowHeight="12.5" x14ac:dyDescent="0.25"/>
  <cols>
    <col min="1" max="1" width="15.6328125" style="2" customWidth="1"/>
    <col min="2" max="2" width="30" style="2" customWidth="1"/>
    <col min="3" max="3" width="18.453125" style="2" bestFit="1" customWidth="1"/>
    <col min="4" max="5" width="17.36328125" style="2" bestFit="1" customWidth="1"/>
    <col min="6" max="6" width="17.6328125" style="2" bestFit="1" customWidth="1"/>
    <col min="7" max="7" width="17.08984375" style="2" bestFit="1" customWidth="1"/>
    <col min="8" max="8" width="15.08984375" style="2" bestFit="1" customWidth="1"/>
    <col min="9" max="9" width="17.6328125" style="2" bestFit="1" customWidth="1"/>
    <col min="10" max="10" width="15.08984375" style="2" bestFit="1" customWidth="1"/>
    <col min="11" max="11" width="14.81640625" style="2" bestFit="1" customWidth="1"/>
    <col min="12" max="12" width="15.08984375" style="2" bestFit="1" customWidth="1"/>
    <col min="13" max="13" width="14.81640625" style="2" bestFit="1" customWidth="1"/>
    <col min="14" max="14" width="17.36328125" style="46" bestFit="1" customWidth="1"/>
    <col min="15" max="15" width="14.81640625" style="46" bestFit="1" customWidth="1"/>
    <col min="16" max="16" width="15.08984375" style="46" bestFit="1" customWidth="1"/>
    <col min="17" max="17" width="14.453125" style="46" bestFit="1" customWidth="1"/>
    <col min="18" max="18" width="17.36328125" style="46" bestFit="1" customWidth="1"/>
    <col min="19" max="19" width="14.81640625" style="46" bestFit="1" customWidth="1"/>
    <col min="20" max="20" width="19" style="46" bestFit="1" customWidth="1"/>
    <col min="21" max="21" width="17.36328125" style="46" bestFit="1" customWidth="1"/>
    <col min="22" max="22" width="15.08984375" style="46" bestFit="1" customWidth="1"/>
    <col min="23" max="24" width="17.36328125" style="46" bestFit="1" customWidth="1"/>
    <col min="25" max="26" width="14.81640625" style="46" bestFit="1" customWidth="1"/>
    <col min="27" max="27" width="17.08984375" style="46" bestFit="1" customWidth="1"/>
    <col min="28" max="28" width="19" style="46" bestFit="1" customWidth="1"/>
    <col min="29" max="29" width="9.36328125" style="46" bestFit="1" customWidth="1"/>
    <col min="30" max="31" width="17.08984375" style="46" customWidth="1"/>
    <col min="32" max="32" width="22.08984375" style="1" customWidth="1"/>
    <col min="33" max="34" width="13.08984375" style="1" customWidth="1"/>
    <col min="35" max="16384" width="9.08984375" style="1"/>
  </cols>
  <sheetData>
    <row r="1" spans="1:34" ht="18" x14ac:dyDescent="0.4">
      <c r="A1" s="407" t="s">
        <v>201</v>
      </c>
      <c r="B1" s="408"/>
      <c r="C1" s="408"/>
      <c r="D1" s="408"/>
      <c r="E1" s="408"/>
      <c r="F1" s="428"/>
      <c r="G1" s="428"/>
      <c r="H1" s="428"/>
      <c r="I1" s="428"/>
      <c r="J1" s="428"/>
      <c r="K1" s="428"/>
      <c r="L1" s="428"/>
      <c r="M1" s="428"/>
      <c r="N1" s="428"/>
      <c r="O1" s="428"/>
      <c r="P1" s="428"/>
      <c r="Q1" s="428"/>
      <c r="R1" s="428"/>
      <c r="S1" s="428"/>
      <c r="T1" s="428"/>
      <c r="U1" s="428"/>
      <c r="V1" s="428"/>
      <c r="W1" s="428"/>
      <c r="X1" s="428"/>
      <c r="Y1" s="428"/>
      <c r="Z1" s="428"/>
      <c r="AA1" s="428"/>
      <c r="AB1" s="428"/>
      <c r="AC1" s="25"/>
      <c r="AD1" s="25"/>
      <c r="AE1" s="26"/>
    </row>
    <row r="2" spans="1:34" ht="18" x14ac:dyDescent="0.4">
      <c r="A2" s="410"/>
      <c r="B2" s="411"/>
      <c r="C2" s="411"/>
      <c r="D2" s="411"/>
      <c r="E2" s="411"/>
      <c r="F2" s="428"/>
      <c r="G2" s="428"/>
      <c r="H2" s="428"/>
      <c r="I2" s="428"/>
      <c r="J2" s="428"/>
      <c r="K2" s="428"/>
      <c r="L2" s="428"/>
      <c r="M2" s="428"/>
      <c r="N2" s="428"/>
      <c r="O2" s="428"/>
      <c r="P2" s="428"/>
      <c r="Q2" s="428"/>
      <c r="R2" s="428"/>
      <c r="S2" s="428"/>
      <c r="T2" s="428"/>
      <c r="U2" s="428"/>
      <c r="V2" s="428"/>
      <c r="W2" s="428"/>
      <c r="X2" s="428"/>
      <c r="Y2" s="428"/>
      <c r="Z2" s="428"/>
      <c r="AA2" s="428"/>
      <c r="AB2" s="428"/>
      <c r="AC2" s="26"/>
      <c r="AD2" s="26"/>
      <c r="AE2" s="26"/>
    </row>
    <row r="3" spans="1:34" ht="18" x14ac:dyDescent="0.4">
      <c r="A3" s="30"/>
      <c r="B3" s="31"/>
      <c r="C3" s="31"/>
      <c r="D3" s="31"/>
      <c r="E3" s="32"/>
      <c r="F3" s="32"/>
      <c r="G3" s="32"/>
      <c r="H3" s="32"/>
      <c r="I3" s="32"/>
      <c r="J3" s="32"/>
      <c r="K3" s="32"/>
      <c r="L3" s="32"/>
      <c r="M3" s="32"/>
      <c r="N3" s="32"/>
      <c r="O3" s="32"/>
      <c r="P3" s="32"/>
      <c r="Q3" s="32"/>
      <c r="R3" s="32"/>
      <c r="S3" s="32"/>
      <c r="T3" s="32"/>
      <c r="U3" s="32"/>
      <c r="V3" s="32"/>
      <c r="W3" s="32"/>
      <c r="X3" s="32"/>
      <c r="Y3" s="32"/>
      <c r="Z3" s="32"/>
      <c r="AA3" s="32"/>
      <c r="AB3" s="32"/>
      <c r="AC3" s="32"/>
      <c r="AD3" s="32"/>
      <c r="AE3" s="32"/>
    </row>
    <row r="4" spans="1:34" ht="18" x14ac:dyDescent="0.4">
      <c r="A4" s="62"/>
      <c r="B4" s="63"/>
      <c r="C4" s="63"/>
      <c r="D4" s="63"/>
      <c r="E4" s="28"/>
      <c r="F4" s="28"/>
      <c r="G4" s="28"/>
      <c r="H4" s="28"/>
      <c r="I4" s="28"/>
      <c r="J4" s="28"/>
      <c r="K4" s="28"/>
      <c r="L4" s="28"/>
      <c r="M4" s="28"/>
      <c r="N4" s="26"/>
      <c r="O4" s="26"/>
      <c r="P4" s="26"/>
      <c r="Q4" s="26"/>
      <c r="R4" s="26"/>
      <c r="S4" s="26"/>
      <c r="T4" s="26"/>
      <c r="U4" s="26"/>
      <c r="V4" s="26"/>
      <c r="W4" s="26"/>
      <c r="X4" s="26"/>
      <c r="Y4" s="26"/>
      <c r="Z4" s="26"/>
      <c r="AA4" s="26"/>
      <c r="AB4" s="26"/>
      <c r="AC4" s="26"/>
      <c r="AD4" s="26"/>
      <c r="AE4" s="26"/>
    </row>
    <row r="5" spans="1:34" ht="15.5" x14ac:dyDescent="0.25">
      <c r="A5" s="44"/>
      <c r="B5" s="295" t="s">
        <v>202</v>
      </c>
      <c r="C5" s="293">
        <v>2019</v>
      </c>
      <c r="D5" s="293">
        <v>2020</v>
      </c>
      <c r="E5" s="293">
        <v>2021</v>
      </c>
      <c r="F5" s="293">
        <v>2022</v>
      </c>
      <c r="G5" s="293">
        <v>2023</v>
      </c>
      <c r="H5" s="293">
        <v>2024</v>
      </c>
      <c r="I5" s="293">
        <v>2025</v>
      </c>
      <c r="J5" s="293">
        <v>2026</v>
      </c>
      <c r="K5" s="293">
        <v>2027</v>
      </c>
      <c r="L5" s="293">
        <v>2028</v>
      </c>
      <c r="M5" s="293">
        <v>2029</v>
      </c>
      <c r="N5" s="293">
        <v>2030</v>
      </c>
      <c r="O5" s="293">
        <v>2031</v>
      </c>
      <c r="P5" s="293">
        <v>2032</v>
      </c>
      <c r="Q5" s="293">
        <v>2033</v>
      </c>
      <c r="R5" s="293">
        <v>2034</v>
      </c>
      <c r="S5" s="293">
        <v>2035</v>
      </c>
      <c r="T5" s="293">
        <v>2036</v>
      </c>
      <c r="U5" s="293">
        <v>2037</v>
      </c>
      <c r="V5" s="293">
        <v>2038</v>
      </c>
      <c r="W5" s="293">
        <v>2039</v>
      </c>
      <c r="X5" s="293">
        <v>2040</v>
      </c>
      <c r="Y5" s="293">
        <v>2041</v>
      </c>
      <c r="Z5" s="293">
        <v>2042</v>
      </c>
      <c r="AA5" s="293">
        <v>2043</v>
      </c>
      <c r="AB5" s="293" t="s">
        <v>203</v>
      </c>
      <c r="AG5" s="79"/>
      <c r="AH5" s="79"/>
    </row>
    <row r="6" spans="1:34" s="5" customFormat="1" ht="15.5" x14ac:dyDescent="0.25">
      <c r="A6" s="4"/>
      <c r="B6" s="9" t="s">
        <v>204</v>
      </c>
      <c r="C6" s="291">
        <f>'Graphique – Sommaire renouv.'!E12</f>
        <v>0</v>
      </c>
      <c r="D6" s="291">
        <f>'Graphique – Sommaire renouv.'!F12</f>
        <v>58040.31644253603</v>
      </c>
      <c r="E6" s="291">
        <f>'Graphique – Sommaire renouv.'!G12</f>
        <v>0</v>
      </c>
      <c r="F6" s="291">
        <f>'Graphique – Sommaire renouv.'!H12</f>
        <v>13559856.927547609</v>
      </c>
      <c r="G6" s="291">
        <f>'Graphique – Sommaire renouv.'!I12</f>
        <v>608472.97188275785</v>
      </c>
      <c r="H6" s="291">
        <f>'Graphique – Sommaire renouv.'!J12</f>
        <v>23040.31644253603</v>
      </c>
      <c r="I6" s="291">
        <f>'Graphique – Sommaire renouv.'!K12</f>
        <v>10839.387322858562</v>
      </c>
      <c r="J6" s="291">
        <f>'Graphique – Sommaire renouv.'!L12</f>
        <v>100941.02898458642</v>
      </c>
      <c r="K6" s="291">
        <f>'Graphique – Sommaire renouv.'!M12</f>
        <v>36816.611105072814</v>
      </c>
      <c r="L6" s="291">
        <f>'Graphique – Sommaire renouv.'!N12</f>
        <v>23040.31644253603</v>
      </c>
      <c r="M6" s="291">
        <f>'Graphique – Sommaire renouv.'!O12</f>
        <v>0</v>
      </c>
      <c r="N6" s="291">
        <f>'Graphique – Sommaire renouv.'!P12</f>
        <v>58040.31644253603</v>
      </c>
      <c r="O6" s="291">
        <f>'Graphique – Sommaire renouv.'!Q12</f>
        <v>321038.98005950451</v>
      </c>
      <c r="P6" s="291">
        <f>'Graphique – Sommaire renouv.'!R12</f>
        <v>36816.611105072814</v>
      </c>
      <c r="Q6" s="291">
        <f>'Graphique – Sommaire renouv.'!S12</f>
        <v>0</v>
      </c>
      <c r="R6" s="291">
        <f>'Graphique – Sommaire renouv.'!T12</f>
        <v>18525</v>
      </c>
      <c r="S6" s="291">
        <f>'Graphique – Sommaire renouv.'!U12</f>
        <v>64594.557204019729</v>
      </c>
      <c r="T6" s="291">
        <f>'Graphique – Sommaire renouv.'!V12</f>
        <v>77900.712542050387</v>
      </c>
      <c r="U6" s="291">
        <f>'Graphique – Sommaire renouv.'!W12</f>
        <v>36816.611105072814</v>
      </c>
      <c r="V6" s="291">
        <f>'Graphique – Sommaire renouv.'!X12</f>
        <v>608472.97188275785</v>
      </c>
      <c r="W6" s="291">
        <f>'Graphique – Sommaire renouv.'!Y12</f>
        <v>0</v>
      </c>
      <c r="X6" s="291">
        <f>'Graphique – Sommaire renouv.'!Z12</f>
        <v>3023039.0379006015</v>
      </c>
      <c r="Y6" s="291">
        <f>'Graphique – Sommaire renouv.'!AA12</f>
        <v>0</v>
      </c>
      <c r="Z6" s="291">
        <f>'Graphique – Sommaire renouv.'!AB12</f>
        <v>36816.611105072814</v>
      </c>
      <c r="AA6" s="291">
        <f>'Graphique – Sommaire renouv.'!AC12</f>
        <v>102977.67379424503</v>
      </c>
      <c r="AB6" s="296">
        <f>SUM(C6:AA6)</f>
        <v>18806086.959311426</v>
      </c>
      <c r="AC6" s="287"/>
      <c r="AD6" s="287"/>
      <c r="AE6" s="287"/>
    </row>
    <row r="7" spans="1:34" s="5" customFormat="1" ht="15.5" x14ac:dyDescent="0.25">
      <c r="A7" s="4"/>
      <c r="B7" s="9" t="s">
        <v>205</v>
      </c>
      <c r="C7" s="291">
        <f>'Plan non renouv. 25 ans'!O26</f>
        <v>0</v>
      </c>
      <c r="D7" s="291">
        <f>'Plan non renouv. 25 ans'!P26</f>
        <v>20000</v>
      </c>
      <c r="E7" s="291">
        <f>'Plan non renouv. 25 ans'!Q26</f>
        <v>0</v>
      </c>
      <c r="F7" s="291">
        <f>'Plan non renouv. 25 ans'!R26</f>
        <v>0</v>
      </c>
      <c r="G7" s="291">
        <f>'Plan non renouv. 25 ans'!S26</f>
        <v>0</v>
      </c>
      <c r="H7" s="291">
        <f>'Plan non renouv. 25 ans'!T26</f>
        <v>0</v>
      </c>
      <c r="I7" s="291">
        <f>'Plan non renouv. 25 ans'!U26</f>
        <v>100000</v>
      </c>
      <c r="J7" s="291">
        <f>'Plan non renouv. 25 ans'!V26</f>
        <v>0</v>
      </c>
      <c r="K7" s="291">
        <f>'Plan non renouv. 25 ans'!W26</f>
        <v>0</v>
      </c>
      <c r="L7" s="291">
        <f>'Plan non renouv. 25 ans'!X26</f>
        <v>0</v>
      </c>
      <c r="M7" s="291">
        <f>'Plan non renouv. 25 ans'!Y26</f>
        <v>0</v>
      </c>
      <c r="N7" s="291">
        <f>'Plan non renouv. 25 ans'!Z26</f>
        <v>95000</v>
      </c>
      <c r="O7" s="291">
        <f>'Plan non renouv. 25 ans'!AA26</f>
        <v>125000</v>
      </c>
      <c r="P7" s="291">
        <f>'Plan non renouv. 25 ans'!AB26</f>
        <v>0</v>
      </c>
      <c r="Q7" s="291">
        <f>'Plan non renouv. 25 ans'!AC26</f>
        <v>0</v>
      </c>
      <c r="R7" s="291">
        <f>'Plan non renouv. 25 ans'!AD26</f>
        <v>0</v>
      </c>
      <c r="S7" s="291">
        <f>'Plan non renouv. 25 ans'!AE26</f>
        <v>0</v>
      </c>
      <c r="T7" s="291">
        <f>'Plan non renouv. 25 ans'!AF26</f>
        <v>0</v>
      </c>
      <c r="U7" s="291">
        <f>'Plan non renouv. 25 ans'!AG26</f>
        <v>0</v>
      </c>
      <c r="V7" s="291">
        <f>'Plan non renouv. 25 ans'!AH26</f>
        <v>0</v>
      </c>
      <c r="W7" s="291">
        <f>'Plan non renouv. 25 ans'!AI26</f>
        <v>0</v>
      </c>
      <c r="X7" s="291">
        <f>'Plan non renouv. 25 ans'!AJ26</f>
        <v>120000</v>
      </c>
      <c r="Y7" s="291">
        <f>'Plan non renouv. 25 ans'!AK26</f>
        <v>0</v>
      </c>
      <c r="Z7" s="291">
        <f>'Plan non renouv. 25 ans'!AL26</f>
        <v>0</v>
      </c>
      <c r="AA7" s="291">
        <f>'Plan non renouv. 25 ans'!AM26</f>
        <v>0</v>
      </c>
      <c r="AB7" s="296">
        <f t="shared" ref="AB7:AB9" si="0">SUM(C7:AA7)</f>
        <v>460000</v>
      </c>
      <c r="AC7" s="9"/>
      <c r="AD7" s="287"/>
      <c r="AE7" s="287"/>
    </row>
    <row r="8" spans="1:34" s="5" customFormat="1" ht="15.5" x14ac:dyDescent="0.25">
      <c r="A8" s="4"/>
      <c r="B8" s="294" t="s">
        <v>206</v>
      </c>
      <c r="C8" s="292">
        <v>1405000</v>
      </c>
      <c r="D8" s="292">
        <f>C8*1.02</f>
        <v>1433100</v>
      </c>
      <c r="E8" s="292">
        <f t="shared" ref="E8:AA8" si="1">D8*1.02</f>
        <v>1461762</v>
      </c>
      <c r="F8" s="292">
        <f t="shared" si="1"/>
        <v>1490997.24</v>
      </c>
      <c r="G8" s="292">
        <f t="shared" si="1"/>
        <v>1520817.1847999999</v>
      </c>
      <c r="H8" s="292">
        <f t="shared" si="1"/>
        <v>1551233.528496</v>
      </c>
      <c r="I8" s="292">
        <f t="shared" si="1"/>
        <v>1582258.19906592</v>
      </c>
      <c r="J8" s="292">
        <f t="shared" si="1"/>
        <v>1613903.3630472384</v>
      </c>
      <c r="K8" s="292">
        <f t="shared" si="1"/>
        <v>1646181.4303081832</v>
      </c>
      <c r="L8" s="292">
        <f t="shared" si="1"/>
        <v>1679105.0589143469</v>
      </c>
      <c r="M8" s="292">
        <f t="shared" si="1"/>
        <v>1712687.1600926339</v>
      </c>
      <c r="N8" s="292">
        <f t="shared" si="1"/>
        <v>1746940.9032944867</v>
      </c>
      <c r="O8" s="292">
        <f t="shared" si="1"/>
        <v>1781879.7213603766</v>
      </c>
      <c r="P8" s="292">
        <f t="shared" si="1"/>
        <v>1817517.3157875841</v>
      </c>
      <c r="Q8" s="292">
        <f t="shared" si="1"/>
        <v>1853867.6621033358</v>
      </c>
      <c r="R8" s="292">
        <f t="shared" si="1"/>
        <v>1890945.0153454025</v>
      </c>
      <c r="S8" s="292">
        <f t="shared" si="1"/>
        <v>1928763.9156523107</v>
      </c>
      <c r="T8" s="292">
        <f t="shared" si="1"/>
        <v>1967339.193965357</v>
      </c>
      <c r="U8" s="292">
        <f t="shared" si="1"/>
        <v>2006685.9778446641</v>
      </c>
      <c r="V8" s="292">
        <f t="shared" si="1"/>
        <v>2046819.6974015574</v>
      </c>
      <c r="W8" s="292">
        <f t="shared" si="1"/>
        <v>2087756.0913495885</v>
      </c>
      <c r="X8" s="292">
        <f t="shared" si="1"/>
        <v>2129511.2131765801</v>
      </c>
      <c r="Y8" s="292">
        <f t="shared" si="1"/>
        <v>2172101.4374401118</v>
      </c>
      <c r="Z8" s="292">
        <f t="shared" si="1"/>
        <v>2215543.4661889141</v>
      </c>
      <c r="AA8" s="292">
        <f t="shared" si="1"/>
        <v>2259854.3355126926</v>
      </c>
      <c r="AB8" s="296">
        <f t="shared" si="0"/>
        <v>45002571.111147285</v>
      </c>
      <c r="AC8" s="9"/>
      <c r="AD8" s="287"/>
      <c r="AE8" s="287"/>
    </row>
    <row r="9" spans="1:34" s="5" customFormat="1" ht="15.5" x14ac:dyDescent="0.25">
      <c r="A9" s="4"/>
      <c r="B9" s="294" t="s">
        <v>207</v>
      </c>
      <c r="C9" s="292">
        <v>1</v>
      </c>
      <c r="D9" s="292">
        <v>1</v>
      </c>
      <c r="E9" s="292">
        <v>1</v>
      </c>
      <c r="F9" s="292">
        <v>1</v>
      </c>
      <c r="G9" s="292">
        <v>1</v>
      </c>
      <c r="H9" s="292">
        <v>1</v>
      </c>
      <c r="I9" s="292">
        <v>1</v>
      </c>
      <c r="J9" s="292">
        <v>1</v>
      </c>
      <c r="K9" s="292">
        <v>1</v>
      </c>
      <c r="L9" s="292">
        <v>1</v>
      </c>
      <c r="M9" s="292">
        <v>1</v>
      </c>
      <c r="N9" s="292">
        <v>1</v>
      </c>
      <c r="O9" s="292">
        <v>1</v>
      </c>
      <c r="P9" s="292">
        <v>1</v>
      </c>
      <c r="Q9" s="292">
        <v>1</v>
      </c>
      <c r="R9" s="292">
        <v>1</v>
      </c>
      <c r="S9" s="292">
        <v>1</v>
      </c>
      <c r="T9" s="292">
        <v>1</v>
      </c>
      <c r="U9" s="292">
        <v>1</v>
      </c>
      <c r="V9" s="292">
        <v>1</v>
      </c>
      <c r="W9" s="292">
        <v>1</v>
      </c>
      <c r="X9" s="292">
        <v>1</v>
      </c>
      <c r="Y9" s="292">
        <v>1</v>
      </c>
      <c r="Z9" s="292">
        <v>1</v>
      </c>
      <c r="AA9" s="292">
        <v>1</v>
      </c>
      <c r="AB9" s="296">
        <f t="shared" si="0"/>
        <v>25</v>
      </c>
      <c r="AC9" s="9"/>
      <c r="AD9" s="287"/>
      <c r="AE9" s="287"/>
    </row>
    <row r="10" spans="1:34" s="5" customFormat="1" ht="15.5" x14ac:dyDescent="0.25">
      <c r="A10" s="4"/>
      <c r="B10" s="295" t="s">
        <v>203</v>
      </c>
      <c r="C10" s="296">
        <f>SUM(C6:C9)</f>
        <v>1405001</v>
      </c>
      <c r="D10" s="296">
        <f t="shared" ref="D10:AB10" si="2">SUM(D6:D9)</f>
        <v>1511141.316442536</v>
      </c>
      <c r="E10" s="296">
        <f t="shared" si="2"/>
        <v>1461763</v>
      </c>
      <c r="F10" s="296">
        <f t="shared" si="2"/>
        <v>15050855.16754761</v>
      </c>
      <c r="G10" s="296">
        <f t="shared" si="2"/>
        <v>2129291.1566827577</v>
      </c>
      <c r="H10" s="296">
        <f t="shared" si="2"/>
        <v>1574274.8449385359</v>
      </c>
      <c r="I10" s="296">
        <f t="shared" si="2"/>
        <v>1693098.5863887784</v>
      </c>
      <c r="J10" s="296">
        <f t="shared" si="2"/>
        <v>1714845.3920318249</v>
      </c>
      <c r="K10" s="296">
        <f t="shared" si="2"/>
        <v>1682999.041413256</v>
      </c>
      <c r="L10" s="296">
        <f t="shared" si="2"/>
        <v>1702146.3753568828</v>
      </c>
      <c r="M10" s="296">
        <f t="shared" si="2"/>
        <v>1712688.1600926339</v>
      </c>
      <c r="N10" s="296">
        <f t="shared" si="2"/>
        <v>1899982.2197370226</v>
      </c>
      <c r="O10" s="296">
        <f t="shared" si="2"/>
        <v>2227919.7014198811</v>
      </c>
      <c r="P10" s="296">
        <f t="shared" si="2"/>
        <v>1854334.9268926568</v>
      </c>
      <c r="Q10" s="296">
        <f t="shared" si="2"/>
        <v>1853868.6621033358</v>
      </c>
      <c r="R10" s="296">
        <f t="shared" si="2"/>
        <v>1909471.0153454025</v>
      </c>
      <c r="S10" s="296">
        <f t="shared" si="2"/>
        <v>1993359.4728563305</v>
      </c>
      <c r="T10" s="296">
        <f t="shared" si="2"/>
        <v>2045240.9065074073</v>
      </c>
      <c r="U10" s="296">
        <f t="shared" si="2"/>
        <v>2043503.5889497369</v>
      </c>
      <c r="V10" s="296">
        <f t="shared" si="2"/>
        <v>2655293.6692843153</v>
      </c>
      <c r="W10" s="296">
        <f t="shared" si="2"/>
        <v>2087757.0913495885</v>
      </c>
      <c r="X10" s="296">
        <f t="shared" si="2"/>
        <v>5272551.2510771817</v>
      </c>
      <c r="Y10" s="296">
        <f t="shared" si="2"/>
        <v>2172102.4374401118</v>
      </c>
      <c r="Z10" s="296">
        <f t="shared" si="2"/>
        <v>2252361.0772939869</v>
      </c>
      <c r="AA10" s="296">
        <f t="shared" si="2"/>
        <v>2362833.0093069375</v>
      </c>
      <c r="AB10" s="296">
        <f t="shared" si="2"/>
        <v>64268683.07045871</v>
      </c>
      <c r="AC10" s="287"/>
      <c r="AD10" s="287"/>
      <c r="AE10" s="287"/>
    </row>
    <row r="11" spans="1:34" s="5" customFormat="1" ht="15.5" x14ac:dyDescent="0.25">
      <c r="A11" s="4"/>
      <c r="B11" s="4"/>
      <c r="C11" s="288"/>
      <c r="D11" s="288"/>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9"/>
      <c r="AC11" s="287"/>
      <c r="AD11" s="287"/>
      <c r="AE11" s="287"/>
    </row>
    <row r="12" spans="1:34" s="5" customFormat="1" ht="15.5" x14ac:dyDescent="0.25">
      <c r="A12" s="4"/>
      <c r="B12" s="9" t="s">
        <v>166</v>
      </c>
      <c r="C12" s="291">
        <f>'Graphique – Sommaire renouv.'!E14+($AB$7/25)+($AB$8/25)+($AB$9/25)</f>
        <v>2570747.3228183486</v>
      </c>
      <c r="D12" s="291">
        <f>'Graphique – Sommaire renouv.'!F14+($AB$7/25)+($AB$8/25)+($AB$9/25)</f>
        <v>2570747.3228183486</v>
      </c>
      <c r="E12" s="291">
        <f>'Graphique – Sommaire renouv.'!G14+($AB$7/25)+($AB$8/25)+($AB$9/25)</f>
        <v>2570747.3228183486</v>
      </c>
      <c r="F12" s="291">
        <f>'Graphique – Sommaire renouv.'!H14+($AB$7/25)+($AB$8/25)+($AB$9/25)</f>
        <v>2570747.3228183486</v>
      </c>
      <c r="G12" s="291">
        <f>'Graphique – Sommaire renouv.'!I14+($AB$7/25)+($AB$8/25)+($AB$9/25)</f>
        <v>2570747.3228183486</v>
      </c>
      <c r="H12" s="291">
        <f>'Graphique – Sommaire renouv.'!J14+($AB$7/25)+($AB$8/25)+($AB$9/25)</f>
        <v>2570747.3228183486</v>
      </c>
      <c r="I12" s="291">
        <f>'Graphique – Sommaire renouv.'!K14+($AB$7/25)+($AB$8/25)+($AB$9/25)</f>
        <v>2570747.3228183486</v>
      </c>
      <c r="J12" s="291">
        <f>'Graphique – Sommaire renouv.'!L14+($AB$7/25)+($AB$8/25)+($AB$9/25)</f>
        <v>2570747.3228183486</v>
      </c>
      <c r="K12" s="291">
        <f>'Graphique – Sommaire renouv.'!M14+($AB$7/25)+($AB$8/25)+($AB$9/25)</f>
        <v>2570747.3228183486</v>
      </c>
      <c r="L12" s="291">
        <f>'Graphique – Sommaire renouv.'!N14+($AB$7/25)+($AB$8/25)+($AB$9/25)</f>
        <v>2570747.3228183486</v>
      </c>
      <c r="M12" s="291">
        <f>'Graphique – Sommaire renouv.'!O14+($AB$7/25)+($AB$8/25)+($AB$9/25)</f>
        <v>2570747.3228183486</v>
      </c>
      <c r="N12" s="291">
        <f>'Graphique – Sommaire renouv.'!P14+($AB$7/25)+($AB$8/25)+($AB$9/25)</f>
        <v>2570747.3228183486</v>
      </c>
      <c r="O12" s="291">
        <f>'Graphique – Sommaire renouv.'!Q14+($AB$7/25)+($AB$8/25)+($AB$9/25)</f>
        <v>2570747.3228183486</v>
      </c>
      <c r="P12" s="291">
        <f>'Graphique – Sommaire renouv.'!R14+($AB$7/25)+($AB$8/25)+($AB$9/25)</f>
        <v>2570747.3228183486</v>
      </c>
      <c r="Q12" s="291">
        <f>'Graphique – Sommaire renouv.'!S14+($AB$7/25)+($AB$8/25)+($AB$9/25)</f>
        <v>2570747.3228183486</v>
      </c>
      <c r="R12" s="291">
        <f>'Graphique – Sommaire renouv.'!T14+($AB$7/25)+($AB$8/25)+($AB$9/25)</f>
        <v>2570747.3228183486</v>
      </c>
      <c r="S12" s="291">
        <f>'Graphique – Sommaire renouv.'!U14+($AB$7/25)+($AB$8/25)+($AB$9/25)</f>
        <v>2570747.3228183486</v>
      </c>
      <c r="T12" s="291">
        <f>'Graphique – Sommaire renouv.'!V14+($AB$7/25)+($AB$8/25)+($AB$9/25)</f>
        <v>2570747.3228183486</v>
      </c>
      <c r="U12" s="291">
        <f>'Graphique – Sommaire renouv.'!W14+($AB$7/25)+($AB$8/25)+($AB$9/25)</f>
        <v>2570747.3228183486</v>
      </c>
      <c r="V12" s="291">
        <f>'Graphique – Sommaire renouv.'!X14+($AB$7/25)+($AB$8/25)+($AB$9/25)</f>
        <v>2570747.3228183486</v>
      </c>
      <c r="W12" s="291">
        <f>'Graphique – Sommaire renouv.'!Y14+($AB$7/25)+($AB$8/25)+($AB$9/25)</f>
        <v>2570747.3228183486</v>
      </c>
      <c r="X12" s="291">
        <f>'Graphique – Sommaire renouv.'!Z14+($AB$7/25)+($AB$8/25)+($AB$9/25)</f>
        <v>2570747.3228183486</v>
      </c>
      <c r="Y12" s="291">
        <f>'Graphique – Sommaire renouv.'!AA14+($AB$7/25)+($AB$8/25)+($AB$9/25)</f>
        <v>2570747.3228183486</v>
      </c>
      <c r="Z12" s="291">
        <f>'Graphique – Sommaire renouv.'!AB14+($AB$7/25)+($AB$8/25)+($AB$9/25)</f>
        <v>2570747.3228183486</v>
      </c>
      <c r="AA12" s="291">
        <f>'Graphique – Sommaire renouv.'!AC14+($AB$7/25)+($AB$8/25)+($AB$9/25)</f>
        <v>2570747.3228183486</v>
      </c>
      <c r="AB12" s="289"/>
      <c r="AC12" s="290" t="s">
        <v>208</v>
      </c>
      <c r="AD12" s="287"/>
      <c r="AE12" s="287"/>
    </row>
    <row r="13" spans="1:34" s="5" customFormat="1" ht="15.5" x14ac:dyDescent="0.25">
      <c r="A13" s="4"/>
      <c r="B13" s="9" t="s">
        <v>209</v>
      </c>
      <c r="C13" s="291">
        <f>'Tableau 8'!B10</f>
        <v>1810000</v>
      </c>
      <c r="D13" s="291">
        <f>C13*1.02</f>
        <v>1846200</v>
      </c>
      <c r="E13" s="291">
        <f t="shared" ref="E13:AA13" si="3">D13*1.02</f>
        <v>1883124</v>
      </c>
      <c r="F13" s="291">
        <f t="shared" si="3"/>
        <v>1920786.48</v>
      </c>
      <c r="G13" s="291">
        <f t="shared" si="3"/>
        <v>1959202.2095999999</v>
      </c>
      <c r="H13" s="291">
        <f t="shared" si="3"/>
        <v>1998386.253792</v>
      </c>
      <c r="I13" s="291">
        <f t="shared" si="3"/>
        <v>2038353.97886784</v>
      </c>
      <c r="J13" s="291">
        <f t="shared" si="3"/>
        <v>2079121.0584451968</v>
      </c>
      <c r="K13" s="291">
        <f t="shared" si="3"/>
        <v>2120703.4796141009</v>
      </c>
      <c r="L13" s="291">
        <f t="shared" si="3"/>
        <v>2163117.5492063831</v>
      </c>
      <c r="M13" s="291">
        <f t="shared" si="3"/>
        <v>2206379.9001905108</v>
      </c>
      <c r="N13" s="291">
        <f t="shared" si="3"/>
        <v>2250507.4981943211</v>
      </c>
      <c r="O13" s="291">
        <f t="shared" si="3"/>
        <v>2295517.6481582075</v>
      </c>
      <c r="P13" s="291">
        <f t="shared" si="3"/>
        <v>2341428.0011213715</v>
      </c>
      <c r="Q13" s="291">
        <f t="shared" si="3"/>
        <v>2388256.5611437992</v>
      </c>
      <c r="R13" s="291">
        <f t="shared" si="3"/>
        <v>2436021.6923666755</v>
      </c>
      <c r="S13" s="291">
        <f t="shared" si="3"/>
        <v>2484742.1262140092</v>
      </c>
      <c r="T13" s="291">
        <f t="shared" si="3"/>
        <v>2534436.9687382895</v>
      </c>
      <c r="U13" s="291">
        <f t="shared" si="3"/>
        <v>2585125.7081130552</v>
      </c>
      <c r="V13" s="291">
        <f t="shared" si="3"/>
        <v>2636828.2222753162</v>
      </c>
      <c r="W13" s="291">
        <f t="shared" si="3"/>
        <v>2689564.7867208226</v>
      </c>
      <c r="X13" s="291">
        <f t="shared" si="3"/>
        <v>2743356.0824552393</v>
      </c>
      <c r="Y13" s="291">
        <f t="shared" si="3"/>
        <v>2798223.2041043439</v>
      </c>
      <c r="Z13" s="291">
        <f t="shared" si="3"/>
        <v>2854187.6681864308</v>
      </c>
      <c r="AA13" s="291">
        <f t="shared" si="3"/>
        <v>2911271.4215501593</v>
      </c>
      <c r="AB13" s="289"/>
      <c r="AC13" s="290" t="s">
        <v>210</v>
      </c>
      <c r="AD13" s="287"/>
      <c r="AE13" s="287"/>
    </row>
    <row r="14" spans="1:34" x14ac:dyDescent="0.25">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3"/>
    </row>
    <row r="15" spans="1:34" x14ac:dyDescent="0.25">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3"/>
    </row>
    <row r="16" spans="1:34" x14ac:dyDescent="0.25">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row>
    <row r="17" spans="3:28" x14ac:dyDescent="0.25">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3"/>
    </row>
    <row r="18" spans="3:28" x14ac:dyDescent="0.25">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3"/>
    </row>
    <row r="19" spans="3:28" x14ac:dyDescent="0.25">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3"/>
    </row>
    <row r="20" spans="3:28" x14ac:dyDescent="0.25">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3"/>
    </row>
    <row r="21" spans="3:28" x14ac:dyDescent="0.25">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3"/>
    </row>
  </sheetData>
  <mergeCells count="12">
    <mergeCell ref="Z1:AB1"/>
    <mergeCell ref="F2:J2"/>
    <mergeCell ref="K2:O2"/>
    <mergeCell ref="P2:T2"/>
    <mergeCell ref="U2:Y2"/>
    <mergeCell ref="Z2:AB2"/>
    <mergeCell ref="U1:Y1"/>
    <mergeCell ref="A1:E1"/>
    <mergeCell ref="A2:E2"/>
    <mergeCell ref="F1:J1"/>
    <mergeCell ref="K1:O1"/>
    <mergeCell ref="P1:T1"/>
  </mergeCells>
  <printOptions horizontalCentered="1"/>
  <pageMargins left="1" right="1" top="0.75" bottom="0.75" header="0.5" footer="0.5"/>
  <pageSetup paperSize="119" scale="20" fitToHeight="0" orientation="landscape"/>
  <headerFooter scaleWithDoc="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5085C-F5EC-4E42-80BB-FE50ECF47988}">
  <sheetPr>
    <tabColor theme="7"/>
    <pageSetUpPr fitToPage="1"/>
  </sheetPr>
  <dimension ref="A1:AN18"/>
  <sheetViews>
    <sheetView zoomScaleNormal="100" workbookViewId="0">
      <selection sqref="A1:E1"/>
    </sheetView>
  </sheetViews>
  <sheetFormatPr defaultColWidth="9.08984375" defaultRowHeight="12.5" x14ac:dyDescent="0.25"/>
  <cols>
    <col min="1" max="1" width="15.6328125" style="2" customWidth="1"/>
    <col min="2" max="2" width="30" style="2" customWidth="1"/>
    <col min="3" max="3" width="18.453125" style="2" bestFit="1" customWidth="1"/>
    <col min="4" max="5" width="17.36328125" style="2" bestFit="1" customWidth="1"/>
    <col min="6" max="6" width="17.6328125" style="2" bestFit="1" customWidth="1"/>
    <col min="7" max="7" width="17.08984375" style="2" bestFit="1" customWidth="1"/>
    <col min="8" max="8" width="15.08984375" style="2" bestFit="1" customWidth="1"/>
    <col min="9" max="9" width="17.6328125" style="2" bestFit="1" customWidth="1"/>
    <col min="10" max="10" width="15.08984375" style="2" bestFit="1" customWidth="1"/>
    <col min="11" max="11" width="14.81640625" style="2" bestFit="1" customWidth="1"/>
    <col min="12" max="12" width="15.08984375" style="2" bestFit="1" customWidth="1"/>
    <col min="13" max="13" width="14.81640625" style="2" bestFit="1" customWidth="1"/>
    <col min="14" max="14" width="17.36328125" style="46" bestFit="1" customWidth="1"/>
    <col min="15" max="15" width="14.81640625" style="46" bestFit="1" customWidth="1"/>
    <col min="16" max="16" width="15.08984375" style="46" bestFit="1" customWidth="1"/>
    <col min="17" max="17" width="14.453125" style="46" bestFit="1" customWidth="1"/>
    <col min="18" max="18" width="17.36328125" style="46" bestFit="1" customWidth="1"/>
    <col min="19" max="19" width="14.81640625" style="46" bestFit="1" customWidth="1"/>
    <col min="20" max="20" width="19" style="46" bestFit="1" customWidth="1"/>
    <col min="21" max="21" width="17.36328125" style="46" bestFit="1" customWidth="1"/>
    <col min="22" max="22" width="15.08984375" style="46" bestFit="1" customWidth="1"/>
    <col min="23" max="24" width="17.36328125" style="46" bestFit="1" customWidth="1"/>
    <col min="25" max="26" width="14.81640625" style="46" bestFit="1" customWidth="1"/>
    <col min="27" max="27" width="17.08984375" style="46" bestFit="1" customWidth="1"/>
    <col min="28" max="28" width="19" style="46" bestFit="1" customWidth="1"/>
    <col min="29" max="29" width="9.36328125" style="46" bestFit="1" customWidth="1"/>
    <col min="30" max="37" width="17.08984375" style="46" customWidth="1"/>
    <col min="38" max="38" width="22.08984375" style="1" customWidth="1"/>
    <col min="39" max="40" width="13.08984375" style="1" customWidth="1"/>
    <col min="41" max="16384" width="9.08984375" style="1"/>
  </cols>
  <sheetData>
    <row r="1" spans="1:40" ht="18" x14ac:dyDescent="0.4">
      <c r="A1" s="407" t="s">
        <v>201</v>
      </c>
      <c r="B1" s="408"/>
      <c r="C1" s="408"/>
      <c r="D1" s="408"/>
      <c r="E1" s="408"/>
      <c r="F1" s="428"/>
      <c r="G1" s="428"/>
      <c r="H1" s="428"/>
      <c r="I1" s="428"/>
      <c r="J1" s="428"/>
      <c r="K1" s="428"/>
      <c r="L1" s="428"/>
      <c r="M1" s="428"/>
      <c r="N1" s="428"/>
      <c r="O1" s="428"/>
      <c r="P1" s="428"/>
      <c r="Q1" s="428"/>
      <c r="R1" s="428"/>
      <c r="S1" s="428"/>
      <c r="T1" s="428"/>
      <c r="U1" s="428"/>
      <c r="V1" s="428"/>
      <c r="W1" s="428"/>
      <c r="X1" s="428"/>
      <c r="Y1" s="428"/>
      <c r="Z1" s="428"/>
      <c r="AA1" s="428"/>
      <c r="AB1" s="428"/>
      <c r="AC1" s="25"/>
      <c r="AD1" s="25"/>
      <c r="AE1" s="26"/>
      <c r="AF1" s="26"/>
      <c r="AG1" s="26"/>
      <c r="AH1" s="26"/>
      <c r="AI1" s="26"/>
      <c r="AJ1" s="26"/>
      <c r="AK1" s="26"/>
    </row>
    <row r="2" spans="1:40" ht="18" x14ac:dyDescent="0.4">
      <c r="A2" s="410"/>
      <c r="B2" s="411"/>
      <c r="C2" s="411"/>
      <c r="D2" s="411"/>
      <c r="E2" s="411"/>
      <c r="F2" s="428"/>
      <c r="G2" s="428"/>
      <c r="H2" s="428"/>
      <c r="I2" s="428"/>
      <c r="J2" s="428"/>
      <c r="K2" s="428"/>
      <c r="L2" s="428"/>
      <c r="M2" s="428"/>
      <c r="N2" s="428"/>
      <c r="O2" s="428"/>
      <c r="P2" s="428"/>
      <c r="Q2" s="428"/>
      <c r="R2" s="428"/>
      <c r="S2" s="428"/>
      <c r="T2" s="428"/>
      <c r="U2" s="428"/>
      <c r="V2" s="428"/>
      <c r="W2" s="428"/>
      <c r="X2" s="428"/>
      <c r="Y2" s="428"/>
      <c r="Z2" s="428"/>
      <c r="AA2" s="428"/>
      <c r="AB2" s="428"/>
      <c r="AC2" s="26"/>
      <c r="AD2" s="26"/>
      <c r="AE2" s="26"/>
      <c r="AF2" s="26"/>
      <c r="AG2" s="26"/>
      <c r="AH2" s="26"/>
      <c r="AI2" s="26"/>
      <c r="AJ2" s="26"/>
      <c r="AK2" s="26"/>
    </row>
    <row r="3" spans="1:40" ht="17.5" x14ac:dyDescent="0.3">
      <c r="A3" s="429" t="s">
        <v>211</v>
      </c>
      <c r="B3" s="429"/>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26"/>
      <c r="AD3" s="26"/>
      <c r="AE3" s="26"/>
      <c r="AF3" s="26"/>
      <c r="AG3" s="26"/>
      <c r="AH3" s="26"/>
      <c r="AI3" s="26"/>
      <c r="AJ3" s="26"/>
      <c r="AK3" s="26"/>
    </row>
    <row r="4" spans="1:40" ht="15.5" x14ac:dyDescent="0.25">
      <c r="A4" s="44"/>
      <c r="B4" s="295" t="s">
        <v>202</v>
      </c>
      <c r="C4" s="293">
        <v>2019</v>
      </c>
      <c r="D4" s="293">
        <v>2020</v>
      </c>
      <c r="E4" s="293">
        <v>2021</v>
      </c>
      <c r="F4" s="293">
        <v>2022</v>
      </c>
      <c r="G4" s="293">
        <v>2023</v>
      </c>
      <c r="H4" s="293">
        <v>2024</v>
      </c>
      <c r="I4" s="293">
        <v>2025</v>
      </c>
      <c r="J4" s="293">
        <v>2026</v>
      </c>
      <c r="K4" s="293">
        <v>2027</v>
      </c>
      <c r="L4" s="293">
        <v>2028</v>
      </c>
      <c r="M4" s="293">
        <v>2029</v>
      </c>
      <c r="N4" s="293">
        <v>2030</v>
      </c>
      <c r="O4" s="293">
        <v>2031</v>
      </c>
      <c r="P4" s="293">
        <v>2032</v>
      </c>
      <c r="Q4" s="293">
        <v>2033</v>
      </c>
      <c r="R4" s="293">
        <v>2034</v>
      </c>
      <c r="S4" s="293">
        <v>2035</v>
      </c>
      <c r="T4" s="293">
        <v>2036</v>
      </c>
      <c r="U4" s="293">
        <v>2037</v>
      </c>
      <c r="V4" s="293">
        <v>2038</v>
      </c>
      <c r="W4" s="293">
        <v>2039</v>
      </c>
      <c r="X4" s="293">
        <v>2040</v>
      </c>
      <c r="Y4" s="293">
        <v>2041</v>
      </c>
      <c r="Z4" s="293">
        <v>2042</v>
      </c>
      <c r="AA4" s="293">
        <v>2043</v>
      </c>
      <c r="AB4" s="293" t="s">
        <v>203</v>
      </c>
      <c r="AM4" s="79"/>
      <c r="AN4" s="79"/>
    </row>
    <row r="5" spans="1:40" ht="13" x14ac:dyDescent="0.25">
      <c r="B5" s="13" t="s">
        <v>204</v>
      </c>
      <c r="C5" s="107">
        <f>'Graphique – Sommaire renouv.'!E12</f>
        <v>0</v>
      </c>
      <c r="D5" s="107">
        <f>'Graphique – Sommaire renouv.'!F12</f>
        <v>58040.31644253603</v>
      </c>
      <c r="E5" s="107">
        <f>'Graphique – Sommaire renouv.'!G12</f>
        <v>0</v>
      </c>
      <c r="F5" s="107">
        <f>'Graphique – Sommaire renouv.'!H12</f>
        <v>13559856.927547609</v>
      </c>
      <c r="G5" s="107">
        <f>'Graphique – Sommaire renouv.'!I12</f>
        <v>608472.97188275785</v>
      </c>
      <c r="H5" s="107">
        <f>'Graphique – Sommaire renouv.'!J12</f>
        <v>23040.31644253603</v>
      </c>
      <c r="I5" s="107">
        <f>'Graphique – Sommaire renouv.'!K12</f>
        <v>10839.387322858562</v>
      </c>
      <c r="J5" s="107">
        <f>'Graphique – Sommaire renouv.'!L12</f>
        <v>100941.02898458642</v>
      </c>
      <c r="K5" s="107">
        <f>'Graphique – Sommaire renouv.'!M12</f>
        <v>36816.611105072814</v>
      </c>
      <c r="L5" s="107">
        <f>'Graphique – Sommaire renouv.'!N12</f>
        <v>23040.31644253603</v>
      </c>
      <c r="M5" s="107">
        <f>'Graphique – Sommaire renouv.'!O12</f>
        <v>0</v>
      </c>
      <c r="N5" s="107">
        <f>'Graphique – Sommaire renouv.'!P12</f>
        <v>58040.31644253603</v>
      </c>
      <c r="O5" s="107">
        <f>'Graphique – Sommaire renouv.'!Q12</f>
        <v>321038.98005950451</v>
      </c>
      <c r="P5" s="107">
        <f>'Graphique – Sommaire renouv.'!R12</f>
        <v>36816.611105072814</v>
      </c>
      <c r="Q5" s="107">
        <f>'Graphique – Sommaire renouv.'!S12</f>
        <v>0</v>
      </c>
      <c r="R5" s="107">
        <f>'Graphique – Sommaire renouv.'!T12</f>
        <v>18525</v>
      </c>
      <c r="S5" s="107">
        <f>'Graphique – Sommaire renouv.'!U12</f>
        <v>64594.557204019729</v>
      </c>
      <c r="T5" s="107">
        <f>'Graphique – Sommaire renouv.'!V12</f>
        <v>77900.712542050387</v>
      </c>
      <c r="U5" s="107">
        <f>'Graphique – Sommaire renouv.'!W12</f>
        <v>36816.611105072814</v>
      </c>
      <c r="V5" s="107">
        <f>'Graphique – Sommaire renouv.'!X12</f>
        <v>608472.97188275785</v>
      </c>
      <c r="W5" s="107">
        <f>'Graphique – Sommaire renouv.'!Y12</f>
        <v>0</v>
      </c>
      <c r="X5" s="107">
        <f>'Graphique – Sommaire renouv.'!Z12</f>
        <v>3023039.0379006015</v>
      </c>
      <c r="Y5" s="107">
        <f>'Graphique – Sommaire renouv.'!AA12</f>
        <v>0</v>
      </c>
      <c r="Z5" s="107">
        <f>'Graphique – Sommaire renouv.'!AB12</f>
        <v>36816.611105072814</v>
      </c>
      <c r="AA5" s="107">
        <f>'Graphique – Sommaire renouv.'!AC12</f>
        <v>102977.67379424503</v>
      </c>
      <c r="AB5" s="300">
        <f>SUM(C5:AA5)</f>
        <v>18806086.959311426</v>
      </c>
    </row>
    <row r="6" spans="1:40" ht="13" x14ac:dyDescent="0.25">
      <c r="B6" s="13" t="s">
        <v>205</v>
      </c>
      <c r="C6" s="107">
        <v>1</v>
      </c>
      <c r="D6" s="107">
        <v>1</v>
      </c>
      <c r="E6" s="107">
        <v>1</v>
      </c>
      <c r="F6" s="107">
        <v>1</v>
      </c>
      <c r="G6" s="107">
        <v>1</v>
      </c>
      <c r="H6" s="107">
        <v>1</v>
      </c>
      <c r="I6" s="107">
        <v>1</v>
      </c>
      <c r="J6" s="107">
        <v>1</v>
      </c>
      <c r="K6" s="107">
        <v>1</v>
      </c>
      <c r="L6" s="107">
        <v>1</v>
      </c>
      <c r="M6" s="107">
        <v>1</v>
      </c>
      <c r="N6" s="107">
        <v>1</v>
      </c>
      <c r="O6" s="107">
        <v>1</v>
      </c>
      <c r="P6" s="107">
        <v>1</v>
      </c>
      <c r="Q6" s="107">
        <v>1</v>
      </c>
      <c r="R6" s="107">
        <v>1</v>
      </c>
      <c r="S6" s="107">
        <v>1</v>
      </c>
      <c r="T6" s="107">
        <v>1</v>
      </c>
      <c r="U6" s="107">
        <v>1</v>
      </c>
      <c r="V6" s="107">
        <v>1</v>
      </c>
      <c r="W6" s="107">
        <v>1</v>
      </c>
      <c r="X6" s="107">
        <v>1</v>
      </c>
      <c r="Y6" s="107">
        <v>1</v>
      </c>
      <c r="Z6" s="107">
        <v>1</v>
      </c>
      <c r="AA6" s="107">
        <v>1</v>
      </c>
      <c r="AB6" s="300">
        <f t="shared" ref="AB6:AB8" si="0">SUM(C6:AA6)</f>
        <v>25</v>
      </c>
      <c r="AC6" s="13"/>
    </row>
    <row r="7" spans="1:40" ht="13" x14ac:dyDescent="0.25">
      <c r="B7" s="13" t="s">
        <v>206</v>
      </c>
      <c r="C7" s="301">
        <v>1</v>
      </c>
      <c r="D7" s="301">
        <v>1</v>
      </c>
      <c r="E7" s="301">
        <v>1</v>
      </c>
      <c r="F7" s="301">
        <v>1</v>
      </c>
      <c r="G7" s="301">
        <v>1</v>
      </c>
      <c r="H7" s="301">
        <v>1</v>
      </c>
      <c r="I7" s="301">
        <v>1</v>
      </c>
      <c r="J7" s="301">
        <v>1</v>
      </c>
      <c r="K7" s="301">
        <v>1</v>
      </c>
      <c r="L7" s="301">
        <v>1</v>
      </c>
      <c r="M7" s="301">
        <v>1</v>
      </c>
      <c r="N7" s="301">
        <v>1</v>
      </c>
      <c r="O7" s="301">
        <v>1</v>
      </c>
      <c r="P7" s="301">
        <v>1</v>
      </c>
      <c r="Q7" s="301">
        <v>1</v>
      </c>
      <c r="R7" s="301">
        <v>1</v>
      </c>
      <c r="S7" s="301">
        <v>1</v>
      </c>
      <c r="T7" s="301">
        <v>1</v>
      </c>
      <c r="U7" s="301">
        <v>1</v>
      </c>
      <c r="V7" s="301">
        <v>1</v>
      </c>
      <c r="W7" s="301">
        <v>1</v>
      </c>
      <c r="X7" s="301">
        <v>1</v>
      </c>
      <c r="Y7" s="301">
        <v>1</v>
      </c>
      <c r="Z7" s="301">
        <v>1</v>
      </c>
      <c r="AA7" s="301">
        <v>1</v>
      </c>
      <c r="AB7" s="300">
        <f t="shared" si="0"/>
        <v>25</v>
      </c>
      <c r="AC7" s="13"/>
    </row>
    <row r="8" spans="1:40" ht="13" x14ac:dyDescent="0.25">
      <c r="B8" s="13" t="s">
        <v>207</v>
      </c>
      <c r="C8" s="301">
        <v>1</v>
      </c>
      <c r="D8" s="301">
        <v>1</v>
      </c>
      <c r="E8" s="301">
        <v>1</v>
      </c>
      <c r="F8" s="301">
        <v>1</v>
      </c>
      <c r="G8" s="301">
        <v>1</v>
      </c>
      <c r="H8" s="301">
        <v>1</v>
      </c>
      <c r="I8" s="301">
        <v>1</v>
      </c>
      <c r="J8" s="301">
        <v>1</v>
      </c>
      <c r="K8" s="301">
        <v>1</v>
      </c>
      <c r="L8" s="301">
        <v>1</v>
      </c>
      <c r="M8" s="301">
        <v>1</v>
      </c>
      <c r="N8" s="301">
        <v>1</v>
      </c>
      <c r="O8" s="301">
        <v>1</v>
      </c>
      <c r="P8" s="301">
        <v>1</v>
      </c>
      <c r="Q8" s="301">
        <v>1</v>
      </c>
      <c r="R8" s="301">
        <v>1</v>
      </c>
      <c r="S8" s="301">
        <v>1</v>
      </c>
      <c r="T8" s="301">
        <v>1</v>
      </c>
      <c r="U8" s="301">
        <v>1</v>
      </c>
      <c r="V8" s="301">
        <v>1</v>
      </c>
      <c r="W8" s="301">
        <v>1</v>
      </c>
      <c r="X8" s="301">
        <v>1</v>
      </c>
      <c r="Y8" s="301">
        <v>1</v>
      </c>
      <c r="Z8" s="301">
        <v>1</v>
      </c>
      <c r="AA8" s="301">
        <v>1</v>
      </c>
      <c r="AB8" s="300">
        <f t="shared" si="0"/>
        <v>25</v>
      </c>
      <c r="AC8" s="13"/>
    </row>
    <row r="9" spans="1:40" ht="13" x14ac:dyDescent="0.25">
      <c r="B9" s="119" t="s">
        <v>203</v>
      </c>
      <c r="C9" s="302">
        <f>SUM(C5:C8)</f>
        <v>3</v>
      </c>
      <c r="D9" s="302">
        <f t="shared" ref="D9:AB9" si="1">SUM(D5:D8)</f>
        <v>58043.31644253603</v>
      </c>
      <c r="E9" s="302">
        <f t="shared" si="1"/>
        <v>3</v>
      </c>
      <c r="F9" s="302">
        <f t="shared" si="1"/>
        <v>13559859.927547609</v>
      </c>
      <c r="G9" s="302">
        <f t="shared" si="1"/>
        <v>608475.97188275785</v>
      </c>
      <c r="H9" s="302">
        <f t="shared" si="1"/>
        <v>23043.31644253603</v>
      </c>
      <c r="I9" s="302">
        <f t="shared" si="1"/>
        <v>10842.387322858562</v>
      </c>
      <c r="J9" s="302">
        <f t="shared" si="1"/>
        <v>100944.02898458642</v>
      </c>
      <c r="K9" s="302">
        <f t="shared" si="1"/>
        <v>36819.611105072814</v>
      </c>
      <c r="L9" s="302">
        <f t="shared" si="1"/>
        <v>23043.31644253603</v>
      </c>
      <c r="M9" s="302">
        <f t="shared" si="1"/>
        <v>3</v>
      </c>
      <c r="N9" s="302">
        <f t="shared" si="1"/>
        <v>58043.31644253603</v>
      </c>
      <c r="O9" s="302">
        <f t="shared" si="1"/>
        <v>321041.98005950451</v>
      </c>
      <c r="P9" s="302">
        <f t="shared" si="1"/>
        <v>36819.611105072814</v>
      </c>
      <c r="Q9" s="302">
        <f t="shared" si="1"/>
        <v>3</v>
      </c>
      <c r="R9" s="302">
        <f t="shared" si="1"/>
        <v>18528</v>
      </c>
      <c r="S9" s="302">
        <f t="shared" si="1"/>
        <v>64597.557204019729</v>
      </c>
      <c r="T9" s="302">
        <f t="shared" si="1"/>
        <v>77903.712542050387</v>
      </c>
      <c r="U9" s="302">
        <f t="shared" si="1"/>
        <v>36819.611105072814</v>
      </c>
      <c r="V9" s="302">
        <f t="shared" si="1"/>
        <v>608475.97188275785</v>
      </c>
      <c r="W9" s="302">
        <f t="shared" si="1"/>
        <v>3</v>
      </c>
      <c r="X9" s="302">
        <f t="shared" si="1"/>
        <v>3023042.0379006015</v>
      </c>
      <c r="Y9" s="302">
        <f t="shared" si="1"/>
        <v>3</v>
      </c>
      <c r="Z9" s="302">
        <f t="shared" si="1"/>
        <v>36819.611105072814</v>
      </c>
      <c r="AA9" s="302">
        <f t="shared" si="1"/>
        <v>102980.67379424503</v>
      </c>
      <c r="AB9" s="302">
        <f t="shared" si="1"/>
        <v>18806161.959311426</v>
      </c>
    </row>
    <row r="10" spans="1:40" x14ac:dyDescent="0.25">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83"/>
    </row>
    <row r="11" spans="1:40" x14ac:dyDescent="0.25">
      <c r="B11" s="13" t="s">
        <v>166</v>
      </c>
      <c r="C11" s="107">
        <f>'Plan 25 ans – Statique'!R526+ROUND('Plan non renouv. 25 ans'!O35,-3)+C7+C8</f>
        <v>765002</v>
      </c>
      <c r="D11" s="107">
        <f>'Plan 25 ans – Statique'!S526+ROUND('Plan non renouv. 25 ans'!P35,-3)+D7+D8</f>
        <v>765002</v>
      </c>
      <c r="E11" s="107">
        <f>'Plan 25 ans – Statique'!T526+ROUND('Plan non renouv. 25 ans'!Q35,-3)+E7+E8</f>
        <v>765002</v>
      </c>
      <c r="F11" s="107">
        <f>'Plan 25 ans – Statique'!U526+ROUND('Plan non renouv. 25 ans'!R35,-3)+F7+F8</f>
        <v>765002</v>
      </c>
      <c r="G11" s="107">
        <f>'Plan 25 ans – Statique'!V526+ROUND('Plan non renouv. 25 ans'!S35,-3)+G7+G8</f>
        <v>765002</v>
      </c>
      <c r="H11" s="107">
        <f>'Plan 25 ans – Statique'!W526+ROUND('Plan non renouv. 25 ans'!T35,-3)+H7+H8</f>
        <v>765002</v>
      </c>
      <c r="I11" s="107">
        <f>'Plan 25 ans – Statique'!X526+ROUND('Plan non renouv. 25 ans'!U35,-3)+I7+I8</f>
        <v>765002</v>
      </c>
      <c r="J11" s="107">
        <f>'Plan 25 ans – Statique'!Y526+ROUND('Plan non renouv. 25 ans'!V35,-3)+J7+J8</f>
        <v>765002</v>
      </c>
      <c r="K11" s="107">
        <f>'Plan 25 ans – Statique'!Z526+ROUND('Plan non renouv. 25 ans'!W35,-3)+K7+K8</f>
        <v>765002</v>
      </c>
      <c r="L11" s="107">
        <f>'Plan 25 ans – Statique'!AA526+ROUND('Plan non renouv. 25 ans'!X35,-3)+L7+L8</f>
        <v>765002</v>
      </c>
      <c r="M11" s="107">
        <f>'Plan 25 ans – Statique'!AB526+ROUND('Plan non renouv. 25 ans'!Y35,-3)+M7+M8</f>
        <v>765002</v>
      </c>
      <c r="N11" s="107">
        <f>'Plan 25 ans – Statique'!AC526+ROUND('Plan non renouv. 25 ans'!Z35,-3)+N7+N8</f>
        <v>765002</v>
      </c>
      <c r="O11" s="107">
        <f>'Plan 25 ans – Statique'!AD526+ROUND('Plan non renouv. 25 ans'!AA35,-3)+O7+O8</f>
        <v>765002</v>
      </c>
      <c r="P11" s="107">
        <f>'Plan 25 ans – Statique'!AE526+ROUND('Plan non renouv. 25 ans'!AB35,-3)+P7+P8</f>
        <v>765002</v>
      </c>
      <c r="Q11" s="107">
        <f>'Plan 25 ans – Statique'!AF526+ROUND('Plan non renouv. 25 ans'!AC35,-3)+Q7+Q8</f>
        <v>765002</v>
      </c>
      <c r="R11" s="107">
        <f>'Plan 25 ans – Statique'!AG526+ROUND('Plan non renouv. 25 ans'!AD35,-3)+R7+R8</f>
        <v>765002</v>
      </c>
      <c r="S11" s="107">
        <f>'Plan 25 ans – Statique'!AH526+ROUND('Plan non renouv. 25 ans'!AE35,-3)+S7+S8</f>
        <v>765002</v>
      </c>
      <c r="T11" s="107">
        <f>'Plan 25 ans – Statique'!AI526+ROUND('Plan non renouv. 25 ans'!AF35,-3)+T7+T8</f>
        <v>765002</v>
      </c>
      <c r="U11" s="107">
        <f>'Plan 25 ans – Statique'!AJ526+ROUND('Plan non renouv. 25 ans'!AG35,-3)+U7+U8</f>
        <v>765002</v>
      </c>
      <c r="V11" s="107">
        <f>'Plan 25 ans – Statique'!AK526+ROUND('Plan non renouv. 25 ans'!AH35,-3)+V7+V8</f>
        <v>765002</v>
      </c>
      <c r="W11" s="107">
        <f>'Plan 25 ans – Statique'!AL526+ROUND('Plan non renouv. 25 ans'!AI35,-3)+W7+W8</f>
        <v>765002</v>
      </c>
      <c r="X11" s="107">
        <f>'Plan 25 ans – Statique'!AM526+ROUND('Plan non renouv. 25 ans'!AJ35,-3)+X7+X8</f>
        <v>765002</v>
      </c>
      <c r="Y11" s="107">
        <f>'Plan 25 ans – Statique'!AN526+ROUND('Plan non renouv. 25 ans'!AK35,-3)+Y7+Y8</f>
        <v>765002</v>
      </c>
      <c r="Z11" s="107">
        <f>'Plan 25 ans – Statique'!AO526+ROUND('Plan non renouv. 25 ans'!AL35,-3)+Z7+Z8</f>
        <v>765002</v>
      </c>
      <c r="AA11" s="107">
        <f>'Plan 25 ans – Statique'!AP526+ROUND('Plan non renouv. 25 ans'!AM35,-3)+AA7+AA8</f>
        <v>765002</v>
      </c>
      <c r="AB11" s="83"/>
      <c r="AC11" s="303" t="s">
        <v>208</v>
      </c>
    </row>
    <row r="12" spans="1:40" x14ac:dyDescent="0.25">
      <c r="B12" s="13" t="s">
        <v>209</v>
      </c>
      <c r="C12" s="107">
        <v>250000</v>
      </c>
      <c r="D12" s="107">
        <v>250000</v>
      </c>
      <c r="E12" s="107">
        <v>250000</v>
      </c>
      <c r="F12" s="107">
        <v>250000</v>
      </c>
      <c r="G12" s="107">
        <v>250000</v>
      </c>
      <c r="H12" s="107">
        <v>250000</v>
      </c>
      <c r="I12" s="107">
        <v>250000</v>
      </c>
      <c r="J12" s="107">
        <v>250000</v>
      </c>
      <c r="K12" s="107">
        <v>250000</v>
      </c>
      <c r="L12" s="107">
        <v>250000</v>
      </c>
      <c r="M12" s="107">
        <v>250000</v>
      </c>
      <c r="N12" s="107">
        <v>250000</v>
      </c>
      <c r="O12" s="107">
        <v>250000</v>
      </c>
      <c r="P12" s="107">
        <v>250000</v>
      </c>
      <c r="Q12" s="107">
        <v>250000</v>
      </c>
      <c r="R12" s="107">
        <v>250000</v>
      </c>
      <c r="S12" s="107">
        <v>250000</v>
      </c>
      <c r="T12" s="107">
        <v>250000</v>
      </c>
      <c r="U12" s="107">
        <v>250000</v>
      </c>
      <c r="V12" s="107">
        <v>250000</v>
      </c>
      <c r="W12" s="107">
        <v>250000</v>
      </c>
      <c r="X12" s="107">
        <v>250000</v>
      </c>
      <c r="Y12" s="107">
        <v>250000</v>
      </c>
      <c r="Z12" s="107">
        <v>250000</v>
      </c>
      <c r="AA12" s="107">
        <v>250000</v>
      </c>
      <c r="AB12" s="83"/>
      <c r="AC12" s="303" t="s">
        <v>210</v>
      </c>
    </row>
    <row r="13" spans="1:40" x14ac:dyDescent="0.25">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3"/>
    </row>
    <row r="14" spans="1:40" x14ac:dyDescent="0.25">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3"/>
    </row>
    <row r="15" spans="1:40" x14ac:dyDescent="0.25">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3"/>
    </row>
    <row r="16" spans="1:40" x14ac:dyDescent="0.25">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3"/>
    </row>
    <row r="17" spans="3:28" x14ac:dyDescent="0.25">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3"/>
    </row>
    <row r="18" spans="3:28" x14ac:dyDescent="0.25">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3"/>
    </row>
  </sheetData>
  <mergeCells count="13">
    <mergeCell ref="A3:AB3"/>
    <mergeCell ref="A1:E1"/>
    <mergeCell ref="A2:E2"/>
    <mergeCell ref="F1:J1"/>
    <mergeCell ref="K1:O1"/>
    <mergeCell ref="P1:T1"/>
    <mergeCell ref="U1:Y1"/>
    <mergeCell ref="Z1:AB1"/>
    <mergeCell ref="F2:J2"/>
    <mergeCell ref="K2:O2"/>
    <mergeCell ref="P2:T2"/>
    <mergeCell ref="U2:Y2"/>
    <mergeCell ref="Z2:AB2"/>
  </mergeCells>
  <printOptions horizontalCentered="1"/>
  <pageMargins left="1" right="1" top="0.75" bottom="0.75" header="0.5" footer="0.5"/>
  <pageSetup paperSize="119" scale="21" fitToHeight="0" orientation="landscape"/>
  <headerFooter scaleWithDoc="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DC8DC-53E7-4889-A80C-6C8E19D86076}">
  <sheetPr codeName="Sheet10">
    <tabColor theme="9"/>
  </sheetPr>
  <dimension ref="A1:S55"/>
  <sheetViews>
    <sheetView zoomScaleNormal="100" workbookViewId="0">
      <selection sqref="A1:E1"/>
    </sheetView>
  </sheetViews>
  <sheetFormatPr defaultColWidth="8.81640625" defaultRowHeight="12.5" x14ac:dyDescent="0.25"/>
  <cols>
    <col min="1" max="1" width="26.453125" customWidth="1"/>
    <col min="2" max="2" width="10" customWidth="1"/>
    <col min="3" max="3" width="14.36328125" customWidth="1"/>
    <col min="4" max="4" width="7.36328125" hidden="1" customWidth="1"/>
    <col min="7" max="7" width="9.453125" customWidth="1"/>
    <col min="8" max="8" width="13.08984375" customWidth="1"/>
    <col min="9" max="9" width="10.453125" customWidth="1"/>
    <col min="10" max="10" width="6.36328125" customWidth="1"/>
    <col min="12" max="12" width="15.453125" customWidth="1"/>
    <col min="17" max="17" width="7.08984375" customWidth="1"/>
    <col min="18" max="18" width="8.81640625" hidden="1" customWidth="1"/>
    <col min="19" max="19" width="24.453125" customWidth="1"/>
    <col min="20" max="20" width="8.08984375" customWidth="1"/>
    <col min="21" max="21" width="8" customWidth="1"/>
    <col min="22" max="22" width="14.08984375" customWidth="1"/>
    <col min="23" max="23" width="14.36328125" customWidth="1"/>
    <col min="24" max="24" width="16.6328125" customWidth="1"/>
  </cols>
  <sheetData>
    <row r="1" spans="1:19" ht="18" x14ac:dyDescent="0.4">
      <c r="A1" s="407" t="s">
        <v>212</v>
      </c>
      <c r="B1" s="408"/>
      <c r="C1" s="408"/>
      <c r="D1" s="408"/>
      <c r="E1" s="408"/>
      <c r="F1" s="428"/>
      <c r="G1" s="428"/>
      <c r="H1" s="428"/>
      <c r="I1" s="428"/>
      <c r="J1" s="428"/>
      <c r="K1" s="428"/>
      <c r="L1" s="428"/>
      <c r="M1" s="428"/>
      <c r="N1" s="428"/>
      <c r="O1" s="428"/>
      <c r="P1" s="428"/>
      <c r="Q1" s="428"/>
      <c r="R1" s="428"/>
      <c r="S1" s="428"/>
    </row>
    <row r="2" spans="1:19" ht="18" x14ac:dyDescent="0.4">
      <c r="A2" s="410"/>
      <c r="B2" s="411"/>
      <c r="C2" s="411"/>
      <c r="D2" s="411"/>
      <c r="E2" s="411"/>
      <c r="F2" s="428"/>
      <c r="G2" s="428"/>
      <c r="H2" s="428"/>
      <c r="I2" s="428"/>
      <c r="J2" s="428"/>
      <c r="K2" s="428"/>
      <c r="L2" s="428"/>
      <c r="M2" s="428"/>
      <c r="N2" s="428"/>
      <c r="O2" s="428"/>
      <c r="P2" s="428"/>
      <c r="Q2" s="428"/>
      <c r="R2" s="428"/>
      <c r="S2" s="428"/>
    </row>
    <row r="3" spans="1:19" ht="12.75" customHeight="1" x14ac:dyDescent="0.3">
      <c r="A3" s="430" t="s">
        <v>213</v>
      </c>
      <c r="B3" s="430"/>
      <c r="C3" s="430"/>
      <c r="D3" s="430"/>
      <c r="E3" s="430"/>
      <c r="F3" s="430"/>
      <c r="G3" s="430"/>
      <c r="H3" s="430"/>
      <c r="I3" s="430"/>
      <c r="J3" s="430"/>
      <c r="K3" s="430"/>
      <c r="L3" s="430"/>
      <c r="M3" s="430"/>
      <c r="N3" s="430"/>
      <c r="O3" s="430"/>
      <c r="P3" s="430"/>
      <c r="Q3" s="430"/>
      <c r="R3" s="430"/>
      <c r="S3" s="430"/>
    </row>
    <row r="5" spans="1:19" ht="25" x14ac:dyDescent="0.5">
      <c r="A5" s="332" t="s">
        <v>214</v>
      </c>
      <c r="S5" s="8"/>
    </row>
    <row r="7" spans="1:19" ht="13" x14ac:dyDescent="0.3">
      <c r="A7" s="8" t="s">
        <v>215</v>
      </c>
    </row>
    <row r="8" spans="1:19" ht="43.75" customHeight="1" x14ac:dyDescent="0.25">
      <c r="A8" s="436" t="s">
        <v>216</v>
      </c>
      <c r="B8" s="437"/>
      <c r="C8" s="437"/>
      <c r="D8" s="380"/>
      <c r="F8" s="15"/>
    </row>
    <row r="10" spans="1:19" x14ac:dyDescent="0.25">
      <c r="A10" s="11"/>
    </row>
    <row r="11" spans="1:19" ht="13" x14ac:dyDescent="0.3">
      <c r="A11" s="304" t="s">
        <v>217</v>
      </c>
      <c r="B11" s="305"/>
      <c r="C11" s="305"/>
    </row>
    <row r="12" spans="1:19" x14ac:dyDescent="0.25">
      <c r="A12" s="306" t="s">
        <v>218</v>
      </c>
      <c r="B12" s="307"/>
      <c r="C12" s="308"/>
      <c r="D12" t="s">
        <v>518</v>
      </c>
    </row>
    <row r="13" spans="1:19" x14ac:dyDescent="0.25">
      <c r="A13" s="309"/>
      <c r="B13" s="305"/>
      <c r="C13" s="310"/>
    </row>
    <row r="14" spans="1:19" x14ac:dyDescent="0.25">
      <c r="A14" s="315" t="s">
        <v>86</v>
      </c>
      <c r="B14" s="305"/>
      <c r="C14" s="311">
        <f>ROUND('État actuel – Eau'!$C$41,-5)</f>
        <v>3100000</v>
      </c>
      <c r="D14" t="str">
        <f>A14&amp;" "&amp;"$"&amp;ROUND(C14/1000000,1)&amp;" "&amp;"M"</f>
        <v>Eau $3.1 M</v>
      </c>
      <c r="E14" s="22"/>
    </row>
    <row r="15" spans="1:19" x14ac:dyDescent="0.25">
      <c r="A15" s="315" t="s">
        <v>101</v>
      </c>
      <c r="B15" s="305"/>
      <c r="C15" s="311">
        <f>ROUND('État actuel – Égouts'!$C$33,-5)</f>
        <v>4000000</v>
      </c>
      <c r="D15" t="str">
        <f t="shared" ref="D15:D20" si="0">A15&amp;" "&amp;"$"&amp;ROUND(C15/1000000,1)&amp;" "&amp;"M"</f>
        <v>Égouts $4 M</v>
      </c>
      <c r="E15" s="22"/>
    </row>
    <row r="16" spans="1:19" x14ac:dyDescent="0.25">
      <c r="A16" s="315" t="s">
        <v>112</v>
      </c>
      <c r="B16" s="305"/>
      <c r="C16" s="311">
        <f>ROUND('État actuel – Routes et drain.'!C34,-5)</f>
        <v>100000</v>
      </c>
      <c r="D16" t="str">
        <f t="shared" si="0"/>
        <v>Routes et drainage $0.1 M</v>
      </c>
      <c r="E16" s="22"/>
    </row>
    <row r="17" spans="1:12" x14ac:dyDescent="0.25">
      <c r="A17" s="315" t="s">
        <v>124</v>
      </c>
      <c r="B17" s="305"/>
      <c r="C17" s="311">
        <f>ROUND('État actuel – Bâtiments'!C41,-5)</f>
        <v>4000000</v>
      </c>
      <c r="D17" t="str">
        <f t="shared" si="0"/>
        <v>Bâtiments $4 M</v>
      </c>
      <c r="E17" s="22"/>
    </row>
    <row r="18" spans="1:12" x14ac:dyDescent="0.25">
      <c r="A18" s="315" t="s">
        <v>128</v>
      </c>
      <c r="B18" s="305"/>
      <c r="C18" s="311">
        <f>'État actuel – Loisirs'!$C$47</f>
        <v>17690000</v>
      </c>
      <c r="D18" t="str">
        <f t="shared" si="0"/>
        <v>Loisirs $17.7 M</v>
      </c>
      <c r="E18" s="22"/>
    </row>
    <row r="19" spans="1:12" x14ac:dyDescent="0.25">
      <c r="A19" s="315" t="s">
        <v>219</v>
      </c>
      <c r="B19" s="305"/>
      <c r="C19" s="311">
        <f>ROUND('État actuel – Véhicules'!C41,-5)</f>
        <v>100000</v>
      </c>
      <c r="D19" t="str">
        <f t="shared" si="0"/>
        <v>Véhicules $0.1 M</v>
      </c>
      <c r="E19" s="22"/>
    </row>
    <row r="20" spans="1:12" x14ac:dyDescent="0.25">
      <c r="A20" s="315" t="s">
        <v>148</v>
      </c>
      <c r="B20" s="305"/>
      <c r="C20" s="311">
        <f>ROUND('État actuel – Mobiles lourds'!C41,-5)</f>
        <v>1000000</v>
      </c>
      <c r="D20" t="str">
        <f t="shared" si="0"/>
        <v>Équipements mobiles lourds $1 M</v>
      </c>
      <c r="E20" s="22"/>
    </row>
    <row r="21" spans="1:12" ht="13" x14ac:dyDescent="0.3">
      <c r="A21" s="312" t="s">
        <v>203</v>
      </c>
      <c r="B21" s="313"/>
      <c r="C21" s="314">
        <f>ROUND(SUM(C14:C20),-6)</f>
        <v>30000000</v>
      </c>
      <c r="D21" s="88" t="str">
        <f>"$"&amp;C21/1000000&amp;" "&amp;"M"</f>
        <v>$30 M</v>
      </c>
      <c r="H21" s="432">
        <f>SUM('Inventaire – Véh. et équip.'!J2:J101)+SUM('Inventaire – Act. lin. et vert.'!I2:I221)</f>
        <v>26955082.436421171</v>
      </c>
      <c r="I21" s="432"/>
      <c r="J21" s="22" t="s">
        <v>220</v>
      </c>
      <c r="L21" s="22"/>
    </row>
    <row r="23" spans="1:12" ht="13" x14ac:dyDescent="0.3">
      <c r="A23" s="8"/>
      <c r="D23" s="433"/>
      <c r="E23" s="433"/>
    </row>
    <row r="24" spans="1:12" ht="13" x14ac:dyDescent="0.3">
      <c r="A24" s="8"/>
      <c r="D24" s="23"/>
      <c r="E24" s="23"/>
    </row>
    <row r="25" spans="1:12" ht="13" x14ac:dyDescent="0.3">
      <c r="A25" s="8"/>
      <c r="D25" s="23"/>
      <c r="E25" s="23"/>
    </row>
    <row r="26" spans="1:12" ht="13" x14ac:dyDescent="0.3">
      <c r="A26" s="8"/>
      <c r="D26" s="23"/>
      <c r="E26" s="23"/>
    </row>
    <row r="28" spans="1:12" ht="62.5" x14ac:dyDescent="0.25">
      <c r="A28" s="316"/>
      <c r="B28" s="434" t="s">
        <v>221</v>
      </c>
      <c r="C28" s="434"/>
      <c r="D28" s="317" t="s">
        <v>520</v>
      </c>
      <c r="E28" s="434" t="s">
        <v>222</v>
      </c>
      <c r="F28" s="434"/>
      <c r="G28" s="317" t="s">
        <v>223</v>
      </c>
      <c r="H28" s="317" t="s">
        <v>224</v>
      </c>
      <c r="I28" s="318" t="s">
        <v>225</v>
      </c>
    </row>
    <row r="29" spans="1:12" x14ac:dyDescent="0.25">
      <c r="A29" s="316" t="str">
        <f>A14</f>
        <v>Eau</v>
      </c>
      <c r="B29" s="435" t="str">
        <f>'État actuel – Eau'!$E$43</f>
        <v>Modéré</v>
      </c>
      <c r="C29" s="435"/>
      <c r="D29" s="319" t="s">
        <v>521</v>
      </c>
      <c r="E29" s="320">
        <f ca="1">'État actuel – Eau'!E47</f>
        <v>34.523389159986678</v>
      </c>
      <c r="F29" s="316" t="s">
        <v>226</v>
      </c>
      <c r="G29" s="321">
        <f ca="1">'État actuel – Eau'!F49</f>
        <v>0.32120385579030269</v>
      </c>
      <c r="H29" s="322">
        <f>'État actuel – Eau'!F51</f>
        <v>120948.25769881089</v>
      </c>
      <c r="I29" s="323">
        <f ca="1">'État actuel – Eau'!E53</f>
        <v>16.379078993335941</v>
      </c>
    </row>
    <row r="30" spans="1:12" x14ac:dyDescent="0.25">
      <c r="A30" s="316" t="str">
        <f t="shared" ref="A30:A35" si="1">A15</f>
        <v>Égouts</v>
      </c>
      <c r="B30" s="435" t="str">
        <f>'État actuel – Égouts'!E35</f>
        <v>Bon</v>
      </c>
      <c r="C30" s="435"/>
      <c r="D30" s="319" t="s">
        <v>521</v>
      </c>
      <c r="E30" s="320">
        <f ca="1">'État actuel – Égouts'!E39</f>
        <v>19.855316647419432</v>
      </c>
      <c r="F30" s="316" t="s">
        <v>226</v>
      </c>
      <c r="G30" s="321">
        <f ca="1">'État actuel – Égouts'!F41</f>
        <v>0.13336382404075295</v>
      </c>
      <c r="H30" s="322">
        <f>'État actuel – Égouts'!F43</f>
        <v>61519.396953000811</v>
      </c>
      <c r="I30" s="323">
        <f ca="1">'État actuel – Égouts'!E45</f>
        <v>5.4341268990664657</v>
      </c>
    </row>
    <row r="31" spans="1:12" x14ac:dyDescent="0.25">
      <c r="A31" s="316" t="str">
        <f t="shared" si="1"/>
        <v>Routes et drainage</v>
      </c>
      <c r="B31" s="435" t="str">
        <f>'État actuel – Routes et drain.'!E36</f>
        <v>Modéré</v>
      </c>
      <c r="C31" s="435"/>
      <c r="D31" s="319" t="s">
        <v>521</v>
      </c>
      <c r="E31" s="323">
        <f ca="1">'État actuel – Routes et drain.'!E40</f>
        <v>7.3982385010646858</v>
      </c>
      <c r="F31" s="316" t="s">
        <v>226</v>
      </c>
      <c r="G31" s="321">
        <f ca="1">'État actuel – Routes et drain.'!F42</f>
        <v>0.11309821000323307</v>
      </c>
      <c r="H31" s="322">
        <f>'État actuel – Routes et drain.'!F44</f>
        <v>19125.055170587239</v>
      </c>
      <c r="I31" s="323">
        <f ca="1">'État actuel – Routes et drain.'!E46</f>
        <v>1.1309821000323306</v>
      </c>
    </row>
    <row r="32" spans="1:12" x14ac:dyDescent="0.25">
      <c r="A32" s="316" t="str">
        <f t="shared" si="1"/>
        <v>Bâtiments</v>
      </c>
      <c r="B32" s="435" t="str">
        <f>'État actuel – Mobiles lourds'!E43</f>
        <v>Modéré</v>
      </c>
      <c r="C32" s="435"/>
      <c r="D32" s="319" t="s">
        <v>521</v>
      </c>
      <c r="E32" s="323">
        <f ca="1">'État actuel – Mobiles lourds'!$E$47</f>
        <v>23.313868613138688</v>
      </c>
      <c r="F32" s="316" t="s">
        <v>226</v>
      </c>
      <c r="G32" s="321">
        <f ca="1">'État actuel – Mobiles lourds'!$F$49</f>
        <v>0</v>
      </c>
      <c r="H32" s="322">
        <f>'État actuel – Mobiles lourds'!F51</f>
        <v>0</v>
      </c>
      <c r="I32" s="323">
        <f ca="1">'État actuel – Mobiles lourds'!$E$53</f>
        <v>0</v>
      </c>
    </row>
    <row r="33" spans="1:9" x14ac:dyDescent="0.25">
      <c r="A33" s="316" t="str">
        <f t="shared" si="1"/>
        <v>Loisirs</v>
      </c>
      <c r="B33" s="435" t="str">
        <f>'État actuel – Bâtiments'!E43</f>
        <v>Mauvais</v>
      </c>
      <c r="C33" s="435"/>
      <c r="D33" s="319" t="s">
        <v>521</v>
      </c>
      <c r="E33" s="323">
        <f ca="1">'État actuel – Bâtiments'!E47</f>
        <v>16</v>
      </c>
      <c r="F33" s="316" t="s">
        <v>226</v>
      </c>
      <c r="G33" s="321">
        <f ca="1">'État actuel – Bâtiments'!F49</f>
        <v>0.68</v>
      </c>
      <c r="H33" s="322">
        <f>'État actuel – Bâtiments'!F51</f>
        <v>545709.76855005813</v>
      </c>
      <c r="I33" s="323">
        <f ca="1">'État actuel – Bâtiments'!E53</f>
        <v>34</v>
      </c>
    </row>
    <row r="34" spans="1:9" x14ac:dyDescent="0.25">
      <c r="A34" s="316" t="str">
        <f t="shared" si="1"/>
        <v>Véhicules</v>
      </c>
      <c r="B34" s="435" t="str">
        <f>'État actuel – Loisirs'!E49</f>
        <v>Bon</v>
      </c>
      <c r="C34" s="435"/>
      <c r="D34" s="319" t="s">
        <v>521</v>
      </c>
      <c r="E34" s="323">
        <f ca="1">'État actuel – Loisirs'!E53</f>
        <v>48.679725015096572</v>
      </c>
      <c r="F34" s="316" t="s">
        <v>226</v>
      </c>
      <c r="G34" s="321">
        <f ca="1">'État actuel – Loisirs'!F55</f>
        <v>5.1398168507170057E-3</v>
      </c>
      <c r="H34" s="324">
        <f>'État actuel – Loisirs'!F57</f>
        <v>4941</v>
      </c>
      <c r="I34" s="323">
        <f ca="1">'État actuel – Loisirs'!E59</f>
        <v>0.12757630763134467</v>
      </c>
    </row>
    <row r="35" spans="1:9" x14ac:dyDescent="0.25">
      <c r="A35" s="316" t="str">
        <f t="shared" si="1"/>
        <v>Équipements mobiles lourds</v>
      </c>
      <c r="B35" s="435" t="str">
        <f>'État actuel – Véhicules'!E43</f>
        <v>Bon</v>
      </c>
      <c r="C35" s="435"/>
      <c r="D35" s="319" t="s">
        <v>521</v>
      </c>
      <c r="E35" s="323">
        <f ca="1">'État actuel – Véhicules'!$E$47</f>
        <v>12.615600186828585</v>
      </c>
      <c r="F35" s="316" t="s">
        <v>226</v>
      </c>
      <c r="G35" s="321">
        <f ca="1">'État actuel – Véhicules'!$F$49</f>
        <v>0.17304997664642691</v>
      </c>
      <c r="H35" s="325">
        <f>'État actuel – Véhicules'!F51</f>
        <v>4941</v>
      </c>
      <c r="I35" s="323">
        <f ca="1">'État actuel – Véhicules'!E53</f>
        <v>3.4609995329285379</v>
      </c>
    </row>
    <row r="36" spans="1:9" ht="13.5" thickBot="1" x14ac:dyDescent="0.35">
      <c r="A36" s="8"/>
    </row>
    <row r="37" spans="1:9" ht="13.5" thickBot="1" x14ac:dyDescent="0.35">
      <c r="A37" s="326" t="s">
        <v>227</v>
      </c>
      <c r="B37" s="431"/>
      <c r="C37" s="431"/>
      <c r="D37" s="108" t="s">
        <v>521</v>
      </c>
      <c r="E37" s="327">
        <f ca="1">AVERAGEIF(E29:E35,"&gt;0")</f>
        <v>23.19801973193352</v>
      </c>
      <c r="F37" s="328" t="s">
        <v>226</v>
      </c>
      <c r="G37" s="329">
        <f ca="1">AVERAGEIF(G29:G35,"&gt;0")</f>
        <v>0.23764261388857211</v>
      </c>
      <c r="H37" s="330">
        <f>AVERAGEIF(H29:H35,"&gt;0")</f>
        <v>126197.41306207619</v>
      </c>
      <c r="I37" s="331">
        <f ca="1">AVERAGEIF(I29:I35,"&gt;0")</f>
        <v>10.088793972165769</v>
      </c>
    </row>
    <row r="40" spans="1:9" ht="13" x14ac:dyDescent="0.3">
      <c r="A40" s="8"/>
    </row>
    <row r="41" spans="1:9" x14ac:dyDescent="0.25">
      <c r="A41" s="1"/>
    </row>
    <row r="43" spans="1:9" ht="13" x14ac:dyDescent="0.3">
      <c r="A43" s="8"/>
    </row>
    <row r="44" spans="1:9" x14ac:dyDescent="0.25">
      <c r="A44" s="13"/>
    </row>
    <row r="46" spans="1:9" ht="13" x14ac:dyDescent="0.3">
      <c r="A46" s="8"/>
    </row>
    <row r="49" spans="1:1" ht="13" x14ac:dyDescent="0.3">
      <c r="A49" s="8" t="s">
        <v>228</v>
      </c>
    </row>
    <row r="50" spans="1:1" x14ac:dyDescent="0.25">
      <c r="A50" s="1" t="s">
        <v>229</v>
      </c>
    </row>
    <row r="54" spans="1:1" ht="13" x14ac:dyDescent="0.3">
      <c r="A54" s="8"/>
    </row>
    <row r="55" spans="1:1" x14ac:dyDescent="0.25">
      <c r="A55" s="1"/>
    </row>
  </sheetData>
  <mergeCells count="22">
    <mergeCell ref="P1:S1"/>
    <mergeCell ref="F2:J2"/>
    <mergeCell ref="K2:O2"/>
    <mergeCell ref="P2:S2"/>
    <mergeCell ref="A1:E1"/>
    <mergeCell ref="A2:E2"/>
    <mergeCell ref="F1:J1"/>
    <mergeCell ref="K1:O1"/>
    <mergeCell ref="A3:S3"/>
    <mergeCell ref="B37:C37"/>
    <mergeCell ref="H21:I21"/>
    <mergeCell ref="D23:E23"/>
    <mergeCell ref="E28:F28"/>
    <mergeCell ref="B28:C28"/>
    <mergeCell ref="B35:C35"/>
    <mergeCell ref="B29:C29"/>
    <mergeCell ref="B30:C30"/>
    <mergeCell ref="B31:C31"/>
    <mergeCell ref="B32:C32"/>
    <mergeCell ref="B33:C33"/>
    <mergeCell ref="B34:C34"/>
    <mergeCell ref="A8:C8"/>
  </mergeCells>
  <pageMargins left="0.7" right="0.7" top="0.75" bottom="0.75" header="0.3" footer="0.3"/>
  <pageSetup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C226E-9AF9-4CA1-A533-0669E46384C1}">
  <sheetPr codeName="Sheet11">
    <tabColor theme="9"/>
  </sheetPr>
  <dimension ref="A1:S72"/>
  <sheetViews>
    <sheetView zoomScaleNormal="100" workbookViewId="0">
      <selection sqref="A1:E1"/>
    </sheetView>
  </sheetViews>
  <sheetFormatPr defaultColWidth="8.81640625" defaultRowHeight="12.5" x14ac:dyDescent="0.25"/>
  <cols>
    <col min="1" max="1" width="10.6328125" customWidth="1"/>
    <col min="2" max="2" width="19" customWidth="1"/>
    <col min="3" max="3" width="14.453125" customWidth="1"/>
    <col min="4" max="4" width="14.453125" hidden="1" customWidth="1"/>
    <col min="5" max="5" width="13.453125" customWidth="1"/>
    <col min="6" max="6" width="10.6328125" customWidth="1"/>
    <col min="9" max="9" width="13.08984375" customWidth="1"/>
    <col min="11" max="11" width="6.36328125" customWidth="1"/>
    <col min="13" max="13" width="8.453125" customWidth="1"/>
  </cols>
  <sheetData>
    <row r="1" spans="1:19" ht="18" x14ac:dyDescent="0.4">
      <c r="A1" s="407" t="s">
        <v>230</v>
      </c>
      <c r="B1" s="408"/>
      <c r="C1" s="408"/>
      <c r="D1" s="408"/>
      <c r="E1" s="408"/>
      <c r="F1" s="428"/>
      <c r="G1" s="428"/>
      <c r="H1" s="428"/>
      <c r="I1" s="428"/>
      <c r="J1" s="428"/>
      <c r="K1" s="428"/>
      <c r="L1" s="428"/>
      <c r="M1" s="428"/>
      <c r="N1" s="428"/>
      <c r="O1" s="428"/>
      <c r="P1" s="428"/>
      <c r="Q1" s="428"/>
      <c r="R1" s="428"/>
      <c r="S1" s="428"/>
    </row>
    <row r="2" spans="1:19" ht="18" x14ac:dyDescent="0.4">
      <c r="A2" s="410"/>
      <c r="B2" s="411"/>
      <c r="C2" s="411"/>
      <c r="D2" s="411"/>
      <c r="E2" s="411"/>
      <c r="F2" s="428"/>
      <c r="G2" s="428"/>
      <c r="H2" s="428"/>
      <c r="I2" s="428"/>
      <c r="J2" s="428"/>
      <c r="K2" s="428"/>
      <c r="L2" s="428"/>
      <c r="M2" s="428"/>
      <c r="N2" s="428"/>
      <c r="O2" s="428"/>
      <c r="P2" s="428"/>
      <c r="Q2" s="428"/>
      <c r="R2" s="428"/>
      <c r="S2" s="428"/>
    </row>
    <row r="3" spans="1:19" ht="12.75" customHeight="1" x14ac:dyDescent="0.3">
      <c r="A3" s="430" t="s">
        <v>231</v>
      </c>
      <c r="B3" s="430"/>
      <c r="C3" s="430"/>
      <c r="D3" s="430"/>
      <c r="E3" s="430"/>
      <c r="F3" s="430"/>
      <c r="G3" s="430"/>
      <c r="H3" s="430"/>
      <c r="I3" s="430"/>
      <c r="J3" s="430"/>
      <c r="K3" s="430"/>
      <c r="L3" s="430"/>
      <c r="M3" s="430"/>
      <c r="N3" s="430"/>
      <c r="O3" s="430"/>
      <c r="P3" s="430"/>
      <c r="Q3" s="430"/>
      <c r="R3" s="430"/>
      <c r="S3" s="430"/>
    </row>
    <row r="5" spans="1:19" ht="25" x14ac:dyDescent="0.5">
      <c r="A5" s="332" t="s">
        <v>86</v>
      </c>
    </row>
    <row r="7" spans="1:19" ht="13" x14ac:dyDescent="0.3">
      <c r="A7" s="8" t="s">
        <v>215</v>
      </c>
    </row>
    <row r="8" spans="1:19" x14ac:dyDescent="0.25">
      <c r="A8" s="379" t="s">
        <v>232</v>
      </c>
      <c r="B8" s="380"/>
      <c r="C8" s="380"/>
      <c r="D8" s="380"/>
      <c r="E8" s="380"/>
      <c r="F8" s="380"/>
      <c r="G8" s="380"/>
      <c r="H8" s="379"/>
      <c r="I8" s="379"/>
      <c r="J8" s="379"/>
      <c r="K8" s="379"/>
    </row>
    <row r="10" spans="1:19" ht="13" x14ac:dyDescent="0.3">
      <c r="A10" s="8" t="s">
        <v>233</v>
      </c>
    </row>
    <row r="11" spans="1:19" ht="27" customHeight="1" x14ac:dyDescent="0.25">
      <c r="A11" s="438" t="s">
        <v>234</v>
      </c>
      <c r="B11" s="439"/>
      <c r="C11" s="440"/>
    </row>
    <row r="12" spans="1:19" x14ac:dyDescent="0.25">
      <c r="A12" s="309"/>
      <c r="B12" s="305"/>
      <c r="C12" s="310"/>
    </row>
    <row r="13" spans="1:19" x14ac:dyDescent="0.25">
      <c r="A13" s="309" t="str">
        <f t="shared" ref="A13:A21" si="0">IF(A29="","",A29)</f>
        <v>Usine de traitement de l’eau</v>
      </c>
      <c r="B13" s="305"/>
      <c r="C13" s="399">
        <f>IF(A13="","",COUNTIFS('Inventaire – Act. lin. et vert.'!$B$2:$B$501,A$5,'Inventaire – Act. lin. et vert.'!$C$2:$C$501,A13))</f>
        <v>1</v>
      </c>
      <c r="D13" s="13"/>
    </row>
    <row r="14" spans="1:19" x14ac:dyDescent="0.25">
      <c r="A14" s="309" t="str">
        <f t="shared" si="0"/>
        <v xml:space="preserve">Station de pompage et réservoir </v>
      </c>
      <c r="B14" s="305"/>
      <c r="C14" s="399">
        <f>IF(A14="","",COUNTIFS('Inventaire – Act. lin. et vert.'!$B$2:$B$501,A$5,'Inventaire – Act. lin. et vert.'!$C$2:$C$501,A14))</f>
        <v>0</v>
      </c>
      <c r="D14" s="13"/>
    </row>
    <row r="15" spans="1:19" x14ac:dyDescent="0.25">
      <c r="A15" s="309" t="str">
        <f t="shared" si="0"/>
        <v>Pompe de relèvement des eaux (réservoir)</v>
      </c>
      <c r="B15" s="305"/>
      <c r="C15" s="399">
        <f>IF(A15="","",COUNTIFS('Inventaire – Act. lin. et vert.'!$B$2:$B$501,A$5,'Inventaire – Act. lin. et vert.'!$C$2:$C$501,A15))</f>
        <v>0</v>
      </c>
      <c r="D15" s="13"/>
    </row>
    <row r="16" spans="1:19" x14ac:dyDescent="0.25">
      <c r="A16" s="309" t="str">
        <f t="shared" si="0"/>
        <v>Station de pompage</v>
      </c>
      <c r="B16" s="305"/>
      <c r="C16" s="399">
        <f>IF(A16="","",COUNTIFS('Inventaire – Act. lin. et vert.'!$B$2:$B$501,A$5,'Inventaire – Act. lin. et vert.'!$C$2:$C$501,A16))</f>
        <v>0</v>
      </c>
      <c r="D16" s="13"/>
    </row>
    <row r="17" spans="1:14" x14ac:dyDescent="0.25">
      <c r="A17" s="309" t="str">
        <f t="shared" si="0"/>
        <v>Conduites d’eau principales</v>
      </c>
      <c r="B17" s="305"/>
      <c r="C17" s="399">
        <f>IF(A17="","",COUNTIFS('Inventaire – Act. lin. et vert.'!$B$2:$B$501,A$5,'Inventaire – Act. lin. et vert.'!$C$2:$C$501,A17))</f>
        <v>1</v>
      </c>
      <c r="D17" s="13"/>
    </row>
    <row r="18" spans="1:14" x14ac:dyDescent="0.25">
      <c r="A18" s="309" t="str">
        <f t="shared" si="0"/>
        <v>Conduite d’eau portative</v>
      </c>
      <c r="B18" s="335"/>
      <c r="C18" s="399">
        <f>IF(A18="","",COUNTIFS('Inventaire – Act. lin. et vert.'!$B$2:$B$501,A$5,'Inventaire – Act. lin. et vert.'!$C$2:$C$501,A18))</f>
        <v>0</v>
      </c>
      <c r="D18" s="13"/>
    </row>
    <row r="19" spans="1:14" x14ac:dyDescent="0.25">
      <c r="A19" s="309" t="str">
        <f t="shared" si="0"/>
        <v>Bornes d’incendie</v>
      </c>
      <c r="B19" s="335"/>
      <c r="C19" s="399">
        <f>IF(A19="","",COUNTIFS('Inventaire – Act. lin. et vert.'!$B$2:$B$501,A$5,'Inventaire – Act. lin. et vert.'!$C$2:$C$501,A19))</f>
        <v>0</v>
      </c>
      <c r="D19" s="13"/>
    </row>
    <row r="20" spans="1:14" x14ac:dyDescent="0.25">
      <c r="A20" s="309" t="str">
        <f t="shared" si="0"/>
        <v>Vannes</v>
      </c>
      <c r="B20" s="305"/>
      <c r="C20" s="399">
        <f>IF(A20="","",COUNTIFS('Inventaire – Act. lin. et vert.'!$B$2:$B$501,A$5,'Inventaire – Act. lin. et vert.'!$C$2:$C$501,A20))</f>
        <v>0</v>
      </c>
      <c r="D20" s="13"/>
    </row>
    <row r="21" spans="1:14" x14ac:dyDescent="0.25">
      <c r="A21" s="309" t="str">
        <f t="shared" si="0"/>
        <v>Conduite de branchement</v>
      </c>
      <c r="B21" s="335"/>
      <c r="C21" s="399">
        <f>IF(A21="","",COUNTIFS('Inventaire – Act. lin. et vert.'!$B$2:$B$501,A$5,'Inventaire – Act. lin. et vert.'!$C$2:$C$501,A21))</f>
        <v>1</v>
      </c>
      <c r="D21" s="13"/>
    </row>
    <row r="22" spans="1:14" x14ac:dyDescent="0.25">
      <c r="A22" s="309" t="str">
        <f t="shared" ref="A22:A23" si="1">IF(A38="","",A38)</f>
        <v>Vanne de raccordement de service</v>
      </c>
      <c r="B22" s="335"/>
      <c r="C22" s="399">
        <f>IF(A22="","",COUNTIFS('Inventaire – Act. lin. et vert.'!$B$2:$B$501,A$5,'Inventaire – Act. lin. et vert.'!$C$2:$C$501,A22))</f>
        <v>0</v>
      </c>
      <c r="D22" s="13"/>
    </row>
    <row r="23" spans="1:14" x14ac:dyDescent="0.25">
      <c r="A23" s="309" t="str">
        <f t="shared" si="1"/>
        <v>Camions-citernes</v>
      </c>
      <c r="B23" s="335"/>
      <c r="C23" s="399">
        <f>IF(A23="","",COUNTIFS('Inventaire – Act. lin. et vert.'!$B$2:$B$501,A$5,'Inventaire – Act. lin. et vert.'!$C$2:$C$501,A23))</f>
        <v>0</v>
      </c>
      <c r="D23" s="13"/>
    </row>
    <row r="24" spans="1:14" x14ac:dyDescent="0.25">
      <c r="A24" s="336" t="str">
        <f>IF(A40="","",A40)</f>
        <v/>
      </c>
      <c r="B24" s="313"/>
      <c r="C24" s="399" t="str">
        <f>IF(A24="","",COUNTIFS('Inventaire – Act. lin. et vert.'!$B$2:$B$501,A$5,'Inventaire – Act. lin. et vert.'!$C$2:$C$501,A24))</f>
        <v/>
      </c>
      <c r="D24" s="13"/>
    </row>
    <row r="25" spans="1:14" x14ac:dyDescent="0.25">
      <c r="A25" s="11"/>
      <c r="B25" s="22" t="s">
        <v>186</v>
      </c>
      <c r="C25" s="22">
        <f>SUM(C13:C24)</f>
        <v>3</v>
      </c>
    </row>
    <row r="26" spans="1:14" ht="13" x14ac:dyDescent="0.3">
      <c r="A26" s="93" t="s">
        <v>217</v>
      </c>
    </row>
    <row r="27" spans="1:14" x14ac:dyDescent="0.25">
      <c r="A27" s="306" t="s">
        <v>218</v>
      </c>
      <c r="B27" s="307"/>
      <c r="C27" s="308"/>
      <c r="D27" t="s">
        <v>518</v>
      </c>
    </row>
    <row r="28" spans="1:14" x14ac:dyDescent="0.25">
      <c r="A28" s="309"/>
      <c r="B28" s="305"/>
      <c r="C28" s="310"/>
    </row>
    <row r="29" spans="1:14" x14ac:dyDescent="0.25">
      <c r="A29" s="333" t="s">
        <v>47</v>
      </c>
      <c r="B29" s="334"/>
      <c r="C29" s="311">
        <f>ROUND(SUMIFS('Inventaire – Act. lin. et vert.'!$I$2:$I$501,'Inventaire – Act. lin. et vert.'!$C$2:$C$501,"*"&amp;A29&amp;"*"),-3)</f>
        <v>2970000</v>
      </c>
      <c r="D29" t="str">
        <f>A29&amp;" "&amp;"$"&amp;ROUND(C29/1000000,1)&amp;" "&amp;"M"</f>
        <v>Usine de traitement de l’eau $3 M</v>
      </c>
      <c r="G29">
        <f>IF(C29=0,"",C29)</f>
        <v>2970000</v>
      </c>
    </row>
    <row r="30" spans="1:14" x14ac:dyDescent="0.25">
      <c r="A30" s="333" t="s">
        <v>235</v>
      </c>
      <c r="B30" s="334"/>
      <c r="C30" s="311">
        <f>ROUND(SUMIFS('Inventaire – Act. lin. et vert.'!$I$2:$I$501,'Inventaire – Act. lin. et vert.'!$C$2:$C$501,"*"&amp;A30&amp;"*"),-3)</f>
        <v>0</v>
      </c>
      <c r="D30" t="str">
        <f t="shared" ref="D30:D34" si="2">A30&amp;" "&amp;"$"&amp;ROUND(C30/1000000,1)&amp;" "&amp;"M"</f>
        <v>Station de pompage et réservoir  $0 M</v>
      </c>
    </row>
    <row r="31" spans="1:14" x14ac:dyDescent="0.25">
      <c r="A31" s="333" t="s">
        <v>236</v>
      </c>
      <c r="B31" s="334"/>
      <c r="C31" s="311">
        <f>ROUND(SUMIFS('Inventaire – Act. lin. et vert.'!$I$2:$I$501,'Inventaire – Act. lin. et vert.'!$C$2:$C$501,"*"&amp;A31&amp;"*"),-3)</f>
        <v>0</v>
      </c>
      <c r="D31" t="str">
        <f t="shared" si="2"/>
        <v>Pompe de relèvement des eaux (réservoir) $0 M</v>
      </c>
    </row>
    <row r="32" spans="1:14" x14ac:dyDescent="0.25">
      <c r="A32" s="333" t="s">
        <v>237</v>
      </c>
      <c r="B32" s="334"/>
      <c r="C32" s="311">
        <f>ROUND(SUMIFS('Inventaire – Act. lin. et vert.'!$I$2:$I$501,'Inventaire – Act. lin. et vert.'!$C$2:$C$501,"*"&amp;A32&amp;"*"),-3)</f>
        <v>0</v>
      </c>
      <c r="D32" t="str">
        <f t="shared" si="2"/>
        <v>Station de pompage $0 M</v>
      </c>
      <c r="N32" t="s">
        <v>238</v>
      </c>
    </row>
    <row r="33" spans="1:9" x14ac:dyDescent="0.25">
      <c r="A33" s="333" t="s">
        <v>91</v>
      </c>
      <c r="B33" s="334"/>
      <c r="C33" s="311">
        <f>ROUND(SUMIFS('Inventaire – Act. lin. et vert.'!$I$2:$I$501,'Inventaire – Act. lin. et vert.'!$C$2:$C$501,"*"&amp;A33&amp;"*"),-3)</f>
        <v>54000</v>
      </c>
      <c r="D33" t="str">
        <f t="shared" si="2"/>
        <v>Conduites d’eau principales $0.1 M</v>
      </c>
    </row>
    <row r="34" spans="1:9" x14ac:dyDescent="0.25">
      <c r="A34" s="333" t="s">
        <v>239</v>
      </c>
      <c r="B34" s="334"/>
      <c r="C34" s="311">
        <f>ROUND(SUMIFS('Inventaire – Act. lin. et vert.'!$I$2:$I$501,'Inventaire – Act. lin. et vert.'!$C$2:$C$501,"*"&amp;A34&amp;"*"),-3)</f>
        <v>0</v>
      </c>
      <c r="D34" t="str">
        <f t="shared" si="2"/>
        <v>Conduite d’eau portative $0 M</v>
      </c>
    </row>
    <row r="35" spans="1:9" x14ac:dyDescent="0.25">
      <c r="A35" s="333" t="s">
        <v>240</v>
      </c>
      <c r="B35" s="334"/>
      <c r="C35" s="311">
        <f>ROUND(SUMIFS('Inventaire – Act. lin. et vert.'!$I$2:$I$501,'Inventaire – Act. lin. et vert.'!$C$2:$C$501,"*"&amp;A35&amp;"*"),-3)</f>
        <v>0</v>
      </c>
      <c r="D35" t="str">
        <f>A35&amp;" "&amp;"$"&amp;ROUND(C35/1000000,1)&amp;" "&amp;"M"</f>
        <v>Bornes d’incendie $0 M</v>
      </c>
    </row>
    <row r="36" spans="1:9" x14ac:dyDescent="0.25">
      <c r="A36" s="333" t="s">
        <v>241</v>
      </c>
      <c r="B36" s="334"/>
      <c r="C36" s="311">
        <f>ROUND(SUMIFS('Inventaire – Act. lin. et vert.'!$I$2:$I$501,'Inventaire – Act. lin. et vert.'!$C$2:$C$501,"*"&amp;A36&amp;"*"),-3)</f>
        <v>0</v>
      </c>
      <c r="D36" t="str">
        <f>A36&amp;" "&amp;"$"&amp;ROUND(C36/1000000,1)&amp;" "&amp;"M"</f>
        <v>Vannes $0 M</v>
      </c>
    </row>
    <row r="37" spans="1:9" x14ac:dyDescent="0.25">
      <c r="A37" s="333" t="s">
        <v>97</v>
      </c>
      <c r="B37" s="334"/>
      <c r="C37" s="311">
        <f>ROUND(SUMIFS('Inventaire – Act. lin. et vert.'!$I$2:$I$501,'Inventaire – Act. lin. et vert.'!$C$2:$C$501,"*"&amp;A37&amp;"*"),-3)</f>
        <v>57000</v>
      </c>
    </row>
    <row r="38" spans="1:9" x14ac:dyDescent="0.25">
      <c r="A38" s="333" t="s">
        <v>242</v>
      </c>
      <c r="B38" s="334"/>
      <c r="C38" s="311">
        <f>ROUND(SUMIFS('Inventaire – Act. lin. et vert.'!$I$2:$I$501,'Inventaire – Act. lin. et vert.'!$C$2:$C$501,"*"&amp;A38&amp;"*"),-3)</f>
        <v>0</v>
      </c>
    </row>
    <row r="39" spans="1:9" x14ac:dyDescent="0.25">
      <c r="A39" s="333" t="s">
        <v>243</v>
      </c>
      <c r="B39" s="334"/>
      <c r="C39" s="311">
        <f>ROUND(SUMIFS('Inventaire – Act. lin. et vert.'!$I$2:$I$501,'Inventaire – Act. lin. et vert.'!$C$2:$C$501,"*"&amp;A39&amp;"*"),-3)</f>
        <v>0</v>
      </c>
    </row>
    <row r="40" spans="1:9" x14ac:dyDescent="0.25">
      <c r="A40" s="333"/>
      <c r="B40" s="334"/>
      <c r="C40" s="337"/>
    </row>
    <row r="41" spans="1:9" ht="13" x14ac:dyDescent="0.3">
      <c r="A41" s="339" t="s">
        <v>203</v>
      </c>
      <c r="B41" s="305"/>
      <c r="C41" s="338">
        <f>SUM(C29:C40)</f>
        <v>3081000</v>
      </c>
      <c r="D41" s="94" t="str">
        <f>"$"&amp;ROUND(C41/1000000,1)&amp;" "&amp;"M"</f>
        <v>$3.1 M</v>
      </c>
      <c r="F41" s="432"/>
      <c r="G41" s="432"/>
      <c r="H41" s="22"/>
    </row>
    <row r="43" spans="1:9" ht="13" x14ac:dyDescent="0.3">
      <c r="A43" s="16" t="s">
        <v>244</v>
      </c>
      <c r="B43" s="12"/>
      <c r="C43" s="12"/>
      <c r="D43" s="12"/>
      <c r="E43" s="344" t="s">
        <v>245</v>
      </c>
      <c r="F43" s="180"/>
    </row>
    <row r="45" spans="1:9" ht="13" x14ac:dyDescent="0.3">
      <c r="A45" s="16" t="s">
        <v>246</v>
      </c>
      <c r="B45" s="12"/>
      <c r="C45" s="12"/>
      <c r="D45" s="12"/>
      <c r="E45" s="344" t="s">
        <v>247</v>
      </c>
      <c r="F45" s="180"/>
    </row>
    <row r="47" spans="1:9" ht="13" x14ac:dyDescent="0.3">
      <c r="A47" s="16" t="s">
        <v>248</v>
      </c>
      <c r="B47" s="12"/>
      <c r="C47" s="12"/>
      <c r="D47" s="12"/>
      <c r="E47" s="340">
        <f ca="1">SUMIF('Inventaire – Act. lin. et vert.'!$B$2:$B$501,$A$5,'Inventaire – Act. lin. et vert.'!$O$2:$O$501)/SUMIF('Inventaire – Act. lin. et vert.'!$B$2:$B$501,$A$5,'Inventaire – Act. lin. et vert.'!$I$2:$I$501)</f>
        <v>34.523389159986678</v>
      </c>
      <c r="F47" s="341" t="s">
        <v>578</v>
      </c>
      <c r="I47" s="14"/>
    </row>
    <row r="49" spans="1:6" ht="13" x14ac:dyDescent="0.3">
      <c r="A49" s="17" t="s">
        <v>249</v>
      </c>
      <c r="B49" s="12"/>
      <c r="C49" s="12"/>
      <c r="D49" s="12"/>
      <c r="E49" s="12"/>
      <c r="F49" s="342">
        <f ca="1">SUMIF('Inventaire – Act. lin. et vert.'!$B$2:$B$501,$A$5,'Inventaire – Act. lin. et vert.'!$Q$2:$Q$501)/SUMIF('Inventaire – Act. lin. et vert.'!$B$2:$B$501,$A$5,'Inventaire – Act. lin. et vert.'!$I$2:$I$501)</f>
        <v>0.32120385579030269</v>
      </c>
    </row>
    <row r="51" spans="1:6" ht="13" x14ac:dyDescent="0.3">
      <c r="A51" s="16" t="s">
        <v>250</v>
      </c>
      <c r="B51" s="12"/>
      <c r="C51" s="12"/>
      <c r="D51" s="12"/>
      <c r="E51" s="12"/>
      <c r="F51" s="343">
        <f>'Graphique – Sommaire renouv.'!AE5</f>
        <v>120948.25769881089</v>
      </c>
    </row>
    <row r="53" spans="1:6" ht="13" x14ac:dyDescent="0.3">
      <c r="A53" s="16" t="s">
        <v>251</v>
      </c>
      <c r="B53" s="12"/>
      <c r="C53" s="12"/>
      <c r="D53" s="12"/>
      <c r="E53" s="340">
        <f ca="1">SUMIF('Inventaire – Act. lin. et vert.'!$B$2:$B$501,$A$5,'Inventaire – Act. lin. et vert.'!$P$2:$P$501)/SUMIF('Inventaire – Act. lin. et vert.'!$B$2:$B$501,$A$5,'Inventaire – Act. lin. et vert.'!$I$2:$I$501)</f>
        <v>16.379078993335941</v>
      </c>
      <c r="F53" s="341" t="s">
        <v>578</v>
      </c>
    </row>
    <row r="55" spans="1:6" ht="13" x14ac:dyDescent="0.3">
      <c r="A55" s="16" t="s">
        <v>252</v>
      </c>
      <c r="B55" s="12"/>
      <c r="C55" s="12"/>
      <c r="D55" s="12"/>
      <c r="E55" s="12"/>
      <c r="F55" s="342">
        <f>'Graphique – Sommaire renouv.'!D5/C41</f>
        <v>0</v>
      </c>
    </row>
    <row r="59" spans="1:6" ht="13" x14ac:dyDescent="0.3">
      <c r="A59" s="8"/>
    </row>
    <row r="60" spans="1:6" x14ac:dyDescent="0.25">
      <c r="A60" s="13"/>
    </row>
    <row r="62" spans="1:6" ht="13" x14ac:dyDescent="0.3">
      <c r="A62" s="8"/>
    </row>
    <row r="63" spans="1:6" x14ac:dyDescent="0.25">
      <c r="A63" s="1"/>
    </row>
    <row r="65" spans="1:1" ht="13" x14ac:dyDescent="0.3">
      <c r="A65" s="8"/>
    </row>
    <row r="66" spans="1:1" x14ac:dyDescent="0.25">
      <c r="A66" s="13"/>
    </row>
    <row r="68" spans="1:1" ht="13" x14ac:dyDescent="0.3">
      <c r="A68" s="8"/>
    </row>
    <row r="69" spans="1:1" x14ac:dyDescent="0.25">
      <c r="A69" s="1"/>
    </row>
    <row r="71" spans="1:1" ht="13" x14ac:dyDescent="0.3">
      <c r="A71" s="8"/>
    </row>
    <row r="72" spans="1:1" x14ac:dyDescent="0.25">
      <c r="A72" s="1"/>
    </row>
  </sheetData>
  <mergeCells count="11">
    <mergeCell ref="F41:G41"/>
    <mergeCell ref="A1:E1"/>
    <mergeCell ref="F1:J1"/>
    <mergeCell ref="K1:O1"/>
    <mergeCell ref="P1:S1"/>
    <mergeCell ref="A2:E2"/>
    <mergeCell ref="F2:J2"/>
    <mergeCell ref="K2:O2"/>
    <mergeCell ref="P2:S2"/>
    <mergeCell ref="A3:S3"/>
    <mergeCell ref="A11:C11"/>
  </mergeCells>
  <pageMargins left="0.7" right="0.7" top="0.75" bottom="0.75" header="0.3" footer="0.3"/>
  <pageSetup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F79C5-9A9F-42CF-AD4E-09E5FF2A4726}">
  <sheetPr codeName="Sheet12">
    <tabColor theme="9"/>
  </sheetPr>
  <dimension ref="A1:S64"/>
  <sheetViews>
    <sheetView workbookViewId="0">
      <selection sqref="A1:E1"/>
    </sheetView>
  </sheetViews>
  <sheetFormatPr defaultColWidth="9.08984375" defaultRowHeight="12.5" x14ac:dyDescent="0.25"/>
  <cols>
    <col min="2" max="2" width="19" customWidth="1"/>
    <col min="3" max="3" width="14.453125" customWidth="1"/>
    <col min="4" max="4" width="20.6328125" hidden="1" customWidth="1"/>
    <col min="5" max="5" width="13.453125" customWidth="1"/>
    <col min="6" max="6" width="11.453125" bestFit="1" customWidth="1"/>
    <col min="9" max="9" width="13.08984375" customWidth="1"/>
    <col min="11" max="11" width="6.36328125" customWidth="1"/>
    <col min="13" max="13" width="15.453125" customWidth="1"/>
  </cols>
  <sheetData>
    <row r="1" spans="1:19" ht="18" x14ac:dyDescent="0.4">
      <c r="A1" s="407" t="s">
        <v>253</v>
      </c>
      <c r="B1" s="408"/>
      <c r="C1" s="408"/>
      <c r="D1" s="408"/>
      <c r="E1" s="408"/>
      <c r="F1" s="428"/>
      <c r="G1" s="428"/>
      <c r="H1" s="428"/>
      <c r="I1" s="428"/>
      <c r="J1" s="428"/>
      <c r="K1" s="428"/>
      <c r="L1" s="428"/>
      <c r="M1" s="428"/>
      <c r="N1" s="428"/>
      <c r="O1" s="428"/>
      <c r="P1" s="428"/>
      <c r="Q1" s="428"/>
      <c r="R1" s="428"/>
      <c r="S1" s="428"/>
    </row>
    <row r="2" spans="1:19" ht="18" x14ac:dyDescent="0.4">
      <c r="A2" s="410"/>
      <c r="B2" s="411"/>
      <c r="C2" s="411"/>
      <c r="D2" s="411"/>
      <c r="E2" s="411"/>
      <c r="F2" s="428"/>
      <c r="G2" s="428"/>
      <c r="H2" s="428"/>
      <c r="I2" s="428"/>
      <c r="J2" s="428"/>
      <c r="K2" s="428"/>
      <c r="L2" s="428"/>
      <c r="M2" s="428"/>
      <c r="N2" s="428"/>
      <c r="O2" s="428"/>
      <c r="P2" s="428"/>
      <c r="Q2" s="428"/>
      <c r="R2" s="428"/>
      <c r="S2" s="428"/>
    </row>
    <row r="3" spans="1:19" ht="13" x14ac:dyDescent="0.3">
      <c r="A3" s="430" t="s">
        <v>254</v>
      </c>
      <c r="B3" s="430"/>
      <c r="C3" s="430"/>
      <c r="D3" s="430"/>
      <c r="E3" s="430"/>
      <c r="F3" s="430"/>
      <c r="G3" s="430"/>
      <c r="H3" s="430"/>
      <c r="I3" s="430"/>
      <c r="J3" s="430"/>
      <c r="K3" s="430"/>
      <c r="L3" s="430"/>
      <c r="M3" s="430"/>
      <c r="N3" s="430"/>
      <c r="O3" s="430"/>
      <c r="P3" s="430"/>
      <c r="Q3" s="430"/>
      <c r="R3" s="430"/>
      <c r="S3" s="430"/>
    </row>
    <row r="5" spans="1:19" ht="25" x14ac:dyDescent="0.5">
      <c r="A5" s="332" t="s">
        <v>101</v>
      </c>
    </row>
    <row r="7" spans="1:19" ht="13" x14ac:dyDescent="0.3">
      <c r="A7" s="8" t="s">
        <v>215</v>
      </c>
    </row>
    <row r="8" spans="1:19" x14ac:dyDescent="0.25">
      <c r="A8" s="379" t="s">
        <v>255</v>
      </c>
      <c r="B8" s="380"/>
      <c r="C8" s="380"/>
      <c r="D8" s="380"/>
      <c r="E8" s="380"/>
      <c r="F8" s="380"/>
      <c r="G8" s="380"/>
      <c r="H8" s="379"/>
      <c r="I8" s="379"/>
      <c r="J8" s="379"/>
      <c r="K8" s="379"/>
      <c r="L8" s="379"/>
    </row>
    <row r="10" spans="1:19" ht="13" x14ac:dyDescent="0.3">
      <c r="A10" s="8" t="s">
        <v>233</v>
      </c>
    </row>
    <row r="11" spans="1:19" ht="27.65" customHeight="1" x14ac:dyDescent="0.25">
      <c r="A11" s="441" t="s">
        <v>256</v>
      </c>
      <c r="B11" s="442"/>
      <c r="C11" s="443"/>
    </row>
    <row r="12" spans="1:19" x14ac:dyDescent="0.25">
      <c r="A12" s="309"/>
      <c r="B12" s="305"/>
      <c r="C12" s="310"/>
    </row>
    <row r="13" spans="1:19" x14ac:dyDescent="0.25">
      <c r="A13" s="309" t="str">
        <f t="shared" ref="A13:A19" si="0">IF(A25="","",A25)</f>
        <v>Étang d’épuration</v>
      </c>
      <c r="B13" s="305"/>
      <c r="C13" s="399">
        <f>IF(A13="","",COUNTIFS('Inventaire – Act. lin. et vert.'!$B$2:$B$501,A$5,'Inventaire – Act. lin. et vert.'!$C$2:$C$501,A13))</f>
        <v>1</v>
      </c>
      <c r="D13" s="13"/>
    </row>
    <row r="14" spans="1:19" x14ac:dyDescent="0.25">
      <c r="A14" s="309" t="str">
        <f t="shared" si="0"/>
        <v>Conduites d’égout</v>
      </c>
      <c r="B14" s="305"/>
      <c r="C14" s="399">
        <f>IF(A14="","",COUNTIFS('Inventaire – Act. lin. et vert.'!$B$2:$B$501,A$5,'Inventaire – Act. lin. et vert.'!$C$2:$C$501,A14))</f>
        <v>1</v>
      </c>
      <c r="D14" s="13"/>
    </row>
    <row r="15" spans="1:19" x14ac:dyDescent="0.25">
      <c r="A15" s="309" t="str">
        <f t="shared" si="0"/>
        <v>Trous d’homme</v>
      </c>
      <c r="B15" s="335"/>
      <c r="C15" s="399">
        <f>IF(A15="","",COUNTIFS('Inventaire – Act. lin. et vert.'!$B$2:$B$501,A$5,'Inventaire – Act. lin. et vert.'!$C$2:$C$501,A15))</f>
        <v>0</v>
      </c>
      <c r="D15" s="13"/>
    </row>
    <row r="16" spans="1:19" x14ac:dyDescent="0.25">
      <c r="A16" s="309" t="str">
        <f t="shared" si="0"/>
        <v>Stations de pompage</v>
      </c>
      <c r="B16" s="335"/>
      <c r="C16" s="399">
        <f>IF(A16="","",COUNTIFS('Inventaire – Act. lin. et vert.'!$B$2:$B$501,A$5,'Inventaire – Act. lin. et vert.'!$C$2:$C$501,A16))</f>
        <v>1</v>
      </c>
      <c r="D16" s="13"/>
    </row>
    <row r="17" spans="1:5" x14ac:dyDescent="0.25">
      <c r="A17" s="309" t="str">
        <f t="shared" si="0"/>
        <v>Conduites de refoulement</v>
      </c>
      <c r="B17" s="305"/>
      <c r="C17" s="399">
        <f>IF(A17="","",COUNTIFS('Inventaire – Act. lin. et vert.'!$B$2:$B$501,A$5,'Inventaire – Act. lin. et vert.'!$C$2:$C$501,A17))</f>
        <v>0</v>
      </c>
      <c r="D17" s="13"/>
    </row>
    <row r="18" spans="1:5" x14ac:dyDescent="0.25">
      <c r="A18" s="309" t="str">
        <f t="shared" si="0"/>
        <v>Usine de traitement</v>
      </c>
      <c r="B18" s="335"/>
      <c r="C18" s="399">
        <f>IF(A18="","",COUNTIFS('Inventaire – Act. lin. et vert.'!$B$2:$B$501,A$5,'Inventaire – Act. lin. et vert.'!$C$2:$C$501,A18))</f>
        <v>0</v>
      </c>
      <c r="D18" s="13"/>
    </row>
    <row r="19" spans="1:5" x14ac:dyDescent="0.25">
      <c r="A19" s="309" t="str">
        <f t="shared" si="0"/>
        <v>Camions d’égout</v>
      </c>
      <c r="B19" s="335"/>
      <c r="C19" s="399">
        <f>IF(A19="","",COUNTIFS('Inventaire – Act. lin. et vert.'!$B$2:$B$501,A$5,'Inventaire – Act. lin. et vert.'!$C$2:$C$501,A19))</f>
        <v>0</v>
      </c>
      <c r="D19" s="13"/>
    </row>
    <row r="20" spans="1:5" x14ac:dyDescent="0.25">
      <c r="A20" s="336" t="str">
        <f t="shared" ref="A20" si="1">IF(A32="","",A32)</f>
        <v/>
      </c>
      <c r="B20" s="313"/>
      <c r="C20" s="400" t="str">
        <f>IF(A20="","",COUNTIFS('Inventaire – Act. lin. et vert.'!$B$2:$B$501,A$5,'Inventaire – Act. lin. et vert.'!$C$2:$C$501,A20))</f>
        <v/>
      </c>
      <c r="D20" s="13"/>
    </row>
    <row r="21" spans="1:5" x14ac:dyDescent="0.25">
      <c r="A21" s="11"/>
    </row>
    <row r="22" spans="1:5" ht="13" x14ac:dyDescent="0.3">
      <c r="A22" s="93" t="s">
        <v>217</v>
      </c>
    </row>
    <row r="23" spans="1:5" x14ac:dyDescent="0.25">
      <c r="A23" s="306" t="s">
        <v>218</v>
      </c>
      <c r="B23" s="307"/>
      <c r="C23" s="308"/>
      <c r="D23" t="s">
        <v>517</v>
      </c>
    </row>
    <row r="24" spans="1:5" x14ac:dyDescent="0.25">
      <c r="A24" s="309"/>
      <c r="B24" s="305"/>
      <c r="C24" s="310"/>
    </row>
    <row r="25" spans="1:5" x14ac:dyDescent="0.25">
      <c r="A25" s="374" t="s">
        <v>108</v>
      </c>
      <c r="B25" s="334"/>
      <c r="C25" s="311">
        <f>ROUND(SUMIFS('Inventaire – Act. lin. et vert.'!$I$2:$I$501,'Inventaire – Act. lin. et vert.'!$C$2:$C$501,"*"&amp;A25&amp;"*"),-3)</f>
        <v>608000</v>
      </c>
      <c r="D25" t="str">
        <f>A25&amp;" "&amp;"$"&amp;ROUND(C25/1000000,1)&amp;" "&amp;"M"</f>
        <v>Étang d’épuration $0.6 M</v>
      </c>
    </row>
    <row r="26" spans="1:5" x14ac:dyDescent="0.25">
      <c r="A26" s="374" t="s">
        <v>102</v>
      </c>
      <c r="B26" s="334"/>
      <c r="C26" s="311">
        <f>ROUND(SUMIFS('Inventaire – Act. lin. et vert.'!$I$2:$I$501,'Inventaire – Act. lin. et vert.'!$C$2:$C$501,"*"&amp;A26&amp;"*"),-3)</f>
        <v>54000</v>
      </c>
      <c r="D26" t="str">
        <f t="shared" ref="D26:D27" si="2">A26&amp;" "&amp;"$"&amp;ROUND(C26/1000000,1)&amp;" "&amp;"M"</f>
        <v>Conduites d’égout $0.1 M</v>
      </c>
    </row>
    <row r="27" spans="1:5" x14ac:dyDescent="0.25">
      <c r="A27" s="374" t="s">
        <v>257</v>
      </c>
      <c r="B27" s="334"/>
      <c r="C27" s="311">
        <f>ROUND(SUMIFS('Inventaire – Act. lin. et vert.'!$I$2:$I$501,'Inventaire – Act. lin. et vert.'!$C$2:$C$501,"*"&amp;A27&amp;"*"),-3)</f>
        <v>0</v>
      </c>
      <c r="D27" t="str">
        <f t="shared" si="2"/>
        <v>Trous d’homme $0 M</v>
      </c>
    </row>
    <row r="28" spans="1:5" x14ac:dyDescent="0.25">
      <c r="A28" s="374" t="s">
        <v>105</v>
      </c>
      <c r="B28" s="334"/>
      <c r="C28" s="311">
        <f>ROUND(SUMIFS('Inventaire – Act. lin. et vert.'!$I$2:$I$501,'Inventaire – Act. lin. et vert.'!$C$2:$C$501,"*"&amp;A28&amp;"*"),-3)</f>
        <v>321000</v>
      </c>
      <c r="D28" t="str">
        <f>A28&amp;" "&amp;"$"&amp;ROUND(C28/1000000,1)&amp;" "&amp;"M"</f>
        <v>Stations de pompage $0.3 M</v>
      </c>
    </row>
    <row r="29" spans="1:5" x14ac:dyDescent="0.25">
      <c r="A29" s="374" t="s">
        <v>258</v>
      </c>
      <c r="B29" s="334"/>
      <c r="C29" s="311">
        <f>ROUND(SUMIFS('Inventaire – Act. lin. et vert.'!$I$2:$I$501,'Inventaire – Act. lin. et vert.'!$C$2:$C$501,"*"&amp;A29&amp;"*"),-3)</f>
        <v>0</v>
      </c>
      <c r="D29" t="str">
        <f>A29&amp;" "&amp;"$"&amp;ROUND(C29/1000000,1)&amp;" "&amp;"M"</f>
        <v>Conduites de refoulement $0 M</v>
      </c>
    </row>
    <row r="30" spans="1:5" x14ac:dyDescent="0.25">
      <c r="A30" s="374" t="s">
        <v>259</v>
      </c>
      <c r="B30" s="334"/>
      <c r="C30" s="311">
        <f>ROUND(SUMIFS('Inventaire – Act. lin. et vert.'!$I$2:$I$501,'Inventaire – Act. lin. et vert.'!$C$2:$C$501,"*"&amp;A30&amp;"*"),-3)</f>
        <v>2970000</v>
      </c>
      <c r="D30" t="str">
        <f>A30&amp;" "&amp;"$"&amp;ROUND(C30/1000000,1)&amp;" "&amp;"M"</f>
        <v>Usine de traitement $3 M</v>
      </c>
    </row>
    <row r="31" spans="1:5" x14ac:dyDescent="0.25">
      <c r="A31" s="374" t="s">
        <v>260</v>
      </c>
      <c r="B31" s="334"/>
      <c r="C31" s="311">
        <f>ROUND(SUMIFS('Inventaire – Act. lin. et vert.'!$I$2:$I$501,'Inventaire – Act. lin. et vert.'!$C$2:$C$501,"*"&amp;A31&amp;"*"),-3)</f>
        <v>0</v>
      </c>
      <c r="D31" t="str">
        <f>A31&amp;" "&amp;"$"&amp;ROUND(C31/1000000,1)&amp;" "&amp;"M"</f>
        <v>Camions d’égout $0 M</v>
      </c>
    </row>
    <row r="32" spans="1:5" x14ac:dyDescent="0.25">
      <c r="A32" s="374"/>
      <c r="B32" s="334"/>
      <c r="C32" s="337"/>
      <c r="E32" t="s">
        <v>238</v>
      </c>
    </row>
    <row r="33" spans="1:10" ht="13" x14ac:dyDescent="0.3">
      <c r="A33" s="339" t="s">
        <v>203</v>
      </c>
      <c r="B33" s="305"/>
      <c r="C33" s="338">
        <f>SUM(C25:C32)</f>
        <v>3953000</v>
      </c>
      <c r="D33" s="94" t="str">
        <f>"$"&amp;ROUND(C33/1000000,1)&amp;" "&amp;"M"</f>
        <v>$4 M</v>
      </c>
      <c r="F33" s="432"/>
      <c r="G33" s="432"/>
      <c r="H33" s="22"/>
    </row>
    <row r="35" spans="1:10" ht="13" x14ac:dyDescent="0.3">
      <c r="A35" s="16" t="s">
        <v>244</v>
      </c>
      <c r="B35" s="12"/>
      <c r="C35" s="12"/>
      <c r="D35" s="12"/>
      <c r="E35" s="374" t="s">
        <v>247</v>
      </c>
      <c r="F35" s="180"/>
    </row>
    <row r="37" spans="1:10" ht="13" x14ac:dyDescent="0.3">
      <c r="A37" s="16" t="s">
        <v>246</v>
      </c>
      <c r="B37" s="12"/>
      <c r="C37" s="12"/>
      <c r="D37" s="12"/>
      <c r="E37" s="374" t="s">
        <v>247</v>
      </c>
      <c r="F37" s="180"/>
    </row>
    <row r="39" spans="1:10" ht="13" x14ac:dyDescent="0.3">
      <c r="A39" s="16" t="s">
        <v>248</v>
      </c>
      <c r="B39" s="12"/>
      <c r="C39" s="12"/>
      <c r="D39" s="12"/>
      <c r="E39" s="340">
        <f ca="1">SUMIF('Inventaire – Act. lin. et vert.'!$B$2:$B$501,$A$5,'Inventaire – Act. lin. et vert.'!$O$2:$O$501)/SUMIF('Inventaire – Act. lin. et vert.'!$B$2:$B$501,$A$5,'Inventaire – Act. lin. et vert.'!$I$2:$I$501)</f>
        <v>19.855316647419432</v>
      </c>
      <c r="F39" s="341" t="s">
        <v>578</v>
      </c>
      <c r="H39" s="14"/>
    </row>
    <row r="41" spans="1:10" ht="13" x14ac:dyDescent="0.3">
      <c r="A41" s="17" t="s">
        <v>249</v>
      </c>
      <c r="B41" s="12"/>
      <c r="C41" s="12"/>
      <c r="D41" s="12"/>
      <c r="E41" s="12"/>
      <c r="F41" s="342">
        <f ca="1">SUMIF('Inventaire – Act. lin. et vert.'!$B$2:$B$501,$A$5,'Inventaire – Act. lin. et vert.'!$Q$2:$Q$501)/SUMIF('Inventaire – Act. lin. et vert.'!$B$2:$B$501,$A$5,'Inventaire – Act. lin. et vert.'!$I$2:$I$501)</f>
        <v>0.13336382404075295</v>
      </c>
      <c r="I41" s="18"/>
      <c r="J41" s="14"/>
    </row>
    <row r="43" spans="1:10" ht="13" x14ac:dyDescent="0.3">
      <c r="A43" s="16" t="s">
        <v>250</v>
      </c>
      <c r="B43" s="12"/>
      <c r="C43" s="12"/>
      <c r="D43" s="12"/>
      <c r="E43" s="12"/>
      <c r="F43" s="343">
        <f>'Graphique – Sommaire renouv.'!AE6</f>
        <v>61519.396953000811</v>
      </c>
    </row>
    <row r="45" spans="1:10" ht="13" x14ac:dyDescent="0.3">
      <c r="A45" s="16" t="s">
        <v>251</v>
      </c>
      <c r="B45" s="12"/>
      <c r="C45" s="12"/>
      <c r="D45" s="12"/>
      <c r="E45" s="340">
        <f ca="1">SUMIF('Inventaire – Act. lin. et vert.'!$B$2:$B$501,$A$5,'Inventaire – Act. lin. et vert.'!$P$2:$P$501)/SUMIF('Inventaire – Act. lin. et vert.'!$B$2:$B$501,$A$5,'Inventaire – Act. lin. et vert.'!$I$2:$I$501)</f>
        <v>5.4341268990664657</v>
      </c>
      <c r="F45" s="341" t="s">
        <v>578</v>
      </c>
    </row>
    <row r="47" spans="1:10" ht="13" x14ac:dyDescent="0.3">
      <c r="A47" s="16" t="s">
        <v>252</v>
      </c>
      <c r="B47" s="12"/>
      <c r="C47" s="12"/>
      <c r="D47" s="12"/>
      <c r="E47" s="12"/>
      <c r="F47" s="342">
        <f>'Graphique – Sommaire renouv.'!D6/C33</f>
        <v>0.15392688385599743</v>
      </c>
    </row>
    <row r="51" spans="1:1" ht="13" x14ac:dyDescent="0.3">
      <c r="A51" s="8"/>
    </row>
    <row r="52" spans="1:1" x14ac:dyDescent="0.25">
      <c r="A52" s="13"/>
    </row>
    <row r="54" spans="1:1" ht="13" x14ac:dyDescent="0.3">
      <c r="A54" s="8"/>
    </row>
    <row r="55" spans="1:1" x14ac:dyDescent="0.25">
      <c r="A55" s="1"/>
    </row>
    <row r="57" spans="1:1" ht="13" x14ac:dyDescent="0.3">
      <c r="A57" s="8"/>
    </row>
    <row r="58" spans="1:1" x14ac:dyDescent="0.25">
      <c r="A58" s="13"/>
    </row>
    <row r="60" spans="1:1" ht="13" x14ac:dyDescent="0.3">
      <c r="A60" s="8"/>
    </row>
    <row r="61" spans="1:1" x14ac:dyDescent="0.25">
      <c r="A61" s="1"/>
    </row>
    <row r="63" spans="1:1" ht="13" x14ac:dyDescent="0.3">
      <c r="A63" s="8"/>
    </row>
    <row r="64" spans="1:1" x14ac:dyDescent="0.25">
      <c r="A64" s="1"/>
    </row>
  </sheetData>
  <mergeCells count="11">
    <mergeCell ref="F33:G33"/>
    <mergeCell ref="A1:E1"/>
    <mergeCell ref="F1:J1"/>
    <mergeCell ref="K1:O1"/>
    <mergeCell ref="P1:S1"/>
    <mergeCell ref="A2:E2"/>
    <mergeCell ref="F2:J2"/>
    <mergeCell ref="K2:O2"/>
    <mergeCell ref="P2:S2"/>
    <mergeCell ref="A3:S3"/>
    <mergeCell ref="A11:C11"/>
  </mergeCells>
  <pageMargins left="0.7" right="0.7" top="0.75" bottom="0.75" header="0.3" footer="0.3"/>
  <pageSetup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F8B2A-2F59-442F-9F69-7F8C1DCB0D8C}">
  <sheetPr codeName="Sheet13">
    <tabColor theme="9"/>
  </sheetPr>
  <dimension ref="A1:S48"/>
  <sheetViews>
    <sheetView workbookViewId="0">
      <selection sqref="A1:E1"/>
    </sheetView>
  </sheetViews>
  <sheetFormatPr defaultColWidth="8.81640625" defaultRowHeight="12.5" x14ac:dyDescent="0.25"/>
  <cols>
    <col min="2" max="2" width="19" customWidth="1"/>
    <col min="3" max="3" width="14.453125" customWidth="1"/>
    <col min="4" max="4" width="14.453125" hidden="1" customWidth="1"/>
    <col min="5" max="5" width="13.453125" customWidth="1"/>
    <col min="6" max="6" width="9.6328125" bestFit="1" customWidth="1"/>
    <col min="9" max="9" width="13.08984375" customWidth="1"/>
    <col min="11" max="11" width="6.36328125" customWidth="1"/>
    <col min="13" max="13" width="15.453125" customWidth="1"/>
  </cols>
  <sheetData>
    <row r="1" spans="1:19" ht="18" x14ac:dyDescent="0.4">
      <c r="A1" s="407" t="s">
        <v>261</v>
      </c>
      <c r="B1" s="408"/>
      <c r="C1" s="408"/>
      <c r="D1" s="408"/>
      <c r="E1" s="408"/>
      <c r="F1" s="428"/>
      <c r="G1" s="428"/>
      <c r="H1" s="428"/>
      <c r="I1" s="428"/>
      <c r="J1" s="428"/>
      <c r="K1" s="428"/>
      <c r="L1" s="428"/>
      <c r="M1" s="428"/>
      <c r="N1" s="428"/>
      <c r="O1" s="428"/>
      <c r="P1" s="428"/>
      <c r="Q1" s="428"/>
      <c r="R1" s="428"/>
      <c r="S1" s="428"/>
    </row>
    <row r="2" spans="1:19" ht="18" x14ac:dyDescent="0.4">
      <c r="A2" s="410"/>
      <c r="B2" s="411"/>
      <c r="C2" s="411"/>
      <c r="D2" s="411"/>
      <c r="E2" s="411"/>
      <c r="F2" s="428"/>
      <c r="G2" s="428"/>
      <c r="H2" s="428"/>
      <c r="I2" s="428"/>
      <c r="J2" s="428"/>
      <c r="K2" s="428"/>
      <c r="L2" s="428"/>
      <c r="M2" s="428"/>
      <c r="N2" s="428"/>
      <c r="O2" s="428"/>
      <c r="P2" s="428"/>
      <c r="Q2" s="428"/>
      <c r="R2" s="428"/>
      <c r="S2" s="428"/>
    </row>
    <row r="3" spans="1:19" ht="13" x14ac:dyDescent="0.3">
      <c r="A3" s="430" t="s">
        <v>262</v>
      </c>
      <c r="B3" s="430"/>
      <c r="C3" s="430"/>
      <c r="D3" s="430"/>
      <c r="E3" s="430"/>
      <c r="F3" s="430"/>
      <c r="G3" s="430"/>
      <c r="H3" s="430"/>
      <c r="I3" s="430"/>
      <c r="J3" s="430"/>
      <c r="K3" s="430"/>
      <c r="L3" s="430"/>
      <c r="M3" s="430"/>
      <c r="N3" s="430"/>
      <c r="O3" s="430"/>
      <c r="P3" s="430"/>
      <c r="Q3" s="430"/>
      <c r="R3" s="430"/>
      <c r="S3" s="430"/>
    </row>
    <row r="5" spans="1:19" ht="25" x14ac:dyDescent="0.5">
      <c r="A5" s="332" t="s">
        <v>112</v>
      </c>
    </row>
    <row r="7" spans="1:19" ht="13" x14ac:dyDescent="0.3">
      <c r="A7" s="8" t="s">
        <v>215</v>
      </c>
    </row>
    <row r="8" spans="1:19" x14ac:dyDescent="0.25">
      <c r="A8" s="436" t="s">
        <v>263</v>
      </c>
      <c r="B8" s="436"/>
      <c r="C8" s="436"/>
      <c r="D8" s="436"/>
      <c r="E8" s="436"/>
      <c r="F8" s="436"/>
      <c r="G8" s="436"/>
      <c r="H8" s="436"/>
      <c r="I8" s="436"/>
      <c r="J8" s="436"/>
      <c r="K8" s="436"/>
      <c r="L8" s="436"/>
      <c r="M8" s="436"/>
      <c r="N8" s="436"/>
      <c r="O8" s="436"/>
      <c r="P8" s="436"/>
      <c r="Q8" s="436"/>
      <c r="R8" s="436"/>
      <c r="S8" s="436"/>
    </row>
    <row r="9" spans="1:19" ht="28.75" customHeight="1" x14ac:dyDescent="0.25">
      <c r="A9" s="436"/>
      <c r="B9" s="436"/>
      <c r="C9" s="436"/>
      <c r="D9" s="436"/>
      <c r="E9" s="436"/>
      <c r="F9" s="436"/>
      <c r="G9" s="436"/>
      <c r="H9" s="436"/>
      <c r="I9" s="436"/>
      <c r="J9" s="436"/>
      <c r="K9" s="436"/>
      <c r="L9" s="436"/>
      <c r="M9" s="436"/>
      <c r="N9" s="436"/>
      <c r="O9" s="436"/>
      <c r="P9" s="436"/>
      <c r="Q9" s="436"/>
      <c r="R9" s="436"/>
      <c r="S9" s="436"/>
    </row>
    <row r="11" spans="1:19" ht="13" x14ac:dyDescent="0.3">
      <c r="A11" s="8" t="s">
        <v>233</v>
      </c>
    </row>
    <row r="12" spans="1:19" ht="27.65" customHeight="1" x14ac:dyDescent="0.25">
      <c r="A12" s="438" t="s">
        <v>264</v>
      </c>
      <c r="B12" s="439"/>
      <c r="C12" s="440"/>
    </row>
    <row r="13" spans="1:19" x14ac:dyDescent="0.25">
      <c r="A13" s="309"/>
      <c r="B13" s="305"/>
      <c r="C13" s="310"/>
    </row>
    <row r="14" spans="1:19" x14ac:dyDescent="0.25">
      <c r="A14" s="309" t="str">
        <f>IF(A27="","",A27)</f>
        <v>Routes asphaltées</v>
      </c>
      <c r="B14" s="305"/>
      <c r="C14" s="334"/>
      <c r="D14" t="s">
        <v>533</v>
      </c>
      <c r="E14" t="s">
        <v>265</v>
      </c>
    </row>
    <row r="15" spans="1:19" x14ac:dyDescent="0.25">
      <c r="A15" s="309" t="str">
        <f t="shared" ref="A15:A20" si="0">IF(A28="","",A28)</f>
        <v>Routes en gravier</v>
      </c>
      <c r="B15" s="305"/>
      <c r="C15" s="334"/>
      <c r="D15" t="s">
        <v>533</v>
      </c>
      <c r="E15" t="s">
        <v>265</v>
      </c>
    </row>
    <row r="16" spans="1:19" x14ac:dyDescent="0.25">
      <c r="A16" s="309" t="str">
        <f t="shared" si="0"/>
        <v>Trottoirs</v>
      </c>
      <c r="B16" s="305"/>
      <c r="C16" s="334"/>
      <c r="D16" t="s">
        <v>533</v>
      </c>
      <c r="E16" t="s">
        <v>265</v>
      </c>
    </row>
    <row r="17" spans="1:13" x14ac:dyDescent="0.25">
      <c r="A17" s="309" t="str">
        <f t="shared" si="0"/>
        <v>Piste de VTT/motoneige</v>
      </c>
      <c r="B17" s="305"/>
      <c r="C17" s="334"/>
      <c r="D17" t="s">
        <v>533</v>
      </c>
      <c r="E17" t="s">
        <v>265</v>
      </c>
    </row>
    <row r="18" spans="1:13" x14ac:dyDescent="0.25">
      <c r="A18" s="309" t="str">
        <f t="shared" si="0"/>
        <v>Lampadaires</v>
      </c>
      <c r="B18" s="305"/>
      <c r="C18" s="334"/>
      <c r="D18" s="13" t="s">
        <v>533</v>
      </c>
      <c r="E18" t="s">
        <v>265</v>
      </c>
    </row>
    <row r="19" spans="1:13" x14ac:dyDescent="0.25">
      <c r="A19" s="309" t="str">
        <f t="shared" si="0"/>
        <v>Fossés</v>
      </c>
      <c r="B19" s="305"/>
      <c r="C19" s="334"/>
      <c r="D19" s="13" t="s">
        <v>533</v>
      </c>
      <c r="E19" t="s">
        <v>265</v>
      </c>
    </row>
    <row r="20" spans="1:13" x14ac:dyDescent="0.25">
      <c r="A20" s="336" t="str">
        <f t="shared" si="0"/>
        <v>Bassins d’eaux pluviales</v>
      </c>
      <c r="B20" s="313"/>
      <c r="C20" s="403"/>
      <c r="D20" s="13" t="s">
        <v>533</v>
      </c>
      <c r="E20" t="s">
        <v>265</v>
      </c>
    </row>
    <row r="21" spans="1:13" x14ac:dyDescent="0.25">
      <c r="B21" s="96" t="s">
        <v>186</v>
      </c>
      <c r="C21" s="95">
        <f>SUM(C14:C20)</f>
        <v>0</v>
      </c>
      <c r="D21" s="13" t="s">
        <v>533</v>
      </c>
      <c r="E21" s="95" t="s">
        <v>265</v>
      </c>
    </row>
    <row r="22" spans="1:13" x14ac:dyDescent="0.25">
      <c r="B22" s="11"/>
      <c r="C22" s="13"/>
      <c r="D22" s="13"/>
    </row>
    <row r="23" spans="1:13" x14ac:dyDescent="0.25">
      <c r="A23" s="11"/>
    </row>
    <row r="24" spans="1:13" ht="13" x14ac:dyDescent="0.3">
      <c r="A24" s="93" t="s">
        <v>217</v>
      </c>
    </row>
    <row r="25" spans="1:13" x14ac:dyDescent="0.25">
      <c r="A25" s="306" t="s">
        <v>266</v>
      </c>
      <c r="B25" s="307"/>
      <c r="C25" s="308"/>
      <c r="D25" t="s">
        <v>518</v>
      </c>
    </row>
    <row r="26" spans="1:13" x14ac:dyDescent="0.25">
      <c r="A26" s="309"/>
      <c r="B26" s="305"/>
      <c r="C26" s="310"/>
    </row>
    <row r="27" spans="1:13" x14ac:dyDescent="0.25">
      <c r="A27" s="374" t="s">
        <v>113</v>
      </c>
      <c r="B27" s="334"/>
      <c r="C27" s="311">
        <f>ROUND(SUMIFS('Inventaire – Act. lin. et vert.'!$I$2:$I$501,'Inventaire – Act. lin. et vert.'!$C$2:$C$501,"*"&amp;A27&amp;"*"),-3)</f>
        <v>78000</v>
      </c>
      <c r="D27" t="str">
        <f>A27&amp;" "&amp;"$"&amp;ROUND(C27/1000000,1)&amp;" "&amp;"M"</f>
        <v>Routes asphaltées $0.1 M</v>
      </c>
    </row>
    <row r="28" spans="1:13" x14ac:dyDescent="0.25">
      <c r="A28" s="374" t="s">
        <v>118</v>
      </c>
      <c r="B28" s="334"/>
      <c r="C28" s="311">
        <f>ROUND(SUMIFS('Inventaire – Act. lin. et vert.'!$I$2:$I$501,'Inventaire – Act. lin. et vert.'!$C$2:$C$501,"*"&amp;A28&amp;"*"),-3)</f>
        <v>23000</v>
      </c>
      <c r="D28" t="str">
        <f t="shared" ref="D28" si="1">A28&amp;" "&amp;"$"&amp;ROUND(C28/1000000,1)&amp;" "&amp;"M"</f>
        <v>Routes en gravier $0 M</v>
      </c>
    </row>
    <row r="29" spans="1:13" x14ac:dyDescent="0.25">
      <c r="A29" s="374" t="s">
        <v>267</v>
      </c>
      <c r="B29" s="334"/>
      <c r="C29" s="311">
        <f>ROUND(SUMIFS('Inventaire – Act. lin. et vert.'!$I$2:$I$501,'Inventaire – Act. lin. et vert.'!$C$2:$C$501,"*"&amp;A29&amp;"*"),-3)</f>
        <v>0</v>
      </c>
      <c r="D29" t="str">
        <f>A29&amp;" "&amp;"$"&amp;ROUND(C29/1000000,1)&amp;" "&amp;"M"</f>
        <v>Trottoirs $0 M</v>
      </c>
    </row>
    <row r="30" spans="1:13" x14ac:dyDescent="0.25">
      <c r="A30" s="374" t="s">
        <v>121</v>
      </c>
      <c r="B30" s="334"/>
      <c r="C30" s="311">
        <f>ROUND(SUMIFS('Inventaire – Act. lin. et vert.'!$I$2:$I$501,'Inventaire – Act. lin. et vert.'!$C$2:$C$501,"*"&amp;A30&amp;"*"),-3)</f>
        <v>37000</v>
      </c>
      <c r="D30" t="str">
        <f>A30&amp;" "&amp;"$"&amp;ROUND(C30/1000000,1)&amp;" "&amp;"M"</f>
        <v>Piste de VTT/motoneige $0 M</v>
      </c>
    </row>
    <row r="31" spans="1:13" x14ac:dyDescent="0.25">
      <c r="A31" s="374" t="s">
        <v>268</v>
      </c>
      <c r="B31" s="334"/>
      <c r="C31" s="311">
        <f>ROUND(SUMIFS('Inventaire – Act. lin. et vert.'!$I$2:$I$501,'Inventaire – Act. lin. et vert.'!$C$2:$C$501,"*"&amp;A31&amp;"*"),-3)</f>
        <v>0</v>
      </c>
      <c r="D31" t="str">
        <f>A31&amp;" "&amp;"$"&amp;ROUND(C31/1000000,1)&amp;" "&amp;"M"</f>
        <v>Lampadaires $0 M</v>
      </c>
    </row>
    <row r="32" spans="1:13" x14ac:dyDescent="0.25">
      <c r="A32" s="374" t="s">
        <v>269</v>
      </c>
      <c r="B32" s="334"/>
      <c r="C32" s="311">
        <f>ROUND(SUMIFS('Inventaire – Act. lin. et vert.'!$I$2:$I$501,'Inventaire – Act. lin. et vert.'!$C$2:$C$501,"*"&amp;A32&amp;"*"),-3)</f>
        <v>0</v>
      </c>
      <c r="D32" t="str">
        <f>A32&amp;" "&amp;"$"&amp;ROUND(C32/1000000,1)&amp;" "&amp;"M"</f>
        <v>Fossés $0 M</v>
      </c>
      <c r="M32" t="s">
        <v>238</v>
      </c>
    </row>
    <row r="33" spans="1:8" x14ac:dyDescent="0.25">
      <c r="A33" s="374" t="s">
        <v>270</v>
      </c>
      <c r="B33" s="334"/>
      <c r="C33" s="404">
        <f>ROUND(SUMIFS('Inventaire – Act. lin. et vert.'!$I$2:$I$501,'Inventaire – Act. lin. et vert.'!$C$2:$C$501,"*"&amp;A33&amp;"*"),-3)</f>
        <v>0</v>
      </c>
      <c r="D33" t="str">
        <f>A33&amp;" "&amp;"$"&amp;ROUND(C33/1000000,1)&amp;" "&amp;"M"</f>
        <v>Bassins d’eaux pluviales $0 M</v>
      </c>
    </row>
    <row r="34" spans="1:8" ht="13" x14ac:dyDescent="0.3">
      <c r="A34" s="339" t="s">
        <v>203</v>
      </c>
      <c r="B34" s="305"/>
      <c r="C34" s="338">
        <f>SUM(C27:C33)</f>
        <v>138000</v>
      </c>
      <c r="D34" s="94" t="str">
        <f>"$"&amp;ROUND(C34/1000000,1)&amp;" "&amp;"M"</f>
        <v>$0.1 M</v>
      </c>
      <c r="F34" s="432"/>
      <c r="G34" s="432"/>
      <c r="H34" s="22"/>
    </row>
    <row r="36" spans="1:8" ht="13" x14ac:dyDescent="0.3">
      <c r="A36" s="16" t="s">
        <v>244</v>
      </c>
      <c r="B36" s="12"/>
      <c r="C36" s="12"/>
      <c r="D36" s="12"/>
      <c r="E36" s="374" t="s">
        <v>245</v>
      </c>
      <c r="F36" s="180"/>
    </row>
    <row r="38" spans="1:8" ht="13" x14ac:dyDescent="0.3">
      <c r="A38" s="16" t="s">
        <v>246</v>
      </c>
      <c r="B38" s="12"/>
      <c r="C38" s="12"/>
      <c r="D38" s="12"/>
      <c r="E38" s="374" t="s">
        <v>111</v>
      </c>
      <c r="F38" s="180"/>
    </row>
    <row r="40" spans="1:8" ht="13" x14ac:dyDescent="0.3">
      <c r="A40" s="16" t="s">
        <v>248</v>
      </c>
      <c r="B40" s="12"/>
      <c r="C40" s="12"/>
      <c r="D40" s="12"/>
      <c r="E40" s="340">
        <f ca="1">SUMIF('Inventaire – Act. lin. et vert.'!$B$2:$B$501,$A$5,'Inventaire – Act. lin. et vert.'!$O$2:$O$501)/SUMIF('Inventaire – Act. lin. et vert.'!$B$2:$B$501,$A$5,'Inventaire – Act. lin. et vert.'!$I$2:$I$501)</f>
        <v>7.3982385010646858</v>
      </c>
      <c r="F40" s="341" t="s">
        <v>578</v>
      </c>
    </row>
    <row r="42" spans="1:8" ht="13" x14ac:dyDescent="0.3">
      <c r="A42" s="17" t="s">
        <v>249</v>
      </c>
      <c r="B42" s="12"/>
      <c r="C42" s="12"/>
      <c r="D42" s="12"/>
      <c r="E42" s="12"/>
      <c r="F42" s="342">
        <f ca="1">SUMIF('Inventaire – Act. lin. et vert.'!$B$2:$B$501,$A$5,'Inventaire – Act. lin. et vert.'!$Q$2:$Q$501)/SUMIF('Inventaire – Act. lin. et vert.'!$B$2:$B$501,$A$5,'Inventaire – Act. lin. et vert.'!$I$2:$I$501)</f>
        <v>0.11309821000323307</v>
      </c>
    </row>
    <row r="44" spans="1:8" ht="13" x14ac:dyDescent="0.3">
      <c r="A44" s="16" t="s">
        <v>250</v>
      </c>
      <c r="B44" s="12"/>
      <c r="C44" s="12"/>
      <c r="D44" s="12"/>
      <c r="E44" s="12"/>
      <c r="F44" s="343">
        <f>'Graphique – Sommaire renouv.'!AE7</f>
        <v>19125.055170587239</v>
      </c>
    </row>
    <row r="46" spans="1:8" ht="13" x14ac:dyDescent="0.3">
      <c r="A46" s="16" t="s">
        <v>251</v>
      </c>
      <c r="B46" s="12"/>
      <c r="C46" s="12"/>
      <c r="D46" s="12"/>
      <c r="E46" s="340">
        <f ca="1">SUMIF('Inventaire – Act. lin. et vert.'!$B$2:$B$501,$A$5,'Inventaire – Act. lin. et vert.'!$P$2:$P$501)/SUMIF('Inventaire – Act. lin. et vert.'!$B$2:$B$501,$A$5,'Inventaire – Act. lin. et vert.'!$I$2:$I$501)</f>
        <v>1.1309821000323306</v>
      </c>
      <c r="F46" s="341" t="s">
        <v>578</v>
      </c>
    </row>
    <row r="48" spans="1:8" ht="13" x14ac:dyDescent="0.3">
      <c r="A48" s="16" t="s">
        <v>252</v>
      </c>
      <c r="B48" s="12"/>
      <c r="C48" s="12"/>
      <c r="D48" s="12"/>
      <c r="E48" s="12"/>
      <c r="F48" s="342">
        <f>'Graphique – Sommaire renouv.'!D7/C34</f>
        <v>0</v>
      </c>
    </row>
  </sheetData>
  <mergeCells count="12">
    <mergeCell ref="F34:G34"/>
    <mergeCell ref="A1:E1"/>
    <mergeCell ref="F1:J1"/>
    <mergeCell ref="K1:O1"/>
    <mergeCell ref="P1:S1"/>
    <mergeCell ref="A2:E2"/>
    <mergeCell ref="F2:J2"/>
    <mergeCell ref="K2:O2"/>
    <mergeCell ref="P2:S2"/>
    <mergeCell ref="A3:S3"/>
    <mergeCell ref="A8:S9"/>
    <mergeCell ref="A12:C12"/>
  </mergeCells>
  <pageMargins left="0.7" right="0.7" top="0.75" bottom="0.75" header="0.3" footer="0.3"/>
  <pageSetup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7D777-0423-49F1-AA4A-5FF2BEE3CFA2}">
  <sheetPr codeName="Sheet14">
    <tabColor theme="9"/>
  </sheetPr>
  <dimension ref="A1:S72"/>
  <sheetViews>
    <sheetView workbookViewId="0">
      <selection sqref="A1:E1"/>
    </sheetView>
  </sheetViews>
  <sheetFormatPr defaultColWidth="8.81640625" defaultRowHeight="12.5" x14ac:dyDescent="0.25"/>
  <cols>
    <col min="2" max="2" width="19" customWidth="1"/>
    <col min="3" max="3" width="12.453125" customWidth="1"/>
    <col min="4" max="4" width="12.453125" hidden="1" customWidth="1"/>
    <col min="5" max="5" width="12.453125" customWidth="1"/>
    <col min="6" max="6" width="11.453125" bestFit="1" customWidth="1"/>
    <col min="8" max="8" width="11.453125" customWidth="1"/>
    <col min="9" max="9" width="13.08984375" customWidth="1"/>
    <col min="11" max="11" width="6.36328125" customWidth="1"/>
    <col min="13" max="13" width="15.453125" customWidth="1"/>
  </cols>
  <sheetData>
    <row r="1" spans="1:19" ht="18" x14ac:dyDescent="0.4">
      <c r="A1" s="407" t="s">
        <v>271</v>
      </c>
      <c r="B1" s="408"/>
      <c r="C1" s="408"/>
      <c r="D1" s="408"/>
      <c r="E1" s="408"/>
      <c r="F1" s="428"/>
      <c r="G1" s="428"/>
      <c r="H1" s="428"/>
      <c r="I1" s="428"/>
      <c r="J1" s="428"/>
      <c r="K1" s="428"/>
      <c r="L1" s="428"/>
      <c r="M1" s="428"/>
      <c r="N1" s="428"/>
      <c r="O1" s="428"/>
      <c r="P1" s="428"/>
      <c r="Q1" s="428"/>
      <c r="R1" s="428"/>
      <c r="S1" s="428"/>
    </row>
    <row r="2" spans="1:19" ht="18" x14ac:dyDescent="0.4">
      <c r="A2" s="410"/>
      <c r="B2" s="411"/>
      <c r="C2" s="411"/>
      <c r="D2" s="411"/>
      <c r="E2" s="411"/>
      <c r="F2" s="428"/>
      <c r="G2" s="428"/>
      <c r="H2" s="428"/>
      <c r="I2" s="428"/>
      <c r="J2" s="428"/>
      <c r="K2" s="428"/>
      <c r="L2" s="428"/>
      <c r="M2" s="428"/>
      <c r="N2" s="428"/>
      <c r="O2" s="428"/>
      <c r="P2" s="428"/>
      <c r="Q2" s="428"/>
      <c r="R2" s="428"/>
      <c r="S2" s="428"/>
    </row>
    <row r="3" spans="1:19" ht="13" x14ac:dyDescent="0.3">
      <c r="A3" s="430" t="s">
        <v>272</v>
      </c>
      <c r="B3" s="430"/>
      <c r="C3" s="430"/>
      <c r="D3" s="430"/>
      <c r="E3" s="430"/>
      <c r="F3" s="430"/>
      <c r="G3" s="430"/>
      <c r="H3" s="430"/>
      <c r="I3" s="430"/>
      <c r="J3" s="430"/>
      <c r="K3" s="430"/>
      <c r="L3" s="430"/>
      <c r="M3" s="430"/>
      <c r="N3" s="430"/>
      <c r="O3" s="430"/>
      <c r="P3" s="430"/>
      <c r="Q3" s="430"/>
      <c r="R3" s="430"/>
      <c r="S3" s="430"/>
    </row>
    <row r="5" spans="1:19" ht="25" x14ac:dyDescent="0.5">
      <c r="A5" s="332" t="s">
        <v>124</v>
      </c>
    </row>
    <row r="7" spans="1:19" ht="13" x14ac:dyDescent="0.3">
      <c r="A7" s="8" t="s">
        <v>215</v>
      </c>
    </row>
    <row r="8" spans="1:19" ht="25.5" customHeight="1" x14ac:dyDescent="0.25">
      <c r="A8" s="436" t="s">
        <v>273</v>
      </c>
      <c r="B8" s="436"/>
      <c r="C8" s="436"/>
      <c r="D8" s="436"/>
      <c r="E8" s="436"/>
      <c r="F8" s="436"/>
      <c r="G8" s="436"/>
      <c r="H8" s="436"/>
      <c r="I8" s="436"/>
      <c r="J8" s="436"/>
      <c r="K8" s="436"/>
      <c r="L8" s="436"/>
      <c r="M8" s="436"/>
      <c r="N8" s="436"/>
      <c r="O8" s="436"/>
      <c r="P8" s="436"/>
      <c r="Q8" s="436"/>
      <c r="R8" s="436"/>
      <c r="S8" s="436"/>
    </row>
    <row r="10" spans="1:19" ht="13" x14ac:dyDescent="0.3">
      <c r="A10" s="8" t="s">
        <v>233</v>
      </c>
    </row>
    <row r="11" spans="1:19" ht="27.65" customHeight="1" x14ac:dyDescent="0.25">
      <c r="A11" s="438" t="s">
        <v>274</v>
      </c>
      <c r="B11" s="439"/>
      <c r="C11" s="440"/>
    </row>
    <row r="12" spans="1:19" x14ac:dyDescent="0.25">
      <c r="A12" s="309"/>
      <c r="B12" s="305"/>
      <c r="C12" s="310"/>
    </row>
    <row r="13" spans="1:19" x14ac:dyDescent="0.25">
      <c r="A13" s="309" t="str">
        <f t="shared" ref="A13:A14" si="0">IF(A29="","",A29)</f>
        <v>Hôtel de ville</v>
      </c>
      <c r="B13" s="305"/>
      <c r="C13" s="399">
        <f>IF(A13="","",COUNTIFS('Inventaire – Act. lin. et vert.'!$B$2:$B$501,A$5,'Inventaire – Act. lin. et vert.'!$C$2:$C$501,A13))</f>
        <v>1</v>
      </c>
      <c r="D13" s="13"/>
    </row>
    <row r="14" spans="1:19" x14ac:dyDescent="0.25">
      <c r="A14" s="309" t="str">
        <f t="shared" si="0"/>
        <v>Bibliothèque</v>
      </c>
      <c r="B14" s="305"/>
      <c r="C14" s="399">
        <f>IF(A14="","",COUNTIFS('Inventaire – Act. lin. et vert.'!$B$2:$B$501,A$5,'Inventaire – Act. lin. et vert.'!$C$2:$C$501,A14))</f>
        <v>0</v>
      </c>
      <c r="D14" s="19"/>
    </row>
    <row r="15" spans="1:19" x14ac:dyDescent="0.25">
      <c r="A15" s="309" t="str">
        <f t="shared" ref="A15:A20" si="1">IF(A31="","",A31)</f>
        <v>Casernes de pompiers</v>
      </c>
      <c r="B15" s="305"/>
      <c r="C15" s="399">
        <f>IF(A15="","",COUNTIFS('Inventaire – Act. lin. et vert.'!$B$2:$B$501,A$5,'Inventaire – Act. lin. et vert.'!$C$2:$C$501,A15))</f>
        <v>0</v>
      </c>
      <c r="D15" s="13"/>
    </row>
    <row r="16" spans="1:19" x14ac:dyDescent="0.25">
      <c r="A16" s="309" t="str">
        <f t="shared" si="1"/>
        <v>Atelier d’entretien des travaux publics</v>
      </c>
      <c r="B16" s="305"/>
      <c r="C16" s="399">
        <f>IF(A16="","",COUNTIFS('Inventaire – Act. lin. et vert.'!$B$2:$B$501,A$5,'Inventaire – Act. lin. et vert.'!$C$2:$C$501,A16))</f>
        <v>0</v>
      </c>
      <c r="D16" s="13"/>
    </row>
    <row r="17" spans="1:4" x14ac:dyDescent="0.25">
      <c r="A17" s="309" t="str">
        <f t="shared" si="1"/>
        <v>Garage et postes de ravitaillement en essence</v>
      </c>
      <c r="B17" s="305"/>
      <c r="C17" s="399">
        <f>IF(A17="","",COUNTIFS('Inventaire – Act. lin. et vert.'!$B$2:$B$501,A$5,'Inventaire – Act. lin. et vert.'!$C$2:$C$501,A17))</f>
        <v>0</v>
      </c>
      <c r="D17" s="13"/>
    </row>
    <row r="18" spans="1:4" x14ac:dyDescent="0.25">
      <c r="A18" s="309" t="str">
        <f t="shared" si="1"/>
        <v>Abris de stockage</v>
      </c>
      <c r="B18" s="335"/>
      <c r="C18" s="399">
        <f>IF(A18="","",COUNTIFS('Inventaire – Act. lin. et vert.'!$B$2:$B$501,A$5,'Inventaire – Act. lin. et vert.'!$C$2:$C$501,A18))</f>
        <v>0</v>
      </c>
      <c r="D18" s="13"/>
    </row>
    <row r="19" spans="1:4" x14ac:dyDescent="0.25">
      <c r="A19" s="309" t="str">
        <f t="shared" si="1"/>
        <v>Infrastructures de TI</v>
      </c>
      <c r="B19" s="335"/>
      <c r="C19" s="399">
        <f>IF(A19="","",COUNTIFS('Inventaire – Act. lin. et vert.'!$B$2:$B$501,A$5,'Inventaire – Act. lin. et vert.'!$C$2:$C$501,A19))</f>
        <v>0</v>
      </c>
      <c r="D19" s="13"/>
    </row>
    <row r="20" spans="1:4" x14ac:dyDescent="0.25">
      <c r="A20" s="309" t="str">
        <f t="shared" si="1"/>
        <v>Installations de cimetière</v>
      </c>
      <c r="B20" s="335"/>
      <c r="C20" s="399">
        <f>IF(A20="","",COUNTIFS('Inventaire – Act. lin. et vert.'!$B$2:$B$501,A$5,'Inventaire – Act. lin. et vert.'!$C$2:$C$501,A20))</f>
        <v>0</v>
      </c>
      <c r="D20" s="13"/>
    </row>
    <row r="21" spans="1:4" x14ac:dyDescent="0.25">
      <c r="A21" s="309" t="str">
        <f t="shared" ref="A21:A22" si="2">IF(A37="","",A37)</f>
        <v/>
      </c>
      <c r="B21" s="335"/>
      <c r="C21" s="399" t="str">
        <f>IF(A21="","",COUNTIFS('Inventaire – Act. lin. et vert.'!$B$2:$B$501,A$5,'Inventaire – Act. lin. et vert.'!$C$2:$C$501,A21))</f>
        <v/>
      </c>
      <c r="D21" s="13"/>
    </row>
    <row r="22" spans="1:4" x14ac:dyDescent="0.25">
      <c r="A22" s="309" t="str">
        <f t="shared" si="2"/>
        <v/>
      </c>
      <c r="B22" s="335"/>
      <c r="C22" s="399" t="str">
        <f>IF(A22="","",COUNTIFS('Inventaire – Act. lin. et vert.'!$B$2:$B$501,A$5,'Inventaire – Act. lin. et vert.'!$C$2:$C$501,A22))</f>
        <v/>
      </c>
      <c r="D22" s="13"/>
    </row>
    <row r="23" spans="1:4" x14ac:dyDescent="0.25">
      <c r="A23" s="309" t="str">
        <f t="shared" ref="A23:A24" si="3">IF(A39="","",A39)</f>
        <v/>
      </c>
      <c r="B23" s="335"/>
      <c r="C23" s="399" t="str">
        <f>IF(A23="","",COUNTIFS('Inventaire – Act. lin. et vert.'!$B$2:$B$501,A$5,'Inventaire – Act. lin. et vert.'!$C$2:$C$501,A23))</f>
        <v/>
      </c>
      <c r="D23" s="13"/>
    </row>
    <row r="24" spans="1:4" x14ac:dyDescent="0.25">
      <c r="A24" s="336" t="str">
        <f t="shared" si="3"/>
        <v/>
      </c>
      <c r="B24" s="313"/>
      <c r="C24" s="400" t="str">
        <f>IF(A24="","",COUNTIFS('Inventaire – Act. lin. et vert.'!$B$2:$B$501,A$5,'Inventaire – Act. lin. et vert.'!$C$2:$C$501,A24))</f>
        <v/>
      </c>
      <c r="D24" s="13"/>
    </row>
    <row r="25" spans="1:4" x14ac:dyDescent="0.25">
      <c r="A25" s="11"/>
      <c r="B25" s="22" t="s">
        <v>186</v>
      </c>
      <c r="C25" s="22">
        <f>SUM(C13:C24)</f>
        <v>1</v>
      </c>
    </row>
    <row r="26" spans="1:4" ht="13" x14ac:dyDescent="0.3">
      <c r="A26" s="93" t="s">
        <v>217</v>
      </c>
    </row>
    <row r="27" spans="1:4" x14ac:dyDescent="0.25">
      <c r="A27" s="306" t="s">
        <v>218</v>
      </c>
      <c r="B27" s="307"/>
      <c r="C27" s="308"/>
      <c r="D27" t="s">
        <v>518</v>
      </c>
    </row>
    <row r="28" spans="1:4" x14ac:dyDescent="0.25">
      <c r="A28" s="309"/>
      <c r="B28" s="305"/>
      <c r="C28" s="310"/>
    </row>
    <row r="29" spans="1:4" x14ac:dyDescent="0.25">
      <c r="A29" s="374" t="s">
        <v>125</v>
      </c>
      <c r="B29" s="334"/>
      <c r="C29" s="311">
        <f>ROUND(SUMIFS('Inventaire – Act. lin. et vert.'!$I$2:$I$501,'Inventaire – Act. lin. et vert.'!$C$2:$C$501,"*"&amp;A29&amp;"*"),-3)</f>
        <v>3981000</v>
      </c>
      <c r="D29" t="str">
        <f>A29&amp;" "&amp;"$"&amp;ROUND(C29/1000000,1)&amp;" "&amp;"M"</f>
        <v>Hôtel de ville $4 M</v>
      </c>
    </row>
    <row r="30" spans="1:4" x14ac:dyDescent="0.25">
      <c r="A30" s="374" t="s">
        <v>275</v>
      </c>
      <c r="B30" s="334"/>
      <c r="C30" s="311">
        <f>ROUND(SUMIFS('Inventaire – Act. lin. et vert.'!$I$2:$I$501,'Inventaire – Act. lin. et vert.'!$C$2:$C$501,"*"&amp;A30&amp;"*"),-3)</f>
        <v>0</v>
      </c>
      <c r="D30" t="str">
        <f t="shared" ref="D30:D38" si="4">A30&amp;" "&amp;"$"&amp;ROUND(C30/1000000,1)&amp;" "&amp;"M"</f>
        <v>Bibliothèque $0 M</v>
      </c>
    </row>
    <row r="31" spans="1:4" x14ac:dyDescent="0.25">
      <c r="A31" s="374" t="s">
        <v>34</v>
      </c>
      <c r="B31" s="334"/>
      <c r="C31" s="311">
        <f>ROUND(SUMIFS('Inventaire – Act. lin. et vert.'!$I$2:$I$501,'Inventaire – Act. lin. et vert.'!$C$2:$C$501,"*"&amp;A31&amp;"*"),-3)</f>
        <v>0</v>
      </c>
      <c r="D31" t="str">
        <f t="shared" si="4"/>
        <v>Casernes de pompiers $0 M</v>
      </c>
    </row>
    <row r="32" spans="1:4" x14ac:dyDescent="0.25">
      <c r="A32" s="374" t="s">
        <v>276</v>
      </c>
      <c r="B32" s="334"/>
      <c r="C32" s="311">
        <f>ROUND(SUMIFS('Inventaire – Act. lin. et vert.'!$I$2:$I$501,'Inventaire – Act. lin. et vert.'!$C$2:$C$501,"*"&amp;A32&amp;"*"),-3)</f>
        <v>0</v>
      </c>
      <c r="D32" t="str">
        <f t="shared" si="4"/>
        <v>Atelier d’entretien des travaux publics $0 M</v>
      </c>
    </row>
    <row r="33" spans="1:12" x14ac:dyDescent="0.25">
      <c r="A33" s="374" t="s">
        <v>277</v>
      </c>
      <c r="B33" s="334"/>
      <c r="C33" s="311">
        <f>ROUND(SUMIFS('Inventaire – Act. lin. et vert.'!$I$2:$I$501,'Inventaire – Act. lin. et vert.'!$C$2:$C$501,"*"&amp;A33&amp;"*"),-3)</f>
        <v>0</v>
      </c>
      <c r="D33" t="str">
        <f t="shared" si="4"/>
        <v>Garage et postes de ravitaillement en essence $0 M</v>
      </c>
    </row>
    <row r="34" spans="1:12" x14ac:dyDescent="0.25">
      <c r="A34" s="374" t="s">
        <v>278</v>
      </c>
      <c r="B34" s="334"/>
      <c r="C34" s="311">
        <f>ROUND(SUMIFS('Inventaire – Act. lin. et vert.'!$I$2:$I$501,'Inventaire – Act. lin. et vert.'!$C$2:$C$501,"*"&amp;A34&amp;"*"),-3)</f>
        <v>0</v>
      </c>
      <c r="D34" t="str">
        <f t="shared" si="4"/>
        <v>Abris de stockage $0 M</v>
      </c>
    </row>
    <row r="35" spans="1:12" x14ac:dyDescent="0.25">
      <c r="A35" s="374" t="s">
        <v>279</v>
      </c>
      <c r="B35" s="334"/>
      <c r="C35" s="311">
        <f>ROUND(SUMIFS('Inventaire – Act. lin. et vert.'!$I$2:$I$501,'Inventaire – Act. lin. et vert.'!$C$2:$C$501,"*"&amp;A35&amp;"*"),-3)</f>
        <v>0</v>
      </c>
      <c r="D35" t="str">
        <f t="shared" si="4"/>
        <v>Infrastructures de TI $0 M</v>
      </c>
    </row>
    <row r="36" spans="1:12" x14ac:dyDescent="0.25">
      <c r="A36" s="374" t="s">
        <v>280</v>
      </c>
      <c r="B36" s="334"/>
      <c r="C36" s="311">
        <f>ROUND(SUMIFS('Inventaire – Act. lin. et vert.'!$I$2:$I$501,'Inventaire – Act. lin. et vert.'!$C$2:$C$501,"*"&amp;A36&amp;"*"),-3)</f>
        <v>0</v>
      </c>
      <c r="D36" t="str">
        <f t="shared" si="4"/>
        <v>Installations de cimetière $0 M</v>
      </c>
    </row>
    <row r="37" spans="1:12" x14ac:dyDescent="0.25">
      <c r="A37" s="374"/>
      <c r="B37" s="334"/>
      <c r="C37" s="311"/>
      <c r="D37" t="str">
        <f t="shared" si="4"/>
        <v xml:space="preserve"> $0 M</v>
      </c>
    </row>
    <row r="38" spans="1:12" x14ac:dyDescent="0.25">
      <c r="A38" s="374"/>
      <c r="B38" s="334"/>
      <c r="C38" s="311"/>
      <c r="D38" t="str">
        <f t="shared" si="4"/>
        <v xml:space="preserve"> $0 M</v>
      </c>
      <c r="E38" t="s">
        <v>238</v>
      </c>
    </row>
    <row r="39" spans="1:12" x14ac:dyDescent="0.25">
      <c r="A39" s="374"/>
      <c r="B39" s="334"/>
      <c r="C39" s="311"/>
    </row>
    <row r="40" spans="1:12" x14ac:dyDescent="0.25">
      <c r="A40" s="374"/>
      <c r="B40" s="334"/>
      <c r="C40" s="337"/>
    </row>
    <row r="41" spans="1:12" ht="13" x14ac:dyDescent="0.3">
      <c r="A41" s="339" t="s">
        <v>203</v>
      </c>
      <c r="B41" s="305"/>
      <c r="C41" s="338">
        <f>SUM(C29:C40)</f>
        <v>3981000</v>
      </c>
      <c r="D41" s="94" t="str">
        <f>"$"&amp;ROUND(C41/1000000,1)&amp;" "&amp;"M"</f>
        <v>$4 M</v>
      </c>
      <c r="H41" s="92"/>
      <c r="I41" s="92"/>
      <c r="J41" s="22"/>
      <c r="L41" s="22"/>
    </row>
    <row r="43" spans="1:12" ht="13" x14ac:dyDescent="0.3">
      <c r="A43" s="16" t="s">
        <v>244</v>
      </c>
      <c r="B43" s="12"/>
      <c r="C43" s="12"/>
      <c r="D43" s="12"/>
      <c r="E43" s="374" t="s">
        <v>111</v>
      </c>
      <c r="F43" s="180"/>
    </row>
    <row r="45" spans="1:12" ht="13" x14ac:dyDescent="0.3">
      <c r="A45" s="16" t="s">
        <v>246</v>
      </c>
      <c r="B45" s="12"/>
      <c r="C45" s="12"/>
      <c r="D45" s="12"/>
      <c r="E45" s="374" t="s">
        <v>245</v>
      </c>
      <c r="F45" s="180"/>
    </row>
    <row r="47" spans="1:12" ht="13" x14ac:dyDescent="0.3">
      <c r="A47" s="16" t="s">
        <v>248</v>
      </c>
      <c r="B47" s="12"/>
      <c r="C47" s="12"/>
      <c r="D47" s="12"/>
      <c r="E47" s="340">
        <f ca="1">SUMIF('Inventaire – Act. lin. et vert.'!$B$2:$B$501,$A$5,'Inventaire – Act. lin. et vert.'!$O$2:$O$501)/SUMIF('Inventaire – Act. lin. et vert.'!$B$2:$B$501,$A$5,'Inventaire – Act. lin. et vert.'!$I$2:$I$501)</f>
        <v>16</v>
      </c>
      <c r="F47" s="341" t="s">
        <v>578</v>
      </c>
      <c r="I47" s="14"/>
    </row>
    <row r="49" spans="1:7" ht="13" x14ac:dyDescent="0.3">
      <c r="A49" s="17" t="s">
        <v>249</v>
      </c>
      <c r="B49" s="12"/>
      <c r="C49" s="12"/>
      <c r="D49" s="12"/>
      <c r="E49" s="12"/>
      <c r="F49" s="342">
        <f ca="1">SUMIF('Inventaire – Act. lin. et vert.'!$B$2:$B$501,$A$5,'Inventaire – Act. lin. et vert.'!$Q$2:$Q$501)/SUMIF('Inventaire – Act. lin. et vert.'!$B$2:$B$501,$A$5,'Inventaire – Act. lin. et vert.'!$I$2:$I$501)</f>
        <v>0.68</v>
      </c>
    </row>
    <row r="51" spans="1:7" ht="13" x14ac:dyDescent="0.3">
      <c r="A51" s="16" t="s">
        <v>250</v>
      </c>
      <c r="B51" s="12"/>
      <c r="C51" s="12"/>
      <c r="D51" s="12"/>
      <c r="E51" s="12"/>
      <c r="F51" s="343">
        <f>'Graphique – Sommaire renouv.'!AE9</f>
        <v>545709.76855005813</v>
      </c>
    </row>
    <row r="53" spans="1:7" ht="13" x14ac:dyDescent="0.3">
      <c r="A53" s="16" t="s">
        <v>251</v>
      </c>
      <c r="B53" s="12"/>
      <c r="C53" s="12"/>
      <c r="D53" s="12"/>
      <c r="E53" s="340">
        <f ca="1">SUMIF('Inventaire – Act. lin. et vert.'!$B$2:$B$501,$A$5,'Inventaire – Act. lin. et vert.'!$P$2:$P$501)/SUMIF('Inventaire – Act. lin. et vert.'!$B$2:$B$501,$A$5,'Inventaire – Act. lin. et vert.'!$I$2:$I$501)</f>
        <v>34</v>
      </c>
      <c r="F53" s="341" t="s">
        <v>578</v>
      </c>
      <c r="G53" s="101"/>
    </row>
    <row r="55" spans="1:7" ht="13" x14ac:dyDescent="0.3">
      <c r="A55" s="16" t="s">
        <v>252</v>
      </c>
      <c r="B55" s="12"/>
      <c r="C55" s="12"/>
      <c r="D55" s="12"/>
      <c r="E55" s="12"/>
      <c r="F55" s="342">
        <f>'Graphique – Sommaire renouv.'!D9/C41</f>
        <v>1.019355054720938</v>
      </c>
    </row>
    <row r="57" spans="1:7" ht="13" x14ac:dyDescent="0.3">
      <c r="A57" s="8"/>
    </row>
    <row r="58" spans="1:7" x14ac:dyDescent="0.25">
      <c r="A58" s="1"/>
    </row>
    <row r="60" spans="1:7" ht="13" x14ac:dyDescent="0.3">
      <c r="A60" s="8"/>
    </row>
    <row r="61" spans="1:7" x14ac:dyDescent="0.25">
      <c r="A61" s="13"/>
    </row>
    <row r="63" spans="1:7" ht="13" x14ac:dyDescent="0.3">
      <c r="A63" s="8"/>
    </row>
    <row r="66" spans="1:1" ht="13" x14ac:dyDescent="0.3">
      <c r="A66" s="8" t="s">
        <v>228</v>
      </c>
    </row>
    <row r="67" spans="1:1" x14ac:dyDescent="0.25">
      <c r="A67" s="1" t="s">
        <v>229</v>
      </c>
    </row>
    <row r="71" spans="1:1" ht="13" x14ac:dyDescent="0.3">
      <c r="A71" s="8"/>
    </row>
    <row r="72" spans="1:1" x14ac:dyDescent="0.25">
      <c r="A72" s="1"/>
    </row>
  </sheetData>
  <mergeCells count="11">
    <mergeCell ref="A11:C11"/>
    <mergeCell ref="A3:S3"/>
    <mergeCell ref="A8:S8"/>
    <mergeCell ref="A1:E1"/>
    <mergeCell ref="F1:J1"/>
    <mergeCell ref="K1:O1"/>
    <mergeCell ref="P1:S1"/>
    <mergeCell ref="A2:E2"/>
    <mergeCell ref="F2:J2"/>
    <mergeCell ref="K2:O2"/>
    <mergeCell ref="P2:S2"/>
  </mergeCells>
  <pageMargins left="0.7" right="0.7" top="0.75" bottom="0.75" header="0.3" footer="0.3"/>
  <pageSetup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CA952-D0C4-4518-BABE-D8D210CB291B}">
  <sheetPr codeName="Sheet15">
    <tabColor theme="9"/>
  </sheetPr>
  <dimension ref="A1:S78"/>
  <sheetViews>
    <sheetView workbookViewId="0">
      <selection sqref="A1:E1"/>
    </sheetView>
  </sheetViews>
  <sheetFormatPr defaultColWidth="8.81640625" defaultRowHeight="12.5" x14ac:dyDescent="0.25"/>
  <cols>
    <col min="2" max="2" width="19" customWidth="1"/>
    <col min="3" max="3" width="14.453125" customWidth="1"/>
    <col min="4" max="4" width="14.453125" hidden="1" customWidth="1"/>
    <col min="5" max="5" width="13.453125" customWidth="1"/>
    <col min="6" max="6" width="10.453125" bestFit="1" customWidth="1"/>
    <col min="9" max="9" width="13.08984375" customWidth="1"/>
    <col min="11" max="11" width="6.36328125" customWidth="1"/>
    <col min="13" max="13" width="15.453125" customWidth="1"/>
  </cols>
  <sheetData>
    <row r="1" spans="1:19" ht="18" x14ac:dyDescent="0.4">
      <c r="A1" s="407" t="s">
        <v>281</v>
      </c>
      <c r="B1" s="408"/>
      <c r="C1" s="408"/>
      <c r="D1" s="408"/>
      <c r="E1" s="408"/>
      <c r="F1" s="428"/>
      <c r="G1" s="428"/>
      <c r="H1" s="428"/>
      <c r="I1" s="428"/>
      <c r="J1" s="428"/>
      <c r="K1" s="428"/>
      <c r="L1" s="428"/>
      <c r="M1" s="428"/>
      <c r="N1" s="428"/>
      <c r="O1" s="428"/>
      <c r="P1" s="428"/>
      <c r="Q1" s="428"/>
      <c r="R1" s="428"/>
      <c r="S1" s="428"/>
    </row>
    <row r="2" spans="1:19" ht="18" x14ac:dyDescent="0.4">
      <c r="A2" s="410"/>
      <c r="B2" s="411"/>
      <c r="C2" s="411"/>
      <c r="D2" s="411"/>
      <c r="E2" s="411"/>
      <c r="F2" s="428"/>
      <c r="G2" s="428"/>
      <c r="H2" s="428"/>
      <c r="I2" s="428"/>
      <c r="J2" s="428"/>
      <c r="K2" s="428"/>
      <c r="L2" s="428"/>
      <c r="M2" s="428"/>
      <c r="N2" s="428"/>
      <c r="O2" s="428"/>
      <c r="P2" s="428"/>
      <c r="Q2" s="428"/>
      <c r="R2" s="428"/>
      <c r="S2" s="428"/>
    </row>
    <row r="3" spans="1:19" ht="13" x14ac:dyDescent="0.3">
      <c r="A3" s="430" t="s">
        <v>282</v>
      </c>
      <c r="B3" s="430"/>
      <c r="C3" s="430"/>
      <c r="D3" s="430"/>
      <c r="E3" s="430"/>
      <c r="F3" s="430"/>
      <c r="G3" s="430"/>
      <c r="H3" s="430"/>
      <c r="I3" s="430"/>
      <c r="J3" s="430"/>
      <c r="K3" s="430"/>
      <c r="L3" s="430"/>
      <c r="M3" s="430"/>
      <c r="N3" s="430"/>
      <c r="O3" s="430"/>
      <c r="P3" s="430"/>
      <c r="Q3" s="430"/>
      <c r="R3" s="430"/>
      <c r="S3" s="430"/>
    </row>
    <row r="5" spans="1:19" ht="25" x14ac:dyDescent="0.5">
      <c r="A5" s="332" t="s">
        <v>128</v>
      </c>
    </row>
    <row r="7" spans="1:19" ht="13" x14ac:dyDescent="0.3">
      <c r="A7" s="8" t="s">
        <v>215</v>
      </c>
    </row>
    <row r="8" spans="1:19" ht="28.75" customHeight="1" x14ac:dyDescent="0.25">
      <c r="A8" s="447" t="s">
        <v>283</v>
      </c>
      <c r="B8" s="448"/>
      <c r="C8" s="448"/>
      <c r="D8" s="448"/>
      <c r="E8" s="448"/>
      <c r="F8" s="448"/>
      <c r="G8" s="448"/>
      <c r="H8" s="448"/>
      <c r="I8" s="448"/>
      <c r="J8" s="448"/>
      <c r="K8" s="448"/>
      <c r="L8" s="448"/>
      <c r="M8" s="448"/>
      <c r="N8" s="448"/>
      <c r="O8" s="448"/>
      <c r="P8" s="448"/>
      <c r="Q8" s="448"/>
      <c r="R8" s="448"/>
      <c r="S8" s="448"/>
    </row>
    <row r="10" spans="1:19" ht="13" x14ac:dyDescent="0.3">
      <c r="A10" s="8" t="s">
        <v>233</v>
      </c>
    </row>
    <row r="11" spans="1:19" x14ac:dyDescent="0.25">
      <c r="A11" s="444" t="s">
        <v>284</v>
      </c>
      <c r="B11" s="445"/>
      <c r="C11" s="446"/>
    </row>
    <row r="12" spans="1:19" x14ac:dyDescent="0.25">
      <c r="A12" s="309"/>
      <c r="B12" s="305"/>
      <c r="C12" s="310"/>
    </row>
    <row r="13" spans="1:19" x14ac:dyDescent="0.25">
      <c r="A13" s="309" t="str">
        <f>IF(A32="","",A32)</f>
        <v>Terrains de jeux</v>
      </c>
      <c r="B13" s="305"/>
      <c r="C13" s="399">
        <f>IF(A13="","",COUNTIFS('Inventaire – Act. lin. et vert.'!$B$2:$B$501,A$5,'Inventaire – Act. lin. et vert.'!$C$2:$C$501,A13))</f>
        <v>0</v>
      </c>
      <c r="D13" s="13"/>
    </row>
    <row r="14" spans="1:19" x14ac:dyDescent="0.25">
      <c r="A14" s="309" t="str">
        <f t="shared" ref="A14:A27" si="0">IF(A33="","",A33)</f>
        <v>Parcs</v>
      </c>
      <c r="B14" s="305"/>
      <c r="C14" s="399">
        <f>IF(A14="","",COUNTIFS('Inventaire – Act. lin. et vert.'!$B$2:$B$501,A$5,'Inventaire – Act. lin. et vert.'!$C$2:$C$501,A14))</f>
        <v>0</v>
      </c>
      <c r="D14" s="19"/>
    </row>
    <row r="15" spans="1:19" x14ac:dyDescent="0.25">
      <c r="A15" s="309" t="str">
        <f t="shared" si="0"/>
        <v>Centre de loisirs et piscine</v>
      </c>
      <c r="B15" s="305"/>
      <c r="C15" s="399">
        <f>IF(A15="","",COUNTIFS('Inventaire – Act. lin. et vert.'!$B$2:$B$501,A$5,'Inventaire – Act. lin. et vert.'!$C$2:$C$501,A15))</f>
        <v>1</v>
      </c>
      <c r="D15" s="13"/>
    </row>
    <row r="16" spans="1:19" x14ac:dyDescent="0.25">
      <c r="A16" s="309" t="str">
        <f t="shared" si="0"/>
        <v xml:space="preserve">Aréna </v>
      </c>
      <c r="B16" s="305"/>
      <c r="C16" s="399">
        <f>IF(A16="","",COUNTIFS('Inventaire – Act. lin. et vert.'!$B$2:$B$501,A$5,'Inventaire – Act. lin. et vert.'!$C$2:$C$501,A16))</f>
        <v>1</v>
      </c>
      <c r="D16" s="13"/>
    </row>
    <row r="17" spans="1:4" x14ac:dyDescent="0.25">
      <c r="A17" s="309" t="str">
        <f t="shared" si="0"/>
        <v>Terrains de balle</v>
      </c>
      <c r="B17" s="305"/>
      <c r="C17" s="399">
        <f>IF(A17="","",COUNTIFS('Inventaire – Act. lin. et vert.'!$B$2:$B$501,A$5,'Inventaire – Act. lin. et vert.'!$C$2:$C$501,A17))</f>
        <v>1</v>
      </c>
      <c r="D17" s="13"/>
    </row>
    <row r="18" spans="1:4" x14ac:dyDescent="0.25">
      <c r="A18" s="309" t="str">
        <f t="shared" si="0"/>
        <v>Patinoire extérieure</v>
      </c>
      <c r="B18" s="305"/>
      <c r="C18" s="399">
        <f>IF(A18="","",COUNTIFS('Inventaire – Act. lin. et vert.'!$B$2:$B$501,A$5,'Inventaire – Act. lin. et vert.'!$C$2:$C$501,A18))</f>
        <v>0</v>
      </c>
      <c r="D18" s="13"/>
    </row>
    <row r="19" spans="1:4" x14ac:dyDescent="0.25">
      <c r="A19" s="309" t="str">
        <f t="shared" si="0"/>
        <v>Rampe de mise à l’eau</v>
      </c>
      <c r="B19" s="305"/>
      <c r="C19" s="399">
        <f>IF(A19="","",COUNTIFS('Inventaire – Act. lin. et vert.'!$B$2:$B$501,A$5,'Inventaire – Act. lin. et vert.'!$C$2:$C$501,A19))</f>
        <v>1</v>
      </c>
      <c r="D19" s="13"/>
    </row>
    <row r="20" spans="1:4" x14ac:dyDescent="0.25">
      <c r="A20" s="309" t="str">
        <f t="shared" si="0"/>
        <v>Circuit de course</v>
      </c>
      <c r="B20" s="305"/>
      <c r="C20" s="399">
        <f>IF(A20="","",COUNTIFS('Inventaire – Act. lin. et vert.'!$B$2:$B$501,A$5,'Inventaire – Act. lin. et vert.'!$C$2:$C$501,A20))</f>
        <v>0</v>
      </c>
      <c r="D20" s="13"/>
    </row>
    <row r="21" spans="1:4" x14ac:dyDescent="0.25">
      <c r="A21" s="309" t="str">
        <f t="shared" si="0"/>
        <v>Piste de course</v>
      </c>
      <c r="B21" s="305"/>
      <c r="C21" s="399">
        <f>IF(A21="","",COUNTIFS('Inventaire – Act. lin. et vert.'!$B$2:$B$501,A$5,'Inventaire – Act. lin. et vert.'!$C$2:$C$501,A21))</f>
        <v>0</v>
      </c>
      <c r="D21" s="13"/>
    </row>
    <row r="22" spans="1:4" x14ac:dyDescent="0.25">
      <c r="A22" s="309" t="str">
        <f t="shared" si="0"/>
        <v>Cimetière</v>
      </c>
      <c r="B22" s="305"/>
      <c r="C22" s="399">
        <f>IF(A22="","",COUNTIFS('Inventaire – Act. lin. et vert.'!$B$2:$B$501,A$5,'Inventaire – Act. lin. et vert.'!$C$2:$C$501,A22))</f>
        <v>0</v>
      </c>
      <c r="D22" s="13"/>
    </row>
    <row r="23" spans="1:4" x14ac:dyDescent="0.25">
      <c r="A23" s="309" t="str">
        <f t="shared" si="0"/>
        <v>Décorations des Fêtes</v>
      </c>
      <c r="B23" s="305"/>
      <c r="C23" s="399">
        <f>IF(A23="","",COUNTIFS('Inventaire – Act. lin. et vert.'!$B$2:$B$501,A$5,'Inventaire – Act. lin. et vert.'!$C$2:$C$501,A23))</f>
        <v>0</v>
      </c>
      <c r="D23" s="13"/>
    </row>
    <row r="24" spans="1:4" x14ac:dyDescent="0.25">
      <c r="A24" s="309" t="str">
        <f t="shared" si="0"/>
        <v>Sentiers</v>
      </c>
      <c r="B24" s="305"/>
      <c r="C24" s="399">
        <f>IF(A24="","",COUNTIFS('Inventaire – Act. lin. et vert.'!$B$2:$B$501,A$5,'Inventaire – Act. lin. et vert.'!$C$2:$C$501,A24))</f>
        <v>0</v>
      </c>
      <c r="D24" s="13"/>
    </row>
    <row r="25" spans="1:4" x14ac:dyDescent="0.25">
      <c r="A25" s="309" t="str">
        <f t="shared" si="0"/>
        <v>Bancs</v>
      </c>
      <c r="B25" s="305"/>
      <c r="C25" s="399">
        <f>IF(A25="","",COUNTIFS('Inventaire – Act. lin. et vert.'!$B$2:$B$501,A$5,'Inventaire – Act. lin. et vert.'!$C$2:$C$501,A25))</f>
        <v>1</v>
      </c>
      <c r="D25" s="13"/>
    </row>
    <row r="26" spans="1:4" x14ac:dyDescent="0.25">
      <c r="A26" s="309" t="str">
        <f t="shared" si="0"/>
        <v>Poubelles</v>
      </c>
      <c r="B26" s="305"/>
      <c r="C26" s="399">
        <f>IF(A26="","",COUNTIFS('Inventaire – Act. lin. et vert.'!$B$2:$B$501,A$5,'Inventaire – Act. lin. et vert.'!$C$2:$C$501,A26))</f>
        <v>0</v>
      </c>
      <c r="D26" s="13"/>
    </row>
    <row r="27" spans="1:4" x14ac:dyDescent="0.25">
      <c r="A27" s="336" t="str">
        <f t="shared" si="0"/>
        <v>Autre</v>
      </c>
      <c r="B27" s="313"/>
      <c r="C27" s="400">
        <f>IF(A27="","",COUNTIFS('Inventaire – Act. lin. et vert.'!$B$2:$B$501,A$5,'Inventaire – Act. lin. et vert.'!$C$2:$C$501,A27))</f>
        <v>0</v>
      </c>
      <c r="D27" s="13"/>
    </row>
    <row r="28" spans="1:4" x14ac:dyDescent="0.25">
      <c r="A28" s="11"/>
      <c r="B28" s="14" t="s">
        <v>186</v>
      </c>
      <c r="C28" s="97">
        <f>SUM(C13:C27)</f>
        <v>5</v>
      </c>
    </row>
    <row r="29" spans="1:4" ht="13" x14ac:dyDescent="0.3">
      <c r="A29" s="93" t="s">
        <v>217</v>
      </c>
    </row>
    <row r="30" spans="1:4" x14ac:dyDescent="0.25">
      <c r="A30" s="306" t="s">
        <v>218</v>
      </c>
      <c r="B30" s="307"/>
      <c r="C30" s="308"/>
      <c r="D30" t="s">
        <v>519</v>
      </c>
    </row>
    <row r="31" spans="1:4" x14ac:dyDescent="0.25">
      <c r="A31" s="309"/>
      <c r="B31" s="305"/>
      <c r="C31" s="310"/>
    </row>
    <row r="32" spans="1:4" x14ac:dyDescent="0.25">
      <c r="A32" s="374" t="s">
        <v>285</v>
      </c>
      <c r="B32" s="334"/>
      <c r="C32" s="311">
        <f>ROUND(SUMIFS('Inventaire – Act. lin. et vert.'!$I$2:$I$501,'Inventaire – Act. lin. et vert.'!$C$2:$C$501,"*"&amp;A32&amp;"*"),-3)</f>
        <v>0</v>
      </c>
      <c r="D32" t="str">
        <f t="shared" ref="D32:D41" si="1">A32&amp;" "&amp;"$"&amp;ROUND(C32/1000000,1)&amp;" "&amp;"M"</f>
        <v>Terrains de jeux $0 M</v>
      </c>
    </row>
    <row r="33" spans="1:16" x14ac:dyDescent="0.25">
      <c r="A33" s="374" t="s">
        <v>132</v>
      </c>
      <c r="B33" s="334"/>
      <c r="C33" s="311">
        <f>ROUND(SUMIFS('Inventaire – Act. lin. et vert.'!$I$2:$I$501,'Inventaire – Act. lin. et vert.'!$C$2:$C$501,"*"&amp;A33&amp;"*"),-3)</f>
        <v>0</v>
      </c>
      <c r="D33" t="str">
        <f t="shared" si="1"/>
        <v>Parcs $0 M</v>
      </c>
    </row>
    <row r="34" spans="1:16" x14ac:dyDescent="0.25">
      <c r="A34" s="374" t="s">
        <v>129</v>
      </c>
      <c r="B34" s="334"/>
      <c r="C34" s="311">
        <f>ROUND(SUMIFS('Inventaire – Act. lin. et vert.'!$I$2:$I$501,'Inventaire – Act. lin. et vert.'!$C$2:$C$501,"*"&amp;A34&amp;"*"),-3)</f>
        <v>4058000</v>
      </c>
    </row>
    <row r="35" spans="1:16" x14ac:dyDescent="0.25">
      <c r="A35" s="374" t="s">
        <v>133</v>
      </c>
      <c r="B35" s="334"/>
      <c r="C35" s="311">
        <f>ROUND(SUMIFS('Inventaire – Act. lin. et vert.'!$I$2:$I$501,'Inventaire – Act. lin. et vert.'!$C$2:$C$501,"*"&amp;A35&amp;"*"),-3)</f>
        <v>13500000</v>
      </c>
    </row>
    <row r="36" spans="1:16" x14ac:dyDescent="0.25">
      <c r="A36" s="374" t="s">
        <v>138</v>
      </c>
      <c r="B36" s="334"/>
      <c r="C36" s="311">
        <f>ROUND(SUMIFS('Inventaire – Act. lin. et vert.'!$I$2:$I$501,'Inventaire – Act. lin. et vert.'!$C$2:$C$501,"*"&amp;A36&amp;"*"),-3)</f>
        <v>18000</v>
      </c>
      <c r="D36" t="str">
        <f t="shared" si="1"/>
        <v>Terrains de balle $0 M</v>
      </c>
    </row>
    <row r="37" spans="1:16" x14ac:dyDescent="0.25">
      <c r="A37" s="374" t="s">
        <v>286</v>
      </c>
      <c r="B37" s="334"/>
      <c r="C37" s="311">
        <f>ROUND(SUMIFS('Inventaire – Act. lin. et vert.'!$I$2:$I$501,'Inventaire – Act. lin. et vert.'!$C$2:$C$501,"*"&amp;A37&amp;"*"),-3)</f>
        <v>0</v>
      </c>
      <c r="D37" t="str">
        <f t="shared" si="1"/>
        <v>Patinoire extérieure $0 M</v>
      </c>
    </row>
    <row r="38" spans="1:16" x14ac:dyDescent="0.25">
      <c r="A38" s="374" t="s">
        <v>136</v>
      </c>
      <c r="B38" s="334"/>
      <c r="C38" s="311">
        <f>ROUND(SUMIFS('Inventaire – Act. lin. et vert.'!$I$2:$I$501,'Inventaire – Act. lin. et vert.'!$C$2:$C$501,"*"&amp;A38&amp;"*"),-3)</f>
        <v>103000</v>
      </c>
      <c r="D38" t="str">
        <f t="shared" si="1"/>
        <v>Rampe de mise à l’eau $0.1 M</v>
      </c>
    </row>
    <row r="39" spans="1:16" x14ac:dyDescent="0.25">
      <c r="A39" s="374" t="s">
        <v>287</v>
      </c>
      <c r="B39" s="334"/>
      <c r="C39" s="311">
        <f>ROUND(SUMIFS('Inventaire – Act. lin. et vert.'!$I$2:$I$501,'Inventaire – Act. lin. et vert.'!$C$2:$C$501,"*"&amp;A39&amp;"*"),-3)</f>
        <v>0</v>
      </c>
      <c r="D39" t="str">
        <f t="shared" si="1"/>
        <v>Circuit de course $0 M</v>
      </c>
    </row>
    <row r="40" spans="1:16" x14ac:dyDescent="0.25">
      <c r="A40" s="374" t="s">
        <v>288</v>
      </c>
      <c r="B40" s="334"/>
      <c r="C40" s="311">
        <f>ROUND(SUMIFS('Inventaire – Act. lin. et vert.'!$I$2:$I$501,'Inventaire – Act. lin. et vert.'!$C$2:$C$501,"*"&amp;A40&amp;"*"),-3)</f>
        <v>0</v>
      </c>
      <c r="D40" t="str">
        <f t="shared" si="1"/>
        <v>Piste de course $0 M</v>
      </c>
    </row>
    <row r="41" spans="1:16" x14ac:dyDescent="0.25">
      <c r="A41" s="374" t="s">
        <v>289</v>
      </c>
      <c r="B41" s="334"/>
      <c r="C41" s="311">
        <f>ROUND(SUMIFS('Inventaire – Act. lin. et vert.'!$I$2:$I$501,'Inventaire – Act. lin. et vert.'!$C$2:$C$501,"*"&amp;A41&amp;"*"),-3)</f>
        <v>0</v>
      </c>
      <c r="D41" t="str">
        <f t="shared" si="1"/>
        <v>Cimetière $0 M</v>
      </c>
    </row>
    <row r="42" spans="1:16" x14ac:dyDescent="0.25">
      <c r="A42" s="374" t="s">
        <v>290</v>
      </c>
      <c r="B42" s="334"/>
      <c r="C42" s="311">
        <f>ROUND(SUMIFS('Inventaire – Act. lin. et vert.'!$I$2:$I$501,'Inventaire – Act. lin. et vert.'!$C$2:$C$501,"*"&amp;A42&amp;"*"),-3)</f>
        <v>0</v>
      </c>
      <c r="D42" t="str">
        <f t="shared" ref="D42:D43" si="2">A42&amp;" "&amp;"$"&amp;ROUND(C42/1000000,1)&amp;" "&amp;"M"</f>
        <v>Décorations des Fêtes $0 M</v>
      </c>
    </row>
    <row r="43" spans="1:16" x14ac:dyDescent="0.25">
      <c r="A43" s="374" t="s">
        <v>291</v>
      </c>
      <c r="B43" s="334"/>
      <c r="C43" s="311">
        <f>ROUND(SUMIFS('Inventaire – Act. lin. et vert.'!$I$2:$I$501,'Inventaire – Act. lin. et vert.'!$C$2:$C$501,"*"&amp;A43&amp;"*"),-3)</f>
        <v>0</v>
      </c>
      <c r="D43" t="str">
        <f t="shared" si="2"/>
        <v>Sentiers $0 M</v>
      </c>
    </row>
    <row r="44" spans="1:16" x14ac:dyDescent="0.25">
      <c r="A44" s="374" t="s">
        <v>141</v>
      </c>
      <c r="B44" s="334"/>
      <c r="C44" s="311">
        <f>ROUND(SUMIFS('Inventaire – Act. lin. et vert.'!$I$2:$I$501,'Inventaire – Act. lin. et vert.'!$C$2:$C$501,"*"&amp;A44&amp;"*"),-3)</f>
        <v>11000</v>
      </c>
    </row>
    <row r="45" spans="1:16" x14ac:dyDescent="0.25">
      <c r="A45" s="374" t="s">
        <v>292</v>
      </c>
      <c r="B45" s="334"/>
      <c r="C45" s="311">
        <f>ROUND(SUMIFS('Inventaire – Act. lin. et vert.'!$I$2:$I$501,'Inventaire – Act. lin. et vert.'!$C$2:$C$501,"*"&amp;A45&amp;"*"),-3)</f>
        <v>0</v>
      </c>
      <c r="P45" t="s">
        <v>238</v>
      </c>
    </row>
    <row r="46" spans="1:16" x14ac:dyDescent="0.25">
      <c r="A46" s="374" t="s">
        <v>293</v>
      </c>
      <c r="B46" s="334"/>
      <c r="C46" s="404">
        <f>ROUND(SUMIFS('Inventaire – Act. lin. et vert.'!$I$2:$I$501,'Inventaire – Act. lin. et vert.'!$C$2:$C$501,"*"&amp;A46&amp;"*"),-3)</f>
        <v>0</v>
      </c>
    </row>
    <row r="47" spans="1:16" ht="13" x14ac:dyDescent="0.3">
      <c r="A47" s="339" t="s">
        <v>203</v>
      </c>
      <c r="B47" s="305"/>
      <c r="C47" s="338">
        <f>SUM(C32:C46)</f>
        <v>17690000</v>
      </c>
      <c r="D47" s="94" t="str">
        <f>"$"&amp;ROUND(C47/1000000,1)&amp;" "&amp;"M"</f>
        <v>$17.7 M</v>
      </c>
    </row>
    <row r="49" spans="1:9" ht="13" x14ac:dyDescent="0.3">
      <c r="A49" s="16" t="s">
        <v>244</v>
      </c>
      <c r="B49" s="12"/>
      <c r="C49" s="12"/>
      <c r="D49" s="12"/>
      <c r="E49" s="374" t="s">
        <v>247</v>
      </c>
      <c r="F49" s="180"/>
    </row>
    <row r="51" spans="1:9" ht="13" x14ac:dyDescent="0.3">
      <c r="A51" s="16" t="s">
        <v>246</v>
      </c>
      <c r="B51" s="12"/>
      <c r="C51" s="12"/>
      <c r="D51" s="12"/>
      <c r="E51" s="374" t="s">
        <v>247</v>
      </c>
      <c r="F51" s="180"/>
    </row>
    <row r="53" spans="1:9" ht="13" x14ac:dyDescent="0.3">
      <c r="A53" s="16" t="s">
        <v>248</v>
      </c>
      <c r="B53" s="12"/>
      <c r="C53" s="12"/>
      <c r="D53" s="12"/>
      <c r="E53" s="340">
        <f ca="1">SUMIF('Inventaire – Act. lin. et vert.'!$B$2:$B$501,$A$5,'Inventaire – Act. lin. et vert.'!$O$2:$O$501)/SUMIF('Inventaire – Act. lin. et vert.'!$B$2:$B$501,$A$5,'Inventaire – Act. lin. et vert.'!$I$2:$I$501)</f>
        <v>48.679725015096572</v>
      </c>
      <c r="F53" s="341" t="s">
        <v>578</v>
      </c>
      <c r="I53" s="14"/>
    </row>
    <row r="55" spans="1:9" ht="13" x14ac:dyDescent="0.3">
      <c r="A55" s="17" t="s">
        <v>249</v>
      </c>
      <c r="B55" s="12"/>
      <c r="C55" s="12"/>
      <c r="D55" s="12"/>
      <c r="E55" s="12"/>
      <c r="F55" s="342">
        <f ca="1">SUMIF('Inventaire – Act. lin. et vert.'!$B$2:$B$501,$A$5,'Inventaire – Act. lin. et vert.'!$Q$2:$Q$501)/SUMIF('Inventaire – Act. lin. et vert.'!$B$2:$B$501,$A$5,'Inventaire – Act. lin. et vert.'!$I$2:$I$501)</f>
        <v>5.1398168507170057E-3</v>
      </c>
    </row>
    <row r="57" spans="1:9" ht="13" x14ac:dyDescent="0.3">
      <c r="A57" s="16" t="s">
        <v>250</v>
      </c>
      <c r="B57" s="12"/>
      <c r="C57" s="12"/>
      <c r="D57" s="12"/>
      <c r="E57" s="12"/>
      <c r="F57" s="343">
        <f>'Graphique – Sommaire renouv.'!AE10</f>
        <v>4941</v>
      </c>
    </row>
    <row r="59" spans="1:9" ht="13" x14ac:dyDescent="0.3">
      <c r="A59" s="16" t="s">
        <v>251</v>
      </c>
      <c r="B59" s="12"/>
      <c r="C59" s="12"/>
      <c r="D59" s="12"/>
      <c r="E59" s="340">
        <f ca="1">SUMIF('Inventaire – Act. lin. et vert.'!$B$2:$B$501,$A$5,'Inventaire – Act. lin. et vert.'!$P$2:$P$501)/SUMIF('Inventaire – Act. lin. et vert.'!$B$2:$B$501,$A$5,'Inventaire – Act. lin. et vert.'!$I$2:$I$501)</f>
        <v>0.12757630763134467</v>
      </c>
      <c r="F59" s="341" t="s">
        <v>578</v>
      </c>
    </row>
    <row r="61" spans="1:9" ht="13" x14ac:dyDescent="0.3">
      <c r="A61" s="16" t="s">
        <v>252</v>
      </c>
      <c r="B61" s="12"/>
      <c r="C61" s="12"/>
      <c r="D61" s="12"/>
      <c r="E61" s="12"/>
      <c r="F61" s="342">
        <f>'Graphique – Sommaire renouv.'!D10/C47</f>
        <v>3.0257207461842849E-3</v>
      </c>
    </row>
    <row r="63" spans="1:9" ht="13" x14ac:dyDescent="0.3">
      <c r="A63" s="8"/>
    </row>
    <row r="64" spans="1:9" x14ac:dyDescent="0.25">
      <c r="A64" s="1"/>
    </row>
    <row r="66" spans="1:1" ht="13" x14ac:dyDescent="0.3">
      <c r="A66" s="8"/>
    </row>
    <row r="67" spans="1:1" x14ac:dyDescent="0.25">
      <c r="A67" s="13"/>
    </row>
    <row r="69" spans="1:1" ht="13" x14ac:dyDescent="0.3">
      <c r="A69" s="8"/>
    </row>
    <row r="72" spans="1:1" ht="13" x14ac:dyDescent="0.3">
      <c r="A72" s="8"/>
    </row>
    <row r="73" spans="1:1" x14ac:dyDescent="0.25">
      <c r="A73" s="1"/>
    </row>
    <row r="77" spans="1:1" ht="13" x14ac:dyDescent="0.3">
      <c r="A77" s="8"/>
    </row>
    <row r="78" spans="1:1" x14ac:dyDescent="0.25">
      <c r="A78" s="1"/>
    </row>
  </sheetData>
  <mergeCells count="11">
    <mergeCell ref="A11:C11"/>
    <mergeCell ref="A8:S8"/>
    <mergeCell ref="A3:S3"/>
    <mergeCell ref="A1:E1"/>
    <mergeCell ref="F1:J1"/>
    <mergeCell ref="K1:O1"/>
    <mergeCell ref="P1:S1"/>
    <mergeCell ref="A2:E2"/>
    <mergeCell ref="F2:J2"/>
    <mergeCell ref="K2:O2"/>
    <mergeCell ref="P2:S2"/>
  </mergeCells>
  <pageMargins left="0.7" right="0.7" top="0.75" bottom="0.75" header="0.3" footer="0.3"/>
  <pageSetup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8646D-D529-4AE3-A87B-4E2E83B2BC83}">
  <sheetPr codeName="Sheet16">
    <tabColor theme="9"/>
  </sheetPr>
  <dimension ref="A1:S72"/>
  <sheetViews>
    <sheetView workbookViewId="0">
      <selection sqref="A1:E1"/>
    </sheetView>
  </sheetViews>
  <sheetFormatPr defaultColWidth="8.81640625" defaultRowHeight="12.5" x14ac:dyDescent="0.25"/>
  <cols>
    <col min="2" max="2" width="19" customWidth="1"/>
    <col min="3" max="3" width="14.453125" customWidth="1"/>
    <col min="4" max="4" width="14.453125" hidden="1" customWidth="1"/>
    <col min="5" max="5" width="13.453125" customWidth="1"/>
    <col min="6" max="6" width="11.453125" bestFit="1" customWidth="1"/>
    <col min="9" max="9" width="13.08984375" customWidth="1"/>
    <col min="11" max="11" width="6.36328125" customWidth="1"/>
    <col min="13" max="13" width="15.453125" customWidth="1"/>
  </cols>
  <sheetData>
    <row r="1" spans="1:19" ht="18" x14ac:dyDescent="0.4">
      <c r="A1" s="407" t="s">
        <v>294</v>
      </c>
      <c r="B1" s="408"/>
      <c r="C1" s="408"/>
      <c r="D1" s="408"/>
      <c r="E1" s="408"/>
      <c r="F1" s="428"/>
      <c r="G1" s="428"/>
      <c r="H1" s="428"/>
      <c r="I1" s="428"/>
      <c r="J1" s="428"/>
      <c r="K1" s="428"/>
      <c r="L1" s="428"/>
      <c r="M1" s="428"/>
      <c r="N1" s="428"/>
      <c r="O1" s="428"/>
      <c r="P1" s="428"/>
      <c r="Q1" s="428"/>
      <c r="R1" s="428"/>
      <c r="S1" s="428"/>
    </row>
    <row r="2" spans="1:19" ht="18" x14ac:dyDescent="0.4">
      <c r="A2" s="410"/>
      <c r="B2" s="411"/>
      <c r="C2" s="411"/>
      <c r="D2" s="411"/>
      <c r="E2" s="411"/>
      <c r="F2" s="428"/>
      <c r="G2" s="428"/>
      <c r="H2" s="428"/>
      <c r="I2" s="428"/>
      <c r="J2" s="428"/>
      <c r="K2" s="428"/>
      <c r="L2" s="428"/>
      <c r="M2" s="428"/>
      <c r="N2" s="428"/>
      <c r="O2" s="428"/>
      <c r="P2" s="428"/>
      <c r="Q2" s="428"/>
      <c r="R2" s="428"/>
      <c r="S2" s="428"/>
    </row>
    <row r="3" spans="1:19" ht="13" x14ac:dyDescent="0.3">
      <c r="A3" s="430" t="s">
        <v>295</v>
      </c>
      <c r="B3" s="430"/>
      <c r="C3" s="430"/>
      <c r="D3" s="430"/>
      <c r="E3" s="430"/>
      <c r="F3" s="430"/>
      <c r="G3" s="430"/>
      <c r="H3" s="430"/>
      <c r="I3" s="430"/>
      <c r="J3" s="430"/>
      <c r="K3" s="430"/>
      <c r="L3" s="430"/>
      <c r="M3" s="430"/>
      <c r="N3" s="430"/>
      <c r="O3" s="430"/>
      <c r="P3" s="430"/>
      <c r="Q3" s="430"/>
      <c r="R3" s="430"/>
      <c r="S3" s="430"/>
    </row>
    <row r="5" spans="1:19" ht="25" x14ac:dyDescent="0.5">
      <c r="A5" s="332" t="s">
        <v>155</v>
      </c>
    </row>
    <row r="7" spans="1:19" ht="13" x14ac:dyDescent="0.3">
      <c r="A7" s="8" t="s">
        <v>215</v>
      </c>
    </row>
    <row r="8" spans="1:19" x14ac:dyDescent="0.25">
      <c r="A8" s="344" t="s">
        <v>296</v>
      </c>
      <c r="B8" s="344"/>
      <c r="C8" s="344"/>
      <c r="D8" s="344"/>
      <c r="E8" s="344"/>
      <c r="F8" s="344"/>
      <c r="G8" s="344"/>
      <c r="H8" s="344"/>
      <c r="I8" s="344"/>
      <c r="J8" s="344"/>
      <c r="K8" s="344"/>
      <c r="L8" s="344"/>
      <c r="M8" s="344"/>
      <c r="N8" s="344"/>
      <c r="O8" s="344"/>
      <c r="P8" s="344"/>
      <c r="Q8" s="344"/>
      <c r="R8" s="344"/>
      <c r="S8" s="344"/>
    </row>
    <row r="10" spans="1:19" ht="13" x14ac:dyDescent="0.3">
      <c r="A10" s="8" t="s">
        <v>233</v>
      </c>
    </row>
    <row r="11" spans="1:19" x14ac:dyDescent="0.25">
      <c r="A11" s="444" t="s">
        <v>297</v>
      </c>
      <c r="B11" s="445"/>
      <c r="C11" s="446"/>
    </row>
    <row r="12" spans="1:19" x14ac:dyDescent="0.25">
      <c r="A12" s="309"/>
      <c r="B12" s="305"/>
      <c r="C12" s="310"/>
    </row>
    <row r="13" spans="1:19" x14ac:dyDescent="0.25">
      <c r="A13" s="309" t="str">
        <f>IF(A29="","",A29)</f>
        <v>Camions légers</v>
      </c>
      <c r="B13" s="305"/>
      <c r="C13" s="401">
        <f>IF(A13="","",COUNTIFS('Inventaire – Véh. et équip.'!$C$2:$C$501,A$5,'Inventaire – Véh. et équip.'!$D$2:$D$501,A13))</f>
        <v>1</v>
      </c>
      <c r="D13" s="13"/>
    </row>
    <row r="14" spans="1:19" x14ac:dyDescent="0.25">
      <c r="A14" s="309" t="str">
        <f t="shared" ref="A14:A24" si="0">IF(A30="","",A30)</f>
        <v>Voitures</v>
      </c>
      <c r="B14" s="305"/>
      <c r="C14" s="401">
        <f>IF(A14="","",COUNTIFS('Inventaire – Véh. et équip.'!$C$2:$C$501,A$5,'Inventaire – Véh. et équip.'!$D$2:$D$501,A14))</f>
        <v>1</v>
      </c>
      <c r="D14" s="13"/>
    </row>
    <row r="15" spans="1:19" x14ac:dyDescent="0.25">
      <c r="A15" s="309" t="str">
        <f t="shared" si="0"/>
        <v>VTT</v>
      </c>
      <c r="B15" s="305"/>
      <c r="C15" s="401">
        <f>IF(A15="","",COUNTIFS('Inventaire – Véh. et équip.'!$C$2:$C$501,A$5,'Inventaire – Véh. et équip.'!$D$2:$D$501,A15))</f>
        <v>0</v>
      </c>
      <c r="D15" s="13"/>
    </row>
    <row r="16" spans="1:19" x14ac:dyDescent="0.25">
      <c r="A16" s="309" t="str">
        <f t="shared" si="0"/>
        <v>Motoneiges</v>
      </c>
      <c r="B16" s="305"/>
      <c r="C16" s="401">
        <f>IF(A16="","",COUNTIFS('Inventaire – Véh. et équip.'!$C$2:$C$501,A$5,'Inventaire – Véh. et équip.'!$D$2:$D$501,A16))</f>
        <v>0</v>
      </c>
      <c r="D16" s="13"/>
    </row>
    <row r="17" spans="1:5" x14ac:dyDescent="0.25">
      <c r="A17" s="309" t="str">
        <f t="shared" si="0"/>
        <v>Autre</v>
      </c>
      <c r="B17" s="335"/>
      <c r="C17" s="401">
        <f>IF(A17="","",COUNTIFS('Inventaire – Véh. et équip.'!$C$2:$C$501,A$5,'Inventaire – Véh. et équip.'!$D$2:$D$501,A17))</f>
        <v>0</v>
      </c>
      <c r="D17" s="13"/>
    </row>
    <row r="18" spans="1:5" x14ac:dyDescent="0.25">
      <c r="A18" s="309" t="str">
        <f t="shared" si="0"/>
        <v/>
      </c>
      <c r="B18" s="305"/>
      <c r="C18" s="401" t="str">
        <f>IF(A18="","",COUNTIFS('Inventaire – Véh. et équip.'!$C$2:$C$501,A$5,'Inventaire – Véh. et équip.'!$D$2:$D$501,A18))</f>
        <v/>
      </c>
      <c r="D18" s="13"/>
    </row>
    <row r="19" spans="1:5" x14ac:dyDescent="0.25">
      <c r="A19" s="309" t="str">
        <f t="shared" si="0"/>
        <v/>
      </c>
      <c r="B19" s="335"/>
      <c r="C19" s="401" t="str">
        <f>IF(A19="","",COUNTIFS('Inventaire – Véh. et équip.'!$C$2:$C$501,A$5,'Inventaire – Véh. et équip.'!$D$2:$D$501,A19))</f>
        <v/>
      </c>
      <c r="D19" s="13"/>
    </row>
    <row r="20" spans="1:5" x14ac:dyDescent="0.25">
      <c r="A20" s="309" t="str">
        <f t="shared" si="0"/>
        <v/>
      </c>
      <c r="B20" s="335"/>
      <c r="C20" s="401" t="str">
        <f>IF(A20="","",COUNTIFS('Inventaire – Véh. et équip.'!$C$2:$C$501,A$5,'Inventaire – Véh. et équip.'!$D$2:$D$501,A20))</f>
        <v/>
      </c>
      <c r="D20" s="13"/>
    </row>
    <row r="21" spans="1:5" x14ac:dyDescent="0.25">
      <c r="A21" s="309" t="str">
        <f t="shared" si="0"/>
        <v/>
      </c>
      <c r="B21" s="335"/>
      <c r="C21" s="401" t="str">
        <f>IF(A21="","",COUNTIFS('Inventaire – Véh. et équip.'!$C$2:$C$501,A$5,'Inventaire – Véh. et équip.'!$D$2:$D$501,A21))</f>
        <v/>
      </c>
      <c r="D21" s="13"/>
    </row>
    <row r="22" spans="1:5" x14ac:dyDescent="0.25">
      <c r="A22" s="309" t="str">
        <f t="shared" si="0"/>
        <v/>
      </c>
      <c r="B22" s="335"/>
      <c r="C22" s="401" t="str">
        <f>IF(A22="","",COUNTIFS('Inventaire – Véh. et équip.'!$C$2:$C$501,A$5,'Inventaire – Véh. et équip.'!$D$2:$D$501,A22))</f>
        <v/>
      </c>
      <c r="D22" s="13"/>
    </row>
    <row r="23" spans="1:5" x14ac:dyDescent="0.25">
      <c r="A23" s="309" t="str">
        <f t="shared" si="0"/>
        <v/>
      </c>
      <c r="B23" s="335"/>
      <c r="C23" s="401" t="str">
        <f>IF(A23="","",COUNTIFS('Inventaire – Véh. et équip.'!$C$2:$C$501,A$5,'Inventaire – Véh. et équip.'!$D$2:$D$501,A23))</f>
        <v/>
      </c>
      <c r="D23" s="13"/>
    </row>
    <row r="24" spans="1:5" x14ac:dyDescent="0.25">
      <c r="A24" s="336" t="str">
        <f t="shared" si="0"/>
        <v/>
      </c>
      <c r="B24" s="375"/>
      <c r="C24" s="402" t="str">
        <f>IF(A24="","",COUNTIFS('Inventaire – Véh. et équip.'!$C$2:$C$501,A$5,'Inventaire – Véh. et équip.'!$D$2:$D$501,A24))</f>
        <v/>
      </c>
      <c r="D24" s="13"/>
    </row>
    <row r="25" spans="1:5" ht="13" x14ac:dyDescent="0.3">
      <c r="A25" s="20" t="s">
        <v>186</v>
      </c>
      <c r="C25" s="14">
        <f>SUM(C13:D24)</f>
        <v>2</v>
      </c>
      <c r="D25" s="13"/>
      <c r="E25" s="14"/>
    </row>
    <row r="26" spans="1:5" ht="13" x14ac:dyDescent="0.3">
      <c r="A26" s="93" t="s">
        <v>217</v>
      </c>
      <c r="D26" s="13"/>
    </row>
    <row r="27" spans="1:5" x14ac:dyDescent="0.25">
      <c r="A27" s="306" t="s">
        <v>218</v>
      </c>
      <c r="B27" s="307"/>
      <c r="C27" s="308"/>
      <c r="D27" t="s">
        <v>518</v>
      </c>
    </row>
    <row r="28" spans="1:5" x14ac:dyDescent="0.25">
      <c r="A28" s="309"/>
      <c r="B28" s="305"/>
      <c r="C28" s="310"/>
    </row>
    <row r="29" spans="1:5" x14ac:dyDescent="0.25">
      <c r="A29" s="374" t="s">
        <v>156</v>
      </c>
      <c r="B29" s="334"/>
      <c r="C29" s="311">
        <f>ROUND(SUMIF('Inventaire – Véh. et équip.'!$D$2:$D$101,A29,'Inventaire – Véh. et équip.'!$J$2:$J$101),-3)</f>
        <v>19000</v>
      </c>
      <c r="D29" t="str">
        <f>A29&amp;" "&amp;"$"&amp;ROUND(C29/1000000,1)&amp;" "&amp;"M"</f>
        <v>Camions légers $0 M</v>
      </c>
    </row>
    <row r="30" spans="1:5" x14ac:dyDescent="0.25">
      <c r="A30" s="374" t="s">
        <v>158</v>
      </c>
      <c r="B30" s="334"/>
      <c r="C30" s="311">
        <f>ROUND(SUMIF('Inventaire – Véh. et équip.'!$D$2:$D$101,A30,'Inventaire – Véh. et équip.'!$J$2:$J$101),-3)</f>
        <v>35000</v>
      </c>
      <c r="D30" t="str">
        <f t="shared" ref="D30:D36" si="1">A30&amp;" "&amp;"$"&amp;ROUND(C30/1000000,1)&amp;" "&amp;"M"</f>
        <v>Voitures $0 M</v>
      </c>
    </row>
    <row r="31" spans="1:5" x14ac:dyDescent="0.25">
      <c r="A31" s="374" t="s">
        <v>298</v>
      </c>
      <c r="B31" s="334"/>
      <c r="C31" s="311">
        <f>ROUND(SUMIF('Inventaire – Véh. et équip.'!$D$2:$D$101,A31,'Inventaire – Véh. et équip.'!$J$2:$J$101),-3)</f>
        <v>0</v>
      </c>
      <c r="D31" t="str">
        <f t="shared" si="1"/>
        <v>VTT $0 M</v>
      </c>
    </row>
    <row r="32" spans="1:5" x14ac:dyDescent="0.25">
      <c r="A32" s="374" t="s">
        <v>299</v>
      </c>
      <c r="B32" s="334"/>
      <c r="C32" s="311">
        <f>ROUND(SUMIF('Inventaire – Véh. et équip.'!$D$2:$D$101,A32,'Inventaire – Véh. et équip.'!$J$2:$J$101),-3)</f>
        <v>0</v>
      </c>
      <c r="D32" t="str">
        <f t="shared" si="1"/>
        <v>Motoneiges $0 M</v>
      </c>
    </row>
    <row r="33" spans="1:9" x14ac:dyDescent="0.25">
      <c r="A33" s="374" t="s">
        <v>293</v>
      </c>
      <c r="B33" s="334"/>
      <c r="C33" s="311">
        <f>ROUND(SUMIF('Inventaire – Véh. et équip.'!$D$2:$D$101,A33,'Inventaire – Véh. et équip.'!$J$2:$J$101),-3)</f>
        <v>0</v>
      </c>
      <c r="D33" t="str">
        <f t="shared" si="1"/>
        <v>Autre $0 M</v>
      </c>
    </row>
    <row r="34" spans="1:9" x14ac:dyDescent="0.25">
      <c r="A34" s="374"/>
      <c r="B34" s="334"/>
      <c r="C34" s="311">
        <f>ROUND(SUMIF('Inventaire – Véh. et équip.'!$D$2:$D$101,A34,'Inventaire – Véh. et équip.'!$J$2:$J$101),-3)</f>
        <v>0</v>
      </c>
      <c r="D34" t="str">
        <f t="shared" si="1"/>
        <v xml:space="preserve"> $0 M</v>
      </c>
    </row>
    <row r="35" spans="1:9" x14ac:dyDescent="0.25">
      <c r="A35" s="374"/>
      <c r="B35" s="334"/>
      <c r="C35" s="311">
        <f>ROUND(SUMIF('Inventaire – Véh. et équip.'!$D$2:$D$101,A35,'Inventaire – Véh. et équip.'!$J$2:$J$101),-3)</f>
        <v>0</v>
      </c>
      <c r="D35" t="str">
        <f t="shared" si="1"/>
        <v xml:space="preserve"> $0 M</v>
      </c>
    </row>
    <row r="36" spans="1:9" x14ac:dyDescent="0.25">
      <c r="A36" s="374"/>
      <c r="B36" s="334"/>
      <c r="C36" s="311">
        <f>ROUND(SUMIF('Inventaire – Véh. et équip.'!$D$2:$D$101,A36,'Inventaire – Véh. et équip.'!$J$2:$J$101),-3)</f>
        <v>0</v>
      </c>
      <c r="D36" t="str">
        <f t="shared" si="1"/>
        <v xml:space="preserve"> $0 M</v>
      </c>
    </row>
    <row r="37" spans="1:9" x14ac:dyDescent="0.25">
      <c r="A37" s="374"/>
      <c r="B37" s="334"/>
      <c r="C37" s="311">
        <f>ROUND(SUMIF('Inventaire – Véh. et équip.'!$D$2:$D$101,A37,'Inventaire – Véh. et équip.'!$J$2:$J$101),-3)</f>
        <v>0</v>
      </c>
      <c r="D37" t="str">
        <f>A37&amp;" "&amp;"$"&amp;ROUND(C37/1000000,1)&amp;" "&amp;"M"</f>
        <v xml:space="preserve"> $0 M</v>
      </c>
    </row>
    <row r="38" spans="1:9" x14ac:dyDescent="0.25">
      <c r="A38" s="374"/>
      <c r="B38" s="334"/>
      <c r="C38" s="311">
        <f>ROUND(SUMIF('Inventaire – Véh. et équip.'!$D$2:$D$101,A38,'Inventaire – Véh. et équip.'!$J$2:$J$101),-3)</f>
        <v>0</v>
      </c>
      <c r="D38" t="str">
        <f>A38&amp;" "&amp;"$"&amp;ROUND(C38/1000000,1)&amp;" "&amp;"M"</f>
        <v xml:space="preserve"> $0 M</v>
      </c>
      <c r="F38" t="s">
        <v>238</v>
      </c>
    </row>
    <row r="39" spans="1:9" x14ac:dyDescent="0.25">
      <c r="A39" s="374"/>
      <c r="B39" s="334"/>
      <c r="C39" s="311">
        <f>ROUND(SUMIF('Inventaire – Véh. et équip.'!$D$2:$D$101,A39,'Inventaire – Véh. et équip.'!$J$2:$J$101),-3)</f>
        <v>0</v>
      </c>
    </row>
    <row r="40" spans="1:9" x14ac:dyDescent="0.25">
      <c r="A40" s="374"/>
      <c r="B40" s="334"/>
      <c r="C40" s="404">
        <f>ROUND(SUMIF('Inventaire – Véh. et équip.'!$D$2:$D$101,A40,'Inventaire – Véh. et équip.'!$J$2:$J$101),-3)</f>
        <v>0</v>
      </c>
    </row>
    <row r="41" spans="1:9" ht="13" x14ac:dyDescent="0.3">
      <c r="A41" s="339" t="s">
        <v>186</v>
      </c>
      <c r="B41" s="305"/>
      <c r="C41" s="338">
        <f>SUM(C29:C40)</f>
        <v>54000</v>
      </c>
      <c r="D41" s="21" t="str">
        <f>"$"&amp;ROUND(C41/1000000,1)&amp;" "&amp;"M"</f>
        <v>$0.1 M</v>
      </c>
      <c r="F41" s="432"/>
      <c r="G41" s="432"/>
      <c r="H41" s="22"/>
    </row>
    <row r="43" spans="1:9" ht="13" x14ac:dyDescent="0.3">
      <c r="A43" s="16" t="s">
        <v>244</v>
      </c>
      <c r="B43" s="12"/>
      <c r="C43" s="12"/>
      <c r="D43" s="12"/>
      <c r="E43" s="374" t="s">
        <v>247</v>
      </c>
      <c r="F43" s="180"/>
    </row>
    <row r="45" spans="1:9" ht="13" x14ac:dyDescent="0.3">
      <c r="A45" s="16" t="s">
        <v>246</v>
      </c>
      <c r="B45" s="12"/>
      <c r="C45" s="12"/>
      <c r="D45" s="12"/>
      <c r="E45" s="374" t="s">
        <v>247</v>
      </c>
      <c r="F45" s="180"/>
    </row>
    <row r="47" spans="1:9" ht="13" x14ac:dyDescent="0.3">
      <c r="A47" s="16" t="s">
        <v>248</v>
      </c>
      <c r="B47" s="12"/>
      <c r="C47" s="12"/>
      <c r="D47" s="12"/>
      <c r="E47" s="340">
        <f ca="1">SUMIF('Inventaire – Véh. et équip.'!$C$2:$C$101,$A$5,'Inventaire – Véh. et équip.'!$Q$2:$Q$101)/SUMIF('Inventaire – Véh. et équip.'!$C$2:$C$101,$A$5,'Inventaire – Véh. et équip.'!$J$2:$J$101)</f>
        <v>12.615600186828585</v>
      </c>
      <c r="F47" s="341" t="s">
        <v>578</v>
      </c>
      <c r="I47" s="14"/>
    </row>
    <row r="48" spans="1:9" x14ac:dyDescent="0.25">
      <c r="I48" s="14"/>
    </row>
    <row r="49" spans="1:9" ht="13" x14ac:dyDescent="0.3">
      <c r="A49" s="17" t="s">
        <v>249</v>
      </c>
      <c r="B49" s="12"/>
      <c r="C49" s="12"/>
      <c r="D49" s="12"/>
      <c r="E49" s="12"/>
      <c r="F49" s="342">
        <f ca="1">SUMIF('Inventaire – Véh. et équip.'!$C$2:$C$101,$A$5,'Inventaire – Véh. et équip.'!$S$2:$S$101)/SUMIF('Inventaire – Véh. et équip.'!$C$2:$C$101,$A$5,'Inventaire – Véh. et équip.'!$J$2:$J$101)</f>
        <v>0.17304997664642691</v>
      </c>
      <c r="I49" s="14"/>
    </row>
    <row r="51" spans="1:9" ht="13" x14ac:dyDescent="0.3">
      <c r="A51" s="16" t="s">
        <v>250</v>
      </c>
      <c r="B51" s="12"/>
      <c r="C51" s="12"/>
      <c r="D51" s="12"/>
      <c r="E51" s="12"/>
      <c r="F51" s="343">
        <f>'Graphique – Sommaire renouv.'!AE10</f>
        <v>4941</v>
      </c>
    </row>
    <row r="53" spans="1:9" ht="13" x14ac:dyDescent="0.3">
      <c r="A53" s="16" t="s">
        <v>251</v>
      </c>
      <c r="B53" s="12"/>
      <c r="C53" s="12"/>
      <c r="D53" s="12"/>
      <c r="E53" s="340">
        <f ca="1">SUMIF('Inventaire – Véh. et équip.'!$C$2:$C$101,$A$5,'Inventaire – Véh. et équip.'!$R$2:$R$101)/SUMIF('Inventaire – Véh. et équip.'!$C$2:$C$101,$A$5,'Inventaire – Véh. et équip.'!$J$2:$J$101)</f>
        <v>3.4609995329285379</v>
      </c>
      <c r="F53" s="341" t="s">
        <v>578</v>
      </c>
    </row>
    <row r="55" spans="1:9" ht="13" x14ac:dyDescent="0.3">
      <c r="A55" s="16" t="s">
        <v>252</v>
      </c>
      <c r="B55" s="12"/>
      <c r="C55" s="12"/>
      <c r="D55" s="12"/>
      <c r="E55" s="12"/>
      <c r="F55" s="342">
        <f>'Graphique – Sommaire renouv.'!D11/C41</f>
        <v>0</v>
      </c>
    </row>
    <row r="57" spans="1:9" ht="13" x14ac:dyDescent="0.3">
      <c r="A57" s="8"/>
    </row>
    <row r="58" spans="1:9" x14ac:dyDescent="0.25">
      <c r="A58" s="1"/>
    </row>
    <row r="60" spans="1:9" ht="13" x14ac:dyDescent="0.3">
      <c r="A60" s="8"/>
    </row>
    <row r="61" spans="1:9" x14ac:dyDescent="0.25">
      <c r="A61" s="13"/>
    </row>
    <row r="63" spans="1:9" ht="13" x14ac:dyDescent="0.3">
      <c r="A63" s="8"/>
    </row>
    <row r="66" spans="1:1" ht="13" x14ac:dyDescent="0.3">
      <c r="A66" s="8"/>
    </row>
    <row r="71" spans="1:1" ht="13" x14ac:dyDescent="0.3">
      <c r="A71" s="8"/>
    </row>
    <row r="72" spans="1:1" x14ac:dyDescent="0.25">
      <c r="A72" s="1"/>
    </row>
  </sheetData>
  <mergeCells count="11">
    <mergeCell ref="F41:G41"/>
    <mergeCell ref="A1:E1"/>
    <mergeCell ref="F1:J1"/>
    <mergeCell ref="K1:O1"/>
    <mergeCell ref="P1:S1"/>
    <mergeCell ref="A2:E2"/>
    <mergeCell ref="F2:J2"/>
    <mergeCell ref="K2:O2"/>
    <mergeCell ref="P2:S2"/>
    <mergeCell ref="A3:S3"/>
    <mergeCell ref="A11:C11"/>
  </mergeCells>
  <pageMargins left="0.7" right="0.7" top="0.75" bottom="0.75" header="0.3" footer="0.3"/>
  <pageSetup orientation="portrait"/>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08E6D-6C7B-4E00-9F7A-D880171591BE}">
  <sheetPr codeName="Sheet17">
    <tabColor theme="9"/>
  </sheetPr>
  <dimension ref="A1:S72"/>
  <sheetViews>
    <sheetView workbookViewId="0"/>
  </sheetViews>
  <sheetFormatPr defaultColWidth="8.81640625" defaultRowHeight="12.5" x14ac:dyDescent="0.25"/>
  <cols>
    <col min="2" max="2" width="19" customWidth="1"/>
    <col min="3" max="3" width="14.453125" customWidth="1"/>
    <col min="4" max="4" width="14.453125" hidden="1" customWidth="1"/>
    <col min="5" max="5" width="13.453125" customWidth="1"/>
    <col min="6" max="6" width="11.453125" bestFit="1" customWidth="1"/>
    <col min="9" max="9" width="13.08984375" customWidth="1"/>
    <col min="11" max="11" width="6.36328125" customWidth="1"/>
    <col min="13" max="13" width="15.453125" customWidth="1"/>
  </cols>
  <sheetData>
    <row r="1" spans="1:19" ht="18" x14ac:dyDescent="0.4">
      <c r="A1" s="188" t="s">
        <v>300</v>
      </c>
      <c r="B1" s="189"/>
      <c r="C1" s="189"/>
      <c r="D1" s="189"/>
      <c r="E1" s="189"/>
      <c r="F1" s="376"/>
      <c r="G1" s="376"/>
      <c r="H1" s="376"/>
      <c r="I1" s="376"/>
      <c r="J1" s="376"/>
      <c r="K1" s="428"/>
      <c r="L1" s="428"/>
      <c r="M1" s="428"/>
      <c r="N1" s="428"/>
      <c r="O1" s="428"/>
      <c r="P1" s="428"/>
      <c r="Q1" s="428"/>
      <c r="R1" s="428"/>
      <c r="S1" s="428"/>
    </row>
    <row r="2" spans="1:19" ht="18" x14ac:dyDescent="0.4">
      <c r="A2" s="410"/>
      <c r="B2" s="411"/>
      <c r="C2" s="411"/>
      <c r="D2" s="411"/>
      <c r="E2" s="411"/>
      <c r="F2" s="428"/>
      <c r="G2" s="428"/>
      <c r="H2" s="428"/>
      <c r="I2" s="428"/>
      <c r="J2" s="428"/>
      <c r="K2" s="428"/>
      <c r="L2" s="428"/>
      <c r="M2" s="428"/>
      <c r="N2" s="428"/>
      <c r="O2" s="428"/>
      <c r="P2" s="428"/>
      <c r="Q2" s="428"/>
      <c r="R2" s="428"/>
      <c r="S2" s="428"/>
    </row>
    <row r="3" spans="1:19" ht="13" x14ac:dyDescent="0.3">
      <c r="A3" s="430" t="s">
        <v>301</v>
      </c>
      <c r="B3" s="430"/>
      <c r="C3" s="430"/>
      <c r="D3" s="430"/>
      <c r="E3" s="430"/>
      <c r="F3" s="430"/>
      <c r="G3" s="430"/>
      <c r="H3" s="430"/>
      <c r="I3" s="430"/>
      <c r="J3" s="430"/>
      <c r="K3" s="430"/>
      <c r="L3" s="430"/>
      <c r="M3" s="430"/>
      <c r="N3" s="430"/>
      <c r="O3" s="430"/>
      <c r="P3" s="430"/>
      <c r="Q3" s="430"/>
      <c r="R3" s="430"/>
      <c r="S3" s="430"/>
    </row>
    <row r="5" spans="1:19" ht="25" x14ac:dyDescent="0.5">
      <c r="A5" s="332" t="s">
        <v>148</v>
      </c>
    </row>
    <row r="7" spans="1:19" ht="13" x14ac:dyDescent="0.3">
      <c r="A7" s="8" t="s">
        <v>215</v>
      </c>
    </row>
    <row r="8" spans="1:19" ht="26.25" customHeight="1" x14ac:dyDescent="0.25">
      <c r="A8" s="436" t="s">
        <v>302</v>
      </c>
      <c r="B8" s="436"/>
      <c r="C8" s="436"/>
      <c r="D8" s="436"/>
      <c r="E8" s="436"/>
      <c r="F8" s="436"/>
      <c r="G8" s="436"/>
      <c r="H8" s="436"/>
      <c r="I8" s="436"/>
      <c r="J8" s="436"/>
      <c r="K8" s="436"/>
      <c r="L8" s="436"/>
      <c r="M8" s="436"/>
      <c r="N8" s="436"/>
      <c r="O8" s="436"/>
      <c r="P8" s="436"/>
      <c r="Q8" s="436"/>
      <c r="R8" s="436"/>
      <c r="S8" s="436"/>
    </row>
    <row r="10" spans="1:19" ht="13" x14ac:dyDescent="0.3">
      <c r="A10" s="8" t="s">
        <v>233</v>
      </c>
    </row>
    <row r="11" spans="1:19" x14ac:dyDescent="0.25">
      <c r="A11" s="444" t="s">
        <v>297</v>
      </c>
      <c r="B11" s="445"/>
      <c r="C11" s="446"/>
    </row>
    <row r="12" spans="1:19" x14ac:dyDescent="0.25">
      <c r="A12" s="309"/>
      <c r="B12" s="305"/>
      <c r="C12" s="310"/>
    </row>
    <row r="13" spans="1:19" x14ac:dyDescent="0.25">
      <c r="A13" s="309" t="str">
        <f>IF(A29="","",A29)</f>
        <v>Camion à ordures</v>
      </c>
      <c r="B13" s="305"/>
      <c r="C13" s="401">
        <f>IF(A13="","",COUNTIFS('Inventaire – Véh. et équip.'!$C$2:$C$501,A$5,'Inventaire – Véh. et équip.'!$D$2:$D$501,A13))</f>
        <v>1</v>
      </c>
      <c r="D13" s="13"/>
    </row>
    <row r="14" spans="1:19" x14ac:dyDescent="0.25">
      <c r="A14" s="309" t="str">
        <f t="shared" ref="A14:A24" si="0">IF(A30="","",A30)</f>
        <v>Camion de pompiers</v>
      </c>
      <c r="B14" s="305"/>
      <c r="C14" s="401">
        <f>IF(A14="","",COUNTIFS('Inventaire – Véh. et équip.'!$C$2:$C$501,A$5,'Inventaire – Véh. et équip.'!$D$2:$D$501,A14))</f>
        <v>1</v>
      </c>
      <c r="D14" s="13"/>
    </row>
    <row r="15" spans="1:19" x14ac:dyDescent="0.25">
      <c r="A15" s="309" t="str">
        <f t="shared" si="0"/>
        <v>Ambulance</v>
      </c>
      <c r="B15" s="305"/>
      <c r="C15" s="401">
        <f>IF(A15="","",COUNTIFS('Inventaire – Véh. et équip.'!$C$2:$C$501,A$5,'Inventaire – Véh. et équip.'!$D$2:$D$501,A15))</f>
        <v>0</v>
      </c>
      <c r="D15" s="13"/>
    </row>
    <row r="16" spans="1:19" x14ac:dyDescent="0.25">
      <c r="A16" s="309" t="str">
        <f t="shared" si="0"/>
        <v>Génératrice portative</v>
      </c>
      <c r="B16" s="305"/>
      <c r="C16" s="401">
        <f>IF(A16="","",COUNTIFS('Inventaire – Véh. et équip.'!$C$2:$C$501,A$5,'Inventaire – Véh. et équip.'!$D$2:$D$501,A16))</f>
        <v>0</v>
      </c>
      <c r="D16" s="13"/>
    </row>
    <row r="17" spans="1:5" x14ac:dyDescent="0.25">
      <c r="A17" s="309" t="str">
        <f t="shared" si="0"/>
        <v>Pompe portable</v>
      </c>
      <c r="B17" s="335"/>
      <c r="C17" s="401">
        <f>IF(A17="","",COUNTIFS('Inventaire – Véh. et équip.'!$C$2:$C$501,A$5,'Inventaire – Véh. et équip.'!$D$2:$D$501,A17))</f>
        <v>0</v>
      </c>
      <c r="D17" s="13"/>
    </row>
    <row r="18" spans="1:5" x14ac:dyDescent="0.25">
      <c r="A18" s="309" t="str">
        <f t="shared" si="0"/>
        <v>Remorques</v>
      </c>
      <c r="B18" s="305"/>
      <c r="C18" s="401">
        <f>IF(A18="","",COUNTIFS('Inventaire – Véh. et équip.'!$C$2:$C$501,A$5,'Inventaire – Véh. et équip.'!$D$2:$D$501,A18))</f>
        <v>0</v>
      </c>
      <c r="D18" s="13"/>
    </row>
    <row r="19" spans="1:5" x14ac:dyDescent="0.25">
      <c r="A19" s="309" t="str">
        <f t="shared" si="0"/>
        <v>Tracteurs et tondeuses</v>
      </c>
      <c r="B19" s="335"/>
      <c r="C19" s="401">
        <f>IF(A19="","",COUNTIFS('Inventaire – Véh. et équip.'!$C$2:$C$501,A$5,'Inventaire – Véh. et équip.'!$D$2:$D$501,A19))</f>
        <v>0</v>
      </c>
      <c r="D19" s="13"/>
    </row>
    <row r="20" spans="1:5" x14ac:dyDescent="0.25">
      <c r="A20" s="309" t="str">
        <f t="shared" si="0"/>
        <v>Excavatrices</v>
      </c>
      <c r="B20" s="335"/>
      <c r="C20" s="401">
        <f>IF(A20="","",COUNTIFS('Inventaire – Véh. et équip.'!$C$2:$C$501,A$5,'Inventaire – Véh. et équip.'!$D$2:$D$501,A20))</f>
        <v>0</v>
      </c>
      <c r="D20" s="13"/>
    </row>
    <row r="21" spans="1:5" x14ac:dyDescent="0.25">
      <c r="A21" s="309" t="str">
        <f t="shared" si="0"/>
        <v>Autre</v>
      </c>
      <c r="B21" s="335"/>
      <c r="C21" s="401">
        <f>IF(A21="","",COUNTIFS('Inventaire – Véh. et équip.'!$C$2:$C$501,A$5,'Inventaire – Véh. et équip.'!$D$2:$D$501,A21))</f>
        <v>0</v>
      </c>
      <c r="D21" s="13"/>
    </row>
    <row r="22" spans="1:5" x14ac:dyDescent="0.25">
      <c r="A22" s="309" t="str">
        <f t="shared" si="0"/>
        <v/>
      </c>
      <c r="B22" s="335"/>
      <c r="C22" s="401" t="str">
        <f>IF(A22="","",COUNTIFS('Inventaire – Véh. et équip.'!$C$2:$C$501,A$5,'Inventaire – Véh. et équip.'!$D$2:$D$501,A22))</f>
        <v/>
      </c>
      <c r="D22" s="13"/>
    </row>
    <row r="23" spans="1:5" x14ac:dyDescent="0.25">
      <c r="A23" s="309" t="str">
        <f t="shared" si="0"/>
        <v/>
      </c>
      <c r="B23" s="335"/>
      <c r="C23" s="401" t="str">
        <f>IF(A23="","",COUNTIFS('Inventaire – Véh. et équip.'!$C$2:$C$501,A$5,'Inventaire – Véh. et équip.'!$D$2:$D$501,A23))</f>
        <v/>
      </c>
      <c r="D23" s="13"/>
    </row>
    <row r="24" spans="1:5" x14ac:dyDescent="0.25">
      <c r="A24" s="336" t="str">
        <f t="shared" si="0"/>
        <v/>
      </c>
      <c r="B24" s="375"/>
      <c r="C24" s="402" t="str">
        <f>IF(A24="","",COUNTIFS('Inventaire – Véh. et équip.'!$C$2:$C$501,A$5,'Inventaire – Véh. et équip.'!$D$2:$D$501,A24))</f>
        <v/>
      </c>
      <c r="D24" s="13"/>
    </row>
    <row r="25" spans="1:5" ht="13" x14ac:dyDescent="0.3">
      <c r="A25" s="20" t="s">
        <v>186</v>
      </c>
      <c r="C25" s="14">
        <f>SUM(C13:D24)</f>
        <v>2</v>
      </c>
      <c r="D25" s="13"/>
      <c r="E25" s="14"/>
    </row>
    <row r="26" spans="1:5" ht="13" x14ac:dyDescent="0.3">
      <c r="A26" s="93" t="s">
        <v>217</v>
      </c>
      <c r="D26" s="13"/>
    </row>
    <row r="27" spans="1:5" x14ac:dyDescent="0.25">
      <c r="A27" s="306" t="s">
        <v>218</v>
      </c>
      <c r="B27" s="307"/>
      <c r="C27" s="308"/>
      <c r="D27" t="s">
        <v>518</v>
      </c>
    </row>
    <row r="28" spans="1:5" x14ac:dyDescent="0.25">
      <c r="A28" s="309"/>
      <c r="B28" s="305"/>
      <c r="C28" s="310"/>
    </row>
    <row r="29" spans="1:5" x14ac:dyDescent="0.25">
      <c r="A29" s="374" t="s">
        <v>149</v>
      </c>
      <c r="B29" s="334"/>
      <c r="C29" s="311">
        <f>ROUND(SUMIF('Inventaire – Véh. et équip.'!$D$2:$D$101,A29,'Inventaire – Véh. et équip.'!$J$2:$J$101),-3)</f>
        <v>675000</v>
      </c>
      <c r="D29" t="str">
        <f>A29&amp;" "&amp;"$"&amp;ROUND(C29/1000000,1)&amp;" "&amp;"M"</f>
        <v>Camion à ordures $0.7 M</v>
      </c>
    </row>
    <row r="30" spans="1:5" x14ac:dyDescent="0.25">
      <c r="A30" s="374" t="s">
        <v>152</v>
      </c>
      <c r="B30" s="334"/>
      <c r="C30" s="311">
        <f>ROUND(SUMIF('Inventaire – Véh. et équip.'!$D$2:$D$101,A30,'Inventaire – Véh. et équip.'!$J$2:$J$101),-3)</f>
        <v>353000</v>
      </c>
      <c r="D30" t="str">
        <f t="shared" ref="D30:D36" si="1">A30&amp;" "&amp;"$"&amp;ROUND(C30/1000000,1)&amp;" "&amp;"M"</f>
        <v>Camion de pompiers $0.4 M</v>
      </c>
    </row>
    <row r="31" spans="1:5" x14ac:dyDescent="0.25">
      <c r="A31" s="374" t="s">
        <v>303</v>
      </c>
      <c r="B31" s="334"/>
      <c r="C31" s="311">
        <f>ROUND(SUMIF('Inventaire – Véh. et équip.'!$D$2:$D$101,A31,'Inventaire – Véh. et équip.'!$J$2:$J$101),-3)</f>
        <v>0</v>
      </c>
      <c r="D31" t="str">
        <f t="shared" si="1"/>
        <v>Ambulance $0 M</v>
      </c>
    </row>
    <row r="32" spans="1:5" x14ac:dyDescent="0.25">
      <c r="A32" s="374" t="s">
        <v>304</v>
      </c>
      <c r="B32" s="334"/>
      <c r="C32" s="311">
        <f>ROUND(SUMIF('Inventaire – Véh. et équip.'!$D$2:$D$101,A32,'Inventaire – Véh. et équip.'!$J$2:$J$101),-3)</f>
        <v>0</v>
      </c>
      <c r="D32" t="str">
        <f t="shared" si="1"/>
        <v>Génératrice portative $0 M</v>
      </c>
    </row>
    <row r="33" spans="1:9" x14ac:dyDescent="0.25">
      <c r="A33" s="374" t="s">
        <v>305</v>
      </c>
      <c r="B33" s="334"/>
      <c r="C33" s="311">
        <f>ROUND(SUMIF('Inventaire – Véh. et équip.'!$D$2:$D$101,A33,'Inventaire – Véh. et équip.'!$J$2:$J$101),-3)</f>
        <v>0</v>
      </c>
      <c r="D33" t="str">
        <f t="shared" si="1"/>
        <v>Pompe portable $0 M</v>
      </c>
    </row>
    <row r="34" spans="1:9" x14ac:dyDescent="0.25">
      <c r="A34" s="374" t="s">
        <v>306</v>
      </c>
      <c r="B34" s="334"/>
      <c r="C34" s="311">
        <f>ROUND(SUMIF('Inventaire – Véh. et équip.'!$D$2:$D$101,A34,'Inventaire – Véh. et équip.'!$J$2:$J$101),-3)</f>
        <v>0</v>
      </c>
      <c r="D34" t="str">
        <f t="shared" si="1"/>
        <v>Remorques $0 M</v>
      </c>
    </row>
    <row r="35" spans="1:9" x14ac:dyDescent="0.25">
      <c r="A35" s="374" t="s">
        <v>307</v>
      </c>
      <c r="B35" s="334"/>
      <c r="C35" s="311">
        <f>ROUND(SUMIF('Inventaire – Véh. et équip.'!$D$2:$D$101,A35,'Inventaire – Véh. et équip.'!$J$2:$J$101),-3)</f>
        <v>0</v>
      </c>
      <c r="D35" t="str">
        <f t="shared" si="1"/>
        <v>Tracteurs et tondeuses $0 M</v>
      </c>
    </row>
    <row r="36" spans="1:9" x14ac:dyDescent="0.25">
      <c r="A36" s="374" t="s">
        <v>308</v>
      </c>
      <c r="B36" s="334"/>
      <c r="C36" s="311">
        <f>ROUND(SUMIF('Inventaire – Véh. et équip.'!$D$2:$D$101,A36,'Inventaire – Véh. et équip.'!$J$2:$J$101),-3)</f>
        <v>0</v>
      </c>
      <c r="D36" t="str">
        <f t="shared" si="1"/>
        <v>Excavatrices $0 M</v>
      </c>
    </row>
    <row r="37" spans="1:9" x14ac:dyDescent="0.25">
      <c r="A37" s="374" t="s">
        <v>293</v>
      </c>
      <c r="B37" s="334"/>
      <c r="C37" s="311">
        <f>ROUND(SUMIF('Inventaire – Véh. et équip.'!$D$2:$D$101,A37,'Inventaire – Véh. et équip.'!$J$2:$J$101),-3)</f>
        <v>0</v>
      </c>
      <c r="D37" t="str">
        <f>A37&amp;" "&amp;"$"&amp;ROUND(C37/1000000,1)&amp;" "&amp;"M"</f>
        <v>Autre $0 M</v>
      </c>
    </row>
    <row r="38" spans="1:9" x14ac:dyDescent="0.25">
      <c r="A38" s="374"/>
      <c r="B38" s="334"/>
      <c r="C38" s="311">
        <f>ROUND(SUMIF('Inventaire – Véh. et équip.'!$D$2:$D$101,A38,'Inventaire – Véh. et équip.'!$J$2:$J$101),-3)</f>
        <v>0</v>
      </c>
      <c r="D38" t="str">
        <f>A38&amp;" "&amp;"$"&amp;ROUND(C38/1000000,1)&amp;" "&amp;"M"</f>
        <v xml:space="preserve"> $0 M</v>
      </c>
      <c r="F38" t="s">
        <v>238</v>
      </c>
    </row>
    <row r="39" spans="1:9" x14ac:dyDescent="0.25">
      <c r="A39" s="374"/>
      <c r="B39" s="334"/>
      <c r="C39" s="311">
        <f>ROUND(SUMIF('Inventaire – Véh. et équip.'!$D$2:$D$101,A39,'Inventaire – Véh. et équip.'!$J$2:$J$101),-3)</f>
        <v>0</v>
      </c>
    </row>
    <row r="40" spans="1:9" x14ac:dyDescent="0.25">
      <c r="A40" s="374"/>
      <c r="B40" s="334"/>
      <c r="C40" s="404">
        <f>ROUND(SUMIF('Inventaire – Véh. et équip.'!$D$2:$D$101,A40,'Inventaire – Véh. et équip.'!$J$2:$J$101),-3)</f>
        <v>0</v>
      </c>
    </row>
    <row r="41" spans="1:9" ht="13" x14ac:dyDescent="0.3">
      <c r="A41" s="339" t="s">
        <v>186</v>
      </c>
      <c r="B41" s="305"/>
      <c r="C41" s="338">
        <f>SUM(C29:C40)</f>
        <v>1028000</v>
      </c>
      <c r="D41" s="21" t="str">
        <f>"$"&amp;ROUND(C41/1000000,1)&amp;" "&amp;"M"</f>
        <v>$1 M</v>
      </c>
      <c r="F41" s="432"/>
      <c r="G41" s="432"/>
      <c r="H41" s="22"/>
    </row>
    <row r="43" spans="1:9" ht="13" x14ac:dyDescent="0.3">
      <c r="A43" s="16" t="s">
        <v>244</v>
      </c>
      <c r="B43" s="12"/>
      <c r="C43" s="12"/>
      <c r="D43" s="12"/>
      <c r="E43" s="374" t="s">
        <v>245</v>
      </c>
      <c r="F43" s="180"/>
    </row>
    <row r="44" spans="1:9" x14ac:dyDescent="0.25">
      <c r="E44" s="180"/>
      <c r="F44" s="180"/>
    </row>
    <row r="45" spans="1:9" ht="13" x14ac:dyDescent="0.3">
      <c r="A45" s="16" t="s">
        <v>246</v>
      </c>
      <c r="B45" s="12"/>
      <c r="C45" s="12"/>
      <c r="D45" s="12"/>
      <c r="E45" s="374" t="s">
        <v>309</v>
      </c>
      <c r="F45" s="180"/>
    </row>
    <row r="47" spans="1:9" ht="13" x14ac:dyDescent="0.3">
      <c r="A47" s="16" t="s">
        <v>248</v>
      </c>
      <c r="B47" s="12"/>
      <c r="C47" s="12"/>
      <c r="D47" s="12"/>
      <c r="E47" s="340">
        <f ca="1">SUMIF('Inventaire – Véh. et équip.'!$C$2:$C$101,$A$5,'Inventaire – Véh. et équip.'!$Q$2:$Q$101)/SUMIF('Inventaire – Véh. et équip.'!$C$2:$C$101,$A$5,'Inventaire – Véh. et équip.'!$J$2:$J$101)</f>
        <v>23.313868613138688</v>
      </c>
      <c r="F47" s="341" t="s">
        <v>578</v>
      </c>
      <c r="I47" s="14"/>
    </row>
    <row r="48" spans="1:9" x14ac:dyDescent="0.25">
      <c r="I48" s="14"/>
    </row>
    <row r="49" spans="1:9" ht="13" x14ac:dyDescent="0.3">
      <c r="A49" s="17" t="s">
        <v>249</v>
      </c>
      <c r="B49" s="12"/>
      <c r="C49" s="12"/>
      <c r="D49" s="12"/>
      <c r="E49" s="12"/>
      <c r="F49" s="342">
        <f ca="1">SUMIF('Inventaire – Véh. et équip.'!$C$2:$C$101,$A$5,'Inventaire – Véh. et équip.'!$S$2:$S$101)/SUMIF('Inventaire – Véh. et équip.'!$C$2:$C$101,$A$5,'Inventaire – Véh. et équip.'!$J$2:$J$101)</f>
        <v>0</v>
      </c>
      <c r="I49" s="14"/>
    </row>
    <row r="51" spans="1:9" ht="13" x14ac:dyDescent="0.3">
      <c r="A51" s="16" t="s">
        <v>250</v>
      </c>
      <c r="B51" s="12"/>
      <c r="C51" s="12"/>
      <c r="D51" s="12"/>
      <c r="E51" s="12"/>
      <c r="F51" s="343">
        <f>'Graphique – Sommaire renouv.'!AE11</f>
        <v>0</v>
      </c>
    </row>
    <row r="53" spans="1:9" ht="13" x14ac:dyDescent="0.3">
      <c r="A53" s="16" t="s">
        <v>251</v>
      </c>
      <c r="B53" s="12"/>
      <c r="C53" s="12"/>
      <c r="D53" s="12"/>
      <c r="E53" s="340">
        <f ca="1">SUMIF('Inventaire – Véh. et équip.'!$C$2:$C$101,$A$5,'Inventaire – Véh. et équip.'!$R$2:$R$101)/SUMIF('Inventaire – Véh. et équip.'!$C$2:$C$101,$A$5,'Inventaire – Véh. et équip.'!$J$2:$J$101)</f>
        <v>0</v>
      </c>
      <c r="F53" s="341" t="s">
        <v>578</v>
      </c>
    </row>
    <row r="55" spans="1:9" ht="13" x14ac:dyDescent="0.3">
      <c r="A55" s="16" t="s">
        <v>252</v>
      </c>
      <c r="B55" s="12"/>
      <c r="C55" s="12"/>
      <c r="D55" s="12"/>
      <c r="E55" s="12"/>
      <c r="F55" s="342">
        <f>'Graphique – Sommaire renouv.'!D11/C41</f>
        <v>0</v>
      </c>
    </row>
    <row r="57" spans="1:9" ht="13" x14ac:dyDescent="0.3">
      <c r="A57" s="8"/>
    </row>
    <row r="58" spans="1:9" x14ac:dyDescent="0.25">
      <c r="A58" s="1"/>
    </row>
    <row r="60" spans="1:9" ht="13" x14ac:dyDescent="0.3">
      <c r="A60" s="8"/>
    </row>
    <row r="61" spans="1:9" x14ac:dyDescent="0.25">
      <c r="A61" s="13"/>
    </row>
    <row r="63" spans="1:9" ht="13" x14ac:dyDescent="0.3">
      <c r="A63" s="8"/>
    </row>
    <row r="66" spans="1:1" ht="13" x14ac:dyDescent="0.3">
      <c r="A66" s="8"/>
    </row>
    <row r="71" spans="1:1" ht="13" x14ac:dyDescent="0.3">
      <c r="A71" s="8"/>
    </row>
    <row r="72" spans="1:1" x14ac:dyDescent="0.25">
      <c r="A72" s="1"/>
    </row>
  </sheetData>
  <mergeCells count="10">
    <mergeCell ref="F41:G41"/>
    <mergeCell ref="K1:O1"/>
    <mergeCell ref="P1:S1"/>
    <mergeCell ref="A2:E2"/>
    <mergeCell ref="F2:J2"/>
    <mergeCell ref="K2:O2"/>
    <mergeCell ref="P2:S2"/>
    <mergeCell ref="A3:S3"/>
    <mergeCell ref="A8:S8"/>
    <mergeCell ref="A11:C11"/>
  </mergeCells>
  <pageMargins left="0.7" right="0.7" top="0.75" bottom="0.75" header="0.3" footer="0.3"/>
  <pageSetup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95339-05CF-4610-A556-AF318BBA304D}">
  <sheetPr codeName="Sheet18"/>
  <dimension ref="A1:R39"/>
  <sheetViews>
    <sheetView workbookViewId="0">
      <selection activeCell="B2" sqref="B2:B8"/>
    </sheetView>
  </sheetViews>
  <sheetFormatPr defaultColWidth="9.08984375" defaultRowHeight="12.5" x14ac:dyDescent="0.25"/>
  <cols>
    <col min="1" max="1" width="21.453125" bestFit="1" customWidth="1"/>
    <col min="2" max="2" width="22.6328125" bestFit="1" customWidth="1"/>
    <col min="3" max="3" width="21.453125" customWidth="1"/>
    <col min="4" max="4" width="25.36328125" bestFit="1" customWidth="1"/>
    <col min="5" max="5" width="14.36328125" bestFit="1" customWidth="1"/>
    <col min="6" max="6" width="20.453125" bestFit="1" customWidth="1"/>
    <col min="7" max="7" width="24.81640625" bestFit="1" customWidth="1"/>
    <col min="8" max="8" width="28.6328125" bestFit="1" customWidth="1"/>
    <col min="9" max="9" width="20.08984375" bestFit="1" customWidth="1"/>
    <col min="10" max="10" width="23.453125" bestFit="1" customWidth="1"/>
    <col min="15" max="15" width="8.453125" customWidth="1"/>
  </cols>
  <sheetData>
    <row r="1" spans="1:18" ht="13.5" thickBot="1" x14ac:dyDescent="0.35">
      <c r="A1" s="385" t="s">
        <v>562</v>
      </c>
      <c r="B1" s="386" t="s">
        <v>563</v>
      </c>
      <c r="D1" s="449" t="s">
        <v>564</v>
      </c>
      <c r="E1" s="450"/>
      <c r="F1" s="450"/>
      <c r="G1" s="450"/>
      <c r="H1" s="450"/>
      <c r="I1" s="450"/>
      <c r="J1" s="451"/>
      <c r="L1" s="390" t="s">
        <v>18</v>
      </c>
      <c r="M1" s="390" t="s">
        <v>565</v>
      </c>
      <c r="N1" s="391"/>
      <c r="O1" s="390" t="s">
        <v>65</v>
      </c>
      <c r="P1" s="390"/>
      <c r="Q1" s="390" t="s">
        <v>69</v>
      </c>
      <c r="R1" s="390"/>
    </row>
    <row r="2" spans="1:18" ht="13.5" thickBot="1" x14ac:dyDescent="0.35">
      <c r="A2" s="387" t="s">
        <v>86</v>
      </c>
      <c r="B2" s="152" t="s">
        <v>522</v>
      </c>
      <c r="D2" s="153" t="s">
        <v>522</v>
      </c>
      <c r="E2" s="154" t="s">
        <v>523</v>
      </c>
      <c r="F2" s="154" t="s">
        <v>524</v>
      </c>
      <c r="G2" s="154" t="s">
        <v>525</v>
      </c>
      <c r="H2" s="154" t="s">
        <v>526</v>
      </c>
      <c r="I2" s="154" t="s">
        <v>527</v>
      </c>
      <c r="J2" s="155" t="s">
        <v>528</v>
      </c>
      <c r="L2" s="391"/>
      <c r="M2" s="391" t="s">
        <v>566</v>
      </c>
      <c r="N2" s="391" t="s">
        <v>529</v>
      </c>
      <c r="O2" s="391" t="s">
        <v>567</v>
      </c>
      <c r="P2" s="390" t="s">
        <v>568</v>
      </c>
      <c r="Q2" s="391" t="s">
        <v>567</v>
      </c>
      <c r="R2" s="390" t="s">
        <v>568</v>
      </c>
    </row>
    <row r="3" spans="1:18" x14ac:dyDescent="0.25">
      <c r="A3" s="387" t="s">
        <v>101</v>
      </c>
      <c r="B3" s="152" t="s">
        <v>523</v>
      </c>
      <c r="D3" s="392" t="str">
        <f>'État actuel – Eau'!A29</f>
        <v>Usine de traitement de l’eau</v>
      </c>
      <c r="E3" s="393" t="str">
        <f>'État actuel – Égouts'!A25</f>
        <v>Étang d’épuration</v>
      </c>
      <c r="F3" s="393" t="str">
        <f>'État actuel – Routes et drain.'!A27</f>
        <v>Routes asphaltées</v>
      </c>
      <c r="G3" s="393" t="str">
        <f>'État actuel – Mobiles lourds'!A29</f>
        <v>Camion à ordures</v>
      </c>
      <c r="H3" s="393" t="str">
        <f>'État actuel – Bâtiments'!A29</f>
        <v>Hôtel de ville</v>
      </c>
      <c r="I3" s="393" t="str">
        <f>'État actuel – Loisirs'!$A32</f>
        <v>Terrains de jeux</v>
      </c>
      <c r="J3" s="388" t="str">
        <f>'État actuel – Véhicules'!A29</f>
        <v>Camions légers</v>
      </c>
      <c r="L3" s="390" t="str">
        <f>'Page couverture'!B27</f>
        <v>Système métrique</v>
      </c>
      <c r="M3" s="390" t="str">
        <f>IF($L$3="Metric",O3,P3)</f>
        <v>po</v>
      </c>
      <c r="N3" s="390" t="str">
        <f>IF($L$3="Metric",Q3,R3)</f>
        <v>nombre</v>
      </c>
      <c r="O3" s="390" t="s">
        <v>94</v>
      </c>
      <c r="P3" s="390" t="s">
        <v>569</v>
      </c>
      <c r="Q3" s="390" t="s">
        <v>570</v>
      </c>
      <c r="R3" s="390" t="s">
        <v>570</v>
      </c>
    </row>
    <row r="4" spans="1:18" x14ac:dyDescent="0.25">
      <c r="A4" s="387" t="s">
        <v>112</v>
      </c>
      <c r="B4" s="152" t="s">
        <v>524</v>
      </c>
      <c r="D4" s="392" t="str">
        <f>'État actuel – Eau'!A30</f>
        <v xml:space="preserve">Station de pompage et réservoir </v>
      </c>
      <c r="E4" s="393" t="str">
        <f>'État actuel – Égouts'!A26</f>
        <v>Conduites d’égout</v>
      </c>
      <c r="F4" s="393" t="str">
        <f>'État actuel – Routes et drain.'!A28</f>
        <v>Routes en gravier</v>
      </c>
      <c r="G4" s="393" t="str">
        <f>'État actuel – Mobiles lourds'!A30</f>
        <v>Camion de pompiers</v>
      </c>
      <c r="H4" s="393" t="str">
        <f>'État actuel – Bâtiments'!A30</f>
        <v>Bibliothèque</v>
      </c>
      <c r="I4" s="393" t="str">
        <f>'État actuel – Loisirs'!$A33</f>
        <v>Parcs</v>
      </c>
      <c r="J4" s="388" t="str">
        <f>'État actuel – Véhicules'!A30</f>
        <v>Voitures</v>
      </c>
      <c r="L4" s="390"/>
      <c r="M4" s="390" t="str">
        <f t="shared" ref="M4:M5" si="0">IF($L$3="Metric",O4,P4)</f>
        <v>pi</v>
      </c>
      <c r="N4" s="390" t="str">
        <f t="shared" ref="N4" si="1">IF($L$3="Metric",Q4,R4)</f>
        <v>pi</v>
      </c>
      <c r="O4" s="398" t="s">
        <v>95</v>
      </c>
      <c r="P4" s="390" t="s">
        <v>571</v>
      </c>
      <c r="Q4" s="390" t="s">
        <v>95</v>
      </c>
      <c r="R4" s="390" t="s">
        <v>571</v>
      </c>
    </row>
    <row r="5" spans="1:18" x14ac:dyDescent="0.25">
      <c r="A5" s="387" t="s">
        <v>148</v>
      </c>
      <c r="B5" s="152" t="s">
        <v>525</v>
      </c>
      <c r="D5" s="392" t="str">
        <f>'État actuel – Eau'!A31</f>
        <v>Pompe de relèvement des eaux (réservoir)</v>
      </c>
      <c r="E5" s="393" t="str">
        <f>'État actuel – Égouts'!A27</f>
        <v>Trous d’homme</v>
      </c>
      <c r="F5" s="393" t="str">
        <f>'État actuel – Routes et drain.'!A29</f>
        <v>Trottoirs</v>
      </c>
      <c r="G5" s="393" t="str">
        <f>'État actuel – Mobiles lourds'!A31</f>
        <v>Ambulance</v>
      </c>
      <c r="H5" s="393" t="str">
        <f>'État actuel – Bâtiments'!A31</f>
        <v>Casernes de pompiers</v>
      </c>
      <c r="I5" s="393" t="str">
        <f>'État actuel – Loisirs'!$A36</f>
        <v>Terrains de balle</v>
      </c>
      <c r="J5" s="388" t="str">
        <f>'État actuel – Véhicules'!A31</f>
        <v>VTT</v>
      </c>
      <c r="L5" s="390"/>
      <c r="M5" s="390" t="str">
        <f t="shared" si="0"/>
        <v>pi²</v>
      </c>
      <c r="N5" s="390"/>
      <c r="O5" s="390" t="s">
        <v>572</v>
      </c>
      <c r="P5" s="390" t="s">
        <v>573</v>
      </c>
      <c r="Q5" s="390"/>
      <c r="R5" s="390"/>
    </row>
    <row r="6" spans="1:18" x14ac:dyDescent="0.25">
      <c r="A6" s="387" t="s">
        <v>124</v>
      </c>
      <c r="B6" s="152" t="s">
        <v>526</v>
      </c>
      <c r="D6" s="392" t="str">
        <f>'État actuel – Eau'!A32</f>
        <v>Station de pompage</v>
      </c>
      <c r="E6" s="393" t="str">
        <f>'État actuel – Égouts'!A28</f>
        <v>Stations de pompage</v>
      </c>
      <c r="F6" s="393" t="str">
        <f>'État actuel – Routes et drain.'!A30</f>
        <v>Piste de VTT/motoneige</v>
      </c>
      <c r="G6" s="393" t="str">
        <f>'État actuel – Mobiles lourds'!A32</f>
        <v>Génératrice portative</v>
      </c>
      <c r="H6" s="393" t="str">
        <f>'État actuel – Bâtiments'!A32</f>
        <v>Atelier d’entretien des travaux publics</v>
      </c>
      <c r="I6" s="393" t="str">
        <f>'État actuel – Loisirs'!$A37</f>
        <v>Patinoire extérieure</v>
      </c>
      <c r="J6" s="388" t="str">
        <f>'État actuel – Véhicules'!A32</f>
        <v>Motoneiges</v>
      </c>
    </row>
    <row r="7" spans="1:18" x14ac:dyDescent="0.25">
      <c r="A7" s="387" t="s">
        <v>128</v>
      </c>
      <c r="B7" s="152" t="s">
        <v>527</v>
      </c>
      <c r="D7" s="392" t="str">
        <f>'État actuel – Eau'!A33</f>
        <v>Conduites d’eau principales</v>
      </c>
      <c r="E7" s="393" t="str">
        <f>'État actuel – Égouts'!A29</f>
        <v>Conduites de refoulement</v>
      </c>
      <c r="F7" s="393" t="str">
        <f>'État actuel – Routes et drain.'!A31</f>
        <v>Lampadaires</v>
      </c>
      <c r="G7" s="393" t="str">
        <f>'État actuel – Mobiles lourds'!A33</f>
        <v>Pompe portable</v>
      </c>
      <c r="H7" s="393" t="str">
        <f>'État actuel – Bâtiments'!A33</f>
        <v>Garage et postes de ravitaillement en essence</v>
      </c>
      <c r="I7" s="393" t="str">
        <f>'État actuel – Loisirs'!$A38</f>
        <v>Rampe de mise à l’eau</v>
      </c>
      <c r="J7" s="388" t="str">
        <f>'État actuel – Véhicules'!A33</f>
        <v>Autre</v>
      </c>
    </row>
    <row r="8" spans="1:18" ht="13" thickBot="1" x14ac:dyDescent="0.3">
      <c r="A8" s="389" t="s">
        <v>155</v>
      </c>
      <c r="B8" s="156" t="s">
        <v>528</v>
      </c>
      <c r="D8" s="392" t="str">
        <f>'État actuel – Eau'!A34</f>
        <v>Conduite d’eau portative</v>
      </c>
      <c r="E8" s="393" t="str">
        <f>'État actuel – Égouts'!A30</f>
        <v>Usine de traitement</v>
      </c>
      <c r="F8" s="393" t="str">
        <f>'État actuel – Routes et drain.'!A32</f>
        <v>Fossés</v>
      </c>
      <c r="G8" s="393" t="str">
        <f>'État actuel – Mobiles lourds'!A34</f>
        <v>Remorques</v>
      </c>
      <c r="H8" s="393" t="str">
        <f>'État actuel – Bâtiments'!A34</f>
        <v>Abris de stockage</v>
      </c>
      <c r="I8" s="393" t="str">
        <f>'État actuel – Loisirs'!$A39</f>
        <v>Circuit de course</v>
      </c>
      <c r="J8" s="388">
        <f>'État actuel – Véhicules'!A34</f>
        <v>0</v>
      </c>
    </row>
    <row r="9" spans="1:18" x14ac:dyDescent="0.25">
      <c r="A9" s="390"/>
      <c r="B9" s="390"/>
      <c r="D9" s="392" t="str">
        <f>'État actuel – Eau'!A35</f>
        <v>Bornes d’incendie</v>
      </c>
      <c r="E9" s="393" t="str">
        <f>'État actuel – Égouts'!A31</f>
        <v>Camions d’égout</v>
      </c>
      <c r="F9" s="393" t="str">
        <f>'État actuel – Routes et drain.'!A33</f>
        <v>Bassins d’eaux pluviales</v>
      </c>
      <c r="G9" s="393" t="str">
        <f>'État actuel – Mobiles lourds'!A35</f>
        <v>Tracteurs et tondeuses</v>
      </c>
      <c r="H9" s="393" t="str">
        <f>'État actuel – Bâtiments'!A35</f>
        <v>Infrastructures de TI</v>
      </c>
      <c r="I9" s="393" t="str">
        <f>'État actuel – Loisirs'!$A40</f>
        <v>Piste de course</v>
      </c>
      <c r="J9" s="388">
        <f>'État actuel – Véhicules'!A35</f>
        <v>0</v>
      </c>
    </row>
    <row r="10" spans="1:18" x14ac:dyDescent="0.25">
      <c r="A10" s="390"/>
      <c r="B10" s="390"/>
      <c r="D10" s="392" t="str">
        <f>'État actuel – Eau'!A36</f>
        <v>Vannes</v>
      </c>
      <c r="E10" s="393">
        <f>'État actuel – Égouts'!A32</f>
        <v>0</v>
      </c>
      <c r="F10" s="393"/>
      <c r="G10" s="393" t="str">
        <f>'État actuel – Mobiles lourds'!A36</f>
        <v>Excavatrices</v>
      </c>
      <c r="H10" s="393" t="str">
        <f>'État actuel – Bâtiments'!A36</f>
        <v>Installations de cimetière</v>
      </c>
      <c r="I10" s="393" t="str">
        <f>'État actuel – Loisirs'!$A41</f>
        <v>Cimetière</v>
      </c>
      <c r="J10" s="388">
        <f>'État actuel – Véhicules'!A36</f>
        <v>0</v>
      </c>
    </row>
    <row r="11" spans="1:18" x14ac:dyDescent="0.25">
      <c r="A11" s="390"/>
      <c r="B11" s="390"/>
      <c r="D11" s="392" t="str">
        <f>'État actuel – Eau'!A37</f>
        <v>Conduite de branchement</v>
      </c>
      <c r="E11" s="393"/>
      <c r="F11" s="393"/>
      <c r="G11" s="393" t="str">
        <f>'État actuel – Mobiles lourds'!A37</f>
        <v>Autre</v>
      </c>
      <c r="H11" s="393">
        <f>'État actuel – Bâtiments'!A37</f>
        <v>0</v>
      </c>
      <c r="I11" s="393" t="str">
        <f>'État actuel – Loisirs'!$A42</f>
        <v>Décorations des Fêtes</v>
      </c>
      <c r="J11" s="388">
        <f>'État actuel – Véhicules'!A37</f>
        <v>0</v>
      </c>
    </row>
    <row r="12" spans="1:18" x14ac:dyDescent="0.25">
      <c r="A12" s="390"/>
      <c r="B12" s="390"/>
      <c r="D12" s="392" t="str">
        <f>'État actuel – Eau'!A38</f>
        <v>Vanne de raccordement de service</v>
      </c>
      <c r="E12" s="393"/>
      <c r="F12" s="393"/>
      <c r="G12" s="393">
        <f>'État actuel – Mobiles lourds'!A38</f>
        <v>0</v>
      </c>
      <c r="H12" s="393">
        <f>'État actuel – Bâtiments'!A38</f>
        <v>0</v>
      </c>
      <c r="I12" s="393" t="str">
        <f>'État actuel – Loisirs'!$A43</f>
        <v>Sentiers</v>
      </c>
      <c r="J12" s="388">
        <f>'État actuel – Véhicules'!A38</f>
        <v>0</v>
      </c>
    </row>
    <row r="13" spans="1:18" x14ac:dyDescent="0.25">
      <c r="A13" s="390"/>
      <c r="B13" s="390"/>
      <c r="D13" s="392">
        <f>'État actuel – Eau'!A40</f>
        <v>0</v>
      </c>
      <c r="E13" s="393"/>
      <c r="F13" s="393"/>
      <c r="G13" s="393">
        <f>'État actuel – Mobiles lourds'!A39</f>
        <v>0</v>
      </c>
      <c r="H13" s="393">
        <f>'État actuel – Bâtiments'!A39</f>
        <v>0</v>
      </c>
      <c r="I13" s="393" t="str">
        <f>'État actuel – Loisirs'!$A44</f>
        <v>Bancs</v>
      </c>
      <c r="J13" s="388">
        <f>'État actuel – Véhicules'!A39</f>
        <v>0</v>
      </c>
    </row>
    <row r="14" spans="1:18" x14ac:dyDescent="0.25">
      <c r="A14" s="390"/>
      <c r="B14" s="390"/>
      <c r="D14" s="392"/>
      <c r="E14" s="393"/>
      <c r="F14" s="393"/>
      <c r="G14" s="393">
        <f>'État actuel – Mobiles lourds'!A40</f>
        <v>0</v>
      </c>
      <c r="H14" s="393">
        <f>'État actuel – Bâtiments'!A40</f>
        <v>0</v>
      </c>
      <c r="I14" s="393" t="str">
        <f>'État actuel – Loisirs'!$A45</f>
        <v>Poubelles</v>
      </c>
      <c r="J14" s="388">
        <f>'État actuel – Véhicules'!A40</f>
        <v>0</v>
      </c>
    </row>
    <row r="15" spans="1:18" ht="13" thickBot="1" x14ac:dyDescent="0.3">
      <c r="A15" s="390"/>
      <c r="B15" s="390"/>
      <c r="D15" s="394"/>
      <c r="E15" s="395"/>
      <c r="F15" s="395"/>
      <c r="G15" s="395"/>
      <c r="H15" s="395"/>
      <c r="I15" s="395" t="str">
        <f>'État actuel – Loisirs'!$A46</f>
        <v>Autre</v>
      </c>
      <c r="J15" s="396"/>
    </row>
    <row r="16" spans="1:18" ht="13" x14ac:dyDescent="0.3">
      <c r="A16" s="390"/>
      <c r="B16" s="391"/>
      <c r="D16" s="390"/>
      <c r="E16" s="390"/>
      <c r="F16" s="390"/>
      <c r="G16" s="390"/>
      <c r="H16" s="390"/>
      <c r="I16" s="390"/>
      <c r="J16" s="390"/>
      <c r="K16" s="390"/>
    </row>
    <row r="17" spans="1:11" x14ac:dyDescent="0.25">
      <c r="A17" s="390"/>
      <c r="B17" s="390"/>
      <c r="D17" s="390"/>
      <c r="E17" s="390"/>
      <c r="F17" s="390"/>
      <c r="G17" s="390"/>
      <c r="H17" s="390"/>
      <c r="I17" s="390"/>
      <c r="J17" s="390"/>
      <c r="K17" s="390"/>
    </row>
    <row r="18" spans="1:11" x14ac:dyDescent="0.25">
      <c r="A18" s="390" t="str">
        <f>A5</f>
        <v>Équipements mobiles lourds</v>
      </c>
      <c r="B18" s="390"/>
      <c r="D18" s="397"/>
      <c r="E18" s="390"/>
      <c r="F18" s="390"/>
      <c r="G18" s="390"/>
      <c r="H18" s="390" t="s">
        <v>65</v>
      </c>
      <c r="I18" s="390" t="s">
        <v>18</v>
      </c>
      <c r="J18" s="390" t="s">
        <v>69</v>
      </c>
      <c r="K18" s="390" t="s">
        <v>18</v>
      </c>
    </row>
    <row r="19" spans="1:11" x14ac:dyDescent="0.25">
      <c r="A19" s="390" t="str">
        <f>A8</f>
        <v xml:space="preserve">Véhicules </v>
      </c>
      <c r="B19" s="390"/>
      <c r="D19" s="390"/>
      <c r="E19" s="390"/>
      <c r="F19" s="390"/>
      <c r="G19" s="390"/>
      <c r="H19" s="390"/>
      <c r="I19" s="390"/>
      <c r="J19" s="390"/>
      <c r="K19" s="390"/>
    </row>
    <row r="20" spans="1:11" x14ac:dyDescent="0.25">
      <c r="A20" s="390"/>
      <c r="B20" s="390"/>
      <c r="D20" s="390"/>
      <c r="E20" s="390"/>
      <c r="F20" s="390"/>
      <c r="G20" s="390"/>
      <c r="H20" s="390"/>
      <c r="I20" s="390"/>
      <c r="J20" s="390"/>
      <c r="K20" s="390"/>
    </row>
    <row r="21" spans="1:11" x14ac:dyDescent="0.25">
      <c r="A21" s="390"/>
      <c r="B21" s="390"/>
      <c r="D21" s="390"/>
      <c r="E21" s="390"/>
      <c r="F21" s="390"/>
      <c r="G21" s="390"/>
      <c r="H21" s="390"/>
      <c r="I21" s="390"/>
      <c r="J21" s="390"/>
      <c r="K21" s="390"/>
    </row>
    <row r="22" spans="1:11" ht="15" customHeight="1" x14ac:dyDescent="0.25">
      <c r="D22" s="390"/>
      <c r="E22" s="390"/>
      <c r="F22" s="390"/>
      <c r="G22" s="390"/>
      <c r="H22" s="390"/>
      <c r="I22" s="390"/>
      <c r="J22" s="390"/>
      <c r="K22" s="390"/>
    </row>
    <row r="23" spans="1:11" ht="15" customHeight="1" x14ac:dyDescent="0.25">
      <c r="D23" s="390"/>
      <c r="E23" s="390"/>
      <c r="F23" s="390"/>
      <c r="G23" s="390"/>
      <c r="H23" s="390"/>
      <c r="I23" s="390"/>
      <c r="J23" s="390"/>
      <c r="K23" s="390"/>
    </row>
    <row r="24" spans="1:11" x14ac:dyDescent="0.25">
      <c r="D24" s="390"/>
      <c r="E24" s="390"/>
      <c r="F24" s="390"/>
      <c r="G24" s="390"/>
      <c r="H24" s="390"/>
      <c r="I24" s="390"/>
      <c r="J24" s="390"/>
      <c r="K24" s="390"/>
    </row>
    <row r="25" spans="1:11" x14ac:dyDescent="0.25">
      <c r="D25" s="390"/>
      <c r="E25" s="390"/>
      <c r="F25" s="390"/>
      <c r="G25" s="390"/>
      <c r="H25" s="390"/>
      <c r="I25" s="390"/>
      <c r="J25" s="390"/>
      <c r="K25" s="390"/>
    </row>
    <row r="35" spans="1:1" x14ac:dyDescent="0.25">
      <c r="A35" s="390" t="s">
        <v>415</v>
      </c>
    </row>
    <row r="36" spans="1:1" x14ac:dyDescent="0.25">
      <c r="A36" s="390" t="s">
        <v>574</v>
      </c>
    </row>
    <row r="37" spans="1:1" x14ac:dyDescent="0.25">
      <c r="A37" s="390" t="s">
        <v>575</v>
      </c>
    </row>
    <row r="38" spans="1:1" x14ac:dyDescent="0.25">
      <c r="A38" s="390" t="s">
        <v>576</v>
      </c>
    </row>
    <row r="39" spans="1:1" x14ac:dyDescent="0.25">
      <c r="A39" s="390" t="s">
        <v>577</v>
      </c>
    </row>
  </sheetData>
  <dataConsolidate/>
  <mergeCells count="1">
    <mergeCell ref="D1:J1"/>
  </mergeCells>
  <dataValidations count="2">
    <dataValidation type="list" allowBlank="1" showInputMessage="1" showErrorMessage="1" sqref="C18:C23 C29:C39" xr:uid="{6F127F04-3DC2-4D73-9A21-106242DEA484}">
      <formula1>INDIRECT(VLOOKUP(B18,$A$2:$B$8,2,FALSE))</formula1>
    </dataValidation>
    <dataValidation type="list" allowBlank="1" showInputMessage="1" showErrorMessage="1" sqref="B29:B39 B18:B23" xr:uid="{2F198867-847E-4B31-BB52-D3811274302F}">
      <formula1>Categories</formula1>
    </dataValidation>
  </dataValidations>
  <pageMargins left="0.7" right="0.7" top="0.75" bottom="0.75" header="0.3" footer="0.3"/>
  <pageSetup orientation="portrait"/>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5D0E9-1B55-4593-BCED-9DA3898E6287}">
  <sheetPr codeName="Sheet19">
    <tabColor rgb="FF00B0F0"/>
  </sheetPr>
  <dimension ref="A1:B9"/>
  <sheetViews>
    <sheetView workbookViewId="0"/>
  </sheetViews>
  <sheetFormatPr defaultColWidth="9.08984375" defaultRowHeight="12.5" x14ac:dyDescent="0.25"/>
  <cols>
    <col min="1" max="1" width="18" customWidth="1"/>
    <col min="2" max="2" width="64.453125" customWidth="1"/>
  </cols>
  <sheetData>
    <row r="1" spans="1:2" ht="20" customHeight="1" x14ac:dyDescent="0.25">
      <c r="A1" s="109" t="s">
        <v>41</v>
      </c>
      <c r="B1" s="109" t="s">
        <v>310</v>
      </c>
    </row>
    <row r="2" spans="1:2" ht="25" x14ac:dyDescent="0.25">
      <c r="A2" s="110" t="s">
        <v>86</v>
      </c>
      <c r="B2" s="345" t="s">
        <v>311</v>
      </c>
    </row>
    <row r="3" spans="1:2" ht="25" x14ac:dyDescent="0.25">
      <c r="A3" s="111" t="s">
        <v>312</v>
      </c>
      <c r="B3" s="345" t="s">
        <v>313</v>
      </c>
    </row>
    <row r="4" spans="1:2" ht="25" x14ac:dyDescent="0.25">
      <c r="A4" s="111" t="s">
        <v>112</v>
      </c>
      <c r="B4" s="377" t="s">
        <v>314</v>
      </c>
    </row>
    <row r="5" spans="1:2" ht="50" x14ac:dyDescent="0.25">
      <c r="A5" s="452" t="s">
        <v>124</v>
      </c>
      <c r="B5" s="377" t="s">
        <v>315</v>
      </c>
    </row>
    <row r="6" spans="1:2" ht="25" x14ac:dyDescent="0.25">
      <c r="A6" s="452"/>
      <c r="B6" s="347" t="s">
        <v>316</v>
      </c>
    </row>
    <row r="7" spans="1:2" ht="37.5" x14ac:dyDescent="0.25">
      <c r="A7" s="111" t="s">
        <v>128</v>
      </c>
      <c r="B7" s="378" t="s">
        <v>317</v>
      </c>
    </row>
    <row r="8" spans="1:2" x14ac:dyDescent="0.25">
      <c r="A8" s="111" t="s">
        <v>219</v>
      </c>
      <c r="B8" s="346" t="s">
        <v>318</v>
      </c>
    </row>
    <row r="9" spans="1:2" x14ac:dyDescent="0.25">
      <c r="A9" s="111" t="s">
        <v>319</v>
      </c>
      <c r="B9" s="345" t="s">
        <v>320</v>
      </c>
    </row>
  </sheetData>
  <mergeCells count="1">
    <mergeCell ref="A5:A6"/>
  </mergeCells>
  <pageMargins left="0.8" right="0.8" top="1.8" bottom="0.8" header="0" footer="0"/>
  <pageSetup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A513-0CDF-447B-9271-5CE396A35B7D}">
  <sheetPr codeName="Sheet20">
    <tabColor rgb="FF00B0F0"/>
  </sheetPr>
  <dimension ref="A1:C6"/>
  <sheetViews>
    <sheetView workbookViewId="0">
      <selection sqref="A1:C2"/>
    </sheetView>
  </sheetViews>
  <sheetFormatPr defaultColWidth="9.08984375" defaultRowHeight="12.5" x14ac:dyDescent="0.25"/>
  <cols>
    <col min="1" max="1" width="12.1796875" bestFit="1" customWidth="1"/>
    <col min="2" max="2" width="20.1796875" bestFit="1" customWidth="1"/>
    <col min="3" max="3" width="59.453125" customWidth="1"/>
  </cols>
  <sheetData>
    <row r="1" spans="1:3" x14ac:dyDescent="0.25">
      <c r="A1" s="453" t="s">
        <v>321</v>
      </c>
      <c r="B1" s="453"/>
      <c r="C1" s="453"/>
    </row>
    <row r="2" spans="1:3" x14ac:dyDescent="0.25">
      <c r="A2" s="453"/>
      <c r="B2" s="453"/>
      <c r="C2" s="453"/>
    </row>
    <row r="3" spans="1:3" ht="25" customHeight="1" x14ac:dyDescent="0.25">
      <c r="A3" s="355" t="s">
        <v>322</v>
      </c>
      <c r="B3" s="355" t="s">
        <v>172</v>
      </c>
      <c r="C3" s="356" t="s">
        <v>323</v>
      </c>
    </row>
    <row r="4" spans="1:3" ht="62.5" x14ac:dyDescent="0.25">
      <c r="A4" s="348">
        <v>2.1</v>
      </c>
      <c r="B4" s="349" t="s">
        <v>324</v>
      </c>
      <c r="C4" s="350" t="s">
        <v>325</v>
      </c>
    </row>
    <row r="5" spans="1:3" x14ac:dyDescent="0.25">
      <c r="A5" s="348">
        <v>2.2000000000000002</v>
      </c>
      <c r="B5" s="351" t="s">
        <v>326</v>
      </c>
      <c r="C5" s="350" t="s">
        <v>327</v>
      </c>
    </row>
    <row r="6" spans="1:3" ht="50" x14ac:dyDescent="0.25">
      <c r="A6" s="352">
        <v>2.2999999999999998</v>
      </c>
      <c r="B6" s="353" t="s">
        <v>59</v>
      </c>
      <c r="C6" s="354" t="s">
        <v>328</v>
      </c>
    </row>
  </sheetData>
  <mergeCells count="1">
    <mergeCell ref="A1:C2"/>
  </mergeCells>
  <pageMargins left="0.8" right="0.8" top="1.8" bottom="0.8" header="0" footer="0"/>
  <pageSetup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0D3A2-EC86-452D-94E0-C407095B0B23}">
  <sheetPr codeName="Sheet21">
    <tabColor rgb="FF00B0F0"/>
  </sheetPr>
  <dimension ref="A1:F5"/>
  <sheetViews>
    <sheetView workbookViewId="0">
      <selection sqref="A1:E1"/>
    </sheetView>
  </sheetViews>
  <sheetFormatPr defaultColWidth="9.08984375" defaultRowHeight="12.5" x14ac:dyDescent="0.25"/>
  <cols>
    <col min="1" max="1" width="13.453125" customWidth="1"/>
    <col min="2" max="2" width="31.81640625" customWidth="1"/>
    <col min="3" max="3" width="12.36328125" customWidth="1"/>
    <col min="4" max="4" width="13.81640625" customWidth="1"/>
    <col min="5" max="5" width="13.36328125" customWidth="1"/>
  </cols>
  <sheetData>
    <row r="1" spans="1:6" ht="26" customHeight="1" x14ac:dyDescent="0.3">
      <c r="A1" s="454" t="s">
        <v>329</v>
      </c>
      <c r="B1" s="454"/>
      <c r="C1" s="454"/>
      <c r="D1" s="454"/>
      <c r="E1" s="454"/>
      <c r="F1" s="15"/>
    </row>
    <row r="2" spans="1:6" ht="26" x14ac:dyDescent="0.25">
      <c r="A2" s="357" t="s">
        <v>41</v>
      </c>
      <c r="B2" s="357" t="s">
        <v>330</v>
      </c>
      <c r="C2" s="357" t="s">
        <v>331</v>
      </c>
      <c r="D2" s="357" t="s">
        <v>332</v>
      </c>
      <c r="E2" s="357" t="s">
        <v>333</v>
      </c>
    </row>
    <row r="3" spans="1:6" ht="37.5" x14ac:dyDescent="0.25">
      <c r="A3" s="358" t="s">
        <v>42</v>
      </c>
      <c r="B3" s="345" t="s">
        <v>334</v>
      </c>
      <c r="C3" s="359" t="s">
        <v>335</v>
      </c>
      <c r="D3" s="359" t="s">
        <v>336</v>
      </c>
      <c r="E3" s="360" t="s">
        <v>337</v>
      </c>
    </row>
    <row r="4" spans="1:6" ht="62.5" x14ac:dyDescent="0.25">
      <c r="A4" s="358" t="s">
        <v>338</v>
      </c>
      <c r="B4" s="345" t="s">
        <v>339</v>
      </c>
      <c r="C4" s="359" t="s">
        <v>340</v>
      </c>
      <c r="D4" s="359" t="s">
        <v>341</v>
      </c>
      <c r="E4" s="361" t="s">
        <v>342</v>
      </c>
    </row>
    <row r="5" spans="1:6" ht="75" x14ac:dyDescent="0.25">
      <c r="A5" s="358" t="s">
        <v>112</v>
      </c>
      <c r="B5" s="345" t="s">
        <v>343</v>
      </c>
      <c r="C5" s="359" t="s">
        <v>335</v>
      </c>
      <c r="D5" s="359" t="s">
        <v>344</v>
      </c>
      <c r="E5" s="361" t="s">
        <v>342</v>
      </c>
    </row>
  </sheetData>
  <mergeCells count="1">
    <mergeCell ref="A1:E1"/>
  </mergeCells>
  <pageMargins left="0.8" right="0.8" top="1.8" bottom="0.8" header="0" footer="0"/>
  <pageSetup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36883-99CD-4D2E-9D3A-B5EE3F1EF3DC}">
  <sheetPr codeName="Sheet22">
    <tabColor rgb="FF00B0F0"/>
  </sheetPr>
  <dimension ref="A1:I5"/>
  <sheetViews>
    <sheetView workbookViewId="0">
      <selection sqref="A1:C1"/>
    </sheetView>
  </sheetViews>
  <sheetFormatPr defaultColWidth="9.08984375" defaultRowHeight="12.5" x14ac:dyDescent="0.25"/>
  <cols>
    <col min="1" max="1" width="10.08984375" customWidth="1"/>
    <col min="2" max="2" width="19.6328125" customWidth="1"/>
    <col min="3" max="3" width="58.6328125" customWidth="1"/>
  </cols>
  <sheetData>
    <row r="1" spans="1:9" ht="25" customHeight="1" x14ac:dyDescent="0.3">
      <c r="A1" s="455" t="s">
        <v>345</v>
      </c>
      <c r="B1" s="455"/>
      <c r="C1" s="455"/>
      <c r="D1" s="115"/>
      <c r="E1" s="115"/>
      <c r="F1" s="115"/>
      <c r="G1" s="115"/>
      <c r="H1" s="115"/>
      <c r="I1" s="115"/>
    </row>
    <row r="2" spans="1:9" ht="26" x14ac:dyDescent="0.25">
      <c r="A2" s="357" t="s">
        <v>322</v>
      </c>
      <c r="B2" s="357" t="s">
        <v>172</v>
      </c>
      <c r="C2" s="357" t="s">
        <v>323</v>
      </c>
    </row>
    <row r="3" spans="1:9" ht="75" x14ac:dyDescent="0.25">
      <c r="A3" s="362">
        <v>3.1</v>
      </c>
      <c r="B3" s="363" t="s">
        <v>346</v>
      </c>
      <c r="C3" s="363" t="s">
        <v>347</v>
      </c>
    </row>
    <row r="4" spans="1:9" ht="50" x14ac:dyDescent="0.25">
      <c r="A4" s="362">
        <v>3.2</v>
      </c>
      <c r="B4" s="363" t="s">
        <v>348</v>
      </c>
      <c r="C4" s="363" t="s">
        <v>349</v>
      </c>
    </row>
    <row r="5" spans="1:9" ht="71.400000000000006" customHeight="1" x14ac:dyDescent="0.25">
      <c r="A5" s="362">
        <v>3.3</v>
      </c>
      <c r="B5" s="363" t="s">
        <v>350</v>
      </c>
      <c r="C5" s="363" t="s">
        <v>351</v>
      </c>
    </row>
  </sheetData>
  <mergeCells count="1">
    <mergeCell ref="A1:C1"/>
  </mergeCells>
  <pageMargins left="0.8" right="0.8" top="1.8" bottom="0.8" header="0" footer="0"/>
  <pageSetup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8B026-C4D5-4EBD-8736-9CC402518E36}">
  <sheetPr codeName="Sheet23">
    <tabColor rgb="FF00B0F0"/>
  </sheetPr>
  <dimension ref="A1:B5"/>
  <sheetViews>
    <sheetView workbookViewId="0"/>
  </sheetViews>
  <sheetFormatPr defaultColWidth="9.08984375" defaultRowHeight="12.5" x14ac:dyDescent="0.25"/>
  <cols>
    <col min="1" max="1" width="24.6328125" customWidth="1"/>
    <col min="2" max="2" width="62.08984375" customWidth="1"/>
  </cols>
  <sheetData>
    <row r="1" spans="1:2" ht="13" x14ac:dyDescent="0.3">
      <c r="A1" s="8" t="s">
        <v>352</v>
      </c>
    </row>
    <row r="2" spans="1:2" ht="13" x14ac:dyDescent="0.25">
      <c r="A2" s="364" t="s">
        <v>353</v>
      </c>
      <c r="B2" s="456" t="s">
        <v>354</v>
      </c>
    </row>
    <row r="3" spans="1:2" ht="13" x14ac:dyDescent="0.25">
      <c r="A3" s="365" t="s">
        <v>355</v>
      </c>
      <c r="B3" s="456"/>
    </row>
    <row r="4" spans="1:2" ht="37.5" x14ac:dyDescent="0.25">
      <c r="A4" s="140" t="s">
        <v>108</v>
      </c>
      <c r="B4" s="139" t="s">
        <v>356</v>
      </c>
    </row>
    <row r="5" spans="1:2" ht="25" x14ac:dyDescent="0.25">
      <c r="A5" s="139" t="s">
        <v>357</v>
      </c>
      <c r="B5" s="139" t="s">
        <v>358</v>
      </c>
    </row>
  </sheetData>
  <mergeCells count="1">
    <mergeCell ref="B2:B3"/>
  </mergeCells>
  <pageMargins left="0.8" right="0.8" top="1.8" bottom="0.8" header="0" footer="0"/>
  <pageSetup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EADA7-6529-40E4-B277-8AD6D342B373}">
  <sheetPr codeName="Sheet24">
    <tabColor rgb="FF00B0F0"/>
  </sheetPr>
  <dimension ref="A1:O15"/>
  <sheetViews>
    <sheetView workbookViewId="0"/>
  </sheetViews>
  <sheetFormatPr defaultColWidth="9.08984375" defaultRowHeight="12.5" x14ac:dyDescent="0.25"/>
  <cols>
    <col min="1" max="1" width="13.1796875" bestFit="1" customWidth="1"/>
    <col min="2" max="4" width="12.36328125" customWidth="1"/>
    <col min="6" max="6" width="11.36328125" customWidth="1"/>
    <col min="7" max="7" width="15.81640625" customWidth="1"/>
    <col min="8" max="8" width="15" customWidth="1"/>
    <col min="9" max="14" width="5.6328125" customWidth="1"/>
    <col min="15" max="15" width="10.36328125" customWidth="1"/>
  </cols>
  <sheetData>
    <row r="1" spans="1:15" ht="13.5" customHeight="1" x14ac:dyDescent="0.25">
      <c r="A1" s="366" t="s">
        <v>9</v>
      </c>
      <c r="B1" s="357" t="s">
        <v>359</v>
      </c>
      <c r="C1" s="357" t="s">
        <v>245</v>
      </c>
      <c r="D1" s="357" t="s">
        <v>360</v>
      </c>
    </row>
    <row r="2" spans="1:15" ht="13" x14ac:dyDescent="0.25">
      <c r="A2" s="367" t="s">
        <v>361</v>
      </c>
      <c r="B2" s="113" t="s">
        <v>362</v>
      </c>
      <c r="C2" s="113" t="s">
        <v>362</v>
      </c>
      <c r="D2" s="117" t="s">
        <v>363</v>
      </c>
    </row>
    <row r="3" spans="1:15" ht="26" x14ac:dyDescent="0.25">
      <c r="A3" s="367" t="s">
        <v>364</v>
      </c>
      <c r="B3" s="113" t="s">
        <v>362</v>
      </c>
      <c r="C3" s="117" t="s">
        <v>363</v>
      </c>
      <c r="D3" s="114" t="s">
        <v>365</v>
      </c>
    </row>
    <row r="4" spans="1:15" ht="25.5" customHeight="1" x14ac:dyDescent="0.25">
      <c r="A4" s="367" t="s">
        <v>366</v>
      </c>
      <c r="B4" s="117" t="s">
        <v>363</v>
      </c>
      <c r="C4" s="114" t="s">
        <v>365</v>
      </c>
      <c r="D4" s="114" t="s">
        <v>365</v>
      </c>
    </row>
    <row r="6" spans="1:15" x14ac:dyDescent="0.25">
      <c r="F6" s="457" t="s">
        <v>367</v>
      </c>
      <c r="G6" s="457" t="s">
        <v>368</v>
      </c>
      <c r="H6" s="457" t="s">
        <v>369</v>
      </c>
      <c r="I6" s="458" t="s">
        <v>370</v>
      </c>
      <c r="J6" s="457" t="s">
        <v>371</v>
      </c>
      <c r="K6" s="457"/>
      <c r="L6" s="457"/>
      <c r="M6" s="457"/>
      <c r="N6" s="457"/>
      <c r="O6" s="457" t="s">
        <v>372</v>
      </c>
    </row>
    <row r="7" spans="1:15" ht="42.75" customHeight="1" x14ac:dyDescent="0.25">
      <c r="F7" s="457"/>
      <c r="G7" s="457"/>
      <c r="H7" s="457"/>
      <c r="I7" s="458"/>
      <c r="J7" s="458" t="s">
        <v>373</v>
      </c>
      <c r="K7" s="459" t="s">
        <v>374</v>
      </c>
      <c r="L7" s="458" t="s">
        <v>375</v>
      </c>
      <c r="M7" s="458" t="s">
        <v>376</v>
      </c>
      <c r="N7" s="458" t="s">
        <v>377</v>
      </c>
      <c r="O7" s="457"/>
    </row>
    <row r="8" spans="1:15" ht="39.75" customHeight="1" x14ac:dyDescent="0.25">
      <c r="F8" s="457"/>
      <c r="G8" s="457"/>
      <c r="H8" s="457"/>
      <c r="I8" s="458"/>
      <c r="J8" s="458"/>
      <c r="K8" s="460"/>
      <c r="L8" s="458"/>
      <c r="M8" s="458"/>
      <c r="N8" s="458"/>
      <c r="O8" s="457"/>
    </row>
    <row r="9" spans="1:15" ht="23" x14ac:dyDescent="0.25">
      <c r="F9" s="141" t="s">
        <v>378</v>
      </c>
      <c r="G9" s="141" t="s">
        <v>379</v>
      </c>
      <c r="H9" s="141" t="s">
        <v>380</v>
      </c>
      <c r="I9" s="143">
        <v>1</v>
      </c>
      <c r="J9" s="142">
        <v>4</v>
      </c>
      <c r="K9" s="142">
        <v>3</v>
      </c>
      <c r="L9" s="142">
        <v>4</v>
      </c>
      <c r="M9" s="142">
        <v>0</v>
      </c>
      <c r="N9" s="143">
        <f>MAX(J9:M9)</f>
        <v>4</v>
      </c>
      <c r="O9" s="143">
        <f>I9*N9</f>
        <v>4</v>
      </c>
    </row>
    <row r="10" spans="1:15" ht="23" x14ac:dyDescent="0.25">
      <c r="F10" s="141" t="s">
        <v>381</v>
      </c>
      <c r="G10" s="141" t="s">
        <v>382</v>
      </c>
      <c r="H10" s="141" t="s">
        <v>380</v>
      </c>
      <c r="I10" s="143">
        <v>3</v>
      </c>
      <c r="J10" s="144">
        <v>0</v>
      </c>
      <c r="K10" s="144">
        <v>2</v>
      </c>
      <c r="L10" s="144">
        <v>3</v>
      </c>
      <c r="M10" s="144">
        <v>1</v>
      </c>
      <c r="N10" s="143">
        <f t="shared" ref="N10:N14" si="0">MAX(J10:M10)</f>
        <v>3</v>
      </c>
      <c r="O10" s="143">
        <f t="shared" ref="O10:O14" si="1">I10*N10</f>
        <v>9</v>
      </c>
    </row>
    <row r="11" spans="1:15" ht="23" x14ac:dyDescent="0.25">
      <c r="F11" s="141" t="s">
        <v>383</v>
      </c>
      <c r="G11" s="141" t="s">
        <v>382</v>
      </c>
      <c r="H11" s="141" t="s">
        <v>380</v>
      </c>
      <c r="I11" s="143">
        <v>5</v>
      </c>
      <c r="J11" s="144">
        <v>4</v>
      </c>
      <c r="K11" s="144">
        <v>2</v>
      </c>
      <c r="L11" s="144">
        <v>3</v>
      </c>
      <c r="M11" s="144">
        <v>0</v>
      </c>
      <c r="N11" s="143">
        <f t="shared" si="0"/>
        <v>4</v>
      </c>
      <c r="O11" s="143">
        <f t="shared" si="1"/>
        <v>20</v>
      </c>
    </row>
    <row r="12" spans="1:15" x14ac:dyDescent="0.25">
      <c r="F12" s="141" t="s">
        <v>384</v>
      </c>
      <c r="G12" s="141" t="s">
        <v>385</v>
      </c>
      <c r="H12" s="141" t="s">
        <v>386</v>
      </c>
      <c r="I12" s="143">
        <v>4</v>
      </c>
      <c r="J12" s="144">
        <v>2</v>
      </c>
      <c r="K12" s="144">
        <v>2</v>
      </c>
      <c r="L12" s="144">
        <v>3</v>
      </c>
      <c r="M12" s="144">
        <v>0</v>
      </c>
      <c r="N12" s="143">
        <f t="shared" si="0"/>
        <v>3</v>
      </c>
      <c r="O12" s="143">
        <f t="shared" si="1"/>
        <v>12</v>
      </c>
    </row>
    <row r="13" spans="1:15" ht="34.5" x14ac:dyDescent="0.25">
      <c r="F13" s="141" t="s">
        <v>387</v>
      </c>
      <c r="G13" s="141" t="s">
        <v>388</v>
      </c>
      <c r="H13" s="141" t="s">
        <v>380</v>
      </c>
      <c r="I13" s="143">
        <v>5</v>
      </c>
      <c r="J13" s="144">
        <v>3</v>
      </c>
      <c r="K13" s="144">
        <v>1</v>
      </c>
      <c r="L13" s="144">
        <v>1</v>
      </c>
      <c r="M13" s="144">
        <v>3</v>
      </c>
      <c r="N13" s="143">
        <f t="shared" si="0"/>
        <v>3</v>
      </c>
      <c r="O13" s="143">
        <f t="shared" si="1"/>
        <v>15</v>
      </c>
    </row>
    <row r="14" spans="1:15" ht="23" x14ac:dyDescent="0.25">
      <c r="F14" s="141" t="s">
        <v>389</v>
      </c>
      <c r="G14" s="141" t="s">
        <v>390</v>
      </c>
      <c r="H14" s="141" t="s">
        <v>391</v>
      </c>
      <c r="I14" s="143">
        <v>5</v>
      </c>
      <c r="J14" s="144">
        <v>2</v>
      </c>
      <c r="K14" s="144">
        <v>2</v>
      </c>
      <c r="L14" s="144">
        <v>2</v>
      </c>
      <c r="M14" s="144">
        <v>3</v>
      </c>
      <c r="N14" s="143">
        <f t="shared" si="0"/>
        <v>3</v>
      </c>
      <c r="O14" s="143">
        <f t="shared" si="1"/>
        <v>15</v>
      </c>
    </row>
    <row r="15" spans="1:15" x14ac:dyDescent="0.25">
      <c r="F15" s="141"/>
      <c r="G15" s="141"/>
      <c r="H15" s="141"/>
      <c r="I15" s="142"/>
      <c r="J15" s="144"/>
      <c r="K15" s="144"/>
      <c r="L15" s="144"/>
      <c r="M15" s="144"/>
      <c r="N15" s="144"/>
      <c r="O15" s="145"/>
    </row>
  </sheetData>
  <mergeCells count="11">
    <mergeCell ref="O6:O8"/>
    <mergeCell ref="J7:J8"/>
    <mergeCell ref="K7:K8"/>
    <mergeCell ref="L7:L8"/>
    <mergeCell ref="M7:M8"/>
    <mergeCell ref="N7:N8"/>
    <mergeCell ref="F6:F8"/>
    <mergeCell ref="G6:G8"/>
    <mergeCell ref="H6:H8"/>
    <mergeCell ref="I6:I8"/>
    <mergeCell ref="J6:N6"/>
  </mergeCells>
  <pageMargins left="0.7" right="0.7" top="0.75" bottom="0.75" header="0.3" footer="0.3"/>
  <pageSetup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3812F-4B28-4C32-BE2B-9F674A6090C2}">
  <sheetPr codeName="Sheet25">
    <tabColor rgb="FF00B0F0"/>
  </sheetPr>
  <dimension ref="A1:D6"/>
  <sheetViews>
    <sheetView workbookViewId="0">
      <selection sqref="A1:D1"/>
    </sheetView>
  </sheetViews>
  <sheetFormatPr defaultColWidth="9.08984375" defaultRowHeight="12.5" x14ac:dyDescent="0.25"/>
  <cols>
    <col min="2" max="2" width="15" customWidth="1"/>
    <col min="3" max="3" width="47.453125" customWidth="1"/>
    <col min="4" max="4" width="10.6328125" customWidth="1"/>
  </cols>
  <sheetData>
    <row r="1" spans="1:4" ht="26" customHeight="1" x14ac:dyDescent="0.25">
      <c r="A1" s="461" t="s">
        <v>392</v>
      </c>
      <c r="B1" s="461"/>
      <c r="C1" s="461"/>
      <c r="D1" s="461"/>
    </row>
    <row r="2" spans="1:4" ht="32" customHeight="1" x14ac:dyDescent="0.25">
      <c r="A2" s="357" t="s">
        <v>322</v>
      </c>
      <c r="B2" s="357" t="s">
        <v>393</v>
      </c>
      <c r="C2" s="357" t="s">
        <v>394</v>
      </c>
      <c r="D2" s="357" t="s">
        <v>395</v>
      </c>
    </row>
    <row r="3" spans="1:4" ht="25" customHeight="1" x14ac:dyDescent="0.25">
      <c r="A3" s="138">
        <v>4.0999999999999996</v>
      </c>
      <c r="B3" s="462" t="s">
        <v>396</v>
      </c>
      <c r="C3" s="136" t="s">
        <v>397</v>
      </c>
      <c r="D3" s="138" t="s">
        <v>365</v>
      </c>
    </row>
    <row r="4" spans="1:4" x14ac:dyDescent="0.25">
      <c r="A4" s="138">
        <v>4.2</v>
      </c>
      <c r="B4" s="462"/>
      <c r="C4" s="136" t="s">
        <v>398</v>
      </c>
      <c r="D4" s="138" t="s">
        <v>363</v>
      </c>
    </row>
    <row r="5" spans="1:4" ht="25" x14ac:dyDescent="0.25">
      <c r="A5" s="138">
        <v>4.3</v>
      </c>
      <c r="B5" s="136" t="s">
        <v>399</v>
      </c>
      <c r="C5" s="136" t="s">
        <v>400</v>
      </c>
      <c r="D5" s="138" t="s">
        <v>363</v>
      </c>
    </row>
    <row r="6" spans="1:4" ht="37.5" x14ac:dyDescent="0.25">
      <c r="A6" s="138">
        <v>4.4000000000000004</v>
      </c>
      <c r="B6" s="136" t="s">
        <v>401</v>
      </c>
      <c r="C6" s="136" t="s">
        <v>402</v>
      </c>
      <c r="D6" s="138" t="s">
        <v>365</v>
      </c>
    </row>
  </sheetData>
  <mergeCells count="2">
    <mergeCell ref="A1:D1"/>
    <mergeCell ref="B3:B4"/>
  </mergeCells>
  <pageMargins left="0.8" right="0.8" top="1.8" bottom="0.8" header="0" footer="0"/>
  <pageSetup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9D596-6412-4F70-A9F9-AF3009BC16DD}">
  <sheetPr codeName="Sheet26">
    <tabColor rgb="FF00B0F0"/>
  </sheetPr>
  <dimension ref="A1:D10"/>
  <sheetViews>
    <sheetView workbookViewId="0"/>
  </sheetViews>
  <sheetFormatPr defaultColWidth="9.08984375" defaultRowHeight="12.5" x14ac:dyDescent="0.25"/>
  <cols>
    <col min="2" max="2" width="21.08984375" bestFit="1" customWidth="1"/>
    <col min="3" max="3" width="45.6328125" customWidth="1"/>
    <col min="4" max="4" width="9.08984375" style="23"/>
  </cols>
  <sheetData>
    <row r="1" spans="1:4" ht="13" x14ac:dyDescent="0.3">
      <c r="A1" s="8" t="s">
        <v>403</v>
      </c>
    </row>
    <row r="2" spans="1:4" ht="26" x14ac:dyDescent="0.25">
      <c r="A2" s="357" t="s">
        <v>322</v>
      </c>
      <c r="B2" s="357" t="s">
        <v>172</v>
      </c>
      <c r="C2" s="357" t="s">
        <v>404</v>
      </c>
      <c r="D2" s="357" t="s">
        <v>405</v>
      </c>
    </row>
    <row r="3" spans="1:4" ht="37.5" x14ac:dyDescent="0.25">
      <c r="A3" s="138" t="s">
        <v>406</v>
      </c>
      <c r="B3" s="139" t="s">
        <v>324</v>
      </c>
      <c r="C3" s="139" t="s">
        <v>407</v>
      </c>
      <c r="D3" s="138" t="s">
        <v>363</v>
      </c>
    </row>
    <row r="4" spans="1:4" ht="25" x14ac:dyDescent="0.25">
      <c r="A4" s="138">
        <v>2.4</v>
      </c>
      <c r="B4" s="139" t="s">
        <v>59</v>
      </c>
      <c r="C4" s="139" t="s">
        <v>408</v>
      </c>
      <c r="D4" s="138" t="s">
        <v>363</v>
      </c>
    </row>
    <row r="5" spans="1:4" ht="25" x14ac:dyDescent="0.25">
      <c r="A5" s="138">
        <v>3.2</v>
      </c>
      <c r="B5" s="139" t="s">
        <v>348</v>
      </c>
      <c r="C5" s="139" t="s">
        <v>409</v>
      </c>
      <c r="D5" s="138" t="s">
        <v>365</v>
      </c>
    </row>
    <row r="6" spans="1:4" ht="25" x14ac:dyDescent="0.25">
      <c r="A6" s="138">
        <v>3.3</v>
      </c>
      <c r="B6" s="139" t="s">
        <v>350</v>
      </c>
      <c r="C6" s="139" t="s">
        <v>410</v>
      </c>
      <c r="D6" s="138" t="s">
        <v>363</v>
      </c>
    </row>
    <row r="7" spans="1:4" ht="37.5" x14ac:dyDescent="0.25">
      <c r="A7" s="138">
        <v>4.0999999999999996</v>
      </c>
      <c r="B7" s="139" t="s">
        <v>411</v>
      </c>
      <c r="C7" s="139" t="s">
        <v>412</v>
      </c>
      <c r="D7" s="138" t="s">
        <v>365</v>
      </c>
    </row>
    <row r="8" spans="1:4" ht="62.5" x14ac:dyDescent="0.25">
      <c r="A8" s="146">
        <v>4.2</v>
      </c>
      <c r="B8" s="147" t="s">
        <v>413</v>
      </c>
      <c r="C8" s="147" t="s">
        <v>414</v>
      </c>
      <c r="D8" s="146" t="s">
        <v>363</v>
      </c>
    </row>
    <row r="9" spans="1:4" s="118" customFormat="1" ht="10" x14ac:dyDescent="0.2">
      <c r="A9" s="463" t="s">
        <v>415</v>
      </c>
      <c r="B9" s="464"/>
      <c r="C9" s="464"/>
      <c r="D9" s="465"/>
    </row>
    <row r="10" spans="1:4" s="118" customFormat="1" ht="20" customHeight="1" x14ac:dyDescent="0.2">
      <c r="A10" s="466" t="s">
        <v>416</v>
      </c>
      <c r="B10" s="467"/>
      <c r="C10" s="467"/>
      <c r="D10" s="468"/>
    </row>
  </sheetData>
  <mergeCells count="2">
    <mergeCell ref="A9:D9"/>
    <mergeCell ref="A10:D10"/>
  </mergeCells>
  <pageMargins left="0.8" right="0.8" top="1.8" bottom="0.8" header="0" footer="0"/>
  <pageSetup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E6AFF-D4A4-4118-8C3C-BEF7B865B912}">
  <sheetPr codeName="Sheet27">
    <tabColor rgb="FF00B0F0"/>
  </sheetPr>
  <dimension ref="A1:F5"/>
  <sheetViews>
    <sheetView workbookViewId="0"/>
  </sheetViews>
  <sheetFormatPr defaultColWidth="9.08984375" defaultRowHeight="12.5" x14ac:dyDescent="0.25"/>
  <cols>
    <col min="2" max="2" width="19.6328125" customWidth="1"/>
    <col min="3" max="3" width="28.36328125" customWidth="1"/>
    <col min="4" max="4" width="13.6328125" bestFit="1" customWidth="1"/>
    <col min="5" max="5" width="10.81640625" bestFit="1" customWidth="1"/>
  </cols>
  <sheetData>
    <row r="1" spans="1:6" ht="13" x14ac:dyDescent="0.3">
      <c r="A1" s="8" t="s">
        <v>417</v>
      </c>
    </row>
    <row r="2" spans="1:6" ht="26" x14ac:dyDescent="0.25">
      <c r="A2" s="357" t="s">
        <v>322</v>
      </c>
      <c r="B2" s="357" t="s">
        <v>191</v>
      </c>
      <c r="C2" s="357" t="s">
        <v>323</v>
      </c>
      <c r="D2" s="357" t="s">
        <v>418</v>
      </c>
      <c r="E2" s="357" t="s">
        <v>419</v>
      </c>
      <c r="F2" s="357" t="s">
        <v>420</v>
      </c>
    </row>
    <row r="3" spans="1:6" ht="39.75" customHeight="1" x14ac:dyDescent="0.25">
      <c r="A3" s="138">
        <v>2.1</v>
      </c>
      <c r="B3" s="136" t="s">
        <v>421</v>
      </c>
      <c r="C3" s="135" t="s">
        <v>422</v>
      </c>
      <c r="D3" s="138" t="s">
        <v>205</v>
      </c>
      <c r="E3" s="138">
        <v>2025</v>
      </c>
      <c r="F3" s="138" t="s">
        <v>423</v>
      </c>
    </row>
    <row r="4" spans="1:6" ht="50" x14ac:dyDescent="0.25">
      <c r="A4" s="138">
        <v>2.4</v>
      </c>
      <c r="B4" s="136" t="s">
        <v>424</v>
      </c>
      <c r="C4" s="136" t="s">
        <v>425</v>
      </c>
      <c r="D4" s="138" t="s">
        <v>204</v>
      </c>
      <c r="E4" s="138" t="s">
        <v>426</v>
      </c>
      <c r="F4" s="138" t="s">
        <v>427</v>
      </c>
    </row>
    <row r="5" spans="1:6" ht="125" x14ac:dyDescent="0.25">
      <c r="A5" s="138">
        <v>3.1</v>
      </c>
      <c r="B5" s="136" t="s">
        <v>428</v>
      </c>
      <c r="C5" s="136" t="s">
        <v>429</v>
      </c>
      <c r="D5" s="138" t="s">
        <v>205</v>
      </c>
      <c r="E5" s="138">
        <v>2020</v>
      </c>
      <c r="F5" s="138" t="s">
        <v>423</v>
      </c>
    </row>
  </sheetData>
  <pageMargins left="0.8" right="0.8" top="1.8" bottom="0.8" header="0" footer="0"/>
  <pageSetup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87BD3-92C9-4D09-821C-6B79DA2356DD}">
  <sheetPr codeName="Sheet28">
    <tabColor rgb="FF00B0F0"/>
  </sheetPr>
  <dimension ref="A1:C12"/>
  <sheetViews>
    <sheetView workbookViewId="0"/>
  </sheetViews>
  <sheetFormatPr defaultColWidth="9.08984375" defaultRowHeight="12.5" x14ac:dyDescent="0.25"/>
  <cols>
    <col min="1" max="1" width="39.08984375" bestFit="1" customWidth="1"/>
    <col min="2" max="2" width="21.08984375" customWidth="1"/>
  </cols>
  <sheetData>
    <row r="1" spans="1:3" ht="13" x14ac:dyDescent="0.25">
      <c r="A1" s="119" t="s">
        <v>430</v>
      </c>
    </row>
    <row r="2" spans="1:3" ht="13" x14ac:dyDescent="0.25">
      <c r="A2" s="357" t="s">
        <v>431</v>
      </c>
      <c r="B2" s="357" t="s">
        <v>432</v>
      </c>
    </row>
    <row r="3" spans="1:3" ht="13" x14ac:dyDescent="0.25">
      <c r="A3" s="120" t="s">
        <v>433</v>
      </c>
      <c r="B3" s="121"/>
      <c r="C3" s="122"/>
    </row>
    <row r="4" spans="1:3" x14ac:dyDescent="0.25">
      <c r="A4" s="123" t="s">
        <v>434</v>
      </c>
      <c r="B4" s="148">
        <v>1300000</v>
      </c>
    </row>
    <row r="5" spans="1:3" x14ac:dyDescent="0.25">
      <c r="A5" s="123" t="s">
        <v>435</v>
      </c>
      <c r="B5" s="148">
        <v>65000</v>
      </c>
    </row>
    <row r="6" spans="1:3" x14ac:dyDescent="0.25">
      <c r="A6" s="123" t="s">
        <v>436</v>
      </c>
      <c r="B6" s="148">
        <v>85000</v>
      </c>
    </row>
    <row r="7" spans="1:3" ht="26" x14ac:dyDescent="0.25">
      <c r="A7" s="120" t="s">
        <v>437</v>
      </c>
      <c r="B7" s="149"/>
    </row>
    <row r="8" spans="1:3" x14ac:dyDescent="0.25">
      <c r="A8" s="123" t="s">
        <v>206</v>
      </c>
      <c r="B8" s="148">
        <v>250000</v>
      </c>
    </row>
    <row r="9" spans="1:3" x14ac:dyDescent="0.25">
      <c r="A9" s="123" t="s">
        <v>438</v>
      </c>
      <c r="B9" s="148">
        <v>110000</v>
      </c>
    </row>
    <row r="10" spans="1:3" ht="13" x14ac:dyDescent="0.25">
      <c r="A10" s="124" t="s">
        <v>439</v>
      </c>
      <c r="B10" s="125">
        <f>SUM(B4:B6,B8:B9)</f>
        <v>1810000</v>
      </c>
    </row>
    <row r="11" spans="1:3" s="118" customFormat="1" ht="10" x14ac:dyDescent="0.2">
      <c r="A11" s="463" t="s">
        <v>415</v>
      </c>
      <c r="B11" s="465"/>
    </row>
    <row r="12" spans="1:3" s="118" customFormat="1" ht="24.75" customHeight="1" x14ac:dyDescent="0.2">
      <c r="A12" s="469" t="s">
        <v>440</v>
      </c>
      <c r="B12" s="470"/>
    </row>
  </sheetData>
  <mergeCells count="2">
    <mergeCell ref="A11:B11"/>
    <mergeCell ref="A12:B12"/>
  </mergeCells>
  <pageMargins left="0.8" right="0.8" top="1.8" bottom="0.8" header="0" footer="0"/>
  <pageSetup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4F3CC-1269-4A2D-A4FF-D66A29BE1DA3}">
  <sheetPr codeName="Sheet29">
    <tabColor rgb="FF00B0F0"/>
  </sheetPr>
  <dimension ref="A1:G12"/>
  <sheetViews>
    <sheetView workbookViewId="0"/>
  </sheetViews>
  <sheetFormatPr defaultColWidth="9.08984375" defaultRowHeight="12.5" x14ac:dyDescent="0.25"/>
  <cols>
    <col min="1" max="1" width="24.81640625" customWidth="1"/>
    <col min="2" max="7" width="11.453125" customWidth="1"/>
  </cols>
  <sheetData>
    <row r="1" spans="1:7" ht="13" x14ac:dyDescent="0.3">
      <c r="A1" s="8" t="s">
        <v>441</v>
      </c>
    </row>
    <row r="2" spans="1:7" ht="25" customHeight="1" x14ac:dyDescent="0.25">
      <c r="A2" s="370" t="s">
        <v>442</v>
      </c>
      <c r="B2" s="471" t="s">
        <v>443</v>
      </c>
      <c r="C2" s="471"/>
      <c r="D2" s="471"/>
      <c r="E2" s="471"/>
      <c r="F2" s="471"/>
      <c r="G2" s="471"/>
    </row>
    <row r="3" spans="1:7" ht="26" x14ac:dyDescent="0.25">
      <c r="A3" s="370"/>
      <c r="B3" s="370" t="s">
        <v>444</v>
      </c>
      <c r="C3" s="370" t="s">
        <v>445</v>
      </c>
      <c r="D3" s="370" t="s">
        <v>446</v>
      </c>
      <c r="E3" s="370" t="s">
        <v>447</v>
      </c>
      <c r="F3" s="370" t="s">
        <v>448</v>
      </c>
      <c r="G3" s="370" t="s">
        <v>449</v>
      </c>
    </row>
    <row r="4" spans="1:7" ht="17" customHeight="1" x14ac:dyDescent="0.25">
      <c r="A4" s="137" t="s">
        <v>450</v>
      </c>
      <c r="B4" s="368">
        <v>370000</v>
      </c>
      <c r="C4" s="368">
        <v>414916.11393044575</v>
      </c>
      <c r="D4" s="368">
        <v>477372.21980554919</v>
      </c>
      <c r="E4" s="368">
        <v>551097.20107777615</v>
      </c>
      <c r="F4" s="368">
        <v>636844.47516537295</v>
      </c>
      <c r="G4" s="369">
        <f>AVERAGE(B4:F4)</f>
        <v>490046.00199582876</v>
      </c>
    </row>
    <row r="5" spans="1:7" ht="17" customHeight="1" x14ac:dyDescent="0.25">
      <c r="A5" s="136" t="s">
        <v>451</v>
      </c>
      <c r="B5" s="150">
        <v>95000</v>
      </c>
      <c r="C5" s="150">
        <v>106456.60086305838</v>
      </c>
      <c r="D5" s="150">
        <v>123947.12618342483</v>
      </c>
      <c r="E5" s="150">
        <v>127309.37125040482</v>
      </c>
      <c r="F5" s="150">
        <v>146335.17644359547</v>
      </c>
      <c r="G5" s="126">
        <f t="shared" ref="G5:G9" si="0">AVERAGE(B5:F5)</f>
        <v>119809.65494809669</v>
      </c>
    </row>
    <row r="6" spans="1:7" ht="17" customHeight="1" x14ac:dyDescent="0.25">
      <c r="A6" s="136" t="s">
        <v>452</v>
      </c>
      <c r="B6" s="150">
        <v>40000</v>
      </c>
      <c r="C6" s="150">
        <v>44098.299766165888</v>
      </c>
      <c r="D6" s="150">
        <v>48602.255193921548</v>
      </c>
      <c r="E6" s="150">
        <v>53115.401595563832</v>
      </c>
      <c r="F6" s="150">
        <v>60510.083635010553</v>
      </c>
      <c r="G6" s="126">
        <f t="shared" si="0"/>
        <v>49265.208038132361</v>
      </c>
    </row>
    <row r="7" spans="1:7" ht="17" customHeight="1" x14ac:dyDescent="0.25">
      <c r="A7" s="136" t="s">
        <v>453</v>
      </c>
      <c r="B7" s="150">
        <v>40000</v>
      </c>
      <c r="C7" s="150">
        <v>41904.776589913905</v>
      </c>
      <c r="D7" s="150">
        <v>43527.880283289305</v>
      </c>
      <c r="E7" s="150">
        <v>44475.360035435973</v>
      </c>
      <c r="F7" s="150">
        <v>46922.415549951496</v>
      </c>
      <c r="G7" s="126">
        <f t="shared" si="0"/>
        <v>43366.086491718132</v>
      </c>
    </row>
    <row r="8" spans="1:7" ht="17" customHeight="1" x14ac:dyDescent="0.25">
      <c r="A8" s="136" t="s">
        <v>454</v>
      </c>
      <c r="B8" s="150">
        <v>250000</v>
      </c>
      <c r="C8" s="150">
        <v>266159.02008147544</v>
      </c>
      <c r="D8" s="150">
        <v>296023.52603805019</v>
      </c>
      <c r="E8" s="150">
        <v>299566.18569497485</v>
      </c>
      <c r="F8" s="150">
        <v>321167.92360352341</v>
      </c>
      <c r="G8" s="126">
        <f t="shared" si="0"/>
        <v>286583.33108360477</v>
      </c>
    </row>
    <row r="9" spans="1:7" ht="17" customHeight="1" x14ac:dyDescent="0.25">
      <c r="A9" s="136" t="s">
        <v>127</v>
      </c>
      <c r="B9" s="150">
        <v>120000</v>
      </c>
      <c r="C9" s="150">
        <v>138751.85053122838</v>
      </c>
      <c r="D9" s="150">
        <v>157021.78881905446</v>
      </c>
      <c r="E9" s="150">
        <v>176486.70579730114</v>
      </c>
      <c r="F9" s="150">
        <v>193323.02318533571</v>
      </c>
      <c r="G9" s="126">
        <f t="shared" si="0"/>
        <v>157116.67366658393</v>
      </c>
    </row>
    <row r="10" spans="1:7" ht="17" customHeight="1" x14ac:dyDescent="0.25">
      <c r="A10" s="127" t="s">
        <v>439</v>
      </c>
      <c r="B10" s="128">
        <f>SUM(B4:B9)</f>
        <v>915000</v>
      </c>
      <c r="C10" s="128">
        <f t="shared" ref="C10:F10" si="1">SUM(C4:C9)</f>
        <v>1012286.6617622876</v>
      </c>
      <c r="D10" s="128">
        <f t="shared" si="1"/>
        <v>1146494.7963232894</v>
      </c>
      <c r="E10" s="128">
        <f t="shared" si="1"/>
        <v>1252050.2254514568</v>
      </c>
      <c r="F10" s="128">
        <f t="shared" si="1"/>
        <v>1405103.0975827896</v>
      </c>
      <c r="G10" s="128">
        <f>SUM(G4:G9)</f>
        <v>1146186.9562239647</v>
      </c>
    </row>
    <row r="11" spans="1:7" x14ac:dyDescent="0.25">
      <c r="A11" s="472" t="s">
        <v>415</v>
      </c>
      <c r="B11" s="473"/>
      <c r="C11" s="473"/>
      <c r="D11" s="473"/>
      <c r="E11" s="473"/>
      <c r="F11" s="473"/>
      <c r="G11" s="474"/>
    </row>
    <row r="12" spans="1:7" x14ac:dyDescent="0.25">
      <c r="A12" s="475" t="s">
        <v>455</v>
      </c>
      <c r="B12" s="476"/>
      <c r="C12" s="476"/>
      <c r="D12" s="476"/>
      <c r="E12" s="476"/>
      <c r="F12" s="476"/>
      <c r="G12" s="477"/>
    </row>
  </sheetData>
  <mergeCells count="3">
    <mergeCell ref="B2:G2"/>
    <mergeCell ref="A11:G11"/>
    <mergeCell ref="A12:G12"/>
  </mergeCells>
  <pageMargins left="0.8" right="0.8" top="1.8" bottom="0.8" header="0" footer="0"/>
  <pageSetup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933FF-6BD9-42C9-BED9-E44BF7064355}">
  <sheetPr codeName="Sheet30">
    <tabColor rgb="FF00B0F0"/>
  </sheetPr>
  <dimension ref="A1:E12"/>
  <sheetViews>
    <sheetView workbookViewId="0"/>
  </sheetViews>
  <sheetFormatPr defaultColWidth="9.08984375" defaultRowHeight="12.5" x14ac:dyDescent="0.25"/>
  <cols>
    <col min="1" max="1" width="25" customWidth="1"/>
    <col min="2" max="5" width="20.90625" customWidth="1"/>
  </cols>
  <sheetData>
    <row r="1" spans="1:5" ht="13" x14ac:dyDescent="0.3">
      <c r="A1" s="8" t="s">
        <v>456</v>
      </c>
    </row>
    <row r="2" spans="1:5" ht="26" x14ac:dyDescent="0.25">
      <c r="A2" s="357" t="s">
        <v>41</v>
      </c>
      <c r="B2" s="357" t="s">
        <v>457</v>
      </c>
      <c r="C2" s="357" t="s">
        <v>458</v>
      </c>
      <c r="D2" s="357" t="s">
        <v>459</v>
      </c>
      <c r="E2" s="357" t="s">
        <v>460</v>
      </c>
    </row>
    <row r="3" spans="1:5" ht="17" customHeight="1" x14ac:dyDescent="0.25">
      <c r="A3" s="111" t="str">
        <f>'État actuel de la coll.'!A14</f>
        <v>Eau</v>
      </c>
      <c r="B3" s="183">
        <f>'Graphique – Sommaire renouv.'!AD5</f>
        <v>3023706.4424702725</v>
      </c>
      <c r="C3" s="183">
        <f>'Graphique – Sommaire renouv.'!AE5</f>
        <v>120948.25769881089</v>
      </c>
      <c r="D3" s="183">
        <f>'État actuel de la coll.'!C14</f>
        <v>3100000</v>
      </c>
      <c r="E3" s="183">
        <f>'Graphique – Sommaire renouv.'!AF5</f>
        <v>60882.04673240424</v>
      </c>
    </row>
    <row r="4" spans="1:5" ht="17" customHeight="1" x14ac:dyDescent="0.25">
      <c r="A4" s="111" t="str">
        <f>'État actuel de la coll.'!A15</f>
        <v>Égouts</v>
      </c>
      <c r="B4" s="183">
        <f>'Graphique – Sommaire renouv.'!AD6</f>
        <v>1537984.9238250202</v>
      </c>
      <c r="C4" s="183">
        <f>'Graphique – Sommaire renouv.'!AE6</f>
        <v>61519.396953000811</v>
      </c>
      <c r="D4" s="183">
        <f>'État actuel de la coll.'!C15</f>
        <v>4000000</v>
      </c>
      <c r="E4" s="183">
        <f>'Graphique – Sommaire renouv.'!AF6</f>
        <v>54131.402970523217</v>
      </c>
    </row>
    <row r="5" spans="1:5" ht="17" customHeight="1" x14ac:dyDescent="0.25">
      <c r="A5" s="111" t="str">
        <f>'État actuel de la coll.'!A16</f>
        <v>Routes et drainage</v>
      </c>
      <c r="B5" s="183">
        <f>'Graphique – Sommaire renouv.'!AD7</f>
        <v>478126.37926468102</v>
      </c>
      <c r="C5" s="183">
        <f>'Graphique – Sommaire renouv.'!AE7</f>
        <v>19125.055170587239</v>
      </c>
      <c r="D5" s="183">
        <f>'État actuel de la coll.'!C16</f>
        <v>100000</v>
      </c>
      <c r="E5" s="183">
        <f>'Graphique – Sommaire renouv.'!AF7</f>
        <v>26673.551696487615</v>
      </c>
    </row>
    <row r="6" spans="1:5" ht="17" customHeight="1" x14ac:dyDescent="0.25">
      <c r="A6" s="111" t="str">
        <f>'État actuel de la coll.'!A17</f>
        <v>Bâtiments</v>
      </c>
      <c r="B6" s="183">
        <f>'Graphique – Sommaire renouv.'!AD11</f>
        <v>0</v>
      </c>
      <c r="C6" s="183">
        <f>'Graphique – Sommaire renouv.'!AE11</f>
        <v>0</v>
      </c>
      <c r="D6" s="183">
        <f>'État actuel de la coll.'!C20</f>
        <v>1000000</v>
      </c>
      <c r="E6" s="183">
        <f>'Graphique – Sommaire renouv.'!AF11</f>
        <v>0</v>
      </c>
    </row>
    <row r="7" spans="1:5" ht="17" customHeight="1" x14ac:dyDescent="0.25">
      <c r="A7" s="111" t="str">
        <f>'État actuel de la coll.'!A18</f>
        <v>Loisirs</v>
      </c>
      <c r="B7" s="183">
        <f>'Graphique – Sommaire renouv.'!AD8</f>
        <v>0</v>
      </c>
      <c r="C7" s="183">
        <f>'Graphique – Sommaire renouv.'!AE8</f>
        <v>0</v>
      </c>
      <c r="D7" s="183">
        <f>'État actuel de la coll.'!C17</f>
        <v>4000000</v>
      </c>
      <c r="E7" s="183">
        <f>'Graphique – Sommaire renouv.'!AF8</f>
        <v>79625.58506567798</v>
      </c>
    </row>
    <row r="8" spans="1:5" ht="17" customHeight="1" x14ac:dyDescent="0.25">
      <c r="A8" s="111" t="str">
        <f>'État actuel de la coll.'!A19</f>
        <v>Véhicules</v>
      </c>
      <c r="B8" s="183">
        <f>'Graphique – Sommaire renouv.'!AD9</f>
        <v>13642744.213751454</v>
      </c>
      <c r="C8" s="183">
        <f>'Graphique – Sommaire renouv.'!AE9</f>
        <v>545709.76855005813</v>
      </c>
      <c r="D8" s="183">
        <f>'État actuel de la coll.'!C18</f>
        <v>17690000</v>
      </c>
      <c r="E8" s="183">
        <f>'Graphique – Sommaire renouv.'!AF9</f>
        <v>411194.97205798374</v>
      </c>
    </row>
    <row r="9" spans="1:5" ht="17" customHeight="1" x14ac:dyDescent="0.25">
      <c r="A9" s="111" t="str">
        <f>'État actuel de la coll.'!A20</f>
        <v>Équipements mobiles lourds</v>
      </c>
      <c r="B9" s="183">
        <f>'Graphique – Sommaire renouv.'!AD10</f>
        <v>123525</v>
      </c>
      <c r="C9" s="183">
        <f>'Graphique – Sommaire renouv.'!AE10</f>
        <v>4941</v>
      </c>
      <c r="D9" s="183">
        <f>'État actuel de la coll.'!C19</f>
        <v>100000</v>
      </c>
      <c r="E9" s="183">
        <f>'Graphique – Sommaire renouv.'!AF10</f>
        <v>4426.25</v>
      </c>
    </row>
    <row r="10" spans="1:5" ht="17" customHeight="1" x14ac:dyDescent="0.25">
      <c r="A10" s="129" t="s">
        <v>461</v>
      </c>
      <c r="B10" s="184">
        <f>SUM(B3:B9)</f>
        <v>18806086.959311426</v>
      </c>
      <c r="C10" s="184">
        <f>SUM(C3:C9)</f>
        <v>752243.47837245709</v>
      </c>
      <c r="D10" s="184">
        <f>ROUND(SUM(D3:D9),-5)</f>
        <v>30000000</v>
      </c>
      <c r="E10" s="184">
        <f>SUM(E3:E9)</f>
        <v>636933.80852307682</v>
      </c>
    </row>
    <row r="11" spans="1:5" s="118" customFormat="1" ht="10" x14ac:dyDescent="0.2">
      <c r="A11" s="472" t="s">
        <v>462</v>
      </c>
      <c r="B11" s="473"/>
      <c r="C11" s="473"/>
      <c r="D11" s="473"/>
      <c r="E11" s="474"/>
    </row>
    <row r="12" spans="1:5" s="118" customFormat="1" ht="10" x14ac:dyDescent="0.2">
      <c r="A12" s="475" t="s">
        <v>463</v>
      </c>
      <c r="B12" s="476"/>
      <c r="C12" s="476"/>
      <c r="D12" s="476"/>
      <c r="E12" s="477"/>
    </row>
  </sheetData>
  <mergeCells count="2">
    <mergeCell ref="A11:E11"/>
    <mergeCell ref="A12:E12"/>
  </mergeCells>
  <pageMargins left="0.8" right="0.8" top="1.8" bottom="0.8" header="0" footer="0"/>
  <pageSetup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671DF-E062-4359-868B-E4E9C750A820}">
  <sheetPr codeName="Sheet31">
    <tabColor rgb="FF00B0F0"/>
  </sheetPr>
  <dimension ref="A1:C12"/>
  <sheetViews>
    <sheetView workbookViewId="0"/>
  </sheetViews>
  <sheetFormatPr defaultColWidth="9.08984375" defaultRowHeight="12.5" x14ac:dyDescent="0.25"/>
  <cols>
    <col min="1" max="1" width="24.453125" customWidth="1"/>
    <col min="2" max="2" width="17.453125" bestFit="1" customWidth="1"/>
    <col min="3" max="3" width="15.81640625" bestFit="1" customWidth="1"/>
  </cols>
  <sheetData>
    <row r="1" spans="1:3" ht="13" x14ac:dyDescent="0.3">
      <c r="A1" s="8" t="s">
        <v>464</v>
      </c>
    </row>
    <row r="2" spans="1:3" ht="26" x14ac:dyDescent="0.25">
      <c r="A2" s="357" t="s">
        <v>41</v>
      </c>
      <c r="B2" s="357" t="s">
        <v>465</v>
      </c>
      <c r="C2" s="357" t="s">
        <v>458</v>
      </c>
    </row>
    <row r="3" spans="1:3" ht="17" customHeight="1" x14ac:dyDescent="0.25">
      <c r="A3" s="111" t="str">
        <f>'État actuel de la coll.'!A14</f>
        <v>Eau</v>
      </c>
      <c r="B3" s="372">
        <f>SUMIF('Plan non renouv. 25 ans'!$B$8:$B$25,A3,'Plan non renouv. 25 ans'!$AN$8:$AN$25)</f>
        <v>0</v>
      </c>
      <c r="C3" s="372">
        <f>SUMIF('Plan non renouv. 25 ans'!$B$8:$B$25,A3,'Plan non renouv. 25 ans'!$AO$8:$AO$25)</f>
        <v>0</v>
      </c>
    </row>
    <row r="4" spans="1:3" ht="17" customHeight="1" x14ac:dyDescent="0.25">
      <c r="A4" s="111" t="str">
        <f>'État actuel de la coll.'!A15</f>
        <v>Égouts</v>
      </c>
      <c r="B4" s="372">
        <f>SUMIF('Plan non renouv. 25 ans'!$B$8:$B$25,A4,'Plan non renouv. 25 ans'!$AN$8:$AN$25)</f>
        <v>0</v>
      </c>
      <c r="C4" s="372">
        <f>SUMIF('Plan non renouv. 25 ans'!$B$8:$B$25,A4,'Plan non renouv. 25 ans'!$AO$8:$AO$25)</f>
        <v>0</v>
      </c>
    </row>
    <row r="5" spans="1:3" ht="17" customHeight="1" x14ac:dyDescent="0.25">
      <c r="A5" s="111" t="str">
        <f>'État actuel de la coll.'!A16</f>
        <v>Routes et drainage</v>
      </c>
      <c r="B5" s="372">
        <f>SUMIF('Plan non renouv. 25 ans'!$B$8:$B$25,A5,'Plan non renouv. 25 ans'!$AN$8:$AN$25)</f>
        <v>0</v>
      </c>
      <c r="C5" s="372">
        <f>SUMIF('Plan non renouv. 25 ans'!$B$8:$B$25,A5,'Plan non renouv. 25 ans'!$AO$8:$AO$25)</f>
        <v>0</v>
      </c>
    </row>
    <row r="6" spans="1:3" ht="17" customHeight="1" x14ac:dyDescent="0.25">
      <c r="A6" s="111" t="str">
        <f>'État actuel de la coll.'!A17</f>
        <v>Bâtiments</v>
      </c>
      <c r="B6" s="372">
        <f>SUMIF('Plan non renouv. 25 ans'!$B$8:$B$25,A6,'Plan non renouv. 25 ans'!$AN$8:$AN$25)</f>
        <v>200000</v>
      </c>
      <c r="C6" s="372">
        <f>SUMIF('Plan non renouv. 25 ans'!$B$8:$B$25,A6,'Plan non renouv. 25 ans'!$AO$8:$AO$25)</f>
        <v>8000</v>
      </c>
    </row>
    <row r="7" spans="1:3" ht="17" customHeight="1" x14ac:dyDescent="0.25">
      <c r="A7" s="111" t="str">
        <f>'État actuel de la coll.'!A18</f>
        <v>Loisirs</v>
      </c>
      <c r="B7" s="372">
        <f>SUMIF('Plan non renouv. 25 ans'!$B$8:$B$25,A7,'Plan non renouv. 25 ans'!$AN$8:$AN$25)</f>
        <v>135000</v>
      </c>
      <c r="C7" s="372">
        <f>SUMIF('Plan non renouv. 25 ans'!$B$8:$B$25,A7,'Plan non renouv. 25 ans'!$AO$8:$AO$25)</f>
        <v>5400</v>
      </c>
    </row>
    <row r="8" spans="1:3" ht="17" customHeight="1" x14ac:dyDescent="0.25">
      <c r="A8" s="111" t="s">
        <v>155</v>
      </c>
      <c r="B8" s="372">
        <f>SUMIF('Plan non renouv. 25 ans'!$B$8:$B$25,A8,'Plan non renouv. 25 ans'!$AN$8:$AN$25)</f>
        <v>125000</v>
      </c>
      <c r="C8" s="372">
        <f>SUMIF('Plan non renouv. 25 ans'!$B$8:$B$25,A8,'Plan non renouv. 25 ans'!$AO$8:$AO$25)</f>
        <v>5000</v>
      </c>
    </row>
    <row r="9" spans="1:3" ht="17" customHeight="1" x14ac:dyDescent="0.25">
      <c r="A9" s="111" t="str">
        <f>'État actuel de la coll.'!A20</f>
        <v>Équipements mobiles lourds</v>
      </c>
      <c r="B9" s="372">
        <f>SUMIF('Plan non renouv. 25 ans'!$B$8:$B$25,A9,'Plan non renouv. 25 ans'!$AN$8:$AN$25)</f>
        <v>0</v>
      </c>
      <c r="C9" s="372">
        <f>SUMIF('Plan non renouv. 25 ans'!$B$8:$B$25,A9,'Plan non renouv. 25 ans'!$AO$8:$AO$25)</f>
        <v>0</v>
      </c>
    </row>
    <row r="10" spans="1:3" ht="17" customHeight="1" x14ac:dyDescent="0.25">
      <c r="A10" s="127" t="s">
        <v>439</v>
      </c>
      <c r="B10" s="151">
        <f>SUM(B3:B9)</f>
        <v>460000</v>
      </c>
      <c r="C10" s="151">
        <f>SUM(C3:C9)</f>
        <v>18400</v>
      </c>
    </row>
    <row r="11" spans="1:3" s="118" customFormat="1" ht="10" x14ac:dyDescent="0.2">
      <c r="A11" s="478" t="s">
        <v>415</v>
      </c>
      <c r="B11" s="479"/>
      <c r="C11" s="480"/>
    </row>
    <row r="12" spans="1:3" s="118" customFormat="1" ht="10" x14ac:dyDescent="0.2">
      <c r="A12" s="481" t="s">
        <v>455</v>
      </c>
      <c r="B12" s="482"/>
      <c r="C12" s="483"/>
    </row>
  </sheetData>
  <mergeCells count="2">
    <mergeCell ref="A11:C11"/>
    <mergeCell ref="A12:C12"/>
  </mergeCells>
  <pageMargins left="0.7" right="0.7" top="0.75" bottom="0.75" header="0.3" footer="0.3"/>
  <pageSetup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BFC0B-3359-460C-AC4A-B91028C00904}">
  <sheetPr codeName="Sheet32">
    <tabColor rgb="FF00B0F0"/>
  </sheetPr>
  <dimension ref="A1:B13"/>
  <sheetViews>
    <sheetView zoomScaleNormal="100" workbookViewId="0"/>
  </sheetViews>
  <sheetFormatPr defaultColWidth="9.08984375" defaultRowHeight="12.5" x14ac:dyDescent="0.25"/>
  <cols>
    <col min="1" max="1" width="37.08984375" customWidth="1"/>
    <col min="2" max="2" width="17.453125" customWidth="1"/>
  </cols>
  <sheetData>
    <row r="1" spans="1:2" ht="13" x14ac:dyDescent="0.3">
      <c r="A1" s="8" t="s">
        <v>466</v>
      </c>
    </row>
    <row r="2" spans="1:2" ht="25" customHeight="1" x14ac:dyDescent="0.25">
      <c r="A2" s="357" t="s">
        <v>467</v>
      </c>
      <c r="B2" s="357" t="s">
        <v>468</v>
      </c>
    </row>
    <row r="3" spans="1:2" ht="17" customHeight="1" x14ac:dyDescent="0.25">
      <c r="A3" s="131" t="s">
        <v>469</v>
      </c>
      <c r="B3" s="130"/>
    </row>
    <row r="4" spans="1:2" ht="17" customHeight="1" x14ac:dyDescent="0.25">
      <c r="A4" s="116" t="s">
        <v>470</v>
      </c>
      <c r="B4" s="372">
        <f>SUM('Tableau 8'!B4:B6)</f>
        <v>1450000</v>
      </c>
    </row>
    <row r="5" spans="1:2" ht="25.5" thickBot="1" x14ac:dyDescent="0.3">
      <c r="A5" s="176" t="s">
        <v>437</v>
      </c>
      <c r="B5" s="373">
        <f>SUM('Tableau 8'!B8:B9)</f>
        <v>360000</v>
      </c>
    </row>
    <row r="6" spans="1:2" ht="17" customHeight="1" x14ac:dyDescent="0.25">
      <c r="A6" s="177" t="s">
        <v>471</v>
      </c>
      <c r="B6" s="178"/>
    </row>
    <row r="7" spans="1:2" ht="17" customHeight="1" x14ac:dyDescent="0.25">
      <c r="A7" s="116" t="s">
        <v>206</v>
      </c>
      <c r="B7" s="372">
        <f>'Tableau 9'!G10</f>
        <v>1146186.9562239647</v>
      </c>
    </row>
    <row r="8" spans="1:2" ht="17" customHeight="1" x14ac:dyDescent="0.25">
      <c r="A8" s="116" t="s">
        <v>472</v>
      </c>
      <c r="B8" s="372">
        <v>0</v>
      </c>
    </row>
    <row r="9" spans="1:2" ht="17" customHeight="1" x14ac:dyDescent="0.25">
      <c r="A9" s="116" t="s">
        <v>473</v>
      </c>
      <c r="B9" s="372">
        <f>'Tableau 10'!C10</f>
        <v>752243.47837245709</v>
      </c>
    </row>
    <row r="10" spans="1:2" ht="17" customHeight="1" thickBot="1" x14ac:dyDescent="0.3">
      <c r="A10" s="116" t="s">
        <v>474</v>
      </c>
      <c r="B10" s="372">
        <f>'Tableau 11'!C10</f>
        <v>18400</v>
      </c>
    </row>
    <row r="11" spans="1:2" ht="13" x14ac:dyDescent="0.25">
      <c r="A11" s="179" t="s">
        <v>475</v>
      </c>
      <c r="B11" s="181">
        <f>B4+B5-B7-B8-B9-B10</f>
        <v>-106830.43459642178</v>
      </c>
    </row>
    <row r="12" spans="1:2" s="118" customFormat="1" ht="10" x14ac:dyDescent="0.2">
      <c r="A12" s="484" t="s">
        <v>415</v>
      </c>
      <c r="B12" s="485"/>
    </row>
    <row r="13" spans="1:2" s="118" customFormat="1" ht="24" customHeight="1" x14ac:dyDescent="0.2">
      <c r="A13" s="486" t="s">
        <v>476</v>
      </c>
      <c r="B13" s="487"/>
    </row>
  </sheetData>
  <mergeCells count="2">
    <mergeCell ref="A12:B12"/>
    <mergeCell ref="A13:B13"/>
  </mergeCells>
  <pageMargins left="0.8" right="0.8" top="1.8" bottom="0.8" header="0" footer="0"/>
  <pageSetup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8611C-10B5-4629-BC56-1B031A9CA208}">
  <sheetPr codeName="Sheet33">
    <tabColor rgb="FF00B0F0"/>
  </sheetPr>
  <dimension ref="A1:G26"/>
  <sheetViews>
    <sheetView workbookViewId="0"/>
  </sheetViews>
  <sheetFormatPr defaultColWidth="9.08984375" defaultRowHeight="12.5" x14ac:dyDescent="0.25"/>
  <cols>
    <col min="1" max="1" width="19.453125" customWidth="1"/>
    <col min="2" max="2" width="36.81640625" customWidth="1"/>
    <col min="3" max="3" width="13.6328125" style="23" customWidth="1"/>
    <col min="4" max="4" width="14.08984375" style="23" bestFit="1" customWidth="1"/>
    <col min="6" max="6" width="11.36328125" bestFit="1" customWidth="1"/>
    <col min="7" max="7" width="9.6328125" bestFit="1" customWidth="1"/>
  </cols>
  <sheetData>
    <row r="1" spans="1:7" ht="13" x14ac:dyDescent="0.3">
      <c r="A1" s="8" t="s">
        <v>477</v>
      </c>
    </row>
    <row r="2" spans="1:7" ht="25" customHeight="1" x14ac:dyDescent="0.25">
      <c r="A2" s="133" t="s">
        <v>478</v>
      </c>
      <c r="B2" s="133" t="s">
        <v>323</v>
      </c>
      <c r="C2" s="112" t="s">
        <v>479</v>
      </c>
      <c r="D2" s="112" t="s">
        <v>480</v>
      </c>
    </row>
    <row r="3" spans="1:7" ht="17" customHeight="1" x14ac:dyDescent="0.25">
      <c r="A3" s="497" t="s">
        <v>481</v>
      </c>
      <c r="B3" s="497"/>
      <c r="C3" s="497"/>
      <c r="D3" s="497"/>
    </row>
    <row r="4" spans="1:7" ht="62.5" x14ac:dyDescent="0.25">
      <c r="A4" s="354" t="s">
        <v>482</v>
      </c>
      <c r="B4" s="363" t="s">
        <v>483</v>
      </c>
      <c r="C4" s="362" t="s">
        <v>426</v>
      </c>
      <c r="D4" s="362" t="s">
        <v>484</v>
      </c>
    </row>
    <row r="5" spans="1:7" ht="17" customHeight="1" x14ac:dyDescent="0.25">
      <c r="A5" s="497" t="s">
        <v>485</v>
      </c>
      <c r="B5" s="497"/>
      <c r="C5" s="497"/>
      <c r="D5" s="497"/>
    </row>
    <row r="6" spans="1:7" ht="62.5" x14ac:dyDescent="0.25">
      <c r="A6" s="363" t="s">
        <v>486</v>
      </c>
      <c r="B6" s="363" t="s">
        <v>487</v>
      </c>
      <c r="C6" s="362" t="s">
        <v>426</v>
      </c>
      <c r="D6" s="371">
        <v>-5000</v>
      </c>
    </row>
    <row r="7" spans="1:7" ht="17" customHeight="1" x14ac:dyDescent="0.25">
      <c r="A7" s="497" t="s">
        <v>488</v>
      </c>
      <c r="B7" s="497"/>
      <c r="C7" s="497"/>
      <c r="D7" s="497"/>
    </row>
    <row r="8" spans="1:7" ht="50" x14ac:dyDescent="0.25">
      <c r="A8" s="354" t="s">
        <v>489</v>
      </c>
      <c r="B8" s="363" t="s">
        <v>490</v>
      </c>
      <c r="C8" s="362" t="s">
        <v>491</v>
      </c>
      <c r="D8" s="371">
        <v>-50000</v>
      </c>
      <c r="F8" s="182"/>
      <c r="G8" s="182"/>
    </row>
    <row r="9" spans="1:7" ht="75" x14ac:dyDescent="0.25">
      <c r="A9" s="363" t="s">
        <v>492</v>
      </c>
      <c r="B9" s="363" t="s">
        <v>493</v>
      </c>
      <c r="C9" s="362" t="s">
        <v>491</v>
      </c>
      <c r="D9" s="371">
        <v>50000</v>
      </c>
    </row>
    <row r="10" spans="1:7" ht="125" x14ac:dyDescent="0.25">
      <c r="A10" s="354" t="s">
        <v>494</v>
      </c>
      <c r="B10" s="363" t="s">
        <v>495</v>
      </c>
      <c r="C10" s="362" t="s">
        <v>491</v>
      </c>
      <c r="D10" s="371">
        <v>16000</v>
      </c>
    </row>
    <row r="11" spans="1:7" ht="17" customHeight="1" x14ac:dyDescent="0.25">
      <c r="A11" s="497" t="s">
        <v>496</v>
      </c>
      <c r="B11" s="497"/>
      <c r="C11" s="497"/>
      <c r="D11" s="497"/>
    </row>
    <row r="12" spans="1:7" ht="50" x14ac:dyDescent="0.25">
      <c r="A12" s="363" t="s">
        <v>497</v>
      </c>
      <c r="B12" s="363" t="s">
        <v>498</v>
      </c>
      <c r="C12" s="362" t="s">
        <v>426</v>
      </c>
      <c r="D12" s="362" t="s">
        <v>484</v>
      </c>
    </row>
    <row r="13" spans="1:7" ht="100" x14ac:dyDescent="0.25">
      <c r="A13" s="354" t="s">
        <v>499</v>
      </c>
      <c r="B13" s="363" t="s">
        <v>500</v>
      </c>
      <c r="C13" s="362" t="s">
        <v>491</v>
      </c>
      <c r="D13" s="371">
        <v>-2000000</v>
      </c>
    </row>
    <row r="14" spans="1:7" ht="125" x14ac:dyDescent="0.25">
      <c r="A14" s="498" t="s">
        <v>501</v>
      </c>
      <c r="B14" s="363" t="s">
        <v>502</v>
      </c>
      <c r="C14" s="499" t="s">
        <v>491</v>
      </c>
      <c r="D14" s="499" t="s">
        <v>503</v>
      </c>
    </row>
    <row r="15" spans="1:7" ht="37.5" x14ac:dyDescent="0.25">
      <c r="A15" s="498"/>
      <c r="B15" s="363" t="s">
        <v>504</v>
      </c>
      <c r="C15" s="499"/>
      <c r="D15" s="499"/>
    </row>
    <row r="16" spans="1:7" ht="17" customHeight="1" x14ac:dyDescent="0.25">
      <c r="A16" s="497" t="s">
        <v>505</v>
      </c>
      <c r="B16" s="497"/>
      <c r="C16" s="497"/>
      <c r="D16" s="497"/>
    </row>
    <row r="17" spans="1:4" ht="17" customHeight="1" x14ac:dyDescent="0.25">
      <c r="A17" s="354" t="s">
        <v>484</v>
      </c>
      <c r="B17" s="363"/>
      <c r="C17" s="362"/>
      <c r="D17" s="362"/>
    </row>
    <row r="18" spans="1:4" ht="17" customHeight="1" x14ac:dyDescent="0.25">
      <c r="A18" s="497" t="s">
        <v>506</v>
      </c>
      <c r="B18" s="497"/>
      <c r="C18" s="497"/>
      <c r="D18" s="497"/>
    </row>
    <row r="19" spans="1:4" ht="75" x14ac:dyDescent="0.25">
      <c r="A19" s="354" t="s">
        <v>507</v>
      </c>
      <c r="B19" s="363" t="s">
        <v>508</v>
      </c>
      <c r="C19" s="362" t="s">
        <v>509</v>
      </c>
      <c r="D19" s="371">
        <v>1000</v>
      </c>
    </row>
    <row r="20" spans="1:4" ht="17" customHeight="1" x14ac:dyDescent="0.25">
      <c r="A20" s="497" t="s">
        <v>510</v>
      </c>
      <c r="B20" s="497"/>
      <c r="C20" s="497"/>
      <c r="D20" s="497"/>
    </row>
    <row r="21" spans="1:4" ht="62.5" x14ac:dyDescent="0.25">
      <c r="A21" s="354" t="s">
        <v>511</v>
      </c>
      <c r="B21" s="363" t="s">
        <v>512</v>
      </c>
      <c r="C21" s="362" t="s">
        <v>513</v>
      </c>
      <c r="D21" s="371">
        <v>-2500000</v>
      </c>
    </row>
    <row r="24" spans="1:4" x14ac:dyDescent="0.25">
      <c r="A24" s="488" t="s">
        <v>514</v>
      </c>
      <c r="B24" s="489"/>
      <c r="C24" s="489"/>
      <c r="D24" s="490"/>
    </row>
    <row r="25" spans="1:4" x14ac:dyDescent="0.25">
      <c r="A25" s="491"/>
      <c r="B25" s="492"/>
      <c r="C25" s="492"/>
      <c r="D25" s="493"/>
    </row>
    <row r="26" spans="1:4" x14ac:dyDescent="0.25">
      <c r="A26" s="494"/>
      <c r="B26" s="495"/>
      <c r="C26" s="495"/>
      <c r="D26" s="496"/>
    </row>
  </sheetData>
  <mergeCells count="11">
    <mergeCell ref="A24:D26"/>
    <mergeCell ref="A16:D16"/>
    <mergeCell ref="A18:D18"/>
    <mergeCell ref="A20:D20"/>
    <mergeCell ref="A3:D3"/>
    <mergeCell ref="A5:D5"/>
    <mergeCell ref="A7:D7"/>
    <mergeCell ref="A11:D11"/>
    <mergeCell ref="A14:A15"/>
    <mergeCell ref="C14:C15"/>
    <mergeCell ref="D14:D15"/>
  </mergeCells>
  <pageMargins left="0.8" right="0.8" top="1.8" bottom="0.8" header="0" footer="0"/>
  <pageSetup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0AB9F-DFB8-4AFE-B10C-7019B5D7F8AB}">
  <sheetPr codeName="Sheet34">
    <tabColor rgb="FF00B0F0"/>
  </sheetPr>
  <dimension ref="A1:B13"/>
  <sheetViews>
    <sheetView workbookViewId="0"/>
  </sheetViews>
  <sheetFormatPr defaultColWidth="9.08984375" defaultRowHeight="12.5" x14ac:dyDescent="0.25"/>
  <cols>
    <col min="1" max="1" width="51.81640625" customWidth="1"/>
    <col min="2" max="2" width="23.453125" customWidth="1"/>
  </cols>
  <sheetData>
    <row r="1" spans="1:2" ht="13" x14ac:dyDescent="0.3">
      <c r="A1" s="8" t="s">
        <v>515</v>
      </c>
    </row>
    <row r="2" spans="1:2" ht="25" customHeight="1" x14ac:dyDescent="0.25">
      <c r="A2" s="357" t="s">
        <v>467</v>
      </c>
      <c r="B2" s="357" t="s">
        <v>468</v>
      </c>
    </row>
    <row r="3" spans="1:2" ht="17" customHeight="1" x14ac:dyDescent="0.25">
      <c r="A3" s="131" t="s">
        <v>469</v>
      </c>
      <c r="B3" s="130"/>
    </row>
    <row r="4" spans="1:2" ht="17" customHeight="1" x14ac:dyDescent="0.25">
      <c r="A4" s="116" t="s">
        <v>470</v>
      </c>
      <c r="B4" s="372">
        <f>'Tableau 12'!B4</f>
        <v>1450000</v>
      </c>
    </row>
    <row r="5" spans="1:2" ht="16.25" customHeight="1" x14ac:dyDescent="0.25">
      <c r="A5" s="116" t="s">
        <v>437</v>
      </c>
      <c r="B5" s="372">
        <f>'Tableau 12'!B5</f>
        <v>360000</v>
      </c>
    </row>
    <row r="6" spans="1:2" ht="17" customHeight="1" x14ac:dyDescent="0.25">
      <c r="A6" s="131" t="s">
        <v>471</v>
      </c>
      <c r="B6" s="134"/>
    </row>
    <row r="7" spans="1:2" ht="17" customHeight="1" x14ac:dyDescent="0.25">
      <c r="A7" s="116" t="s">
        <v>206</v>
      </c>
      <c r="B7" s="372">
        <f>'Tableau 12'!B7-2200</f>
        <v>1143986.9562239647</v>
      </c>
    </row>
    <row r="8" spans="1:2" ht="17" customHeight="1" x14ac:dyDescent="0.25">
      <c r="A8" s="116" t="s">
        <v>472</v>
      </c>
      <c r="B8" s="372">
        <f>'Tableau 12'!B8</f>
        <v>0</v>
      </c>
    </row>
    <row r="9" spans="1:2" ht="17" customHeight="1" x14ac:dyDescent="0.25">
      <c r="A9" s="116" t="s">
        <v>473</v>
      </c>
      <c r="B9" s="372">
        <f>'Tableau 12'!B9-77360</f>
        <v>674883.47837245709</v>
      </c>
    </row>
    <row r="10" spans="1:2" ht="17" customHeight="1" thickBot="1" x14ac:dyDescent="0.3">
      <c r="A10" s="116" t="s">
        <v>474</v>
      </c>
      <c r="B10" s="372">
        <f>'Tableau 12'!B10-9960</f>
        <v>8440</v>
      </c>
    </row>
    <row r="11" spans="1:2" ht="13" x14ac:dyDescent="0.25">
      <c r="A11" s="132" t="s">
        <v>475</v>
      </c>
      <c r="B11" s="181">
        <f>B4+B5-B7-B8-B9-B10</f>
        <v>-17310.434596421779</v>
      </c>
    </row>
    <row r="12" spans="1:2" s="118" customFormat="1" ht="10" x14ac:dyDescent="0.2">
      <c r="A12" s="472" t="s">
        <v>415</v>
      </c>
      <c r="B12" s="474"/>
    </row>
    <row r="13" spans="1:2" s="118" customFormat="1" ht="10" x14ac:dyDescent="0.2">
      <c r="A13" s="481" t="s">
        <v>516</v>
      </c>
      <c r="B13" s="483"/>
    </row>
  </sheetData>
  <mergeCells count="2">
    <mergeCell ref="A12:B12"/>
    <mergeCell ref="A13:B13"/>
  </mergeCells>
  <pageMargins left="0.8" right="0.8" top="1.8" bottom="0.8" header="0" footer="0"/>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F4AAEA534C0004FB02ED2D5AC8CB1D7" ma:contentTypeVersion="18" ma:contentTypeDescription="Create a new document." ma:contentTypeScope="" ma:versionID="739d22e3aeab93d6dc32648b76c3949a">
  <xsd:schema xmlns:xsd="http://www.w3.org/2001/XMLSchema" xmlns:xs="http://www.w3.org/2001/XMLSchema" xmlns:p="http://schemas.microsoft.com/office/2006/metadata/properties" xmlns:ns2="a5e63ade-ab82-4a83-b504-a022de2b78f6" xmlns:ns3="ccae1c0b-e2bf-457b-af4c-451f8c637e52" targetNamespace="http://schemas.microsoft.com/office/2006/metadata/properties" ma:root="true" ma:fieldsID="3607fd7de73ffcf61b8e355274cb3b92" ns2:_="" ns3:_="">
    <xsd:import namespace="a5e63ade-ab82-4a83-b504-a022de2b78f6"/>
    <xsd:import namespace="ccae1c0b-e2bf-457b-af4c-451f8c637e5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e63ade-ab82-4a83-b504-a022de2b78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c7ba914-f169-47ff-a93b-9f4ea1b730d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cae1c0b-e2bf-457b-af4c-451f8c637e5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ea0612b-f870-44a2-812d-c7ff66a9fbc7}" ma:internalName="TaxCatchAll" ma:showField="CatchAllData" ma:web="ccae1c0b-e2bf-457b-af4c-451f8c637e5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cae1c0b-e2bf-457b-af4c-451f8c637e52" xsi:nil="true"/>
    <lcf76f155ced4ddcb4097134ff3c332f xmlns="a5e63ade-ab82-4a83-b504-a022de2b78f6">
      <Terms xmlns="http://schemas.microsoft.com/office/infopath/2007/PartnerControls"/>
    </lcf76f155ced4ddcb4097134ff3c332f>
  </documentManagement>
</p:properties>
</file>

<file path=customXml/item4.xml>�� 
</file>

<file path=customXml/item5.xml>�� 
</file>

<file path=customXml/itemProps1.xml><?xml version="1.0" encoding="utf-8"?>
<ds:datastoreItem xmlns:ds="http://schemas.openxmlformats.org/officeDocument/2006/customXml" ds:itemID="{B4ABF5CB-7626-4C2A-93DF-E299D236FCF2}">
  <ds:schemaRefs>
    <ds:schemaRef ds:uri="http://schemas.microsoft.com/sharepoint/v3/contenttype/forms"/>
  </ds:schemaRefs>
</ds:datastoreItem>
</file>

<file path=customXml/itemProps2.xml><?xml version="1.0" encoding="utf-8"?>
<ds:datastoreItem xmlns:ds="http://schemas.openxmlformats.org/officeDocument/2006/customXml" ds:itemID="{1C71087F-47E4-40F4-8677-C2DF73847F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e63ade-ab82-4a83-b504-a022de2b78f6"/>
    <ds:schemaRef ds:uri="ccae1c0b-e2bf-457b-af4c-451f8c637e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224FCF-D77A-4297-95A9-153AA58108B7}">
  <ds:schemaRefs>
    <ds:schemaRef ds:uri="http://schemas.microsoft.com/office/2006/metadata/properties"/>
    <ds:schemaRef ds:uri="http://schemas.microsoft.com/office/2006/documentManagement/types"/>
    <ds:schemaRef ds:uri="http://purl.org/dc/dcmitype/"/>
    <ds:schemaRef ds:uri="http://purl.org/dc/terms/"/>
    <ds:schemaRef ds:uri="http://schemas.openxmlformats.org/package/2006/metadata/core-properties"/>
    <ds:schemaRef ds:uri="http://purl.org/dc/elements/1.1/"/>
    <ds:schemaRef ds:uri="http://www.w3.org/XML/1998/namespace"/>
    <ds:schemaRef ds:uri="http://schemas.microsoft.com/office/infopath/2007/PartnerControls"/>
    <ds:schemaRef ds:uri="ccae1c0b-e2bf-457b-af4c-451f8c637e52"/>
    <ds:schemaRef ds:uri="a5e63ade-ab82-4a83-b504-a022de2b78f6"/>
  </ds:schemaRefs>
</ds:datastoreItem>
</file>

<file path=customXml/itemProps4.xml><?xml version="1.0" encoding="utf-8"?>
<ds:datastoreItem xmlns:ds="http://schemas.openxmlformats.org/officeDocument/2006/customXml" ds:itemID="{0CDCAA9F-4B27-41EB-8333-5210E77BDFF6}">
  <ds:schemaRefs>
    <ds:schemaRef ds:uri="http://www.w3.org/2001/XMLSchema"/>
    <ds:schemaRef ds:uri="http://microsoft.data.visualization.engine.tours/1.0"/>
  </ds:schemaRefs>
</ds:datastoreItem>
</file>

<file path=customXml/itemProps5.xml><?xml version="1.0" encoding="utf-8"?>
<ds:datastoreItem xmlns:ds="http://schemas.openxmlformats.org/officeDocument/2006/customXml" ds:itemID="{2D09BEDF-68DF-43F1-9149-E1C27D384F51}">
  <ds:schemaRefs>
    <ds:schemaRef ds:uri="http://www.w3.org/2001/XMLSchema"/>
    <ds:schemaRef ds:uri="http://microsoft.data.visualization.Client.Excel/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14</vt:i4>
      </vt:variant>
    </vt:vector>
  </HeadingPairs>
  <TitlesOfParts>
    <vt:vector size="49" baseType="lpstr">
      <vt:lpstr>Page couverture</vt:lpstr>
      <vt:lpstr>Définitions</vt:lpstr>
      <vt:lpstr>Inventaire – Act. lin. et vert.</vt:lpstr>
      <vt:lpstr>Inventaire – Véh. et équip.</vt:lpstr>
      <vt:lpstr>Plan 25 ans – Statique</vt:lpstr>
      <vt:lpstr>Plan 25 ans – Mobile</vt:lpstr>
      <vt:lpstr>Graphique – Sommaire renouv.</vt:lpstr>
      <vt:lpstr>Plan non renouv. 25 ans</vt:lpstr>
      <vt:lpstr>Graphique – Plan non optimisé</vt:lpstr>
      <vt:lpstr>Graphique – Plan optimisé </vt:lpstr>
      <vt:lpstr>État actuel de la coll.</vt:lpstr>
      <vt:lpstr>État actuel – Eau</vt:lpstr>
      <vt:lpstr>État actuel – Égouts</vt:lpstr>
      <vt:lpstr>État actuel – Routes et drain.</vt:lpstr>
      <vt:lpstr>État actuel – Bâtiments</vt:lpstr>
      <vt:lpstr>État actuel – Loisirs</vt:lpstr>
      <vt:lpstr>État actuel – Véhicules</vt:lpstr>
      <vt:lpstr>État actuel – Mobiles lourds</vt:lpstr>
      <vt:lpstr>Lookups</vt:lpstr>
      <vt:lpstr>Portée du plan de gestion des a</vt:lpstr>
      <vt:lpstr>Tableau 1</vt:lpstr>
      <vt:lpstr>Tableau 2</vt:lpstr>
      <vt:lpstr>Tableau 3</vt:lpstr>
      <vt:lpstr>Tableau 4</vt:lpstr>
      <vt:lpstr>Analyse de la cote de risque</vt:lpstr>
      <vt:lpstr>Tableau 5</vt:lpstr>
      <vt:lpstr>Tableau 6</vt:lpstr>
      <vt:lpstr>Tableau 7</vt:lpstr>
      <vt:lpstr>Tableau 8</vt:lpstr>
      <vt:lpstr>Tableau 9</vt:lpstr>
      <vt:lpstr>Tableau 10</vt:lpstr>
      <vt:lpstr>Tableau 11</vt:lpstr>
      <vt:lpstr>Tableau 12</vt:lpstr>
      <vt:lpstr>Tableau 13</vt:lpstr>
      <vt:lpstr>Tableau 14</vt:lpstr>
      <vt:lpstr>'Tableau 11'!_Hlk532816158</vt:lpstr>
      <vt:lpstr>'État actuel – Eau'!_Ref427327051</vt:lpstr>
      <vt:lpstr>'État actuel – Égouts'!_Ref427327051</vt:lpstr>
      <vt:lpstr>'État actuel – Routes et drain.'!_Ref427327051</vt:lpstr>
      <vt:lpstr>Buildings</vt:lpstr>
      <vt:lpstr>Categories</vt:lpstr>
      <vt:lpstr>Heavy_Mobile_Equipment</vt:lpstr>
      <vt:lpstr>'Inventaire – Act. lin. et vert.'!Print_Area</vt:lpstr>
      <vt:lpstr>'Inventaire – Véh. et équip.'!Print_Area</vt:lpstr>
      <vt:lpstr>Recreation</vt:lpstr>
      <vt:lpstr>Roads_and_Drainage</vt:lpstr>
      <vt:lpstr>Sewer</vt:lpstr>
      <vt:lpstr>Vehicles</vt:lpstr>
      <vt:lpstr>Water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Sue Kinoshita</dc:creator>
  <cp:keywords/>
  <dc:description/>
  <cp:lastModifiedBy>Chantal Ouellette</cp:lastModifiedBy>
  <cp:revision/>
  <dcterms:created xsi:type="dcterms:W3CDTF">2015-03-09T19:37:09Z</dcterms:created>
  <dcterms:modified xsi:type="dcterms:W3CDTF">2024-05-28T14:50:10Z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0x0101008F4AAEA534C0004FB02ED2D5AC8CB1D7</vt:lpwstr>
  </property>
  <property fmtid="{D5CDD505-2E9C-101B-9397-08002B2CF9AE}" pid="3" name="MediaServiceImageTags">
    <vt:lpwstr/>
  </property>
</Properties>
</file>